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11.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5.xml" ContentType="application/vnd.openxmlformats-officedocument.spreadsheetml.pivotTable+xml"/>
  <Override PartName="/xl/tables/table2.xml" ContentType="application/vnd.openxmlformats-officedocument.spreadsheetml.table+xml"/>
  <Override PartName="/xl/pivotTables/pivotTable16.xml" ContentType="application/vnd.openxmlformats-officedocument.spreadsheetml.pivotTable+xml"/>
  <Override PartName="/xl/drawings/drawing12.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3.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tables/table3.xml" ContentType="application/vnd.openxmlformats-officedocument.spreadsheetml.table+xml"/>
  <Override PartName="/xl/drawings/drawing14.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CHEMICAL ENGINEERING\courses\excel\"/>
    </mc:Choice>
  </mc:AlternateContent>
  <xr:revisionPtr revIDLastSave="0" documentId="13_ncr:1_{98993A35-8B1A-4F12-BDBB-4DCD8C462588}" xr6:coauthVersionLast="47" xr6:coauthVersionMax="47" xr10:uidLastSave="{00000000-0000-0000-0000-000000000000}"/>
  <bookViews>
    <workbookView xWindow="-120" yWindow="-120" windowWidth="20730" windowHeight="11160" firstSheet="10" activeTab="22" xr2:uid="{00000000-000D-0000-FFFF-FFFF00000000}"/>
  </bookViews>
  <sheets>
    <sheet name="2" sheetId="6" r:id="rId1"/>
    <sheet name="3" sheetId="9" r:id="rId2"/>
    <sheet name="4" sheetId="11" r:id="rId3"/>
    <sheet name="5" sheetId="13" r:id="rId4"/>
    <sheet name="6" sheetId="12" r:id="rId5"/>
    <sheet name="7" sheetId="14" r:id="rId6"/>
    <sheet name="8" sheetId="16" r:id="rId7"/>
    <sheet name="9" sheetId="18" r:id="rId8"/>
    <sheet name="9(1)" sheetId="17" r:id="rId9"/>
    <sheet name="10" sheetId="19" r:id="rId10"/>
    <sheet name="11" sheetId="20" r:id="rId11"/>
    <sheet name="12" sheetId="22" r:id="rId12"/>
    <sheet name="13" sheetId="23" r:id="rId13"/>
    <sheet name="15" sheetId="25" r:id="rId14"/>
    <sheet name="15(1)" sheetId="24" r:id="rId15"/>
    <sheet name="16" sheetId="26" r:id="rId16"/>
    <sheet name="17" sheetId="27" r:id="rId17"/>
    <sheet name="18" sheetId="28" r:id="rId18"/>
    <sheet name="20" sheetId="32" r:id="rId19"/>
    <sheet name="21" sheetId="34" r:id="rId20"/>
    <sheet name="29" sheetId="39" r:id="rId21"/>
    <sheet name="Slicers" sheetId="33" r:id="rId22"/>
    <sheet name="Production Data" sheetId="1" r:id="rId23"/>
    <sheet name="19" sheetId="31" r:id="rId24"/>
    <sheet name="19(1)" sheetId="30" r:id="rId25"/>
    <sheet name="Lab Quality" sheetId="3" r:id="rId26"/>
    <sheet name="24" sheetId="35" r:id="rId27"/>
    <sheet name="25" sheetId="36" r:id="rId28"/>
    <sheet name="26" sheetId="37" r:id="rId29"/>
    <sheet name="27" sheetId="38" r:id="rId30"/>
    <sheet name="Utilities Data" sheetId="2" r:id="rId31"/>
    <sheet name="Summary" sheetId="40" r:id="rId32"/>
    <sheet name="Analysis Tasks" sheetId="4" r:id="rId33"/>
  </sheets>
  <definedNames>
    <definedName name="_xlchart.v1.0" hidden="1">'8'!$A$5:$A$8</definedName>
    <definedName name="_xlchart.v1.1" hidden="1">'8'!$B$4</definedName>
    <definedName name="_xlchart.v1.2" hidden="1">'8'!$B$5:$B$8</definedName>
    <definedName name="_xlchart.v1.3" hidden="1">'8'!$C$4</definedName>
    <definedName name="_xlchart.v1.4" hidden="1">'8'!$C$5:$C$8</definedName>
    <definedName name="_xlchart.v1.5" hidden="1">'8'!$A$5:$A$8</definedName>
    <definedName name="_xlchart.v1.6" hidden="1">'8'!$B$4</definedName>
    <definedName name="_xlchart.v1.7" hidden="1">'8'!$B$5:$B$8</definedName>
    <definedName name="_xlchart.v1.8" hidden="1">'8'!$C$4</definedName>
    <definedName name="_xlchart.v1.9" hidden="1">'8'!$C$5:$C$8</definedName>
    <definedName name="production">Table1[]</definedName>
    <definedName name="Slicer_Shift">#N/A</definedName>
    <definedName name="Slicer_Unit">#N/A</definedName>
  </definedNames>
  <calcPr calcId="191029"/>
  <pivotCaches>
    <pivotCache cacheId="0" r:id="rId34"/>
    <pivotCache cacheId="1" r:id="rId35"/>
    <pivotCache cacheId="2" r:id="rId36"/>
  </pivotCaches>
  <extLst>
    <ext xmlns:x14="http://schemas.microsoft.com/office/spreadsheetml/2009/9/main" uri="{BBE1A952-AA13-448e-AADC-164F8A28A991}">
      <x14:slicerCaches>
        <x14:slicerCache r:id="rId37"/>
        <x14:slicerCache r:id="rId38"/>
      </x14:slicerCaches>
    </ext>
    <ext xmlns:x14="http://schemas.microsoft.com/office/spreadsheetml/2009/9/main" uri="{79F54976-1DA5-4618-B147-4CDE4B953A38}">
      <x14:workbookPr/>
    </ext>
  </extLst>
</workbook>
</file>

<file path=xl/calcChain.xml><?xml version="1.0" encoding="utf-8"?>
<calcChain xmlns="http://schemas.openxmlformats.org/spreadsheetml/2006/main">
  <c r="O4383" i="1" l="1"/>
  <c r="T1024" i="1" s="1"/>
  <c r="P4383" i="1"/>
  <c r="U1080" i="1" s="1"/>
  <c r="F10" i="26"/>
  <c r="C5" i="25"/>
  <c r="G5" i="22"/>
  <c r="C5" i="16"/>
  <c r="C5" i="9"/>
  <c r="I9" i="28"/>
  <c r="C6" i="16"/>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U1550" i="1"/>
  <c r="U1806" i="1"/>
  <c r="U2062" i="1"/>
  <c r="U2312" i="1"/>
  <c r="U2440" i="1"/>
  <c r="U2568" i="1"/>
  <c r="U2677" i="1"/>
  <c r="U2741" i="1"/>
  <c r="U2805" i="1"/>
  <c r="U2869" i="1"/>
  <c r="U2933" i="1"/>
  <c r="U2997" i="1"/>
  <c r="U3061" i="1"/>
  <c r="U3125" i="1"/>
  <c r="U3189" i="1"/>
  <c r="U3253" i="1"/>
  <c r="U3289" i="1"/>
  <c r="U3321" i="1"/>
  <c r="U3353" i="1"/>
  <c r="U3385" i="1"/>
  <c r="U3417" i="1"/>
  <c r="U3449" i="1"/>
  <c r="U3481" i="1"/>
  <c r="U3509" i="1"/>
  <c r="U3525" i="1"/>
  <c r="U3541" i="1"/>
  <c r="U3557" i="1"/>
  <c r="U3573" i="1"/>
  <c r="U3589" i="1"/>
  <c r="U3599" i="1"/>
  <c r="U3607" i="1"/>
  <c r="U3615" i="1"/>
  <c r="U3623" i="1"/>
  <c r="U3631" i="1"/>
  <c r="U3639" i="1"/>
  <c r="U3647" i="1"/>
  <c r="U3655" i="1"/>
  <c r="U3663" i="1"/>
  <c r="U3671" i="1"/>
  <c r="U3679" i="1"/>
  <c r="U3687" i="1"/>
  <c r="U3695" i="1"/>
  <c r="U3703" i="1"/>
  <c r="U3711" i="1"/>
  <c r="U3719" i="1"/>
  <c r="U3727" i="1"/>
  <c r="U3735" i="1"/>
  <c r="U3743" i="1"/>
  <c r="U3751" i="1"/>
  <c r="U3759" i="1"/>
  <c r="U3767" i="1"/>
  <c r="U3775" i="1"/>
  <c r="U3783" i="1"/>
  <c r="U3791" i="1"/>
  <c r="U3799" i="1"/>
  <c r="U3807" i="1"/>
  <c r="U3815" i="1"/>
  <c r="U3823" i="1"/>
  <c r="U3831" i="1"/>
  <c r="U3839" i="1"/>
  <c r="U3847" i="1"/>
  <c r="U3855" i="1"/>
  <c r="U3863" i="1"/>
  <c r="U3871" i="1"/>
  <c r="U3879" i="1"/>
  <c r="U3887" i="1"/>
  <c r="U3895" i="1"/>
  <c r="U3903" i="1"/>
  <c r="U3911" i="1"/>
  <c r="U3919" i="1"/>
  <c r="U3927" i="1"/>
  <c r="U3935" i="1"/>
  <c r="U3943" i="1"/>
  <c r="U3951" i="1"/>
  <c r="U3959" i="1"/>
  <c r="U3967" i="1"/>
  <c r="U3975" i="1"/>
  <c r="U3983" i="1"/>
  <c r="U3991" i="1"/>
  <c r="U3999" i="1"/>
  <c r="U4007" i="1"/>
  <c r="U4015" i="1"/>
  <c r="U4023" i="1"/>
  <c r="U4031" i="1"/>
  <c r="U4039" i="1"/>
  <c r="U4041" i="1"/>
  <c r="U4043" i="1"/>
  <c r="U4045" i="1"/>
  <c r="U4047" i="1"/>
  <c r="U4049" i="1"/>
  <c r="U4051" i="1"/>
  <c r="U4053" i="1"/>
  <c r="U4055" i="1"/>
  <c r="U4057" i="1"/>
  <c r="U4059" i="1"/>
  <c r="U4061" i="1"/>
  <c r="U4063" i="1"/>
  <c r="U4065" i="1"/>
  <c r="U4067" i="1"/>
  <c r="U4069" i="1"/>
  <c r="U4071" i="1"/>
  <c r="U4073" i="1"/>
  <c r="U4075" i="1"/>
  <c r="U4077" i="1"/>
  <c r="U4079" i="1"/>
  <c r="U4081" i="1"/>
  <c r="U4083" i="1"/>
  <c r="U4085" i="1"/>
  <c r="U4087" i="1"/>
  <c r="U4089" i="1"/>
  <c r="U4091" i="1"/>
  <c r="U4093" i="1"/>
  <c r="U4095" i="1"/>
  <c r="U4097" i="1"/>
  <c r="U4099" i="1"/>
  <c r="U4101" i="1"/>
  <c r="U4103" i="1"/>
  <c r="U4105" i="1"/>
  <c r="U4107" i="1"/>
  <c r="U4109" i="1"/>
  <c r="U4111" i="1"/>
  <c r="U4113" i="1"/>
  <c r="U4115" i="1"/>
  <c r="U4117" i="1"/>
  <c r="U4119" i="1"/>
  <c r="U4121" i="1"/>
  <c r="U4123" i="1"/>
  <c r="U4125" i="1"/>
  <c r="U4127" i="1"/>
  <c r="U4129" i="1"/>
  <c r="U4131" i="1"/>
  <c r="U4133" i="1"/>
  <c r="U4135" i="1"/>
  <c r="U4137" i="1"/>
  <c r="U4139" i="1"/>
  <c r="U4141" i="1"/>
  <c r="U4143" i="1"/>
  <c r="U4145" i="1"/>
  <c r="U4147" i="1"/>
  <c r="U4149" i="1"/>
  <c r="U4151" i="1"/>
  <c r="U4153" i="1"/>
  <c r="U4155" i="1"/>
  <c r="U4157" i="1"/>
  <c r="U4159" i="1"/>
  <c r="U4161" i="1"/>
  <c r="U4163" i="1"/>
  <c r="U4165" i="1"/>
  <c r="U4167" i="1"/>
  <c r="U4169" i="1"/>
  <c r="U4171" i="1"/>
  <c r="U4173" i="1"/>
  <c r="U4175" i="1"/>
  <c r="U4177" i="1"/>
  <c r="U4179" i="1"/>
  <c r="U4181" i="1"/>
  <c r="U4183" i="1"/>
  <c r="U4185" i="1"/>
  <c r="U4187" i="1"/>
  <c r="U4189" i="1"/>
  <c r="U4191" i="1"/>
  <c r="U4193" i="1"/>
  <c r="U4195" i="1"/>
  <c r="U4197" i="1"/>
  <c r="U4199" i="1"/>
  <c r="U4201" i="1"/>
  <c r="U4203" i="1"/>
  <c r="U4205" i="1"/>
  <c r="U4207" i="1"/>
  <c r="U4209" i="1"/>
  <c r="U4211" i="1"/>
  <c r="U4213" i="1"/>
  <c r="U4215" i="1"/>
  <c r="U4217" i="1"/>
  <c r="U4219" i="1"/>
  <c r="U4221" i="1"/>
  <c r="U4223" i="1"/>
  <c r="U4225" i="1"/>
  <c r="U4227" i="1"/>
  <c r="U4229" i="1"/>
  <c r="U4231" i="1"/>
  <c r="U4233" i="1"/>
  <c r="U4235" i="1"/>
  <c r="U4237" i="1"/>
  <c r="U4239" i="1"/>
  <c r="U4241" i="1"/>
  <c r="U4243" i="1"/>
  <c r="U4245" i="1"/>
  <c r="U4247" i="1"/>
  <c r="U4249" i="1"/>
  <c r="U4251" i="1"/>
  <c r="U4253" i="1"/>
  <c r="U4255" i="1"/>
  <c r="U4257" i="1"/>
  <c r="U4259" i="1"/>
  <c r="U4261" i="1"/>
  <c r="U4263" i="1"/>
  <c r="U4265" i="1"/>
  <c r="U4267" i="1"/>
  <c r="U4269" i="1"/>
  <c r="U4271" i="1"/>
  <c r="U4273" i="1"/>
  <c r="U4275" i="1"/>
  <c r="U4277" i="1"/>
  <c r="U4279" i="1"/>
  <c r="U4281" i="1"/>
  <c r="U4283" i="1"/>
  <c r="U4285" i="1"/>
  <c r="U4287" i="1"/>
  <c r="U4289" i="1"/>
  <c r="U4291" i="1"/>
  <c r="U4293" i="1"/>
  <c r="U4295" i="1"/>
  <c r="U4297" i="1"/>
  <c r="U4299" i="1"/>
  <c r="U4301" i="1"/>
  <c r="U4303" i="1"/>
  <c r="U4305" i="1"/>
  <c r="U4307" i="1"/>
  <c r="U4309" i="1"/>
  <c r="U4311" i="1"/>
  <c r="U4313" i="1"/>
  <c r="U4315" i="1"/>
  <c r="U4317" i="1"/>
  <c r="U4319" i="1"/>
  <c r="U4321" i="1"/>
  <c r="U4323" i="1"/>
  <c r="U4325" i="1"/>
  <c r="U4327" i="1"/>
  <c r="U4329" i="1"/>
  <c r="U4331" i="1"/>
  <c r="U4333" i="1"/>
  <c r="U4335" i="1"/>
  <c r="U4337" i="1"/>
  <c r="U4339" i="1"/>
  <c r="U4341" i="1"/>
  <c r="U4343" i="1"/>
  <c r="U4345" i="1"/>
  <c r="U4347" i="1"/>
  <c r="U4349" i="1"/>
  <c r="U4351" i="1"/>
  <c r="U4353" i="1"/>
  <c r="U4355" i="1"/>
  <c r="U4357" i="1"/>
  <c r="U4359" i="1"/>
  <c r="U4361" i="1"/>
  <c r="U4363" i="1"/>
  <c r="U4365" i="1"/>
  <c r="U4367" i="1"/>
  <c r="U4369" i="1"/>
  <c r="U4371" i="1"/>
  <c r="U4373" i="1"/>
  <c r="U4375" i="1"/>
  <c r="U4377" i="1"/>
  <c r="U4379" i="1"/>
  <c r="U4381" i="1"/>
  <c r="U952"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C6" i="25"/>
  <c r="C7" i="25"/>
  <c r="C8" i="25"/>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C12" i="18"/>
  <c r="C7" i="16"/>
  <c r="C8" i="16"/>
  <c r="B19" i="14"/>
  <c r="B18" i="14"/>
  <c r="B17" i="14"/>
  <c r="B16" i="14"/>
  <c r="B15" i="14"/>
  <c r="B14" i="14"/>
  <c r="B13" i="14"/>
  <c r="B12" i="14"/>
  <c r="B11" i="14"/>
  <c r="B10" i="14"/>
  <c r="B9" i="14"/>
  <c r="B8" i="14"/>
  <c r="B7" i="14"/>
  <c r="B6" i="14"/>
  <c r="B5" i="14"/>
  <c r="I8" i="11"/>
  <c r="F8" i="11"/>
  <c r="F7" i="11"/>
  <c r="I7" i="11" s="1"/>
  <c r="C6" i="9"/>
  <c r="C7" i="9"/>
  <c r="C8" i="9"/>
  <c r="C9" i="9"/>
  <c r="C10" i="9"/>
  <c r="C11" i="9"/>
  <c r="C12" i="9"/>
  <c r="C13" i="9"/>
  <c r="C14" i="9"/>
  <c r="C15" i="9"/>
  <c r="C16" i="9"/>
  <c r="B10" i="1"/>
  <c r="B12" i="1"/>
  <c r="B5" i="1"/>
  <c r="B8" i="1"/>
  <c r="B4" i="1"/>
  <c r="B9" i="1"/>
  <c r="B7" i="1"/>
  <c r="B13" i="1"/>
  <c r="B3" i="1"/>
  <c r="B6" i="1"/>
  <c r="B2" i="1"/>
  <c r="B11" i="1"/>
  <c r="B25" i="1"/>
  <c r="B16" i="1"/>
  <c r="B22" i="1"/>
  <c r="B24" i="1"/>
  <c r="B23" i="1"/>
  <c r="B18" i="1"/>
  <c r="B21" i="1"/>
  <c r="B17" i="1"/>
  <c r="B20" i="1"/>
  <c r="B14" i="1"/>
  <c r="B15" i="1"/>
  <c r="B19" i="1"/>
  <c r="B33" i="1"/>
  <c r="B32" i="1"/>
  <c r="B31" i="1"/>
  <c r="B29" i="1"/>
  <c r="B34" i="1"/>
  <c r="B28" i="1"/>
  <c r="B27" i="1"/>
  <c r="B35" i="1"/>
  <c r="B37" i="1"/>
  <c r="B36" i="1"/>
  <c r="B30" i="1"/>
  <c r="B26" i="1"/>
  <c r="B45" i="1"/>
  <c r="B49" i="1"/>
  <c r="B47" i="1"/>
  <c r="B41" i="1"/>
  <c r="B46" i="1"/>
  <c r="B42" i="1"/>
  <c r="B39" i="1"/>
  <c r="B48" i="1"/>
  <c r="B40" i="1"/>
  <c r="B43" i="1"/>
  <c r="B44" i="1"/>
  <c r="B38" i="1"/>
  <c r="B55" i="1"/>
  <c r="B51" i="1"/>
  <c r="B53" i="1"/>
  <c r="B56" i="1"/>
  <c r="B60" i="1"/>
  <c r="B57" i="1"/>
  <c r="B59" i="1"/>
  <c r="B52" i="1"/>
  <c r="B58" i="1"/>
  <c r="B54" i="1"/>
  <c r="B61" i="1"/>
  <c r="B50" i="1"/>
  <c r="B70" i="1"/>
  <c r="B72" i="1"/>
  <c r="B65" i="1"/>
  <c r="B73" i="1"/>
  <c r="B66" i="1"/>
  <c r="B67" i="1"/>
  <c r="B63" i="1"/>
  <c r="B64" i="1"/>
  <c r="B71" i="1"/>
  <c r="B62" i="1"/>
  <c r="B68" i="1"/>
  <c r="B69" i="1"/>
  <c r="B83" i="1"/>
  <c r="B74" i="1"/>
  <c r="B77" i="1"/>
  <c r="B78" i="1"/>
  <c r="B81" i="1"/>
  <c r="B82" i="1"/>
  <c r="B84" i="1"/>
  <c r="B79" i="1"/>
  <c r="B75" i="1"/>
  <c r="B76" i="1"/>
  <c r="B85" i="1"/>
  <c r="B80" i="1"/>
  <c r="B97" i="1"/>
  <c r="B96" i="1"/>
  <c r="B87" i="1"/>
  <c r="B94" i="1"/>
  <c r="B91" i="1"/>
  <c r="B89" i="1"/>
  <c r="B86" i="1"/>
  <c r="B88" i="1"/>
  <c r="B95" i="1"/>
  <c r="B92" i="1"/>
  <c r="B93" i="1"/>
  <c r="B90" i="1"/>
  <c r="B106" i="1"/>
  <c r="B98" i="1"/>
  <c r="B107" i="1"/>
  <c r="B99" i="1"/>
  <c r="B104" i="1"/>
  <c r="B105" i="1"/>
  <c r="B101" i="1"/>
  <c r="B109" i="1"/>
  <c r="B108" i="1"/>
  <c r="B100" i="1"/>
  <c r="B103" i="1"/>
  <c r="B102" i="1"/>
  <c r="B116" i="1"/>
  <c r="B113" i="1"/>
  <c r="B114" i="1"/>
  <c r="B112" i="1"/>
  <c r="B120" i="1"/>
  <c r="B117" i="1"/>
  <c r="B118" i="1"/>
  <c r="B115" i="1"/>
  <c r="B111" i="1"/>
  <c r="B119" i="1"/>
  <c r="B110" i="1"/>
  <c r="B121" i="1"/>
  <c r="B132" i="1"/>
  <c r="B127" i="1"/>
  <c r="B130" i="1"/>
  <c r="B133" i="1"/>
  <c r="B122" i="1"/>
  <c r="B131" i="1"/>
  <c r="B125" i="1"/>
  <c r="B128" i="1"/>
  <c r="B123" i="1"/>
  <c r="B129" i="1"/>
  <c r="B124" i="1"/>
  <c r="B126" i="1"/>
  <c r="B141" i="1"/>
  <c r="B145" i="1"/>
  <c r="B136" i="1"/>
  <c r="B138" i="1"/>
  <c r="B144" i="1"/>
  <c r="B139" i="1"/>
  <c r="B135" i="1"/>
  <c r="B143" i="1"/>
  <c r="B137" i="1"/>
  <c r="B134" i="1"/>
  <c r="B142" i="1"/>
  <c r="B140" i="1"/>
  <c r="B157" i="1"/>
  <c r="B147" i="1"/>
  <c r="B155" i="1"/>
  <c r="B149" i="1"/>
  <c r="B146" i="1"/>
  <c r="B152" i="1"/>
  <c r="B156" i="1"/>
  <c r="B153" i="1"/>
  <c r="B148" i="1"/>
  <c r="B154" i="1"/>
  <c r="B151" i="1"/>
  <c r="B150" i="1"/>
  <c r="B168" i="1"/>
  <c r="B160" i="1"/>
  <c r="B169" i="1"/>
  <c r="B165" i="1"/>
  <c r="B166" i="1"/>
  <c r="B159" i="1"/>
  <c r="B162" i="1"/>
  <c r="B163" i="1"/>
  <c r="B161" i="1"/>
  <c r="B158" i="1"/>
  <c r="B164" i="1"/>
  <c r="B167" i="1"/>
  <c r="B174" i="1"/>
  <c r="B173" i="1"/>
  <c r="B179" i="1"/>
  <c r="B170" i="1"/>
  <c r="B180" i="1"/>
  <c r="B171" i="1"/>
  <c r="B181" i="1"/>
  <c r="B176" i="1"/>
  <c r="B175" i="1"/>
  <c r="B178" i="1"/>
  <c r="B172" i="1"/>
  <c r="B177" i="1"/>
  <c r="B187" i="1"/>
  <c r="B191" i="1"/>
  <c r="B182" i="1"/>
  <c r="B188" i="1"/>
  <c r="B190" i="1"/>
  <c r="B183" i="1"/>
  <c r="B184" i="1"/>
  <c r="B192" i="1"/>
  <c r="B193" i="1"/>
  <c r="B186" i="1"/>
  <c r="B189" i="1"/>
  <c r="B185" i="1"/>
  <c r="B196" i="1"/>
  <c r="B200" i="1"/>
  <c r="B201" i="1"/>
  <c r="B205" i="1"/>
  <c r="B197" i="1"/>
  <c r="B194" i="1"/>
  <c r="B204" i="1"/>
  <c r="B202" i="1"/>
  <c r="B195" i="1"/>
  <c r="B199" i="1"/>
  <c r="B203" i="1"/>
  <c r="B198" i="1"/>
  <c r="B214" i="1"/>
  <c r="B208" i="1"/>
  <c r="B216" i="1"/>
  <c r="B217" i="1"/>
  <c r="B206" i="1"/>
  <c r="B211" i="1"/>
  <c r="B209" i="1"/>
  <c r="B212" i="1"/>
  <c r="B213" i="1"/>
  <c r="B215" i="1"/>
  <c r="B210" i="1"/>
  <c r="B207" i="1"/>
  <c r="B224" i="1"/>
  <c r="B226" i="1"/>
  <c r="B221" i="1"/>
  <c r="B227" i="1"/>
  <c r="B228" i="1"/>
  <c r="B223" i="1"/>
  <c r="B225" i="1"/>
  <c r="B222" i="1"/>
  <c r="B218" i="1"/>
  <c r="B229" i="1"/>
  <c r="B220" i="1"/>
  <c r="B219" i="1"/>
  <c r="B233" i="1"/>
  <c r="B240" i="1"/>
  <c r="B237" i="1"/>
  <c r="B235" i="1"/>
  <c r="B234" i="1"/>
  <c r="B238" i="1"/>
  <c r="B236" i="1"/>
  <c r="B230" i="1"/>
  <c r="B231" i="1"/>
  <c r="B241" i="1"/>
  <c r="B239" i="1"/>
  <c r="B232" i="1"/>
  <c r="B249" i="1"/>
  <c r="B250" i="1"/>
  <c r="B242" i="1"/>
  <c r="B248" i="1"/>
  <c r="B245" i="1"/>
  <c r="B244" i="1"/>
  <c r="B246" i="1"/>
  <c r="B247" i="1"/>
  <c r="B252" i="1"/>
  <c r="B253" i="1"/>
  <c r="B243" i="1"/>
  <c r="B251" i="1"/>
  <c r="B259" i="1"/>
  <c r="B260" i="1"/>
  <c r="B256" i="1"/>
  <c r="B265" i="1"/>
  <c r="B254" i="1"/>
  <c r="B255" i="1"/>
  <c r="B263" i="1"/>
  <c r="B258" i="1"/>
  <c r="B257" i="1"/>
  <c r="B262" i="1"/>
  <c r="B264" i="1"/>
  <c r="B261" i="1"/>
  <c r="B277" i="1"/>
  <c r="B272" i="1"/>
  <c r="B273" i="1"/>
  <c r="B266" i="1"/>
  <c r="B271" i="1"/>
  <c r="B268" i="1"/>
  <c r="B269" i="1"/>
  <c r="B267" i="1"/>
  <c r="B274" i="1"/>
  <c r="B275" i="1"/>
  <c r="B270" i="1"/>
  <c r="B276" i="1"/>
  <c r="B288" i="1"/>
  <c r="B282" i="1"/>
  <c r="B286" i="1"/>
  <c r="B280" i="1"/>
  <c r="B283" i="1"/>
  <c r="B287" i="1"/>
  <c r="B284" i="1"/>
  <c r="B278" i="1"/>
  <c r="B289" i="1"/>
  <c r="B281" i="1"/>
  <c r="B279" i="1"/>
  <c r="B285" i="1"/>
  <c r="B290" i="1"/>
  <c r="B295" i="1"/>
  <c r="B299" i="1"/>
  <c r="B297" i="1"/>
  <c r="B296" i="1"/>
  <c r="B298" i="1"/>
  <c r="B292" i="1"/>
  <c r="B301" i="1"/>
  <c r="B291" i="1"/>
  <c r="B293" i="1"/>
  <c r="B300" i="1"/>
  <c r="B294" i="1"/>
  <c r="B310" i="1"/>
  <c r="B305" i="1"/>
  <c r="B304" i="1"/>
  <c r="B308" i="1"/>
  <c r="B306" i="1"/>
  <c r="B302" i="1"/>
  <c r="B312" i="1"/>
  <c r="B311" i="1"/>
  <c r="B309" i="1"/>
  <c r="B307" i="1"/>
  <c r="B313" i="1"/>
  <c r="B303" i="1"/>
  <c r="B321" i="1"/>
  <c r="B324" i="1"/>
  <c r="B323" i="1"/>
  <c r="B322" i="1"/>
  <c r="B315" i="1"/>
  <c r="B314" i="1"/>
  <c r="B317" i="1"/>
  <c r="B316" i="1"/>
  <c r="B320" i="1"/>
  <c r="B325" i="1"/>
  <c r="B318" i="1"/>
  <c r="B319" i="1"/>
  <c r="B331" i="1"/>
  <c r="B333" i="1"/>
  <c r="B326" i="1"/>
  <c r="B332" i="1"/>
  <c r="B330" i="1"/>
  <c r="B328" i="1"/>
  <c r="B335" i="1"/>
  <c r="B337" i="1"/>
  <c r="B327" i="1"/>
  <c r="B336" i="1"/>
  <c r="B334" i="1"/>
  <c r="B329" i="1"/>
  <c r="B345" i="1"/>
  <c r="B338" i="1"/>
  <c r="B339" i="1"/>
  <c r="B344" i="1"/>
  <c r="B343" i="1"/>
  <c r="B347" i="1"/>
  <c r="B349" i="1"/>
  <c r="B340" i="1"/>
  <c r="B342" i="1"/>
  <c r="B341" i="1"/>
  <c r="B348" i="1"/>
  <c r="B346" i="1"/>
  <c r="B356" i="1"/>
  <c r="B357" i="1"/>
  <c r="B354" i="1"/>
  <c r="B355" i="1"/>
  <c r="B361" i="1"/>
  <c r="B351" i="1"/>
  <c r="B352" i="1"/>
  <c r="B350" i="1"/>
  <c r="B359" i="1"/>
  <c r="B360" i="1"/>
  <c r="B358" i="1"/>
  <c r="B353" i="1"/>
  <c r="B366" i="1"/>
  <c r="B364" i="1"/>
  <c r="B363" i="1"/>
  <c r="B372" i="1"/>
  <c r="B371" i="1"/>
  <c r="B367" i="1"/>
  <c r="B373" i="1"/>
  <c r="B362" i="1"/>
  <c r="B369" i="1"/>
  <c r="B370" i="1"/>
  <c r="B365" i="1"/>
  <c r="B368" i="1"/>
  <c r="B374" i="1"/>
  <c r="B385" i="1"/>
  <c r="B380" i="1"/>
  <c r="B383" i="1"/>
  <c r="B376" i="1"/>
  <c r="B381" i="1"/>
  <c r="B377" i="1"/>
  <c r="B382" i="1"/>
  <c r="B379" i="1"/>
  <c r="B384" i="1"/>
  <c r="B375" i="1"/>
  <c r="B378" i="1"/>
  <c r="B390" i="1"/>
  <c r="B397" i="1"/>
  <c r="B389" i="1"/>
  <c r="B391" i="1"/>
  <c r="B396" i="1"/>
  <c r="B388" i="1"/>
  <c r="B394" i="1"/>
  <c r="B386" i="1"/>
  <c r="B387" i="1"/>
  <c r="B395" i="1"/>
  <c r="B393" i="1"/>
  <c r="B392" i="1"/>
  <c r="B405" i="1"/>
  <c r="B401" i="1"/>
  <c r="B406" i="1"/>
  <c r="B407" i="1"/>
  <c r="B409" i="1"/>
  <c r="B399" i="1"/>
  <c r="B400" i="1"/>
  <c r="B398" i="1"/>
  <c r="B404" i="1"/>
  <c r="B408" i="1"/>
  <c r="B403" i="1"/>
  <c r="B402" i="1"/>
  <c r="B412" i="1"/>
  <c r="B418" i="1"/>
  <c r="B421" i="1"/>
  <c r="B420" i="1"/>
  <c r="B410" i="1"/>
  <c r="B417" i="1"/>
  <c r="B411" i="1"/>
  <c r="B419" i="1"/>
  <c r="B413" i="1"/>
  <c r="B414" i="1"/>
  <c r="B415" i="1"/>
  <c r="B416" i="1"/>
  <c r="B432" i="1"/>
  <c r="B426" i="1"/>
  <c r="B427" i="1"/>
  <c r="B424" i="1"/>
  <c r="B428" i="1"/>
  <c r="B423" i="1"/>
  <c r="B433" i="1"/>
  <c r="B425" i="1"/>
  <c r="B429" i="1"/>
  <c r="B430" i="1"/>
  <c r="B431" i="1"/>
  <c r="B422" i="1"/>
  <c r="B443" i="1"/>
  <c r="B434" i="1"/>
  <c r="B438" i="1"/>
  <c r="B442" i="1"/>
  <c r="B437" i="1"/>
  <c r="B445" i="1"/>
  <c r="B435" i="1"/>
  <c r="B440" i="1"/>
  <c r="B439" i="1"/>
  <c r="B441" i="1"/>
  <c r="B436" i="1"/>
  <c r="B444" i="1"/>
  <c r="B455" i="1"/>
  <c r="B454" i="1"/>
  <c r="B450" i="1"/>
  <c r="B451" i="1"/>
  <c r="B448" i="1"/>
  <c r="B457" i="1"/>
  <c r="B452" i="1"/>
  <c r="B453" i="1"/>
  <c r="B449" i="1"/>
  <c r="B456" i="1"/>
  <c r="B446" i="1"/>
  <c r="B447" i="1"/>
  <c r="B460" i="1"/>
  <c r="B467" i="1"/>
  <c r="B466" i="1"/>
  <c r="B464" i="1"/>
  <c r="B459" i="1"/>
  <c r="B458" i="1"/>
  <c r="B463" i="1"/>
  <c r="B462" i="1"/>
  <c r="B468" i="1"/>
  <c r="B465" i="1"/>
  <c r="B461" i="1"/>
  <c r="B469" i="1"/>
  <c r="B480" i="1"/>
  <c r="B471" i="1"/>
  <c r="B472" i="1"/>
  <c r="B477" i="1"/>
  <c r="B473" i="1"/>
  <c r="B474" i="1"/>
  <c r="B476" i="1"/>
  <c r="B475" i="1"/>
  <c r="B479" i="1"/>
  <c r="B478" i="1"/>
  <c r="B481" i="1"/>
  <c r="B470" i="1"/>
  <c r="B492" i="1"/>
  <c r="B484" i="1"/>
  <c r="B485" i="1"/>
  <c r="B482" i="1"/>
  <c r="B487" i="1"/>
  <c r="B486" i="1"/>
  <c r="B483" i="1"/>
  <c r="B493" i="1"/>
  <c r="B489" i="1"/>
  <c r="B490" i="1"/>
  <c r="B491" i="1"/>
  <c r="B488" i="1"/>
  <c r="B495" i="1"/>
  <c r="B502" i="1"/>
  <c r="B499" i="1"/>
  <c r="B503" i="1"/>
  <c r="B500" i="1"/>
  <c r="B497" i="1"/>
  <c r="B501" i="1"/>
  <c r="B496" i="1"/>
  <c r="B494" i="1"/>
  <c r="B498" i="1"/>
  <c r="B504" i="1"/>
  <c r="B505" i="1"/>
  <c r="B510" i="1"/>
  <c r="B512" i="1"/>
  <c r="B516" i="1"/>
  <c r="B507" i="1"/>
  <c r="B517" i="1"/>
  <c r="B514" i="1"/>
  <c r="B509" i="1"/>
  <c r="B508" i="1"/>
  <c r="B515" i="1"/>
  <c r="B506" i="1"/>
  <c r="B513" i="1"/>
  <c r="B511" i="1"/>
  <c r="B521" i="1"/>
  <c r="B527" i="1"/>
  <c r="B525" i="1"/>
  <c r="B518" i="1"/>
  <c r="B519" i="1"/>
  <c r="B529" i="1"/>
  <c r="B524" i="1"/>
  <c r="B526" i="1"/>
  <c r="B522" i="1"/>
  <c r="B528" i="1"/>
  <c r="B523" i="1"/>
  <c r="B520" i="1"/>
  <c r="B533" i="1"/>
  <c r="B540" i="1"/>
  <c r="B538" i="1"/>
  <c r="B541" i="1"/>
  <c r="B539" i="1"/>
  <c r="B536" i="1"/>
  <c r="B532" i="1"/>
  <c r="B534" i="1"/>
  <c r="B530" i="1"/>
  <c r="B537" i="1"/>
  <c r="B535" i="1"/>
  <c r="B531" i="1"/>
  <c r="B547" i="1"/>
  <c r="B549" i="1"/>
  <c r="B546" i="1"/>
  <c r="B551" i="1"/>
  <c r="B543" i="1"/>
  <c r="B542" i="1"/>
  <c r="B544" i="1"/>
  <c r="B545" i="1"/>
  <c r="B552" i="1"/>
  <c r="B553" i="1"/>
  <c r="B548" i="1"/>
  <c r="B550" i="1"/>
  <c r="B559" i="1"/>
  <c r="B562" i="1"/>
  <c r="B558" i="1"/>
  <c r="B563" i="1"/>
  <c r="B561" i="1"/>
  <c r="B557" i="1"/>
  <c r="B564" i="1"/>
  <c r="B560" i="1"/>
  <c r="B554" i="1"/>
  <c r="B565" i="1"/>
  <c r="B555" i="1"/>
  <c r="B556" i="1"/>
  <c r="B571" i="1"/>
  <c r="B573" i="1"/>
  <c r="B566" i="1"/>
  <c r="B577" i="1"/>
  <c r="B568" i="1"/>
  <c r="B569" i="1"/>
  <c r="B567" i="1"/>
  <c r="B572" i="1"/>
  <c r="B574" i="1"/>
  <c r="B576" i="1"/>
  <c r="B575" i="1"/>
  <c r="B570" i="1"/>
  <c r="B579" i="1"/>
  <c r="B583" i="1"/>
  <c r="B588" i="1"/>
  <c r="B584" i="1"/>
  <c r="B580" i="1"/>
  <c r="B586" i="1"/>
  <c r="B589" i="1"/>
  <c r="B582" i="1"/>
  <c r="B578" i="1"/>
  <c r="B581" i="1"/>
  <c r="B587" i="1"/>
  <c r="B585" i="1"/>
  <c r="B590" i="1"/>
  <c r="B594" i="1"/>
  <c r="B601" i="1"/>
  <c r="B593" i="1"/>
  <c r="B600" i="1"/>
  <c r="B596" i="1"/>
  <c r="B598" i="1"/>
  <c r="B592" i="1"/>
  <c r="B597" i="1"/>
  <c r="B599" i="1"/>
  <c r="B595" i="1"/>
  <c r="B591" i="1"/>
  <c r="B612" i="1"/>
  <c r="B609" i="1"/>
  <c r="B602" i="1"/>
  <c r="B613" i="1"/>
  <c r="B607" i="1"/>
  <c r="B603" i="1"/>
  <c r="B605" i="1"/>
  <c r="B608" i="1"/>
  <c r="B604" i="1"/>
  <c r="B610" i="1"/>
  <c r="B611" i="1"/>
  <c r="B606" i="1"/>
  <c r="B616" i="1"/>
  <c r="B619" i="1"/>
  <c r="B624" i="1"/>
  <c r="B625" i="1"/>
  <c r="B622" i="1"/>
  <c r="B623" i="1"/>
  <c r="B618" i="1"/>
  <c r="B620" i="1"/>
  <c r="B614" i="1"/>
  <c r="B617" i="1"/>
  <c r="B621" i="1"/>
  <c r="B615" i="1"/>
  <c r="B634" i="1"/>
  <c r="B636" i="1"/>
  <c r="B628" i="1"/>
  <c r="B631" i="1"/>
  <c r="B637" i="1"/>
  <c r="B626" i="1"/>
  <c r="B630" i="1"/>
  <c r="B629" i="1"/>
  <c r="B635" i="1"/>
  <c r="B627" i="1"/>
  <c r="B632" i="1"/>
  <c r="B633" i="1"/>
  <c r="B641" i="1"/>
  <c r="B645" i="1"/>
  <c r="B643" i="1"/>
  <c r="B648" i="1"/>
  <c r="B638" i="1"/>
  <c r="B640" i="1"/>
  <c r="B644" i="1"/>
  <c r="B646" i="1"/>
  <c r="B639" i="1"/>
  <c r="B649" i="1"/>
  <c r="B642" i="1"/>
  <c r="B647" i="1"/>
  <c r="B650" i="1"/>
  <c r="B656" i="1"/>
  <c r="B659" i="1"/>
  <c r="B653" i="1"/>
  <c r="B655" i="1"/>
  <c r="B654" i="1"/>
  <c r="B660" i="1"/>
  <c r="B661" i="1"/>
  <c r="B652" i="1"/>
  <c r="B657" i="1"/>
  <c r="B658" i="1"/>
  <c r="B651" i="1"/>
  <c r="B666" i="1"/>
  <c r="B668" i="1"/>
  <c r="B671" i="1"/>
  <c r="B667" i="1"/>
  <c r="B669" i="1"/>
  <c r="B670" i="1"/>
  <c r="B662" i="1"/>
  <c r="B665" i="1"/>
  <c r="B663" i="1"/>
  <c r="B672" i="1"/>
  <c r="B673" i="1"/>
  <c r="B664" i="1"/>
  <c r="B676" i="1"/>
  <c r="B682" i="1"/>
  <c r="B685" i="1"/>
  <c r="B675" i="1"/>
  <c r="B679" i="1"/>
  <c r="B680" i="1"/>
  <c r="B684" i="1"/>
  <c r="B677" i="1"/>
  <c r="B683" i="1"/>
  <c r="B681" i="1"/>
  <c r="B678" i="1"/>
  <c r="B674" i="1"/>
  <c r="B696" i="1"/>
  <c r="B694" i="1"/>
  <c r="B695" i="1"/>
  <c r="B690" i="1"/>
  <c r="B687" i="1"/>
  <c r="B688" i="1"/>
  <c r="B692" i="1"/>
  <c r="B693" i="1"/>
  <c r="B689" i="1"/>
  <c r="B697" i="1"/>
  <c r="B691" i="1"/>
  <c r="B686" i="1"/>
  <c r="B701" i="1"/>
  <c r="B706" i="1"/>
  <c r="B698" i="1"/>
  <c r="B702" i="1"/>
  <c r="B707" i="1"/>
  <c r="B709" i="1"/>
  <c r="B704" i="1"/>
  <c r="B699" i="1"/>
  <c r="B705" i="1"/>
  <c r="B703" i="1"/>
  <c r="B700" i="1"/>
  <c r="B708" i="1"/>
  <c r="B711" i="1"/>
  <c r="B720" i="1"/>
  <c r="B716" i="1"/>
  <c r="B712" i="1"/>
  <c r="B718" i="1"/>
  <c r="B721" i="1"/>
  <c r="B714" i="1"/>
  <c r="B713" i="1"/>
  <c r="B717" i="1"/>
  <c r="B719" i="1"/>
  <c r="B715" i="1"/>
  <c r="B710" i="1"/>
  <c r="B731" i="1"/>
  <c r="B732" i="1"/>
  <c r="B722" i="1"/>
  <c r="B727" i="1"/>
  <c r="B724" i="1"/>
  <c r="B723" i="1"/>
  <c r="B728" i="1"/>
  <c r="B725" i="1"/>
  <c r="B729" i="1"/>
  <c r="B726" i="1"/>
  <c r="B733" i="1"/>
  <c r="B730" i="1"/>
  <c r="B734" i="1"/>
  <c r="B744" i="1"/>
  <c r="B741" i="1"/>
  <c r="B745" i="1"/>
  <c r="B743" i="1"/>
  <c r="B739" i="1"/>
  <c r="B740" i="1"/>
  <c r="B737" i="1"/>
  <c r="B736" i="1"/>
  <c r="B735" i="1"/>
  <c r="B742" i="1"/>
  <c r="B738" i="1"/>
  <c r="B748" i="1"/>
  <c r="B749" i="1"/>
  <c r="B753" i="1"/>
  <c r="B751" i="1"/>
  <c r="B752" i="1"/>
  <c r="B747" i="1"/>
  <c r="B757" i="1"/>
  <c r="B754" i="1"/>
  <c r="B750" i="1"/>
  <c r="B756" i="1"/>
  <c r="B746" i="1"/>
  <c r="B755" i="1"/>
  <c r="B758" i="1"/>
  <c r="B767" i="1"/>
  <c r="B764" i="1"/>
  <c r="B765" i="1"/>
  <c r="B769" i="1"/>
  <c r="B762" i="1"/>
  <c r="B759" i="1"/>
  <c r="B768" i="1"/>
  <c r="B760" i="1"/>
  <c r="B761" i="1"/>
  <c r="B766" i="1"/>
  <c r="B763" i="1"/>
  <c r="B781" i="1"/>
  <c r="B779" i="1"/>
  <c r="B770" i="1"/>
  <c r="B780" i="1"/>
  <c r="B771" i="1"/>
  <c r="B772" i="1"/>
  <c r="B776" i="1"/>
  <c r="B775" i="1"/>
  <c r="B774" i="1"/>
  <c r="B773" i="1"/>
  <c r="B778" i="1"/>
  <c r="B777" i="1"/>
  <c r="B790" i="1"/>
  <c r="B787" i="1"/>
  <c r="B783" i="1"/>
  <c r="B784" i="1"/>
  <c r="B792" i="1"/>
  <c r="B789" i="1"/>
  <c r="B788" i="1"/>
  <c r="B793" i="1"/>
  <c r="B782" i="1"/>
  <c r="B791" i="1"/>
  <c r="B786" i="1"/>
  <c r="B785" i="1"/>
  <c r="B805" i="1"/>
  <c r="B799" i="1"/>
  <c r="B801" i="1"/>
  <c r="B796" i="1"/>
  <c r="B800" i="1"/>
  <c r="B802" i="1"/>
  <c r="B797" i="1"/>
  <c r="B803" i="1"/>
  <c r="B798" i="1"/>
  <c r="B804" i="1"/>
  <c r="B794" i="1"/>
  <c r="B795" i="1"/>
  <c r="B806" i="1"/>
  <c r="B812" i="1"/>
  <c r="B809" i="1"/>
  <c r="B815" i="1"/>
  <c r="B808" i="1"/>
  <c r="B816" i="1"/>
  <c r="B814" i="1"/>
  <c r="B813" i="1"/>
  <c r="B811" i="1"/>
  <c r="B807" i="1"/>
  <c r="B817" i="1"/>
  <c r="B810" i="1"/>
  <c r="B824" i="1"/>
  <c r="B822" i="1"/>
  <c r="B827" i="1"/>
  <c r="B829" i="1"/>
  <c r="B821" i="1"/>
  <c r="B823" i="1"/>
  <c r="B825" i="1"/>
  <c r="B826" i="1"/>
  <c r="B818" i="1"/>
  <c r="B828" i="1"/>
  <c r="B820" i="1"/>
  <c r="B819" i="1"/>
  <c r="B841" i="1"/>
  <c r="B836" i="1"/>
  <c r="B838" i="1"/>
  <c r="B837" i="1"/>
  <c r="B833" i="1"/>
  <c r="B839" i="1"/>
  <c r="B835" i="1"/>
  <c r="B831" i="1"/>
  <c r="B834" i="1"/>
  <c r="B840" i="1"/>
  <c r="B830" i="1"/>
  <c r="B832" i="1"/>
  <c r="B853" i="1"/>
  <c r="B851" i="1"/>
  <c r="B845" i="1"/>
  <c r="B846" i="1"/>
  <c r="B843" i="1"/>
  <c r="B847" i="1"/>
  <c r="B844" i="1"/>
  <c r="B848" i="1"/>
  <c r="B850" i="1"/>
  <c r="B849" i="1"/>
  <c r="B842" i="1"/>
  <c r="B852" i="1"/>
  <c r="B865" i="1"/>
  <c r="B860" i="1"/>
  <c r="B857" i="1"/>
  <c r="B856" i="1"/>
  <c r="B861" i="1"/>
  <c r="B854" i="1"/>
  <c r="B858" i="1"/>
  <c r="B864" i="1"/>
  <c r="B855" i="1"/>
  <c r="B859" i="1"/>
  <c r="B862" i="1"/>
  <c r="B863" i="1"/>
  <c r="B873" i="1"/>
  <c r="B867" i="1"/>
  <c r="B874" i="1"/>
  <c r="B875" i="1"/>
  <c r="B877" i="1"/>
  <c r="B870" i="1"/>
  <c r="B868" i="1"/>
  <c r="B869" i="1"/>
  <c r="B866" i="1"/>
  <c r="B871" i="1"/>
  <c r="B876" i="1"/>
  <c r="B872" i="1"/>
  <c r="B883" i="1"/>
  <c r="B884" i="1"/>
  <c r="B880" i="1"/>
  <c r="B882" i="1"/>
  <c r="B887" i="1"/>
  <c r="B878" i="1"/>
  <c r="B888" i="1"/>
  <c r="B886" i="1"/>
  <c r="B879" i="1"/>
  <c r="B889" i="1"/>
  <c r="B885" i="1"/>
  <c r="B881" i="1"/>
  <c r="B891" i="1"/>
  <c r="B894" i="1"/>
  <c r="B896" i="1"/>
  <c r="B900" i="1"/>
  <c r="B895" i="1"/>
  <c r="B890" i="1"/>
  <c r="B893" i="1"/>
  <c r="B897" i="1"/>
  <c r="B898" i="1"/>
  <c r="B892" i="1"/>
  <c r="B901" i="1"/>
  <c r="B899" i="1"/>
  <c r="B908" i="1"/>
  <c r="B905" i="1"/>
  <c r="B912" i="1"/>
  <c r="B910" i="1"/>
  <c r="B909" i="1"/>
  <c r="B906" i="1"/>
  <c r="B913" i="1"/>
  <c r="B911" i="1"/>
  <c r="B902" i="1"/>
  <c r="B903" i="1"/>
  <c r="B907" i="1"/>
  <c r="B904" i="1"/>
  <c r="B918" i="1"/>
  <c r="B917" i="1"/>
  <c r="B914" i="1"/>
  <c r="B923" i="1"/>
  <c r="B921" i="1"/>
  <c r="B915" i="1"/>
  <c r="B916" i="1"/>
  <c r="B924" i="1"/>
  <c r="B922" i="1"/>
  <c r="B925" i="1"/>
  <c r="B920" i="1"/>
  <c r="B919" i="1"/>
  <c r="B935" i="1"/>
  <c r="B926" i="1"/>
  <c r="B933" i="1"/>
  <c r="B937" i="1"/>
  <c r="B929" i="1"/>
  <c r="B932" i="1"/>
  <c r="B930" i="1"/>
  <c r="B928" i="1"/>
  <c r="B931" i="1"/>
  <c r="B934" i="1"/>
  <c r="B936" i="1"/>
  <c r="B927" i="1"/>
  <c r="B947" i="1"/>
  <c r="B946" i="1"/>
  <c r="B949" i="1"/>
  <c r="B940" i="1"/>
  <c r="B945" i="1"/>
  <c r="B939" i="1"/>
  <c r="B948" i="1"/>
  <c r="B943" i="1"/>
  <c r="B941" i="1"/>
  <c r="B944" i="1"/>
  <c r="B942" i="1"/>
  <c r="B938" i="1"/>
  <c r="B950" i="1"/>
  <c r="B953" i="1"/>
  <c r="B961" i="1"/>
  <c r="B952" i="1"/>
  <c r="B959" i="1"/>
  <c r="B958" i="1"/>
  <c r="B955" i="1"/>
  <c r="B951" i="1"/>
  <c r="B954" i="1"/>
  <c r="B957" i="1"/>
  <c r="B960" i="1"/>
  <c r="B956" i="1"/>
  <c r="B967" i="1"/>
  <c r="B971" i="1"/>
  <c r="B972" i="1"/>
  <c r="B970" i="1"/>
  <c r="B966" i="1"/>
  <c r="B963" i="1"/>
  <c r="B968" i="1"/>
  <c r="B969" i="1"/>
  <c r="B964" i="1"/>
  <c r="B965" i="1"/>
  <c r="B973" i="1"/>
  <c r="B962" i="1"/>
  <c r="B984" i="1"/>
  <c r="B981" i="1"/>
  <c r="B985" i="1"/>
  <c r="B980" i="1"/>
  <c r="B978" i="1"/>
  <c r="B976" i="1"/>
  <c r="B974" i="1"/>
  <c r="B983" i="1"/>
  <c r="B977" i="1"/>
  <c r="B975" i="1"/>
  <c r="B979" i="1"/>
  <c r="B982" i="1"/>
  <c r="B994" i="1"/>
  <c r="B993" i="1"/>
  <c r="B987" i="1"/>
  <c r="B990" i="1"/>
  <c r="B988" i="1"/>
  <c r="B991" i="1"/>
  <c r="B996" i="1"/>
  <c r="B995" i="1"/>
  <c r="B986" i="1"/>
  <c r="B997" i="1"/>
  <c r="B992" i="1"/>
  <c r="B989" i="1"/>
  <c r="B1001" i="1"/>
  <c r="B1008" i="1"/>
  <c r="B1000" i="1"/>
  <c r="B1002" i="1"/>
  <c r="B1009" i="1"/>
  <c r="B999" i="1"/>
  <c r="B1003" i="1"/>
  <c r="B1005" i="1"/>
  <c r="B1006" i="1"/>
  <c r="B1004" i="1"/>
  <c r="B998" i="1"/>
  <c r="B1007" i="1"/>
  <c r="B1016" i="1"/>
  <c r="B1021" i="1"/>
  <c r="B1013" i="1"/>
  <c r="B1010" i="1"/>
  <c r="B1014" i="1"/>
  <c r="B1011" i="1"/>
  <c r="B1018" i="1"/>
  <c r="B1015" i="1"/>
  <c r="B1019" i="1"/>
  <c r="B1012" i="1"/>
  <c r="B1020" i="1"/>
  <c r="B1017" i="1"/>
  <c r="B1033" i="1"/>
  <c r="B1028" i="1"/>
  <c r="B1024" i="1"/>
  <c r="B1032" i="1"/>
  <c r="B1031" i="1"/>
  <c r="B1022" i="1"/>
  <c r="B1025" i="1"/>
  <c r="B1030" i="1"/>
  <c r="B1023" i="1"/>
  <c r="B1027" i="1"/>
  <c r="B1029" i="1"/>
  <c r="B1026" i="1"/>
  <c r="B1040" i="1"/>
  <c r="B1038" i="1"/>
  <c r="B1035" i="1"/>
  <c r="B1043" i="1"/>
  <c r="B1037" i="1"/>
  <c r="B1041" i="1"/>
  <c r="B1034" i="1"/>
  <c r="B1045" i="1"/>
  <c r="B1044" i="1"/>
  <c r="B1042" i="1"/>
  <c r="B1039" i="1"/>
  <c r="B1036" i="1"/>
  <c r="B1055" i="1"/>
  <c r="B1056" i="1"/>
  <c r="B1057" i="1"/>
  <c r="B1049" i="1"/>
  <c r="B1051" i="1"/>
  <c r="B1046" i="1"/>
  <c r="B1052" i="1"/>
  <c r="B1050" i="1"/>
  <c r="B1047" i="1"/>
  <c r="B1048" i="1"/>
  <c r="B1053" i="1"/>
  <c r="B1054" i="1"/>
  <c r="B1069" i="1"/>
  <c r="B1063" i="1"/>
  <c r="B1059" i="1"/>
  <c r="B1064" i="1"/>
  <c r="B1068" i="1"/>
  <c r="B1058" i="1"/>
  <c r="B1062" i="1"/>
  <c r="B1066" i="1"/>
  <c r="B1067" i="1"/>
  <c r="B1061" i="1"/>
  <c r="B1065" i="1"/>
  <c r="B1060" i="1"/>
  <c r="B1071" i="1"/>
  <c r="B1078" i="1"/>
  <c r="B1074" i="1"/>
  <c r="B1072" i="1"/>
  <c r="B1081" i="1"/>
  <c r="B1080" i="1"/>
  <c r="B1076" i="1"/>
  <c r="B1075" i="1"/>
  <c r="B1073" i="1"/>
  <c r="B1079" i="1"/>
  <c r="B1077" i="1"/>
  <c r="B1070" i="1"/>
  <c r="B1086" i="1"/>
  <c r="B1087" i="1"/>
  <c r="B1082" i="1"/>
  <c r="B1093" i="1"/>
  <c r="B1084" i="1"/>
  <c r="B1083" i="1"/>
  <c r="B1085" i="1"/>
  <c r="B1089" i="1"/>
  <c r="B1091" i="1"/>
  <c r="B1092" i="1"/>
  <c r="B1090" i="1"/>
  <c r="B1088" i="1"/>
  <c r="B1102" i="1"/>
  <c r="B1098" i="1"/>
  <c r="B1094" i="1"/>
  <c r="B1096" i="1"/>
  <c r="B1095" i="1"/>
  <c r="B1103" i="1"/>
  <c r="B1105" i="1"/>
  <c r="B1101" i="1"/>
  <c r="B1097" i="1"/>
  <c r="B1104" i="1"/>
  <c r="B1099" i="1"/>
  <c r="B1100" i="1"/>
  <c r="B1115" i="1"/>
  <c r="B1112" i="1"/>
  <c r="B1107" i="1"/>
  <c r="B1114" i="1"/>
  <c r="B1117" i="1"/>
  <c r="B1108" i="1"/>
  <c r="B1109" i="1"/>
  <c r="B1113" i="1"/>
  <c r="B1116" i="1"/>
  <c r="B1110" i="1"/>
  <c r="B1111" i="1"/>
  <c r="B1106" i="1"/>
  <c r="B1126" i="1"/>
  <c r="B1121" i="1"/>
  <c r="B1123" i="1"/>
  <c r="B1128" i="1"/>
  <c r="B1127" i="1"/>
  <c r="B1120" i="1"/>
  <c r="B1119" i="1"/>
  <c r="B1125" i="1"/>
  <c r="B1118" i="1"/>
  <c r="B1129" i="1"/>
  <c r="B1124" i="1"/>
  <c r="B1122" i="1"/>
  <c r="B1139" i="1"/>
  <c r="B1130" i="1"/>
  <c r="B1138" i="1"/>
  <c r="B1135" i="1"/>
  <c r="B1137" i="1"/>
  <c r="B1140" i="1"/>
  <c r="B1141" i="1"/>
  <c r="B1134" i="1"/>
  <c r="B1131" i="1"/>
  <c r="B1136" i="1"/>
  <c r="B1132" i="1"/>
  <c r="B1133" i="1"/>
  <c r="B1142" i="1"/>
  <c r="B1153" i="1"/>
  <c r="B1144" i="1"/>
  <c r="B1151" i="1"/>
  <c r="B1148" i="1"/>
  <c r="B1145" i="1"/>
  <c r="B1152" i="1"/>
  <c r="B1146" i="1"/>
  <c r="B1147" i="1"/>
  <c r="B1143" i="1"/>
  <c r="B1150" i="1"/>
  <c r="B1149" i="1"/>
  <c r="B1164" i="1"/>
  <c r="B1160" i="1"/>
  <c r="B1163" i="1"/>
  <c r="B1162" i="1"/>
  <c r="B1155" i="1"/>
  <c r="B1157" i="1"/>
  <c r="B1161" i="1"/>
  <c r="B1165" i="1"/>
  <c r="B1159" i="1"/>
  <c r="B1154" i="1"/>
  <c r="B1156" i="1"/>
  <c r="B1158" i="1"/>
  <c r="B1174" i="1"/>
  <c r="B1168" i="1"/>
  <c r="B1167" i="1"/>
  <c r="B1177" i="1"/>
  <c r="B1170" i="1"/>
  <c r="B1176" i="1"/>
  <c r="B1166" i="1"/>
  <c r="B1169" i="1"/>
  <c r="B1171" i="1"/>
  <c r="B1175" i="1"/>
  <c r="B1173" i="1"/>
  <c r="B1172" i="1"/>
  <c r="B1181" i="1"/>
  <c r="B1187" i="1"/>
  <c r="B1182" i="1"/>
  <c r="B1188" i="1"/>
  <c r="B1186" i="1"/>
  <c r="B1184" i="1"/>
  <c r="B1180" i="1"/>
  <c r="B1179" i="1"/>
  <c r="B1183" i="1"/>
  <c r="B1189" i="1"/>
  <c r="B1185" i="1"/>
  <c r="B1178" i="1"/>
  <c r="B1193" i="1"/>
  <c r="B1197" i="1"/>
  <c r="B1201" i="1"/>
  <c r="B1200" i="1"/>
  <c r="B1191" i="1"/>
  <c r="B1195" i="1"/>
  <c r="B1192" i="1"/>
  <c r="B1190" i="1"/>
  <c r="B1196" i="1"/>
  <c r="B1199" i="1"/>
  <c r="B1198" i="1"/>
  <c r="B1194" i="1"/>
  <c r="B1206" i="1"/>
  <c r="B1205" i="1"/>
  <c r="B1204" i="1"/>
  <c r="B1213" i="1"/>
  <c r="B1203" i="1"/>
  <c r="B1207" i="1"/>
  <c r="B1202" i="1"/>
  <c r="B1211" i="1"/>
  <c r="B1209" i="1"/>
  <c r="B1212" i="1"/>
  <c r="B1210" i="1"/>
  <c r="B1208" i="1"/>
  <c r="B1214" i="1"/>
  <c r="B1219" i="1"/>
  <c r="B1216" i="1"/>
  <c r="B1224" i="1"/>
  <c r="B1220" i="1"/>
  <c r="B1218" i="1"/>
  <c r="B1221" i="1"/>
  <c r="B1225" i="1"/>
  <c r="B1215" i="1"/>
  <c r="B1222" i="1"/>
  <c r="B1217" i="1"/>
  <c r="B1223" i="1"/>
  <c r="B1234" i="1"/>
  <c r="B1229" i="1"/>
  <c r="B1227" i="1"/>
  <c r="B1231" i="1"/>
  <c r="B1230" i="1"/>
  <c r="B1232" i="1"/>
  <c r="B1228" i="1"/>
  <c r="B1233" i="1"/>
  <c r="B1226" i="1"/>
  <c r="B1235" i="1"/>
  <c r="B1236" i="1"/>
  <c r="B1237" i="1"/>
  <c r="B1249" i="1"/>
  <c r="B1246" i="1"/>
  <c r="B1243" i="1"/>
  <c r="B1240" i="1"/>
  <c r="B1241" i="1"/>
  <c r="B1247" i="1"/>
  <c r="B1248" i="1"/>
  <c r="B1239" i="1"/>
  <c r="B1244" i="1"/>
  <c r="B1245" i="1"/>
  <c r="B1242" i="1"/>
  <c r="B1238" i="1"/>
  <c r="B1256" i="1"/>
  <c r="B1261" i="1"/>
  <c r="B1255" i="1"/>
  <c r="B1259" i="1"/>
  <c r="B1257" i="1"/>
  <c r="B1252" i="1"/>
  <c r="B1258" i="1"/>
  <c r="B1253" i="1"/>
  <c r="B1250" i="1"/>
  <c r="B1260" i="1"/>
  <c r="B1254" i="1"/>
  <c r="B1251" i="1"/>
  <c r="B1265" i="1"/>
  <c r="B1270" i="1"/>
  <c r="B1273" i="1"/>
  <c r="B1263" i="1"/>
  <c r="B1267" i="1"/>
  <c r="B1269" i="1"/>
  <c r="B1272" i="1"/>
  <c r="B1268" i="1"/>
  <c r="B1266" i="1"/>
  <c r="B1271" i="1"/>
  <c r="B1264" i="1"/>
  <c r="B1262" i="1"/>
  <c r="B1278" i="1"/>
  <c r="B1282" i="1"/>
  <c r="B1280" i="1"/>
  <c r="B1277" i="1"/>
  <c r="B1281" i="1"/>
  <c r="B1276" i="1"/>
  <c r="B1283" i="1"/>
  <c r="B1285" i="1"/>
  <c r="B1275" i="1"/>
  <c r="B1284" i="1"/>
  <c r="B1274" i="1"/>
  <c r="B1279" i="1"/>
  <c r="B1286" i="1"/>
  <c r="B1294" i="1"/>
  <c r="B1288" i="1"/>
  <c r="B1297" i="1"/>
  <c r="B1295" i="1"/>
  <c r="B1292" i="1"/>
  <c r="B1290" i="1"/>
  <c r="B1291" i="1"/>
  <c r="B1293" i="1"/>
  <c r="B1287" i="1"/>
  <c r="B1296" i="1"/>
  <c r="B1289" i="1"/>
  <c r="B1307" i="1"/>
  <c r="B1308" i="1"/>
  <c r="B1298" i="1"/>
  <c r="B1302" i="1"/>
  <c r="B1303" i="1"/>
  <c r="B1299" i="1"/>
  <c r="B1309" i="1"/>
  <c r="B1305" i="1"/>
  <c r="B1300" i="1"/>
  <c r="B1306" i="1"/>
  <c r="B1304" i="1"/>
  <c r="B1301" i="1"/>
  <c r="B1313" i="1"/>
  <c r="B1320" i="1"/>
  <c r="B1319" i="1"/>
  <c r="B1316" i="1"/>
  <c r="B1317" i="1"/>
  <c r="B1311" i="1"/>
  <c r="B1312" i="1"/>
  <c r="B1310" i="1"/>
  <c r="B1318" i="1"/>
  <c r="B1314" i="1"/>
  <c r="B1321" i="1"/>
  <c r="B1315" i="1"/>
  <c r="B1327" i="1"/>
  <c r="B1330" i="1"/>
  <c r="B1329" i="1"/>
  <c r="B1323" i="1"/>
  <c r="B1324" i="1"/>
  <c r="B1326" i="1"/>
  <c r="B1328" i="1"/>
  <c r="B1322" i="1"/>
  <c r="B1325" i="1"/>
  <c r="B1333" i="1"/>
  <c r="B1332" i="1"/>
  <c r="B1331" i="1"/>
  <c r="B1339" i="1"/>
  <c r="B1341" i="1"/>
  <c r="B1345" i="1"/>
  <c r="B1337" i="1"/>
  <c r="B1342" i="1"/>
  <c r="B1335" i="1"/>
  <c r="B1338" i="1"/>
  <c r="B1343" i="1"/>
  <c r="B1334" i="1"/>
  <c r="B1344" i="1"/>
  <c r="B1340" i="1"/>
  <c r="B1336" i="1"/>
  <c r="B1346" i="1"/>
  <c r="B1355" i="1"/>
  <c r="B1350" i="1"/>
  <c r="B1349" i="1"/>
  <c r="B1354" i="1"/>
  <c r="B1348" i="1"/>
  <c r="B1351" i="1"/>
  <c r="B1356" i="1"/>
  <c r="B1353" i="1"/>
  <c r="B1357" i="1"/>
  <c r="B1347" i="1"/>
  <c r="B1352" i="1"/>
  <c r="B1363" i="1"/>
  <c r="B1359" i="1"/>
  <c r="B1361" i="1"/>
  <c r="B1365" i="1"/>
  <c r="B1369" i="1"/>
  <c r="B1358" i="1"/>
  <c r="B1366" i="1"/>
  <c r="B1367" i="1"/>
  <c r="B1360" i="1"/>
  <c r="B1362" i="1"/>
  <c r="B1368" i="1"/>
  <c r="B1364" i="1"/>
  <c r="B1376" i="1"/>
  <c r="B1378" i="1"/>
  <c r="B1370" i="1"/>
  <c r="B1372" i="1"/>
  <c r="B1371" i="1"/>
  <c r="B1373" i="1"/>
  <c r="B1377" i="1"/>
  <c r="B1381" i="1"/>
  <c r="B1380" i="1"/>
  <c r="B1375" i="1"/>
  <c r="B1374" i="1"/>
  <c r="B1379" i="1"/>
  <c r="B1385" i="1"/>
  <c r="B1389" i="1"/>
  <c r="B1387" i="1"/>
  <c r="B1384" i="1"/>
  <c r="B1388" i="1"/>
  <c r="B1383" i="1"/>
  <c r="B1391" i="1"/>
  <c r="B1386" i="1"/>
  <c r="B1382" i="1"/>
  <c r="B1392" i="1"/>
  <c r="B1393" i="1"/>
  <c r="B1390" i="1"/>
  <c r="B1394" i="1"/>
  <c r="B1404" i="1"/>
  <c r="B1403" i="1"/>
  <c r="B1399" i="1"/>
  <c r="B1400" i="1"/>
  <c r="B1401" i="1"/>
  <c r="B1402" i="1"/>
  <c r="B1396" i="1"/>
  <c r="B1398" i="1"/>
  <c r="B1405" i="1"/>
  <c r="B1395" i="1"/>
  <c r="B1397" i="1"/>
  <c r="B1414" i="1"/>
  <c r="B1409" i="1"/>
  <c r="B1411" i="1"/>
  <c r="B1408" i="1"/>
  <c r="B1417" i="1"/>
  <c r="B1413" i="1"/>
  <c r="B1415" i="1"/>
  <c r="B1410" i="1"/>
  <c r="B1412" i="1"/>
  <c r="B1406" i="1"/>
  <c r="B1416" i="1"/>
  <c r="B1407" i="1"/>
  <c r="B1418" i="1"/>
  <c r="B1424" i="1"/>
  <c r="B1421" i="1"/>
  <c r="B1428" i="1"/>
  <c r="B1422" i="1"/>
  <c r="B1427" i="1"/>
  <c r="B1429" i="1"/>
  <c r="B1425" i="1"/>
  <c r="B1420" i="1"/>
  <c r="B1426" i="1"/>
  <c r="B1423" i="1"/>
  <c r="B1419" i="1"/>
  <c r="B1435" i="1"/>
  <c r="B1433" i="1"/>
  <c r="B1434" i="1"/>
  <c r="B1439" i="1"/>
  <c r="B1430" i="1"/>
  <c r="B1431" i="1"/>
  <c r="B1432" i="1"/>
  <c r="B1436" i="1"/>
  <c r="B1437" i="1"/>
  <c r="B1438" i="1"/>
  <c r="B1440" i="1"/>
  <c r="B1441" i="1"/>
  <c r="B1453" i="1"/>
  <c r="B1446" i="1"/>
  <c r="B1451" i="1"/>
  <c r="B1450" i="1"/>
  <c r="B1448" i="1"/>
  <c r="B1444" i="1"/>
  <c r="B1449" i="1"/>
  <c r="B1445" i="1"/>
  <c r="B1447" i="1"/>
  <c r="B1442" i="1"/>
  <c r="B1452" i="1"/>
  <c r="B1443" i="1"/>
  <c r="B1456" i="1"/>
  <c r="B1460" i="1"/>
  <c r="B1454" i="1"/>
  <c r="B1461" i="1"/>
  <c r="B1458" i="1"/>
  <c r="B1457" i="1"/>
  <c r="B1463" i="1"/>
  <c r="B1462" i="1"/>
  <c r="B1455" i="1"/>
  <c r="B1464" i="1"/>
  <c r="B1459" i="1"/>
  <c r="B1465" i="1"/>
  <c r="B1473" i="1"/>
  <c r="B1470" i="1"/>
  <c r="B1468" i="1"/>
  <c r="B1477" i="1"/>
  <c r="B1469" i="1"/>
  <c r="B1472" i="1"/>
  <c r="B1476" i="1"/>
  <c r="B1474" i="1"/>
  <c r="B1471" i="1"/>
  <c r="B1475" i="1"/>
  <c r="B1466" i="1"/>
  <c r="B1467" i="1"/>
  <c r="B1479" i="1"/>
  <c r="B1485" i="1"/>
  <c r="B1486" i="1"/>
  <c r="B1488" i="1"/>
  <c r="B1480" i="1"/>
  <c r="B1478" i="1"/>
  <c r="B1482" i="1"/>
  <c r="B1481" i="1"/>
  <c r="B1487" i="1"/>
  <c r="B1489" i="1"/>
  <c r="B1483" i="1"/>
  <c r="B1484" i="1"/>
  <c r="B1492" i="1"/>
  <c r="B1498" i="1"/>
  <c r="B1501" i="1"/>
  <c r="B1493" i="1"/>
  <c r="B1497" i="1"/>
  <c r="B1500" i="1"/>
  <c r="B1491" i="1"/>
  <c r="B1490" i="1"/>
  <c r="B1494" i="1"/>
  <c r="B1496" i="1"/>
  <c r="B1499" i="1"/>
  <c r="B1495" i="1"/>
  <c r="B1512" i="1"/>
  <c r="B1506" i="1"/>
  <c r="B1502" i="1"/>
  <c r="B1513" i="1"/>
  <c r="B1510" i="1"/>
  <c r="B1504" i="1"/>
  <c r="B1509" i="1"/>
  <c r="B1505" i="1"/>
  <c r="B1511" i="1"/>
  <c r="B1503" i="1"/>
  <c r="B1508" i="1"/>
  <c r="B1507" i="1"/>
  <c r="B1523" i="1"/>
  <c r="B1525" i="1"/>
  <c r="B1520" i="1"/>
  <c r="B1518" i="1"/>
  <c r="B1521" i="1"/>
  <c r="B1519" i="1"/>
  <c r="B1515" i="1"/>
  <c r="B1522" i="1"/>
  <c r="B1516" i="1"/>
  <c r="B1514" i="1"/>
  <c r="B1524" i="1"/>
  <c r="B1517" i="1"/>
  <c r="B1531" i="1"/>
  <c r="B1535" i="1"/>
  <c r="B1528" i="1"/>
  <c r="B1527" i="1"/>
  <c r="B1533" i="1"/>
  <c r="B1530" i="1"/>
  <c r="B1536" i="1"/>
  <c r="B1537" i="1"/>
  <c r="B1532" i="1"/>
  <c r="B1529" i="1"/>
  <c r="B1534" i="1"/>
  <c r="B1526" i="1"/>
  <c r="B1540" i="1"/>
  <c r="B1545" i="1"/>
  <c r="B1542" i="1"/>
  <c r="B1546" i="1"/>
  <c r="B1541" i="1"/>
  <c r="B1544" i="1"/>
  <c r="B1547" i="1"/>
  <c r="B1539" i="1"/>
  <c r="B1538" i="1"/>
  <c r="B1549" i="1"/>
  <c r="B1548" i="1"/>
  <c r="B1543" i="1"/>
  <c r="B1559" i="1"/>
  <c r="B1560" i="1"/>
  <c r="B1554" i="1"/>
  <c r="B1555" i="1"/>
  <c r="B1561" i="1"/>
  <c r="B1551" i="1"/>
  <c r="B1556" i="1"/>
  <c r="B1550" i="1"/>
  <c r="B1557" i="1"/>
  <c r="B1552" i="1"/>
  <c r="B1553" i="1"/>
  <c r="B1558" i="1"/>
  <c r="B1573" i="1"/>
  <c r="B1572" i="1"/>
  <c r="B1565" i="1"/>
  <c r="B1564" i="1"/>
  <c r="B1566" i="1"/>
  <c r="B1568" i="1"/>
  <c r="B1569" i="1"/>
  <c r="B1567" i="1"/>
  <c r="B1571" i="1"/>
  <c r="B1562" i="1"/>
  <c r="B1570" i="1"/>
  <c r="B1563" i="1"/>
  <c r="B1574" i="1"/>
  <c r="B1585" i="1"/>
  <c r="B1576" i="1"/>
  <c r="B1581" i="1"/>
  <c r="B1578" i="1"/>
  <c r="B1583" i="1"/>
  <c r="B1577" i="1"/>
  <c r="B1584" i="1"/>
  <c r="B1582" i="1"/>
  <c r="B1580" i="1"/>
  <c r="B1579" i="1"/>
  <c r="B1575" i="1"/>
  <c r="B1596" i="1"/>
  <c r="B1593" i="1"/>
  <c r="B1588" i="1"/>
  <c r="B1589" i="1"/>
  <c r="B1597" i="1"/>
  <c r="B1586" i="1"/>
  <c r="B1592" i="1"/>
  <c r="B1594" i="1"/>
  <c r="B1591" i="1"/>
  <c r="B1587" i="1"/>
  <c r="B1590" i="1"/>
  <c r="B1595" i="1"/>
  <c r="B1608" i="1"/>
  <c r="B1600" i="1"/>
  <c r="B1599" i="1"/>
  <c r="B1609" i="1"/>
  <c r="B1604" i="1"/>
  <c r="B1605" i="1"/>
  <c r="B1607" i="1"/>
  <c r="B1603" i="1"/>
  <c r="B1602" i="1"/>
  <c r="B1601" i="1"/>
  <c r="B1606" i="1"/>
  <c r="B1598" i="1"/>
  <c r="B1617" i="1"/>
  <c r="B1618" i="1"/>
  <c r="B1612" i="1"/>
  <c r="B1613" i="1"/>
  <c r="B1615" i="1"/>
  <c r="B1611" i="1"/>
  <c r="B1619" i="1"/>
  <c r="B1616" i="1"/>
  <c r="B1610" i="1"/>
  <c r="B1620" i="1"/>
  <c r="B1621" i="1"/>
  <c r="B1614" i="1"/>
  <c r="B1626" i="1"/>
  <c r="B1622" i="1"/>
  <c r="B1628" i="1"/>
  <c r="B1632" i="1"/>
  <c r="B1630" i="1"/>
  <c r="B1623" i="1"/>
  <c r="B1633" i="1"/>
  <c r="B1629" i="1"/>
  <c r="B1627" i="1"/>
  <c r="B1625" i="1"/>
  <c r="B1631" i="1"/>
  <c r="B1624" i="1"/>
  <c r="B1642" i="1"/>
  <c r="B1645" i="1"/>
  <c r="B1636" i="1"/>
  <c r="B1641" i="1"/>
  <c r="B1635" i="1"/>
  <c r="B1639" i="1"/>
  <c r="B1643" i="1"/>
  <c r="B1634" i="1"/>
  <c r="B1637" i="1"/>
  <c r="B1644" i="1"/>
  <c r="B1640" i="1"/>
  <c r="B1638" i="1"/>
  <c r="B1646" i="1"/>
  <c r="B1654" i="1"/>
  <c r="B1647" i="1"/>
  <c r="B1656" i="1"/>
  <c r="B1651" i="1"/>
  <c r="B1657" i="1"/>
  <c r="B1648" i="1"/>
  <c r="B1655" i="1"/>
  <c r="B1650" i="1"/>
  <c r="B1649" i="1"/>
  <c r="B1652" i="1"/>
  <c r="B1653" i="1"/>
  <c r="B1666" i="1"/>
  <c r="B1662" i="1"/>
  <c r="B1658" i="1"/>
  <c r="B1668" i="1"/>
  <c r="B1669" i="1"/>
  <c r="B1659" i="1"/>
  <c r="B1667" i="1"/>
  <c r="B1660" i="1"/>
  <c r="B1665" i="1"/>
  <c r="B1661" i="1"/>
  <c r="B1663" i="1"/>
  <c r="B1664" i="1"/>
  <c r="B1671" i="1"/>
  <c r="B1675" i="1"/>
  <c r="B1676" i="1"/>
  <c r="B1681" i="1"/>
  <c r="B1673" i="1"/>
  <c r="B1670" i="1"/>
  <c r="B1677" i="1"/>
  <c r="B1674" i="1"/>
  <c r="B1680" i="1"/>
  <c r="B1672" i="1"/>
  <c r="B1678" i="1"/>
  <c r="B1679" i="1"/>
  <c r="B1688" i="1"/>
  <c r="B1692" i="1"/>
  <c r="B1689" i="1"/>
  <c r="B1684" i="1"/>
  <c r="B1687" i="1"/>
  <c r="B1685" i="1"/>
  <c r="B1693" i="1"/>
  <c r="B1691" i="1"/>
  <c r="B1686" i="1"/>
  <c r="B1683" i="1"/>
  <c r="B1690" i="1"/>
  <c r="B1682" i="1"/>
  <c r="B1699" i="1"/>
  <c r="B1705" i="1"/>
  <c r="B1697" i="1"/>
  <c r="B1695" i="1"/>
  <c r="B1703" i="1"/>
  <c r="B1698" i="1"/>
  <c r="B1701" i="1"/>
  <c r="B1696" i="1"/>
  <c r="B1704" i="1"/>
  <c r="B1694" i="1"/>
  <c r="B1700" i="1"/>
  <c r="B1702" i="1"/>
  <c r="B1710" i="1"/>
  <c r="B1709" i="1"/>
  <c r="B1708" i="1"/>
  <c r="B1714" i="1"/>
  <c r="B1715" i="1"/>
  <c r="B1706" i="1"/>
  <c r="B1716" i="1"/>
  <c r="B1707" i="1"/>
  <c r="B1711" i="1"/>
  <c r="B1717" i="1"/>
  <c r="B1713" i="1"/>
  <c r="B1712" i="1"/>
  <c r="B1724" i="1"/>
  <c r="B1726" i="1"/>
  <c r="B1729" i="1"/>
  <c r="B1728" i="1"/>
  <c r="B1720" i="1"/>
  <c r="B1719" i="1"/>
  <c r="B1727" i="1"/>
  <c r="B1723" i="1"/>
  <c r="B1718" i="1"/>
  <c r="B1725" i="1"/>
  <c r="B1721" i="1"/>
  <c r="B1722" i="1"/>
  <c r="B1731" i="1"/>
  <c r="B1730" i="1"/>
  <c r="B1738" i="1"/>
  <c r="B1739" i="1"/>
  <c r="B1740" i="1"/>
  <c r="B1733" i="1"/>
  <c r="B1736" i="1"/>
  <c r="B1735" i="1"/>
  <c r="B1734" i="1"/>
  <c r="B1741" i="1"/>
  <c r="B1732" i="1"/>
  <c r="B1737" i="1"/>
  <c r="B1746" i="1"/>
  <c r="B1742" i="1"/>
  <c r="B1745" i="1"/>
  <c r="B1748" i="1"/>
  <c r="B1750" i="1"/>
  <c r="B1743" i="1"/>
  <c r="B1752" i="1"/>
  <c r="B1753" i="1"/>
  <c r="B1744" i="1"/>
  <c r="B1751" i="1"/>
  <c r="B1749" i="1"/>
  <c r="B1747" i="1"/>
  <c r="B1764" i="1"/>
  <c r="B1757" i="1"/>
  <c r="B1756" i="1"/>
  <c r="B1761" i="1"/>
  <c r="B1765" i="1"/>
  <c r="B1758" i="1"/>
  <c r="B1755" i="1"/>
  <c r="B1760" i="1"/>
  <c r="B1763" i="1"/>
  <c r="B1762" i="1"/>
  <c r="B1754" i="1"/>
  <c r="B1759" i="1"/>
  <c r="B1768" i="1"/>
  <c r="B1770" i="1"/>
  <c r="B1767" i="1"/>
  <c r="B1773" i="1"/>
  <c r="B1776" i="1"/>
  <c r="B1766" i="1"/>
  <c r="B1775" i="1"/>
  <c r="B1772" i="1"/>
  <c r="B1771" i="1"/>
  <c r="B1777" i="1"/>
  <c r="B1774" i="1"/>
  <c r="B1769" i="1"/>
  <c r="B1783" i="1"/>
  <c r="B1787" i="1"/>
  <c r="B1782" i="1"/>
  <c r="B1784" i="1"/>
  <c r="B1785" i="1"/>
  <c r="B1788" i="1"/>
  <c r="B1786" i="1"/>
  <c r="B1789" i="1"/>
  <c r="B1778" i="1"/>
  <c r="B1779" i="1"/>
  <c r="B1781" i="1"/>
  <c r="B1780" i="1"/>
  <c r="B1792" i="1"/>
  <c r="B1800" i="1"/>
  <c r="B1794" i="1"/>
  <c r="B1791" i="1"/>
  <c r="B1796" i="1"/>
  <c r="B1795" i="1"/>
  <c r="B1798" i="1"/>
  <c r="B1793" i="1"/>
  <c r="B1790" i="1"/>
  <c r="B1799" i="1"/>
  <c r="B1801" i="1"/>
  <c r="B1797" i="1"/>
  <c r="B1813" i="1"/>
  <c r="B1812" i="1"/>
  <c r="B1811" i="1"/>
  <c r="B1805" i="1"/>
  <c r="B1809" i="1"/>
  <c r="B1802" i="1"/>
  <c r="B1808" i="1"/>
  <c r="B1807" i="1"/>
  <c r="B1810" i="1"/>
  <c r="B1806" i="1"/>
  <c r="B1803" i="1"/>
  <c r="B1804" i="1"/>
  <c r="B1814" i="1"/>
  <c r="B1821" i="1"/>
  <c r="B1823" i="1"/>
  <c r="B1817" i="1"/>
  <c r="B1818" i="1"/>
  <c r="B1815" i="1"/>
  <c r="B1824" i="1"/>
  <c r="B1819" i="1"/>
  <c r="B1820" i="1"/>
  <c r="B1825" i="1"/>
  <c r="B1822" i="1"/>
  <c r="B1816" i="1"/>
  <c r="B1828" i="1"/>
  <c r="B1834" i="1"/>
  <c r="B1826" i="1"/>
  <c r="B1829" i="1"/>
  <c r="B1827" i="1"/>
  <c r="B1835" i="1"/>
  <c r="B1836" i="1"/>
  <c r="B1832" i="1"/>
  <c r="B1830" i="1"/>
  <c r="B1837" i="1"/>
  <c r="B1831" i="1"/>
  <c r="B1833" i="1"/>
  <c r="B1849" i="1"/>
  <c r="B1847" i="1"/>
  <c r="B1840" i="1"/>
  <c r="B1842" i="1"/>
  <c r="B1839" i="1"/>
  <c r="B1841" i="1"/>
  <c r="B1843" i="1"/>
  <c r="B1848" i="1"/>
  <c r="B1845" i="1"/>
  <c r="B1846" i="1"/>
  <c r="B1838" i="1"/>
  <c r="B1844" i="1"/>
  <c r="B1850" i="1"/>
  <c r="B1851" i="1"/>
  <c r="B1858" i="1"/>
  <c r="B1859" i="1"/>
  <c r="B1853" i="1"/>
  <c r="B1860" i="1"/>
  <c r="B1854" i="1"/>
  <c r="B1861" i="1"/>
  <c r="B1856" i="1"/>
  <c r="B1855" i="1"/>
  <c r="B1852" i="1"/>
  <c r="B1857" i="1"/>
  <c r="B1862" i="1"/>
  <c r="B1871" i="1"/>
  <c r="B1866" i="1"/>
  <c r="B1867" i="1"/>
  <c r="B1870" i="1"/>
  <c r="B1868" i="1"/>
  <c r="B1863" i="1"/>
  <c r="B1869" i="1"/>
  <c r="B1873" i="1"/>
  <c r="B1865" i="1"/>
  <c r="B1864" i="1"/>
  <c r="B1872" i="1"/>
  <c r="B1876" i="1"/>
  <c r="B1880" i="1"/>
  <c r="B1885" i="1"/>
  <c r="B1878" i="1"/>
  <c r="B1882" i="1"/>
  <c r="B1883" i="1"/>
  <c r="B1884" i="1"/>
  <c r="B1877" i="1"/>
  <c r="B1879" i="1"/>
  <c r="B1874" i="1"/>
  <c r="B1881" i="1"/>
  <c r="B1875" i="1"/>
  <c r="B1889" i="1"/>
  <c r="B1895" i="1"/>
  <c r="B1897" i="1"/>
  <c r="B1894" i="1"/>
  <c r="B1891" i="1"/>
  <c r="B1887" i="1"/>
  <c r="B1886" i="1"/>
  <c r="B1890" i="1"/>
  <c r="B1892" i="1"/>
  <c r="B1893" i="1"/>
  <c r="B1888" i="1"/>
  <c r="B1896" i="1"/>
  <c r="B1902" i="1"/>
  <c r="B1903" i="1"/>
  <c r="B1898" i="1"/>
  <c r="B1909" i="1"/>
  <c r="B1901" i="1"/>
  <c r="B1906" i="1"/>
  <c r="B1899" i="1"/>
  <c r="B1905" i="1"/>
  <c r="B1900" i="1"/>
  <c r="B1904" i="1"/>
  <c r="B1907" i="1"/>
  <c r="B1908" i="1"/>
  <c r="B1919" i="1"/>
  <c r="B1912" i="1"/>
  <c r="B1915" i="1"/>
  <c r="B1913" i="1"/>
  <c r="B1916" i="1"/>
  <c r="B1921" i="1"/>
  <c r="B1910" i="1"/>
  <c r="B1914" i="1"/>
  <c r="B1911" i="1"/>
  <c r="B1918" i="1"/>
  <c r="B1917" i="1"/>
  <c r="B1920" i="1"/>
  <c r="B1924" i="1"/>
  <c r="B1929" i="1"/>
  <c r="B1923" i="1"/>
  <c r="B1930" i="1"/>
  <c r="B1932" i="1"/>
  <c r="B1927" i="1"/>
  <c r="B1922" i="1"/>
  <c r="B1931" i="1"/>
  <c r="B1925" i="1"/>
  <c r="B1928" i="1"/>
  <c r="B1926" i="1"/>
  <c r="B1933" i="1"/>
  <c r="B1935" i="1"/>
  <c r="B1944" i="1"/>
  <c r="B1945" i="1"/>
  <c r="B1942" i="1"/>
  <c r="B1941" i="1"/>
  <c r="B1934" i="1"/>
  <c r="B1940" i="1"/>
  <c r="B1943" i="1"/>
  <c r="B1936" i="1"/>
  <c r="B1937" i="1"/>
  <c r="B1939" i="1"/>
  <c r="B1938" i="1"/>
  <c r="B1946" i="1"/>
  <c r="B1954" i="1"/>
  <c r="B1949" i="1"/>
  <c r="B1948" i="1"/>
  <c r="B1957" i="1"/>
  <c r="B1947" i="1"/>
  <c r="B1952" i="1"/>
  <c r="B1955" i="1"/>
  <c r="B1950" i="1"/>
  <c r="B1956" i="1"/>
  <c r="B1951" i="1"/>
  <c r="B1953" i="1"/>
  <c r="B1961" i="1"/>
  <c r="B1965" i="1"/>
  <c r="B1964" i="1"/>
  <c r="B1958" i="1"/>
  <c r="B1968" i="1"/>
  <c r="B1963" i="1"/>
  <c r="B1969" i="1"/>
  <c r="B1959" i="1"/>
  <c r="B1960" i="1"/>
  <c r="B1962" i="1"/>
  <c r="B1966" i="1"/>
  <c r="B1967" i="1"/>
  <c r="B1973" i="1"/>
  <c r="B1980" i="1"/>
  <c r="B1979" i="1"/>
  <c r="B1970" i="1"/>
  <c r="B1977" i="1"/>
  <c r="B1972" i="1"/>
  <c r="B1975" i="1"/>
  <c r="B1981" i="1"/>
  <c r="B1978" i="1"/>
  <c r="B1976" i="1"/>
  <c r="B1971" i="1"/>
  <c r="B1974" i="1"/>
  <c r="B1988" i="1"/>
  <c r="B1982" i="1"/>
  <c r="B1985" i="1"/>
  <c r="B1987" i="1"/>
  <c r="B1991" i="1"/>
  <c r="B1993" i="1"/>
  <c r="B1990" i="1"/>
  <c r="B1984" i="1"/>
  <c r="B1992" i="1"/>
  <c r="B1986" i="1"/>
  <c r="B1989" i="1"/>
  <c r="B1983" i="1"/>
  <c r="B2001" i="1"/>
  <c r="B1999" i="1"/>
  <c r="B2000" i="1"/>
  <c r="B2004" i="1"/>
  <c r="B1997" i="1"/>
  <c r="B1995" i="1"/>
  <c r="B2005" i="1"/>
  <c r="B1994" i="1"/>
  <c r="B1996" i="1"/>
  <c r="B2003" i="1"/>
  <c r="B2002" i="1"/>
  <c r="B1998" i="1"/>
  <c r="B2010" i="1"/>
  <c r="B2011" i="1"/>
  <c r="B2017" i="1"/>
  <c r="B2015" i="1"/>
  <c r="B2012" i="1"/>
  <c r="B2006" i="1"/>
  <c r="B2016" i="1"/>
  <c r="B2008" i="1"/>
  <c r="B2007" i="1"/>
  <c r="B2013" i="1"/>
  <c r="B2014" i="1"/>
  <c r="B2009" i="1"/>
  <c r="B2021" i="1"/>
  <c r="B2018" i="1"/>
  <c r="B2022" i="1"/>
  <c r="B2026" i="1"/>
  <c r="B2024" i="1"/>
  <c r="B2028" i="1"/>
  <c r="B2027" i="1"/>
  <c r="B2025" i="1"/>
  <c r="B2020" i="1"/>
  <c r="B2029" i="1"/>
  <c r="B2023" i="1"/>
  <c r="B2019" i="1"/>
  <c r="B2039" i="1"/>
  <c r="B2033" i="1"/>
  <c r="B2036" i="1"/>
  <c r="B2032" i="1"/>
  <c r="B2034" i="1"/>
  <c r="B2035" i="1"/>
  <c r="B2038" i="1"/>
  <c r="B2031" i="1"/>
  <c r="B2030" i="1"/>
  <c r="B2037" i="1"/>
  <c r="B2041" i="1"/>
  <c r="B2040" i="1"/>
  <c r="B2045" i="1"/>
  <c r="B2042" i="1"/>
  <c r="B2048" i="1"/>
  <c r="B2053" i="1"/>
  <c r="B2051" i="1"/>
  <c r="B2049" i="1"/>
  <c r="B2050" i="1"/>
  <c r="B2046" i="1"/>
  <c r="B2044" i="1"/>
  <c r="B2052" i="1"/>
  <c r="B2047" i="1"/>
  <c r="B2043" i="1"/>
  <c r="B2065" i="1"/>
  <c r="B2063" i="1"/>
  <c r="B2054" i="1"/>
  <c r="B2060" i="1"/>
  <c r="B2061" i="1"/>
  <c r="B2057" i="1"/>
  <c r="B2064" i="1"/>
  <c r="B2055" i="1"/>
  <c r="B2059" i="1"/>
  <c r="B2056" i="1"/>
  <c r="B2058" i="1"/>
  <c r="B2062" i="1"/>
  <c r="B2077" i="1"/>
  <c r="B2071" i="1"/>
  <c r="B2075" i="1"/>
  <c r="B2069" i="1"/>
  <c r="B2067" i="1"/>
  <c r="B2073" i="1"/>
  <c r="B2068" i="1"/>
  <c r="B2076" i="1"/>
  <c r="B2072" i="1"/>
  <c r="B2066" i="1"/>
  <c r="B2070" i="1"/>
  <c r="B2074" i="1"/>
  <c r="B2086" i="1"/>
  <c r="B2082" i="1"/>
  <c r="B2081" i="1"/>
  <c r="B2084" i="1"/>
  <c r="B2079" i="1"/>
  <c r="B2078" i="1"/>
  <c r="B2085" i="1"/>
  <c r="B2089" i="1"/>
  <c r="B2087" i="1"/>
  <c r="B2080" i="1"/>
  <c r="B2088" i="1"/>
  <c r="B2083" i="1"/>
  <c r="B2098" i="1"/>
  <c r="B2094" i="1"/>
  <c r="B2092" i="1"/>
  <c r="B2095" i="1"/>
  <c r="B2101" i="1"/>
  <c r="B2100" i="1"/>
  <c r="B2096" i="1"/>
  <c r="B2097" i="1"/>
  <c r="B2093" i="1"/>
  <c r="B2091" i="1"/>
  <c r="B2099" i="1"/>
  <c r="B2090" i="1"/>
  <c r="B2106" i="1"/>
  <c r="B2110" i="1"/>
  <c r="B2105" i="1"/>
  <c r="B2102" i="1"/>
  <c r="B2107" i="1"/>
  <c r="B2109" i="1"/>
  <c r="B2104" i="1"/>
  <c r="B2111" i="1"/>
  <c r="B2108" i="1"/>
  <c r="B2103" i="1"/>
  <c r="B2112" i="1"/>
  <c r="B2113" i="1"/>
  <c r="B2117" i="1"/>
  <c r="B2119" i="1"/>
  <c r="B2125" i="1"/>
  <c r="B2116" i="1"/>
  <c r="B2120" i="1"/>
  <c r="B2123" i="1"/>
  <c r="B2121" i="1"/>
  <c r="B2124" i="1"/>
  <c r="B2114" i="1"/>
  <c r="B2122" i="1"/>
  <c r="B2118" i="1"/>
  <c r="B2115" i="1"/>
  <c r="B2133" i="1"/>
  <c r="B2131" i="1"/>
  <c r="B2136" i="1"/>
  <c r="B2128" i="1"/>
  <c r="B2129" i="1"/>
  <c r="B2132" i="1"/>
  <c r="B2130" i="1"/>
  <c r="B2134" i="1"/>
  <c r="B2137" i="1"/>
  <c r="B2126" i="1"/>
  <c r="B2127" i="1"/>
  <c r="B2135" i="1"/>
  <c r="B2143" i="1"/>
  <c r="B2145" i="1"/>
  <c r="B2147" i="1"/>
  <c r="B2142" i="1"/>
  <c r="B2148" i="1"/>
  <c r="B2140" i="1"/>
  <c r="B2146" i="1"/>
  <c r="B2141" i="1"/>
  <c r="B2149" i="1"/>
  <c r="B2138" i="1"/>
  <c r="B2139" i="1"/>
  <c r="B2144" i="1"/>
  <c r="B2159" i="1"/>
  <c r="B2151" i="1"/>
  <c r="B2153" i="1"/>
  <c r="B2150" i="1"/>
  <c r="B2157" i="1"/>
  <c r="B2155" i="1"/>
  <c r="B2154" i="1"/>
  <c r="B2158" i="1"/>
  <c r="B2161" i="1"/>
  <c r="B2152" i="1"/>
  <c r="B2160" i="1"/>
  <c r="B2156" i="1"/>
  <c r="B2172" i="1"/>
  <c r="B2165" i="1"/>
  <c r="B2163" i="1"/>
  <c r="B2162" i="1"/>
  <c r="B2168" i="1"/>
  <c r="B2164" i="1"/>
  <c r="B2173" i="1"/>
  <c r="B2167" i="1"/>
  <c r="B2170" i="1"/>
  <c r="B2169" i="1"/>
  <c r="B2171" i="1"/>
  <c r="B2166" i="1"/>
  <c r="B2181" i="1"/>
  <c r="B2174" i="1"/>
  <c r="B2176" i="1"/>
  <c r="B2179" i="1"/>
  <c r="B2178" i="1"/>
  <c r="B2175" i="1"/>
  <c r="B2182" i="1"/>
  <c r="B2183" i="1"/>
  <c r="B2185" i="1"/>
  <c r="B2184" i="1"/>
  <c r="B2177" i="1"/>
  <c r="B2180" i="1"/>
  <c r="B2192" i="1"/>
  <c r="B2193" i="1"/>
  <c r="B2197" i="1"/>
  <c r="B2190" i="1"/>
  <c r="B2196" i="1"/>
  <c r="B2189" i="1"/>
  <c r="B2195" i="1"/>
  <c r="B2186" i="1"/>
  <c r="B2187" i="1"/>
  <c r="B2191" i="1"/>
  <c r="B2194" i="1"/>
  <c r="B2188" i="1"/>
  <c r="B2206" i="1"/>
  <c r="B2199" i="1"/>
  <c r="B2201" i="1"/>
  <c r="B2208" i="1"/>
  <c r="B2203" i="1"/>
  <c r="B2200" i="1"/>
  <c r="B2204" i="1"/>
  <c r="B2205" i="1"/>
  <c r="B2202" i="1"/>
  <c r="B2209" i="1"/>
  <c r="B2198" i="1"/>
  <c r="B2207" i="1"/>
  <c r="B2215" i="1"/>
  <c r="B2219" i="1"/>
  <c r="B2214" i="1"/>
  <c r="B2211" i="1"/>
  <c r="B2217" i="1"/>
  <c r="B2212" i="1"/>
  <c r="B2216" i="1"/>
  <c r="B2218" i="1"/>
  <c r="B2210" i="1"/>
  <c r="B2221" i="1"/>
  <c r="B2220" i="1"/>
  <c r="B2213" i="1"/>
  <c r="B2229" i="1"/>
  <c r="B2231" i="1"/>
  <c r="B2224" i="1"/>
  <c r="B2222" i="1"/>
  <c r="B2227" i="1"/>
  <c r="B2230" i="1"/>
  <c r="B2223" i="1"/>
  <c r="B2233" i="1"/>
  <c r="B2225" i="1"/>
  <c r="B2232" i="1"/>
  <c r="B2226" i="1"/>
  <c r="B2228" i="1"/>
  <c r="B2234" i="1"/>
  <c r="B2241" i="1"/>
  <c r="B2242" i="1"/>
  <c r="B2237" i="1"/>
  <c r="B2239" i="1"/>
  <c r="B2245" i="1"/>
  <c r="B2238" i="1"/>
  <c r="B2236" i="1"/>
  <c r="B2240" i="1"/>
  <c r="B2244" i="1"/>
  <c r="B2243" i="1"/>
  <c r="B2235" i="1"/>
  <c r="B2247" i="1"/>
  <c r="B2256" i="1"/>
  <c r="B2250" i="1"/>
  <c r="B2251" i="1"/>
  <c r="B2248" i="1"/>
  <c r="B2252" i="1"/>
  <c r="B2255" i="1"/>
  <c r="B2254" i="1"/>
  <c r="B2246" i="1"/>
  <c r="B2253" i="1"/>
  <c r="B2249" i="1"/>
  <c r="B2257" i="1"/>
  <c r="B2268" i="1"/>
  <c r="B2259" i="1"/>
  <c r="B2261" i="1"/>
  <c r="B2267" i="1"/>
  <c r="B2266" i="1"/>
  <c r="B2263" i="1"/>
  <c r="B2265" i="1"/>
  <c r="B2264" i="1"/>
  <c r="B2260" i="1"/>
  <c r="B2262" i="1"/>
  <c r="B2269" i="1"/>
  <c r="B2258" i="1"/>
  <c r="B2270" i="1"/>
  <c r="B2281" i="1"/>
  <c r="B2271" i="1"/>
  <c r="B2278" i="1"/>
  <c r="B2273" i="1"/>
  <c r="B2274" i="1"/>
  <c r="B2276" i="1"/>
  <c r="B2277" i="1"/>
  <c r="B2272" i="1"/>
  <c r="B2279" i="1"/>
  <c r="B2280" i="1"/>
  <c r="B2275" i="1"/>
  <c r="B2289" i="1"/>
  <c r="B2290" i="1"/>
  <c r="B2291" i="1"/>
  <c r="B2293" i="1"/>
  <c r="B2287" i="1"/>
  <c r="B2282" i="1"/>
  <c r="B2288" i="1"/>
  <c r="B2292" i="1"/>
  <c r="B2286" i="1"/>
  <c r="B2283" i="1"/>
  <c r="B2284" i="1"/>
  <c r="B2285" i="1"/>
  <c r="B2304" i="1"/>
  <c r="B2295" i="1"/>
  <c r="B2294" i="1"/>
  <c r="B2305" i="1"/>
  <c r="B2303" i="1"/>
  <c r="B2296" i="1"/>
  <c r="B2298" i="1"/>
  <c r="B2300" i="1"/>
  <c r="B2301" i="1"/>
  <c r="B2302" i="1"/>
  <c r="B2299" i="1"/>
  <c r="B2297" i="1"/>
  <c r="B2311" i="1"/>
  <c r="B2307" i="1"/>
  <c r="B2306" i="1"/>
  <c r="B2310" i="1"/>
  <c r="B2314" i="1"/>
  <c r="B2313" i="1"/>
  <c r="B2317" i="1"/>
  <c r="B2308" i="1"/>
  <c r="B2315" i="1"/>
  <c r="B2312" i="1"/>
  <c r="B2309" i="1"/>
  <c r="B2316" i="1"/>
  <c r="B2326" i="1"/>
  <c r="B2321" i="1"/>
  <c r="B2323" i="1"/>
  <c r="B2324" i="1"/>
  <c r="B2318" i="1"/>
  <c r="B2319" i="1"/>
  <c r="B2327" i="1"/>
  <c r="B2328" i="1"/>
  <c r="B2322" i="1"/>
  <c r="B2320" i="1"/>
  <c r="B2325" i="1"/>
  <c r="B2329" i="1"/>
  <c r="B2333" i="1"/>
  <c r="B2334" i="1"/>
  <c r="B2341" i="1"/>
  <c r="B2340" i="1"/>
  <c r="B2339" i="1"/>
  <c r="B2330" i="1"/>
  <c r="B2331" i="1"/>
  <c r="B2335" i="1"/>
  <c r="B2332" i="1"/>
  <c r="B2337" i="1"/>
  <c r="B2338" i="1"/>
  <c r="B2336" i="1"/>
  <c r="B2343" i="1"/>
  <c r="B2350" i="1"/>
  <c r="B2345" i="1"/>
  <c r="B2353" i="1"/>
  <c r="B2351" i="1"/>
  <c r="B2346" i="1"/>
  <c r="B2349" i="1"/>
  <c r="B2344" i="1"/>
  <c r="B2342" i="1"/>
  <c r="B2347" i="1"/>
  <c r="B2352" i="1"/>
  <c r="B2348" i="1"/>
  <c r="B2363" i="1"/>
  <c r="B2355" i="1"/>
  <c r="B2358" i="1"/>
  <c r="B2356" i="1"/>
  <c r="B2365" i="1"/>
  <c r="B2354" i="1"/>
  <c r="B2361" i="1"/>
  <c r="B2360" i="1"/>
  <c r="B2359" i="1"/>
  <c r="B2362" i="1"/>
  <c r="B2364" i="1"/>
  <c r="B2357" i="1"/>
  <c r="B2370" i="1"/>
  <c r="B2367" i="1"/>
  <c r="B2372" i="1"/>
  <c r="B2366" i="1"/>
  <c r="B2373" i="1"/>
  <c r="B2375" i="1"/>
  <c r="B2377" i="1"/>
  <c r="B2374" i="1"/>
  <c r="B2371" i="1"/>
  <c r="B2376" i="1"/>
  <c r="B2369" i="1"/>
  <c r="B2368" i="1"/>
  <c r="B2388" i="1"/>
  <c r="B2382" i="1"/>
  <c r="B2378" i="1"/>
  <c r="B2389" i="1"/>
  <c r="B2387" i="1"/>
  <c r="B2380" i="1"/>
  <c r="B2386" i="1"/>
  <c r="B2381" i="1"/>
  <c r="B2383" i="1"/>
  <c r="B2379" i="1"/>
  <c r="B2384" i="1"/>
  <c r="B2385" i="1"/>
  <c r="B2393" i="1"/>
  <c r="B2401" i="1"/>
  <c r="B2391" i="1"/>
  <c r="B2397" i="1"/>
  <c r="B2390" i="1"/>
  <c r="B2399" i="1"/>
  <c r="B2396" i="1"/>
  <c r="B2398" i="1"/>
  <c r="B2394" i="1"/>
  <c r="B2395" i="1"/>
  <c r="B2392" i="1"/>
  <c r="B2400" i="1"/>
  <c r="B2409" i="1"/>
  <c r="B2412" i="1"/>
  <c r="B2402" i="1"/>
  <c r="B2405" i="1"/>
  <c r="B2410" i="1"/>
  <c r="B2406" i="1"/>
  <c r="B2404" i="1"/>
  <c r="B2413" i="1"/>
  <c r="B2411" i="1"/>
  <c r="B2407" i="1"/>
  <c r="B2408" i="1"/>
  <c r="B2403" i="1"/>
  <c r="B2424" i="1"/>
  <c r="B2417" i="1"/>
  <c r="B2421" i="1"/>
  <c r="B2422" i="1"/>
  <c r="B2419" i="1"/>
  <c r="B2420" i="1"/>
  <c r="B2418" i="1"/>
  <c r="B2423" i="1"/>
  <c r="B2416" i="1"/>
  <c r="B2425" i="1"/>
  <c r="B2414" i="1"/>
  <c r="B2415" i="1"/>
  <c r="B2428" i="1"/>
  <c r="B2436" i="1"/>
  <c r="B2434" i="1"/>
  <c r="B2437" i="1"/>
  <c r="B2429" i="1"/>
  <c r="B2432" i="1"/>
  <c r="B2435" i="1"/>
  <c r="B2427" i="1"/>
  <c r="B2430" i="1"/>
  <c r="B2433" i="1"/>
  <c r="B2426" i="1"/>
  <c r="B2431" i="1"/>
  <c r="B2442" i="1"/>
  <c r="B2438" i="1"/>
  <c r="B2443" i="1"/>
  <c r="B2444" i="1"/>
  <c r="B2440" i="1"/>
  <c r="B2449" i="1"/>
  <c r="B2446" i="1"/>
  <c r="B2447" i="1"/>
  <c r="B2439" i="1"/>
  <c r="B2445" i="1"/>
  <c r="B2448" i="1"/>
  <c r="B2441" i="1"/>
  <c r="B2451" i="1"/>
  <c r="B2460" i="1"/>
  <c r="B2450" i="1"/>
  <c r="B2453" i="1"/>
  <c r="B2459" i="1"/>
  <c r="B2454" i="1"/>
  <c r="B2458" i="1"/>
  <c r="B2457" i="1"/>
  <c r="B2456" i="1"/>
  <c r="B2452" i="1"/>
  <c r="B2461" i="1"/>
  <c r="B2455" i="1"/>
  <c r="B2466" i="1"/>
  <c r="B2462" i="1"/>
  <c r="B2469" i="1"/>
  <c r="B2471" i="1"/>
  <c r="B2473" i="1"/>
  <c r="B2463" i="1"/>
  <c r="B2472" i="1"/>
  <c r="B2467" i="1"/>
  <c r="B2470" i="1"/>
  <c r="B2468" i="1"/>
  <c r="B2464" i="1"/>
  <c r="B2465" i="1"/>
  <c r="B2476" i="1"/>
  <c r="B2480" i="1"/>
  <c r="B2474" i="1"/>
  <c r="B2482" i="1"/>
  <c r="B2481" i="1"/>
  <c r="B2475" i="1"/>
  <c r="B2477" i="1"/>
  <c r="B2479" i="1"/>
  <c r="B2485" i="1"/>
  <c r="B2478" i="1"/>
  <c r="B2483" i="1"/>
  <c r="B2484" i="1"/>
  <c r="B2488" i="1"/>
  <c r="B2492" i="1"/>
  <c r="B2497" i="1"/>
  <c r="B2486" i="1"/>
  <c r="B2493" i="1"/>
  <c r="B2496" i="1"/>
  <c r="B2495" i="1"/>
  <c r="B2491" i="1"/>
  <c r="B2490" i="1"/>
  <c r="B2487" i="1"/>
  <c r="B2494" i="1"/>
  <c r="B2489" i="1"/>
  <c r="B2509" i="1"/>
  <c r="B2500" i="1"/>
  <c r="B2507" i="1"/>
  <c r="B2508" i="1"/>
  <c r="B2501" i="1"/>
  <c r="B2498" i="1"/>
  <c r="B2499" i="1"/>
  <c r="B2503" i="1"/>
  <c r="B2504" i="1"/>
  <c r="B2505" i="1"/>
  <c r="B2502" i="1"/>
  <c r="B2506" i="1"/>
  <c r="B2514" i="1"/>
  <c r="B2519" i="1"/>
  <c r="B2511" i="1"/>
  <c r="B2518" i="1"/>
  <c r="B2516" i="1"/>
  <c r="B2512" i="1"/>
  <c r="B2520" i="1"/>
  <c r="B2510" i="1"/>
  <c r="B2513" i="1"/>
  <c r="B2517" i="1"/>
  <c r="B2515" i="1"/>
  <c r="B2521" i="1"/>
  <c r="B2529" i="1"/>
  <c r="B2524" i="1"/>
  <c r="B2526" i="1"/>
  <c r="B2522" i="1"/>
  <c r="B2523" i="1"/>
  <c r="B2530" i="1"/>
  <c r="B2525" i="1"/>
  <c r="B2533" i="1"/>
  <c r="B2527" i="1"/>
  <c r="B2532" i="1"/>
  <c r="B2531" i="1"/>
  <c r="B2528" i="1"/>
  <c r="B2543" i="1"/>
  <c r="B2537" i="1"/>
  <c r="B2544" i="1"/>
  <c r="B2545" i="1"/>
  <c r="B2534" i="1"/>
  <c r="B2540" i="1"/>
  <c r="B2542" i="1"/>
  <c r="B2536" i="1"/>
  <c r="B2535" i="1"/>
  <c r="B2538" i="1"/>
  <c r="B2541" i="1"/>
  <c r="B2539" i="1"/>
  <c r="B2546" i="1"/>
  <c r="B2553" i="1"/>
  <c r="B2549" i="1"/>
  <c r="B2551" i="1"/>
  <c r="B2547" i="1"/>
  <c r="B2548" i="1"/>
  <c r="B2557" i="1"/>
  <c r="B2556" i="1"/>
  <c r="B2555" i="1"/>
  <c r="B2552" i="1"/>
  <c r="B2554" i="1"/>
  <c r="B2550" i="1"/>
  <c r="B2559" i="1"/>
  <c r="B2563" i="1"/>
  <c r="B2562" i="1"/>
  <c r="B2568" i="1"/>
  <c r="B2560" i="1"/>
  <c r="B2558" i="1"/>
  <c r="B2564" i="1"/>
  <c r="B2569" i="1"/>
  <c r="B2566" i="1"/>
  <c r="B2567" i="1"/>
  <c r="B2565" i="1"/>
  <c r="B2561" i="1"/>
  <c r="B2572" i="1"/>
  <c r="B2575" i="1"/>
  <c r="B2578" i="1"/>
  <c r="B2579" i="1"/>
  <c r="B2573" i="1"/>
  <c r="B2570" i="1"/>
  <c r="B2577" i="1"/>
  <c r="B2581" i="1"/>
  <c r="B2571" i="1"/>
  <c r="B2580" i="1"/>
  <c r="B2576" i="1"/>
  <c r="B2574" i="1"/>
  <c r="B2583" i="1"/>
  <c r="B2591" i="1"/>
  <c r="B2589" i="1"/>
  <c r="B2586" i="1"/>
  <c r="B2592" i="1"/>
  <c r="B2588" i="1"/>
  <c r="B2585" i="1"/>
  <c r="B2593" i="1"/>
  <c r="B2584" i="1"/>
  <c r="B2587" i="1"/>
  <c r="B2590" i="1"/>
  <c r="B2582" i="1"/>
  <c r="B2601" i="1"/>
  <c r="B2598" i="1"/>
  <c r="B2602" i="1"/>
  <c r="B2605" i="1"/>
  <c r="B2596" i="1"/>
  <c r="B2603" i="1"/>
  <c r="B2599" i="1"/>
  <c r="B2597" i="1"/>
  <c r="B2600" i="1"/>
  <c r="B2595" i="1"/>
  <c r="B2594" i="1"/>
  <c r="B2604" i="1"/>
  <c r="B2613" i="1"/>
  <c r="B2616" i="1"/>
  <c r="B2609" i="1"/>
  <c r="B2617" i="1"/>
  <c r="B2607" i="1"/>
  <c r="B2610" i="1"/>
  <c r="B2611" i="1"/>
  <c r="B2612" i="1"/>
  <c r="B2608" i="1"/>
  <c r="B2614" i="1"/>
  <c r="B2606" i="1"/>
  <c r="B2615" i="1"/>
  <c r="B2624" i="1"/>
  <c r="B2628" i="1"/>
  <c r="B2621" i="1"/>
  <c r="B2622" i="1"/>
  <c r="B2623" i="1"/>
  <c r="B2626" i="1"/>
  <c r="B2618" i="1"/>
  <c r="B2619" i="1"/>
  <c r="B2629" i="1"/>
  <c r="B2627" i="1"/>
  <c r="B2625" i="1"/>
  <c r="B2620" i="1"/>
  <c r="B2637" i="1"/>
  <c r="B2630" i="1"/>
  <c r="B2632" i="1"/>
  <c r="B2635" i="1"/>
  <c r="B2641" i="1"/>
  <c r="B2639" i="1"/>
  <c r="B2640" i="1"/>
  <c r="B2633" i="1"/>
  <c r="B2636" i="1"/>
  <c r="B2634" i="1"/>
  <c r="B2638" i="1"/>
  <c r="B2631" i="1"/>
  <c r="B2652" i="1"/>
  <c r="B2646" i="1"/>
  <c r="B2643" i="1"/>
  <c r="B2653" i="1"/>
  <c r="B2651" i="1"/>
  <c r="B2645" i="1"/>
  <c r="B2647" i="1"/>
  <c r="B2650" i="1"/>
  <c r="B2649" i="1"/>
  <c r="B2648" i="1"/>
  <c r="B2642" i="1"/>
  <c r="B2644" i="1"/>
  <c r="B2663" i="1"/>
  <c r="B2655" i="1"/>
  <c r="B2657" i="1"/>
  <c r="B2658" i="1"/>
  <c r="B2665" i="1"/>
  <c r="B2654" i="1"/>
  <c r="B2664" i="1"/>
  <c r="B2659" i="1"/>
  <c r="B2661" i="1"/>
  <c r="B2656" i="1"/>
  <c r="B2660" i="1"/>
  <c r="B2662" i="1"/>
  <c r="B2667" i="1"/>
  <c r="B2675" i="1"/>
  <c r="B2668" i="1"/>
  <c r="B2670" i="1"/>
  <c r="B2677" i="1"/>
  <c r="B2674" i="1"/>
  <c r="B2669" i="1"/>
  <c r="B2673" i="1"/>
  <c r="B2666" i="1"/>
  <c r="B2671" i="1"/>
  <c r="B2672" i="1"/>
  <c r="B2676" i="1"/>
  <c r="B2685" i="1"/>
  <c r="B2689" i="1"/>
  <c r="B2682" i="1"/>
  <c r="B2684" i="1"/>
  <c r="B2681" i="1"/>
  <c r="B2683" i="1"/>
  <c r="B2686" i="1"/>
  <c r="B2688" i="1"/>
  <c r="B2679" i="1"/>
  <c r="B2687" i="1"/>
  <c r="B2678" i="1"/>
  <c r="B2680" i="1"/>
  <c r="B2700" i="1"/>
  <c r="B2691" i="1"/>
  <c r="B2690" i="1"/>
  <c r="B2699" i="1"/>
  <c r="B2698" i="1"/>
  <c r="B2692" i="1"/>
  <c r="B2693" i="1"/>
  <c r="B2697" i="1"/>
  <c r="B2694" i="1"/>
  <c r="B2696" i="1"/>
  <c r="B2701" i="1"/>
  <c r="B2695" i="1"/>
  <c r="B2713" i="1"/>
  <c r="B2704" i="1"/>
  <c r="B2709" i="1"/>
  <c r="B2711" i="1"/>
  <c r="B2705" i="1"/>
  <c r="B2708" i="1"/>
  <c r="B2710" i="1"/>
  <c r="B2706" i="1"/>
  <c r="B2702" i="1"/>
  <c r="B2712" i="1"/>
  <c r="B2707" i="1"/>
  <c r="B2703" i="1"/>
  <c r="B2715" i="1"/>
  <c r="B2723" i="1"/>
  <c r="B2717" i="1"/>
  <c r="B2720" i="1"/>
  <c r="B2722" i="1"/>
  <c r="B2716" i="1"/>
  <c r="B2721" i="1"/>
  <c r="B2718" i="1"/>
  <c r="B2719" i="1"/>
  <c r="B2714" i="1"/>
  <c r="B2724" i="1"/>
  <c r="B2725" i="1"/>
  <c r="B2731" i="1"/>
  <c r="B2728" i="1"/>
  <c r="B2735" i="1"/>
  <c r="B2732" i="1"/>
  <c r="B2726" i="1"/>
  <c r="B2727" i="1"/>
  <c r="B2730" i="1"/>
  <c r="B2733" i="1"/>
  <c r="B2736" i="1"/>
  <c r="B2737" i="1"/>
  <c r="B2734" i="1"/>
  <c r="B2729" i="1"/>
  <c r="B2738" i="1"/>
  <c r="B2743" i="1"/>
  <c r="B2739" i="1"/>
  <c r="B2744" i="1"/>
  <c r="B2741" i="1"/>
  <c r="B2745" i="1"/>
  <c r="B2747" i="1"/>
  <c r="B2749" i="1"/>
  <c r="B2746" i="1"/>
  <c r="B2740" i="1"/>
  <c r="B2748" i="1"/>
  <c r="B2742" i="1"/>
  <c r="B2752" i="1"/>
  <c r="B2760" i="1"/>
  <c r="B2754" i="1"/>
  <c r="B2753" i="1"/>
  <c r="B2755" i="1"/>
  <c r="B2759" i="1"/>
  <c r="B2757" i="1"/>
  <c r="B2750" i="1"/>
  <c r="B2756" i="1"/>
  <c r="B2761" i="1"/>
  <c r="B2758" i="1"/>
  <c r="B2751" i="1"/>
  <c r="B2766" i="1"/>
  <c r="B2768" i="1"/>
  <c r="B2772" i="1"/>
  <c r="B2771" i="1"/>
  <c r="B2765" i="1"/>
  <c r="B2762" i="1"/>
  <c r="B2769" i="1"/>
  <c r="B2773" i="1"/>
  <c r="B2764" i="1"/>
  <c r="B2770" i="1"/>
  <c r="B2763" i="1"/>
  <c r="B2767" i="1"/>
  <c r="B2776" i="1"/>
  <c r="B2777" i="1"/>
  <c r="B2785" i="1"/>
  <c r="B2780" i="1"/>
  <c r="B2778" i="1"/>
  <c r="B2783" i="1"/>
  <c r="B2774" i="1"/>
  <c r="B2775" i="1"/>
  <c r="B2784" i="1"/>
  <c r="B2782" i="1"/>
  <c r="B2781" i="1"/>
  <c r="B2779" i="1"/>
  <c r="B2788" i="1"/>
  <c r="B2797" i="1"/>
  <c r="B2787" i="1"/>
  <c r="B2795" i="1"/>
  <c r="B2794" i="1"/>
  <c r="B2786" i="1"/>
  <c r="B2792" i="1"/>
  <c r="B2790" i="1"/>
  <c r="B2793" i="1"/>
  <c r="B2796" i="1"/>
  <c r="B2791" i="1"/>
  <c r="B2789" i="1"/>
  <c r="B2806" i="1"/>
  <c r="B2803" i="1"/>
  <c r="B2805" i="1"/>
  <c r="B2800" i="1"/>
  <c r="B2802" i="1"/>
  <c r="B2799" i="1"/>
  <c r="B2808" i="1"/>
  <c r="B2807" i="1"/>
  <c r="B2801" i="1"/>
  <c r="B2804" i="1"/>
  <c r="B2798" i="1"/>
  <c r="B2809" i="1"/>
  <c r="B2820" i="1"/>
  <c r="B2815" i="1"/>
  <c r="B2810" i="1"/>
  <c r="B2818" i="1"/>
  <c r="B2819" i="1"/>
  <c r="B2814" i="1"/>
  <c r="B2816" i="1"/>
  <c r="B2811" i="1"/>
  <c r="B2817" i="1"/>
  <c r="B2821" i="1"/>
  <c r="B2812" i="1"/>
  <c r="B2813" i="1"/>
  <c r="B2824" i="1"/>
  <c r="B2822" i="1"/>
  <c r="B2833" i="1"/>
  <c r="B2831" i="1"/>
  <c r="B2829" i="1"/>
  <c r="B2825" i="1"/>
  <c r="B2828" i="1"/>
  <c r="B2832" i="1"/>
  <c r="B2826" i="1"/>
  <c r="B2830" i="1"/>
  <c r="B2823" i="1"/>
  <c r="B2827" i="1"/>
  <c r="B2839" i="1"/>
  <c r="B2838" i="1"/>
  <c r="B2834" i="1"/>
  <c r="B2843" i="1"/>
  <c r="B2845" i="1"/>
  <c r="B2842" i="1"/>
  <c r="B2841" i="1"/>
  <c r="B2835" i="1"/>
  <c r="B2840" i="1"/>
  <c r="B2836" i="1"/>
  <c r="B2844" i="1"/>
  <c r="B2837" i="1"/>
  <c r="B2848" i="1"/>
  <c r="B2855" i="1"/>
  <c r="B2849" i="1"/>
  <c r="B2850" i="1"/>
  <c r="B2853" i="1"/>
  <c r="B2846" i="1"/>
  <c r="B2852" i="1"/>
  <c r="B2854" i="1"/>
  <c r="B2847" i="1"/>
  <c r="B2851" i="1"/>
  <c r="B2856" i="1"/>
  <c r="B2857" i="1"/>
  <c r="B2858" i="1"/>
  <c r="B2862" i="1"/>
  <c r="B2863" i="1"/>
  <c r="B2861" i="1"/>
  <c r="B2864" i="1"/>
  <c r="B2860" i="1"/>
  <c r="B2868" i="1"/>
  <c r="B2869" i="1"/>
  <c r="B2859" i="1"/>
  <c r="B2867" i="1"/>
  <c r="B2865" i="1"/>
  <c r="B2866" i="1"/>
  <c r="B2879" i="1"/>
  <c r="B2877" i="1"/>
  <c r="B2878" i="1"/>
  <c r="B2870" i="1"/>
  <c r="B2881" i="1"/>
  <c r="B2873" i="1"/>
  <c r="B2874" i="1"/>
  <c r="B2871" i="1"/>
  <c r="B2872" i="1"/>
  <c r="B2880" i="1"/>
  <c r="B2876" i="1"/>
  <c r="B2875" i="1"/>
  <c r="B2886" i="1"/>
  <c r="B2888" i="1"/>
  <c r="B2892" i="1"/>
  <c r="B2889" i="1"/>
  <c r="B2890" i="1"/>
  <c r="B2883" i="1"/>
  <c r="B2893" i="1"/>
  <c r="B2887" i="1"/>
  <c r="B2884" i="1"/>
  <c r="B2882" i="1"/>
  <c r="B2885" i="1"/>
  <c r="B2891" i="1"/>
  <c r="B2901" i="1"/>
  <c r="B2900" i="1"/>
  <c r="B2895" i="1"/>
  <c r="B2904" i="1"/>
  <c r="B2898" i="1"/>
  <c r="B2897" i="1"/>
  <c r="B2905" i="1"/>
  <c r="B2903" i="1"/>
  <c r="B2894" i="1"/>
  <c r="B2902" i="1"/>
  <c r="B2899" i="1"/>
  <c r="B2896" i="1"/>
  <c r="B2906" i="1"/>
  <c r="B2916" i="1"/>
  <c r="B2914" i="1"/>
  <c r="B2910" i="1"/>
  <c r="B2907" i="1"/>
  <c r="B2912" i="1"/>
  <c r="B2917" i="1"/>
  <c r="B2915" i="1"/>
  <c r="B2911" i="1"/>
  <c r="B2909" i="1"/>
  <c r="B2913" i="1"/>
  <c r="B2908" i="1"/>
  <c r="B2924" i="1"/>
  <c r="B2928" i="1"/>
  <c r="B2921" i="1"/>
  <c r="B2927" i="1"/>
  <c r="B2926" i="1"/>
  <c r="B2929" i="1"/>
  <c r="B2919" i="1"/>
  <c r="B2918" i="1"/>
  <c r="B2923" i="1"/>
  <c r="B2925" i="1"/>
  <c r="B2922" i="1"/>
  <c r="B2920" i="1"/>
  <c r="B2934" i="1"/>
  <c r="B2932" i="1"/>
  <c r="B2940" i="1"/>
  <c r="B2930" i="1"/>
  <c r="B2939" i="1"/>
  <c r="B2935" i="1"/>
  <c r="B2931" i="1"/>
  <c r="B2933" i="1"/>
  <c r="B2936" i="1"/>
  <c r="B2937" i="1"/>
  <c r="B2938" i="1"/>
  <c r="B2941" i="1"/>
  <c r="B2947" i="1"/>
  <c r="B2952" i="1"/>
  <c r="B2948" i="1"/>
  <c r="B2953" i="1"/>
  <c r="B2945" i="1"/>
  <c r="B2942" i="1"/>
  <c r="B2949" i="1"/>
  <c r="B2944" i="1"/>
  <c r="B2946" i="1"/>
  <c r="B2951" i="1"/>
  <c r="B2950" i="1"/>
  <c r="B2943" i="1"/>
  <c r="B2955" i="1"/>
  <c r="B2963" i="1"/>
  <c r="B2965" i="1"/>
  <c r="B2954" i="1"/>
  <c r="B2960" i="1"/>
  <c r="B2957" i="1"/>
  <c r="B2959" i="1"/>
  <c r="B2956" i="1"/>
  <c r="B2958" i="1"/>
  <c r="B2964" i="1"/>
  <c r="B2961" i="1"/>
  <c r="B2962" i="1"/>
  <c r="B2977" i="1"/>
  <c r="B2970" i="1"/>
  <c r="B2976" i="1"/>
  <c r="B2973" i="1"/>
  <c r="B2969" i="1"/>
  <c r="B2974" i="1"/>
  <c r="B2971" i="1"/>
  <c r="B2975" i="1"/>
  <c r="B2966" i="1"/>
  <c r="B2972" i="1"/>
  <c r="B2967" i="1"/>
  <c r="B2968" i="1"/>
  <c r="B2979" i="1"/>
  <c r="B2980" i="1"/>
  <c r="B2978" i="1"/>
  <c r="B2986" i="1"/>
  <c r="B2983" i="1"/>
  <c r="B2984" i="1"/>
  <c r="B2989" i="1"/>
  <c r="B2981" i="1"/>
  <c r="B2985" i="1"/>
  <c r="B2987" i="1"/>
  <c r="B2988" i="1"/>
  <c r="B2982" i="1"/>
  <c r="B2996" i="1"/>
  <c r="B3000" i="1"/>
  <c r="B2994" i="1"/>
  <c r="B2995" i="1"/>
  <c r="B2992" i="1"/>
  <c r="B2990" i="1"/>
  <c r="B3001" i="1"/>
  <c r="B2998" i="1"/>
  <c r="B2991" i="1"/>
  <c r="B2993" i="1"/>
  <c r="B2997" i="1"/>
  <c r="B2999" i="1"/>
  <c r="B3003" i="1"/>
  <c r="B3009" i="1"/>
  <c r="B3010" i="1"/>
  <c r="B3012" i="1"/>
  <c r="B3011" i="1"/>
  <c r="B3007" i="1"/>
  <c r="B3004" i="1"/>
  <c r="B3008" i="1"/>
  <c r="B3002" i="1"/>
  <c r="B3005" i="1"/>
  <c r="B3013" i="1"/>
  <c r="B3006" i="1"/>
  <c r="B3025" i="1"/>
  <c r="B3019" i="1"/>
  <c r="B3017" i="1"/>
  <c r="B3021" i="1"/>
  <c r="B3022" i="1"/>
  <c r="B3020" i="1"/>
  <c r="B3018" i="1"/>
  <c r="B3015" i="1"/>
  <c r="B3014" i="1"/>
  <c r="B3016" i="1"/>
  <c r="B3023" i="1"/>
  <c r="B3024" i="1"/>
  <c r="B3031" i="1"/>
  <c r="B3029" i="1"/>
  <c r="B3028" i="1"/>
  <c r="B3037" i="1"/>
  <c r="B3036" i="1"/>
  <c r="B3035" i="1"/>
  <c r="B3026" i="1"/>
  <c r="B3030" i="1"/>
  <c r="B3033" i="1"/>
  <c r="B3032" i="1"/>
  <c r="B3034" i="1"/>
  <c r="B3027" i="1"/>
  <c r="B3041" i="1"/>
  <c r="B3048" i="1"/>
  <c r="B3043" i="1"/>
  <c r="B3039" i="1"/>
  <c r="B3038" i="1"/>
  <c r="B3049" i="1"/>
  <c r="B3042" i="1"/>
  <c r="B3046" i="1"/>
  <c r="B3040" i="1"/>
  <c r="B3044" i="1"/>
  <c r="B3045" i="1"/>
  <c r="B3047" i="1"/>
  <c r="B3054" i="1"/>
  <c r="B3056" i="1"/>
  <c r="B3052" i="1"/>
  <c r="B3061" i="1"/>
  <c r="B3060" i="1"/>
  <c r="B3058" i="1"/>
  <c r="B3055" i="1"/>
  <c r="B3059" i="1"/>
  <c r="B3051" i="1"/>
  <c r="B3057" i="1"/>
  <c r="B3053" i="1"/>
  <c r="B3050" i="1"/>
  <c r="B3063" i="1"/>
  <c r="B3071" i="1"/>
  <c r="B3070" i="1"/>
  <c r="B3069" i="1"/>
  <c r="B3072" i="1"/>
  <c r="B3062" i="1"/>
  <c r="B3073" i="1"/>
  <c r="B3064" i="1"/>
  <c r="B3065" i="1"/>
  <c r="B3068" i="1"/>
  <c r="B3066" i="1"/>
  <c r="B3067" i="1"/>
  <c r="B3078" i="1"/>
  <c r="B3080" i="1"/>
  <c r="B3075" i="1"/>
  <c r="B3085" i="1"/>
  <c r="B3083" i="1"/>
  <c r="B3082" i="1"/>
  <c r="B3076" i="1"/>
  <c r="B3077" i="1"/>
  <c r="B3079" i="1"/>
  <c r="B3081" i="1"/>
  <c r="B3074" i="1"/>
  <c r="B3084" i="1"/>
  <c r="B3094" i="1"/>
  <c r="B3097" i="1"/>
  <c r="B3091" i="1"/>
  <c r="B3089" i="1"/>
  <c r="B3093" i="1"/>
  <c r="B3096" i="1"/>
  <c r="B3095" i="1"/>
  <c r="B3090" i="1"/>
  <c r="B3092" i="1"/>
  <c r="B3087" i="1"/>
  <c r="B3088" i="1"/>
  <c r="B3086" i="1"/>
  <c r="B3098" i="1"/>
  <c r="B3100" i="1"/>
  <c r="B3102" i="1"/>
  <c r="B3107" i="1"/>
  <c r="B3099" i="1"/>
  <c r="B3103" i="1"/>
  <c r="B3108" i="1"/>
  <c r="B3106" i="1"/>
  <c r="B3104" i="1"/>
  <c r="B3101" i="1"/>
  <c r="B3105" i="1"/>
  <c r="B3109" i="1"/>
  <c r="B3111" i="1"/>
  <c r="B3121" i="1"/>
  <c r="B3118" i="1"/>
  <c r="B3113" i="1"/>
  <c r="B3114" i="1"/>
  <c r="B3119" i="1"/>
  <c r="B3116" i="1"/>
  <c r="B3115" i="1"/>
  <c r="B3112" i="1"/>
  <c r="B3110" i="1"/>
  <c r="B3120" i="1"/>
  <c r="B3117" i="1"/>
  <c r="B3133" i="1"/>
  <c r="B3122" i="1"/>
  <c r="B3130" i="1"/>
  <c r="B3126" i="1"/>
  <c r="B3129" i="1"/>
  <c r="B3128" i="1"/>
  <c r="B3132" i="1"/>
  <c r="B3123" i="1"/>
  <c r="B3131" i="1"/>
  <c r="B3124" i="1"/>
  <c r="B3127" i="1"/>
  <c r="B3125" i="1"/>
  <c r="B3141" i="1"/>
  <c r="B3138" i="1"/>
  <c r="B3139" i="1"/>
  <c r="B3142" i="1"/>
  <c r="B3143" i="1"/>
  <c r="B3140" i="1"/>
  <c r="B3145" i="1"/>
  <c r="B3137" i="1"/>
  <c r="B3134" i="1"/>
  <c r="B3144" i="1"/>
  <c r="B3135" i="1"/>
  <c r="B3136" i="1"/>
  <c r="B3157" i="1"/>
  <c r="B3150" i="1"/>
  <c r="B3154" i="1"/>
  <c r="B3156" i="1"/>
  <c r="B3148" i="1"/>
  <c r="B3155" i="1"/>
  <c r="B3149" i="1"/>
  <c r="B3151" i="1"/>
  <c r="B3152" i="1"/>
  <c r="B3147" i="1"/>
  <c r="B3153" i="1"/>
  <c r="B3146" i="1"/>
  <c r="B3164" i="1"/>
  <c r="B3167" i="1"/>
  <c r="B3165" i="1"/>
  <c r="B3159" i="1"/>
  <c r="B3166" i="1"/>
  <c r="B3162" i="1"/>
  <c r="B3158" i="1"/>
  <c r="B3163" i="1"/>
  <c r="B3168" i="1"/>
  <c r="B3160" i="1"/>
  <c r="B3169" i="1"/>
  <c r="B3161" i="1"/>
  <c r="B3174" i="1"/>
  <c r="B3180" i="1"/>
  <c r="B3175" i="1"/>
  <c r="B3170" i="1"/>
  <c r="B3173" i="1"/>
  <c r="B3177" i="1"/>
  <c r="B3181" i="1"/>
  <c r="B3179" i="1"/>
  <c r="B3172" i="1"/>
  <c r="B3178" i="1"/>
  <c r="B3171" i="1"/>
  <c r="B3176" i="1"/>
  <c r="B3183" i="1"/>
  <c r="B3187" i="1"/>
  <c r="B3188" i="1"/>
  <c r="B3182" i="1"/>
  <c r="B3190" i="1"/>
  <c r="B3184" i="1"/>
  <c r="B3189" i="1"/>
  <c r="B3186" i="1"/>
  <c r="B3191" i="1"/>
  <c r="B3193" i="1"/>
  <c r="B3185" i="1"/>
  <c r="B3192" i="1"/>
  <c r="B3197" i="1"/>
  <c r="B3198" i="1"/>
  <c r="B3199" i="1"/>
  <c r="B3201" i="1"/>
  <c r="B3205" i="1"/>
  <c r="B3195" i="1"/>
  <c r="B3202" i="1"/>
  <c r="B3203" i="1"/>
  <c r="B3196" i="1"/>
  <c r="B3194" i="1"/>
  <c r="B3204" i="1"/>
  <c r="B3200" i="1"/>
  <c r="B3217" i="1"/>
  <c r="B3215" i="1"/>
  <c r="B3206" i="1"/>
  <c r="B3208" i="1"/>
  <c r="B3213" i="1"/>
  <c r="B3212" i="1"/>
  <c r="B3209" i="1"/>
  <c r="B3214" i="1"/>
  <c r="B3210" i="1"/>
  <c r="B3216" i="1"/>
  <c r="B3207" i="1"/>
  <c r="B3211" i="1"/>
  <c r="B3229" i="1"/>
  <c r="B3223" i="1"/>
  <c r="B3221" i="1"/>
  <c r="B3228" i="1"/>
  <c r="B3220" i="1"/>
  <c r="B3225" i="1"/>
  <c r="B3222" i="1"/>
  <c r="B3226" i="1"/>
  <c r="B3218" i="1"/>
  <c r="B3227" i="1"/>
  <c r="B3224" i="1"/>
  <c r="B3219" i="1"/>
  <c r="B3236" i="1"/>
  <c r="B3232" i="1"/>
  <c r="B3230" i="1"/>
  <c r="B3235" i="1"/>
  <c r="B3240" i="1"/>
  <c r="B3237" i="1"/>
  <c r="B3233" i="1"/>
  <c r="B3234" i="1"/>
  <c r="B3241" i="1"/>
  <c r="B3238" i="1"/>
  <c r="B3239" i="1"/>
  <c r="B3231" i="1"/>
  <c r="B3247" i="1"/>
  <c r="B3252" i="1"/>
  <c r="B3246" i="1"/>
  <c r="B3250" i="1"/>
  <c r="B3244" i="1"/>
  <c r="B3242" i="1"/>
  <c r="B3251" i="1"/>
  <c r="B3248" i="1"/>
  <c r="B3243" i="1"/>
  <c r="B3253" i="1"/>
  <c r="B3249" i="1"/>
  <c r="B3245" i="1"/>
  <c r="B3262" i="1"/>
  <c r="B3261" i="1"/>
  <c r="B3257" i="1"/>
  <c r="B3263" i="1"/>
  <c r="B3258" i="1"/>
  <c r="B3265" i="1"/>
  <c r="B3255" i="1"/>
  <c r="B3260" i="1"/>
  <c r="B3256" i="1"/>
  <c r="B3259" i="1"/>
  <c r="B3254" i="1"/>
  <c r="B3264" i="1"/>
  <c r="B3270" i="1"/>
  <c r="B3277" i="1"/>
  <c r="B3271" i="1"/>
  <c r="B3276" i="1"/>
  <c r="B3272" i="1"/>
  <c r="B3267" i="1"/>
  <c r="B3268" i="1"/>
  <c r="B3275" i="1"/>
  <c r="B3266" i="1"/>
  <c r="B3273" i="1"/>
  <c r="B3269" i="1"/>
  <c r="B3274" i="1"/>
  <c r="B3285" i="1"/>
  <c r="B3289" i="1"/>
  <c r="B3279" i="1"/>
  <c r="B3286" i="1"/>
  <c r="B3288" i="1"/>
  <c r="B3278" i="1"/>
  <c r="B3280" i="1"/>
  <c r="B3284" i="1"/>
  <c r="B3281" i="1"/>
  <c r="B3282" i="1"/>
  <c r="B3287" i="1"/>
  <c r="B3283" i="1"/>
  <c r="B3297" i="1"/>
  <c r="B3294" i="1"/>
  <c r="B3301" i="1"/>
  <c r="B3300" i="1"/>
  <c r="B3295" i="1"/>
  <c r="B3299" i="1"/>
  <c r="B3290" i="1"/>
  <c r="B3296" i="1"/>
  <c r="B3293" i="1"/>
  <c r="B3291" i="1"/>
  <c r="B3298" i="1"/>
  <c r="B3292" i="1"/>
  <c r="B3302" i="1"/>
  <c r="B3305" i="1"/>
  <c r="B3306" i="1"/>
  <c r="B3308" i="1"/>
  <c r="B3304" i="1"/>
  <c r="B3303" i="1"/>
  <c r="B3309" i="1"/>
  <c r="B3307" i="1"/>
  <c r="B3311" i="1"/>
  <c r="B3310" i="1"/>
  <c r="B3313" i="1"/>
  <c r="B3312" i="1"/>
  <c r="B3324" i="1"/>
  <c r="B3317" i="1"/>
  <c r="B3320" i="1"/>
  <c r="B3316" i="1"/>
  <c r="B3315" i="1"/>
  <c r="B3318" i="1"/>
  <c r="B3322" i="1"/>
  <c r="B3319" i="1"/>
  <c r="B3325" i="1"/>
  <c r="B3323" i="1"/>
  <c r="B3314" i="1"/>
  <c r="B3321" i="1"/>
  <c r="B3332" i="1"/>
  <c r="B3334" i="1"/>
  <c r="B3330" i="1"/>
  <c r="B3333" i="1"/>
  <c r="B3329" i="1"/>
  <c r="B3328" i="1"/>
  <c r="B3337" i="1"/>
  <c r="B3327" i="1"/>
  <c r="B3335" i="1"/>
  <c r="B3331" i="1"/>
  <c r="B3336" i="1"/>
  <c r="B3326" i="1"/>
  <c r="B3338" i="1"/>
  <c r="B3343" i="1"/>
  <c r="B3342" i="1"/>
  <c r="B3341" i="1"/>
  <c r="B3340" i="1"/>
  <c r="B3345" i="1"/>
  <c r="B3349" i="1"/>
  <c r="B3348" i="1"/>
  <c r="B3346" i="1"/>
  <c r="B3347" i="1"/>
  <c r="B3339" i="1"/>
  <c r="B3344" i="1"/>
  <c r="B3358" i="1"/>
  <c r="B3356" i="1"/>
  <c r="B3354" i="1"/>
  <c r="B3353" i="1"/>
  <c r="B3352" i="1"/>
  <c r="B3355" i="1"/>
  <c r="B3359" i="1"/>
  <c r="B3350" i="1"/>
  <c r="B3361" i="1"/>
  <c r="B3360" i="1"/>
  <c r="B3357" i="1"/>
  <c r="B3351" i="1"/>
  <c r="B3363" i="1"/>
  <c r="B3372" i="1"/>
  <c r="B3362" i="1"/>
  <c r="B3368" i="1"/>
  <c r="B3373" i="1"/>
  <c r="B3371" i="1"/>
  <c r="B3367" i="1"/>
  <c r="B3365" i="1"/>
  <c r="B3366" i="1"/>
  <c r="B3364" i="1"/>
  <c r="B3369" i="1"/>
  <c r="B3370" i="1"/>
  <c r="B3385" i="1"/>
  <c r="B3380" i="1"/>
  <c r="B3375" i="1"/>
  <c r="B3374" i="1"/>
  <c r="B3384" i="1"/>
  <c r="B3383" i="1"/>
  <c r="B3378" i="1"/>
  <c r="B3376" i="1"/>
  <c r="B3377" i="1"/>
  <c r="B3381" i="1"/>
  <c r="B3379" i="1"/>
  <c r="B3382" i="1"/>
  <c r="B3390" i="1"/>
  <c r="B3386" i="1"/>
  <c r="B3397" i="1"/>
  <c r="B3387" i="1"/>
  <c r="B3391" i="1"/>
  <c r="B3389" i="1"/>
  <c r="B3393" i="1"/>
  <c r="B3392" i="1"/>
  <c r="B3395" i="1"/>
  <c r="B3396" i="1"/>
  <c r="B3388" i="1"/>
  <c r="B3394" i="1"/>
  <c r="B3404" i="1"/>
  <c r="B3406" i="1"/>
  <c r="B3408" i="1"/>
  <c r="B3403" i="1"/>
  <c r="B3407" i="1"/>
  <c r="B3405" i="1"/>
  <c r="B3400" i="1"/>
  <c r="B3399" i="1"/>
  <c r="B3401" i="1"/>
  <c r="B3409" i="1"/>
  <c r="B3402" i="1"/>
  <c r="B3398" i="1"/>
  <c r="B3417" i="1"/>
  <c r="B3413" i="1"/>
  <c r="B3414" i="1"/>
  <c r="B3420" i="1"/>
  <c r="B3410" i="1"/>
  <c r="B3418" i="1"/>
  <c r="B3419" i="1"/>
  <c r="B3421" i="1"/>
  <c r="B3415" i="1"/>
  <c r="B3412" i="1"/>
  <c r="B3411" i="1"/>
  <c r="B3416" i="1"/>
  <c r="B3426" i="1"/>
  <c r="B3422" i="1"/>
  <c r="B3429" i="1"/>
  <c r="B3433" i="1"/>
  <c r="B3424" i="1"/>
  <c r="B3425" i="1"/>
  <c r="B3432" i="1"/>
  <c r="B3428" i="1"/>
  <c r="B3427" i="1"/>
  <c r="B3430" i="1"/>
  <c r="B3423" i="1"/>
  <c r="B3431" i="1"/>
  <c r="B3444" i="1"/>
  <c r="B3437" i="1"/>
  <c r="B3438" i="1"/>
  <c r="B3439" i="1"/>
  <c r="B3436" i="1"/>
  <c r="B3440" i="1"/>
  <c r="B3441" i="1"/>
  <c r="B3443" i="1"/>
  <c r="B3435" i="1"/>
  <c r="B3445" i="1"/>
  <c r="B3442" i="1"/>
  <c r="B3434" i="1"/>
  <c r="B3453" i="1"/>
  <c r="B3447" i="1"/>
  <c r="B3452" i="1"/>
  <c r="B3456" i="1"/>
  <c r="B3450" i="1"/>
  <c r="B3457" i="1"/>
  <c r="B3448" i="1"/>
  <c r="B3449" i="1"/>
  <c r="B3451" i="1"/>
  <c r="B3455" i="1"/>
  <c r="B3446" i="1"/>
  <c r="B3454" i="1"/>
  <c r="B3465" i="1"/>
  <c r="B3461" i="1"/>
  <c r="B3468" i="1"/>
  <c r="B3466" i="1"/>
  <c r="B3463" i="1"/>
  <c r="B3467" i="1"/>
  <c r="B3462" i="1"/>
  <c r="B3464" i="1"/>
  <c r="B3460" i="1"/>
  <c r="B3469" i="1"/>
  <c r="B3458" i="1"/>
  <c r="B3459" i="1"/>
  <c r="B3477" i="1"/>
  <c r="B3473" i="1"/>
  <c r="B3472" i="1"/>
  <c r="B3478" i="1"/>
  <c r="B3480" i="1"/>
  <c r="B3475" i="1"/>
  <c r="B3481" i="1"/>
  <c r="B3474" i="1"/>
  <c r="B3479" i="1"/>
  <c r="B3470" i="1"/>
  <c r="B3476" i="1"/>
  <c r="B3471" i="1"/>
  <c r="B3492" i="1"/>
  <c r="B3485" i="1"/>
  <c r="B3489" i="1"/>
  <c r="B3484" i="1"/>
  <c r="B3491" i="1"/>
  <c r="B3488" i="1"/>
  <c r="B3493" i="1"/>
  <c r="B3483" i="1"/>
  <c r="B3486" i="1"/>
  <c r="B3482" i="1"/>
  <c r="B3487" i="1"/>
  <c r="B3490" i="1"/>
  <c r="B3505" i="1"/>
  <c r="B3494" i="1"/>
  <c r="B3495" i="1"/>
  <c r="B3502" i="1"/>
  <c r="B3501" i="1"/>
  <c r="B3498" i="1"/>
  <c r="B3504" i="1"/>
  <c r="B3497" i="1"/>
  <c r="B3499" i="1"/>
  <c r="B3500" i="1"/>
  <c r="B3503" i="1"/>
  <c r="B3496" i="1"/>
  <c r="B3513" i="1"/>
  <c r="B3512" i="1"/>
  <c r="B3509" i="1"/>
  <c r="B3510" i="1"/>
  <c r="B3515" i="1"/>
  <c r="B3511" i="1"/>
  <c r="B3517" i="1"/>
  <c r="B3507" i="1"/>
  <c r="B3514" i="1"/>
  <c r="B3508" i="1"/>
  <c r="B3506" i="1"/>
  <c r="B3516" i="1"/>
  <c r="B3524" i="1"/>
  <c r="B3520" i="1"/>
  <c r="B3521" i="1"/>
  <c r="B3522" i="1"/>
  <c r="B3523" i="1"/>
  <c r="B3518" i="1"/>
  <c r="B3527" i="1"/>
  <c r="B3525" i="1"/>
  <c r="B3519" i="1"/>
  <c r="B3528" i="1"/>
  <c r="B3529" i="1"/>
  <c r="B3526" i="1"/>
  <c r="B3533" i="1"/>
  <c r="B3541" i="1"/>
  <c r="B3539" i="1"/>
  <c r="B3540" i="1"/>
  <c r="B3532" i="1"/>
  <c r="B3530" i="1"/>
  <c r="B3538" i="1"/>
  <c r="B3534" i="1"/>
  <c r="B3536" i="1"/>
  <c r="B3531" i="1"/>
  <c r="B3537" i="1"/>
  <c r="B3535" i="1"/>
  <c r="B3548" i="1"/>
  <c r="B3544" i="1"/>
  <c r="B3545" i="1"/>
  <c r="B3543" i="1"/>
  <c r="B3553" i="1"/>
  <c r="B3550" i="1"/>
  <c r="B3547" i="1"/>
  <c r="B3542" i="1"/>
  <c r="B3552" i="1"/>
  <c r="B3551" i="1"/>
  <c r="B3546" i="1"/>
  <c r="B3549" i="1"/>
  <c r="B3559" i="1"/>
  <c r="B3561" i="1"/>
  <c r="B3555" i="1"/>
  <c r="B3557" i="1"/>
  <c r="B3562" i="1"/>
  <c r="B3554" i="1"/>
  <c r="B3556" i="1"/>
  <c r="B3563" i="1"/>
  <c r="B3560" i="1"/>
  <c r="B3558" i="1"/>
  <c r="B3565" i="1"/>
  <c r="B3564" i="1"/>
  <c r="B3577" i="1"/>
  <c r="B3575" i="1"/>
  <c r="B3566" i="1"/>
  <c r="B3576" i="1"/>
  <c r="B3574" i="1"/>
  <c r="B3568" i="1"/>
  <c r="B3572" i="1"/>
  <c r="B3569" i="1"/>
  <c r="B3571" i="1"/>
  <c r="B3567" i="1"/>
  <c r="B3570" i="1"/>
  <c r="B3573" i="1"/>
  <c r="B3585" i="1"/>
  <c r="B3583" i="1"/>
  <c r="B3578" i="1"/>
  <c r="B3587" i="1"/>
  <c r="B3582" i="1"/>
  <c r="B3579" i="1"/>
  <c r="B3589" i="1"/>
  <c r="B3584" i="1"/>
  <c r="B3588" i="1"/>
  <c r="B3580" i="1"/>
  <c r="B3586" i="1"/>
  <c r="B3581" i="1"/>
  <c r="B3593" i="1"/>
  <c r="B3590" i="1"/>
  <c r="B3601" i="1"/>
  <c r="B3600" i="1"/>
  <c r="B3598" i="1"/>
  <c r="B3592" i="1"/>
  <c r="B3597" i="1"/>
  <c r="B3594" i="1"/>
  <c r="B3596" i="1"/>
  <c r="B3599" i="1"/>
  <c r="B3591" i="1"/>
  <c r="B3595" i="1"/>
  <c r="B3605" i="1"/>
  <c r="B3608" i="1"/>
  <c r="B3609" i="1"/>
  <c r="B3611" i="1"/>
  <c r="B3613" i="1"/>
  <c r="B3612" i="1"/>
  <c r="B3607" i="1"/>
  <c r="B3606" i="1"/>
  <c r="B3610" i="1"/>
  <c r="B3604" i="1"/>
  <c r="B3603" i="1"/>
  <c r="B3602" i="1"/>
  <c r="B3620" i="1"/>
  <c r="B3621" i="1"/>
  <c r="B3616" i="1"/>
  <c r="B3623" i="1"/>
  <c r="B3622" i="1"/>
  <c r="B3615" i="1"/>
  <c r="B3618" i="1"/>
  <c r="B3625" i="1"/>
  <c r="B3614" i="1"/>
  <c r="B3617" i="1"/>
  <c r="B3624" i="1"/>
  <c r="B3619" i="1"/>
  <c r="B3631" i="1"/>
  <c r="B3636" i="1"/>
  <c r="B3627" i="1"/>
  <c r="B3634" i="1"/>
  <c r="B3630" i="1"/>
  <c r="B3629" i="1"/>
  <c r="B3628" i="1"/>
  <c r="B3637" i="1"/>
  <c r="B3635" i="1"/>
  <c r="B3626" i="1"/>
  <c r="B3633" i="1"/>
  <c r="B3632" i="1"/>
  <c r="B3644" i="1"/>
  <c r="B3640" i="1"/>
  <c r="B3646" i="1"/>
  <c r="B3648" i="1"/>
  <c r="B3641" i="1"/>
  <c r="B3645" i="1"/>
  <c r="B3643" i="1"/>
  <c r="B3649" i="1"/>
  <c r="B3639" i="1"/>
  <c r="B3638" i="1"/>
  <c r="B3642" i="1"/>
  <c r="B3647" i="1"/>
  <c r="B3653" i="1"/>
  <c r="B3656" i="1"/>
  <c r="B3655" i="1"/>
  <c r="B3658" i="1"/>
  <c r="B3654" i="1"/>
  <c r="B3652" i="1"/>
  <c r="B3660" i="1"/>
  <c r="B3661" i="1"/>
  <c r="B3657" i="1"/>
  <c r="B3659" i="1"/>
  <c r="B3650" i="1"/>
  <c r="B3651" i="1"/>
  <c r="B3673" i="1"/>
  <c r="B3663" i="1"/>
  <c r="B3671" i="1"/>
  <c r="B3670" i="1"/>
  <c r="B3672" i="1"/>
  <c r="B3664" i="1"/>
  <c r="B3665" i="1"/>
  <c r="B3666" i="1"/>
  <c r="B3668" i="1"/>
  <c r="B3662" i="1"/>
  <c r="B3669" i="1"/>
  <c r="B3667" i="1"/>
  <c r="B3674" i="1"/>
  <c r="B3677" i="1"/>
  <c r="B3679" i="1"/>
  <c r="B3683" i="1"/>
  <c r="B3678" i="1"/>
  <c r="B3675" i="1"/>
  <c r="B3680" i="1"/>
  <c r="B3681" i="1"/>
  <c r="B3676" i="1"/>
  <c r="B3682" i="1"/>
  <c r="B3685" i="1"/>
  <c r="B3684" i="1"/>
  <c r="B3696" i="1"/>
  <c r="B3691" i="1"/>
  <c r="B3688" i="1"/>
  <c r="B3689" i="1"/>
  <c r="B3694" i="1"/>
  <c r="B3695" i="1"/>
  <c r="B3690" i="1"/>
  <c r="B3693" i="1"/>
  <c r="B3686" i="1"/>
  <c r="B3687" i="1"/>
  <c r="B3697" i="1"/>
  <c r="B3692" i="1"/>
  <c r="B3702" i="1"/>
  <c r="B3707" i="1"/>
  <c r="B3705" i="1"/>
  <c r="B3709" i="1"/>
  <c r="B3704" i="1"/>
  <c r="B3701" i="1"/>
  <c r="B3700" i="1"/>
  <c r="B3698" i="1"/>
  <c r="B3708" i="1"/>
  <c r="B3703" i="1"/>
  <c r="B3706" i="1"/>
  <c r="B3699" i="1"/>
  <c r="B3718" i="1"/>
  <c r="B3714" i="1"/>
  <c r="B3720" i="1"/>
  <c r="B3721" i="1"/>
  <c r="B3710" i="1"/>
  <c r="B3719" i="1"/>
  <c r="B3711" i="1"/>
  <c r="B3716" i="1"/>
  <c r="B3715" i="1"/>
  <c r="B3713" i="1"/>
  <c r="B3717" i="1"/>
  <c r="B3712" i="1"/>
  <c r="B3729" i="1"/>
  <c r="B3724" i="1"/>
  <c r="B3728" i="1"/>
  <c r="B3730" i="1"/>
  <c r="B3723" i="1"/>
  <c r="B3726" i="1"/>
  <c r="B3727" i="1"/>
  <c r="B3722" i="1"/>
  <c r="B3725" i="1"/>
  <c r="B3733" i="1"/>
  <c r="B3731" i="1"/>
  <c r="B3732" i="1"/>
  <c r="B3745" i="1"/>
  <c r="B3743" i="1"/>
  <c r="B3734" i="1"/>
  <c r="B3739" i="1"/>
  <c r="B3735" i="1"/>
  <c r="B3744" i="1"/>
  <c r="B3737" i="1"/>
  <c r="B3742" i="1"/>
  <c r="B3740" i="1"/>
  <c r="B3741" i="1"/>
  <c r="B3736" i="1"/>
  <c r="B3738" i="1"/>
  <c r="B3753" i="1"/>
  <c r="B3756" i="1"/>
  <c r="B3746" i="1"/>
  <c r="B3749" i="1"/>
  <c r="B3754" i="1"/>
  <c r="B3747" i="1"/>
  <c r="B3757" i="1"/>
  <c r="B3752" i="1"/>
  <c r="B3748" i="1"/>
  <c r="B3755" i="1"/>
  <c r="B3751" i="1"/>
  <c r="B3750" i="1"/>
  <c r="B3762" i="1"/>
  <c r="B3759" i="1"/>
  <c r="B3760" i="1"/>
  <c r="B3758" i="1"/>
  <c r="B3768" i="1"/>
  <c r="B3761" i="1"/>
  <c r="B3766" i="1"/>
  <c r="B3767" i="1"/>
  <c r="B3765" i="1"/>
  <c r="B3769" i="1"/>
  <c r="B3764" i="1"/>
  <c r="B3763" i="1"/>
  <c r="B3772" i="1"/>
  <c r="B3780" i="1"/>
  <c r="B3775" i="1"/>
  <c r="B3773" i="1"/>
  <c r="B3777" i="1"/>
  <c r="B3774" i="1"/>
  <c r="B3776" i="1"/>
  <c r="B3770" i="1"/>
  <c r="B3771" i="1"/>
  <c r="B3781" i="1"/>
  <c r="B3779" i="1"/>
  <c r="B3778" i="1"/>
  <c r="B3786" i="1"/>
  <c r="B3788" i="1"/>
  <c r="B3782" i="1"/>
  <c r="B3791" i="1"/>
  <c r="B3790" i="1"/>
  <c r="B3784" i="1"/>
  <c r="B3783" i="1"/>
  <c r="B3785" i="1"/>
  <c r="B3787" i="1"/>
  <c r="B3792" i="1"/>
  <c r="B3789" i="1"/>
  <c r="B3793" i="1"/>
  <c r="B3801" i="1"/>
  <c r="B3799" i="1"/>
  <c r="B3798" i="1"/>
  <c r="B3804" i="1"/>
  <c r="B3802" i="1"/>
  <c r="B3795" i="1"/>
  <c r="B3800" i="1"/>
  <c r="B3796" i="1"/>
  <c r="B3797" i="1"/>
  <c r="B3805" i="1"/>
  <c r="B3803" i="1"/>
  <c r="B3794" i="1"/>
  <c r="B3808" i="1"/>
  <c r="B3809" i="1"/>
  <c r="B3807" i="1"/>
  <c r="B3816" i="1"/>
  <c r="B3812" i="1"/>
  <c r="B3811" i="1"/>
  <c r="B3813" i="1"/>
  <c r="B3806" i="1"/>
  <c r="B3810" i="1"/>
  <c r="B3817" i="1"/>
  <c r="B3815" i="1"/>
  <c r="B3814" i="1"/>
  <c r="B3822" i="1"/>
  <c r="B3819" i="1"/>
  <c r="B3821" i="1"/>
  <c r="B3827" i="1"/>
  <c r="B3818" i="1"/>
  <c r="B3828" i="1"/>
  <c r="B3820" i="1"/>
  <c r="B3829" i="1"/>
  <c r="B3825" i="1"/>
  <c r="B3823" i="1"/>
  <c r="B3824" i="1"/>
  <c r="B3826" i="1"/>
  <c r="B3834" i="1"/>
  <c r="B3840" i="1"/>
  <c r="B3833" i="1"/>
  <c r="B3838" i="1"/>
  <c r="B3835" i="1"/>
  <c r="B3841" i="1"/>
  <c r="B3830" i="1"/>
  <c r="B3839" i="1"/>
  <c r="B3831" i="1"/>
  <c r="B3832" i="1"/>
  <c r="B3837" i="1"/>
  <c r="B3836" i="1"/>
  <c r="B3847" i="1"/>
  <c r="B3853" i="1"/>
  <c r="B3850" i="1"/>
  <c r="B3851" i="1"/>
  <c r="B3852" i="1"/>
  <c r="B3842" i="1"/>
  <c r="B3848" i="1"/>
  <c r="B3849" i="1"/>
  <c r="B3844" i="1"/>
  <c r="B3843" i="1"/>
  <c r="B3845" i="1"/>
  <c r="B3846" i="1"/>
  <c r="B3865" i="1"/>
  <c r="B3861" i="1"/>
  <c r="B3860" i="1"/>
  <c r="B3855" i="1"/>
  <c r="B3856" i="1"/>
  <c r="B3859" i="1"/>
  <c r="B3864" i="1"/>
  <c r="B3858" i="1"/>
  <c r="B3854" i="1"/>
  <c r="B3863" i="1"/>
  <c r="B3857" i="1"/>
  <c r="B3862" i="1"/>
  <c r="B3875" i="1"/>
  <c r="B3877" i="1"/>
  <c r="B3867" i="1"/>
  <c r="B3873" i="1"/>
  <c r="B3872" i="1"/>
  <c r="B3871" i="1"/>
  <c r="B3876" i="1"/>
  <c r="B3869" i="1"/>
  <c r="B3868" i="1"/>
  <c r="B3866" i="1"/>
  <c r="B3870" i="1"/>
  <c r="B3874" i="1"/>
  <c r="B3881" i="1"/>
  <c r="B3882" i="1"/>
  <c r="B3885" i="1"/>
  <c r="B3886" i="1"/>
  <c r="B3878" i="1"/>
  <c r="B3888" i="1"/>
  <c r="B3883" i="1"/>
  <c r="B3887" i="1"/>
  <c r="B3884" i="1"/>
  <c r="B3880" i="1"/>
  <c r="B3889" i="1"/>
  <c r="B3879" i="1"/>
  <c r="B3897" i="1"/>
  <c r="B3895" i="1"/>
  <c r="B3899" i="1"/>
  <c r="B3901" i="1"/>
  <c r="B3900" i="1"/>
  <c r="B3898" i="1"/>
  <c r="B3894" i="1"/>
  <c r="B3893" i="1"/>
  <c r="B3890" i="1"/>
  <c r="B3892" i="1"/>
  <c r="B3891" i="1"/>
  <c r="B3896" i="1"/>
  <c r="B3907" i="1"/>
  <c r="B3908" i="1"/>
  <c r="B3906" i="1"/>
  <c r="B3909" i="1"/>
  <c r="B3912" i="1"/>
  <c r="B3904" i="1"/>
  <c r="B3902" i="1"/>
  <c r="B3903" i="1"/>
  <c r="B3905" i="1"/>
  <c r="B3913" i="1"/>
  <c r="B3911" i="1"/>
  <c r="B3910" i="1"/>
  <c r="B3915" i="1"/>
  <c r="B3917" i="1"/>
  <c r="B3924" i="1"/>
  <c r="B3921" i="1"/>
  <c r="B3925" i="1"/>
  <c r="B3919" i="1"/>
  <c r="B3922" i="1"/>
  <c r="B3914" i="1"/>
  <c r="B3923" i="1"/>
  <c r="B3920" i="1"/>
  <c r="B3918" i="1"/>
  <c r="B3916" i="1"/>
  <c r="B3928" i="1"/>
  <c r="B3935" i="1"/>
  <c r="B3936" i="1"/>
  <c r="B3937" i="1"/>
  <c r="B3932" i="1"/>
  <c r="B3929" i="1"/>
  <c r="B3934" i="1"/>
  <c r="B3930" i="1"/>
  <c r="B3926" i="1"/>
  <c r="B3927" i="1"/>
  <c r="B3931" i="1"/>
  <c r="B3933" i="1"/>
  <c r="B3946" i="1"/>
  <c r="B3945" i="1"/>
  <c r="B3947" i="1"/>
  <c r="B3938" i="1"/>
  <c r="B3948" i="1"/>
  <c r="B3940" i="1"/>
  <c r="B3944" i="1"/>
  <c r="B3943" i="1"/>
  <c r="B3941" i="1"/>
  <c r="B3949" i="1"/>
  <c r="B3942" i="1"/>
  <c r="B3939" i="1"/>
  <c r="B3952" i="1"/>
  <c r="B3956" i="1"/>
  <c r="B3955" i="1"/>
  <c r="B3960" i="1"/>
  <c r="B3957" i="1"/>
  <c r="B3950" i="1"/>
  <c r="B3951" i="1"/>
  <c r="B3959" i="1"/>
  <c r="B3953" i="1"/>
  <c r="B3958" i="1"/>
  <c r="B3954" i="1"/>
  <c r="B3961" i="1"/>
  <c r="B3965" i="1"/>
  <c r="B3969" i="1"/>
  <c r="B3972" i="1"/>
  <c r="B3970" i="1"/>
  <c r="B3964" i="1"/>
  <c r="B3966" i="1"/>
  <c r="B3968" i="1"/>
  <c r="B3971" i="1"/>
  <c r="B3963" i="1"/>
  <c r="B3973" i="1"/>
  <c r="B3962" i="1"/>
  <c r="B3967" i="1"/>
  <c r="B3979" i="1"/>
  <c r="B3977" i="1"/>
  <c r="B3976" i="1"/>
  <c r="B3978" i="1"/>
  <c r="B3982" i="1"/>
  <c r="B3975" i="1"/>
  <c r="B3983" i="1"/>
  <c r="B3984" i="1"/>
  <c r="B3980" i="1"/>
  <c r="B3985" i="1"/>
  <c r="B3974" i="1"/>
  <c r="B3981" i="1"/>
  <c r="B3993" i="1"/>
  <c r="B3989" i="1"/>
  <c r="B3986" i="1"/>
  <c r="B3991" i="1"/>
  <c r="B3992" i="1"/>
  <c r="B3996" i="1"/>
  <c r="B3990" i="1"/>
  <c r="B3994" i="1"/>
  <c r="B3988" i="1"/>
  <c r="B3987" i="1"/>
  <c r="B3997" i="1"/>
  <c r="B3995" i="1"/>
  <c r="B3998" i="1"/>
  <c r="B4006" i="1"/>
  <c r="B4000" i="1"/>
  <c r="B4002" i="1"/>
  <c r="B4003" i="1"/>
  <c r="B4004" i="1"/>
  <c r="B4009" i="1"/>
  <c r="B4007" i="1"/>
  <c r="B3999" i="1"/>
  <c r="B4008" i="1"/>
  <c r="B4001" i="1"/>
  <c r="B4005" i="1"/>
  <c r="B4021" i="1"/>
  <c r="B4014" i="1"/>
  <c r="B4012" i="1"/>
  <c r="B4017" i="1"/>
  <c r="B4016" i="1"/>
  <c r="B4011" i="1"/>
  <c r="B4013" i="1"/>
  <c r="B4010" i="1"/>
  <c r="B4015" i="1"/>
  <c r="B4018" i="1"/>
  <c r="B4019" i="1"/>
  <c r="B4020" i="1"/>
  <c r="B4024" i="1"/>
  <c r="B4027" i="1"/>
  <c r="B4023" i="1"/>
  <c r="B4026" i="1"/>
  <c r="B4025" i="1"/>
  <c r="B4028" i="1"/>
  <c r="B4030" i="1"/>
  <c r="B4032" i="1"/>
  <c r="B4022" i="1"/>
  <c r="B4031" i="1"/>
  <c r="B4029" i="1"/>
  <c r="B4033" i="1"/>
  <c r="B4040" i="1"/>
  <c r="B4042" i="1"/>
  <c r="B4036" i="1"/>
  <c r="B4043" i="1"/>
  <c r="B4038" i="1"/>
  <c r="B4035" i="1"/>
  <c r="B4041" i="1"/>
  <c r="B4044" i="1"/>
  <c r="B4037" i="1"/>
  <c r="B4039" i="1"/>
  <c r="B4034" i="1"/>
  <c r="B4045" i="1"/>
  <c r="B4057" i="1"/>
  <c r="B4051" i="1"/>
  <c r="B4046" i="1"/>
  <c r="B4048" i="1"/>
  <c r="B4049" i="1"/>
  <c r="B4055" i="1"/>
  <c r="B4053" i="1"/>
  <c r="B4056" i="1"/>
  <c r="B4054" i="1"/>
  <c r="B4050" i="1"/>
  <c r="B4047" i="1"/>
  <c r="B4052" i="1"/>
  <c r="B4059" i="1"/>
  <c r="B4062" i="1"/>
  <c r="B4058" i="1"/>
  <c r="B4063" i="1"/>
  <c r="B4068" i="1"/>
  <c r="B4060" i="1"/>
  <c r="B4069" i="1"/>
  <c r="B4064" i="1"/>
  <c r="B4061" i="1"/>
  <c r="B4067" i="1"/>
  <c r="B4065" i="1"/>
  <c r="B4066" i="1"/>
  <c r="B4071" i="1"/>
  <c r="B4081" i="1"/>
  <c r="B4072" i="1"/>
  <c r="B4070" i="1"/>
  <c r="B4073" i="1"/>
  <c r="B4075" i="1"/>
  <c r="B4077" i="1"/>
  <c r="B4079" i="1"/>
  <c r="B4080" i="1"/>
  <c r="B4078" i="1"/>
  <c r="B4076" i="1"/>
  <c r="B4074" i="1"/>
  <c r="B4086" i="1"/>
  <c r="B4083" i="1"/>
  <c r="B4085" i="1"/>
  <c r="B4093" i="1"/>
  <c r="B4092" i="1"/>
  <c r="B4084" i="1"/>
  <c r="B4087" i="1"/>
  <c r="B4091" i="1"/>
  <c r="B4082" i="1"/>
  <c r="B4090" i="1"/>
  <c r="B4088" i="1"/>
  <c r="B4089" i="1"/>
  <c r="B4104" i="1"/>
  <c r="B4098" i="1"/>
  <c r="B4095" i="1"/>
  <c r="B4097" i="1"/>
  <c r="B4103" i="1"/>
  <c r="B4096" i="1"/>
  <c r="B4099" i="1"/>
  <c r="B4105" i="1"/>
  <c r="B4094" i="1"/>
  <c r="B4101" i="1"/>
  <c r="B4102" i="1"/>
  <c r="B4100" i="1"/>
  <c r="B4113" i="1"/>
  <c r="B4115" i="1"/>
  <c r="B4111" i="1"/>
  <c r="B4116" i="1"/>
  <c r="B4112" i="1"/>
  <c r="B4107" i="1"/>
  <c r="B4109" i="1"/>
  <c r="B4106" i="1"/>
  <c r="B4108" i="1"/>
  <c r="B4117" i="1"/>
  <c r="B4114" i="1"/>
  <c r="B4110" i="1"/>
  <c r="B4120" i="1"/>
  <c r="B4126" i="1"/>
  <c r="B4121" i="1"/>
  <c r="B4124" i="1"/>
  <c r="B4122" i="1"/>
  <c r="B4118" i="1"/>
  <c r="B4129" i="1"/>
  <c r="B4128" i="1"/>
  <c r="B4123" i="1"/>
  <c r="B4127" i="1"/>
  <c r="B4125" i="1"/>
  <c r="B4119" i="1"/>
  <c r="B4130" i="1"/>
  <c r="B4131" i="1"/>
  <c r="B4140" i="1"/>
  <c r="B4135" i="1"/>
  <c r="B4133" i="1"/>
  <c r="B4141" i="1"/>
  <c r="B4132" i="1"/>
  <c r="B4137" i="1"/>
  <c r="B4138" i="1"/>
  <c r="B4139" i="1"/>
  <c r="B4134" i="1"/>
  <c r="B4136" i="1"/>
  <c r="B4145" i="1"/>
  <c r="B4150" i="1"/>
  <c r="B4142" i="1"/>
  <c r="B4152" i="1"/>
  <c r="B4153" i="1"/>
  <c r="B4147" i="1"/>
  <c r="B4151" i="1"/>
  <c r="B4146" i="1"/>
  <c r="B4143" i="1"/>
  <c r="B4144" i="1"/>
  <c r="B4148" i="1"/>
  <c r="B4149" i="1"/>
  <c r="B4160" i="1"/>
  <c r="B4155" i="1"/>
  <c r="B4156" i="1"/>
  <c r="B4165" i="1"/>
  <c r="B4158" i="1"/>
  <c r="B4163" i="1"/>
  <c r="B4157" i="1"/>
  <c r="B4159" i="1"/>
  <c r="B4164" i="1"/>
  <c r="B4154" i="1"/>
  <c r="B4161" i="1"/>
  <c r="B4162" i="1"/>
  <c r="B4171" i="1"/>
  <c r="B4170" i="1"/>
  <c r="B4168" i="1"/>
  <c r="B4175" i="1"/>
  <c r="B4166" i="1"/>
  <c r="B4172" i="1"/>
  <c r="B4169" i="1"/>
  <c r="B4173" i="1"/>
  <c r="B4176" i="1"/>
  <c r="B4167" i="1"/>
  <c r="B4177" i="1"/>
  <c r="B4174" i="1"/>
  <c r="B4186" i="1"/>
  <c r="B4188" i="1"/>
  <c r="B4181" i="1"/>
  <c r="B4184" i="1"/>
  <c r="B4187" i="1"/>
  <c r="B4185" i="1"/>
  <c r="B4183" i="1"/>
  <c r="B4180" i="1"/>
  <c r="B4179" i="1"/>
  <c r="B4182" i="1"/>
  <c r="B4189" i="1"/>
  <c r="B4178" i="1"/>
  <c r="B4198" i="1"/>
  <c r="B4193" i="1"/>
  <c r="B4191" i="1"/>
  <c r="B4196" i="1"/>
  <c r="B4201" i="1"/>
  <c r="B4199" i="1"/>
  <c r="B4200" i="1"/>
  <c r="B4192" i="1"/>
  <c r="B4194" i="1"/>
  <c r="B4197" i="1"/>
  <c r="B4195" i="1"/>
  <c r="B4190" i="1"/>
  <c r="B4206" i="1"/>
  <c r="B4204" i="1"/>
  <c r="B4208" i="1"/>
  <c r="B4210" i="1"/>
  <c r="B4212" i="1"/>
  <c r="B4211" i="1"/>
  <c r="B4213" i="1"/>
  <c r="B4207" i="1"/>
  <c r="B4202" i="1"/>
  <c r="B4205" i="1"/>
  <c r="B4203" i="1"/>
  <c r="B4209" i="1"/>
  <c r="B4223" i="1"/>
  <c r="B4222" i="1"/>
  <c r="B4221" i="1"/>
  <c r="B4220" i="1"/>
  <c r="B4225" i="1"/>
  <c r="B4215" i="1"/>
  <c r="B4216" i="1"/>
  <c r="B4214" i="1"/>
  <c r="B4224" i="1"/>
  <c r="B4217" i="1"/>
  <c r="B4218" i="1"/>
  <c r="B4219" i="1"/>
  <c r="B4228" i="1"/>
  <c r="B4229" i="1"/>
  <c r="B4237" i="1"/>
  <c r="B4235" i="1"/>
  <c r="B4233" i="1"/>
  <c r="B4227" i="1"/>
  <c r="B4236" i="1"/>
  <c r="B4226" i="1"/>
  <c r="B4231" i="1"/>
  <c r="B4234" i="1"/>
  <c r="B4232" i="1"/>
  <c r="B4230" i="1"/>
  <c r="B4248" i="1"/>
  <c r="B4239" i="1"/>
  <c r="B4246" i="1"/>
  <c r="B4249" i="1"/>
  <c r="B4247" i="1"/>
  <c r="B4238" i="1"/>
  <c r="B4242" i="1"/>
  <c r="B4243" i="1"/>
  <c r="B4244" i="1"/>
  <c r="B4245" i="1"/>
  <c r="B4241" i="1"/>
  <c r="B4240" i="1"/>
  <c r="B4255" i="1"/>
  <c r="B4260" i="1"/>
  <c r="B4253" i="1"/>
  <c r="B4256" i="1"/>
  <c r="B4251" i="1"/>
  <c r="B4259" i="1"/>
  <c r="B4257" i="1"/>
  <c r="B4254" i="1"/>
  <c r="B4258" i="1"/>
  <c r="B4261" i="1"/>
  <c r="B4252" i="1"/>
  <c r="B4250" i="1"/>
  <c r="B4266" i="1"/>
  <c r="B4273" i="1"/>
  <c r="B4264" i="1"/>
  <c r="B4265" i="1"/>
  <c r="B4268" i="1"/>
  <c r="B4262" i="1"/>
  <c r="B4269" i="1"/>
  <c r="B4272" i="1"/>
  <c r="B4271" i="1"/>
  <c r="B4263" i="1"/>
  <c r="B4267" i="1"/>
  <c r="B4270" i="1"/>
  <c r="B4275" i="1"/>
  <c r="B4282" i="1"/>
  <c r="B4281" i="1"/>
  <c r="B4280" i="1"/>
  <c r="B4274" i="1"/>
  <c r="B4276" i="1"/>
  <c r="B4285" i="1"/>
  <c r="B4278" i="1"/>
  <c r="B4277" i="1"/>
  <c r="B4279" i="1"/>
  <c r="B4284" i="1"/>
  <c r="B4283" i="1"/>
  <c r="B4296" i="1"/>
  <c r="B4289" i="1"/>
  <c r="B4290" i="1"/>
  <c r="B4293" i="1"/>
  <c r="B4288" i="1"/>
  <c r="B4292" i="1"/>
  <c r="B4286" i="1"/>
  <c r="B4295" i="1"/>
  <c r="B4291" i="1"/>
  <c r="B4297" i="1"/>
  <c r="B4294" i="1"/>
  <c r="B4287" i="1"/>
  <c r="B4306" i="1"/>
  <c r="B4308" i="1"/>
  <c r="B4301" i="1"/>
  <c r="B4302" i="1"/>
  <c r="B4299" i="1"/>
  <c r="B4304" i="1"/>
  <c r="B4309" i="1"/>
  <c r="B4300" i="1"/>
  <c r="B4298" i="1"/>
  <c r="B4307" i="1"/>
  <c r="B4303" i="1"/>
  <c r="B4305" i="1"/>
  <c r="B4320" i="1"/>
  <c r="B4319" i="1"/>
  <c r="B4316" i="1"/>
  <c r="B4318" i="1"/>
  <c r="B4315" i="1"/>
  <c r="B4314" i="1"/>
  <c r="B4317" i="1"/>
  <c r="B4313" i="1"/>
  <c r="B4311" i="1"/>
  <c r="B4310" i="1"/>
  <c r="B4321" i="1"/>
  <c r="B4312" i="1"/>
  <c r="B4324" i="1"/>
  <c r="B4333" i="1"/>
  <c r="B4330" i="1"/>
  <c r="B4327" i="1"/>
  <c r="B4329" i="1"/>
  <c r="B4322" i="1"/>
  <c r="B4331" i="1"/>
  <c r="B4323" i="1"/>
  <c r="B4325" i="1"/>
  <c r="B4332" i="1"/>
  <c r="B4326" i="1"/>
  <c r="B4328" i="1"/>
  <c r="B4342" i="1"/>
  <c r="B4341" i="1"/>
  <c r="B4340" i="1"/>
  <c r="B4336" i="1"/>
  <c r="B4344" i="1"/>
  <c r="B4334" i="1"/>
  <c r="B4339" i="1"/>
  <c r="B4338" i="1"/>
  <c r="B4343" i="1"/>
  <c r="B4345" i="1"/>
  <c r="B4335" i="1"/>
  <c r="B4337" i="1"/>
  <c r="B4356" i="1"/>
  <c r="B4346" i="1"/>
  <c r="B4357" i="1"/>
  <c r="B4348" i="1"/>
  <c r="B4351" i="1"/>
  <c r="B4352" i="1"/>
  <c r="B4355" i="1"/>
  <c r="B4354" i="1"/>
  <c r="B4347" i="1"/>
  <c r="B4353" i="1"/>
  <c r="B4350" i="1"/>
  <c r="B4349" i="1"/>
  <c r="B4358" i="1"/>
  <c r="B4367" i="1"/>
  <c r="B4364" i="1"/>
  <c r="B4369" i="1"/>
  <c r="B4360" i="1"/>
  <c r="B4361" i="1"/>
  <c r="B4366" i="1"/>
  <c r="B4362" i="1"/>
  <c r="B4365" i="1"/>
  <c r="B4363" i="1"/>
  <c r="B4368" i="1"/>
  <c r="B4359" i="1"/>
  <c r="B4370" i="1"/>
  <c r="B4381" i="1"/>
  <c r="B4377" i="1"/>
  <c r="B4373" i="1"/>
  <c r="B4371" i="1"/>
  <c r="B4376" i="1"/>
  <c r="B4372" i="1"/>
  <c r="B4380" i="1"/>
  <c r="B4379" i="1"/>
  <c r="B4378" i="1"/>
  <c r="B4375" i="1"/>
  <c r="B4374" i="1"/>
  <c r="J4387" i="1"/>
  <c r="J4385" i="1"/>
  <c r="J4386" i="1"/>
  <c r="J4384" i="1"/>
  <c r="J4383" i="1"/>
  <c r="U4037" i="1" l="1"/>
  <c r="U4029" i="1"/>
  <c r="U4021" i="1"/>
  <c r="U4013" i="1"/>
  <c r="U4005" i="1"/>
  <c r="U3997" i="1"/>
  <c r="U3989" i="1"/>
  <c r="U3981" i="1"/>
  <c r="U3973" i="1"/>
  <c r="U3965" i="1"/>
  <c r="U3957" i="1"/>
  <c r="U3949" i="1"/>
  <c r="U3941" i="1"/>
  <c r="U3933" i="1"/>
  <c r="U3925" i="1"/>
  <c r="U3917" i="1"/>
  <c r="U3909" i="1"/>
  <c r="U3901" i="1"/>
  <c r="U3893" i="1"/>
  <c r="U3885" i="1"/>
  <c r="U3877" i="1"/>
  <c r="U3869" i="1"/>
  <c r="U3861" i="1"/>
  <c r="U3853" i="1"/>
  <c r="U3845" i="1"/>
  <c r="U3837" i="1"/>
  <c r="U3829" i="1"/>
  <c r="U3821" i="1"/>
  <c r="U3813" i="1"/>
  <c r="U3805" i="1"/>
  <c r="U3797" i="1"/>
  <c r="U3789" i="1"/>
  <c r="U3781" i="1"/>
  <c r="U3773" i="1"/>
  <c r="U3765" i="1"/>
  <c r="U3757" i="1"/>
  <c r="U3749" i="1"/>
  <c r="U3741" i="1"/>
  <c r="U3733" i="1"/>
  <c r="U3725" i="1"/>
  <c r="U3717" i="1"/>
  <c r="U3709" i="1"/>
  <c r="U3701" i="1"/>
  <c r="U3693" i="1"/>
  <c r="U3685" i="1"/>
  <c r="U3677" i="1"/>
  <c r="U3669" i="1"/>
  <c r="U3661" i="1"/>
  <c r="U3653" i="1"/>
  <c r="U3645" i="1"/>
  <c r="U3637" i="1"/>
  <c r="U3629" i="1"/>
  <c r="U3621" i="1"/>
  <c r="U3613" i="1"/>
  <c r="U3605" i="1"/>
  <c r="U3597" i="1"/>
  <c r="U3585" i="1"/>
  <c r="U3569" i="1"/>
  <c r="U3553" i="1"/>
  <c r="U3537" i="1"/>
  <c r="U3521" i="1"/>
  <c r="U3505" i="1"/>
  <c r="U3473" i="1"/>
  <c r="U3441" i="1"/>
  <c r="U3409" i="1"/>
  <c r="U3377" i="1"/>
  <c r="U3345" i="1"/>
  <c r="U3313" i="1"/>
  <c r="U3281" i="1"/>
  <c r="U3237" i="1"/>
  <c r="U3173" i="1"/>
  <c r="U3109" i="1"/>
  <c r="U3045" i="1"/>
  <c r="U2981" i="1"/>
  <c r="U2917" i="1"/>
  <c r="U2853" i="1"/>
  <c r="U2789" i="1"/>
  <c r="U2725" i="1"/>
  <c r="U2661" i="1"/>
  <c r="U2536" i="1"/>
  <c r="U2408" i="1"/>
  <c r="U2254" i="1"/>
  <c r="U1998" i="1"/>
  <c r="U1742" i="1"/>
  <c r="U1466" i="1"/>
  <c r="U4035" i="1"/>
  <c r="U4027" i="1"/>
  <c r="U4019" i="1"/>
  <c r="U4011" i="1"/>
  <c r="U4003" i="1"/>
  <c r="U3995" i="1"/>
  <c r="U3987" i="1"/>
  <c r="U3979" i="1"/>
  <c r="U3971" i="1"/>
  <c r="U3963" i="1"/>
  <c r="U3955" i="1"/>
  <c r="U3947" i="1"/>
  <c r="U3939" i="1"/>
  <c r="U3931" i="1"/>
  <c r="U3923" i="1"/>
  <c r="U3915" i="1"/>
  <c r="U3907" i="1"/>
  <c r="U3899" i="1"/>
  <c r="U3891" i="1"/>
  <c r="U3883" i="1"/>
  <c r="U3875" i="1"/>
  <c r="U3867" i="1"/>
  <c r="U3859" i="1"/>
  <c r="U3851" i="1"/>
  <c r="U3843" i="1"/>
  <c r="U3835" i="1"/>
  <c r="U3827" i="1"/>
  <c r="U3819" i="1"/>
  <c r="U3811" i="1"/>
  <c r="U3803" i="1"/>
  <c r="U3795" i="1"/>
  <c r="U3787" i="1"/>
  <c r="U3779" i="1"/>
  <c r="U3771" i="1"/>
  <c r="U3763" i="1"/>
  <c r="U3755" i="1"/>
  <c r="U3747" i="1"/>
  <c r="U3739" i="1"/>
  <c r="U3731" i="1"/>
  <c r="U3723" i="1"/>
  <c r="U3715" i="1"/>
  <c r="U3707" i="1"/>
  <c r="U3699" i="1"/>
  <c r="U3691" i="1"/>
  <c r="U3683" i="1"/>
  <c r="U3675" i="1"/>
  <c r="U3667" i="1"/>
  <c r="U3659" i="1"/>
  <c r="U3651" i="1"/>
  <c r="U3643" i="1"/>
  <c r="U3635" i="1"/>
  <c r="U3627" i="1"/>
  <c r="U3619" i="1"/>
  <c r="U3611" i="1"/>
  <c r="U3603" i="1"/>
  <c r="U3595" i="1"/>
  <c r="U3581" i="1"/>
  <c r="U3565" i="1"/>
  <c r="U3549" i="1"/>
  <c r="U3533" i="1"/>
  <c r="U3517" i="1"/>
  <c r="U3497" i="1"/>
  <c r="U3465" i="1"/>
  <c r="U3433" i="1"/>
  <c r="U3401" i="1"/>
  <c r="U3369" i="1"/>
  <c r="U3337" i="1"/>
  <c r="U3305" i="1"/>
  <c r="U3273" i="1"/>
  <c r="U3221" i="1"/>
  <c r="U3157" i="1"/>
  <c r="U3093" i="1"/>
  <c r="U3029" i="1"/>
  <c r="U2965" i="1"/>
  <c r="U2901" i="1"/>
  <c r="U2837" i="1"/>
  <c r="U2773" i="1"/>
  <c r="U2709" i="1"/>
  <c r="U2632" i="1"/>
  <c r="U2504" i="1"/>
  <c r="U2376" i="1"/>
  <c r="U2190" i="1"/>
  <c r="U1934" i="1"/>
  <c r="U1678" i="1"/>
  <c r="U1336" i="1"/>
  <c r="U4033" i="1"/>
  <c r="U4025" i="1"/>
  <c r="U4017" i="1"/>
  <c r="U4009" i="1"/>
  <c r="U4001" i="1"/>
  <c r="U3993" i="1"/>
  <c r="U3985" i="1"/>
  <c r="U3977" i="1"/>
  <c r="U3969" i="1"/>
  <c r="U3961" i="1"/>
  <c r="U3953" i="1"/>
  <c r="U3945" i="1"/>
  <c r="U3937" i="1"/>
  <c r="U3929" i="1"/>
  <c r="U3921" i="1"/>
  <c r="U3913" i="1"/>
  <c r="U3905" i="1"/>
  <c r="U3897" i="1"/>
  <c r="U3889" i="1"/>
  <c r="U3881" i="1"/>
  <c r="U3873" i="1"/>
  <c r="U3865" i="1"/>
  <c r="U3857" i="1"/>
  <c r="U3849" i="1"/>
  <c r="U3841" i="1"/>
  <c r="U3833" i="1"/>
  <c r="U3825" i="1"/>
  <c r="U3817" i="1"/>
  <c r="U3809" i="1"/>
  <c r="U3801" i="1"/>
  <c r="U3793" i="1"/>
  <c r="U3785" i="1"/>
  <c r="U3777" i="1"/>
  <c r="U3769" i="1"/>
  <c r="U3761" i="1"/>
  <c r="U3753" i="1"/>
  <c r="U3745" i="1"/>
  <c r="U3737" i="1"/>
  <c r="U3729" i="1"/>
  <c r="U3721" i="1"/>
  <c r="U3713" i="1"/>
  <c r="U3705" i="1"/>
  <c r="U3697" i="1"/>
  <c r="U3689" i="1"/>
  <c r="U3681" i="1"/>
  <c r="U3673" i="1"/>
  <c r="U3665" i="1"/>
  <c r="U3657" i="1"/>
  <c r="U3649" i="1"/>
  <c r="U3641" i="1"/>
  <c r="U3633" i="1"/>
  <c r="U3625" i="1"/>
  <c r="U3617" i="1"/>
  <c r="U3609" i="1"/>
  <c r="U3601" i="1"/>
  <c r="U3593" i="1"/>
  <c r="U3577" i="1"/>
  <c r="U3561" i="1"/>
  <c r="U3545" i="1"/>
  <c r="U3529" i="1"/>
  <c r="U3513" i="1"/>
  <c r="U3489" i="1"/>
  <c r="U3457" i="1"/>
  <c r="U3425" i="1"/>
  <c r="U3393" i="1"/>
  <c r="U3361" i="1"/>
  <c r="U3329" i="1"/>
  <c r="U3297" i="1"/>
  <c r="U3265" i="1"/>
  <c r="U3205" i="1"/>
  <c r="U3141" i="1"/>
  <c r="U3077" i="1"/>
  <c r="U3013" i="1"/>
  <c r="U2949" i="1"/>
  <c r="U2885" i="1"/>
  <c r="U2821" i="1"/>
  <c r="U2757" i="1"/>
  <c r="U2693" i="1"/>
  <c r="U2600" i="1"/>
  <c r="U2472" i="1"/>
  <c r="U2344" i="1"/>
  <c r="U2126" i="1"/>
  <c r="U1870" i="1"/>
  <c r="U1614" i="1"/>
  <c r="U4380" i="1"/>
  <c r="U4376" i="1"/>
  <c r="U4372" i="1"/>
  <c r="U4368" i="1"/>
  <c r="U4364" i="1"/>
  <c r="U4360" i="1"/>
  <c r="U4356" i="1"/>
  <c r="U4352" i="1"/>
  <c r="U4348" i="1"/>
  <c r="U4344" i="1"/>
  <c r="U4340" i="1"/>
  <c r="U4336" i="1"/>
  <c r="U4332" i="1"/>
  <c r="U4328" i="1"/>
  <c r="U4324" i="1"/>
  <c r="U4320" i="1"/>
  <c r="U4316" i="1"/>
  <c r="U4312" i="1"/>
  <c r="U4308" i="1"/>
  <c r="U4304" i="1"/>
  <c r="U4300" i="1"/>
  <c r="U4296" i="1"/>
  <c r="U4292" i="1"/>
  <c r="U4288" i="1"/>
  <c r="U4284" i="1"/>
  <c r="U4280" i="1"/>
  <c r="U4276" i="1"/>
  <c r="U4272" i="1"/>
  <c r="U4268" i="1"/>
  <c r="U4264" i="1"/>
  <c r="U4260" i="1"/>
  <c r="U4256" i="1"/>
  <c r="U4252" i="1"/>
  <c r="U4248" i="1"/>
  <c r="U4244" i="1"/>
  <c r="U4240" i="1"/>
  <c r="U4236" i="1"/>
  <c r="U4232" i="1"/>
  <c r="U4228" i="1"/>
  <c r="U4224" i="1"/>
  <c r="U4220" i="1"/>
  <c r="U4216" i="1"/>
  <c r="U4212" i="1"/>
  <c r="U4208" i="1"/>
  <c r="U4204" i="1"/>
  <c r="U4200" i="1"/>
  <c r="U4196" i="1"/>
  <c r="U4192" i="1"/>
  <c r="U4188" i="1"/>
  <c r="U4184" i="1"/>
  <c r="U4180" i="1"/>
  <c r="U4176" i="1"/>
  <c r="U4172" i="1"/>
  <c r="U4168" i="1"/>
  <c r="U4164" i="1"/>
  <c r="U4160" i="1"/>
  <c r="U4156" i="1"/>
  <c r="U4152" i="1"/>
  <c r="U4148" i="1"/>
  <c r="U4144" i="1"/>
  <c r="U4140" i="1"/>
  <c r="U4136" i="1"/>
  <c r="U4132" i="1"/>
  <c r="U4128" i="1"/>
  <c r="U4124" i="1"/>
  <c r="U4120" i="1"/>
  <c r="U4116" i="1"/>
  <c r="U4112" i="1"/>
  <c r="U4108" i="1"/>
  <c r="U4104" i="1"/>
  <c r="U4100" i="1"/>
  <c r="U4096" i="1"/>
  <c r="U4092" i="1"/>
  <c r="U4088" i="1"/>
  <c r="U4084" i="1"/>
  <c r="U4080" i="1"/>
  <c r="U4076" i="1"/>
  <c r="U4072" i="1"/>
  <c r="U4068" i="1"/>
  <c r="U4064" i="1"/>
  <c r="U4060" i="1"/>
  <c r="U4056" i="1"/>
  <c r="U4052" i="1"/>
  <c r="U4048" i="1"/>
  <c r="U4044" i="1"/>
  <c r="U4040" i="1"/>
  <c r="U4036" i="1"/>
  <c r="U4032" i="1"/>
  <c r="U4028" i="1"/>
  <c r="U4024" i="1"/>
  <c r="U4020" i="1"/>
  <c r="U4016" i="1"/>
  <c r="U4012" i="1"/>
  <c r="U4008" i="1"/>
  <c r="U4004" i="1"/>
  <c r="U4000" i="1"/>
  <c r="U3996" i="1"/>
  <c r="U3992" i="1"/>
  <c r="U3988" i="1"/>
  <c r="U3984" i="1"/>
  <c r="U3980" i="1"/>
  <c r="U3976" i="1"/>
  <c r="U3972" i="1"/>
  <c r="U3968" i="1"/>
  <c r="U3964" i="1"/>
  <c r="U3960" i="1"/>
  <c r="U3956" i="1"/>
  <c r="U3952" i="1"/>
  <c r="U3948" i="1"/>
  <c r="U3944" i="1"/>
  <c r="U3940" i="1"/>
  <c r="U3936" i="1"/>
  <c r="U3932" i="1"/>
  <c r="U3928" i="1"/>
  <c r="U3924" i="1"/>
  <c r="U3920" i="1"/>
  <c r="U3916" i="1"/>
  <c r="U3912" i="1"/>
  <c r="U3908" i="1"/>
  <c r="U3904" i="1"/>
  <c r="U3900" i="1"/>
  <c r="U3896" i="1"/>
  <c r="U3892" i="1"/>
  <c r="U3888" i="1"/>
  <c r="U3884" i="1"/>
  <c r="U3880" i="1"/>
  <c r="U3876" i="1"/>
  <c r="U3872" i="1"/>
  <c r="U3868" i="1"/>
  <c r="U3864" i="1"/>
  <c r="U3860" i="1"/>
  <c r="U3856" i="1"/>
  <c r="U3852" i="1"/>
  <c r="U3848" i="1"/>
  <c r="U3844" i="1"/>
  <c r="U3840" i="1"/>
  <c r="U3836" i="1"/>
  <c r="U3832" i="1"/>
  <c r="U3828" i="1"/>
  <c r="U3824" i="1"/>
  <c r="U3820" i="1"/>
  <c r="U3816" i="1"/>
  <c r="U3812" i="1"/>
  <c r="U3808" i="1"/>
  <c r="U3804" i="1"/>
  <c r="U3800" i="1"/>
  <c r="U3796" i="1"/>
  <c r="U3792" i="1"/>
  <c r="U3788" i="1"/>
  <c r="U3784" i="1"/>
  <c r="U3780" i="1"/>
  <c r="U3776" i="1"/>
  <c r="U3772" i="1"/>
  <c r="U3768" i="1"/>
  <c r="U3764" i="1"/>
  <c r="U3760" i="1"/>
  <c r="U3756" i="1"/>
  <c r="U3752" i="1"/>
  <c r="U3748" i="1"/>
  <c r="U3744" i="1"/>
  <c r="U3740" i="1"/>
  <c r="U3736" i="1"/>
  <c r="U3732" i="1"/>
  <c r="U3728" i="1"/>
  <c r="U3724" i="1"/>
  <c r="U3720" i="1"/>
  <c r="U3716" i="1"/>
  <c r="U3712" i="1"/>
  <c r="U3708" i="1"/>
  <c r="U3704" i="1"/>
  <c r="U3700" i="1"/>
  <c r="U3696" i="1"/>
  <c r="U3692" i="1"/>
  <c r="U3688" i="1"/>
  <c r="U3684" i="1"/>
  <c r="U3680" i="1"/>
  <c r="U3676" i="1"/>
  <c r="U3672" i="1"/>
  <c r="U3668" i="1"/>
  <c r="U3664" i="1"/>
  <c r="U3660" i="1"/>
  <c r="U3656" i="1"/>
  <c r="U3652" i="1"/>
  <c r="U3648" i="1"/>
  <c r="U3644" i="1"/>
  <c r="U3640" i="1"/>
  <c r="U3636" i="1"/>
  <c r="U3632" i="1"/>
  <c r="U3628" i="1"/>
  <c r="U3624" i="1"/>
  <c r="U3620" i="1"/>
  <c r="U3616" i="1"/>
  <c r="U3612" i="1"/>
  <c r="U3608" i="1"/>
  <c r="U3604" i="1"/>
  <c r="U3600" i="1"/>
  <c r="U3596" i="1"/>
  <c r="U3590" i="1"/>
  <c r="U3582" i="1"/>
  <c r="U3574" i="1"/>
  <c r="U3566" i="1"/>
  <c r="U3558" i="1"/>
  <c r="U3550" i="1"/>
  <c r="U3542" i="1"/>
  <c r="U3534" i="1"/>
  <c r="U3526" i="1"/>
  <c r="U3518" i="1"/>
  <c r="U3510" i="1"/>
  <c r="U3502" i="1"/>
  <c r="U3494" i="1"/>
  <c r="U3486" i="1"/>
  <c r="U3478" i="1"/>
  <c r="U3470" i="1"/>
  <c r="U3462" i="1"/>
  <c r="U3454" i="1"/>
  <c r="U3446" i="1"/>
  <c r="U3438" i="1"/>
  <c r="U3430" i="1"/>
  <c r="U3422" i="1"/>
  <c r="U3414" i="1"/>
  <c r="U3406" i="1"/>
  <c r="U3398" i="1"/>
  <c r="U3390" i="1"/>
  <c r="U3382" i="1"/>
  <c r="U3374" i="1"/>
  <c r="U3366" i="1"/>
  <c r="U3358" i="1"/>
  <c r="U3350" i="1"/>
  <c r="U3342" i="1"/>
  <c r="U3334" i="1"/>
  <c r="U3326" i="1"/>
  <c r="U3318" i="1"/>
  <c r="U3310" i="1"/>
  <c r="U3302" i="1"/>
  <c r="U3294" i="1"/>
  <c r="U3286" i="1"/>
  <c r="U3278" i="1"/>
  <c r="U3270" i="1"/>
  <c r="U3262" i="1"/>
  <c r="U3249" i="1"/>
  <c r="U3233" i="1"/>
  <c r="U3217" i="1"/>
  <c r="U3201" i="1"/>
  <c r="U3185" i="1"/>
  <c r="U3169" i="1"/>
  <c r="U3153" i="1"/>
  <c r="U3137" i="1"/>
  <c r="U3121" i="1"/>
  <c r="U3105" i="1"/>
  <c r="U3089" i="1"/>
  <c r="U3073" i="1"/>
  <c r="U3057" i="1"/>
  <c r="U3041" i="1"/>
  <c r="U3025" i="1"/>
  <c r="U3009" i="1"/>
  <c r="U2993" i="1"/>
  <c r="U2977" i="1"/>
  <c r="U2961" i="1"/>
  <c r="U2945" i="1"/>
  <c r="U2929" i="1"/>
  <c r="U2913" i="1"/>
  <c r="U2897" i="1"/>
  <c r="U2881" i="1"/>
  <c r="U2865" i="1"/>
  <c r="U2849" i="1"/>
  <c r="U2833" i="1"/>
  <c r="U2817" i="1"/>
  <c r="U2801" i="1"/>
  <c r="U2785" i="1"/>
  <c r="U2769" i="1"/>
  <c r="U2753" i="1"/>
  <c r="U2737" i="1"/>
  <c r="U2721" i="1"/>
  <c r="U2705" i="1"/>
  <c r="U2689" i="1"/>
  <c r="U2673" i="1"/>
  <c r="U2656" i="1"/>
  <c r="U2624" i="1"/>
  <c r="U2592" i="1"/>
  <c r="U2560" i="1"/>
  <c r="U2528" i="1"/>
  <c r="U2496" i="1"/>
  <c r="U2464" i="1"/>
  <c r="U2432" i="1"/>
  <c r="U2400" i="1"/>
  <c r="U2368" i="1"/>
  <c r="U2336" i="1"/>
  <c r="U2302" i="1"/>
  <c r="U2238" i="1"/>
  <c r="U2174" i="1"/>
  <c r="U2110" i="1"/>
  <c r="U2046" i="1"/>
  <c r="U1982" i="1"/>
  <c r="U1918" i="1"/>
  <c r="U1854" i="1"/>
  <c r="U1790" i="1"/>
  <c r="U1726" i="1"/>
  <c r="U1662" i="1"/>
  <c r="U1598" i="1"/>
  <c r="U1534" i="1"/>
  <c r="U1434" i="1"/>
  <c r="U1272" i="1"/>
  <c r="U1016" i="1"/>
  <c r="U3501" i="1"/>
  <c r="U3493" i="1"/>
  <c r="U3485" i="1"/>
  <c r="U3477" i="1"/>
  <c r="U3469" i="1"/>
  <c r="U3461" i="1"/>
  <c r="U3453" i="1"/>
  <c r="U3445" i="1"/>
  <c r="U3437" i="1"/>
  <c r="U3429" i="1"/>
  <c r="U3421" i="1"/>
  <c r="U3413" i="1"/>
  <c r="U3405" i="1"/>
  <c r="U3397" i="1"/>
  <c r="U3389" i="1"/>
  <c r="U3381" i="1"/>
  <c r="U3373" i="1"/>
  <c r="U3365" i="1"/>
  <c r="U3357" i="1"/>
  <c r="U3349" i="1"/>
  <c r="U3341" i="1"/>
  <c r="U3333" i="1"/>
  <c r="U3325" i="1"/>
  <c r="U3317" i="1"/>
  <c r="U3309" i="1"/>
  <c r="U3301" i="1"/>
  <c r="U3293" i="1"/>
  <c r="U3285" i="1"/>
  <c r="U3277" i="1"/>
  <c r="U3269" i="1"/>
  <c r="U3261" i="1"/>
  <c r="U3245" i="1"/>
  <c r="U3229" i="1"/>
  <c r="U3213" i="1"/>
  <c r="U3197" i="1"/>
  <c r="U3181" i="1"/>
  <c r="U3165" i="1"/>
  <c r="U3149" i="1"/>
  <c r="U3133" i="1"/>
  <c r="U3117" i="1"/>
  <c r="U3101" i="1"/>
  <c r="U3085" i="1"/>
  <c r="U3069" i="1"/>
  <c r="U3053" i="1"/>
  <c r="U3037" i="1"/>
  <c r="U3021" i="1"/>
  <c r="U3005" i="1"/>
  <c r="U2989" i="1"/>
  <c r="U2973" i="1"/>
  <c r="U2957" i="1"/>
  <c r="U2941" i="1"/>
  <c r="U2925" i="1"/>
  <c r="U2909" i="1"/>
  <c r="U2893" i="1"/>
  <c r="U2877" i="1"/>
  <c r="U2861" i="1"/>
  <c r="U2845" i="1"/>
  <c r="U2829" i="1"/>
  <c r="U2813" i="1"/>
  <c r="U2797" i="1"/>
  <c r="U2781" i="1"/>
  <c r="U2765" i="1"/>
  <c r="U2749" i="1"/>
  <c r="U2733" i="1"/>
  <c r="U2717" i="1"/>
  <c r="U2701" i="1"/>
  <c r="U2685" i="1"/>
  <c r="U2669" i="1"/>
  <c r="U2648" i="1"/>
  <c r="U2616" i="1"/>
  <c r="U2584" i="1"/>
  <c r="U2552" i="1"/>
  <c r="U2520" i="1"/>
  <c r="U2488" i="1"/>
  <c r="U2456" i="1"/>
  <c r="U2424" i="1"/>
  <c r="U2392" i="1"/>
  <c r="U2360" i="1"/>
  <c r="U2328" i="1"/>
  <c r="U2286" i="1"/>
  <c r="U2222" i="1"/>
  <c r="U2158" i="1"/>
  <c r="U2094" i="1"/>
  <c r="U2030" i="1"/>
  <c r="U1966" i="1"/>
  <c r="U1902" i="1"/>
  <c r="U1838" i="1"/>
  <c r="U1774" i="1"/>
  <c r="U1710" i="1"/>
  <c r="U1646" i="1"/>
  <c r="U1582" i="1"/>
  <c r="U1518" i="1"/>
  <c r="U1402" i="1"/>
  <c r="U1208" i="1"/>
  <c r="U2" i="1"/>
  <c r="U6" i="1"/>
  <c r="U10" i="1"/>
  <c r="U14" i="1"/>
  <c r="U18" i="1"/>
  <c r="U22" i="1"/>
  <c r="U26" i="1"/>
  <c r="U30" i="1"/>
  <c r="U34" i="1"/>
  <c r="U38" i="1"/>
  <c r="U42" i="1"/>
  <c r="U46" i="1"/>
  <c r="U50" i="1"/>
  <c r="U54" i="1"/>
  <c r="U58" i="1"/>
  <c r="U62" i="1"/>
  <c r="U66" i="1"/>
  <c r="U70" i="1"/>
  <c r="U74" i="1"/>
  <c r="U78" i="1"/>
  <c r="U82" i="1"/>
  <c r="U86" i="1"/>
  <c r="U90" i="1"/>
  <c r="U94" i="1"/>
  <c r="U98" i="1"/>
  <c r="U102" i="1"/>
  <c r="U106" i="1"/>
  <c r="U110" i="1"/>
  <c r="U114" i="1"/>
  <c r="U118" i="1"/>
  <c r="U122" i="1"/>
  <c r="U126" i="1"/>
  <c r="U130" i="1"/>
  <c r="U134" i="1"/>
  <c r="U138" i="1"/>
  <c r="U142" i="1"/>
  <c r="U146" i="1"/>
  <c r="U150" i="1"/>
  <c r="U154" i="1"/>
  <c r="U158" i="1"/>
  <c r="U162" i="1"/>
  <c r="U166" i="1"/>
  <c r="U170" i="1"/>
  <c r="U174" i="1"/>
  <c r="U178" i="1"/>
  <c r="U182" i="1"/>
  <c r="U186" i="1"/>
  <c r="U190" i="1"/>
  <c r="U194" i="1"/>
  <c r="U198" i="1"/>
  <c r="U202" i="1"/>
  <c r="U206" i="1"/>
  <c r="U210" i="1"/>
  <c r="U214" i="1"/>
  <c r="U218" i="1"/>
  <c r="U222" i="1"/>
  <c r="U226" i="1"/>
  <c r="U230" i="1"/>
  <c r="U234" i="1"/>
  <c r="U238" i="1"/>
  <c r="U242" i="1"/>
  <c r="U246" i="1"/>
  <c r="U250" i="1"/>
  <c r="U254" i="1"/>
  <c r="U258" i="1"/>
  <c r="U262" i="1"/>
  <c r="U266" i="1"/>
  <c r="U270" i="1"/>
  <c r="U274" i="1"/>
  <c r="U278" i="1"/>
  <c r="U282" i="1"/>
  <c r="U286" i="1"/>
  <c r="U290" i="1"/>
  <c r="U294" i="1"/>
  <c r="U298" i="1"/>
  <c r="U302" i="1"/>
  <c r="U306" i="1"/>
  <c r="U310" i="1"/>
  <c r="U314" i="1"/>
  <c r="U318" i="1"/>
  <c r="U322" i="1"/>
  <c r="U326" i="1"/>
  <c r="U330" i="1"/>
  <c r="U334" i="1"/>
  <c r="U338" i="1"/>
  <c r="U3" i="1"/>
  <c r="U7" i="1"/>
  <c r="U11" i="1"/>
  <c r="U15" i="1"/>
  <c r="U19" i="1"/>
  <c r="U23" i="1"/>
  <c r="U27" i="1"/>
  <c r="U31" i="1"/>
  <c r="U35" i="1"/>
  <c r="U39" i="1"/>
  <c r="U43" i="1"/>
  <c r="U47" i="1"/>
  <c r="U51" i="1"/>
  <c r="U55" i="1"/>
  <c r="U59" i="1"/>
  <c r="U63" i="1"/>
  <c r="U67" i="1"/>
  <c r="U71" i="1"/>
  <c r="U75" i="1"/>
  <c r="U79" i="1"/>
  <c r="U83" i="1"/>
  <c r="U87" i="1"/>
  <c r="U91" i="1"/>
  <c r="U95" i="1"/>
  <c r="U99" i="1"/>
  <c r="U103" i="1"/>
  <c r="U107" i="1"/>
  <c r="U111" i="1"/>
  <c r="U115" i="1"/>
  <c r="U119" i="1"/>
  <c r="U123" i="1"/>
  <c r="U127" i="1"/>
  <c r="U131" i="1"/>
  <c r="U135" i="1"/>
  <c r="U139" i="1"/>
  <c r="U143" i="1"/>
  <c r="U147" i="1"/>
  <c r="U151" i="1"/>
  <c r="U155" i="1"/>
  <c r="U159" i="1"/>
  <c r="U163" i="1"/>
  <c r="U167" i="1"/>
  <c r="U171" i="1"/>
  <c r="U175" i="1"/>
  <c r="U179" i="1"/>
  <c r="U183" i="1"/>
  <c r="U187" i="1"/>
  <c r="U191" i="1"/>
  <c r="U195" i="1"/>
  <c r="U199" i="1"/>
  <c r="U203" i="1"/>
  <c r="U207" i="1"/>
  <c r="U211" i="1"/>
  <c r="U215" i="1"/>
  <c r="U219" i="1"/>
  <c r="U223" i="1"/>
  <c r="U227" i="1"/>
  <c r="U231" i="1"/>
  <c r="U235" i="1"/>
  <c r="U239" i="1"/>
  <c r="U243" i="1"/>
  <c r="U247" i="1"/>
  <c r="U251" i="1"/>
  <c r="U255" i="1"/>
  <c r="U259" i="1"/>
  <c r="U263" i="1"/>
  <c r="U267" i="1"/>
  <c r="U271" i="1"/>
  <c r="U275" i="1"/>
  <c r="U279" i="1"/>
  <c r="U283" i="1"/>
  <c r="U287" i="1"/>
  <c r="U291" i="1"/>
  <c r="U295" i="1"/>
  <c r="U299" i="1"/>
  <c r="U303" i="1"/>
  <c r="U307" i="1"/>
  <c r="U311" i="1"/>
  <c r="U315" i="1"/>
  <c r="U319" i="1"/>
  <c r="U323" i="1"/>
  <c r="U327" i="1"/>
  <c r="U331" i="1"/>
  <c r="U335" i="1"/>
  <c r="U339" i="1"/>
  <c r="U4" i="1"/>
  <c r="U8" i="1"/>
  <c r="U12" i="1"/>
  <c r="U16" i="1"/>
  <c r="U20" i="1"/>
  <c r="U24" i="1"/>
  <c r="U28" i="1"/>
  <c r="U32" i="1"/>
  <c r="U36" i="1"/>
  <c r="U40" i="1"/>
  <c r="U44" i="1"/>
  <c r="U48" i="1"/>
  <c r="U52" i="1"/>
  <c r="U56" i="1"/>
  <c r="U60" i="1"/>
  <c r="U64" i="1"/>
  <c r="U68" i="1"/>
  <c r="U72" i="1"/>
  <c r="U76" i="1"/>
  <c r="U80" i="1"/>
  <c r="U84" i="1"/>
  <c r="U88" i="1"/>
  <c r="U92" i="1"/>
  <c r="U96" i="1"/>
  <c r="U100" i="1"/>
  <c r="U104" i="1"/>
  <c r="U108" i="1"/>
  <c r="U112" i="1"/>
  <c r="U116" i="1"/>
  <c r="U120" i="1"/>
  <c r="U124" i="1"/>
  <c r="U128" i="1"/>
  <c r="U132" i="1"/>
  <c r="U136" i="1"/>
  <c r="U140" i="1"/>
  <c r="U144" i="1"/>
  <c r="U148" i="1"/>
  <c r="U152" i="1"/>
  <c r="U156" i="1"/>
  <c r="U160" i="1"/>
  <c r="U164" i="1"/>
  <c r="U168" i="1"/>
  <c r="U172" i="1"/>
  <c r="U176" i="1"/>
  <c r="U180" i="1"/>
  <c r="U184" i="1"/>
  <c r="U188" i="1"/>
  <c r="U192" i="1"/>
  <c r="U196" i="1"/>
  <c r="U200" i="1"/>
  <c r="U204" i="1"/>
  <c r="U208" i="1"/>
  <c r="U212" i="1"/>
  <c r="U216" i="1"/>
  <c r="U220" i="1"/>
  <c r="U224" i="1"/>
  <c r="U228" i="1"/>
  <c r="U232" i="1"/>
  <c r="U236" i="1"/>
  <c r="U240" i="1"/>
  <c r="U244" i="1"/>
  <c r="U248" i="1"/>
  <c r="U252" i="1"/>
  <c r="U256" i="1"/>
  <c r="U260" i="1"/>
  <c r="U264" i="1"/>
  <c r="U268" i="1"/>
  <c r="U272" i="1"/>
  <c r="U276" i="1"/>
  <c r="U280" i="1"/>
  <c r="U284" i="1"/>
  <c r="U288" i="1"/>
  <c r="U292" i="1"/>
  <c r="U296" i="1"/>
  <c r="U300" i="1"/>
  <c r="U304" i="1"/>
  <c r="U308" i="1"/>
  <c r="U312" i="1"/>
  <c r="U316" i="1"/>
  <c r="U320" i="1"/>
  <c r="U324" i="1"/>
  <c r="U328" i="1"/>
  <c r="U332" i="1"/>
  <c r="U336" i="1"/>
  <c r="U340" i="1"/>
  <c r="U5" i="1"/>
  <c r="U21" i="1"/>
  <c r="U37" i="1"/>
  <c r="U53" i="1"/>
  <c r="U69" i="1"/>
  <c r="U85" i="1"/>
  <c r="U101" i="1"/>
  <c r="U117" i="1"/>
  <c r="U133" i="1"/>
  <c r="U149" i="1"/>
  <c r="U165" i="1"/>
  <c r="U181" i="1"/>
  <c r="U197" i="1"/>
  <c r="U213" i="1"/>
  <c r="U229" i="1"/>
  <c r="U245" i="1"/>
  <c r="U261" i="1"/>
  <c r="U277" i="1"/>
  <c r="U293" i="1"/>
  <c r="U309" i="1"/>
  <c r="U325" i="1"/>
  <c r="U341" i="1"/>
  <c r="U345" i="1"/>
  <c r="U349" i="1"/>
  <c r="U353" i="1"/>
  <c r="U357" i="1"/>
  <c r="U361" i="1"/>
  <c r="U365" i="1"/>
  <c r="U369" i="1"/>
  <c r="U373" i="1"/>
  <c r="U377" i="1"/>
  <c r="U381" i="1"/>
  <c r="U385" i="1"/>
  <c r="U389" i="1"/>
  <c r="U393" i="1"/>
  <c r="U397" i="1"/>
  <c r="U401" i="1"/>
  <c r="U405" i="1"/>
  <c r="U409" i="1"/>
  <c r="U413" i="1"/>
  <c r="U417" i="1"/>
  <c r="U421" i="1"/>
  <c r="U425" i="1"/>
  <c r="U429" i="1"/>
  <c r="U433" i="1"/>
  <c r="U437" i="1"/>
  <c r="U441" i="1"/>
  <c r="U445" i="1"/>
  <c r="U449" i="1"/>
  <c r="U453" i="1"/>
  <c r="U457" i="1"/>
  <c r="U461" i="1"/>
  <c r="U465" i="1"/>
  <c r="U469" i="1"/>
  <c r="U473" i="1"/>
  <c r="U477" i="1"/>
  <c r="U481" i="1"/>
  <c r="U485" i="1"/>
  <c r="U489" i="1"/>
  <c r="U493" i="1"/>
  <c r="U497" i="1"/>
  <c r="U501" i="1"/>
  <c r="U505" i="1"/>
  <c r="U509" i="1"/>
  <c r="U513" i="1"/>
  <c r="U517" i="1"/>
  <c r="U521" i="1"/>
  <c r="U525" i="1"/>
  <c r="U529" i="1"/>
  <c r="U533" i="1"/>
  <c r="U537" i="1"/>
  <c r="U541" i="1"/>
  <c r="U545" i="1"/>
  <c r="U549" i="1"/>
  <c r="U553" i="1"/>
  <c r="U557" i="1"/>
  <c r="U561" i="1"/>
  <c r="U565" i="1"/>
  <c r="U569" i="1"/>
  <c r="U573" i="1"/>
  <c r="U577" i="1"/>
  <c r="U581" i="1"/>
  <c r="U585" i="1"/>
  <c r="U589" i="1"/>
  <c r="U593" i="1"/>
  <c r="U597" i="1"/>
  <c r="U601" i="1"/>
  <c r="U605" i="1"/>
  <c r="U609" i="1"/>
  <c r="U613" i="1"/>
  <c r="U617" i="1"/>
  <c r="U621" i="1"/>
  <c r="U625" i="1"/>
  <c r="U629" i="1"/>
  <c r="U633" i="1"/>
  <c r="U637" i="1"/>
  <c r="U641" i="1"/>
  <c r="U645" i="1"/>
  <c r="U649" i="1"/>
  <c r="U653" i="1"/>
  <c r="U657" i="1"/>
  <c r="U661" i="1"/>
  <c r="U665" i="1"/>
  <c r="U669" i="1"/>
  <c r="U673" i="1"/>
  <c r="U677" i="1"/>
  <c r="U681" i="1"/>
  <c r="U685" i="1"/>
  <c r="U689" i="1"/>
  <c r="U693" i="1"/>
  <c r="U697" i="1"/>
  <c r="U701" i="1"/>
  <c r="U705" i="1"/>
  <c r="U709" i="1"/>
  <c r="U713" i="1"/>
  <c r="U717" i="1"/>
  <c r="U721" i="1"/>
  <c r="U725" i="1"/>
  <c r="U729" i="1"/>
  <c r="U733" i="1"/>
  <c r="U737" i="1"/>
  <c r="U741" i="1"/>
  <c r="U745" i="1"/>
  <c r="U749" i="1"/>
  <c r="U753" i="1"/>
  <c r="U757" i="1"/>
  <c r="U761" i="1"/>
  <c r="U765" i="1"/>
  <c r="U769" i="1"/>
  <c r="U773" i="1"/>
  <c r="U777" i="1"/>
  <c r="U781" i="1"/>
  <c r="U785" i="1"/>
  <c r="U789" i="1"/>
  <c r="U793" i="1"/>
  <c r="U797" i="1"/>
  <c r="U801" i="1"/>
  <c r="U805" i="1"/>
  <c r="U809" i="1"/>
  <c r="U813" i="1"/>
  <c r="U817" i="1"/>
  <c r="U821" i="1"/>
  <c r="U825" i="1"/>
  <c r="U829" i="1"/>
  <c r="U833" i="1"/>
  <c r="U837" i="1"/>
  <c r="U841" i="1"/>
  <c r="U845" i="1"/>
  <c r="U849" i="1"/>
  <c r="U853" i="1"/>
  <c r="U857" i="1"/>
  <c r="U861" i="1"/>
  <c r="U865" i="1"/>
  <c r="U869" i="1"/>
  <c r="U873" i="1"/>
  <c r="U877" i="1"/>
  <c r="U881" i="1"/>
  <c r="U885" i="1"/>
  <c r="U889" i="1"/>
  <c r="U893" i="1"/>
  <c r="U897" i="1"/>
  <c r="U901" i="1"/>
  <c r="U905" i="1"/>
  <c r="U909" i="1"/>
  <c r="U913" i="1"/>
  <c r="U917" i="1"/>
  <c r="U921" i="1"/>
  <c r="U925" i="1"/>
  <c r="U929" i="1"/>
  <c r="U933" i="1"/>
  <c r="U9" i="1"/>
  <c r="U25" i="1"/>
  <c r="U41" i="1"/>
  <c r="U57" i="1"/>
  <c r="U73" i="1"/>
  <c r="U89" i="1"/>
  <c r="U105" i="1"/>
  <c r="U121" i="1"/>
  <c r="U137" i="1"/>
  <c r="U153" i="1"/>
  <c r="U169" i="1"/>
  <c r="U185" i="1"/>
  <c r="U201" i="1"/>
  <c r="U217" i="1"/>
  <c r="U233" i="1"/>
  <c r="U249" i="1"/>
  <c r="U265" i="1"/>
  <c r="U281" i="1"/>
  <c r="U297" i="1"/>
  <c r="U313" i="1"/>
  <c r="U329" i="1"/>
  <c r="U342" i="1"/>
  <c r="U346" i="1"/>
  <c r="U350" i="1"/>
  <c r="U354" i="1"/>
  <c r="U358" i="1"/>
  <c r="U362" i="1"/>
  <c r="U366" i="1"/>
  <c r="U370" i="1"/>
  <c r="U374" i="1"/>
  <c r="U378" i="1"/>
  <c r="U382" i="1"/>
  <c r="U386" i="1"/>
  <c r="U390" i="1"/>
  <c r="U394" i="1"/>
  <c r="U398" i="1"/>
  <c r="U402" i="1"/>
  <c r="U406" i="1"/>
  <c r="U410" i="1"/>
  <c r="U414" i="1"/>
  <c r="U418" i="1"/>
  <c r="U422" i="1"/>
  <c r="U426" i="1"/>
  <c r="U430" i="1"/>
  <c r="U434" i="1"/>
  <c r="U438" i="1"/>
  <c r="U442" i="1"/>
  <c r="U446" i="1"/>
  <c r="U450" i="1"/>
  <c r="U454" i="1"/>
  <c r="U458" i="1"/>
  <c r="U462" i="1"/>
  <c r="U466" i="1"/>
  <c r="U470" i="1"/>
  <c r="U474" i="1"/>
  <c r="U478" i="1"/>
  <c r="U482" i="1"/>
  <c r="U486" i="1"/>
  <c r="U490" i="1"/>
  <c r="U494" i="1"/>
  <c r="U498" i="1"/>
  <c r="U502" i="1"/>
  <c r="U506" i="1"/>
  <c r="U510" i="1"/>
  <c r="U514" i="1"/>
  <c r="U518" i="1"/>
  <c r="U522" i="1"/>
  <c r="U526" i="1"/>
  <c r="U530" i="1"/>
  <c r="U534" i="1"/>
  <c r="U538" i="1"/>
  <c r="U542" i="1"/>
  <c r="U546" i="1"/>
  <c r="U550" i="1"/>
  <c r="U554" i="1"/>
  <c r="U558" i="1"/>
  <c r="U562" i="1"/>
  <c r="U566" i="1"/>
  <c r="U570" i="1"/>
  <c r="U574" i="1"/>
  <c r="U578" i="1"/>
  <c r="U582" i="1"/>
  <c r="U586" i="1"/>
  <c r="U590" i="1"/>
  <c r="U594" i="1"/>
  <c r="U598" i="1"/>
  <c r="U602" i="1"/>
  <c r="U606" i="1"/>
  <c r="U610" i="1"/>
  <c r="U614" i="1"/>
  <c r="U618" i="1"/>
  <c r="U622" i="1"/>
  <c r="U626" i="1"/>
  <c r="U630" i="1"/>
  <c r="U634" i="1"/>
  <c r="U638" i="1"/>
  <c r="U642" i="1"/>
  <c r="U646" i="1"/>
  <c r="U650" i="1"/>
  <c r="U654" i="1"/>
  <c r="U658" i="1"/>
  <c r="U662" i="1"/>
  <c r="U666" i="1"/>
  <c r="U670" i="1"/>
  <c r="U674" i="1"/>
  <c r="U678" i="1"/>
  <c r="U682" i="1"/>
  <c r="U686" i="1"/>
  <c r="U690" i="1"/>
  <c r="U694" i="1"/>
  <c r="U698" i="1"/>
  <c r="U702" i="1"/>
  <c r="U706" i="1"/>
  <c r="U710" i="1"/>
  <c r="U714" i="1"/>
  <c r="U718" i="1"/>
  <c r="U722" i="1"/>
  <c r="U726" i="1"/>
  <c r="U730" i="1"/>
  <c r="U734" i="1"/>
  <c r="U738" i="1"/>
  <c r="U742" i="1"/>
  <c r="U746" i="1"/>
  <c r="U750" i="1"/>
  <c r="U754" i="1"/>
  <c r="U758" i="1"/>
  <c r="U762" i="1"/>
  <c r="U766" i="1"/>
  <c r="U770" i="1"/>
  <c r="U774" i="1"/>
  <c r="U778" i="1"/>
  <c r="U782" i="1"/>
  <c r="U786" i="1"/>
  <c r="U790" i="1"/>
  <c r="U794" i="1"/>
  <c r="U798" i="1"/>
  <c r="U802" i="1"/>
  <c r="U806" i="1"/>
  <c r="U810" i="1"/>
  <c r="U814" i="1"/>
  <c r="U818" i="1"/>
  <c r="U822" i="1"/>
  <c r="U826" i="1"/>
  <c r="U830" i="1"/>
  <c r="U834" i="1"/>
  <c r="U838" i="1"/>
  <c r="U842" i="1"/>
  <c r="U846" i="1"/>
  <c r="U850" i="1"/>
  <c r="U854" i="1"/>
  <c r="U858" i="1"/>
  <c r="U862" i="1"/>
  <c r="U866" i="1"/>
  <c r="U870" i="1"/>
  <c r="U874" i="1"/>
  <c r="U878" i="1"/>
  <c r="U882" i="1"/>
  <c r="U886" i="1"/>
  <c r="U890" i="1"/>
  <c r="U894" i="1"/>
  <c r="U898" i="1"/>
  <c r="U902" i="1"/>
  <c r="U906" i="1"/>
  <c r="U910" i="1"/>
  <c r="U914" i="1"/>
  <c r="U918" i="1"/>
  <c r="U922" i="1"/>
  <c r="U926" i="1"/>
  <c r="U930" i="1"/>
  <c r="U934" i="1"/>
  <c r="U13" i="1"/>
  <c r="U45" i="1"/>
  <c r="U77" i="1"/>
  <c r="U109" i="1"/>
  <c r="U141" i="1"/>
  <c r="U173" i="1"/>
  <c r="U205" i="1"/>
  <c r="U237" i="1"/>
  <c r="U269" i="1"/>
  <c r="U301" i="1"/>
  <c r="U333" i="1"/>
  <c r="U347" i="1"/>
  <c r="U355" i="1"/>
  <c r="U363" i="1"/>
  <c r="U371" i="1"/>
  <c r="U379" i="1"/>
  <c r="U387" i="1"/>
  <c r="U395" i="1"/>
  <c r="U403" i="1"/>
  <c r="U411" i="1"/>
  <c r="U419" i="1"/>
  <c r="U427" i="1"/>
  <c r="U435" i="1"/>
  <c r="U443" i="1"/>
  <c r="U451" i="1"/>
  <c r="U459" i="1"/>
  <c r="U467" i="1"/>
  <c r="U475" i="1"/>
  <c r="U483" i="1"/>
  <c r="U491" i="1"/>
  <c r="U499" i="1"/>
  <c r="U507" i="1"/>
  <c r="U515" i="1"/>
  <c r="U523" i="1"/>
  <c r="U531" i="1"/>
  <c r="U539" i="1"/>
  <c r="U547" i="1"/>
  <c r="U555" i="1"/>
  <c r="U563" i="1"/>
  <c r="U571" i="1"/>
  <c r="U579" i="1"/>
  <c r="U587" i="1"/>
  <c r="U595" i="1"/>
  <c r="U603" i="1"/>
  <c r="U611" i="1"/>
  <c r="U619" i="1"/>
  <c r="U627" i="1"/>
  <c r="U635" i="1"/>
  <c r="U643" i="1"/>
  <c r="U651" i="1"/>
  <c r="U659" i="1"/>
  <c r="U667" i="1"/>
  <c r="U675" i="1"/>
  <c r="U683" i="1"/>
  <c r="U691" i="1"/>
  <c r="U699" i="1"/>
  <c r="U707" i="1"/>
  <c r="U715" i="1"/>
  <c r="U723" i="1"/>
  <c r="U731" i="1"/>
  <c r="U739" i="1"/>
  <c r="U747" i="1"/>
  <c r="U755" i="1"/>
  <c r="U763" i="1"/>
  <c r="U771" i="1"/>
  <c r="U779" i="1"/>
  <c r="U787" i="1"/>
  <c r="U795" i="1"/>
  <c r="U803" i="1"/>
  <c r="U811" i="1"/>
  <c r="U819" i="1"/>
  <c r="U827" i="1"/>
  <c r="U835" i="1"/>
  <c r="U843" i="1"/>
  <c r="U851" i="1"/>
  <c r="U859" i="1"/>
  <c r="U867" i="1"/>
  <c r="U875" i="1"/>
  <c r="U883" i="1"/>
  <c r="U891" i="1"/>
  <c r="U899" i="1"/>
  <c r="U907" i="1"/>
  <c r="U915" i="1"/>
  <c r="U923" i="1"/>
  <c r="U931" i="1"/>
  <c r="U17" i="1"/>
  <c r="U49" i="1"/>
  <c r="U81" i="1"/>
  <c r="U113" i="1"/>
  <c r="U145" i="1"/>
  <c r="U177" i="1"/>
  <c r="U209" i="1"/>
  <c r="U241" i="1"/>
  <c r="U273" i="1"/>
  <c r="U305" i="1"/>
  <c r="U337" i="1"/>
  <c r="U348" i="1"/>
  <c r="U356" i="1"/>
  <c r="U364" i="1"/>
  <c r="U372" i="1"/>
  <c r="U380" i="1"/>
  <c r="U388" i="1"/>
  <c r="U396" i="1"/>
  <c r="U404" i="1"/>
  <c r="U412" i="1"/>
  <c r="U420" i="1"/>
  <c r="U428" i="1"/>
  <c r="U436" i="1"/>
  <c r="U444" i="1"/>
  <c r="U452" i="1"/>
  <c r="U460" i="1"/>
  <c r="U468" i="1"/>
  <c r="U476" i="1"/>
  <c r="U484" i="1"/>
  <c r="U492" i="1"/>
  <c r="U500" i="1"/>
  <c r="U508" i="1"/>
  <c r="U516" i="1"/>
  <c r="U524" i="1"/>
  <c r="U532" i="1"/>
  <c r="U540" i="1"/>
  <c r="U548" i="1"/>
  <c r="U556" i="1"/>
  <c r="U564" i="1"/>
  <c r="U572" i="1"/>
  <c r="U580" i="1"/>
  <c r="U588" i="1"/>
  <c r="U596" i="1"/>
  <c r="U604" i="1"/>
  <c r="U612" i="1"/>
  <c r="U620" i="1"/>
  <c r="U628" i="1"/>
  <c r="U636" i="1"/>
  <c r="U644" i="1"/>
  <c r="U652" i="1"/>
  <c r="U660" i="1"/>
  <c r="U668" i="1"/>
  <c r="U676" i="1"/>
  <c r="U684" i="1"/>
  <c r="U692" i="1"/>
  <c r="U700" i="1"/>
  <c r="U708" i="1"/>
  <c r="U716" i="1"/>
  <c r="U29" i="1"/>
  <c r="U61" i="1"/>
  <c r="U93" i="1"/>
  <c r="U125" i="1"/>
  <c r="U157" i="1"/>
  <c r="U189" i="1"/>
  <c r="U221" i="1"/>
  <c r="U253" i="1"/>
  <c r="U285" i="1"/>
  <c r="U317" i="1"/>
  <c r="U343" i="1"/>
  <c r="U351" i="1"/>
  <c r="U359" i="1"/>
  <c r="U367" i="1"/>
  <c r="U375" i="1"/>
  <c r="U383" i="1"/>
  <c r="U391" i="1"/>
  <c r="U399" i="1"/>
  <c r="U407" i="1"/>
  <c r="U415" i="1"/>
  <c r="U423" i="1"/>
  <c r="U431" i="1"/>
  <c r="U439" i="1"/>
  <c r="U447" i="1"/>
  <c r="U455" i="1"/>
  <c r="U463" i="1"/>
  <c r="U471" i="1"/>
  <c r="U479" i="1"/>
  <c r="U487" i="1"/>
  <c r="U495" i="1"/>
  <c r="U503" i="1"/>
  <c r="U511" i="1"/>
  <c r="U519" i="1"/>
  <c r="U527" i="1"/>
  <c r="U535" i="1"/>
  <c r="U543" i="1"/>
  <c r="U551" i="1"/>
  <c r="U559" i="1"/>
  <c r="U567" i="1"/>
  <c r="U575" i="1"/>
  <c r="U583" i="1"/>
  <c r="U591" i="1"/>
  <c r="U599" i="1"/>
  <c r="U607" i="1"/>
  <c r="U615" i="1"/>
  <c r="U623" i="1"/>
  <c r="U631" i="1"/>
  <c r="U639" i="1"/>
  <c r="U647" i="1"/>
  <c r="U655" i="1"/>
  <c r="U663" i="1"/>
  <c r="U671" i="1"/>
  <c r="U679" i="1"/>
  <c r="U687" i="1"/>
  <c r="U695" i="1"/>
  <c r="U703" i="1"/>
  <c r="U711" i="1"/>
  <c r="U719" i="1"/>
  <c r="U727" i="1"/>
  <c r="U735" i="1"/>
  <c r="U743" i="1"/>
  <c r="U751" i="1"/>
  <c r="U759" i="1"/>
  <c r="U767" i="1"/>
  <c r="U775" i="1"/>
  <c r="U783" i="1"/>
  <c r="U791" i="1"/>
  <c r="U799" i="1"/>
  <c r="U807" i="1"/>
  <c r="U815" i="1"/>
  <c r="U823" i="1"/>
  <c r="U831" i="1"/>
  <c r="U839" i="1"/>
  <c r="U847" i="1"/>
  <c r="U855" i="1"/>
  <c r="U863" i="1"/>
  <c r="U871" i="1"/>
  <c r="U879" i="1"/>
  <c r="U887" i="1"/>
  <c r="U895" i="1"/>
  <c r="U903" i="1"/>
  <c r="U911" i="1"/>
  <c r="U919" i="1"/>
  <c r="U927" i="1"/>
  <c r="U935" i="1"/>
  <c r="U33" i="1"/>
  <c r="U161" i="1"/>
  <c r="U289" i="1"/>
  <c r="U360" i="1"/>
  <c r="U392" i="1"/>
  <c r="U424" i="1"/>
  <c r="U456" i="1"/>
  <c r="U488" i="1"/>
  <c r="U520" i="1"/>
  <c r="U552" i="1"/>
  <c r="U584" i="1"/>
  <c r="U616" i="1"/>
  <c r="U648" i="1"/>
  <c r="U680" i="1"/>
  <c r="U712" i="1"/>
  <c r="U732" i="1"/>
  <c r="U748" i="1"/>
  <c r="U764" i="1"/>
  <c r="U780" i="1"/>
  <c r="U796" i="1"/>
  <c r="U812" i="1"/>
  <c r="U828" i="1"/>
  <c r="U844" i="1"/>
  <c r="U860" i="1"/>
  <c r="U876" i="1"/>
  <c r="U892" i="1"/>
  <c r="U908" i="1"/>
  <c r="U924" i="1"/>
  <c r="U937" i="1"/>
  <c r="U941" i="1"/>
  <c r="U945" i="1"/>
  <c r="U949" i="1"/>
  <c r="U953" i="1"/>
  <c r="U957" i="1"/>
  <c r="U961" i="1"/>
  <c r="U965" i="1"/>
  <c r="U969" i="1"/>
  <c r="U973" i="1"/>
  <c r="U977" i="1"/>
  <c r="U981" i="1"/>
  <c r="U985" i="1"/>
  <c r="U989" i="1"/>
  <c r="U993" i="1"/>
  <c r="U997" i="1"/>
  <c r="U1001" i="1"/>
  <c r="U1005" i="1"/>
  <c r="U1009" i="1"/>
  <c r="U1013" i="1"/>
  <c r="U1017" i="1"/>
  <c r="U1021" i="1"/>
  <c r="U1025" i="1"/>
  <c r="U1029" i="1"/>
  <c r="U1033" i="1"/>
  <c r="U1037" i="1"/>
  <c r="U1041" i="1"/>
  <c r="U1045" i="1"/>
  <c r="U1049" i="1"/>
  <c r="U1053" i="1"/>
  <c r="U1057" i="1"/>
  <c r="U1061" i="1"/>
  <c r="U1065" i="1"/>
  <c r="U1069" i="1"/>
  <c r="U1073" i="1"/>
  <c r="U1077" i="1"/>
  <c r="U1081" i="1"/>
  <c r="U1085" i="1"/>
  <c r="U1089" i="1"/>
  <c r="U1093" i="1"/>
  <c r="U1097" i="1"/>
  <c r="U1101" i="1"/>
  <c r="U1105" i="1"/>
  <c r="U1109" i="1"/>
  <c r="U1113" i="1"/>
  <c r="U1117" i="1"/>
  <c r="U1121" i="1"/>
  <c r="U1125" i="1"/>
  <c r="U1129" i="1"/>
  <c r="U1133" i="1"/>
  <c r="U1137" i="1"/>
  <c r="U1141" i="1"/>
  <c r="U1145" i="1"/>
  <c r="U1149" i="1"/>
  <c r="U1153" i="1"/>
  <c r="U1157" i="1"/>
  <c r="U1161" i="1"/>
  <c r="U1165" i="1"/>
  <c r="U1169" i="1"/>
  <c r="U1173" i="1"/>
  <c r="U1177" i="1"/>
  <c r="U1181" i="1"/>
  <c r="U1185" i="1"/>
  <c r="U1189" i="1"/>
  <c r="U1193" i="1"/>
  <c r="U1197" i="1"/>
  <c r="U1201" i="1"/>
  <c r="U1205" i="1"/>
  <c r="U1209" i="1"/>
  <c r="U1213" i="1"/>
  <c r="U1217" i="1"/>
  <c r="U1221" i="1"/>
  <c r="U1225" i="1"/>
  <c r="U1229" i="1"/>
  <c r="U1233" i="1"/>
  <c r="U1237" i="1"/>
  <c r="U1241" i="1"/>
  <c r="U1245" i="1"/>
  <c r="U1249" i="1"/>
  <c r="U1253" i="1"/>
  <c r="U1257" i="1"/>
  <c r="U1261" i="1"/>
  <c r="U1265" i="1"/>
  <c r="U1269" i="1"/>
  <c r="U1273" i="1"/>
  <c r="U1277" i="1"/>
  <c r="U1281" i="1"/>
  <c r="U1285" i="1"/>
  <c r="U1289" i="1"/>
  <c r="U1293" i="1"/>
  <c r="U1297" i="1"/>
  <c r="U1301" i="1"/>
  <c r="U1305" i="1"/>
  <c r="U1309" i="1"/>
  <c r="U1313" i="1"/>
  <c r="U1317" i="1"/>
  <c r="U1321" i="1"/>
  <c r="U1325" i="1"/>
  <c r="U1329" i="1"/>
  <c r="U1333" i="1"/>
  <c r="U1337" i="1"/>
  <c r="U1341" i="1"/>
  <c r="U1345" i="1"/>
  <c r="U1349" i="1"/>
  <c r="U1353" i="1"/>
  <c r="U1357" i="1"/>
  <c r="U1361" i="1"/>
  <c r="U1365" i="1"/>
  <c r="U1369" i="1"/>
  <c r="U1373" i="1"/>
  <c r="U1377" i="1"/>
  <c r="U1381" i="1"/>
  <c r="U1385" i="1"/>
  <c r="U1389" i="1"/>
  <c r="U1393" i="1"/>
  <c r="U1397" i="1"/>
  <c r="U1401" i="1"/>
  <c r="U1405" i="1"/>
  <c r="U1409" i="1"/>
  <c r="U1413" i="1"/>
  <c r="U1417" i="1"/>
  <c r="U1421" i="1"/>
  <c r="U1425" i="1"/>
  <c r="U1429" i="1"/>
  <c r="U1433" i="1"/>
  <c r="U1437" i="1"/>
  <c r="U1441" i="1"/>
  <c r="U1445" i="1"/>
  <c r="U1449" i="1"/>
  <c r="U1453" i="1"/>
  <c r="U1457" i="1"/>
  <c r="U1461" i="1"/>
  <c r="U1465" i="1"/>
  <c r="U1469" i="1"/>
  <c r="U1473" i="1"/>
  <c r="U1477" i="1"/>
  <c r="U1481" i="1"/>
  <c r="U1485" i="1"/>
  <c r="U1489" i="1"/>
  <c r="U1493" i="1"/>
  <c r="U1497" i="1"/>
  <c r="U1501" i="1"/>
  <c r="U1505" i="1"/>
  <c r="U65" i="1"/>
  <c r="U193" i="1"/>
  <c r="U321" i="1"/>
  <c r="U368" i="1"/>
  <c r="U400" i="1"/>
  <c r="U432" i="1"/>
  <c r="U464" i="1"/>
  <c r="U496" i="1"/>
  <c r="U528" i="1"/>
  <c r="U560" i="1"/>
  <c r="U592" i="1"/>
  <c r="U624" i="1"/>
  <c r="U656" i="1"/>
  <c r="U688" i="1"/>
  <c r="U720" i="1"/>
  <c r="U736" i="1"/>
  <c r="U752" i="1"/>
  <c r="U768" i="1"/>
  <c r="U784" i="1"/>
  <c r="U800" i="1"/>
  <c r="U816" i="1"/>
  <c r="U832" i="1"/>
  <c r="U848" i="1"/>
  <c r="U864" i="1"/>
  <c r="U880" i="1"/>
  <c r="U896" i="1"/>
  <c r="U912" i="1"/>
  <c r="U928" i="1"/>
  <c r="U938" i="1"/>
  <c r="U942" i="1"/>
  <c r="U946" i="1"/>
  <c r="U950" i="1"/>
  <c r="U954" i="1"/>
  <c r="U958" i="1"/>
  <c r="U962" i="1"/>
  <c r="U966" i="1"/>
  <c r="U970" i="1"/>
  <c r="U974" i="1"/>
  <c r="U978" i="1"/>
  <c r="U982" i="1"/>
  <c r="U986" i="1"/>
  <c r="U990" i="1"/>
  <c r="U994" i="1"/>
  <c r="U998" i="1"/>
  <c r="U1002" i="1"/>
  <c r="U1006" i="1"/>
  <c r="U1010" i="1"/>
  <c r="U1014" i="1"/>
  <c r="U1018" i="1"/>
  <c r="U1022" i="1"/>
  <c r="U1026" i="1"/>
  <c r="U1030" i="1"/>
  <c r="U1034" i="1"/>
  <c r="U1038" i="1"/>
  <c r="U1042" i="1"/>
  <c r="U1046" i="1"/>
  <c r="U1050" i="1"/>
  <c r="U1054" i="1"/>
  <c r="U1058" i="1"/>
  <c r="U1062" i="1"/>
  <c r="U1066" i="1"/>
  <c r="U1070" i="1"/>
  <c r="U1074" i="1"/>
  <c r="U1078" i="1"/>
  <c r="U1082" i="1"/>
  <c r="U1086" i="1"/>
  <c r="U1090" i="1"/>
  <c r="U1094" i="1"/>
  <c r="U1098" i="1"/>
  <c r="U1102" i="1"/>
  <c r="U1106" i="1"/>
  <c r="U1110" i="1"/>
  <c r="U1114" i="1"/>
  <c r="U1118" i="1"/>
  <c r="U1122" i="1"/>
  <c r="U1126" i="1"/>
  <c r="U1130" i="1"/>
  <c r="U1134" i="1"/>
  <c r="U1138" i="1"/>
  <c r="U1142" i="1"/>
  <c r="U1146" i="1"/>
  <c r="U1150" i="1"/>
  <c r="U1154" i="1"/>
  <c r="U1158" i="1"/>
  <c r="U1162" i="1"/>
  <c r="U1166" i="1"/>
  <c r="U1170" i="1"/>
  <c r="U1174" i="1"/>
  <c r="U1178" i="1"/>
  <c r="U1182" i="1"/>
  <c r="U1186" i="1"/>
  <c r="U1190" i="1"/>
  <c r="U1194" i="1"/>
  <c r="U1198" i="1"/>
  <c r="U1202" i="1"/>
  <c r="U1206" i="1"/>
  <c r="U1210" i="1"/>
  <c r="U1214" i="1"/>
  <c r="U1218" i="1"/>
  <c r="U1222" i="1"/>
  <c r="U1226" i="1"/>
  <c r="U1230" i="1"/>
  <c r="U1234" i="1"/>
  <c r="U1238" i="1"/>
  <c r="U1242" i="1"/>
  <c r="U1246" i="1"/>
  <c r="U1250" i="1"/>
  <c r="U1254" i="1"/>
  <c r="U1258" i="1"/>
  <c r="U1262" i="1"/>
  <c r="U1266" i="1"/>
  <c r="U1270" i="1"/>
  <c r="U1274" i="1"/>
  <c r="U1278" i="1"/>
  <c r="U1282" i="1"/>
  <c r="U1286" i="1"/>
  <c r="U1290" i="1"/>
  <c r="U1294" i="1"/>
  <c r="U1298" i="1"/>
  <c r="U1302" i="1"/>
  <c r="U1306" i="1"/>
  <c r="U1310" i="1"/>
  <c r="U1314" i="1"/>
  <c r="U1318" i="1"/>
  <c r="U1322" i="1"/>
  <c r="U1326" i="1"/>
  <c r="U1330" i="1"/>
  <c r="U1334" i="1"/>
  <c r="U1338" i="1"/>
  <c r="U97" i="1"/>
  <c r="U225" i="1"/>
  <c r="U344" i="1"/>
  <c r="U376" i="1"/>
  <c r="U408" i="1"/>
  <c r="U440" i="1"/>
  <c r="U472" i="1"/>
  <c r="U504" i="1"/>
  <c r="U536" i="1"/>
  <c r="U568" i="1"/>
  <c r="U600" i="1"/>
  <c r="U632" i="1"/>
  <c r="U664" i="1"/>
  <c r="U696" i="1"/>
  <c r="U724" i="1"/>
  <c r="U740" i="1"/>
  <c r="U756" i="1"/>
  <c r="U772" i="1"/>
  <c r="U788" i="1"/>
  <c r="U804" i="1"/>
  <c r="U820" i="1"/>
  <c r="U836" i="1"/>
  <c r="U852" i="1"/>
  <c r="U868" i="1"/>
  <c r="U884" i="1"/>
  <c r="U900" i="1"/>
  <c r="U916" i="1"/>
  <c r="U932" i="1"/>
  <c r="U939" i="1"/>
  <c r="U943" i="1"/>
  <c r="U947" i="1"/>
  <c r="U951" i="1"/>
  <c r="U955" i="1"/>
  <c r="U959" i="1"/>
  <c r="U963" i="1"/>
  <c r="U967" i="1"/>
  <c r="U971" i="1"/>
  <c r="U975" i="1"/>
  <c r="U979" i="1"/>
  <c r="U983" i="1"/>
  <c r="U987" i="1"/>
  <c r="U991" i="1"/>
  <c r="U995" i="1"/>
  <c r="U999" i="1"/>
  <c r="U1003" i="1"/>
  <c r="U1007" i="1"/>
  <c r="U1011" i="1"/>
  <c r="U1015" i="1"/>
  <c r="U1019" i="1"/>
  <c r="U1023" i="1"/>
  <c r="U1027" i="1"/>
  <c r="U1031" i="1"/>
  <c r="U1035" i="1"/>
  <c r="U1039" i="1"/>
  <c r="U1043" i="1"/>
  <c r="U1047" i="1"/>
  <c r="U1051" i="1"/>
  <c r="U1055" i="1"/>
  <c r="U1059" i="1"/>
  <c r="U1063" i="1"/>
  <c r="U1067" i="1"/>
  <c r="U1071" i="1"/>
  <c r="U1075" i="1"/>
  <c r="U1079" i="1"/>
  <c r="U1083" i="1"/>
  <c r="U1087" i="1"/>
  <c r="U1091" i="1"/>
  <c r="U1095" i="1"/>
  <c r="U1099" i="1"/>
  <c r="U1103" i="1"/>
  <c r="U1107" i="1"/>
  <c r="U1111" i="1"/>
  <c r="U1115" i="1"/>
  <c r="U1119" i="1"/>
  <c r="U1123" i="1"/>
  <c r="U1127" i="1"/>
  <c r="U1131" i="1"/>
  <c r="U1135" i="1"/>
  <c r="U1139" i="1"/>
  <c r="U1143" i="1"/>
  <c r="U1147" i="1"/>
  <c r="U1151" i="1"/>
  <c r="U1155" i="1"/>
  <c r="U1159" i="1"/>
  <c r="U1163" i="1"/>
  <c r="U1167" i="1"/>
  <c r="U1171" i="1"/>
  <c r="U1175" i="1"/>
  <c r="U1179" i="1"/>
  <c r="U1183" i="1"/>
  <c r="U1187" i="1"/>
  <c r="U1191" i="1"/>
  <c r="U1195" i="1"/>
  <c r="U1199" i="1"/>
  <c r="U1203" i="1"/>
  <c r="U1207" i="1"/>
  <c r="U1211" i="1"/>
  <c r="U1215" i="1"/>
  <c r="U1219" i="1"/>
  <c r="U1223" i="1"/>
  <c r="U1227" i="1"/>
  <c r="U1231" i="1"/>
  <c r="U1235" i="1"/>
  <c r="U1239" i="1"/>
  <c r="U1243" i="1"/>
  <c r="U1247" i="1"/>
  <c r="U1251" i="1"/>
  <c r="U1255" i="1"/>
  <c r="U1259" i="1"/>
  <c r="U1263" i="1"/>
  <c r="U1267" i="1"/>
  <c r="U1271" i="1"/>
  <c r="U1275" i="1"/>
  <c r="U1279" i="1"/>
  <c r="U1283" i="1"/>
  <c r="U1287" i="1"/>
  <c r="U1291" i="1"/>
  <c r="U1295" i="1"/>
  <c r="U1299" i="1"/>
  <c r="U1303" i="1"/>
  <c r="U1307" i="1"/>
  <c r="U1311" i="1"/>
  <c r="U1315" i="1"/>
  <c r="U1319" i="1"/>
  <c r="U1323" i="1"/>
  <c r="U1327" i="1"/>
  <c r="U1331" i="1"/>
  <c r="U1335" i="1"/>
  <c r="U1339" i="1"/>
  <c r="U1343" i="1"/>
  <c r="U1347" i="1"/>
  <c r="U1351" i="1"/>
  <c r="U1355" i="1"/>
  <c r="U1359" i="1"/>
  <c r="U1363" i="1"/>
  <c r="U1367" i="1"/>
  <c r="U1371" i="1"/>
  <c r="U1375" i="1"/>
  <c r="U1379" i="1"/>
  <c r="U1383" i="1"/>
  <c r="U1387" i="1"/>
  <c r="U1391" i="1"/>
  <c r="U1395" i="1"/>
  <c r="U1399" i="1"/>
  <c r="U1403" i="1"/>
  <c r="U1407" i="1"/>
  <c r="U1411" i="1"/>
  <c r="U1415" i="1"/>
  <c r="U1419" i="1"/>
  <c r="U1423" i="1"/>
  <c r="U1427" i="1"/>
  <c r="U1431" i="1"/>
  <c r="U1435" i="1"/>
  <c r="U1439" i="1"/>
  <c r="U1443" i="1"/>
  <c r="U1447" i="1"/>
  <c r="U1451" i="1"/>
  <c r="U1455" i="1"/>
  <c r="U1459" i="1"/>
  <c r="U1463" i="1"/>
  <c r="U1467" i="1"/>
  <c r="U1471" i="1"/>
  <c r="U1475" i="1"/>
  <c r="U1479" i="1"/>
  <c r="U1483" i="1"/>
  <c r="U1487" i="1"/>
  <c r="U1491" i="1"/>
  <c r="U1495" i="1"/>
  <c r="U1499" i="1"/>
  <c r="U1503" i="1"/>
  <c r="U129" i="1"/>
  <c r="U416" i="1"/>
  <c r="U544" i="1"/>
  <c r="U672" i="1"/>
  <c r="U760" i="1"/>
  <c r="U824" i="1"/>
  <c r="U888" i="1"/>
  <c r="U940" i="1"/>
  <c r="U956" i="1"/>
  <c r="U972" i="1"/>
  <c r="U988" i="1"/>
  <c r="U1004" i="1"/>
  <c r="U1020" i="1"/>
  <c r="U1036" i="1"/>
  <c r="U1052" i="1"/>
  <c r="U1068" i="1"/>
  <c r="U1084" i="1"/>
  <c r="U1100" i="1"/>
  <c r="U1116" i="1"/>
  <c r="U1132" i="1"/>
  <c r="U1148" i="1"/>
  <c r="U1164" i="1"/>
  <c r="U1180" i="1"/>
  <c r="U1196" i="1"/>
  <c r="U1212" i="1"/>
  <c r="U1228" i="1"/>
  <c r="U1244" i="1"/>
  <c r="U1260" i="1"/>
  <c r="U1276" i="1"/>
  <c r="U1292" i="1"/>
  <c r="U1308" i="1"/>
  <c r="U1324" i="1"/>
  <c r="U1340" i="1"/>
  <c r="U1348" i="1"/>
  <c r="U1356" i="1"/>
  <c r="U1364" i="1"/>
  <c r="U1372" i="1"/>
  <c r="U1380" i="1"/>
  <c r="U1388" i="1"/>
  <c r="U1396" i="1"/>
  <c r="U1404" i="1"/>
  <c r="U1412" i="1"/>
  <c r="U1420" i="1"/>
  <c r="U1428" i="1"/>
  <c r="U1436" i="1"/>
  <c r="U1444" i="1"/>
  <c r="U1452" i="1"/>
  <c r="U1460" i="1"/>
  <c r="U1468" i="1"/>
  <c r="U1476" i="1"/>
  <c r="U1484" i="1"/>
  <c r="U1492" i="1"/>
  <c r="U1500" i="1"/>
  <c r="U1507" i="1"/>
  <c r="U1511" i="1"/>
  <c r="U1515" i="1"/>
  <c r="U1519" i="1"/>
  <c r="U1523" i="1"/>
  <c r="U1527" i="1"/>
  <c r="U1531" i="1"/>
  <c r="U1535" i="1"/>
  <c r="U1539" i="1"/>
  <c r="U1543" i="1"/>
  <c r="U1547" i="1"/>
  <c r="U1551" i="1"/>
  <c r="U1555" i="1"/>
  <c r="U1559" i="1"/>
  <c r="U1563" i="1"/>
  <c r="U1567" i="1"/>
  <c r="U1571" i="1"/>
  <c r="U1575" i="1"/>
  <c r="U1579" i="1"/>
  <c r="U1583" i="1"/>
  <c r="U1587" i="1"/>
  <c r="U1591" i="1"/>
  <c r="U1595" i="1"/>
  <c r="U1599" i="1"/>
  <c r="U1603" i="1"/>
  <c r="U1607" i="1"/>
  <c r="U1611" i="1"/>
  <c r="U1615" i="1"/>
  <c r="U1619" i="1"/>
  <c r="U1623" i="1"/>
  <c r="U1627" i="1"/>
  <c r="U1631" i="1"/>
  <c r="U1635" i="1"/>
  <c r="U1639" i="1"/>
  <c r="U1643" i="1"/>
  <c r="U1647" i="1"/>
  <c r="U1651" i="1"/>
  <c r="U1655" i="1"/>
  <c r="U1659" i="1"/>
  <c r="U1663" i="1"/>
  <c r="U1667" i="1"/>
  <c r="U1671" i="1"/>
  <c r="U1675" i="1"/>
  <c r="U1679" i="1"/>
  <c r="U1683" i="1"/>
  <c r="U1687" i="1"/>
  <c r="U1691" i="1"/>
  <c r="U1695" i="1"/>
  <c r="U1699" i="1"/>
  <c r="U1703" i="1"/>
  <c r="U1707" i="1"/>
  <c r="U1711" i="1"/>
  <c r="U1715" i="1"/>
  <c r="U1719" i="1"/>
  <c r="U1723" i="1"/>
  <c r="U1727" i="1"/>
  <c r="U1731" i="1"/>
  <c r="U1735" i="1"/>
  <c r="U1739" i="1"/>
  <c r="U1743" i="1"/>
  <c r="U1747" i="1"/>
  <c r="U1751" i="1"/>
  <c r="U1755" i="1"/>
  <c r="U1759" i="1"/>
  <c r="U1763" i="1"/>
  <c r="U1767" i="1"/>
  <c r="U1771" i="1"/>
  <c r="U1775" i="1"/>
  <c r="U1779" i="1"/>
  <c r="U1783" i="1"/>
  <c r="U1787" i="1"/>
  <c r="U1791" i="1"/>
  <c r="U1795" i="1"/>
  <c r="U1799" i="1"/>
  <c r="U1803" i="1"/>
  <c r="U1807" i="1"/>
  <c r="U1811" i="1"/>
  <c r="U1815" i="1"/>
  <c r="U1819" i="1"/>
  <c r="U1823" i="1"/>
  <c r="U1827" i="1"/>
  <c r="U1831" i="1"/>
  <c r="U1835" i="1"/>
  <c r="U1839" i="1"/>
  <c r="U1843" i="1"/>
  <c r="U1847" i="1"/>
  <c r="U1851" i="1"/>
  <c r="U1855" i="1"/>
  <c r="U1859" i="1"/>
  <c r="U1863" i="1"/>
  <c r="U1867" i="1"/>
  <c r="U1871" i="1"/>
  <c r="U1875" i="1"/>
  <c r="U1879" i="1"/>
  <c r="U1883" i="1"/>
  <c r="U1887" i="1"/>
  <c r="U1891" i="1"/>
  <c r="U1895" i="1"/>
  <c r="U1899" i="1"/>
  <c r="U1903" i="1"/>
  <c r="U1907" i="1"/>
  <c r="U1911" i="1"/>
  <c r="U1915" i="1"/>
  <c r="U1919" i="1"/>
  <c r="U1923" i="1"/>
  <c r="U1927" i="1"/>
  <c r="U1931" i="1"/>
  <c r="U1935" i="1"/>
  <c r="U1939" i="1"/>
  <c r="U1943" i="1"/>
  <c r="U1947" i="1"/>
  <c r="U1951" i="1"/>
  <c r="U1955" i="1"/>
  <c r="U1959" i="1"/>
  <c r="U1963" i="1"/>
  <c r="U1967" i="1"/>
  <c r="U1971" i="1"/>
  <c r="U1975" i="1"/>
  <c r="U1979" i="1"/>
  <c r="U1983" i="1"/>
  <c r="U1987" i="1"/>
  <c r="U1991" i="1"/>
  <c r="U1995" i="1"/>
  <c r="U1999" i="1"/>
  <c r="U2003" i="1"/>
  <c r="U2007" i="1"/>
  <c r="U2011" i="1"/>
  <c r="U2015" i="1"/>
  <c r="U2019" i="1"/>
  <c r="U2023" i="1"/>
  <c r="U2027" i="1"/>
  <c r="U2031" i="1"/>
  <c r="U2035" i="1"/>
  <c r="U2039" i="1"/>
  <c r="U2043" i="1"/>
  <c r="U2047" i="1"/>
  <c r="U2051" i="1"/>
  <c r="U2055" i="1"/>
  <c r="U2059" i="1"/>
  <c r="U2063" i="1"/>
  <c r="U2067" i="1"/>
  <c r="U2071" i="1"/>
  <c r="U2075" i="1"/>
  <c r="U2079" i="1"/>
  <c r="U2083" i="1"/>
  <c r="U2087" i="1"/>
  <c r="U2091" i="1"/>
  <c r="U2095" i="1"/>
  <c r="U2099" i="1"/>
  <c r="U2103" i="1"/>
  <c r="U2107" i="1"/>
  <c r="U2111" i="1"/>
  <c r="U2115" i="1"/>
  <c r="U2119" i="1"/>
  <c r="U2123" i="1"/>
  <c r="U2127" i="1"/>
  <c r="U2131" i="1"/>
  <c r="U2135" i="1"/>
  <c r="U2139" i="1"/>
  <c r="U2143" i="1"/>
  <c r="U2147" i="1"/>
  <c r="U2151" i="1"/>
  <c r="U2155" i="1"/>
  <c r="U2159" i="1"/>
  <c r="U2163" i="1"/>
  <c r="U2167" i="1"/>
  <c r="U2171" i="1"/>
  <c r="U2175" i="1"/>
  <c r="U2179" i="1"/>
  <c r="U2183" i="1"/>
  <c r="U2187" i="1"/>
  <c r="U2191" i="1"/>
  <c r="U2195" i="1"/>
  <c r="U2199" i="1"/>
  <c r="U2203" i="1"/>
  <c r="U2207" i="1"/>
  <c r="U2211" i="1"/>
  <c r="U2215" i="1"/>
  <c r="U2219" i="1"/>
  <c r="U2223" i="1"/>
  <c r="U2227" i="1"/>
  <c r="U2231" i="1"/>
  <c r="U2235" i="1"/>
  <c r="U2239" i="1"/>
  <c r="U2243" i="1"/>
  <c r="U2247" i="1"/>
  <c r="U2251" i="1"/>
  <c r="U2255" i="1"/>
  <c r="U2259" i="1"/>
  <c r="U2263" i="1"/>
  <c r="U2267" i="1"/>
  <c r="U2271" i="1"/>
  <c r="U2275" i="1"/>
  <c r="U2279" i="1"/>
  <c r="U2283" i="1"/>
  <c r="U2287" i="1"/>
  <c r="U2291" i="1"/>
  <c r="U2295" i="1"/>
  <c r="U2299" i="1"/>
  <c r="U2303" i="1"/>
  <c r="U2307" i="1"/>
  <c r="U2311" i="1"/>
  <c r="U2315" i="1"/>
  <c r="U2319" i="1"/>
  <c r="U2323" i="1"/>
  <c r="U2327" i="1"/>
  <c r="U2331" i="1"/>
  <c r="U2335" i="1"/>
  <c r="U2339" i="1"/>
  <c r="U2343" i="1"/>
  <c r="U2347" i="1"/>
  <c r="U2351" i="1"/>
  <c r="U2355" i="1"/>
  <c r="U2359" i="1"/>
  <c r="U2363" i="1"/>
  <c r="U2367" i="1"/>
  <c r="U2371" i="1"/>
  <c r="U2375" i="1"/>
  <c r="U2379" i="1"/>
  <c r="U2383" i="1"/>
  <c r="U2387" i="1"/>
  <c r="U2391" i="1"/>
  <c r="U2395" i="1"/>
  <c r="U2399" i="1"/>
  <c r="U2403" i="1"/>
  <c r="U2407" i="1"/>
  <c r="U2411" i="1"/>
  <c r="U2415" i="1"/>
  <c r="U2419" i="1"/>
  <c r="U2423" i="1"/>
  <c r="U2427" i="1"/>
  <c r="U2431" i="1"/>
  <c r="U2435" i="1"/>
  <c r="U2439" i="1"/>
  <c r="U2443" i="1"/>
  <c r="U2447" i="1"/>
  <c r="U2451" i="1"/>
  <c r="U2455" i="1"/>
  <c r="U2459" i="1"/>
  <c r="U2463" i="1"/>
  <c r="U2467" i="1"/>
  <c r="U2471" i="1"/>
  <c r="U2475" i="1"/>
  <c r="U2479" i="1"/>
  <c r="U2483" i="1"/>
  <c r="U2487" i="1"/>
  <c r="U2491" i="1"/>
  <c r="U2495" i="1"/>
  <c r="U2499" i="1"/>
  <c r="U2503" i="1"/>
  <c r="U2507" i="1"/>
  <c r="U2511" i="1"/>
  <c r="U2515" i="1"/>
  <c r="U2519" i="1"/>
  <c r="U2523" i="1"/>
  <c r="U2527" i="1"/>
  <c r="U2531" i="1"/>
  <c r="U2535" i="1"/>
  <c r="U2539" i="1"/>
  <c r="U2543" i="1"/>
  <c r="U2547" i="1"/>
  <c r="U2551" i="1"/>
  <c r="U2555" i="1"/>
  <c r="U2559" i="1"/>
  <c r="U2563" i="1"/>
  <c r="U2567" i="1"/>
  <c r="U2571" i="1"/>
  <c r="U2575" i="1"/>
  <c r="U2579" i="1"/>
  <c r="U2583" i="1"/>
  <c r="U2587" i="1"/>
  <c r="U2591" i="1"/>
  <c r="U2595" i="1"/>
  <c r="U2599" i="1"/>
  <c r="U2603" i="1"/>
  <c r="U2607" i="1"/>
  <c r="U2611" i="1"/>
  <c r="U2615" i="1"/>
  <c r="U2619" i="1"/>
  <c r="U2623" i="1"/>
  <c r="U2627" i="1"/>
  <c r="U2631" i="1"/>
  <c r="U2635" i="1"/>
  <c r="U2639" i="1"/>
  <c r="U2643" i="1"/>
  <c r="U2647" i="1"/>
  <c r="U2651" i="1"/>
  <c r="U2655" i="1"/>
  <c r="U257" i="1"/>
  <c r="U448" i="1"/>
  <c r="U576" i="1"/>
  <c r="U704" i="1"/>
  <c r="U776" i="1"/>
  <c r="U840" i="1"/>
  <c r="U904" i="1"/>
  <c r="U944" i="1"/>
  <c r="U960" i="1"/>
  <c r="U976" i="1"/>
  <c r="U992" i="1"/>
  <c r="U1008" i="1"/>
  <c r="U1024" i="1"/>
  <c r="U1040" i="1"/>
  <c r="U1056" i="1"/>
  <c r="U1072" i="1"/>
  <c r="U1088" i="1"/>
  <c r="U1104" i="1"/>
  <c r="U1120" i="1"/>
  <c r="U1136" i="1"/>
  <c r="U1152" i="1"/>
  <c r="U1168" i="1"/>
  <c r="U1184" i="1"/>
  <c r="U1200" i="1"/>
  <c r="U1216" i="1"/>
  <c r="U1232" i="1"/>
  <c r="U1248" i="1"/>
  <c r="U1264" i="1"/>
  <c r="U1280" i="1"/>
  <c r="U1296" i="1"/>
  <c r="U1312" i="1"/>
  <c r="U1328" i="1"/>
  <c r="U1342" i="1"/>
  <c r="U1350" i="1"/>
  <c r="U1358" i="1"/>
  <c r="U1366" i="1"/>
  <c r="U1374" i="1"/>
  <c r="U1382" i="1"/>
  <c r="U1390" i="1"/>
  <c r="U1398" i="1"/>
  <c r="U1406" i="1"/>
  <c r="U1414" i="1"/>
  <c r="U1422" i="1"/>
  <c r="U1430" i="1"/>
  <c r="U1438" i="1"/>
  <c r="U1446" i="1"/>
  <c r="U1454" i="1"/>
  <c r="U1462" i="1"/>
  <c r="U1470" i="1"/>
  <c r="U1478" i="1"/>
  <c r="U1486" i="1"/>
  <c r="U1494" i="1"/>
  <c r="U1502" i="1"/>
  <c r="U1508" i="1"/>
  <c r="U1512" i="1"/>
  <c r="U1516" i="1"/>
  <c r="U1520" i="1"/>
  <c r="U1524" i="1"/>
  <c r="U1528" i="1"/>
  <c r="U1532" i="1"/>
  <c r="U1536" i="1"/>
  <c r="U1540" i="1"/>
  <c r="U1544" i="1"/>
  <c r="U1548" i="1"/>
  <c r="U1552" i="1"/>
  <c r="U1556" i="1"/>
  <c r="U1560" i="1"/>
  <c r="U1564" i="1"/>
  <c r="U1568" i="1"/>
  <c r="U1572" i="1"/>
  <c r="U1576" i="1"/>
  <c r="U1580" i="1"/>
  <c r="U1584" i="1"/>
  <c r="U1588" i="1"/>
  <c r="U1592" i="1"/>
  <c r="U1596" i="1"/>
  <c r="U1600" i="1"/>
  <c r="U1604" i="1"/>
  <c r="U1608" i="1"/>
  <c r="U1612" i="1"/>
  <c r="U1616" i="1"/>
  <c r="U1620" i="1"/>
  <c r="U1624" i="1"/>
  <c r="U1628" i="1"/>
  <c r="U1632" i="1"/>
  <c r="U1636" i="1"/>
  <c r="U1640" i="1"/>
  <c r="U1644" i="1"/>
  <c r="U1648" i="1"/>
  <c r="U1652" i="1"/>
  <c r="U1656" i="1"/>
  <c r="U1660" i="1"/>
  <c r="U1664" i="1"/>
  <c r="U1668" i="1"/>
  <c r="U1672" i="1"/>
  <c r="U1676" i="1"/>
  <c r="U1680" i="1"/>
  <c r="U1684" i="1"/>
  <c r="U1688" i="1"/>
  <c r="U1692" i="1"/>
  <c r="U1696" i="1"/>
  <c r="U1700" i="1"/>
  <c r="U1704" i="1"/>
  <c r="U1708" i="1"/>
  <c r="U1712" i="1"/>
  <c r="U1716" i="1"/>
  <c r="U1720" i="1"/>
  <c r="U1724" i="1"/>
  <c r="U1728" i="1"/>
  <c r="U1732" i="1"/>
  <c r="U1736" i="1"/>
  <c r="U1740" i="1"/>
  <c r="U1744" i="1"/>
  <c r="U1748" i="1"/>
  <c r="U1752" i="1"/>
  <c r="U1756" i="1"/>
  <c r="U1760" i="1"/>
  <c r="U1764" i="1"/>
  <c r="U1768" i="1"/>
  <c r="U1772" i="1"/>
  <c r="U1776" i="1"/>
  <c r="U1780" i="1"/>
  <c r="U1784" i="1"/>
  <c r="U1788" i="1"/>
  <c r="U1792" i="1"/>
  <c r="U1796" i="1"/>
  <c r="U1800" i="1"/>
  <c r="U1804" i="1"/>
  <c r="U1808" i="1"/>
  <c r="U1812" i="1"/>
  <c r="U1816" i="1"/>
  <c r="U1820" i="1"/>
  <c r="U1824" i="1"/>
  <c r="U1828" i="1"/>
  <c r="U1832" i="1"/>
  <c r="U1836" i="1"/>
  <c r="U1840" i="1"/>
  <c r="U1844" i="1"/>
  <c r="U1848" i="1"/>
  <c r="U1852" i="1"/>
  <c r="U1856" i="1"/>
  <c r="U1860" i="1"/>
  <c r="U1864" i="1"/>
  <c r="U1868" i="1"/>
  <c r="U1872" i="1"/>
  <c r="U1876" i="1"/>
  <c r="U1880" i="1"/>
  <c r="U1884" i="1"/>
  <c r="U1888" i="1"/>
  <c r="U1892" i="1"/>
  <c r="U1896" i="1"/>
  <c r="U1900" i="1"/>
  <c r="U1904" i="1"/>
  <c r="U1908" i="1"/>
  <c r="U1912" i="1"/>
  <c r="U1916" i="1"/>
  <c r="U1920" i="1"/>
  <c r="U1924" i="1"/>
  <c r="U1928" i="1"/>
  <c r="U1932" i="1"/>
  <c r="U1936" i="1"/>
  <c r="U1940" i="1"/>
  <c r="U1944" i="1"/>
  <c r="U1948" i="1"/>
  <c r="U1952" i="1"/>
  <c r="U1956" i="1"/>
  <c r="U1960" i="1"/>
  <c r="U1964" i="1"/>
  <c r="U1968" i="1"/>
  <c r="U1972" i="1"/>
  <c r="U1976" i="1"/>
  <c r="U1980" i="1"/>
  <c r="U1984" i="1"/>
  <c r="U1988" i="1"/>
  <c r="U1992" i="1"/>
  <c r="U1996" i="1"/>
  <c r="U2000" i="1"/>
  <c r="U2004" i="1"/>
  <c r="U2008" i="1"/>
  <c r="U2012" i="1"/>
  <c r="U2016" i="1"/>
  <c r="U2020" i="1"/>
  <c r="U2024" i="1"/>
  <c r="U2028" i="1"/>
  <c r="U2032" i="1"/>
  <c r="U2036" i="1"/>
  <c r="U2040" i="1"/>
  <c r="U2044" i="1"/>
  <c r="U2048" i="1"/>
  <c r="U2052" i="1"/>
  <c r="U2056" i="1"/>
  <c r="U2060" i="1"/>
  <c r="U2064" i="1"/>
  <c r="U2068" i="1"/>
  <c r="U2072" i="1"/>
  <c r="U2076" i="1"/>
  <c r="U2080" i="1"/>
  <c r="U2084" i="1"/>
  <c r="U2088" i="1"/>
  <c r="U2092" i="1"/>
  <c r="U2096" i="1"/>
  <c r="U2100" i="1"/>
  <c r="U2104" i="1"/>
  <c r="U2108" i="1"/>
  <c r="U2112" i="1"/>
  <c r="U2116" i="1"/>
  <c r="U2120" i="1"/>
  <c r="U2124" i="1"/>
  <c r="U2128" i="1"/>
  <c r="U2132" i="1"/>
  <c r="U2136" i="1"/>
  <c r="U2140" i="1"/>
  <c r="U2144" i="1"/>
  <c r="U2148" i="1"/>
  <c r="U2152" i="1"/>
  <c r="U2156" i="1"/>
  <c r="U2160" i="1"/>
  <c r="U2164" i="1"/>
  <c r="U2168" i="1"/>
  <c r="U2172" i="1"/>
  <c r="U2176" i="1"/>
  <c r="U2180" i="1"/>
  <c r="U2184" i="1"/>
  <c r="U2188" i="1"/>
  <c r="U2192" i="1"/>
  <c r="U2196" i="1"/>
  <c r="U2200" i="1"/>
  <c r="U2204" i="1"/>
  <c r="U2208" i="1"/>
  <c r="U2212" i="1"/>
  <c r="U2216" i="1"/>
  <c r="U2220" i="1"/>
  <c r="U2224" i="1"/>
  <c r="U2228" i="1"/>
  <c r="U2232" i="1"/>
  <c r="U2236" i="1"/>
  <c r="U2240" i="1"/>
  <c r="U2244" i="1"/>
  <c r="U2248" i="1"/>
  <c r="U2252" i="1"/>
  <c r="U2256" i="1"/>
  <c r="U2260" i="1"/>
  <c r="U2264" i="1"/>
  <c r="U2268" i="1"/>
  <c r="U2272" i="1"/>
  <c r="U2276" i="1"/>
  <c r="U2280" i="1"/>
  <c r="U2284" i="1"/>
  <c r="U2288" i="1"/>
  <c r="U2292" i="1"/>
  <c r="U2296" i="1"/>
  <c r="U2300" i="1"/>
  <c r="U2304" i="1"/>
  <c r="U352" i="1"/>
  <c r="U480" i="1"/>
  <c r="U608" i="1"/>
  <c r="U728" i="1"/>
  <c r="U792" i="1"/>
  <c r="U856" i="1"/>
  <c r="U920" i="1"/>
  <c r="U948" i="1"/>
  <c r="U964" i="1"/>
  <c r="U980" i="1"/>
  <c r="U996" i="1"/>
  <c r="U1012" i="1"/>
  <c r="U1028" i="1"/>
  <c r="U1044" i="1"/>
  <c r="U1060" i="1"/>
  <c r="U1076" i="1"/>
  <c r="U1092" i="1"/>
  <c r="U1108" i="1"/>
  <c r="U1124" i="1"/>
  <c r="U1140" i="1"/>
  <c r="U1156" i="1"/>
  <c r="U1172" i="1"/>
  <c r="U1188" i="1"/>
  <c r="U1204" i="1"/>
  <c r="U1220" i="1"/>
  <c r="U1236" i="1"/>
  <c r="U1252" i="1"/>
  <c r="U1268" i="1"/>
  <c r="U1284" i="1"/>
  <c r="U1300" i="1"/>
  <c r="U1316" i="1"/>
  <c r="U1332" i="1"/>
  <c r="U1344" i="1"/>
  <c r="U1352" i="1"/>
  <c r="U1360" i="1"/>
  <c r="U1368" i="1"/>
  <c r="U1376" i="1"/>
  <c r="U1384" i="1"/>
  <c r="U1392" i="1"/>
  <c r="U1400" i="1"/>
  <c r="U1408" i="1"/>
  <c r="U1416" i="1"/>
  <c r="U1424" i="1"/>
  <c r="U1432" i="1"/>
  <c r="U1440" i="1"/>
  <c r="U1448" i="1"/>
  <c r="U1456" i="1"/>
  <c r="U1464" i="1"/>
  <c r="U1472" i="1"/>
  <c r="U1480" i="1"/>
  <c r="U1488" i="1"/>
  <c r="U1496" i="1"/>
  <c r="U1504" i="1"/>
  <c r="U1509" i="1"/>
  <c r="U1513" i="1"/>
  <c r="U1517" i="1"/>
  <c r="U1521" i="1"/>
  <c r="U1525" i="1"/>
  <c r="U1529" i="1"/>
  <c r="U1533" i="1"/>
  <c r="U1537" i="1"/>
  <c r="U1541" i="1"/>
  <c r="U1545" i="1"/>
  <c r="U1549" i="1"/>
  <c r="U1553" i="1"/>
  <c r="U1557" i="1"/>
  <c r="U1561" i="1"/>
  <c r="U1565" i="1"/>
  <c r="U1569" i="1"/>
  <c r="U1573" i="1"/>
  <c r="U1577" i="1"/>
  <c r="U1581" i="1"/>
  <c r="U1585" i="1"/>
  <c r="U1589" i="1"/>
  <c r="U1593" i="1"/>
  <c r="U1597" i="1"/>
  <c r="U1601" i="1"/>
  <c r="U1605" i="1"/>
  <c r="U1609" i="1"/>
  <c r="U1613" i="1"/>
  <c r="U1617" i="1"/>
  <c r="U1621" i="1"/>
  <c r="U1625" i="1"/>
  <c r="U1629" i="1"/>
  <c r="U1633" i="1"/>
  <c r="U1637" i="1"/>
  <c r="U1641" i="1"/>
  <c r="U1645" i="1"/>
  <c r="U1649" i="1"/>
  <c r="U1653" i="1"/>
  <c r="U1657" i="1"/>
  <c r="U1661" i="1"/>
  <c r="U1665" i="1"/>
  <c r="U1669" i="1"/>
  <c r="U1673" i="1"/>
  <c r="U1677" i="1"/>
  <c r="U1681" i="1"/>
  <c r="U1685" i="1"/>
  <c r="U1689" i="1"/>
  <c r="U1693" i="1"/>
  <c r="U1697" i="1"/>
  <c r="U1701" i="1"/>
  <c r="U1705" i="1"/>
  <c r="U1709" i="1"/>
  <c r="U1713" i="1"/>
  <c r="U1717" i="1"/>
  <c r="U1721" i="1"/>
  <c r="U1725" i="1"/>
  <c r="U1729" i="1"/>
  <c r="U1733" i="1"/>
  <c r="U1737" i="1"/>
  <c r="U1741" i="1"/>
  <c r="U1745" i="1"/>
  <c r="U1749" i="1"/>
  <c r="U1753" i="1"/>
  <c r="U1757" i="1"/>
  <c r="U1761" i="1"/>
  <c r="U1765" i="1"/>
  <c r="U1769" i="1"/>
  <c r="U1773" i="1"/>
  <c r="U1777" i="1"/>
  <c r="U1781" i="1"/>
  <c r="U1785" i="1"/>
  <c r="U1789" i="1"/>
  <c r="U1793" i="1"/>
  <c r="U1797" i="1"/>
  <c r="U1801" i="1"/>
  <c r="U1805" i="1"/>
  <c r="U1809" i="1"/>
  <c r="U1813" i="1"/>
  <c r="U1817" i="1"/>
  <c r="U1821" i="1"/>
  <c r="U1825" i="1"/>
  <c r="U1829" i="1"/>
  <c r="U1833" i="1"/>
  <c r="U1837" i="1"/>
  <c r="U1841" i="1"/>
  <c r="U1845" i="1"/>
  <c r="U1849" i="1"/>
  <c r="U1853" i="1"/>
  <c r="U1857" i="1"/>
  <c r="U1861" i="1"/>
  <c r="U1865" i="1"/>
  <c r="U1869" i="1"/>
  <c r="U1873" i="1"/>
  <c r="U1877" i="1"/>
  <c r="U1881" i="1"/>
  <c r="U1885" i="1"/>
  <c r="U1889" i="1"/>
  <c r="U1893" i="1"/>
  <c r="U1897" i="1"/>
  <c r="U1901" i="1"/>
  <c r="U1905" i="1"/>
  <c r="U1909" i="1"/>
  <c r="U1913" i="1"/>
  <c r="U1917" i="1"/>
  <c r="U1921" i="1"/>
  <c r="U1925" i="1"/>
  <c r="U1929" i="1"/>
  <c r="U1933" i="1"/>
  <c r="U1937" i="1"/>
  <c r="U1941" i="1"/>
  <c r="U1945" i="1"/>
  <c r="U1949" i="1"/>
  <c r="U1953" i="1"/>
  <c r="U1957" i="1"/>
  <c r="U1961" i="1"/>
  <c r="U1965" i="1"/>
  <c r="U1969" i="1"/>
  <c r="U1973" i="1"/>
  <c r="U1977" i="1"/>
  <c r="U1981" i="1"/>
  <c r="U1985" i="1"/>
  <c r="U1989" i="1"/>
  <c r="U1993" i="1"/>
  <c r="U1997" i="1"/>
  <c r="U2001" i="1"/>
  <c r="U2005" i="1"/>
  <c r="U2009" i="1"/>
  <c r="U2013" i="1"/>
  <c r="U2017" i="1"/>
  <c r="U2021" i="1"/>
  <c r="U2025" i="1"/>
  <c r="U2029" i="1"/>
  <c r="U2033" i="1"/>
  <c r="U2037" i="1"/>
  <c r="U2041" i="1"/>
  <c r="U2045" i="1"/>
  <c r="U2049" i="1"/>
  <c r="U2053" i="1"/>
  <c r="U2057" i="1"/>
  <c r="U2061" i="1"/>
  <c r="U2065" i="1"/>
  <c r="U2069" i="1"/>
  <c r="U2073" i="1"/>
  <c r="U2077" i="1"/>
  <c r="U2081" i="1"/>
  <c r="U2085" i="1"/>
  <c r="U2089" i="1"/>
  <c r="U2093" i="1"/>
  <c r="U2097" i="1"/>
  <c r="U2101" i="1"/>
  <c r="U2105" i="1"/>
  <c r="U2109" i="1"/>
  <c r="U2113" i="1"/>
  <c r="U2117" i="1"/>
  <c r="U2121" i="1"/>
  <c r="U2125" i="1"/>
  <c r="U2129" i="1"/>
  <c r="U2133" i="1"/>
  <c r="U2137" i="1"/>
  <c r="U2141" i="1"/>
  <c r="U2145" i="1"/>
  <c r="U2149" i="1"/>
  <c r="U2153" i="1"/>
  <c r="U2157" i="1"/>
  <c r="U2161" i="1"/>
  <c r="U2165" i="1"/>
  <c r="U2169" i="1"/>
  <c r="U2173" i="1"/>
  <c r="U2177" i="1"/>
  <c r="U2181" i="1"/>
  <c r="U2185" i="1"/>
  <c r="U2189" i="1"/>
  <c r="U2193" i="1"/>
  <c r="U2197" i="1"/>
  <c r="U2201" i="1"/>
  <c r="U2205" i="1"/>
  <c r="U2209" i="1"/>
  <c r="U2213" i="1"/>
  <c r="U2217" i="1"/>
  <c r="U2221" i="1"/>
  <c r="U2225" i="1"/>
  <c r="U2229" i="1"/>
  <c r="U2233" i="1"/>
  <c r="U2237" i="1"/>
  <c r="U2241" i="1"/>
  <c r="U2245" i="1"/>
  <c r="U2249" i="1"/>
  <c r="U2253" i="1"/>
  <c r="U2257" i="1"/>
  <c r="U2261" i="1"/>
  <c r="U2265" i="1"/>
  <c r="U2269" i="1"/>
  <c r="U2273" i="1"/>
  <c r="U2277" i="1"/>
  <c r="U2281" i="1"/>
  <c r="U2285" i="1"/>
  <c r="U2289" i="1"/>
  <c r="U2293" i="1"/>
  <c r="U2297" i="1"/>
  <c r="U2301" i="1"/>
  <c r="U2305" i="1"/>
  <c r="U2309" i="1"/>
  <c r="U2313" i="1"/>
  <c r="U2317" i="1"/>
  <c r="U2321" i="1"/>
  <c r="U2325" i="1"/>
  <c r="U2329" i="1"/>
  <c r="U2333" i="1"/>
  <c r="U2337" i="1"/>
  <c r="U2341" i="1"/>
  <c r="U2345" i="1"/>
  <c r="U2349" i="1"/>
  <c r="U2353" i="1"/>
  <c r="U2357" i="1"/>
  <c r="U2361" i="1"/>
  <c r="U2365" i="1"/>
  <c r="U2369" i="1"/>
  <c r="U2373" i="1"/>
  <c r="U2377" i="1"/>
  <c r="U2381" i="1"/>
  <c r="U2385" i="1"/>
  <c r="U2389" i="1"/>
  <c r="U2393" i="1"/>
  <c r="U2397" i="1"/>
  <c r="U2401" i="1"/>
  <c r="U2405" i="1"/>
  <c r="U2409" i="1"/>
  <c r="U2413" i="1"/>
  <c r="U2417" i="1"/>
  <c r="U2421" i="1"/>
  <c r="U2425" i="1"/>
  <c r="U2429" i="1"/>
  <c r="U2433" i="1"/>
  <c r="U2437" i="1"/>
  <c r="U2441" i="1"/>
  <c r="U2445" i="1"/>
  <c r="U2449" i="1"/>
  <c r="U2453" i="1"/>
  <c r="U2457" i="1"/>
  <c r="U2461" i="1"/>
  <c r="U2465" i="1"/>
  <c r="U2469" i="1"/>
  <c r="U2473" i="1"/>
  <c r="U2477" i="1"/>
  <c r="U2481" i="1"/>
  <c r="U2485" i="1"/>
  <c r="U2489" i="1"/>
  <c r="U2493" i="1"/>
  <c r="U2497" i="1"/>
  <c r="U2501" i="1"/>
  <c r="U2505" i="1"/>
  <c r="U2509" i="1"/>
  <c r="U2513" i="1"/>
  <c r="U2517" i="1"/>
  <c r="U2521" i="1"/>
  <c r="U2525" i="1"/>
  <c r="U2529" i="1"/>
  <c r="U2533" i="1"/>
  <c r="U2537" i="1"/>
  <c r="U2541" i="1"/>
  <c r="U2545" i="1"/>
  <c r="U2549" i="1"/>
  <c r="U2553" i="1"/>
  <c r="U2557" i="1"/>
  <c r="U2561" i="1"/>
  <c r="U2565" i="1"/>
  <c r="U2569" i="1"/>
  <c r="U2573" i="1"/>
  <c r="U2577" i="1"/>
  <c r="U2581" i="1"/>
  <c r="U2585" i="1"/>
  <c r="U2589" i="1"/>
  <c r="U2593" i="1"/>
  <c r="U2597" i="1"/>
  <c r="U2601" i="1"/>
  <c r="U2605" i="1"/>
  <c r="U2609" i="1"/>
  <c r="U2613" i="1"/>
  <c r="U2617" i="1"/>
  <c r="U2621" i="1"/>
  <c r="U2625" i="1"/>
  <c r="U2629" i="1"/>
  <c r="U2633" i="1"/>
  <c r="U2637" i="1"/>
  <c r="U2641" i="1"/>
  <c r="U2645" i="1"/>
  <c r="U2649" i="1"/>
  <c r="U2653" i="1"/>
  <c r="U2657" i="1"/>
  <c r="U384" i="1"/>
  <c r="U808" i="1"/>
  <c r="U968" i="1"/>
  <c r="U1032" i="1"/>
  <c r="U1096" i="1"/>
  <c r="U1160" i="1"/>
  <c r="U1224" i="1"/>
  <c r="U1288" i="1"/>
  <c r="U1346" i="1"/>
  <c r="U1378" i="1"/>
  <c r="U1410" i="1"/>
  <c r="U1442" i="1"/>
  <c r="U1474" i="1"/>
  <c r="U1506" i="1"/>
  <c r="U1522" i="1"/>
  <c r="U1538" i="1"/>
  <c r="U1554" i="1"/>
  <c r="U1570" i="1"/>
  <c r="U1586" i="1"/>
  <c r="U1602" i="1"/>
  <c r="U1618" i="1"/>
  <c r="U1634" i="1"/>
  <c r="U1650" i="1"/>
  <c r="U1666" i="1"/>
  <c r="U1682" i="1"/>
  <c r="U1698" i="1"/>
  <c r="U1714" i="1"/>
  <c r="U1730" i="1"/>
  <c r="U1746" i="1"/>
  <c r="U1762" i="1"/>
  <c r="U1778" i="1"/>
  <c r="U1794" i="1"/>
  <c r="U1810" i="1"/>
  <c r="U1826" i="1"/>
  <c r="U1842" i="1"/>
  <c r="U1858" i="1"/>
  <c r="U1874" i="1"/>
  <c r="U1890" i="1"/>
  <c r="U1906" i="1"/>
  <c r="U1922" i="1"/>
  <c r="U1938" i="1"/>
  <c r="U1954" i="1"/>
  <c r="U1970" i="1"/>
  <c r="U1986" i="1"/>
  <c r="U2002" i="1"/>
  <c r="U2018" i="1"/>
  <c r="U2034" i="1"/>
  <c r="U2050" i="1"/>
  <c r="U2066" i="1"/>
  <c r="U2082" i="1"/>
  <c r="U2098" i="1"/>
  <c r="U2114" i="1"/>
  <c r="U2130" i="1"/>
  <c r="U2146" i="1"/>
  <c r="U2162" i="1"/>
  <c r="U2178" i="1"/>
  <c r="U2194" i="1"/>
  <c r="U2210" i="1"/>
  <c r="U2226" i="1"/>
  <c r="U2242" i="1"/>
  <c r="U2258" i="1"/>
  <c r="U2274" i="1"/>
  <c r="U2290" i="1"/>
  <c r="U2306" i="1"/>
  <c r="U2314" i="1"/>
  <c r="U2322" i="1"/>
  <c r="U2330" i="1"/>
  <c r="U2338" i="1"/>
  <c r="U2346" i="1"/>
  <c r="U2354" i="1"/>
  <c r="U2362" i="1"/>
  <c r="U2370" i="1"/>
  <c r="U2378" i="1"/>
  <c r="U2386" i="1"/>
  <c r="U2394" i="1"/>
  <c r="U2402" i="1"/>
  <c r="U2410" i="1"/>
  <c r="U2418" i="1"/>
  <c r="U2426" i="1"/>
  <c r="U2434" i="1"/>
  <c r="U2442" i="1"/>
  <c r="U2450" i="1"/>
  <c r="U2458" i="1"/>
  <c r="U2466" i="1"/>
  <c r="U2474" i="1"/>
  <c r="U2482" i="1"/>
  <c r="U2490" i="1"/>
  <c r="U2498" i="1"/>
  <c r="U2506" i="1"/>
  <c r="U2514" i="1"/>
  <c r="U2522" i="1"/>
  <c r="U2530" i="1"/>
  <c r="U2538" i="1"/>
  <c r="U2546" i="1"/>
  <c r="U2554" i="1"/>
  <c r="U2562" i="1"/>
  <c r="U2570" i="1"/>
  <c r="U2578" i="1"/>
  <c r="U2586" i="1"/>
  <c r="U2594" i="1"/>
  <c r="U2602" i="1"/>
  <c r="U2610" i="1"/>
  <c r="U2618" i="1"/>
  <c r="U2626" i="1"/>
  <c r="U2634" i="1"/>
  <c r="U2642" i="1"/>
  <c r="U2650" i="1"/>
  <c r="U2658" i="1"/>
  <c r="U2662" i="1"/>
  <c r="U2666" i="1"/>
  <c r="U2670" i="1"/>
  <c r="U2674" i="1"/>
  <c r="U2678" i="1"/>
  <c r="U2682" i="1"/>
  <c r="U2686" i="1"/>
  <c r="U2690" i="1"/>
  <c r="U2694" i="1"/>
  <c r="U2698" i="1"/>
  <c r="U2702" i="1"/>
  <c r="U2706" i="1"/>
  <c r="U2710" i="1"/>
  <c r="U2714" i="1"/>
  <c r="U2718" i="1"/>
  <c r="U2722" i="1"/>
  <c r="U2726" i="1"/>
  <c r="U2730" i="1"/>
  <c r="U2734" i="1"/>
  <c r="U2738" i="1"/>
  <c r="U2742" i="1"/>
  <c r="U2746" i="1"/>
  <c r="U2750" i="1"/>
  <c r="U2754" i="1"/>
  <c r="U2758" i="1"/>
  <c r="U2762" i="1"/>
  <c r="U2766" i="1"/>
  <c r="U2770" i="1"/>
  <c r="U2774" i="1"/>
  <c r="U2778" i="1"/>
  <c r="U2782" i="1"/>
  <c r="U2786" i="1"/>
  <c r="U2790" i="1"/>
  <c r="U2794" i="1"/>
  <c r="U2798" i="1"/>
  <c r="U2802" i="1"/>
  <c r="U2806" i="1"/>
  <c r="U2810" i="1"/>
  <c r="U2814" i="1"/>
  <c r="U2818" i="1"/>
  <c r="U2822" i="1"/>
  <c r="U2826" i="1"/>
  <c r="U2830" i="1"/>
  <c r="U2834" i="1"/>
  <c r="U2838" i="1"/>
  <c r="U2842" i="1"/>
  <c r="U2846" i="1"/>
  <c r="U2850" i="1"/>
  <c r="U2854" i="1"/>
  <c r="U2858" i="1"/>
  <c r="U2862" i="1"/>
  <c r="U2866" i="1"/>
  <c r="U2870" i="1"/>
  <c r="U2874" i="1"/>
  <c r="U2878" i="1"/>
  <c r="U2882" i="1"/>
  <c r="U2886" i="1"/>
  <c r="U2890" i="1"/>
  <c r="U2894" i="1"/>
  <c r="U2898" i="1"/>
  <c r="U2902" i="1"/>
  <c r="U2906" i="1"/>
  <c r="U2910" i="1"/>
  <c r="U2914" i="1"/>
  <c r="U2918" i="1"/>
  <c r="U2922" i="1"/>
  <c r="U2926" i="1"/>
  <c r="U2930" i="1"/>
  <c r="U2934" i="1"/>
  <c r="U2938" i="1"/>
  <c r="U2942" i="1"/>
  <c r="U2946" i="1"/>
  <c r="U2950" i="1"/>
  <c r="U2954" i="1"/>
  <c r="U2958" i="1"/>
  <c r="U2962" i="1"/>
  <c r="U2966" i="1"/>
  <c r="U2970" i="1"/>
  <c r="U2974" i="1"/>
  <c r="U2978" i="1"/>
  <c r="U2982" i="1"/>
  <c r="U2986" i="1"/>
  <c r="U2990" i="1"/>
  <c r="U2994" i="1"/>
  <c r="U2998" i="1"/>
  <c r="U3002" i="1"/>
  <c r="U3006" i="1"/>
  <c r="U3010" i="1"/>
  <c r="U3014" i="1"/>
  <c r="U3018" i="1"/>
  <c r="U3022" i="1"/>
  <c r="U3026" i="1"/>
  <c r="U3030" i="1"/>
  <c r="U3034" i="1"/>
  <c r="U3038" i="1"/>
  <c r="U3042" i="1"/>
  <c r="U3046" i="1"/>
  <c r="U3050" i="1"/>
  <c r="U3054" i="1"/>
  <c r="U3058" i="1"/>
  <c r="U3062" i="1"/>
  <c r="U3066" i="1"/>
  <c r="U3070" i="1"/>
  <c r="U3074" i="1"/>
  <c r="U3078" i="1"/>
  <c r="U3082" i="1"/>
  <c r="U3086" i="1"/>
  <c r="U3090" i="1"/>
  <c r="U3094" i="1"/>
  <c r="U3098" i="1"/>
  <c r="U3102" i="1"/>
  <c r="U3106" i="1"/>
  <c r="U3110" i="1"/>
  <c r="U3114" i="1"/>
  <c r="U3118" i="1"/>
  <c r="U3122" i="1"/>
  <c r="U3126" i="1"/>
  <c r="U3130" i="1"/>
  <c r="U3134" i="1"/>
  <c r="U3138" i="1"/>
  <c r="U3142" i="1"/>
  <c r="U3146" i="1"/>
  <c r="U3150" i="1"/>
  <c r="U3154" i="1"/>
  <c r="U3158" i="1"/>
  <c r="U3162" i="1"/>
  <c r="U3166" i="1"/>
  <c r="U3170" i="1"/>
  <c r="U3174" i="1"/>
  <c r="U3178" i="1"/>
  <c r="U3182" i="1"/>
  <c r="U3186" i="1"/>
  <c r="U3190" i="1"/>
  <c r="U3194" i="1"/>
  <c r="U3198" i="1"/>
  <c r="U3202" i="1"/>
  <c r="U3206" i="1"/>
  <c r="U3210" i="1"/>
  <c r="U3214" i="1"/>
  <c r="U3218" i="1"/>
  <c r="U3222" i="1"/>
  <c r="U3226" i="1"/>
  <c r="U3230" i="1"/>
  <c r="U3234" i="1"/>
  <c r="U3238" i="1"/>
  <c r="U3242" i="1"/>
  <c r="U3246" i="1"/>
  <c r="U3250" i="1"/>
  <c r="U3254" i="1"/>
  <c r="U3258" i="1"/>
  <c r="U512" i="1"/>
  <c r="U872" i="1"/>
  <c r="U984" i="1"/>
  <c r="U1048" i="1"/>
  <c r="U1112" i="1"/>
  <c r="U1176" i="1"/>
  <c r="U1240" i="1"/>
  <c r="U1304" i="1"/>
  <c r="U1354" i="1"/>
  <c r="U1386" i="1"/>
  <c r="U1418" i="1"/>
  <c r="U1450" i="1"/>
  <c r="U1482" i="1"/>
  <c r="U1510" i="1"/>
  <c r="U1526" i="1"/>
  <c r="U1542" i="1"/>
  <c r="U1558" i="1"/>
  <c r="U1574" i="1"/>
  <c r="U1590" i="1"/>
  <c r="U1606" i="1"/>
  <c r="U1622" i="1"/>
  <c r="U1638" i="1"/>
  <c r="U1654" i="1"/>
  <c r="U1670" i="1"/>
  <c r="U1686" i="1"/>
  <c r="U1702" i="1"/>
  <c r="U1718" i="1"/>
  <c r="U1734" i="1"/>
  <c r="U1750" i="1"/>
  <c r="U1766" i="1"/>
  <c r="U1782" i="1"/>
  <c r="U1798" i="1"/>
  <c r="U1814" i="1"/>
  <c r="U1830" i="1"/>
  <c r="U1846" i="1"/>
  <c r="U1862" i="1"/>
  <c r="U1878" i="1"/>
  <c r="U1894" i="1"/>
  <c r="U1910" i="1"/>
  <c r="U1926" i="1"/>
  <c r="U1942" i="1"/>
  <c r="U1958" i="1"/>
  <c r="U1974" i="1"/>
  <c r="U1990" i="1"/>
  <c r="U2006" i="1"/>
  <c r="U2022" i="1"/>
  <c r="U2038" i="1"/>
  <c r="U2054" i="1"/>
  <c r="U2070" i="1"/>
  <c r="U2086" i="1"/>
  <c r="U2102" i="1"/>
  <c r="U2118" i="1"/>
  <c r="U2134" i="1"/>
  <c r="U2150" i="1"/>
  <c r="U2166" i="1"/>
  <c r="U2182" i="1"/>
  <c r="U2198" i="1"/>
  <c r="U2214" i="1"/>
  <c r="U2230" i="1"/>
  <c r="U2246" i="1"/>
  <c r="U2262" i="1"/>
  <c r="U2278" i="1"/>
  <c r="U2294" i="1"/>
  <c r="U2308" i="1"/>
  <c r="U2316" i="1"/>
  <c r="U2324" i="1"/>
  <c r="U2332" i="1"/>
  <c r="U2340" i="1"/>
  <c r="U2348" i="1"/>
  <c r="U2356" i="1"/>
  <c r="U2364" i="1"/>
  <c r="U2372" i="1"/>
  <c r="U2380" i="1"/>
  <c r="U2388" i="1"/>
  <c r="U2396" i="1"/>
  <c r="U2404" i="1"/>
  <c r="U2412" i="1"/>
  <c r="U2420" i="1"/>
  <c r="U2428" i="1"/>
  <c r="U2436" i="1"/>
  <c r="U2444" i="1"/>
  <c r="U2452" i="1"/>
  <c r="U2460" i="1"/>
  <c r="U2468" i="1"/>
  <c r="U2476" i="1"/>
  <c r="U2484" i="1"/>
  <c r="U2492" i="1"/>
  <c r="U2500" i="1"/>
  <c r="U2508" i="1"/>
  <c r="U2516" i="1"/>
  <c r="U2524" i="1"/>
  <c r="U2532" i="1"/>
  <c r="U2540" i="1"/>
  <c r="U2548" i="1"/>
  <c r="U2556" i="1"/>
  <c r="U2564" i="1"/>
  <c r="U2572" i="1"/>
  <c r="U2580" i="1"/>
  <c r="U2588" i="1"/>
  <c r="U2596" i="1"/>
  <c r="U2604" i="1"/>
  <c r="U2612" i="1"/>
  <c r="U2620" i="1"/>
  <c r="U2628" i="1"/>
  <c r="U2636" i="1"/>
  <c r="U2644" i="1"/>
  <c r="U2652" i="1"/>
  <c r="U2659" i="1"/>
  <c r="U2663" i="1"/>
  <c r="U2667" i="1"/>
  <c r="U2671" i="1"/>
  <c r="U2675" i="1"/>
  <c r="U2679" i="1"/>
  <c r="U2683" i="1"/>
  <c r="U2687" i="1"/>
  <c r="U2691" i="1"/>
  <c r="U2695" i="1"/>
  <c r="U2699" i="1"/>
  <c r="U2703" i="1"/>
  <c r="U2707" i="1"/>
  <c r="U2711" i="1"/>
  <c r="U2715" i="1"/>
  <c r="U2719" i="1"/>
  <c r="U2723" i="1"/>
  <c r="U2727" i="1"/>
  <c r="U2731" i="1"/>
  <c r="U2735" i="1"/>
  <c r="U2739" i="1"/>
  <c r="U2743" i="1"/>
  <c r="U2747" i="1"/>
  <c r="U2751" i="1"/>
  <c r="U2755" i="1"/>
  <c r="U2759" i="1"/>
  <c r="U2763" i="1"/>
  <c r="U2767" i="1"/>
  <c r="U2771" i="1"/>
  <c r="U2775" i="1"/>
  <c r="U2779" i="1"/>
  <c r="U2783" i="1"/>
  <c r="U2787" i="1"/>
  <c r="U2791" i="1"/>
  <c r="U2795" i="1"/>
  <c r="U2799" i="1"/>
  <c r="U2803" i="1"/>
  <c r="U2807" i="1"/>
  <c r="U2811" i="1"/>
  <c r="U2815" i="1"/>
  <c r="U2819" i="1"/>
  <c r="U2823" i="1"/>
  <c r="U2827" i="1"/>
  <c r="U2831" i="1"/>
  <c r="U2835" i="1"/>
  <c r="U2839" i="1"/>
  <c r="U2843" i="1"/>
  <c r="U2847" i="1"/>
  <c r="U2851" i="1"/>
  <c r="U2855" i="1"/>
  <c r="U2859" i="1"/>
  <c r="U2863" i="1"/>
  <c r="U2867" i="1"/>
  <c r="U2871" i="1"/>
  <c r="U2875" i="1"/>
  <c r="U2879" i="1"/>
  <c r="U2883" i="1"/>
  <c r="U2887" i="1"/>
  <c r="U2891" i="1"/>
  <c r="U2895" i="1"/>
  <c r="U2899" i="1"/>
  <c r="U2903" i="1"/>
  <c r="U2907" i="1"/>
  <c r="U2911" i="1"/>
  <c r="U2915" i="1"/>
  <c r="U2919" i="1"/>
  <c r="U2923" i="1"/>
  <c r="U2927" i="1"/>
  <c r="U2931" i="1"/>
  <c r="U2935" i="1"/>
  <c r="U2939" i="1"/>
  <c r="U2943" i="1"/>
  <c r="U2947" i="1"/>
  <c r="U2951" i="1"/>
  <c r="U2955" i="1"/>
  <c r="U2959" i="1"/>
  <c r="U2963" i="1"/>
  <c r="U2967" i="1"/>
  <c r="U2971" i="1"/>
  <c r="U2975" i="1"/>
  <c r="U2979" i="1"/>
  <c r="U2983" i="1"/>
  <c r="U2987" i="1"/>
  <c r="U2991" i="1"/>
  <c r="U2995" i="1"/>
  <c r="U2999" i="1"/>
  <c r="U3003" i="1"/>
  <c r="U3007" i="1"/>
  <c r="U3011" i="1"/>
  <c r="U3015" i="1"/>
  <c r="U3019" i="1"/>
  <c r="U3023" i="1"/>
  <c r="U3027" i="1"/>
  <c r="U3031" i="1"/>
  <c r="U3035" i="1"/>
  <c r="U3039" i="1"/>
  <c r="U3043" i="1"/>
  <c r="U3047" i="1"/>
  <c r="U3051" i="1"/>
  <c r="U3055" i="1"/>
  <c r="U3059" i="1"/>
  <c r="U3063" i="1"/>
  <c r="U3067" i="1"/>
  <c r="U3071" i="1"/>
  <c r="U3075" i="1"/>
  <c r="U3079" i="1"/>
  <c r="U3083" i="1"/>
  <c r="U3087" i="1"/>
  <c r="U3091" i="1"/>
  <c r="U3095" i="1"/>
  <c r="U3099" i="1"/>
  <c r="U3103" i="1"/>
  <c r="U3107" i="1"/>
  <c r="U3111" i="1"/>
  <c r="U3115" i="1"/>
  <c r="U3119" i="1"/>
  <c r="U3123" i="1"/>
  <c r="U3127" i="1"/>
  <c r="U3131" i="1"/>
  <c r="U3135" i="1"/>
  <c r="U3139" i="1"/>
  <c r="U3143" i="1"/>
  <c r="U3147" i="1"/>
  <c r="U3151" i="1"/>
  <c r="U3155" i="1"/>
  <c r="U3159" i="1"/>
  <c r="U3163" i="1"/>
  <c r="U3167" i="1"/>
  <c r="U3171" i="1"/>
  <c r="U3175" i="1"/>
  <c r="U3179" i="1"/>
  <c r="U3183" i="1"/>
  <c r="U3187" i="1"/>
  <c r="U3191" i="1"/>
  <c r="U3195" i="1"/>
  <c r="U3199" i="1"/>
  <c r="U3203" i="1"/>
  <c r="U3207" i="1"/>
  <c r="U3211" i="1"/>
  <c r="U3215" i="1"/>
  <c r="U3219" i="1"/>
  <c r="U3223" i="1"/>
  <c r="U3227" i="1"/>
  <c r="U3231" i="1"/>
  <c r="U3235" i="1"/>
  <c r="U3239" i="1"/>
  <c r="U3243" i="1"/>
  <c r="U3247" i="1"/>
  <c r="U3251" i="1"/>
  <c r="U3255" i="1"/>
  <c r="U3259" i="1"/>
  <c r="U3263" i="1"/>
  <c r="U3267" i="1"/>
  <c r="U3271" i="1"/>
  <c r="U3275" i="1"/>
  <c r="U3279" i="1"/>
  <c r="U3283" i="1"/>
  <c r="U3287" i="1"/>
  <c r="U3291" i="1"/>
  <c r="U3295" i="1"/>
  <c r="U3299" i="1"/>
  <c r="U3303" i="1"/>
  <c r="U3307" i="1"/>
  <c r="U3311" i="1"/>
  <c r="U3315" i="1"/>
  <c r="U3319" i="1"/>
  <c r="U3323" i="1"/>
  <c r="U3327" i="1"/>
  <c r="U3331" i="1"/>
  <c r="U3335" i="1"/>
  <c r="U3339" i="1"/>
  <c r="U3343" i="1"/>
  <c r="U3347" i="1"/>
  <c r="U3351" i="1"/>
  <c r="U3355" i="1"/>
  <c r="U3359" i="1"/>
  <c r="U3363" i="1"/>
  <c r="U3367" i="1"/>
  <c r="U3371" i="1"/>
  <c r="U3375" i="1"/>
  <c r="U3379" i="1"/>
  <c r="U3383" i="1"/>
  <c r="U3387" i="1"/>
  <c r="U3391" i="1"/>
  <c r="U3395" i="1"/>
  <c r="U3399" i="1"/>
  <c r="U3403" i="1"/>
  <c r="U3407" i="1"/>
  <c r="U3411" i="1"/>
  <c r="U3415" i="1"/>
  <c r="U3419" i="1"/>
  <c r="U3423" i="1"/>
  <c r="U3427" i="1"/>
  <c r="U3431" i="1"/>
  <c r="U3435" i="1"/>
  <c r="U3439" i="1"/>
  <c r="U3443" i="1"/>
  <c r="U3447" i="1"/>
  <c r="U3451" i="1"/>
  <c r="U3455" i="1"/>
  <c r="U3459" i="1"/>
  <c r="U3463" i="1"/>
  <c r="U3467" i="1"/>
  <c r="U3471" i="1"/>
  <c r="U3475" i="1"/>
  <c r="U3479" i="1"/>
  <c r="U3483" i="1"/>
  <c r="U3487" i="1"/>
  <c r="U3491" i="1"/>
  <c r="U3495" i="1"/>
  <c r="U3499" i="1"/>
  <c r="U3503" i="1"/>
  <c r="U3507" i="1"/>
  <c r="U3511" i="1"/>
  <c r="U3515" i="1"/>
  <c r="U3519" i="1"/>
  <c r="U3523" i="1"/>
  <c r="U3527" i="1"/>
  <c r="U3531" i="1"/>
  <c r="U3535" i="1"/>
  <c r="U3539" i="1"/>
  <c r="U3543" i="1"/>
  <c r="U3547" i="1"/>
  <c r="U3551" i="1"/>
  <c r="U3555" i="1"/>
  <c r="U3559" i="1"/>
  <c r="U3563" i="1"/>
  <c r="U3567" i="1"/>
  <c r="U3571" i="1"/>
  <c r="U3575" i="1"/>
  <c r="U3579" i="1"/>
  <c r="U3583" i="1"/>
  <c r="U3587" i="1"/>
  <c r="U3591" i="1"/>
  <c r="U640" i="1"/>
  <c r="U936" i="1"/>
  <c r="U1000" i="1"/>
  <c r="U1064" i="1"/>
  <c r="U1128" i="1"/>
  <c r="U1192" i="1"/>
  <c r="U1256" i="1"/>
  <c r="U1320" i="1"/>
  <c r="U1362" i="1"/>
  <c r="U1394" i="1"/>
  <c r="U1426" i="1"/>
  <c r="U1458" i="1"/>
  <c r="U1490" i="1"/>
  <c r="U1514" i="1"/>
  <c r="U1530" i="1"/>
  <c r="U1546" i="1"/>
  <c r="U1562" i="1"/>
  <c r="U1578" i="1"/>
  <c r="U1594" i="1"/>
  <c r="U1610" i="1"/>
  <c r="U1626" i="1"/>
  <c r="U1642" i="1"/>
  <c r="U1658" i="1"/>
  <c r="U1674" i="1"/>
  <c r="U1690" i="1"/>
  <c r="U1706" i="1"/>
  <c r="U1722" i="1"/>
  <c r="U1738" i="1"/>
  <c r="U1754" i="1"/>
  <c r="U1770" i="1"/>
  <c r="U1786" i="1"/>
  <c r="U1802" i="1"/>
  <c r="U1818" i="1"/>
  <c r="U1834" i="1"/>
  <c r="U1850" i="1"/>
  <c r="U1866" i="1"/>
  <c r="U1882" i="1"/>
  <c r="U1898" i="1"/>
  <c r="U1914" i="1"/>
  <c r="U1930" i="1"/>
  <c r="U1946" i="1"/>
  <c r="U1962" i="1"/>
  <c r="U1978" i="1"/>
  <c r="U1994" i="1"/>
  <c r="U2010" i="1"/>
  <c r="U2026" i="1"/>
  <c r="U2042" i="1"/>
  <c r="U2058" i="1"/>
  <c r="U2074" i="1"/>
  <c r="U2090" i="1"/>
  <c r="U2106" i="1"/>
  <c r="U2122" i="1"/>
  <c r="U2138" i="1"/>
  <c r="U2154" i="1"/>
  <c r="U2170" i="1"/>
  <c r="U2186" i="1"/>
  <c r="U2202" i="1"/>
  <c r="U2218" i="1"/>
  <c r="U2234" i="1"/>
  <c r="U2250" i="1"/>
  <c r="U2266" i="1"/>
  <c r="U2282" i="1"/>
  <c r="U2298" i="1"/>
  <c r="U2310" i="1"/>
  <c r="U2318" i="1"/>
  <c r="U2326" i="1"/>
  <c r="U2334" i="1"/>
  <c r="U2342" i="1"/>
  <c r="U2350" i="1"/>
  <c r="U2358" i="1"/>
  <c r="U2366" i="1"/>
  <c r="U2374" i="1"/>
  <c r="U2382" i="1"/>
  <c r="U2390" i="1"/>
  <c r="U2398" i="1"/>
  <c r="U2406" i="1"/>
  <c r="U2414" i="1"/>
  <c r="U2422" i="1"/>
  <c r="U2430" i="1"/>
  <c r="U2438" i="1"/>
  <c r="U2446" i="1"/>
  <c r="U2454" i="1"/>
  <c r="U2462" i="1"/>
  <c r="U2470" i="1"/>
  <c r="U2478" i="1"/>
  <c r="U2486" i="1"/>
  <c r="U2494" i="1"/>
  <c r="U2502" i="1"/>
  <c r="U2510" i="1"/>
  <c r="U2518" i="1"/>
  <c r="U2526" i="1"/>
  <c r="U2534" i="1"/>
  <c r="U2542" i="1"/>
  <c r="U2550" i="1"/>
  <c r="U2558" i="1"/>
  <c r="U2566" i="1"/>
  <c r="U2574" i="1"/>
  <c r="U2582" i="1"/>
  <c r="U2590" i="1"/>
  <c r="U2598" i="1"/>
  <c r="U2606" i="1"/>
  <c r="U2614" i="1"/>
  <c r="U2622" i="1"/>
  <c r="U2630" i="1"/>
  <c r="U2638" i="1"/>
  <c r="U2646" i="1"/>
  <c r="U2654" i="1"/>
  <c r="U2660" i="1"/>
  <c r="U2664" i="1"/>
  <c r="U2668" i="1"/>
  <c r="U2672" i="1"/>
  <c r="U2676" i="1"/>
  <c r="U2680" i="1"/>
  <c r="U2684" i="1"/>
  <c r="U2688" i="1"/>
  <c r="U2692" i="1"/>
  <c r="U2696" i="1"/>
  <c r="U2700" i="1"/>
  <c r="U2704" i="1"/>
  <c r="U2708" i="1"/>
  <c r="U2712" i="1"/>
  <c r="U2716" i="1"/>
  <c r="U2720" i="1"/>
  <c r="U2724" i="1"/>
  <c r="U2728" i="1"/>
  <c r="U2732" i="1"/>
  <c r="U2736" i="1"/>
  <c r="U2740" i="1"/>
  <c r="U2744" i="1"/>
  <c r="U2748" i="1"/>
  <c r="U2752" i="1"/>
  <c r="U2756" i="1"/>
  <c r="U2760" i="1"/>
  <c r="U2764" i="1"/>
  <c r="U2768" i="1"/>
  <c r="U2772" i="1"/>
  <c r="U2776" i="1"/>
  <c r="U2780" i="1"/>
  <c r="U2784" i="1"/>
  <c r="U2788" i="1"/>
  <c r="U2792" i="1"/>
  <c r="U2796" i="1"/>
  <c r="U2800" i="1"/>
  <c r="U2804" i="1"/>
  <c r="U2808" i="1"/>
  <c r="U2812" i="1"/>
  <c r="U2816" i="1"/>
  <c r="U2820" i="1"/>
  <c r="U2824" i="1"/>
  <c r="U2828" i="1"/>
  <c r="U2832" i="1"/>
  <c r="U2836" i="1"/>
  <c r="U2840" i="1"/>
  <c r="U2844" i="1"/>
  <c r="U2848" i="1"/>
  <c r="U2852" i="1"/>
  <c r="U2856" i="1"/>
  <c r="U2860" i="1"/>
  <c r="U2864" i="1"/>
  <c r="U2868" i="1"/>
  <c r="U2872" i="1"/>
  <c r="U2876" i="1"/>
  <c r="U2880" i="1"/>
  <c r="U2884" i="1"/>
  <c r="U2888" i="1"/>
  <c r="U2892" i="1"/>
  <c r="U2896" i="1"/>
  <c r="U2900" i="1"/>
  <c r="U2904" i="1"/>
  <c r="U2908" i="1"/>
  <c r="U2912" i="1"/>
  <c r="U2916" i="1"/>
  <c r="U2920" i="1"/>
  <c r="U2924" i="1"/>
  <c r="U2928" i="1"/>
  <c r="U2932" i="1"/>
  <c r="U2936" i="1"/>
  <c r="U2940" i="1"/>
  <c r="U2944" i="1"/>
  <c r="U2948" i="1"/>
  <c r="U2952" i="1"/>
  <c r="U2956" i="1"/>
  <c r="U2960" i="1"/>
  <c r="U2964" i="1"/>
  <c r="U2968" i="1"/>
  <c r="U2972" i="1"/>
  <c r="U2976" i="1"/>
  <c r="U2980" i="1"/>
  <c r="U2984" i="1"/>
  <c r="U2988" i="1"/>
  <c r="U2992" i="1"/>
  <c r="U2996" i="1"/>
  <c r="U3000" i="1"/>
  <c r="U3004" i="1"/>
  <c r="U3008" i="1"/>
  <c r="U3012" i="1"/>
  <c r="U3016" i="1"/>
  <c r="U3020" i="1"/>
  <c r="U3024" i="1"/>
  <c r="U3028" i="1"/>
  <c r="U3032" i="1"/>
  <c r="U3036" i="1"/>
  <c r="U3040" i="1"/>
  <c r="U3044" i="1"/>
  <c r="U3048" i="1"/>
  <c r="U3052" i="1"/>
  <c r="U3056" i="1"/>
  <c r="U3060" i="1"/>
  <c r="U3064" i="1"/>
  <c r="U3068" i="1"/>
  <c r="U3072" i="1"/>
  <c r="U3076" i="1"/>
  <c r="U3080" i="1"/>
  <c r="U3084" i="1"/>
  <c r="U3088" i="1"/>
  <c r="U3092" i="1"/>
  <c r="U3096" i="1"/>
  <c r="U3100" i="1"/>
  <c r="U3104" i="1"/>
  <c r="U3108" i="1"/>
  <c r="U3112" i="1"/>
  <c r="U3116" i="1"/>
  <c r="U3120" i="1"/>
  <c r="U3124" i="1"/>
  <c r="U3128" i="1"/>
  <c r="U3132" i="1"/>
  <c r="U3136" i="1"/>
  <c r="U3140" i="1"/>
  <c r="U3144" i="1"/>
  <c r="U3148" i="1"/>
  <c r="U3152" i="1"/>
  <c r="U3156" i="1"/>
  <c r="U3160" i="1"/>
  <c r="U3164" i="1"/>
  <c r="U3168" i="1"/>
  <c r="U3172" i="1"/>
  <c r="U3176" i="1"/>
  <c r="U3180" i="1"/>
  <c r="U3184" i="1"/>
  <c r="U3188" i="1"/>
  <c r="U3192" i="1"/>
  <c r="U3196" i="1"/>
  <c r="U3200" i="1"/>
  <c r="U3204" i="1"/>
  <c r="U3208" i="1"/>
  <c r="U3212" i="1"/>
  <c r="U3216" i="1"/>
  <c r="U3220" i="1"/>
  <c r="U3224" i="1"/>
  <c r="U3228" i="1"/>
  <c r="U3232" i="1"/>
  <c r="U3236" i="1"/>
  <c r="U3240" i="1"/>
  <c r="U3244" i="1"/>
  <c r="U3248" i="1"/>
  <c r="U3252" i="1"/>
  <c r="U3256" i="1"/>
  <c r="U3260" i="1"/>
  <c r="U3264" i="1"/>
  <c r="U3268" i="1"/>
  <c r="U3272" i="1"/>
  <c r="U3276" i="1"/>
  <c r="U3280" i="1"/>
  <c r="U3284" i="1"/>
  <c r="U3288" i="1"/>
  <c r="U3292" i="1"/>
  <c r="U3296" i="1"/>
  <c r="U3300" i="1"/>
  <c r="U3304" i="1"/>
  <c r="U3308" i="1"/>
  <c r="U3312" i="1"/>
  <c r="U3316" i="1"/>
  <c r="U3320" i="1"/>
  <c r="U3324" i="1"/>
  <c r="U3328" i="1"/>
  <c r="U3332" i="1"/>
  <c r="U3336" i="1"/>
  <c r="U3340" i="1"/>
  <c r="U3344" i="1"/>
  <c r="U3348" i="1"/>
  <c r="U3352" i="1"/>
  <c r="U3356" i="1"/>
  <c r="U3360" i="1"/>
  <c r="U3364" i="1"/>
  <c r="U3368" i="1"/>
  <c r="U3372" i="1"/>
  <c r="U3376" i="1"/>
  <c r="U3380" i="1"/>
  <c r="U3384" i="1"/>
  <c r="U3388" i="1"/>
  <c r="U3392" i="1"/>
  <c r="U3396" i="1"/>
  <c r="U3400" i="1"/>
  <c r="U3404" i="1"/>
  <c r="U3408" i="1"/>
  <c r="U3412" i="1"/>
  <c r="U3416" i="1"/>
  <c r="U3420" i="1"/>
  <c r="U3424" i="1"/>
  <c r="U3428" i="1"/>
  <c r="U3432" i="1"/>
  <c r="U3436" i="1"/>
  <c r="U3440" i="1"/>
  <c r="U3444" i="1"/>
  <c r="U3448" i="1"/>
  <c r="U3452" i="1"/>
  <c r="U3456" i="1"/>
  <c r="U3460" i="1"/>
  <c r="U3464" i="1"/>
  <c r="U3468" i="1"/>
  <c r="U3472" i="1"/>
  <c r="U3476" i="1"/>
  <c r="U3480" i="1"/>
  <c r="U3484" i="1"/>
  <c r="U3488" i="1"/>
  <c r="U3492" i="1"/>
  <c r="U3496" i="1"/>
  <c r="U3500" i="1"/>
  <c r="U3504" i="1"/>
  <c r="U3508" i="1"/>
  <c r="U3512" i="1"/>
  <c r="U3516" i="1"/>
  <c r="U3520" i="1"/>
  <c r="U3524" i="1"/>
  <c r="U3528" i="1"/>
  <c r="U3532" i="1"/>
  <c r="U3536" i="1"/>
  <c r="U3540" i="1"/>
  <c r="U3544" i="1"/>
  <c r="U3548" i="1"/>
  <c r="U3552" i="1"/>
  <c r="U3556" i="1"/>
  <c r="U3560" i="1"/>
  <c r="U3564" i="1"/>
  <c r="U3568" i="1"/>
  <c r="U3572" i="1"/>
  <c r="U3576" i="1"/>
  <c r="U3580" i="1"/>
  <c r="U3584" i="1"/>
  <c r="U3588" i="1"/>
  <c r="U3592" i="1"/>
  <c r="U4378" i="1"/>
  <c r="U4374" i="1"/>
  <c r="U4370" i="1"/>
  <c r="U4366" i="1"/>
  <c r="U4362" i="1"/>
  <c r="U4358" i="1"/>
  <c r="U4354" i="1"/>
  <c r="U4350" i="1"/>
  <c r="U4346" i="1"/>
  <c r="U4342" i="1"/>
  <c r="U4338" i="1"/>
  <c r="U4334" i="1"/>
  <c r="U4330" i="1"/>
  <c r="U4326" i="1"/>
  <c r="U4322" i="1"/>
  <c r="U4318" i="1"/>
  <c r="U4314" i="1"/>
  <c r="U4310" i="1"/>
  <c r="U4306" i="1"/>
  <c r="U4302" i="1"/>
  <c r="U4298" i="1"/>
  <c r="U4294" i="1"/>
  <c r="U4290" i="1"/>
  <c r="U4286" i="1"/>
  <c r="U4282" i="1"/>
  <c r="U4278" i="1"/>
  <c r="U4274" i="1"/>
  <c r="U4270" i="1"/>
  <c r="U4266" i="1"/>
  <c r="U4262" i="1"/>
  <c r="U4258" i="1"/>
  <c r="U4254" i="1"/>
  <c r="U4250" i="1"/>
  <c r="U4246" i="1"/>
  <c r="U4242" i="1"/>
  <c r="U4238" i="1"/>
  <c r="U4234" i="1"/>
  <c r="U4230" i="1"/>
  <c r="U4226" i="1"/>
  <c r="U4222" i="1"/>
  <c r="U4218" i="1"/>
  <c r="U4214" i="1"/>
  <c r="U4210" i="1"/>
  <c r="U4206" i="1"/>
  <c r="U4202" i="1"/>
  <c r="U4198" i="1"/>
  <c r="U4194" i="1"/>
  <c r="U4190" i="1"/>
  <c r="U4186" i="1"/>
  <c r="U4182" i="1"/>
  <c r="U4178" i="1"/>
  <c r="U4174" i="1"/>
  <c r="U4170" i="1"/>
  <c r="U4166" i="1"/>
  <c r="U4162" i="1"/>
  <c r="U4158" i="1"/>
  <c r="U4154" i="1"/>
  <c r="U4150" i="1"/>
  <c r="U4146" i="1"/>
  <c r="U4142" i="1"/>
  <c r="U4138" i="1"/>
  <c r="U4134" i="1"/>
  <c r="U4130" i="1"/>
  <c r="U4126" i="1"/>
  <c r="U4122" i="1"/>
  <c r="U4118" i="1"/>
  <c r="U4114" i="1"/>
  <c r="U4110" i="1"/>
  <c r="U4106" i="1"/>
  <c r="U4102" i="1"/>
  <c r="U4098" i="1"/>
  <c r="U4094" i="1"/>
  <c r="U4090" i="1"/>
  <c r="U4086" i="1"/>
  <c r="U4082" i="1"/>
  <c r="U4078" i="1"/>
  <c r="U4074" i="1"/>
  <c r="U4070" i="1"/>
  <c r="U4066" i="1"/>
  <c r="U4062" i="1"/>
  <c r="U4058" i="1"/>
  <c r="U4054" i="1"/>
  <c r="U4050" i="1"/>
  <c r="U4046" i="1"/>
  <c r="U4042" i="1"/>
  <c r="U4038" i="1"/>
  <c r="U4034" i="1"/>
  <c r="U4030" i="1"/>
  <c r="U4026" i="1"/>
  <c r="U4022" i="1"/>
  <c r="U4018" i="1"/>
  <c r="U4014" i="1"/>
  <c r="U4010" i="1"/>
  <c r="U4006" i="1"/>
  <c r="U4002" i="1"/>
  <c r="U3998" i="1"/>
  <c r="U3994" i="1"/>
  <c r="U3990" i="1"/>
  <c r="U3986" i="1"/>
  <c r="U3982" i="1"/>
  <c r="U3978" i="1"/>
  <c r="U3974" i="1"/>
  <c r="U3970" i="1"/>
  <c r="U3966" i="1"/>
  <c r="U3962" i="1"/>
  <c r="U3958" i="1"/>
  <c r="U3954" i="1"/>
  <c r="U3950" i="1"/>
  <c r="U3946" i="1"/>
  <c r="U3942" i="1"/>
  <c r="U3938" i="1"/>
  <c r="U3934" i="1"/>
  <c r="U3930" i="1"/>
  <c r="U3926" i="1"/>
  <c r="U3922" i="1"/>
  <c r="U3918" i="1"/>
  <c r="U3914" i="1"/>
  <c r="U3910" i="1"/>
  <c r="U3906" i="1"/>
  <c r="U3902" i="1"/>
  <c r="U3898" i="1"/>
  <c r="U3894" i="1"/>
  <c r="U3890" i="1"/>
  <c r="U3886" i="1"/>
  <c r="U3882" i="1"/>
  <c r="U3878" i="1"/>
  <c r="U3874" i="1"/>
  <c r="U3870" i="1"/>
  <c r="U3866" i="1"/>
  <c r="U3862" i="1"/>
  <c r="U3858" i="1"/>
  <c r="U3854" i="1"/>
  <c r="U3850" i="1"/>
  <c r="U3846" i="1"/>
  <c r="U3842" i="1"/>
  <c r="U3838" i="1"/>
  <c r="U3834" i="1"/>
  <c r="U3830" i="1"/>
  <c r="U3826" i="1"/>
  <c r="U3822" i="1"/>
  <c r="U3818" i="1"/>
  <c r="U3814" i="1"/>
  <c r="U3810" i="1"/>
  <c r="U3806" i="1"/>
  <c r="U3802" i="1"/>
  <c r="U3798" i="1"/>
  <c r="U3794" i="1"/>
  <c r="U3790" i="1"/>
  <c r="U3786" i="1"/>
  <c r="U3782" i="1"/>
  <c r="U3778" i="1"/>
  <c r="U3774" i="1"/>
  <c r="U3770" i="1"/>
  <c r="U3766" i="1"/>
  <c r="U3762" i="1"/>
  <c r="U3758" i="1"/>
  <c r="U3754" i="1"/>
  <c r="U3750" i="1"/>
  <c r="U3746" i="1"/>
  <c r="U3742" i="1"/>
  <c r="U3738" i="1"/>
  <c r="U3734" i="1"/>
  <c r="U3730" i="1"/>
  <c r="U3726" i="1"/>
  <c r="U3722" i="1"/>
  <c r="U3718" i="1"/>
  <c r="U3714" i="1"/>
  <c r="U3710" i="1"/>
  <c r="U3706" i="1"/>
  <c r="U3702" i="1"/>
  <c r="U3698" i="1"/>
  <c r="U3694" i="1"/>
  <c r="U3690" i="1"/>
  <c r="U3686" i="1"/>
  <c r="U3682" i="1"/>
  <c r="U3678" i="1"/>
  <c r="U3674" i="1"/>
  <c r="U3670" i="1"/>
  <c r="U3666" i="1"/>
  <c r="U3662" i="1"/>
  <c r="U3658" i="1"/>
  <c r="U3654" i="1"/>
  <c r="U3650" i="1"/>
  <c r="U3646" i="1"/>
  <c r="U3642" i="1"/>
  <c r="U3638" i="1"/>
  <c r="U3634" i="1"/>
  <c r="U3630" i="1"/>
  <c r="U3626" i="1"/>
  <c r="U3622" i="1"/>
  <c r="U3618" i="1"/>
  <c r="U3614" i="1"/>
  <c r="U3610" i="1"/>
  <c r="U3606" i="1"/>
  <c r="U3602" i="1"/>
  <c r="U3598" i="1"/>
  <c r="U3594" i="1"/>
  <c r="U3586" i="1"/>
  <c r="U3578" i="1"/>
  <c r="U3570" i="1"/>
  <c r="U3562" i="1"/>
  <c r="U3554" i="1"/>
  <c r="U3546" i="1"/>
  <c r="U3538" i="1"/>
  <c r="U3530" i="1"/>
  <c r="U3522" i="1"/>
  <c r="U3514" i="1"/>
  <c r="U3506" i="1"/>
  <c r="U3498" i="1"/>
  <c r="U3490" i="1"/>
  <c r="U3482" i="1"/>
  <c r="U3474" i="1"/>
  <c r="U3466" i="1"/>
  <c r="U3458" i="1"/>
  <c r="U3450" i="1"/>
  <c r="U3442" i="1"/>
  <c r="U3434" i="1"/>
  <c r="U3426" i="1"/>
  <c r="U3418" i="1"/>
  <c r="U3410" i="1"/>
  <c r="U3402" i="1"/>
  <c r="U3394" i="1"/>
  <c r="U3386" i="1"/>
  <c r="U3378" i="1"/>
  <c r="U3370" i="1"/>
  <c r="U3362" i="1"/>
  <c r="U3354" i="1"/>
  <c r="U3346" i="1"/>
  <c r="U3338" i="1"/>
  <c r="U3330" i="1"/>
  <c r="U3322" i="1"/>
  <c r="U3314" i="1"/>
  <c r="U3306" i="1"/>
  <c r="U3298" i="1"/>
  <c r="U3290" i="1"/>
  <c r="U3282" i="1"/>
  <c r="U3274" i="1"/>
  <c r="U3266" i="1"/>
  <c r="U3257" i="1"/>
  <c r="U3241" i="1"/>
  <c r="U3225" i="1"/>
  <c r="U3209" i="1"/>
  <c r="U3193" i="1"/>
  <c r="U3177" i="1"/>
  <c r="U3161" i="1"/>
  <c r="U3145" i="1"/>
  <c r="U3129" i="1"/>
  <c r="U3113" i="1"/>
  <c r="U3097" i="1"/>
  <c r="U3081" i="1"/>
  <c r="U3065" i="1"/>
  <c r="U3049" i="1"/>
  <c r="U3033" i="1"/>
  <c r="U3017" i="1"/>
  <c r="U3001" i="1"/>
  <c r="U2985" i="1"/>
  <c r="U2969" i="1"/>
  <c r="U2953" i="1"/>
  <c r="U2937" i="1"/>
  <c r="U2921" i="1"/>
  <c r="U2905" i="1"/>
  <c r="U2889" i="1"/>
  <c r="U2873" i="1"/>
  <c r="U2857" i="1"/>
  <c r="U2841" i="1"/>
  <c r="U2825" i="1"/>
  <c r="U2809" i="1"/>
  <c r="U2793" i="1"/>
  <c r="U2777" i="1"/>
  <c r="U2761" i="1"/>
  <c r="U2745" i="1"/>
  <c r="U2729" i="1"/>
  <c r="U2713" i="1"/>
  <c r="U2697" i="1"/>
  <c r="U2681" i="1"/>
  <c r="U2665" i="1"/>
  <c r="U2640" i="1"/>
  <c r="U2608" i="1"/>
  <c r="U2576" i="1"/>
  <c r="U2544" i="1"/>
  <c r="U2512" i="1"/>
  <c r="U2480" i="1"/>
  <c r="U2448" i="1"/>
  <c r="U2416" i="1"/>
  <c r="U2384" i="1"/>
  <c r="U2352" i="1"/>
  <c r="U2320" i="1"/>
  <c r="U2270" i="1"/>
  <c r="U2206" i="1"/>
  <c r="U2142" i="1"/>
  <c r="U2078" i="1"/>
  <c r="U2014" i="1"/>
  <c r="U1950" i="1"/>
  <c r="U1886" i="1"/>
  <c r="U1822" i="1"/>
  <c r="U1758" i="1"/>
  <c r="U1694" i="1"/>
  <c r="U1630" i="1"/>
  <c r="U1566" i="1"/>
  <c r="U1498" i="1"/>
  <c r="U1370" i="1"/>
  <c r="U1144" i="1"/>
  <c r="U744" i="1"/>
  <c r="T4371" i="1"/>
  <c r="T4207" i="1"/>
  <c r="T3951" i="1"/>
  <c r="T3668" i="1"/>
  <c r="T3233" i="1"/>
  <c r="T2729" i="1"/>
  <c r="T4339" i="1"/>
  <c r="T4143" i="1"/>
  <c r="T3887" i="1"/>
  <c r="T3574" i="1"/>
  <c r="T3118" i="1"/>
  <c r="T2558" i="1"/>
  <c r="T4307" i="1"/>
  <c r="T4079" i="1"/>
  <c r="T3823" i="1"/>
  <c r="T3459" i="1"/>
  <c r="T3005" i="1"/>
  <c r="T2234" i="1"/>
  <c r="T4271" i="1"/>
  <c r="T4015" i="1"/>
  <c r="T3753" i="1"/>
  <c r="T3346" i="1"/>
  <c r="T2891" i="1"/>
  <c r="T1722" i="1"/>
  <c r="T4363" i="1"/>
  <c r="T4331" i="1"/>
  <c r="T4299" i="1"/>
  <c r="T4255" i="1"/>
  <c r="T4191" i="1"/>
  <c r="T4127" i="1"/>
  <c r="T4063" i="1"/>
  <c r="T3999" i="1"/>
  <c r="T3935" i="1"/>
  <c r="T3871" i="1"/>
  <c r="T3807" i="1"/>
  <c r="T3732" i="1"/>
  <c r="T3647" i="1"/>
  <c r="T3545" i="1"/>
  <c r="T3431" i="1"/>
  <c r="T3318" i="1"/>
  <c r="T3203" i="1"/>
  <c r="T3090" i="1"/>
  <c r="T2977" i="1"/>
  <c r="T2857" i="1"/>
  <c r="T2686" i="1"/>
  <c r="T2515" i="1"/>
  <c r="T2106" i="1"/>
  <c r="T1594" i="1"/>
  <c r="T4355" i="1"/>
  <c r="T4323" i="1"/>
  <c r="T4291" i="1"/>
  <c r="T4239" i="1"/>
  <c r="T4175" i="1"/>
  <c r="T4111" i="1"/>
  <c r="T4047" i="1"/>
  <c r="T3983" i="1"/>
  <c r="T3919" i="1"/>
  <c r="T3855" i="1"/>
  <c r="T3791" i="1"/>
  <c r="T3711" i="1"/>
  <c r="T3625" i="1"/>
  <c r="T3517" i="1"/>
  <c r="T3403" i="1"/>
  <c r="T3289" i="1"/>
  <c r="T3175" i="1"/>
  <c r="T3062" i="1"/>
  <c r="T2947" i="1"/>
  <c r="T2814" i="1"/>
  <c r="T2643" i="1"/>
  <c r="T2472" i="1"/>
  <c r="T1978" i="1"/>
  <c r="T1436" i="1"/>
  <c r="T4379" i="1"/>
  <c r="T4347" i="1"/>
  <c r="T4315" i="1"/>
  <c r="T4283" i="1"/>
  <c r="T4223" i="1"/>
  <c r="T4159" i="1"/>
  <c r="T4095" i="1"/>
  <c r="T4031" i="1"/>
  <c r="T3967" i="1"/>
  <c r="T3903" i="1"/>
  <c r="T3839" i="1"/>
  <c r="T3775" i="1"/>
  <c r="T3689" i="1"/>
  <c r="T3602" i="1"/>
  <c r="T3489" i="1"/>
  <c r="T3374" i="1"/>
  <c r="T3261" i="1"/>
  <c r="T3147" i="1"/>
  <c r="T3033" i="1"/>
  <c r="T2919" i="1"/>
  <c r="T2771" i="1"/>
  <c r="T2601" i="1"/>
  <c r="T2362" i="1"/>
  <c r="T1850" i="1"/>
  <c r="T1194" i="1"/>
  <c r="T4378" i="1"/>
  <c r="T4370" i="1"/>
  <c r="T4362" i="1"/>
  <c r="T4354" i="1"/>
  <c r="T4346" i="1"/>
  <c r="T4338" i="1"/>
  <c r="T4330" i="1"/>
  <c r="T4322" i="1"/>
  <c r="T4314" i="1"/>
  <c r="T4306" i="1"/>
  <c r="T4298" i="1"/>
  <c r="T4290" i="1"/>
  <c r="T4282" i="1"/>
  <c r="T4267" i="1"/>
  <c r="T4251" i="1"/>
  <c r="T4235" i="1"/>
  <c r="T4219" i="1"/>
  <c r="T4203" i="1"/>
  <c r="T4187" i="1"/>
  <c r="T4171" i="1"/>
  <c r="T4155" i="1"/>
  <c r="T4139" i="1"/>
  <c r="T4123" i="1"/>
  <c r="T4107" i="1"/>
  <c r="T4091" i="1"/>
  <c r="T4075" i="1"/>
  <c r="T4059" i="1"/>
  <c r="T4043" i="1"/>
  <c r="T4027" i="1"/>
  <c r="T4011" i="1"/>
  <c r="T3995" i="1"/>
  <c r="T3979" i="1"/>
  <c r="T3963" i="1"/>
  <c r="T3947" i="1"/>
  <c r="T3931" i="1"/>
  <c r="T3915" i="1"/>
  <c r="T3899" i="1"/>
  <c r="T3883" i="1"/>
  <c r="T3867" i="1"/>
  <c r="T3851" i="1"/>
  <c r="T3835" i="1"/>
  <c r="T3819" i="1"/>
  <c r="T3803" i="1"/>
  <c r="T3787" i="1"/>
  <c r="T3769" i="1"/>
  <c r="T3748" i="1"/>
  <c r="T3727" i="1"/>
  <c r="T3705" i="1"/>
  <c r="T3684" i="1"/>
  <c r="T3663" i="1"/>
  <c r="T3641" i="1"/>
  <c r="T3620" i="1"/>
  <c r="T3595" i="1"/>
  <c r="T3566" i="1"/>
  <c r="T3538" i="1"/>
  <c r="T3510" i="1"/>
  <c r="T3481" i="1"/>
  <c r="T3453" i="1"/>
  <c r="T3425" i="1"/>
  <c r="T3395" i="1"/>
  <c r="T3367" i="1"/>
  <c r="T3339" i="1"/>
  <c r="T3310" i="1"/>
  <c r="T3282" i="1"/>
  <c r="T3254" i="1"/>
  <c r="T3225" i="1"/>
  <c r="T3197" i="1"/>
  <c r="T3169" i="1"/>
  <c r="T3139" i="1"/>
  <c r="T3111" i="1"/>
  <c r="T3083" i="1"/>
  <c r="T3054" i="1"/>
  <c r="T3026" i="1"/>
  <c r="T2998" i="1"/>
  <c r="T2969" i="1"/>
  <c r="T2941" i="1"/>
  <c r="T2913" i="1"/>
  <c r="T2883" i="1"/>
  <c r="T2846" i="1"/>
  <c r="T2803" i="1"/>
  <c r="T2761" i="1"/>
  <c r="T2718" i="1"/>
  <c r="T2675" i="1"/>
  <c r="T2633" i="1"/>
  <c r="T2590" i="1"/>
  <c r="T2547" i="1"/>
  <c r="T2505" i="1"/>
  <c r="T2454" i="1"/>
  <c r="T2330" i="1"/>
  <c r="T2202" i="1"/>
  <c r="T2074" i="1"/>
  <c r="T1946" i="1"/>
  <c r="T1818" i="1"/>
  <c r="T1690" i="1"/>
  <c r="T1562" i="1"/>
  <c r="T1378" i="1"/>
  <c r="T1109" i="1"/>
  <c r="T4375" i="1"/>
  <c r="T4367" i="1"/>
  <c r="T4359" i="1"/>
  <c r="T4351" i="1"/>
  <c r="T4343" i="1"/>
  <c r="T4335" i="1"/>
  <c r="T4327" i="1"/>
  <c r="T4319" i="1"/>
  <c r="T4311" i="1"/>
  <c r="T4303" i="1"/>
  <c r="T4295" i="1"/>
  <c r="T4287" i="1"/>
  <c r="T4279" i="1"/>
  <c r="T4263" i="1"/>
  <c r="T4247" i="1"/>
  <c r="T4231" i="1"/>
  <c r="T4215" i="1"/>
  <c r="T4199" i="1"/>
  <c r="T4183" i="1"/>
  <c r="T4167" i="1"/>
  <c r="T4151" i="1"/>
  <c r="T4135" i="1"/>
  <c r="T4119" i="1"/>
  <c r="T4103" i="1"/>
  <c r="T4087" i="1"/>
  <c r="T4071" i="1"/>
  <c r="T4055" i="1"/>
  <c r="T4039" i="1"/>
  <c r="T4023" i="1"/>
  <c r="T4007" i="1"/>
  <c r="T3991" i="1"/>
  <c r="T3975" i="1"/>
  <c r="T3959" i="1"/>
  <c r="T3943" i="1"/>
  <c r="T3927" i="1"/>
  <c r="T3911" i="1"/>
  <c r="T3895" i="1"/>
  <c r="T3879" i="1"/>
  <c r="T3863" i="1"/>
  <c r="T3847" i="1"/>
  <c r="T3831" i="1"/>
  <c r="T3815" i="1"/>
  <c r="T3799" i="1"/>
  <c r="T3783" i="1"/>
  <c r="T3764" i="1"/>
  <c r="T3743" i="1"/>
  <c r="T3721" i="1"/>
  <c r="T3700" i="1"/>
  <c r="T3679" i="1"/>
  <c r="T3657" i="1"/>
  <c r="T3636" i="1"/>
  <c r="T3615" i="1"/>
  <c r="T3587" i="1"/>
  <c r="T3559" i="1"/>
  <c r="T3531" i="1"/>
  <c r="T3502" i="1"/>
  <c r="T3474" i="1"/>
  <c r="T3446" i="1"/>
  <c r="T3417" i="1"/>
  <c r="T3389" i="1"/>
  <c r="T3361" i="1"/>
  <c r="T3331" i="1"/>
  <c r="T3303" i="1"/>
  <c r="T3275" i="1"/>
  <c r="T3246" i="1"/>
  <c r="T3218" i="1"/>
  <c r="T3190" i="1"/>
  <c r="T3161" i="1"/>
  <c r="T3133" i="1"/>
  <c r="T3105" i="1"/>
  <c r="T3075" i="1"/>
  <c r="T3047" i="1"/>
  <c r="T3019" i="1"/>
  <c r="T2990" i="1"/>
  <c r="T2962" i="1"/>
  <c r="T2934" i="1"/>
  <c r="T2905" i="1"/>
  <c r="T2877" i="1"/>
  <c r="T2835" i="1"/>
  <c r="T2793" i="1"/>
  <c r="T2750" i="1"/>
  <c r="T2707" i="1"/>
  <c r="T2665" i="1"/>
  <c r="T2622" i="1"/>
  <c r="T2579" i="1"/>
  <c r="T2537" i="1"/>
  <c r="T2494" i="1"/>
  <c r="T2426" i="1"/>
  <c r="T2298" i="1"/>
  <c r="T2170" i="1"/>
  <c r="T2042" i="1"/>
  <c r="T1914" i="1"/>
  <c r="T1786" i="1"/>
  <c r="T1658" i="1"/>
  <c r="T1530" i="1"/>
  <c r="T1322" i="1"/>
  <c r="T2" i="1"/>
  <c r="T6" i="1"/>
  <c r="T10" i="1"/>
  <c r="T14" i="1"/>
  <c r="T18" i="1"/>
  <c r="T22" i="1"/>
  <c r="T26" i="1"/>
  <c r="T30" i="1"/>
  <c r="T34" i="1"/>
  <c r="T38" i="1"/>
  <c r="T42" i="1"/>
  <c r="T46" i="1"/>
  <c r="T50" i="1"/>
  <c r="T54" i="1"/>
  <c r="T58" i="1"/>
  <c r="T62" i="1"/>
  <c r="T66" i="1"/>
  <c r="T70" i="1"/>
  <c r="T74" i="1"/>
  <c r="T78" i="1"/>
  <c r="T82" i="1"/>
  <c r="T86" i="1"/>
  <c r="T90" i="1"/>
  <c r="T94" i="1"/>
  <c r="T98" i="1"/>
  <c r="T102" i="1"/>
  <c r="T106" i="1"/>
  <c r="T110" i="1"/>
  <c r="T114" i="1"/>
  <c r="T118" i="1"/>
  <c r="T122" i="1"/>
  <c r="T126" i="1"/>
  <c r="T130" i="1"/>
  <c r="T134" i="1"/>
  <c r="T138" i="1"/>
  <c r="T142" i="1"/>
  <c r="T146" i="1"/>
  <c r="T150" i="1"/>
  <c r="T154" i="1"/>
  <c r="T158" i="1"/>
  <c r="T162" i="1"/>
  <c r="T166" i="1"/>
  <c r="T170" i="1"/>
  <c r="T174" i="1"/>
  <c r="T178" i="1"/>
  <c r="T182" i="1"/>
  <c r="T186" i="1"/>
  <c r="T190" i="1"/>
  <c r="T194" i="1"/>
  <c r="T198" i="1"/>
  <c r="T202" i="1"/>
  <c r="T206" i="1"/>
  <c r="T210" i="1"/>
  <c r="T214" i="1"/>
  <c r="T218" i="1"/>
  <c r="T222" i="1"/>
  <c r="T226" i="1"/>
  <c r="T230" i="1"/>
  <c r="T234" i="1"/>
  <c r="T238" i="1"/>
  <c r="T242" i="1"/>
  <c r="T246" i="1"/>
  <c r="T250" i="1"/>
  <c r="T254" i="1"/>
  <c r="T258" i="1"/>
  <c r="T3" i="1"/>
  <c r="T4" i="1"/>
  <c r="T8" i="1"/>
  <c r="T12" i="1"/>
  <c r="T16" i="1"/>
  <c r="T20" i="1"/>
  <c r="T24" i="1"/>
  <c r="T28" i="1"/>
  <c r="T32" i="1"/>
  <c r="T36" i="1"/>
  <c r="T40" i="1"/>
  <c r="T44" i="1"/>
  <c r="T48" i="1"/>
  <c r="T52" i="1"/>
  <c r="T56" i="1"/>
  <c r="T60" i="1"/>
  <c r="T64" i="1"/>
  <c r="T68" i="1"/>
  <c r="T72" i="1"/>
  <c r="T76" i="1"/>
  <c r="T80" i="1"/>
  <c r="T84" i="1"/>
  <c r="T88" i="1"/>
  <c r="T92" i="1"/>
  <c r="T96" i="1"/>
  <c r="T100" i="1"/>
  <c r="T104" i="1"/>
  <c r="T108" i="1"/>
  <c r="T112" i="1"/>
  <c r="T116" i="1"/>
  <c r="T120" i="1"/>
  <c r="T124" i="1"/>
  <c r="T128" i="1"/>
  <c r="T132" i="1"/>
  <c r="T136" i="1"/>
  <c r="T140" i="1"/>
  <c r="T144" i="1"/>
  <c r="T148" i="1"/>
  <c r="T152" i="1"/>
  <c r="T156" i="1"/>
  <c r="T160" i="1"/>
  <c r="T164" i="1"/>
  <c r="T168" i="1"/>
  <c r="T172" i="1"/>
  <c r="T176" i="1"/>
  <c r="T180" i="1"/>
  <c r="T184" i="1"/>
  <c r="T188" i="1"/>
  <c r="T192" i="1"/>
  <c r="T196" i="1"/>
  <c r="T200" i="1"/>
  <c r="T204" i="1"/>
  <c r="T208" i="1"/>
  <c r="T212" i="1"/>
  <c r="T216" i="1"/>
  <c r="T220" i="1"/>
  <c r="T224" i="1"/>
  <c r="T228" i="1"/>
  <c r="T232" i="1"/>
  <c r="T236" i="1"/>
  <c r="T240" i="1"/>
  <c r="T244" i="1"/>
  <c r="T248" i="1"/>
  <c r="T252" i="1"/>
  <c r="T256" i="1"/>
  <c r="T260" i="1"/>
  <c r="T264" i="1"/>
  <c r="T268" i="1"/>
  <c r="T272" i="1"/>
  <c r="T276" i="1"/>
  <c r="T280" i="1"/>
  <c r="T284" i="1"/>
  <c r="T288" i="1"/>
  <c r="T292" i="1"/>
  <c r="T296" i="1"/>
  <c r="T300" i="1"/>
  <c r="T304" i="1"/>
  <c r="T308" i="1"/>
  <c r="T312" i="1"/>
  <c r="T316" i="1"/>
  <c r="T320" i="1"/>
  <c r="T324" i="1"/>
  <c r="T328" i="1"/>
  <c r="T332" i="1"/>
  <c r="T336" i="1"/>
  <c r="T340" i="1"/>
  <c r="T5" i="1"/>
  <c r="T9" i="1"/>
  <c r="T13" i="1"/>
  <c r="T17" i="1"/>
  <c r="T21" i="1"/>
  <c r="T25" i="1"/>
  <c r="T29" i="1"/>
  <c r="T33" i="1"/>
  <c r="T37" i="1"/>
  <c r="T41" i="1"/>
  <c r="T45" i="1"/>
  <c r="T49" i="1"/>
  <c r="T53" i="1"/>
  <c r="T57" i="1"/>
  <c r="T61" i="1"/>
  <c r="T65" i="1"/>
  <c r="T69" i="1"/>
  <c r="T73" i="1"/>
  <c r="T77" i="1"/>
  <c r="T81" i="1"/>
  <c r="T85" i="1"/>
  <c r="T89" i="1"/>
  <c r="T93" i="1"/>
  <c r="T97" i="1"/>
  <c r="T101" i="1"/>
  <c r="T105" i="1"/>
  <c r="T109" i="1"/>
  <c r="T113" i="1"/>
  <c r="T117" i="1"/>
  <c r="T121" i="1"/>
  <c r="T125" i="1"/>
  <c r="T129" i="1"/>
  <c r="T133" i="1"/>
  <c r="T137" i="1"/>
  <c r="T141" i="1"/>
  <c r="T145" i="1"/>
  <c r="T149" i="1"/>
  <c r="T153" i="1"/>
  <c r="T157" i="1"/>
  <c r="T161" i="1"/>
  <c r="T165" i="1"/>
  <c r="T169" i="1"/>
  <c r="T173" i="1"/>
  <c r="T177" i="1"/>
  <c r="T181" i="1"/>
  <c r="T185" i="1"/>
  <c r="T189" i="1"/>
  <c r="T193" i="1"/>
  <c r="T197" i="1"/>
  <c r="T201" i="1"/>
  <c r="T205" i="1"/>
  <c r="T209" i="1"/>
  <c r="T213" i="1"/>
  <c r="T217" i="1"/>
  <c r="T221" i="1"/>
  <c r="T225" i="1"/>
  <c r="T229" i="1"/>
  <c r="T233" i="1"/>
  <c r="T237" i="1"/>
  <c r="T241" i="1"/>
  <c r="T245" i="1"/>
  <c r="T249" i="1"/>
  <c r="T253" i="1"/>
  <c r="T257" i="1"/>
  <c r="T261" i="1"/>
  <c r="T265" i="1"/>
  <c r="T269" i="1"/>
  <c r="T7" i="1"/>
  <c r="T23" i="1"/>
  <c r="T39" i="1"/>
  <c r="T55" i="1"/>
  <c r="T71" i="1"/>
  <c r="T87" i="1"/>
  <c r="T103" i="1"/>
  <c r="T119" i="1"/>
  <c r="T135" i="1"/>
  <c r="T151" i="1"/>
  <c r="T167" i="1"/>
  <c r="T183" i="1"/>
  <c r="T199" i="1"/>
  <c r="T215" i="1"/>
  <c r="T231" i="1"/>
  <c r="T247" i="1"/>
  <c r="T262" i="1"/>
  <c r="T270" i="1"/>
  <c r="T275" i="1"/>
  <c r="T281" i="1"/>
  <c r="T286" i="1"/>
  <c r="T291" i="1"/>
  <c r="T297" i="1"/>
  <c r="T302" i="1"/>
  <c r="T307" i="1"/>
  <c r="T313" i="1"/>
  <c r="T318" i="1"/>
  <c r="T323" i="1"/>
  <c r="T329" i="1"/>
  <c r="T334" i="1"/>
  <c r="T339" i="1"/>
  <c r="T344" i="1"/>
  <c r="T348" i="1"/>
  <c r="T352" i="1"/>
  <c r="T356" i="1"/>
  <c r="T360" i="1"/>
  <c r="T364" i="1"/>
  <c r="T368" i="1"/>
  <c r="T372" i="1"/>
  <c r="T376" i="1"/>
  <c r="T380" i="1"/>
  <c r="T384" i="1"/>
  <c r="T388" i="1"/>
  <c r="T392" i="1"/>
  <c r="T396" i="1"/>
  <c r="T400" i="1"/>
  <c r="T404" i="1"/>
  <c r="T408" i="1"/>
  <c r="T412" i="1"/>
  <c r="T416" i="1"/>
  <c r="T420" i="1"/>
  <c r="T424" i="1"/>
  <c r="T428" i="1"/>
  <c r="T432" i="1"/>
  <c r="T436" i="1"/>
  <c r="T440" i="1"/>
  <c r="T444" i="1"/>
  <c r="T448" i="1"/>
  <c r="T452" i="1"/>
  <c r="T456" i="1"/>
  <c r="T460" i="1"/>
  <c r="T464" i="1"/>
  <c r="T468" i="1"/>
  <c r="T472" i="1"/>
  <c r="T476" i="1"/>
  <c r="T480" i="1"/>
  <c r="T484" i="1"/>
  <c r="T488" i="1"/>
  <c r="T492" i="1"/>
  <c r="T496" i="1"/>
  <c r="T500" i="1"/>
  <c r="T504" i="1"/>
  <c r="T508" i="1"/>
  <c r="T512" i="1"/>
  <c r="T516" i="1"/>
  <c r="T520" i="1"/>
  <c r="T524" i="1"/>
  <c r="T528" i="1"/>
  <c r="T532" i="1"/>
  <c r="T536" i="1"/>
  <c r="T540" i="1"/>
  <c r="T544" i="1"/>
  <c r="T548" i="1"/>
  <c r="T552" i="1"/>
  <c r="T556" i="1"/>
  <c r="T11" i="1"/>
  <c r="T31" i="1"/>
  <c r="T51" i="1"/>
  <c r="T75" i="1"/>
  <c r="T95" i="1"/>
  <c r="T115" i="1"/>
  <c r="T139" i="1"/>
  <c r="T159" i="1"/>
  <c r="T179" i="1"/>
  <c r="T203" i="1"/>
  <c r="T223" i="1"/>
  <c r="T243" i="1"/>
  <c r="T263" i="1"/>
  <c r="T273" i="1"/>
  <c r="T279" i="1"/>
  <c r="T287" i="1"/>
  <c r="T294" i="1"/>
  <c r="T301" i="1"/>
  <c r="T309" i="1"/>
  <c r="T315" i="1"/>
  <c r="T322" i="1"/>
  <c r="T330" i="1"/>
  <c r="T337" i="1"/>
  <c r="T343" i="1"/>
  <c r="T349" i="1"/>
  <c r="T354" i="1"/>
  <c r="T359" i="1"/>
  <c r="T365" i="1"/>
  <c r="T370" i="1"/>
  <c r="T375" i="1"/>
  <c r="T381" i="1"/>
  <c r="T386" i="1"/>
  <c r="T391" i="1"/>
  <c r="T397" i="1"/>
  <c r="T402" i="1"/>
  <c r="T407" i="1"/>
  <c r="T413" i="1"/>
  <c r="T418" i="1"/>
  <c r="T423" i="1"/>
  <c r="T429" i="1"/>
  <c r="T434" i="1"/>
  <c r="T439" i="1"/>
  <c r="T445" i="1"/>
  <c r="T450" i="1"/>
  <c r="T455" i="1"/>
  <c r="T461" i="1"/>
  <c r="T466" i="1"/>
  <c r="T471" i="1"/>
  <c r="T477" i="1"/>
  <c r="T482" i="1"/>
  <c r="T487" i="1"/>
  <c r="T493" i="1"/>
  <c r="T498" i="1"/>
  <c r="T503" i="1"/>
  <c r="T509" i="1"/>
  <c r="T514" i="1"/>
  <c r="T519" i="1"/>
  <c r="T525" i="1"/>
  <c r="T530" i="1"/>
  <c r="T535" i="1"/>
  <c r="T541" i="1"/>
  <c r="T546" i="1"/>
  <c r="T551" i="1"/>
  <c r="T557" i="1"/>
  <c r="T561" i="1"/>
  <c r="T565" i="1"/>
  <c r="T569" i="1"/>
  <c r="T573" i="1"/>
  <c r="T577" i="1"/>
  <c r="T581" i="1"/>
  <c r="T585" i="1"/>
  <c r="T589" i="1"/>
  <c r="T593" i="1"/>
  <c r="T597" i="1"/>
  <c r="T601" i="1"/>
  <c r="T605" i="1"/>
  <c r="T609" i="1"/>
  <c r="T613" i="1"/>
  <c r="T617" i="1"/>
  <c r="T621" i="1"/>
  <c r="T625" i="1"/>
  <c r="T629" i="1"/>
  <c r="T633" i="1"/>
  <c r="T637" i="1"/>
  <c r="T641" i="1"/>
  <c r="T645" i="1"/>
  <c r="T649" i="1"/>
  <c r="T653" i="1"/>
  <c r="T657" i="1"/>
  <c r="T661" i="1"/>
  <c r="T665" i="1"/>
  <c r="T669" i="1"/>
  <c r="T673" i="1"/>
  <c r="T677" i="1"/>
  <c r="T681" i="1"/>
  <c r="T685" i="1"/>
  <c r="T689" i="1"/>
  <c r="T693" i="1"/>
  <c r="T697" i="1"/>
  <c r="T701" i="1"/>
  <c r="T705" i="1"/>
  <c r="T709" i="1"/>
  <c r="T713" i="1"/>
  <c r="T717" i="1"/>
  <c r="T721" i="1"/>
  <c r="T725" i="1"/>
  <c r="T729" i="1"/>
  <c r="T733" i="1"/>
  <c r="T737" i="1"/>
  <c r="T741" i="1"/>
  <c r="T745" i="1"/>
  <c r="T749" i="1"/>
  <c r="T753" i="1"/>
  <c r="T757" i="1"/>
  <c r="T761" i="1"/>
  <c r="T765" i="1"/>
  <c r="T769" i="1"/>
  <c r="T773" i="1"/>
  <c r="T777" i="1"/>
  <c r="T781" i="1"/>
  <c r="T785" i="1"/>
  <c r="T789" i="1"/>
  <c r="T793" i="1"/>
  <c r="T797" i="1"/>
  <c r="T801" i="1"/>
  <c r="T805" i="1"/>
  <c r="T809" i="1"/>
  <c r="T813" i="1"/>
  <c r="T817" i="1"/>
  <c r="T821" i="1"/>
  <c r="T825" i="1"/>
  <c r="T829" i="1"/>
  <c r="T833" i="1"/>
  <c r="T837" i="1"/>
  <c r="T841" i="1"/>
  <c r="T845" i="1"/>
  <c r="T849" i="1"/>
  <c r="T853" i="1"/>
  <c r="T857" i="1"/>
  <c r="T861" i="1"/>
  <c r="T865" i="1"/>
  <c r="T869" i="1"/>
  <c r="T873" i="1"/>
  <c r="T877" i="1"/>
  <c r="T881" i="1"/>
  <c r="T885" i="1"/>
  <c r="T889" i="1"/>
  <c r="T893" i="1"/>
  <c r="T897" i="1"/>
  <c r="T901" i="1"/>
  <c r="T905" i="1"/>
  <c r="T909" i="1"/>
  <c r="T913" i="1"/>
  <c r="T917" i="1"/>
  <c r="T921" i="1"/>
  <c r="T925" i="1"/>
  <c r="T929" i="1"/>
  <c r="T933" i="1"/>
  <c r="T937" i="1"/>
  <c r="T941" i="1"/>
  <c r="T945" i="1"/>
  <c r="T949" i="1"/>
  <c r="T953" i="1"/>
  <c r="T957" i="1"/>
  <c r="T961" i="1"/>
  <c r="T965" i="1"/>
  <c r="T969" i="1"/>
  <c r="T973" i="1"/>
  <c r="T977" i="1"/>
  <c r="T981" i="1"/>
  <c r="T15" i="1"/>
  <c r="T43" i="1"/>
  <c r="T67" i="1"/>
  <c r="T99" i="1"/>
  <c r="T127" i="1"/>
  <c r="T155" i="1"/>
  <c r="T187" i="1"/>
  <c r="T211" i="1"/>
  <c r="T239" i="1"/>
  <c r="T266" i="1"/>
  <c r="T277" i="1"/>
  <c r="T285" i="1"/>
  <c r="T295" i="1"/>
  <c r="T305" i="1"/>
  <c r="T314" i="1"/>
  <c r="T325" i="1"/>
  <c r="T333" i="1"/>
  <c r="T342" i="1"/>
  <c r="T350" i="1"/>
  <c r="T357" i="1"/>
  <c r="T363" i="1"/>
  <c r="T371" i="1"/>
  <c r="T378" i="1"/>
  <c r="T385" i="1"/>
  <c r="T393" i="1"/>
  <c r="T399" i="1"/>
  <c r="T406" i="1"/>
  <c r="T414" i="1"/>
  <c r="T421" i="1"/>
  <c r="T427" i="1"/>
  <c r="T435" i="1"/>
  <c r="T442" i="1"/>
  <c r="T449" i="1"/>
  <c r="T457" i="1"/>
  <c r="T463" i="1"/>
  <c r="T470" i="1"/>
  <c r="T478" i="1"/>
  <c r="T485" i="1"/>
  <c r="T491" i="1"/>
  <c r="T499" i="1"/>
  <c r="T506" i="1"/>
  <c r="T513" i="1"/>
  <c r="T521" i="1"/>
  <c r="T527" i="1"/>
  <c r="T534" i="1"/>
  <c r="T542" i="1"/>
  <c r="T549" i="1"/>
  <c r="T555" i="1"/>
  <c r="T562" i="1"/>
  <c r="T567" i="1"/>
  <c r="T572" i="1"/>
  <c r="T578" i="1"/>
  <c r="T583" i="1"/>
  <c r="T588" i="1"/>
  <c r="T594" i="1"/>
  <c r="T599" i="1"/>
  <c r="T604" i="1"/>
  <c r="T610" i="1"/>
  <c r="T615" i="1"/>
  <c r="T620" i="1"/>
  <c r="T626" i="1"/>
  <c r="T631" i="1"/>
  <c r="T636" i="1"/>
  <c r="T642" i="1"/>
  <c r="T647" i="1"/>
  <c r="T652" i="1"/>
  <c r="T658" i="1"/>
  <c r="T663" i="1"/>
  <c r="T668" i="1"/>
  <c r="T674" i="1"/>
  <c r="T679" i="1"/>
  <c r="T684" i="1"/>
  <c r="T690" i="1"/>
  <c r="T695" i="1"/>
  <c r="T700" i="1"/>
  <c r="T706" i="1"/>
  <c r="T711" i="1"/>
  <c r="T716" i="1"/>
  <c r="T722" i="1"/>
  <c r="T727" i="1"/>
  <c r="T732" i="1"/>
  <c r="T738" i="1"/>
  <c r="T743" i="1"/>
  <c r="T748" i="1"/>
  <c r="T754" i="1"/>
  <c r="T759" i="1"/>
  <c r="T764" i="1"/>
  <c r="T770" i="1"/>
  <c r="T775" i="1"/>
  <c r="T780" i="1"/>
  <c r="T786" i="1"/>
  <c r="T791" i="1"/>
  <c r="T796" i="1"/>
  <c r="T802" i="1"/>
  <c r="T807" i="1"/>
  <c r="T812" i="1"/>
  <c r="T818" i="1"/>
  <c r="T823" i="1"/>
  <c r="T828" i="1"/>
  <c r="T834" i="1"/>
  <c r="T839" i="1"/>
  <c r="T844" i="1"/>
  <c r="T850" i="1"/>
  <c r="T855" i="1"/>
  <c r="T860" i="1"/>
  <c r="T866" i="1"/>
  <c r="T871" i="1"/>
  <c r="T876" i="1"/>
  <c r="T882" i="1"/>
  <c r="T887" i="1"/>
  <c r="T892" i="1"/>
  <c r="T898" i="1"/>
  <c r="T903" i="1"/>
  <c r="T908" i="1"/>
  <c r="T914" i="1"/>
  <c r="T919" i="1"/>
  <c r="T924" i="1"/>
  <c r="T930" i="1"/>
  <c r="T935" i="1"/>
  <c r="T940" i="1"/>
  <c r="T946" i="1"/>
  <c r="T951" i="1"/>
  <c r="T956" i="1"/>
  <c r="T962" i="1"/>
  <c r="T967" i="1"/>
  <c r="T972" i="1"/>
  <c r="T978" i="1"/>
  <c r="T983" i="1"/>
  <c r="T987" i="1"/>
  <c r="T991" i="1"/>
  <c r="T995" i="1"/>
  <c r="T999" i="1"/>
  <c r="T1003" i="1"/>
  <c r="T1007" i="1"/>
  <c r="T1011" i="1"/>
  <c r="T1015" i="1"/>
  <c r="T1019" i="1"/>
  <c r="T1023" i="1"/>
  <c r="T1027" i="1"/>
  <c r="T1031" i="1"/>
  <c r="T1035" i="1"/>
  <c r="T1039" i="1"/>
  <c r="T1043" i="1"/>
  <c r="T1047" i="1"/>
  <c r="T1051" i="1"/>
  <c r="T1055" i="1"/>
  <c r="T1059" i="1"/>
  <c r="T1063" i="1"/>
  <c r="T1067" i="1"/>
  <c r="T1071" i="1"/>
  <c r="T1075" i="1"/>
  <c r="T1079" i="1"/>
  <c r="T1083" i="1"/>
  <c r="T1087" i="1"/>
  <c r="T1091" i="1"/>
  <c r="T1095" i="1"/>
  <c r="T1099" i="1"/>
  <c r="T1103" i="1"/>
  <c r="T1107" i="1"/>
  <c r="T1111" i="1"/>
  <c r="T1115" i="1"/>
  <c r="T1119" i="1"/>
  <c r="T1123" i="1"/>
  <c r="T1127" i="1"/>
  <c r="T1131" i="1"/>
  <c r="T1135" i="1"/>
  <c r="T1139" i="1"/>
  <c r="T1143" i="1"/>
  <c r="T1147" i="1"/>
  <c r="T1151" i="1"/>
  <c r="T1155" i="1"/>
  <c r="T1159" i="1"/>
  <c r="T1163" i="1"/>
  <c r="T1167" i="1"/>
  <c r="T1171" i="1"/>
  <c r="T1175" i="1"/>
  <c r="T1179" i="1"/>
  <c r="T1183" i="1"/>
  <c r="T1187" i="1"/>
  <c r="T1191" i="1"/>
  <c r="T1195" i="1"/>
  <c r="T1199" i="1"/>
  <c r="T1203" i="1"/>
  <c r="T1207" i="1"/>
  <c r="T1211" i="1"/>
  <c r="T1215" i="1"/>
  <c r="T1219" i="1"/>
  <c r="T1223" i="1"/>
  <c r="T1227" i="1"/>
  <c r="T1231" i="1"/>
  <c r="T1235" i="1"/>
  <c r="T1239" i="1"/>
  <c r="T1243" i="1"/>
  <c r="T1247" i="1"/>
  <c r="T1251" i="1"/>
  <c r="T1255" i="1"/>
  <c r="T1259" i="1"/>
  <c r="T1263" i="1"/>
  <c r="T1267" i="1"/>
  <c r="T1271" i="1"/>
  <c r="T1275" i="1"/>
  <c r="T1279" i="1"/>
  <c r="T1283" i="1"/>
  <c r="T1287" i="1"/>
  <c r="T1291" i="1"/>
  <c r="T1295" i="1"/>
  <c r="T1299" i="1"/>
  <c r="T1303" i="1"/>
  <c r="T1307" i="1"/>
  <c r="T1311" i="1"/>
  <c r="T1315" i="1"/>
  <c r="T1319" i="1"/>
  <c r="T1323" i="1"/>
  <c r="T1327" i="1"/>
  <c r="T1331" i="1"/>
  <c r="T1335" i="1"/>
  <c r="T1339" i="1"/>
  <c r="T1343" i="1"/>
  <c r="T1347" i="1"/>
  <c r="T1351" i="1"/>
  <c r="T1355" i="1"/>
  <c r="T1359" i="1"/>
  <c r="T1363" i="1"/>
  <c r="T1367" i="1"/>
  <c r="T1371" i="1"/>
  <c r="T1375" i="1"/>
  <c r="T1379" i="1"/>
  <c r="T1383" i="1"/>
  <c r="T1387" i="1"/>
  <c r="T1391" i="1"/>
  <c r="T1395" i="1"/>
  <c r="T1399" i="1"/>
  <c r="T1403" i="1"/>
  <c r="T1407" i="1"/>
  <c r="T1411" i="1"/>
  <c r="T1415" i="1"/>
  <c r="T1419" i="1"/>
  <c r="T1423" i="1"/>
  <c r="T1427" i="1"/>
  <c r="T1431" i="1"/>
  <c r="T1435" i="1"/>
  <c r="T1439" i="1"/>
  <c r="T1443" i="1"/>
  <c r="T1447" i="1"/>
  <c r="T1451" i="1"/>
  <c r="T1455" i="1"/>
  <c r="T1459" i="1"/>
  <c r="T1463" i="1"/>
  <c r="T1467" i="1"/>
  <c r="T1471" i="1"/>
  <c r="T1475" i="1"/>
  <c r="T1479" i="1"/>
  <c r="T1483" i="1"/>
  <c r="T1487" i="1"/>
  <c r="T1491" i="1"/>
  <c r="T1495" i="1"/>
  <c r="T1499" i="1"/>
  <c r="T1503" i="1"/>
  <c r="T1507" i="1"/>
  <c r="T1511" i="1"/>
  <c r="T19" i="1"/>
  <c r="T47" i="1"/>
  <c r="T79" i="1"/>
  <c r="T107" i="1"/>
  <c r="T131" i="1"/>
  <c r="T163" i="1"/>
  <c r="T191" i="1"/>
  <c r="T219" i="1"/>
  <c r="T251" i="1"/>
  <c r="T267" i="1"/>
  <c r="T278" i="1"/>
  <c r="T289" i="1"/>
  <c r="T298" i="1"/>
  <c r="T306" i="1"/>
  <c r="T317" i="1"/>
  <c r="T326" i="1"/>
  <c r="T335" i="1"/>
  <c r="T345" i="1"/>
  <c r="T351" i="1"/>
  <c r="T358" i="1"/>
  <c r="T366" i="1"/>
  <c r="T373" i="1"/>
  <c r="T379" i="1"/>
  <c r="T387" i="1"/>
  <c r="T394" i="1"/>
  <c r="T401" i="1"/>
  <c r="T409" i="1"/>
  <c r="T415" i="1"/>
  <c r="T422" i="1"/>
  <c r="T430" i="1"/>
  <c r="T437" i="1"/>
  <c r="T443" i="1"/>
  <c r="T451" i="1"/>
  <c r="T458" i="1"/>
  <c r="T465" i="1"/>
  <c r="T473" i="1"/>
  <c r="T479" i="1"/>
  <c r="T486" i="1"/>
  <c r="T494" i="1"/>
  <c r="T501" i="1"/>
  <c r="T507" i="1"/>
  <c r="T515" i="1"/>
  <c r="T522" i="1"/>
  <c r="T529" i="1"/>
  <c r="T537" i="1"/>
  <c r="T543" i="1"/>
  <c r="T550" i="1"/>
  <c r="T558" i="1"/>
  <c r="T563" i="1"/>
  <c r="T568" i="1"/>
  <c r="T574" i="1"/>
  <c r="T579" i="1"/>
  <c r="T584" i="1"/>
  <c r="T590" i="1"/>
  <c r="T595" i="1"/>
  <c r="T600" i="1"/>
  <c r="T606" i="1"/>
  <c r="T611" i="1"/>
  <c r="T616" i="1"/>
  <c r="T622" i="1"/>
  <c r="T627" i="1"/>
  <c r="T632" i="1"/>
  <c r="T638" i="1"/>
  <c r="T643" i="1"/>
  <c r="T648" i="1"/>
  <c r="T654" i="1"/>
  <c r="T659" i="1"/>
  <c r="T664" i="1"/>
  <c r="T670" i="1"/>
  <c r="T675" i="1"/>
  <c r="T680" i="1"/>
  <c r="T686" i="1"/>
  <c r="T691" i="1"/>
  <c r="T696" i="1"/>
  <c r="T702" i="1"/>
  <c r="T707" i="1"/>
  <c r="T712" i="1"/>
  <c r="T718" i="1"/>
  <c r="T723" i="1"/>
  <c r="T728" i="1"/>
  <c r="T734" i="1"/>
  <c r="T739" i="1"/>
  <c r="T744" i="1"/>
  <c r="T750" i="1"/>
  <c r="T755" i="1"/>
  <c r="T27" i="1"/>
  <c r="T83" i="1"/>
  <c r="T143" i="1"/>
  <c r="T195" i="1"/>
  <c r="T255" i="1"/>
  <c r="T282" i="1"/>
  <c r="T299" i="1"/>
  <c r="T319" i="1"/>
  <c r="T338" i="1"/>
  <c r="T353" i="1"/>
  <c r="T367" i="1"/>
  <c r="T382" i="1"/>
  <c r="T395" i="1"/>
  <c r="T410" i="1"/>
  <c r="T425" i="1"/>
  <c r="T438" i="1"/>
  <c r="T453" i="1"/>
  <c r="T467" i="1"/>
  <c r="T481" i="1"/>
  <c r="T495" i="1"/>
  <c r="T510" i="1"/>
  <c r="T523" i="1"/>
  <c r="T538" i="1"/>
  <c r="T553" i="1"/>
  <c r="T564" i="1"/>
  <c r="T575" i="1"/>
  <c r="T586" i="1"/>
  <c r="T596" i="1"/>
  <c r="T607" i="1"/>
  <c r="T618" i="1"/>
  <c r="T628" i="1"/>
  <c r="T639" i="1"/>
  <c r="T650" i="1"/>
  <c r="T660" i="1"/>
  <c r="T671" i="1"/>
  <c r="T682" i="1"/>
  <c r="T692" i="1"/>
  <c r="T703" i="1"/>
  <c r="T714" i="1"/>
  <c r="T724" i="1"/>
  <c r="T735" i="1"/>
  <c r="T746" i="1"/>
  <c r="T756" i="1"/>
  <c r="T763" i="1"/>
  <c r="T771" i="1"/>
  <c r="T778" i="1"/>
  <c r="T784" i="1"/>
  <c r="T792" i="1"/>
  <c r="T799" i="1"/>
  <c r="T806" i="1"/>
  <c r="T814" i="1"/>
  <c r="T820" i="1"/>
  <c r="T827" i="1"/>
  <c r="T835" i="1"/>
  <c r="T842" i="1"/>
  <c r="T848" i="1"/>
  <c r="T856" i="1"/>
  <c r="T863" i="1"/>
  <c r="T870" i="1"/>
  <c r="T878" i="1"/>
  <c r="T884" i="1"/>
  <c r="T891" i="1"/>
  <c r="T899" i="1"/>
  <c r="T906" i="1"/>
  <c r="T912" i="1"/>
  <c r="T920" i="1"/>
  <c r="T927" i="1"/>
  <c r="T934" i="1"/>
  <c r="T942" i="1"/>
  <c r="T948" i="1"/>
  <c r="T955" i="1"/>
  <c r="T963" i="1"/>
  <c r="T970" i="1"/>
  <c r="T976" i="1"/>
  <c r="T984" i="1"/>
  <c r="T989" i="1"/>
  <c r="T994" i="1"/>
  <c r="T1000" i="1"/>
  <c r="T1005" i="1"/>
  <c r="T1010" i="1"/>
  <c r="T1016" i="1"/>
  <c r="T1021" i="1"/>
  <c r="T1026" i="1"/>
  <c r="T1032" i="1"/>
  <c r="T1037" i="1"/>
  <c r="T1042" i="1"/>
  <c r="T1048" i="1"/>
  <c r="T1053" i="1"/>
  <c r="T1058" i="1"/>
  <c r="T1064" i="1"/>
  <c r="T1069" i="1"/>
  <c r="T1074" i="1"/>
  <c r="T1080" i="1"/>
  <c r="T1085" i="1"/>
  <c r="T1090" i="1"/>
  <c r="T1096" i="1"/>
  <c r="T1101" i="1"/>
  <c r="T1106" i="1"/>
  <c r="T1112" i="1"/>
  <c r="T1117" i="1"/>
  <c r="T1122" i="1"/>
  <c r="T1128" i="1"/>
  <c r="T1133" i="1"/>
  <c r="T1138" i="1"/>
  <c r="T1144" i="1"/>
  <c r="T1149" i="1"/>
  <c r="T1154" i="1"/>
  <c r="T1160" i="1"/>
  <c r="T1165" i="1"/>
  <c r="T1170" i="1"/>
  <c r="T1176" i="1"/>
  <c r="T1181" i="1"/>
  <c r="T1186" i="1"/>
  <c r="T1192" i="1"/>
  <c r="T1197" i="1"/>
  <c r="T1202" i="1"/>
  <c r="T1208" i="1"/>
  <c r="T1213" i="1"/>
  <c r="T1218" i="1"/>
  <c r="T1224" i="1"/>
  <c r="T1229" i="1"/>
  <c r="T1234" i="1"/>
  <c r="T35" i="1"/>
  <c r="T91" i="1"/>
  <c r="T147" i="1"/>
  <c r="T207" i="1"/>
  <c r="T259" i="1"/>
  <c r="T283" i="1"/>
  <c r="T303" i="1"/>
  <c r="T321" i="1"/>
  <c r="T341" i="1"/>
  <c r="T355" i="1"/>
  <c r="T369" i="1"/>
  <c r="T383" i="1"/>
  <c r="T398" i="1"/>
  <c r="T411" i="1"/>
  <c r="T426" i="1"/>
  <c r="T441" i="1"/>
  <c r="T454" i="1"/>
  <c r="T469" i="1"/>
  <c r="T483" i="1"/>
  <c r="T497" i="1"/>
  <c r="T511" i="1"/>
  <c r="T526" i="1"/>
  <c r="T539" i="1"/>
  <c r="T554" i="1"/>
  <c r="T566" i="1"/>
  <c r="T576" i="1"/>
  <c r="T587" i="1"/>
  <c r="T598" i="1"/>
  <c r="T608" i="1"/>
  <c r="T619" i="1"/>
  <c r="T630" i="1"/>
  <c r="T640" i="1"/>
  <c r="T651" i="1"/>
  <c r="T662" i="1"/>
  <c r="T672" i="1"/>
  <c r="T683" i="1"/>
  <c r="T694" i="1"/>
  <c r="T704" i="1"/>
  <c r="T715" i="1"/>
  <c r="T726" i="1"/>
  <c r="T736" i="1"/>
  <c r="T747" i="1"/>
  <c r="T758" i="1"/>
  <c r="T766" i="1"/>
  <c r="T772" i="1"/>
  <c r="T779" i="1"/>
  <c r="T787" i="1"/>
  <c r="T794" i="1"/>
  <c r="T800" i="1"/>
  <c r="T808" i="1"/>
  <c r="T815" i="1"/>
  <c r="T822" i="1"/>
  <c r="T830" i="1"/>
  <c r="T836" i="1"/>
  <c r="T843" i="1"/>
  <c r="T851" i="1"/>
  <c r="T858" i="1"/>
  <c r="T864" i="1"/>
  <c r="T872" i="1"/>
  <c r="T879" i="1"/>
  <c r="T886" i="1"/>
  <c r="T894" i="1"/>
  <c r="T900" i="1"/>
  <c r="T907" i="1"/>
  <c r="T915" i="1"/>
  <c r="T922" i="1"/>
  <c r="T928" i="1"/>
  <c r="T936" i="1"/>
  <c r="T943" i="1"/>
  <c r="T950" i="1"/>
  <c r="T958" i="1"/>
  <c r="T964" i="1"/>
  <c r="T971" i="1"/>
  <c r="T979" i="1"/>
  <c r="T985" i="1"/>
  <c r="T990" i="1"/>
  <c r="T996" i="1"/>
  <c r="T1001" i="1"/>
  <c r="T1006" i="1"/>
  <c r="T1012" i="1"/>
  <c r="T1017" i="1"/>
  <c r="T1022" i="1"/>
  <c r="T1028" i="1"/>
  <c r="T1033" i="1"/>
  <c r="T1038" i="1"/>
  <c r="T1044" i="1"/>
  <c r="T1049" i="1"/>
  <c r="T1054" i="1"/>
  <c r="T1060" i="1"/>
  <c r="T1065" i="1"/>
  <c r="T1070" i="1"/>
  <c r="T1076" i="1"/>
  <c r="T1081" i="1"/>
  <c r="T1086" i="1"/>
  <c r="T1092" i="1"/>
  <c r="T1097" i="1"/>
  <c r="T1102" i="1"/>
  <c r="T1108" i="1"/>
  <c r="T1113" i="1"/>
  <c r="T1118" i="1"/>
  <c r="T1124" i="1"/>
  <c r="T1129" i="1"/>
  <c r="T1134" i="1"/>
  <c r="T1140" i="1"/>
  <c r="T1145" i="1"/>
  <c r="T1150" i="1"/>
  <c r="T1156" i="1"/>
  <c r="T1161" i="1"/>
  <c r="T1166" i="1"/>
  <c r="T1172" i="1"/>
  <c r="T1177" i="1"/>
  <c r="T1182" i="1"/>
  <c r="T1188" i="1"/>
  <c r="T1193" i="1"/>
  <c r="T1198" i="1"/>
  <c r="T1204" i="1"/>
  <c r="T1209" i="1"/>
  <c r="T1214" i="1"/>
  <c r="T1220" i="1"/>
  <c r="T1225" i="1"/>
  <c r="T1230" i="1"/>
  <c r="T1236" i="1"/>
  <c r="T1241" i="1"/>
  <c r="T1246" i="1"/>
  <c r="T1252" i="1"/>
  <c r="T1257" i="1"/>
  <c r="T1262" i="1"/>
  <c r="T1268" i="1"/>
  <c r="T1273" i="1"/>
  <c r="T1278" i="1"/>
  <c r="T1284" i="1"/>
  <c r="T1289" i="1"/>
  <c r="T1294" i="1"/>
  <c r="T1300" i="1"/>
  <c r="T1305" i="1"/>
  <c r="T1310" i="1"/>
  <c r="T1316" i="1"/>
  <c r="T1321" i="1"/>
  <c r="T1326" i="1"/>
  <c r="T1332" i="1"/>
  <c r="T1337" i="1"/>
  <c r="T1342" i="1"/>
  <c r="T1348" i="1"/>
  <c r="T1353" i="1"/>
  <c r="T1358" i="1"/>
  <c r="T1364" i="1"/>
  <c r="T1369" i="1"/>
  <c r="T1374" i="1"/>
  <c r="T1380" i="1"/>
  <c r="T1385" i="1"/>
  <c r="T1390" i="1"/>
  <c r="T1396" i="1"/>
  <c r="T1401" i="1"/>
  <c r="T1406" i="1"/>
  <c r="T1412" i="1"/>
  <c r="T1417" i="1"/>
  <c r="T1422" i="1"/>
  <c r="T1428" i="1"/>
  <c r="T1433" i="1"/>
  <c r="T1438" i="1"/>
  <c r="T1444" i="1"/>
  <c r="T1449" i="1"/>
  <c r="T1454" i="1"/>
  <c r="T1460" i="1"/>
  <c r="T1465" i="1"/>
  <c r="T1470" i="1"/>
  <c r="T1476" i="1"/>
  <c r="T1481" i="1"/>
  <c r="T1486" i="1"/>
  <c r="T1492" i="1"/>
  <c r="T59" i="1"/>
  <c r="T171" i="1"/>
  <c r="T271" i="1"/>
  <c r="T310" i="1"/>
  <c r="T346" i="1"/>
  <c r="T374" i="1"/>
  <c r="T403" i="1"/>
  <c r="T431" i="1"/>
  <c r="T459" i="1"/>
  <c r="T489" i="1"/>
  <c r="T517" i="1"/>
  <c r="T545" i="1"/>
  <c r="T570" i="1"/>
  <c r="T591" i="1"/>
  <c r="T612" i="1"/>
  <c r="T634" i="1"/>
  <c r="T655" i="1"/>
  <c r="T676" i="1"/>
  <c r="T698" i="1"/>
  <c r="T719" i="1"/>
  <c r="T740" i="1"/>
  <c r="T760" i="1"/>
  <c r="T774" i="1"/>
  <c r="T788" i="1"/>
  <c r="T803" i="1"/>
  <c r="T816" i="1"/>
  <c r="T831" i="1"/>
  <c r="T846" i="1"/>
  <c r="T859" i="1"/>
  <c r="T874" i="1"/>
  <c r="T888" i="1"/>
  <c r="T902" i="1"/>
  <c r="T916" i="1"/>
  <c r="T931" i="1"/>
  <c r="T944" i="1"/>
  <c r="T959" i="1"/>
  <c r="T974" i="1"/>
  <c r="T986" i="1"/>
  <c r="T997" i="1"/>
  <c r="T1008" i="1"/>
  <c r="T1018" i="1"/>
  <c r="T1029" i="1"/>
  <c r="T1040" i="1"/>
  <c r="T1050" i="1"/>
  <c r="T1061" i="1"/>
  <c r="T1072" i="1"/>
  <c r="T1082" i="1"/>
  <c r="T1093" i="1"/>
  <c r="T1104" i="1"/>
  <c r="T1114" i="1"/>
  <c r="T1125" i="1"/>
  <c r="T1136" i="1"/>
  <c r="T1146" i="1"/>
  <c r="T1157" i="1"/>
  <c r="T1168" i="1"/>
  <c r="T1178" i="1"/>
  <c r="T1189" i="1"/>
  <c r="T1200" i="1"/>
  <c r="T1210" i="1"/>
  <c r="T1221" i="1"/>
  <c r="T1232" i="1"/>
  <c r="T1240" i="1"/>
  <c r="T1248" i="1"/>
  <c r="T1254" i="1"/>
  <c r="T1261" i="1"/>
  <c r="T1269" i="1"/>
  <c r="T1276" i="1"/>
  <c r="T1282" i="1"/>
  <c r="T1290" i="1"/>
  <c r="T1297" i="1"/>
  <c r="T1304" i="1"/>
  <c r="T1312" i="1"/>
  <c r="T1318" i="1"/>
  <c r="T1325" i="1"/>
  <c r="T1333" i="1"/>
  <c r="T1340" i="1"/>
  <c r="T1346" i="1"/>
  <c r="T1354" i="1"/>
  <c r="T1361" i="1"/>
  <c r="T1368" i="1"/>
  <c r="T1376" i="1"/>
  <c r="T1382" i="1"/>
  <c r="T1389" i="1"/>
  <c r="T1397" i="1"/>
  <c r="T1404" i="1"/>
  <c r="T1410" i="1"/>
  <c r="T1418" i="1"/>
  <c r="T1425" i="1"/>
  <c r="T1432" i="1"/>
  <c r="T1440" i="1"/>
  <c r="T1446" i="1"/>
  <c r="T1453" i="1"/>
  <c r="T1461" i="1"/>
  <c r="T1468" i="1"/>
  <c r="T1474" i="1"/>
  <c r="T1482" i="1"/>
  <c r="T1489" i="1"/>
  <c r="T1496" i="1"/>
  <c r="T1501" i="1"/>
  <c r="T1506" i="1"/>
  <c r="T1512" i="1"/>
  <c r="T1516" i="1"/>
  <c r="T1520" i="1"/>
  <c r="T1524" i="1"/>
  <c r="T1528" i="1"/>
  <c r="T1532" i="1"/>
  <c r="T1536" i="1"/>
  <c r="T1540" i="1"/>
  <c r="T1544" i="1"/>
  <c r="T1548" i="1"/>
  <c r="T1552" i="1"/>
  <c r="T1556" i="1"/>
  <c r="T1560" i="1"/>
  <c r="T1564" i="1"/>
  <c r="T1568" i="1"/>
  <c r="T1572" i="1"/>
  <c r="T1576" i="1"/>
  <c r="T1580" i="1"/>
  <c r="T1584" i="1"/>
  <c r="T1588" i="1"/>
  <c r="T1592" i="1"/>
  <c r="T1596" i="1"/>
  <c r="T1600" i="1"/>
  <c r="T1604" i="1"/>
  <c r="T1608" i="1"/>
  <c r="T1612" i="1"/>
  <c r="T1616" i="1"/>
  <c r="T1620" i="1"/>
  <c r="T1624" i="1"/>
  <c r="T1628" i="1"/>
  <c r="T1632" i="1"/>
  <c r="T1636" i="1"/>
  <c r="T1640" i="1"/>
  <c r="T1644" i="1"/>
  <c r="T1648" i="1"/>
  <c r="T1652" i="1"/>
  <c r="T1656" i="1"/>
  <c r="T1660" i="1"/>
  <c r="T1664" i="1"/>
  <c r="T1668" i="1"/>
  <c r="T1672" i="1"/>
  <c r="T1676" i="1"/>
  <c r="T1680" i="1"/>
  <c r="T1684" i="1"/>
  <c r="T1688" i="1"/>
  <c r="T1692" i="1"/>
  <c r="T1696" i="1"/>
  <c r="T1700" i="1"/>
  <c r="T1704" i="1"/>
  <c r="T1708" i="1"/>
  <c r="T1712" i="1"/>
  <c r="T1716" i="1"/>
  <c r="T1720" i="1"/>
  <c r="T1724" i="1"/>
  <c r="T1728" i="1"/>
  <c r="T1732" i="1"/>
  <c r="T1736" i="1"/>
  <c r="T1740" i="1"/>
  <c r="T1744" i="1"/>
  <c r="T1748" i="1"/>
  <c r="T1752" i="1"/>
  <c r="T1756" i="1"/>
  <c r="T1760" i="1"/>
  <c r="T1764" i="1"/>
  <c r="T1768" i="1"/>
  <c r="T1772" i="1"/>
  <c r="T1776" i="1"/>
  <c r="T1780" i="1"/>
  <c r="T1784" i="1"/>
  <c r="T1788" i="1"/>
  <c r="T1792" i="1"/>
  <c r="T1796" i="1"/>
  <c r="T1800" i="1"/>
  <c r="T1804" i="1"/>
  <c r="T1808" i="1"/>
  <c r="T1812" i="1"/>
  <c r="T1816" i="1"/>
  <c r="T1820" i="1"/>
  <c r="T1824" i="1"/>
  <c r="T1828" i="1"/>
  <c r="T1832" i="1"/>
  <c r="T1836" i="1"/>
  <c r="T1840" i="1"/>
  <c r="T1844" i="1"/>
  <c r="T1848" i="1"/>
  <c r="T1852" i="1"/>
  <c r="T1856" i="1"/>
  <c r="T1860" i="1"/>
  <c r="T1864" i="1"/>
  <c r="T1868" i="1"/>
  <c r="T1872" i="1"/>
  <c r="T1876" i="1"/>
  <c r="T1880" i="1"/>
  <c r="T1884" i="1"/>
  <c r="T1888" i="1"/>
  <c r="T1892" i="1"/>
  <c r="T1896" i="1"/>
  <c r="T1900" i="1"/>
  <c r="T1904" i="1"/>
  <c r="T1908" i="1"/>
  <c r="T1912" i="1"/>
  <c r="T1916" i="1"/>
  <c r="T1920" i="1"/>
  <c r="T1924" i="1"/>
  <c r="T1928" i="1"/>
  <c r="T1932" i="1"/>
  <c r="T1936" i="1"/>
  <c r="T1940" i="1"/>
  <c r="T1944" i="1"/>
  <c r="T1948" i="1"/>
  <c r="T1952" i="1"/>
  <c r="T1956" i="1"/>
  <c r="T1960" i="1"/>
  <c r="T1964" i="1"/>
  <c r="T1968" i="1"/>
  <c r="T1972" i="1"/>
  <c r="T1976" i="1"/>
  <c r="T1980" i="1"/>
  <c r="T1984" i="1"/>
  <c r="T1988" i="1"/>
  <c r="T1992" i="1"/>
  <c r="T1996" i="1"/>
  <c r="T2000" i="1"/>
  <c r="T2004" i="1"/>
  <c r="T2008" i="1"/>
  <c r="T2012" i="1"/>
  <c r="T2016" i="1"/>
  <c r="T2020" i="1"/>
  <c r="T2024" i="1"/>
  <c r="T2028" i="1"/>
  <c r="T2032" i="1"/>
  <c r="T2036" i="1"/>
  <c r="T2040" i="1"/>
  <c r="T2044" i="1"/>
  <c r="T2048" i="1"/>
  <c r="T2052" i="1"/>
  <c r="T2056" i="1"/>
  <c r="T2060" i="1"/>
  <c r="T2064" i="1"/>
  <c r="T2068" i="1"/>
  <c r="T2072" i="1"/>
  <c r="T2076" i="1"/>
  <c r="T2080" i="1"/>
  <c r="T2084" i="1"/>
  <c r="T2088" i="1"/>
  <c r="T2092" i="1"/>
  <c r="T2096" i="1"/>
  <c r="T2100" i="1"/>
  <c r="T2104" i="1"/>
  <c r="T2108" i="1"/>
  <c r="T2112" i="1"/>
  <c r="T2116" i="1"/>
  <c r="T2120" i="1"/>
  <c r="T2124" i="1"/>
  <c r="T2128" i="1"/>
  <c r="T2132" i="1"/>
  <c r="T2136" i="1"/>
  <c r="T2140" i="1"/>
  <c r="T2144" i="1"/>
  <c r="T2148" i="1"/>
  <c r="T2152" i="1"/>
  <c r="T2156" i="1"/>
  <c r="T2160" i="1"/>
  <c r="T2164" i="1"/>
  <c r="T2168" i="1"/>
  <c r="T2172" i="1"/>
  <c r="T2176" i="1"/>
  <c r="T2180" i="1"/>
  <c r="T2184" i="1"/>
  <c r="T2188" i="1"/>
  <c r="T2192" i="1"/>
  <c r="T2196" i="1"/>
  <c r="T2200" i="1"/>
  <c r="T2204" i="1"/>
  <c r="T2208" i="1"/>
  <c r="T2212" i="1"/>
  <c r="T2216" i="1"/>
  <c r="T2220" i="1"/>
  <c r="T2224" i="1"/>
  <c r="T2228" i="1"/>
  <c r="T2232" i="1"/>
  <c r="T2236" i="1"/>
  <c r="T2240" i="1"/>
  <c r="T2244" i="1"/>
  <c r="T2248" i="1"/>
  <c r="T2252" i="1"/>
  <c r="T2256" i="1"/>
  <c r="T2260" i="1"/>
  <c r="T2264" i="1"/>
  <c r="T2268" i="1"/>
  <c r="T2272" i="1"/>
  <c r="T2276" i="1"/>
  <c r="T2280" i="1"/>
  <c r="T2284" i="1"/>
  <c r="T2288" i="1"/>
  <c r="T2292" i="1"/>
  <c r="T2296" i="1"/>
  <c r="T2300" i="1"/>
  <c r="T2304" i="1"/>
  <c r="T2308" i="1"/>
  <c r="T2312" i="1"/>
  <c r="T2316" i="1"/>
  <c r="T2320" i="1"/>
  <c r="T2324" i="1"/>
  <c r="T2328" i="1"/>
  <c r="T2332" i="1"/>
  <c r="T2336" i="1"/>
  <c r="T2340" i="1"/>
  <c r="T2344" i="1"/>
  <c r="T2348" i="1"/>
  <c r="T2352" i="1"/>
  <c r="T2356" i="1"/>
  <c r="T2360" i="1"/>
  <c r="T2364" i="1"/>
  <c r="T2368" i="1"/>
  <c r="T2372" i="1"/>
  <c r="T2376" i="1"/>
  <c r="T2380" i="1"/>
  <c r="T2384" i="1"/>
  <c r="T2388" i="1"/>
  <c r="T2392" i="1"/>
  <c r="T2396" i="1"/>
  <c r="T2400" i="1"/>
  <c r="T2404" i="1"/>
  <c r="T2408" i="1"/>
  <c r="T2412" i="1"/>
  <c r="T2416" i="1"/>
  <c r="T2420" i="1"/>
  <c r="T2424" i="1"/>
  <c r="T2428" i="1"/>
  <c r="T2432" i="1"/>
  <c r="T2436" i="1"/>
  <c r="T2440" i="1"/>
  <c r="T2444" i="1"/>
  <c r="T63" i="1"/>
  <c r="T175" i="1"/>
  <c r="T274" i="1"/>
  <c r="T311" i="1"/>
  <c r="T347" i="1"/>
  <c r="T377" i="1"/>
  <c r="T405" i="1"/>
  <c r="T433" i="1"/>
  <c r="T462" i="1"/>
  <c r="T490" i="1"/>
  <c r="T518" i="1"/>
  <c r="T547" i="1"/>
  <c r="T571" i="1"/>
  <c r="T592" i="1"/>
  <c r="T614" i="1"/>
  <c r="T635" i="1"/>
  <c r="T656" i="1"/>
  <c r="T678" i="1"/>
  <c r="T699" i="1"/>
  <c r="T720" i="1"/>
  <c r="T742" i="1"/>
  <c r="T762" i="1"/>
  <c r="T776" i="1"/>
  <c r="T790" i="1"/>
  <c r="T804" i="1"/>
  <c r="T819" i="1"/>
  <c r="T832" i="1"/>
  <c r="T847" i="1"/>
  <c r="T862" i="1"/>
  <c r="T875" i="1"/>
  <c r="T890" i="1"/>
  <c r="T904" i="1"/>
  <c r="T918" i="1"/>
  <c r="T932" i="1"/>
  <c r="T947" i="1"/>
  <c r="T960" i="1"/>
  <c r="T975" i="1"/>
  <c r="T988" i="1"/>
  <c r="T998" i="1"/>
  <c r="T1009" i="1"/>
  <c r="T1020" i="1"/>
  <c r="T1030" i="1"/>
  <c r="T1041" i="1"/>
  <c r="T1052" i="1"/>
  <c r="T1062" i="1"/>
  <c r="T1073" i="1"/>
  <c r="T1084" i="1"/>
  <c r="T1094" i="1"/>
  <c r="T1105" i="1"/>
  <c r="T1116" i="1"/>
  <c r="T1126" i="1"/>
  <c r="T1137" i="1"/>
  <c r="T1148" i="1"/>
  <c r="T1158" i="1"/>
  <c r="T1169" i="1"/>
  <c r="T1180" i="1"/>
  <c r="T1190" i="1"/>
  <c r="T1201" i="1"/>
  <c r="T1212" i="1"/>
  <c r="T1222" i="1"/>
  <c r="T1233" i="1"/>
  <c r="T1242" i="1"/>
  <c r="T1249" i="1"/>
  <c r="T1256" i="1"/>
  <c r="T1264" i="1"/>
  <c r="T1270" i="1"/>
  <c r="T1277" i="1"/>
  <c r="T1285" i="1"/>
  <c r="T1292" i="1"/>
  <c r="T1298" i="1"/>
  <c r="T1306" i="1"/>
  <c r="T1313" i="1"/>
  <c r="T1320" i="1"/>
  <c r="T1328" i="1"/>
  <c r="T1334" i="1"/>
  <c r="T1341" i="1"/>
  <c r="T1349" i="1"/>
  <c r="T1356" i="1"/>
  <c r="T1362" i="1"/>
  <c r="T1370" i="1"/>
  <c r="T1377" i="1"/>
  <c r="T1384" i="1"/>
  <c r="T1392" i="1"/>
  <c r="T1398" i="1"/>
  <c r="T1405" i="1"/>
  <c r="T1413" i="1"/>
  <c r="T1420" i="1"/>
  <c r="T1426" i="1"/>
  <c r="T1434" i="1"/>
  <c r="T1441" i="1"/>
  <c r="T1448" i="1"/>
  <c r="T1456" i="1"/>
  <c r="T1462" i="1"/>
  <c r="T1469" i="1"/>
  <c r="T1477" i="1"/>
  <c r="T1484" i="1"/>
  <c r="T1490" i="1"/>
  <c r="T1497" i="1"/>
  <c r="T1502" i="1"/>
  <c r="T1508" i="1"/>
  <c r="T1513" i="1"/>
  <c r="T1517" i="1"/>
  <c r="T1521" i="1"/>
  <c r="T1525" i="1"/>
  <c r="T1529" i="1"/>
  <c r="T1533" i="1"/>
  <c r="T1537" i="1"/>
  <c r="T1541" i="1"/>
  <c r="T1545" i="1"/>
  <c r="T1549" i="1"/>
  <c r="T1553" i="1"/>
  <c r="T1557" i="1"/>
  <c r="T1561" i="1"/>
  <c r="T1565" i="1"/>
  <c r="T1569" i="1"/>
  <c r="T1573" i="1"/>
  <c r="T1577" i="1"/>
  <c r="T1581" i="1"/>
  <c r="T1585" i="1"/>
  <c r="T1589" i="1"/>
  <c r="T1593" i="1"/>
  <c r="T1597" i="1"/>
  <c r="T1601" i="1"/>
  <c r="T1605" i="1"/>
  <c r="T1609" i="1"/>
  <c r="T1613" i="1"/>
  <c r="T1617" i="1"/>
  <c r="T1621" i="1"/>
  <c r="T1625" i="1"/>
  <c r="T1629" i="1"/>
  <c r="T1633" i="1"/>
  <c r="T1637" i="1"/>
  <c r="T1641" i="1"/>
  <c r="T1645" i="1"/>
  <c r="T1649" i="1"/>
  <c r="T1653" i="1"/>
  <c r="T1657" i="1"/>
  <c r="T1661" i="1"/>
  <c r="T1665" i="1"/>
  <c r="T1669" i="1"/>
  <c r="T1673" i="1"/>
  <c r="T1677" i="1"/>
  <c r="T1681" i="1"/>
  <c r="T1685" i="1"/>
  <c r="T1689" i="1"/>
  <c r="T1693" i="1"/>
  <c r="T1697" i="1"/>
  <c r="T1701" i="1"/>
  <c r="T1705" i="1"/>
  <c r="T1709" i="1"/>
  <c r="T1713" i="1"/>
  <c r="T1717" i="1"/>
  <c r="T1721" i="1"/>
  <c r="T1725" i="1"/>
  <c r="T1729" i="1"/>
  <c r="T1733" i="1"/>
  <c r="T1737" i="1"/>
  <c r="T1741" i="1"/>
  <c r="T1745" i="1"/>
  <c r="T1749" i="1"/>
  <c r="T1753" i="1"/>
  <c r="T1757" i="1"/>
  <c r="T1761" i="1"/>
  <c r="T1765" i="1"/>
  <c r="T1769" i="1"/>
  <c r="T1773" i="1"/>
  <c r="T1777" i="1"/>
  <c r="T1781" i="1"/>
  <c r="T1785" i="1"/>
  <c r="T1789" i="1"/>
  <c r="T1793" i="1"/>
  <c r="T1797" i="1"/>
  <c r="T1801" i="1"/>
  <c r="T1805" i="1"/>
  <c r="T1809" i="1"/>
  <c r="T1813" i="1"/>
  <c r="T1817" i="1"/>
  <c r="T1821" i="1"/>
  <c r="T1825" i="1"/>
  <c r="T1829" i="1"/>
  <c r="T1833" i="1"/>
  <c r="T1837" i="1"/>
  <c r="T1841" i="1"/>
  <c r="T1845" i="1"/>
  <c r="T1849" i="1"/>
  <c r="T1853" i="1"/>
  <c r="T1857" i="1"/>
  <c r="T1861" i="1"/>
  <c r="T1865" i="1"/>
  <c r="T1869" i="1"/>
  <c r="T1873" i="1"/>
  <c r="T1877" i="1"/>
  <c r="T1881" i="1"/>
  <c r="T1885" i="1"/>
  <c r="T1889" i="1"/>
  <c r="T1893" i="1"/>
  <c r="T1897" i="1"/>
  <c r="T1901" i="1"/>
  <c r="T1905" i="1"/>
  <c r="T1909" i="1"/>
  <c r="T1913" i="1"/>
  <c r="T1917" i="1"/>
  <c r="T1921" i="1"/>
  <c r="T1925" i="1"/>
  <c r="T1929" i="1"/>
  <c r="T1933" i="1"/>
  <c r="T1937" i="1"/>
  <c r="T1941" i="1"/>
  <c r="T1945" i="1"/>
  <c r="T1949" i="1"/>
  <c r="T1953" i="1"/>
  <c r="T1957" i="1"/>
  <c r="T1961" i="1"/>
  <c r="T1965" i="1"/>
  <c r="T1969" i="1"/>
  <c r="T1973" i="1"/>
  <c r="T1977" i="1"/>
  <c r="T1981" i="1"/>
  <c r="T1985" i="1"/>
  <c r="T1989" i="1"/>
  <c r="T1993" i="1"/>
  <c r="T1997" i="1"/>
  <c r="T2001" i="1"/>
  <c r="T2005" i="1"/>
  <c r="T2009" i="1"/>
  <c r="T2013" i="1"/>
  <c r="T2017" i="1"/>
  <c r="T2021" i="1"/>
  <c r="T2025" i="1"/>
  <c r="T2029" i="1"/>
  <c r="T2033" i="1"/>
  <c r="T2037" i="1"/>
  <c r="T2041" i="1"/>
  <c r="T2045" i="1"/>
  <c r="T2049" i="1"/>
  <c r="T2053" i="1"/>
  <c r="T2057" i="1"/>
  <c r="T2061" i="1"/>
  <c r="T2065" i="1"/>
  <c r="T2069" i="1"/>
  <c r="T2073" i="1"/>
  <c r="T2077" i="1"/>
  <c r="T2081" i="1"/>
  <c r="T2085" i="1"/>
  <c r="T2089" i="1"/>
  <c r="T2093" i="1"/>
  <c r="T2097" i="1"/>
  <c r="T2101" i="1"/>
  <c r="T2105" i="1"/>
  <c r="T2109" i="1"/>
  <c r="T2113" i="1"/>
  <c r="T2117" i="1"/>
  <c r="T2121" i="1"/>
  <c r="T2125" i="1"/>
  <c r="T2129" i="1"/>
  <c r="T2133" i="1"/>
  <c r="T2137" i="1"/>
  <c r="T2141" i="1"/>
  <c r="T2145" i="1"/>
  <c r="T2149" i="1"/>
  <c r="T2153" i="1"/>
  <c r="T2157" i="1"/>
  <c r="T2161" i="1"/>
  <c r="T2165" i="1"/>
  <c r="T2169" i="1"/>
  <c r="T2173" i="1"/>
  <c r="T2177" i="1"/>
  <c r="T2181" i="1"/>
  <c r="T2185" i="1"/>
  <c r="T2189" i="1"/>
  <c r="T2193" i="1"/>
  <c r="T2197" i="1"/>
  <c r="T2201" i="1"/>
  <c r="T2205" i="1"/>
  <c r="T2209" i="1"/>
  <c r="T2213" i="1"/>
  <c r="T2217" i="1"/>
  <c r="T2221" i="1"/>
  <c r="T2225" i="1"/>
  <c r="T2229" i="1"/>
  <c r="T2233" i="1"/>
  <c r="T2237" i="1"/>
  <c r="T2241" i="1"/>
  <c r="T2245" i="1"/>
  <c r="T2249" i="1"/>
  <c r="T2253" i="1"/>
  <c r="T2257" i="1"/>
  <c r="T2261" i="1"/>
  <c r="T2265" i="1"/>
  <c r="T2269" i="1"/>
  <c r="T2273" i="1"/>
  <c r="T2277" i="1"/>
  <c r="T2281" i="1"/>
  <c r="T2285" i="1"/>
  <c r="T2289" i="1"/>
  <c r="T2293" i="1"/>
  <c r="T2297" i="1"/>
  <c r="T2301" i="1"/>
  <c r="T2305" i="1"/>
  <c r="T2309" i="1"/>
  <c r="T2313" i="1"/>
  <c r="T2317" i="1"/>
  <c r="T2321" i="1"/>
  <c r="T2325" i="1"/>
  <c r="T2329" i="1"/>
  <c r="T2333" i="1"/>
  <c r="T2337" i="1"/>
  <c r="T2341" i="1"/>
  <c r="T2345" i="1"/>
  <c r="T2349" i="1"/>
  <c r="T2353" i="1"/>
  <c r="T2357" i="1"/>
  <c r="T2361" i="1"/>
  <c r="T2365" i="1"/>
  <c r="T2369" i="1"/>
  <c r="T2373" i="1"/>
  <c r="T2377" i="1"/>
  <c r="T2381" i="1"/>
  <c r="T2385" i="1"/>
  <c r="T2389" i="1"/>
  <c r="T2393" i="1"/>
  <c r="T2397" i="1"/>
  <c r="T2401" i="1"/>
  <c r="T2405" i="1"/>
  <c r="T2409" i="1"/>
  <c r="T2413" i="1"/>
  <c r="T2417" i="1"/>
  <c r="T2421" i="1"/>
  <c r="T2425" i="1"/>
  <c r="T2429" i="1"/>
  <c r="T2433" i="1"/>
  <c r="T2437" i="1"/>
  <c r="T2441" i="1"/>
  <c r="T2445" i="1"/>
  <c r="T2449" i="1"/>
  <c r="T2453" i="1"/>
  <c r="T2457" i="1"/>
  <c r="T2461" i="1"/>
  <c r="T2465" i="1"/>
  <c r="T2469" i="1"/>
  <c r="T2473" i="1"/>
  <c r="T111" i="1"/>
  <c r="T123" i="1"/>
  <c r="T293" i="1"/>
  <c r="T362" i="1"/>
  <c r="T419" i="1"/>
  <c r="T475" i="1"/>
  <c r="T533" i="1"/>
  <c r="T582" i="1"/>
  <c r="T624" i="1"/>
  <c r="T667" i="1"/>
  <c r="T710" i="1"/>
  <c r="T752" i="1"/>
  <c r="T783" i="1"/>
  <c r="T811" i="1"/>
  <c r="T840" i="1"/>
  <c r="T868" i="1"/>
  <c r="T896" i="1"/>
  <c r="T926" i="1"/>
  <c r="T954" i="1"/>
  <c r="T982" i="1"/>
  <c r="T1004" i="1"/>
  <c r="T1025" i="1"/>
  <c r="T1046" i="1"/>
  <c r="T1068" i="1"/>
  <c r="T1089" i="1"/>
  <c r="T1110" i="1"/>
  <c r="T1132" i="1"/>
  <c r="T1153" i="1"/>
  <c r="T1174" i="1"/>
  <c r="T1196" i="1"/>
  <c r="T1217" i="1"/>
  <c r="T1238" i="1"/>
  <c r="T1253" i="1"/>
  <c r="T1266" i="1"/>
  <c r="T1281" i="1"/>
  <c r="T1296" i="1"/>
  <c r="T1309" i="1"/>
  <c r="T1324" i="1"/>
  <c r="T1338" i="1"/>
  <c r="T1352" i="1"/>
  <c r="T1366" i="1"/>
  <c r="T1381" i="1"/>
  <c r="T1394" i="1"/>
  <c r="T1409" i="1"/>
  <c r="T1424" i="1"/>
  <c r="T1437" i="1"/>
  <c r="T1452" i="1"/>
  <c r="T1466" i="1"/>
  <c r="T1480" i="1"/>
  <c r="T1494" i="1"/>
  <c r="T1505" i="1"/>
  <c r="T1515" i="1"/>
  <c r="T1523" i="1"/>
  <c r="T1531" i="1"/>
  <c r="T1539" i="1"/>
  <c r="T1547" i="1"/>
  <c r="T1555" i="1"/>
  <c r="T1563" i="1"/>
  <c r="T1571" i="1"/>
  <c r="T1579" i="1"/>
  <c r="T1587" i="1"/>
  <c r="T1595" i="1"/>
  <c r="T1603" i="1"/>
  <c r="T1611" i="1"/>
  <c r="T1619" i="1"/>
  <c r="T1627" i="1"/>
  <c r="T1635" i="1"/>
  <c r="T1643" i="1"/>
  <c r="T1651" i="1"/>
  <c r="T1659" i="1"/>
  <c r="T1667" i="1"/>
  <c r="T1675" i="1"/>
  <c r="T1683" i="1"/>
  <c r="T1691" i="1"/>
  <c r="T1699" i="1"/>
  <c r="T1707" i="1"/>
  <c r="T1715" i="1"/>
  <c r="T1723" i="1"/>
  <c r="T1731" i="1"/>
  <c r="T1739" i="1"/>
  <c r="T1747" i="1"/>
  <c r="T1755" i="1"/>
  <c r="T1763" i="1"/>
  <c r="T1771" i="1"/>
  <c r="T1779" i="1"/>
  <c r="T1787" i="1"/>
  <c r="T1795" i="1"/>
  <c r="T1803" i="1"/>
  <c r="T1811" i="1"/>
  <c r="T1819" i="1"/>
  <c r="T1827" i="1"/>
  <c r="T1835" i="1"/>
  <c r="T1843" i="1"/>
  <c r="T1851" i="1"/>
  <c r="T1859" i="1"/>
  <c r="T1867" i="1"/>
  <c r="T1875" i="1"/>
  <c r="T1883" i="1"/>
  <c r="T1891" i="1"/>
  <c r="T1899" i="1"/>
  <c r="T1907" i="1"/>
  <c r="T1915" i="1"/>
  <c r="T1923" i="1"/>
  <c r="T1931" i="1"/>
  <c r="T1939" i="1"/>
  <c r="T1947" i="1"/>
  <c r="T1955" i="1"/>
  <c r="T1963" i="1"/>
  <c r="T1971" i="1"/>
  <c r="T1979" i="1"/>
  <c r="T1987" i="1"/>
  <c r="T1995" i="1"/>
  <c r="T2003" i="1"/>
  <c r="T2011" i="1"/>
  <c r="T2019" i="1"/>
  <c r="T2027" i="1"/>
  <c r="T2035" i="1"/>
  <c r="T2043" i="1"/>
  <c r="T2051" i="1"/>
  <c r="T2059" i="1"/>
  <c r="T2067" i="1"/>
  <c r="T2075" i="1"/>
  <c r="T2083" i="1"/>
  <c r="T2091" i="1"/>
  <c r="T2099" i="1"/>
  <c r="T2107" i="1"/>
  <c r="T2115" i="1"/>
  <c r="T2123" i="1"/>
  <c r="T2131" i="1"/>
  <c r="T2139" i="1"/>
  <c r="T2147" i="1"/>
  <c r="T2155" i="1"/>
  <c r="T2163" i="1"/>
  <c r="T2171" i="1"/>
  <c r="T2179" i="1"/>
  <c r="T2187" i="1"/>
  <c r="T2195" i="1"/>
  <c r="T2203" i="1"/>
  <c r="T2211" i="1"/>
  <c r="T2219" i="1"/>
  <c r="T2227" i="1"/>
  <c r="T2235" i="1"/>
  <c r="T2243" i="1"/>
  <c r="T2251" i="1"/>
  <c r="T2259" i="1"/>
  <c r="T2267" i="1"/>
  <c r="T2275" i="1"/>
  <c r="T2283" i="1"/>
  <c r="T2291" i="1"/>
  <c r="T2299" i="1"/>
  <c r="T2307" i="1"/>
  <c r="T2315" i="1"/>
  <c r="T2323" i="1"/>
  <c r="T2331" i="1"/>
  <c r="T2339" i="1"/>
  <c r="T2347" i="1"/>
  <c r="T2355" i="1"/>
  <c r="T2363" i="1"/>
  <c r="T2371" i="1"/>
  <c r="T2379" i="1"/>
  <c r="T2387" i="1"/>
  <c r="T2395" i="1"/>
  <c r="T2403" i="1"/>
  <c r="T2411" i="1"/>
  <c r="T2419" i="1"/>
  <c r="T2427" i="1"/>
  <c r="T2435" i="1"/>
  <c r="T2443" i="1"/>
  <c r="T2450" i="1"/>
  <c r="T2455" i="1"/>
  <c r="T2460" i="1"/>
  <c r="T2466" i="1"/>
  <c r="T2471" i="1"/>
  <c r="T2476" i="1"/>
  <c r="T2480" i="1"/>
  <c r="T2484" i="1"/>
  <c r="T2488" i="1"/>
  <c r="T2492" i="1"/>
  <c r="T2496" i="1"/>
  <c r="T2500" i="1"/>
  <c r="T2504" i="1"/>
  <c r="T2508" i="1"/>
  <c r="T2512" i="1"/>
  <c r="T2516" i="1"/>
  <c r="T2520" i="1"/>
  <c r="T2524" i="1"/>
  <c r="T2528" i="1"/>
  <c r="T2532" i="1"/>
  <c r="T2536" i="1"/>
  <c r="T2540" i="1"/>
  <c r="T2544" i="1"/>
  <c r="T2548" i="1"/>
  <c r="T2552" i="1"/>
  <c r="T2556" i="1"/>
  <c r="T2560" i="1"/>
  <c r="T2564" i="1"/>
  <c r="T2568" i="1"/>
  <c r="T2572" i="1"/>
  <c r="T2576" i="1"/>
  <c r="T2580" i="1"/>
  <c r="T2584" i="1"/>
  <c r="T2588" i="1"/>
  <c r="T2592" i="1"/>
  <c r="T2596" i="1"/>
  <c r="T2600" i="1"/>
  <c r="T2604" i="1"/>
  <c r="T2608" i="1"/>
  <c r="T2612" i="1"/>
  <c r="T2616" i="1"/>
  <c r="T2620" i="1"/>
  <c r="T2624" i="1"/>
  <c r="T2628" i="1"/>
  <c r="T2632" i="1"/>
  <c r="T2636" i="1"/>
  <c r="T2640" i="1"/>
  <c r="T2644" i="1"/>
  <c r="T2648" i="1"/>
  <c r="T2652" i="1"/>
  <c r="T2656" i="1"/>
  <c r="T2660" i="1"/>
  <c r="T2664" i="1"/>
  <c r="T2668" i="1"/>
  <c r="T2672" i="1"/>
  <c r="T2676" i="1"/>
  <c r="T2680" i="1"/>
  <c r="T2684" i="1"/>
  <c r="T2688" i="1"/>
  <c r="T2692" i="1"/>
  <c r="T2696" i="1"/>
  <c r="T2700" i="1"/>
  <c r="T2704" i="1"/>
  <c r="T2708" i="1"/>
  <c r="T2712" i="1"/>
  <c r="T2716" i="1"/>
  <c r="T2720" i="1"/>
  <c r="T2724" i="1"/>
  <c r="T2728" i="1"/>
  <c r="T2732" i="1"/>
  <c r="T2736" i="1"/>
  <c r="T2740" i="1"/>
  <c r="T2744" i="1"/>
  <c r="T2748" i="1"/>
  <c r="T2752" i="1"/>
  <c r="T2756" i="1"/>
  <c r="T2760" i="1"/>
  <c r="T2764" i="1"/>
  <c r="T2768" i="1"/>
  <c r="T2772" i="1"/>
  <c r="T2776" i="1"/>
  <c r="T2780" i="1"/>
  <c r="T2784" i="1"/>
  <c r="T2788" i="1"/>
  <c r="T2792" i="1"/>
  <c r="T2796" i="1"/>
  <c r="T2800" i="1"/>
  <c r="T2804" i="1"/>
  <c r="T2808" i="1"/>
  <c r="T2812" i="1"/>
  <c r="T2816" i="1"/>
  <c r="T2820" i="1"/>
  <c r="T2824" i="1"/>
  <c r="T2828" i="1"/>
  <c r="T2832" i="1"/>
  <c r="T2836" i="1"/>
  <c r="T2840" i="1"/>
  <c r="T2844" i="1"/>
  <c r="T2848" i="1"/>
  <c r="T2852" i="1"/>
  <c r="T2856" i="1"/>
  <c r="T2860" i="1"/>
  <c r="T2864" i="1"/>
  <c r="T2868" i="1"/>
  <c r="T2872" i="1"/>
  <c r="T2876" i="1"/>
  <c r="T2880" i="1"/>
  <c r="T2884" i="1"/>
  <c r="T2888" i="1"/>
  <c r="T2892" i="1"/>
  <c r="T2896" i="1"/>
  <c r="T2900" i="1"/>
  <c r="T2904" i="1"/>
  <c r="T2908" i="1"/>
  <c r="T2912" i="1"/>
  <c r="T2916" i="1"/>
  <c r="T2920" i="1"/>
  <c r="T2924" i="1"/>
  <c r="T2928" i="1"/>
  <c r="T2932" i="1"/>
  <c r="T2936" i="1"/>
  <c r="T2940" i="1"/>
  <c r="T2944" i="1"/>
  <c r="T2948" i="1"/>
  <c r="T2952" i="1"/>
  <c r="T2956" i="1"/>
  <c r="T2960" i="1"/>
  <c r="T2964" i="1"/>
  <c r="T2968" i="1"/>
  <c r="T2972" i="1"/>
  <c r="T2976" i="1"/>
  <c r="T2980" i="1"/>
  <c r="T2984" i="1"/>
  <c r="T2988" i="1"/>
  <c r="T2992" i="1"/>
  <c r="T2996" i="1"/>
  <c r="T3000" i="1"/>
  <c r="T3004" i="1"/>
  <c r="T3008" i="1"/>
  <c r="T3012" i="1"/>
  <c r="T3016" i="1"/>
  <c r="T3020" i="1"/>
  <c r="T3024" i="1"/>
  <c r="T3028" i="1"/>
  <c r="T3032" i="1"/>
  <c r="T3036" i="1"/>
  <c r="T3040" i="1"/>
  <c r="T3044" i="1"/>
  <c r="T3048" i="1"/>
  <c r="T3052" i="1"/>
  <c r="T3056" i="1"/>
  <c r="T3060" i="1"/>
  <c r="T3064" i="1"/>
  <c r="T3068" i="1"/>
  <c r="T3072" i="1"/>
  <c r="T3076" i="1"/>
  <c r="T3080" i="1"/>
  <c r="T3084" i="1"/>
  <c r="T3088" i="1"/>
  <c r="T3092" i="1"/>
  <c r="T3096" i="1"/>
  <c r="T3100" i="1"/>
  <c r="T3104" i="1"/>
  <c r="T3108" i="1"/>
  <c r="T3112" i="1"/>
  <c r="T3116" i="1"/>
  <c r="T3120" i="1"/>
  <c r="T3124" i="1"/>
  <c r="T3128" i="1"/>
  <c r="T3132" i="1"/>
  <c r="T3136" i="1"/>
  <c r="T3140" i="1"/>
  <c r="T3144" i="1"/>
  <c r="T3148" i="1"/>
  <c r="T3152" i="1"/>
  <c r="T3156" i="1"/>
  <c r="T3160" i="1"/>
  <c r="T3164" i="1"/>
  <c r="T3168" i="1"/>
  <c r="T3172" i="1"/>
  <c r="T3176" i="1"/>
  <c r="T3180" i="1"/>
  <c r="T3184" i="1"/>
  <c r="T3188" i="1"/>
  <c r="T3192" i="1"/>
  <c r="T3196" i="1"/>
  <c r="T3200" i="1"/>
  <c r="T3204" i="1"/>
  <c r="T3208" i="1"/>
  <c r="T3212" i="1"/>
  <c r="T3216" i="1"/>
  <c r="T3220" i="1"/>
  <c r="T3224" i="1"/>
  <c r="T3228" i="1"/>
  <c r="T3232" i="1"/>
  <c r="T3236" i="1"/>
  <c r="T3240" i="1"/>
  <c r="T3244" i="1"/>
  <c r="T3248" i="1"/>
  <c r="T3252" i="1"/>
  <c r="T3256" i="1"/>
  <c r="T3260" i="1"/>
  <c r="T3264" i="1"/>
  <c r="T3268" i="1"/>
  <c r="T3272" i="1"/>
  <c r="T3276" i="1"/>
  <c r="T3280" i="1"/>
  <c r="T3284" i="1"/>
  <c r="T3288" i="1"/>
  <c r="T3292" i="1"/>
  <c r="T3296" i="1"/>
  <c r="T3300" i="1"/>
  <c r="T3304" i="1"/>
  <c r="T3308" i="1"/>
  <c r="T3312" i="1"/>
  <c r="T3316" i="1"/>
  <c r="T3320" i="1"/>
  <c r="T3324" i="1"/>
  <c r="T3328" i="1"/>
  <c r="T3332" i="1"/>
  <c r="T3336" i="1"/>
  <c r="T3340" i="1"/>
  <c r="T3344" i="1"/>
  <c r="T3348" i="1"/>
  <c r="T3352" i="1"/>
  <c r="T3356" i="1"/>
  <c r="T3360" i="1"/>
  <c r="T3364" i="1"/>
  <c r="T3368" i="1"/>
  <c r="T3372" i="1"/>
  <c r="T3376" i="1"/>
  <c r="T3380" i="1"/>
  <c r="T3384" i="1"/>
  <c r="T3388" i="1"/>
  <c r="T3392" i="1"/>
  <c r="T3396" i="1"/>
  <c r="T3400" i="1"/>
  <c r="T3404" i="1"/>
  <c r="T3408" i="1"/>
  <c r="T3412" i="1"/>
  <c r="T3416" i="1"/>
  <c r="T3420" i="1"/>
  <c r="T3424" i="1"/>
  <c r="T3428" i="1"/>
  <c r="T3432" i="1"/>
  <c r="T3436" i="1"/>
  <c r="T3440" i="1"/>
  <c r="T3444" i="1"/>
  <c r="T3448" i="1"/>
  <c r="T3452" i="1"/>
  <c r="T3456" i="1"/>
  <c r="T3460" i="1"/>
  <c r="T3464" i="1"/>
  <c r="T3468" i="1"/>
  <c r="T3472" i="1"/>
  <c r="T3476" i="1"/>
  <c r="T3480" i="1"/>
  <c r="T3484" i="1"/>
  <c r="T3488" i="1"/>
  <c r="T3492" i="1"/>
  <c r="T3496" i="1"/>
  <c r="T3500" i="1"/>
  <c r="T3504" i="1"/>
  <c r="T3508" i="1"/>
  <c r="T3512" i="1"/>
  <c r="T3516" i="1"/>
  <c r="T3520" i="1"/>
  <c r="T3524" i="1"/>
  <c r="T3528" i="1"/>
  <c r="T3532" i="1"/>
  <c r="T3536" i="1"/>
  <c r="T3540" i="1"/>
  <c r="T3544" i="1"/>
  <c r="T3548" i="1"/>
  <c r="T3552" i="1"/>
  <c r="T3556" i="1"/>
  <c r="T3560" i="1"/>
  <c r="T3564" i="1"/>
  <c r="T3568" i="1"/>
  <c r="T3572" i="1"/>
  <c r="T3576" i="1"/>
  <c r="T3580" i="1"/>
  <c r="T3584" i="1"/>
  <c r="T3588" i="1"/>
  <c r="T3592" i="1"/>
  <c r="T3596" i="1"/>
  <c r="T3600" i="1"/>
  <c r="T3604" i="1"/>
  <c r="T3608" i="1"/>
  <c r="T227" i="1"/>
  <c r="T327" i="1"/>
  <c r="T389" i="1"/>
  <c r="T446" i="1"/>
  <c r="T502" i="1"/>
  <c r="T559" i="1"/>
  <c r="T602" i="1"/>
  <c r="T644" i="1"/>
  <c r="T687" i="1"/>
  <c r="T730" i="1"/>
  <c r="T767" i="1"/>
  <c r="T795" i="1"/>
  <c r="T824" i="1"/>
  <c r="T852" i="1"/>
  <c r="T880" i="1"/>
  <c r="T910" i="1"/>
  <c r="T938" i="1"/>
  <c r="T966" i="1"/>
  <c r="T992" i="1"/>
  <c r="T1013" i="1"/>
  <c r="T1034" i="1"/>
  <c r="T1056" i="1"/>
  <c r="T1077" i="1"/>
  <c r="T1098" i="1"/>
  <c r="T1120" i="1"/>
  <c r="T1141" i="1"/>
  <c r="T1162" i="1"/>
  <c r="T1184" i="1"/>
  <c r="T1205" i="1"/>
  <c r="T1226" i="1"/>
  <c r="T1244" i="1"/>
  <c r="T1258" i="1"/>
  <c r="T1272" i="1"/>
  <c r="T1286" i="1"/>
  <c r="T1301" i="1"/>
  <c r="T1314" i="1"/>
  <c r="T1329" i="1"/>
  <c r="T1344" i="1"/>
  <c r="T1357" i="1"/>
  <c r="T1372" i="1"/>
  <c r="T1386" i="1"/>
  <c r="T1400" i="1"/>
  <c r="T1414" i="1"/>
  <c r="T1429" i="1"/>
  <c r="T1442" i="1"/>
  <c r="T1457" i="1"/>
  <c r="T1472" i="1"/>
  <c r="T1485" i="1"/>
  <c r="T1498" i="1"/>
  <c r="T1509" i="1"/>
  <c r="T1518" i="1"/>
  <c r="T1526" i="1"/>
  <c r="T1534" i="1"/>
  <c r="T1542" i="1"/>
  <c r="T1550" i="1"/>
  <c r="T1558" i="1"/>
  <c r="T1566" i="1"/>
  <c r="T1574" i="1"/>
  <c r="T1582" i="1"/>
  <c r="T1590" i="1"/>
  <c r="T1598" i="1"/>
  <c r="T1606" i="1"/>
  <c r="T1614" i="1"/>
  <c r="T1622" i="1"/>
  <c r="T1630" i="1"/>
  <c r="T1638" i="1"/>
  <c r="T1646" i="1"/>
  <c r="T1654" i="1"/>
  <c r="T1662" i="1"/>
  <c r="T1670" i="1"/>
  <c r="T1678" i="1"/>
  <c r="T1686" i="1"/>
  <c r="T1694" i="1"/>
  <c r="T1702" i="1"/>
  <c r="T1710" i="1"/>
  <c r="T1718" i="1"/>
  <c r="T1726" i="1"/>
  <c r="T1734" i="1"/>
  <c r="T1742" i="1"/>
  <c r="T1750" i="1"/>
  <c r="T1758" i="1"/>
  <c r="T1766" i="1"/>
  <c r="T1774" i="1"/>
  <c r="T1782" i="1"/>
  <c r="T1790" i="1"/>
  <c r="T1798" i="1"/>
  <c r="T1806" i="1"/>
  <c r="T1814" i="1"/>
  <c r="T1822" i="1"/>
  <c r="T1830" i="1"/>
  <c r="T1838" i="1"/>
  <c r="T1846" i="1"/>
  <c r="T1854" i="1"/>
  <c r="T1862" i="1"/>
  <c r="T1870" i="1"/>
  <c r="T1878" i="1"/>
  <c r="T1886" i="1"/>
  <c r="T1894" i="1"/>
  <c r="T1902" i="1"/>
  <c r="T1910" i="1"/>
  <c r="T1918" i="1"/>
  <c r="T1926" i="1"/>
  <c r="T1934" i="1"/>
  <c r="T1942" i="1"/>
  <c r="T1950" i="1"/>
  <c r="T1958" i="1"/>
  <c r="T1966" i="1"/>
  <c r="T1974" i="1"/>
  <c r="T1982" i="1"/>
  <c r="T1990" i="1"/>
  <c r="T1998" i="1"/>
  <c r="T2006" i="1"/>
  <c r="T2014" i="1"/>
  <c r="T2022" i="1"/>
  <c r="T2030" i="1"/>
  <c r="T2038" i="1"/>
  <c r="T2046" i="1"/>
  <c r="T2054" i="1"/>
  <c r="T2062" i="1"/>
  <c r="T2070" i="1"/>
  <c r="T2078" i="1"/>
  <c r="T2086" i="1"/>
  <c r="T2094" i="1"/>
  <c r="T2102" i="1"/>
  <c r="T2110" i="1"/>
  <c r="T2118" i="1"/>
  <c r="T2126" i="1"/>
  <c r="T2134" i="1"/>
  <c r="T2142" i="1"/>
  <c r="T2150" i="1"/>
  <c r="T2158" i="1"/>
  <c r="T2166" i="1"/>
  <c r="T2174" i="1"/>
  <c r="T2182" i="1"/>
  <c r="T2190" i="1"/>
  <c r="T2198" i="1"/>
  <c r="T2206" i="1"/>
  <c r="T2214" i="1"/>
  <c r="T2222" i="1"/>
  <c r="T2230" i="1"/>
  <c r="T2238" i="1"/>
  <c r="T2246" i="1"/>
  <c r="T2254" i="1"/>
  <c r="T2262" i="1"/>
  <c r="T2270" i="1"/>
  <c r="T2278" i="1"/>
  <c r="T2286" i="1"/>
  <c r="T2294" i="1"/>
  <c r="T2302" i="1"/>
  <c r="T2310" i="1"/>
  <c r="T2318" i="1"/>
  <c r="T2326" i="1"/>
  <c r="T2334" i="1"/>
  <c r="T2342" i="1"/>
  <c r="T2350" i="1"/>
  <c r="T2358" i="1"/>
  <c r="T2366" i="1"/>
  <c r="T2374" i="1"/>
  <c r="T2382" i="1"/>
  <c r="T2390" i="1"/>
  <c r="T2398" i="1"/>
  <c r="T2406" i="1"/>
  <c r="T2414" i="1"/>
  <c r="T2422" i="1"/>
  <c r="T2430" i="1"/>
  <c r="T2438" i="1"/>
  <c r="T2446" i="1"/>
  <c r="T2451" i="1"/>
  <c r="T2456" i="1"/>
  <c r="T2462" i="1"/>
  <c r="T235" i="1"/>
  <c r="T390" i="1"/>
  <c r="T505" i="1"/>
  <c r="T603" i="1"/>
  <c r="T688" i="1"/>
  <c r="T768" i="1"/>
  <c r="T826" i="1"/>
  <c r="T883" i="1"/>
  <c r="T939" i="1"/>
  <c r="T993" i="1"/>
  <c r="T1036" i="1"/>
  <c r="T1078" i="1"/>
  <c r="T1121" i="1"/>
  <c r="T1164" i="1"/>
  <c r="T1206" i="1"/>
  <c r="T1245" i="1"/>
  <c r="T1274" i="1"/>
  <c r="T1302" i="1"/>
  <c r="T1330" i="1"/>
  <c r="T1360" i="1"/>
  <c r="T1388" i="1"/>
  <c r="T1416" i="1"/>
  <c r="T1445" i="1"/>
  <c r="T1473" i="1"/>
  <c r="T1500" i="1"/>
  <c r="T1519" i="1"/>
  <c r="T1535" i="1"/>
  <c r="T1551" i="1"/>
  <c r="T1567" i="1"/>
  <c r="T1583" i="1"/>
  <c r="T1599" i="1"/>
  <c r="T1615" i="1"/>
  <c r="T1631" i="1"/>
  <c r="T1647" i="1"/>
  <c r="T1663" i="1"/>
  <c r="T1679" i="1"/>
  <c r="T1695" i="1"/>
  <c r="T1711" i="1"/>
  <c r="T1727" i="1"/>
  <c r="T1743" i="1"/>
  <c r="T1759" i="1"/>
  <c r="T1775" i="1"/>
  <c r="T1791" i="1"/>
  <c r="T1807" i="1"/>
  <c r="T1823" i="1"/>
  <c r="T1839" i="1"/>
  <c r="T1855" i="1"/>
  <c r="T1871" i="1"/>
  <c r="T1887" i="1"/>
  <c r="T1903" i="1"/>
  <c r="T1919" i="1"/>
  <c r="T1935" i="1"/>
  <c r="T1951" i="1"/>
  <c r="T1967" i="1"/>
  <c r="T1983" i="1"/>
  <c r="T1999" i="1"/>
  <c r="T2015" i="1"/>
  <c r="T2031" i="1"/>
  <c r="T2047" i="1"/>
  <c r="T2063" i="1"/>
  <c r="T2079" i="1"/>
  <c r="T2095" i="1"/>
  <c r="T2111" i="1"/>
  <c r="T2127" i="1"/>
  <c r="T2143" i="1"/>
  <c r="T2159" i="1"/>
  <c r="T2175" i="1"/>
  <c r="T2191" i="1"/>
  <c r="T2207" i="1"/>
  <c r="T2223" i="1"/>
  <c r="T2239" i="1"/>
  <c r="T2255" i="1"/>
  <c r="T2271" i="1"/>
  <c r="T2287" i="1"/>
  <c r="T2303" i="1"/>
  <c r="T2319" i="1"/>
  <c r="T2335" i="1"/>
  <c r="T2351" i="1"/>
  <c r="T2367" i="1"/>
  <c r="T2383" i="1"/>
  <c r="T2399" i="1"/>
  <c r="T2415" i="1"/>
  <c r="T2431" i="1"/>
  <c r="T2447" i="1"/>
  <c r="T2458" i="1"/>
  <c r="T2467" i="1"/>
  <c r="T2474" i="1"/>
  <c r="T2479" i="1"/>
  <c r="T2485" i="1"/>
  <c r="T2490" i="1"/>
  <c r="T2495" i="1"/>
  <c r="T2501" i="1"/>
  <c r="T2506" i="1"/>
  <c r="T2511" i="1"/>
  <c r="T2517" i="1"/>
  <c r="T2522" i="1"/>
  <c r="T2527" i="1"/>
  <c r="T2533" i="1"/>
  <c r="T2538" i="1"/>
  <c r="T2543" i="1"/>
  <c r="T2549" i="1"/>
  <c r="T2554" i="1"/>
  <c r="T2559" i="1"/>
  <c r="T2565" i="1"/>
  <c r="T2570" i="1"/>
  <c r="T2575" i="1"/>
  <c r="T2581" i="1"/>
  <c r="T2586" i="1"/>
  <c r="T2591" i="1"/>
  <c r="T2597" i="1"/>
  <c r="T2602" i="1"/>
  <c r="T2607" i="1"/>
  <c r="T2613" i="1"/>
  <c r="T2618" i="1"/>
  <c r="T2623" i="1"/>
  <c r="T2629" i="1"/>
  <c r="T2634" i="1"/>
  <c r="T2639" i="1"/>
  <c r="T2645" i="1"/>
  <c r="T2650" i="1"/>
  <c r="T2655" i="1"/>
  <c r="T2661" i="1"/>
  <c r="T2666" i="1"/>
  <c r="T2671" i="1"/>
  <c r="T2677" i="1"/>
  <c r="T2682" i="1"/>
  <c r="T2687" i="1"/>
  <c r="T2693" i="1"/>
  <c r="T2698" i="1"/>
  <c r="T2703" i="1"/>
  <c r="T2709" i="1"/>
  <c r="T2714" i="1"/>
  <c r="T2719" i="1"/>
  <c r="T2725" i="1"/>
  <c r="T2730" i="1"/>
  <c r="T2735" i="1"/>
  <c r="T2741" i="1"/>
  <c r="T2746" i="1"/>
  <c r="T2751" i="1"/>
  <c r="T2757" i="1"/>
  <c r="T2762" i="1"/>
  <c r="T2767" i="1"/>
  <c r="T2773" i="1"/>
  <c r="T2778" i="1"/>
  <c r="T2783" i="1"/>
  <c r="T2789" i="1"/>
  <c r="T2794" i="1"/>
  <c r="T2799" i="1"/>
  <c r="T2805" i="1"/>
  <c r="T2810" i="1"/>
  <c r="T2815" i="1"/>
  <c r="T2821" i="1"/>
  <c r="T2826" i="1"/>
  <c r="T2831" i="1"/>
  <c r="T2837" i="1"/>
  <c r="T2842" i="1"/>
  <c r="T2847" i="1"/>
  <c r="T2853" i="1"/>
  <c r="T2858" i="1"/>
  <c r="T2863" i="1"/>
  <c r="T2869" i="1"/>
  <c r="T2874" i="1"/>
  <c r="T2879" i="1"/>
  <c r="T2885" i="1"/>
  <c r="T2890" i="1"/>
  <c r="T2895" i="1"/>
  <c r="T2901" i="1"/>
  <c r="T2906" i="1"/>
  <c r="T2911" i="1"/>
  <c r="T2917" i="1"/>
  <c r="T2922" i="1"/>
  <c r="T2927" i="1"/>
  <c r="T2933" i="1"/>
  <c r="T2938" i="1"/>
  <c r="T2943" i="1"/>
  <c r="T2949" i="1"/>
  <c r="T2954" i="1"/>
  <c r="T2959" i="1"/>
  <c r="T2965" i="1"/>
  <c r="T2970" i="1"/>
  <c r="T2975" i="1"/>
  <c r="T2981" i="1"/>
  <c r="T2986" i="1"/>
  <c r="T2991" i="1"/>
  <c r="T2997" i="1"/>
  <c r="T3002" i="1"/>
  <c r="T3007" i="1"/>
  <c r="T3013" i="1"/>
  <c r="T3018" i="1"/>
  <c r="T3023" i="1"/>
  <c r="T3029" i="1"/>
  <c r="T3034" i="1"/>
  <c r="T3039" i="1"/>
  <c r="T3045" i="1"/>
  <c r="T3050" i="1"/>
  <c r="T3055" i="1"/>
  <c r="T3061" i="1"/>
  <c r="T3066" i="1"/>
  <c r="T3071" i="1"/>
  <c r="T3077" i="1"/>
  <c r="T3082" i="1"/>
  <c r="T3087" i="1"/>
  <c r="T3093" i="1"/>
  <c r="T3098" i="1"/>
  <c r="T3103" i="1"/>
  <c r="T3109" i="1"/>
  <c r="T3114" i="1"/>
  <c r="T3119" i="1"/>
  <c r="T3125" i="1"/>
  <c r="T3130" i="1"/>
  <c r="T3135" i="1"/>
  <c r="T3141" i="1"/>
  <c r="T3146" i="1"/>
  <c r="T3151" i="1"/>
  <c r="T3157" i="1"/>
  <c r="T3162" i="1"/>
  <c r="T3167" i="1"/>
  <c r="T3173" i="1"/>
  <c r="T3178" i="1"/>
  <c r="T3183" i="1"/>
  <c r="T3189" i="1"/>
  <c r="T3194" i="1"/>
  <c r="T3199" i="1"/>
  <c r="T3205" i="1"/>
  <c r="T3210" i="1"/>
  <c r="T3215" i="1"/>
  <c r="T3221" i="1"/>
  <c r="T3226" i="1"/>
  <c r="T3231" i="1"/>
  <c r="T3237" i="1"/>
  <c r="T3242" i="1"/>
  <c r="T3247" i="1"/>
  <c r="T3253" i="1"/>
  <c r="T3258" i="1"/>
  <c r="T3263" i="1"/>
  <c r="T3269" i="1"/>
  <c r="T3274" i="1"/>
  <c r="T3279" i="1"/>
  <c r="T3285" i="1"/>
  <c r="T3290" i="1"/>
  <c r="T3295" i="1"/>
  <c r="T3301" i="1"/>
  <c r="T3306" i="1"/>
  <c r="T3311" i="1"/>
  <c r="T3317" i="1"/>
  <c r="T3322" i="1"/>
  <c r="T3327" i="1"/>
  <c r="T3333" i="1"/>
  <c r="T3338" i="1"/>
  <c r="T3343" i="1"/>
  <c r="T3349" i="1"/>
  <c r="T3354" i="1"/>
  <c r="T3359" i="1"/>
  <c r="T3365" i="1"/>
  <c r="T3370" i="1"/>
  <c r="T3375" i="1"/>
  <c r="T3381" i="1"/>
  <c r="T3386" i="1"/>
  <c r="T3391" i="1"/>
  <c r="T3397" i="1"/>
  <c r="T3402" i="1"/>
  <c r="T3407" i="1"/>
  <c r="T3413" i="1"/>
  <c r="T3418" i="1"/>
  <c r="T3423" i="1"/>
  <c r="T3429" i="1"/>
  <c r="T3434" i="1"/>
  <c r="T3439" i="1"/>
  <c r="T3445" i="1"/>
  <c r="T3450" i="1"/>
  <c r="T3455" i="1"/>
  <c r="T3461" i="1"/>
  <c r="T3466" i="1"/>
  <c r="T3471" i="1"/>
  <c r="T3477" i="1"/>
  <c r="T3482" i="1"/>
  <c r="T3487" i="1"/>
  <c r="T3493" i="1"/>
  <c r="T3498" i="1"/>
  <c r="T3503" i="1"/>
  <c r="T3509" i="1"/>
  <c r="T3514" i="1"/>
  <c r="T3519" i="1"/>
  <c r="T3525" i="1"/>
  <c r="T3530" i="1"/>
  <c r="T3535" i="1"/>
  <c r="T3541" i="1"/>
  <c r="T3546" i="1"/>
  <c r="T3551" i="1"/>
  <c r="T3557" i="1"/>
  <c r="T3562" i="1"/>
  <c r="T3567" i="1"/>
  <c r="T3573" i="1"/>
  <c r="T3578" i="1"/>
  <c r="T3583" i="1"/>
  <c r="T3589" i="1"/>
  <c r="T3594" i="1"/>
  <c r="T3599" i="1"/>
  <c r="T3605" i="1"/>
  <c r="T3610" i="1"/>
  <c r="T3614" i="1"/>
  <c r="T3618" i="1"/>
  <c r="T3622" i="1"/>
  <c r="T3626" i="1"/>
  <c r="T3630" i="1"/>
  <c r="T3634" i="1"/>
  <c r="T3638" i="1"/>
  <c r="T3642" i="1"/>
  <c r="T3646" i="1"/>
  <c r="T3650" i="1"/>
  <c r="T3654" i="1"/>
  <c r="T3658" i="1"/>
  <c r="T3662" i="1"/>
  <c r="T3666" i="1"/>
  <c r="T3670" i="1"/>
  <c r="T3674" i="1"/>
  <c r="T3678" i="1"/>
  <c r="T3682" i="1"/>
  <c r="T3686" i="1"/>
  <c r="T3690" i="1"/>
  <c r="T3694" i="1"/>
  <c r="T3698" i="1"/>
  <c r="T3702" i="1"/>
  <c r="T3706" i="1"/>
  <c r="T3710" i="1"/>
  <c r="T3714" i="1"/>
  <c r="T3718" i="1"/>
  <c r="T3722" i="1"/>
  <c r="T3726" i="1"/>
  <c r="T3730" i="1"/>
  <c r="T3734" i="1"/>
  <c r="T3738" i="1"/>
  <c r="T3742" i="1"/>
  <c r="T3746" i="1"/>
  <c r="T3750" i="1"/>
  <c r="T3754" i="1"/>
  <c r="T3758" i="1"/>
  <c r="T3762" i="1"/>
  <c r="T3766" i="1"/>
  <c r="T3770" i="1"/>
  <c r="T3774" i="1"/>
  <c r="T290" i="1"/>
  <c r="T417" i="1"/>
  <c r="T531" i="1"/>
  <c r="T623" i="1"/>
  <c r="T708" i="1"/>
  <c r="T782" i="1"/>
  <c r="T838" i="1"/>
  <c r="T895" i="1"/>
  <c r="T952" i="1"/>
  <c r="T1002" i="1"/>
  <c r="T1045" i="1"/>
  <c r="T1088" i="1"/>
  <c r="T1130" i="1"/>
  <c r="T1173" i="1"/>
  <c r="T1216" i="1"/>
  <c r="T1250" i="1"/>
  <c r="T1280" i="1"/>
  <c r="T1308" i="1"/>
  <c r="T1336" i="1"/>
  <c r="T1365" i="1"/>
  <c r="T1393" i="1"/>
  <c r="T1421" i="1"/>
  <c r="T1450" i="1"/>
  <c r="T1478" i="1"/>
  <c r="T1504" i="1"/>
  <c r="T1522" i="1"/>
  <c r="T1538" i="1"/>
  <c r="T1554" i="1"/>
  <c r="T1570" i="1"/>
  <c r="T1586" i="1"/>
  <c r="T1602" i="1"/>
  <c r="T1618" i="1"/>
  <c r="T1634" i="1"/>
  <c r="T1650" i="1"/>
  <c r="T1666" i="1"/>
  <c r="T1682" i="1"/>
  <c r="T1698" i="1"/>
  <c r="T1714" i="1"/>
  <c r="T1730" i="1"/>
  <c r="T1746" i="1"/>
  <c r="T1762" i="1"/>
  <c r="T1778" i="1"/>
  <c r="T1794" i="1"/>
  <c r="T1810" i="1"/>
  <c r="T1826" i="1"/>
  <c r="T1842" i="1"/>
  <c r="T1858" i="1"/>
  <c r="T1874" i="1"/>
  <c r="T1890" i="1"/>
  <c r="T1906" i="1"/>
  <c r="T1922" i="1"/>
  <c r="T1938" i="1"/>
  <c r="T1954" i="1"/>
  <c r="T1970" i="1"/>
  <c r="T1986" i="1"/>
  <c r="T2002" i="1"/>
  <c r="T2018" i="1"/>
  <c r="T2034" i="1"/>
  <c r="T2050" i="1"/>
  <c r="T2066" i="1"/>
  <c r="T2082" i="1"/>
  <c r="T2098" i="1"/>
  <c r="T2114" i="1"/>
  <c r="T2130" i="1"/>
  <c r="T2146" i="1"/>
  <c r="T2162" i="1"/>
  <c r="T2178" i="1"/>
  <c r="T2194" i="1"/>
  <c r="T2210" i="1"/>
  <c r="T2226" i="1"/>
  <c r="T2242" i="1"/>
  <c r="T2258" i="1"/>
  <c r="T2274" i="1"/>
  <c r="T2290" i="1"/>
  <c r="T2306" i="1"/>
  <c r="T2322" i="1"/>
  <c r="T2338" i="1"/>
  <c r="T2354" i="1"/>
  <c r="T2370" i="1"/>
  <c r="T2386" i="1"/>
  <c r="T2402" i="1"/>
  <c r="T2418" i="1"/>
  <c r="T2434" i="1"/>
  <c r="T2448" i="1"/>
  <c r="T2459" i="1"/>
  <c r="T2468" i="1"/>
  <c r="T2475" i="1"/>
  <c r="T2481" i="1"/>
  <c r="T2486" i="1"/>
  <c r="T2491" i="1"/>
  <c r="T2497" i="1"/>
  <c r="T2502" i="1"/>
  <c r="T2507" i="1"/>
  <c r="T2513" i="1"/>
  <c r="T2518" i="1"/>
  <c r="T2523" i="1"/>
  <c r="T2529" i="1"/>
  <c r="T2534" i="1"/>
  <c r="T2539" i="1"/>
  <c r="T2545" i="1"/>
  <c r="T2550" i="1"/>
  <c r="T2555" i="1"/>
  <c r="T2561" i="1"/>
  <c r="T2566" i="1"/>
  <c r="T2571" i="1"/>
  <c r="T2577" i="1"/>
  <c r="T2582" i="1"/>
  <c r="T2587" i="1"/>
  <c r="T2593" i="1"/>
  <c r="T2598" i="1"/>
  <c r="T2603" i="1"/>
  <c r="T2609" i="1"/>
  <c r="T2614" i="1"/>
  <c r="T2619" i="1"/>
  <c r="T2625" i="1"/>
  <c r="T2630" i="1"/>
  <c r="T2635" i="1"/>
  <c r="T2641" i="1"/>
  <c r="T2646" i="1"/>
  <c r="T2651" i="1"/>
  <c r="T2657" i="1"/>
  <c r="T2662" i="1"/>
  <c r="T2667" i="1"/>
  <c r="T2673" i="1"/>
  <c r="T2678" i="1"/>
  <c r="T2683" i="1"/>
  <c r="T2689" i="1"/>
  <c r="T2694" i="1"/>
  <c r="T2699" i="1"/>
  <c r="T2705" i="1"/>
  <c r="T2710" i="1"/>
  <c r="T2715" i="1"/>
  <c r="T2721" i="1"/>
  <c r="T2726" i="1"/>
  <c r="T2731" i="1"/>
  <c r="T2737" i="1"/>
  <c r="T2742" i="1"/>
  <c r="T2747" i="1"/>
  <c r="T2753" i="1"/>
  <c r="T2758" i="1"/>
  <c r="T2763" i="1"/>
  <c r="T2769" i="1"/>
  <c r="T2774" i="1"/>
  <c r="T2779" i="1"/>
  <c r="T2785" i="1"/>
  <c r="T2790" i="1"/>
  <c r="T2795" i="1"/>
  <c r="T2801" i="1"/>
  <c r="T2806" i="1"/>
  <c r="T2811" i="1"/>
  <c r="T2817" i="1"/>
  <c r="T2822" i="1"/>
  <c r="T2827" i="1"/>
  <c r="T2833" i="1"/>
  <c r="T2838" i="1"/>
  <c r="T2843" i="1"/>
  <c r="T2849" i="1"/>
  <c r="T2854" i="1"/>
  <c r="T2859" i="1"/>
  <c r="T2865" i="1"/>
  <c r="T2870" i="1"/>
  <c r="T331" i="1"/>
  <c r="T560" i="1"/>
  <c r="T731" i="1"/>
  <c r="T854" i="1"/>
  <c r="T968" i="1"/>
  <c r="T1057" i="1"/>
  <c r="T1142" i="1"/>
  <c r="T1228" i="1"/>
  <c r="T1288" i="1"/>
  <c r="T1345" i="1"/>
  <c r="T1402" i="1"/>
  <c r="T1458" i="1"/>
  <c r="T1510" i="1"/>
  <c r="T1543" i="1"/>
  <c r="T1575" i="1"/>
  <c r="T1607" i="1"/>
  <c r="T1639" i="1"/>
  <c r="T1671" i="1"/>
  <c r="T1703" i="1"/>
  <c r="T1735" i="1"/>
  <c r="T1767" i="1"/>
  <c r="T1799" i="1"/>
  <c r="T1831" i="1"/>
  <c r="T1863" i="1"/>
  <c r="T1895" i="1"/>
  <c r="T1927" i="1"/>
  <c r="T1959" i="1"/>
  <c r="T1991" i="1"/>
  <c r="T2023" i="1"/>
  <c r="T2055" i="1"/>
  <c r="T2087" i="1"/>
  <c r="T2119" i="1"/>
  <c r="T2151" i="1"/>
  <c r="T2183" i="1"/>
  <c r="T2215" i="1"/>
  <c r="T2247" i="1"/>
  <c r="T2279" i="1"/>
  <c r="T2311" i="1"/>
  <c r="T2343" i="1"/>
  <c r="T2375" i="1"/>
  <c r="T2407" i="1"/>
  <c r="T2439" i="1"/>
  <c r="T2463" i="1"/>
  <c r="T2477" i="1"/>
  <c r="T2487" i="1"/>
  <c r="T2498" i="1"/>
  <c r="T2509" i="1"/>
  <c r="T2519" i="1"/>
  <c r="T2530" i="1"/>
  <c r="T2541" i="1"/>
  <c r="T2551" i="1"/>
  <c r="T2562" i="1"/>
  <c r="T2573" i="1"/>
  <c r="T2583" i="1"/>
  <c r="T2594" i="1"/>
  <c r="T2605" i="1"/>
  <c r="T2615" i="1"/>
  <c r="T2626" i="1"/>
  <c r="T2637" i="1"/>
  <c r="T2647" i="1"/>
  <c r="T2658" i="1"/>
  <c r="T2669" i="1"/>
  <c r="T2679" i="1"/>
  <c r="T2690" i="1"/>
  <c r="T2701" i="1"/>
  <c r="T2711" i="1"/>
  <c r="T2722" i="1"/>
  <c r="T2733" i="1"/>
  <c r="T2743" i="1"/>
  <c r="T2754" i="1"/>
  <c r="T2765" i="1"/>
  <c r="T2775" i="1"/>
  <c r="T2786" i="1"/>
  <c r="T2797" i="1"/>
  <c r="T2807" i="1"/>
  <c r="T2818" i="1"/>
  <c r="T2829" i="1"/>
  <c r="T2839" i="1"/>
  <c r="T2850" i="1"/>
  <c r="T2861" i="1"/>
  <c r="T2871" i="1"/>
  <c r="T2878" i="1"/>
  <c r="T2886" i="1"/>
  <c r="T2893" i="1"/>
  <c r="T2899" i="1"/>
  <c r="T2907" i="1"/>
  <c r="T2914" i="1"/>
  <c r="T2921" i="1"/>
  <c r="T2929" i="1"/>
  <c r="T2935" i="1"/>
  <c r="T2942" i="1"/>
  <c r="T2950" i="1"/>
  <c r="T2957" i="1"/>
  <c r="T2963" i="1"/>
  <c r="T2971" i="1"/>
  <c r="T2978" i="1"/>
  <c r="T2985" i="1"/>
  <c r="T2993" i="1"/>
  <c r="T2999" i="1"/>
  <c r="T3006" i="1"/>
  <c r="T3014" i="1"/>
  <c r="T3021" i="1"/>
  <c r="T3027" i="1"/>
  <c r="T3035" i="1"/>
  <c r="T3042" i="1"/>
  <c r="T3049" i="1"/>
  <c r="T3057" i="1"/>
  <c r="T3063" i="1"/>
  <c r="T3070" i="1"/>
  <c r="T3078" i="1"/>
  <c r="T3085" i="1"/>
  <c r="T3091" i="1"/>
  <c r="T3099" i="1"/>
  <c r="T3106" i="1"/>
  <c r="T3113" i="1"/>
  <c r="T3121" i="1"/>
  <c r="T3127" i="1"/>
  <c r="T3134" i="1"/>
  <c r="T3142" i="1"/>
  <c r="T3149" i="1"/>
  <c r="T3155" i="1"/>
  <c r="T3163" i="1"/>
  <c r="T3170" i="1"/>
  <c r="T3177" i="1"/>
  <c r="T3185" i="1"/>
  <c r="T3191" i="1"/>
  <c r="T3198" i="1"/>
  <c r="T3206" i="1"/>
  <c r="T3213" i="1"/>
  <c r="T3219" i="1"/>
  <c r="T3227" i="1"/>
  <c r="T3234" i="1"/>
  <c r="T3241" i="1"/>
  <c r="T3249" i="1"/>
  <c r="T3255" i="1"/>
  <c r="T3262" i="1"/>
  <c r="T3270" i="1"/>
  <c r="T3277" i="1"/>
  <c r="T3283" i="1"/>
  <c r="T3291" i="1"/>
  <c r="T3298" i="1"/>
  <c r="T3305" i="1"/>
  <c r="T3313" i="1"/>
  <c r="T3319" i="1"/>
  <c r="T3326" i="1"/>
  <c r="T3334" i="1"/>
  <c r="T3341" i="1"/>
  <c r="T3347" i="1"/>
  <c r="T3355" i="1"/>
  <c r="T3362" i="1"/>
  <c r="T3369" i="1"/>
  <c r="T3377" i="1"/>
  <c r="T3383" i="1"/>
  <c r="T3390" i="1"/>
  <c r="T3398" i="1"/>
  <c r="T3405" i="1"/>
  <c r="T3411" i="1"/>
  <c r="T3419" i="1"/>
  <c r="T3426" i="1"/>
  <c r="T3433" i="1"/>
  <c r="T3441" i="1"/>
  <c r="T3447" i="1"/>
  <c r="T3454" i="1"/>
  <c r="T3462" i="1"/>
  <c r="T3469" i="1"/>
  <c r="T3475" i="1"/>
  <c r="T3483" i="1"/>
  <c r="T3490" i="1"/>
  <c r="T3497" i="1"/>
  <c r="T3505" i="1"/>
  <c r="T3511" i="1"/>
  <c r="T3518" i="1"/>
  <c r="T3526" i="1"/>
  <c r="T3533" i="1"/>
  <c r="T3539" i="1"/>
  <c r="T3547" i="1"/>
  <c r="T3554" i="1"/>
  <c r="T3561" i="1"/>
  <c r="T3569" i="1"/>
  <c r="T3575" i="1"/>
  <c r="T3582" i="1"/>
  <c r="T3590" i="1"/>
  <c r="T3597" i="1"/>
  <c r="T3603" i="1"/>
  <c r="T3611" i="1"/>
  <c r="T3616" i="1"/>
  <c r="T3621" i="1"/>
  <c r="T3627" i="1"/>
  <c r="T3632" i="1"/>
  <c r="T3637" i="1"/>
  <c r="T3643" i="1"/>
  <c r="T3648" i="1"/>
  <c r="T3653" i="1"/>
  <c r="T3659" i="1"/>
  <c r="T3664" i="1"/>
  <c r="T3669" i="1"/>
  <c r="T3675" i="1"/>
  <c r="T3680" i="1"/>
  <c r="T3685" i="1"/>
  <c r="T3691" i="1"/>
  <c r="T3696" i="1"/>
  <c r="T3701" i="1"/>
  <c r="T3707" i="1"/>
  <c r="T3712" i="1"/>
  <c r="T3717" i="1"/>
  <c r="T3723" i="1"/>
  <c r="T3728" i="1"/>
  <c r="T3733" i="1"/>
  <c r="T3739" i="1"/>
  <c r="T3744" i="1"/>
  <c r="T3749" i="1"/>
  <c r="T3755" i="1"/>
  <c r="T3760" i="1"/>
  <c r="T3765" i="1"/>
  <c r="T3771" i="1"/>
  <c r="T3776" i="1"/>
  <c r="T3780" i="1"/>
  <c r="T3784" i="1"/>
  <c r="T3788" i="1"/>
  <c r="T3792" i="1"/>
  <c r="T3796" i="1"/>
  <c r="T3800" i="1"/>
  <c r="T3804" i="1"/>
  <c r="T3808" i="1"/>
  <c r="T3812" i="1"/>
  <c r="T3816" i="1"/>
  <c r="T3820" i="1"/>
  <c r="T3824" i="1"/>
  <c r="T3828" i="1"/>
  <c r="T3832" i="1"/>
  <c r="T3836" i="1"/>
  <c r="T3840" i="1"/>
  <c r="T3844" i="1"/>
  <c r="T3848" i="1"/>
  <c r="T3852" i="1"/>
  <c r="T3856" i="1"/>
  <c r="T3860" i="1"/>
  <c r="T3864" i="1"/>
  <c r="T3868" i="1"/>
  <c r="T3872" i="1"/>
  <c r="T3876" i="1"/>
  <c r="T3880" i="1"/>
  <c r="T3884" i="1"/>
  <c r="T3888" i="1"/>
  <c r="T3892" i="1"/>
  <c r="T3896" i="1"/>
  <c r="T3900" i="1"/>
  <c r="T3904" i="1"/>
  <c r="T3908" i="1"/>
  <c r="T3912" i="1"/>
  <c r="T3916" i="1"/>
  <c r="T3920" i="1"/>
  <c r="T3924" i="1"/>
  <c r="T3928" i="1"/>
  <c r="T3932" i="1"/>
  <c r="T3936" i="1"/>
  <c r="T3940" i="1"/>
  <c r="T3944" i="1"/>
  <c r="T3948" i="1"/>
  <c r="T3952" i="1"/>
  <c r="T3956" i="1"/>
  <c r="T3960" i="1"/>
  <c r="T3964" i="1"/>
  <c r="T3968" i="1"/>
  <c r="T3972" i="1"/>
  <c r="T3976" i="1"/>
  <c r="T3980" i="1"/>
  <c r="T3984" i="1"/>
  <c r="T3988" i="1"/>
  <c r="T3992" i="1"/>
  <c r="T3996" i="1"/>
  <c r="T4000" i="1"/>
  <c r="T4004" i="1"/>
  <c r="T4008" i="1"/>
  <c r="T4012" i="1"/>
  <c r="T4016" i="1"/>
  <c r="T4020" i="1"/>
  <c r="T4024" i="1"/>
  <c r="T4028" i="1"/>
  <c r="T4032" i="1"/>
  <c r="T4036" i="1"/>
  <c r="T4040" i="1"/>
  <c r="T4044" i="1"/>
  <c r="T4048" i="1"/>
  <c r="T4052" i="1"/>
  <c r="T4056" i="1"/>
  <c r="T4060" i="1"/>
  <c r="T4064" i="1"/>
  <c r="T4068" i="1"/>
  <c r="T4072" i="1"/>
  <c r="T4076" i="1"/>
  <c r="T4080" i="1"/>
  <c r="T4084" i="1"/>
  <c r="T4088" i="1"/>
  <c r="T4092" i="1"/>
  <c r="T4096" i="1"/>
  <c r="T4100" i="1"/>
  <c r="T4104" i="1"/>
  <c r="T4108" i="1"/>
  <c r="T4112" i="1"/>
  <c r="T4116" i="1"/>
  <c r="T4120" i="1"/>
  <c r="T4124" i="1"/>
  <c r="T4128" i="1"/>
  <c r="T4132" i="1"/>
  <c r="T4136" i="1"/>
  <c r="T4140" i="1"/>
  <c r="T4144" i="1"/>
  <c r="T4148" i="1"/>
  <c r="T4152" i="1"/>
  <c r="T4156" i="1"/>
  <c r="T4160" i="1"/>
  <c r="T4164" i="1"/>
  <c r="T4168" i="1"/>
  <c r="T4172" i="1"/>
  <c r="T4176" i="1"/>
  <c r="T4180" i="1"/>
  <c r="T4184" i="1"/>
  <c r="T4188" i="1"/>
  <c r="T4192" i="1"/>
  <c r="T4196" i="1"/>
  <c r="T4200" i="1"/>
  <c r="T4204" i="1"/>
  <c r="T4208" i="1"/>
  <c r="T4212" i="1"/>
  <c r="T4216" i="1"/>
  <c r="T4220" i="1"/>
  <c r="T4224" i="1"/>
  <c r="T4228" i="1"/>
  <c r="T4232" i="1"/>
  <c r="T4236" i="1"/>
  <c r="T4240" i="1"/>
  <c r="T4244" i="1"/>
  <c r="T4248" i="1"/>
  <c r="T4252" i="1"/>
  <c r="T4256" i="1"/>
  <c r="T4260" i="1"/>
  <c r="T4264" i="1"/>
  <c r="T4268" i="1"/>
  <c r="T4272" i="1"/>
  <c r="T4276" i="1"/>
  <c r="T4280" i="1"/>
  <c r="T4284" i="1"/>
  <c r="T4288" i="1"/>
  <c r="T4292" i="1"/>
  <c r="T4296" i="1"/>
  <c r="T4300" i="1"/>
  <c r="T4304" i="1"/>
  <c r="T4308" i="1"/>
  <c r="T4312" i="1"/>
  <c r="T4316" i="1"/>
  <c r="T4320" i="1"/>
  <c r="T4324" i="1"/>
  <c r="T4328" i="1"/>
  <c r="T4332" i="1"/>
  <c r="T4336" i="1"/>
  <c r="T4340" i="1"/>
  <c r="T4344" i="1"/>
  <c r="T4348" i="1"/>
  <c r="T4352" i="1"/>
  <c r="T4356" i="1"/>
  <c r="T4360" i="1"/>
  <c r="T4364" i="1"/>
  <c r="T4368" i="1"/>
  <c r="T4372" i="1"/>
  <c r="T4376" i="1"/>
  <c r="T4380" i="1"/>
  <c r="T361" i="1"/>
  <c r="T580" i="1"/>
  <c r="T751" i="1"/>
  <c r="T867" i="1"/>
  <c r="T980" i="1"/>
  <c r="T1066" i="1"/>
  <c r="T1152" i="1"/>
  <c r="T1237" i="1"/>
  <c r="T1293" i="1"/>
  <c r="T1350" i="1"/>
  <c r="T1408" i="1"/>
  <c r="T1464" i="1"/>
  <c r="T1514" i="1"/>
  <c r="T1546" i="1"/>
  <c r="T1578" i="1"/>
  <c r="T1610" i="1"/>
  <c r="T1642" i="1"/>
  <c r="T1674" i="1"/>
  <c r="T1706" i="1"/>
  <c r="T1738" i="1"/>
  <c r="T1770" i="1"/>
  <c r="T1802" i="1"/>
  <c r="T1834" i="1"/>
  <c r="T1866" i="1"/>
  <c r="T1898" i="1"/>
  <c r="T1930" i="1"/>
  <c r="T1962" i="1"/>
  <c r="T1994" i="1"/>
  <c r="T2026" i="1"/>
  <c r="T2058" i="1"/>
  <c r="T2090" i="1"/>
  <c r="T2122" i="1"/>
  <c r="T2154" i="1"/>
  <c r="T2186" i="1"/>
  <c r="T2218" i="1"/>
  <c r="T2250" i="1"/>
  <c r="T2282" i="1"/>
  <c r="T2314" i="1"/>
  <c r="T2346" i="1"/>
  <c r="T2378" i="1"/>
  <c r="T2410" i="1"/>
  <c r="T2442" i="1"/>
  <c r="T2464" i="1"/>
  <c r="T2478" i="1"/>
  <c r="T2489" i="1"/>
  <c r="T2499" i="1"/>
  <c r="T2510" i="1"/>
  <c r="T2521" i="1"/>
  <c r="T2531" i="1"/>
  <c r="T2542" i="1"/>
  <c r="T2553" i="1"/>
  <c r="T2563" i="1"/>
  <c r="T2574" i="1"/>
  <c r="T2585" i="1"/>
  <c r="T2595" i="1"/>
  <c r="T2606" i="1"/>
  <c r="T2617" i="1"/>
  <c r="T2627" i="1"/>
  <c r="T2638" i="1"/>
  <c r="T2649" i="1"/>
  <c r="T2659" i="1"/>
  <c r="T2670" i="1"/>
  <c r="T2681" i="1"/>
  <c r="T2691" i="1"/>
  <c r="T2702" i="1"/>
  <c r="T2713" i="1"/>
  <c r="T2723" i="1"/>
  <c r="T2734" i="1"/>
  <c r="T2745" i="1"/>
  <c r="T2755" i="1"/>
  <c r="T2766" i="1"/>
  <c r="T2777" i="1"/>
  <c r="T2787" i="1"/>
  <c r="T2798" i="1"/>
  <c r="T2809" i="1"/>
  <c r="T2819" i="1"/>
  <c r="T2830" i="1"/>
  <c r="T2841" i="1"/>
  <c r="T2851" i="1"/>
  <c r="T2862" i="1"/>
  <c r="T2873" i="1"/>
  <c r="T2881" i="1"/>
  <c r="T2887" i="1"/>
  <c r="T2894" i="1"/>
  <c r="T2902" i="1"/>
  <c r="T2909" i="1"/>
  <c r="T2915" i="1"/>
  <c r="T2923" i="1"/>
  <c r="T2930" i="1"/>
  <c r="T2937" i="1"/>
  <c r="T2945" i="1"/>
  <c r="T2951" i="1"/>
  <c r="T2958" i="1"/>
  <c r="T2966" i="1"/>
  <c r="T2973" i="1"/>
  <c r="T2979" i="1"/>
  <c r="T2987" i="1"/>
  <c r="T2994" i="1"/>
  <c r="T3001" i="1"/>
  <c r="T3009" i="1"/>
  <c r="T3015" i="1"/>
  <c r="T3022" i="1"/>
  <c r="T3030" i="1"/>
  <c r="T3037" i="1"/>
  <c r="T3043" i="1"/>
  <c r="T3051" i="1"/>
  <c r="T3058" i="1"/>
  <c r="T3065" i="1"/>
  <c r="T3073" i="1"/>
  <c r="T3079" i="1"/>
  <c r="T3086" i="1"/>
  <c r="T3094" i="1"/>
  <c r="T3101" i="1"/>
  <c r="T3107" i="1"/>
  <c r="T3115" i="1"/>
  <c r="T3122" i="1"/>
  <c r="T3129" i="1"/>
  <c r="T3137" i="1"/>
  <c r="T3143" i="1"/>
  <c r="T3150" i="1"/>
  <c r="T3158" i="1"/>
  <c r="T3165" i="1"/>
  <c r="T3171" i="1"/>
  <c r="T3179" i="1"/>
  <c r="T3186" i="1"/>
  <c r="T3193" i="1"/>
  <c r="T3201" i="1"/>
  <c r="T3207" i="1"/>
  <c r="T3214" i="1"/>
  <c r="T3222" i="1"/>
  <c r="T3229" i="1"/>
  <c r="T3235" i="1"/>
  <c r="T3243" i="1"/>
  <c r="T3250" i="1"/>
  <c r="T3257" i="1"/>
  <c r="T3265" i="1"/>
  <c r="T3271" i="1"/>
  <c r="T3278" i="1"/>
  <c r="T3286" i="1"/>
  <c r="T3293" i="1"/>
  <c r="T3299" i="1"/>
  <c r="T3307" i="1"/>
  <c r="T3314" i="1"/>
  <c r="T3321" i="1"/>
  <c r="T3329" i="1"/>
  <c r="T3335" i="1"/>
  <c r="T3342" i="1"/>
  <c r="T3350" i="1"/>
  <c r="T3357" i="1"/>
  <c r="T3363" i="1"/>
  <c r="T3371" i="1"/>
  <c r="T3378" i="1"/>
  <c r="T3385" i="1"/>
  <c r="T3393" i="1"/>
  <c r="T3399" i="1"/>
  <c r="T3406" i="1"/>
  <c r="T3414" i="1"/>
  <c r="T3421" i="1"/>
  <c r="T3427" i="1"/>
  <c r="T3435" i="1"/>
  <c r="T3442" i="1"/>
  <c r="T3449" i="1"/>
  <c r="T3457" i="1"/>
  <c r="T3463" i="1"/>
  <c r="T3470" i="1"/>
  <c r="T3478" i="1"/>
  <c r="T3485" i="1"/>
  <c r="T3491" i="1"/>
  <c r="T3499" i="1"/>
  <c r="T3506" i="1"/>
  <c r="T3513" i="1"/>
  <c r="T3521" i="1"/>
  <c r="T3527" i="1"/>
  <c r="T3534" i="1"/>
  <c r="T3542" i="1"/>
  <c r="T3549" i="1"/>
  <c r="T3555" i="1"/>
  <c r="T3563" i="1"/>
  <c r="T3570" i="1"/>
  <c r="T3577" i="1"/>
  <c r="T3585" i="1"/>
  <c r="T3591" i="1"/>
  <c r="T3598" i="1"/>
  <c r="T3606" i="1"/>
  <c r="T3612" i="1"/>
  <c r="T3617" i="1"/>
  <c r="T3623" i="1"/>
  <c r="T3628" i="1"/>
  <c r="T3633" i="1"/>
  <c r="T3639" i="1"/>
  <c r="T3644" i="1"/>
  <c r="T3649" i="1"/>
  <c r="T3655" i="1"/>
  <c r="T3660" i="1"/>
  <c r="T3665" i="1"/>
  <c r="T3671" i="1"/>
  <c r="T3676" i="1"/>
  <c r="T3681" i="1"/>
  <c r="T3687" i="1"/>
  <c r="T3692" i="1"/>
  <c r="T3697" i="1"/>
  <c r="T3703" i="1"/>
  <c r="T3708" i="1"/>
  <c r="T3713" i="1"/>
  <c r="T3719" i="1"/>
  <c r="T3724" i="1"/>
  <c r="T3729" i="1"/>
  <c r="T3735" i="1"/>
  <c r="T3740" i="1"/>
  <c r="T3745" i="1"/>
  <c r="T3751" i="1"/>
  <c r="T3756" i="1"/>
  <c r="T3761" i="1"/>
  <c r="T3767" i="1"/>
  <c r="T3772" i="1"/>
  <c r="T3777" i="1"/>
  <c r="T3781" i="1"/>
  <c r="T3785" i="1"/>
  <c r="T3789" i="1"/>
  <c r="T3793" i="1"/>
  <c r="T3797" i="1"/>
  <c r="T3801" i="1"/>
  <c r="T3805" i="1"/>
  <c r="T3809" i="1"/>
  <c r="T3813" i="1"/>
  <c r="T3817" i="1"/>
  <c r="T3821" i="1"/>
  <c r="T3825" i="1"/>
  <c r="T3829" i="1"/>
  <c r="T3833" i="1"/>
  <c r="T3837" i="1"/>
  <c r="T3841" i="1"/>
  <c r="T3845" i="1"/>
  <c r="T3849" i="1"/>
  <c r="T3853" i="1"/>
  <c r="T3857" i="1"/>
  <c r="T3861" i="1"/>
  <c r="T3865" i="1"/>
  <c r="T3869" i="1"/>
  <c r="T3873" i="1"/>
  <c r="T3877" i="1"/>
  <c r="T3881" i="1"/>
  <c r="T3885" i="1"/>
  <c r="T3889" i="1"/>
  <c r="T3893" i="1"/>
  <c r="T3897" i="1"/>
  <c r="T3901" i="1"/>
  <c r="T3905" i="1"/>
  <c r="T3909" i="1"/>
  <c r="T3913" i="1"/>
  <c r="T3917" i="1"/>
  <c r="T3921" i="1"/>
  <c r="T3925" i="1"/>
  <c r="T3929" i="1"/>
  <c r="T3933" i="1"/>
  <c r="T3937" i="1"/>
  <c r="T3941" i="1"/>
  <c r="T3945" i="1"/>
  <c r="T3949" i="1"/>
  <c r="T3953" i="1"/>
  <c r="T3957" i="1"/>
  <c r="T3961" i="1"/>
  <c r="T3965" i="1"/>
  <c r="T3969" i="1"/>
  <c r="T3973" i="1"/>
  <c r="T3977" i="1"/>
  <c r="T3981" i="1"/>
  <c r="T3985" i="1"/>
  <c r="T3989" i="1"/>
  <c r="T3993" i="1"/>
  <c r="T3997" i="1"/>
  <c r="T4001" i="1"/>
  <c r="T4005" i="1"/>
  <c r="T4009" i="1"/>
  <c r="T4013" i="1"/>
  <c r="T4017" i="1"/>
  <c r="T4021" i="1"/>
  <c r="T4025" i="1"/>
  <c r="T4029" i="1"/>
  <c r="T4033" i="1"/>
  <c r="T4037" i="1"/>
  <c r="T4041" i="1"/>
  <c r="T4045" i="1"/>
  <c r="T4049" i="1"/>
  <c r="T4053" i="1"/>
  <c r="T4057" i="1"/>
  <c r="T4061" i="1"/>
  <c r="T4065" i="1"/>
  <c r="T4069" i="1"/>
  <c r="T4073" i="1"/>
  <c r="T4077" i="1"/>
  <c r="T4081" i="1"/>
  <c r="T4085" i="1"/>
  <c r="T4089" i="1"/>
  <c r="T4093" i="1"/>
  <c r="T4097" i="1"/>
  <c r="T4101" i="1"/>
  <c r="T4105" i="1"/>
  <c r="T4109" i="1"/>
  <c r="T4113" i="1"/>
  <c r="T4117" i="1"/>
  <c r="T4121" i="1"/>
  <c r="T4125" i="1"/>
  <c r="T4129" i="1"/>
  <c r="T4133" i="1"/>
  <c r="T4137" i="1"/>
  <c r="T4141" i="1"/>
  <c r="T4145" i="1"/>
  <c r="T4149" i="1"/>
  <c r="T4153" i="1"/>
  <c r="T4157" i="1"/>
  <c r="T4161" i="1"/>
  <c r="T4165" i="1"/>
  <c r="T4169" i="1"/>
  <c r="T4173" i="1"/>
  <c r="T4177" i="1"/>
  <c r="T4181" i="1"/>
  <c r="T4185" i="1"/>
  <c r="T4189" i="1"/>
  <c r="T4193" i="1"/>
  <c r="T4197" i="1"/>
  <c r="T4201" i="1"/>
  <c r="T4205" i="1"/>
  <c r="T4209" i="1"/>
  <c r="T4213" i="1"/>
  <c r="T4217" i="1"/>
  <c r="T4221" i="1"/>
  <c r="T4225" i="1"/>
  <c r="T4229" i="1"/>
  <c r="T4233" i="1"/>
  <c r="T4237" i="1"/>
  <c r="T4241" i="1"/>
  <c r="T4245" i="1"/>
  <c r="T4249" i="1"/>
  <c r="T4253" i="1"/>
  <c r="T4257" i="1"/>
  <c r="T4261" i="1"/>
  <c r="T4265" i="1"/>
  <c r="T4269" i="1"/>
  <c r="T4273" i="1"/>
  <c r="T4277" i="1"/>
  <c r="T4281" i="1"/>
  <c r="T4285" i="1"/>
  <c r="T4289" i="1"/>
  <c r="T4293" i="1"/>
  <c r="T4297" i="1"/>
  <c r="T4301" i="1"/>
  <c r="T4305" i="1"/>
  <c r="T4309" i="1"/>
  <c r="T4313" i="1"/>
  <c r="T4317" i="1"/>
  <c r="T4321" i="1"/>
  <c r="T4325" i="1"/>
  <c r="T4329" i="1"/>
  <c r="T4333" i="1"/>
  <c r="T4337" i="1"/>
  <c r="T4341" i="1"/>
  <c r="T4345" i="1"/>
  <c r="T4349" i="1"/>
  <c r="T4353" i="1"/>
  <c r="T4357" i="1"/>
  <c r="T4361" i="1"/>
  <c r="T4365" i="1"/>
  <c r="T4369" i="1"/>
  <c r="T4373" i="1"/>
  <c r="T4377" i="1"/>
  <c r="T4381" i="1"/>
  <c r="T447" i="1"/>
  <c r="T646" i="1"/>
  <c r="T798" i="1"/>
  <c r="T911" i="1"/>
  <c r="T1014" i="1"/>
  <c r="T1100" i="1"/>
  <c r="T1185" i="1"/>
  <c r="T1260" i="1"/>
  <c r="T1317" i="1"/>
  <c r="T1373" i="1"/>
  <c r="T1430" i="1"/>
  <c r="T1488" i="1"/>
  <c r="T1527" i="1"/>
  <c r="T1559" i="1"/>
  <c r="T1591" i="1"/>
  <c r="T1623" i="1"/>
  <c r="T1655" i="1"/>
  <c r="T1687" i="1"/>
  <c r="T1719" i="1"/>
  <c r="T1751" i="1"/>
  <c r="T1783" i="1"/>
  <c r="T1815" i="1"/>
  <c r="T1847" i="1"/>
  <c r="T1879" i="1"/>
  <c r="T1911" i="1"/>
  <c r="T1943" i="1"/>
  <c r="T1975" i="1"/>
  <c r="T2007" i="1"/>
  <c r="T2039" i="1"/>
  <c r="T2071" i="1"/>
  <c r="T2103" i="1"/>
  <c r="T2135" i="1"/>
  <c r="T2167" i="1"/>
  <c r="T2199" i="1"/>
  <c r="T2231" i="1"/>
  <c r="T2263" i="1"/>
  <c r="T2295" i="1"/>
  <c r="T2327" i="1"/>
  <c r="T2359" i="1"/>
  <c r="T2391" i="1"/>
  <c r="T2423" i="1"/>
  <c r="T2452" i="1"/>
  <c r="T2470" i="1"/>
  <c r="T2482" i="1"/>
  <c r="T2493" i="1"/>
  <c r="T2503" i="1"/>
  <c r="T2514" i="1"/>
  <c r="T2525" i="1"/>
  <c r="T2535" i="1"/>
  <c r="T2546" i="1"/>
  <c r="T2557" i="1"/>
  <c r="T2567" i="1"/>
  <c r="T2578" i="1"/>
  <c r="T2589" i="1"/>
  <c r="T2599" i="1"/>
  <c r="T2610" i="1"/>
  <c r="T2621" i="1"/>
  <c r="T2631" i="1"/>
  <c r="T2642" i="1"/>
  <c r="T2653" i="1"/>
  <c r="T2663" i="1"/>
  <c r="T2674" i="1"/>
  <c r="T2685" i="1"/>
  <c r="T2695" i="1"/>
  <c r="T2706" i="1"/>
  <c r="T2717" i="1"/>
  <c r="T2727" i="1"/>
  <c r="T2738" i="1"/>
  <c r="T2749" i="1"/>
  <c r="T2759" i="1"/>
  <c r="T2770" i="1"/>
  <c r="T2781" i="1"/>
  <c r="T2791" i="1"/>
  <c r="T2802" i="1"/>
  <c r="T2813" i="1"/>
  <c r="T2823" i="1"/>
  <c r="T2834" i="1"/>
  <c r="T2845" i="1"/>
  <c r="T2855" i="1"/>
  <c r="T2866" i="1"/>
  <c r="T2875" i="1"/>
  <c r="T2882" i="1"/>
  <c r="T2889" i="1"/>
  <c r="T2897" i="1"/>
  <c r="T2903" i="1"/>
  <c r="T2910" i="1"/>
  <c r="T2918" i="1"/>
  <c r="T2925" i="1"/>
  <c r="T2931" i="1"/>
  <c r="T2939" i="1"/>
  <c r="T2946" i="1"/>
  <c r="T2953" i="1"/>
  <c r="T2961" i="1"/>
  <c r="T2967" i="1"/>
  <c r="T2974" i="1"/>
  <c r="T2982" i="1"/>
  <c r="T2989" i="1"/>
  <c r="T2995" i="1"/>
  <c r="T3003" i="1"/>
  <c r="T3010" i="1"/>
  <c r="T3017" i="1"/>
  <c r="T3025" i="1"/>
  <c r="T3031" i="1"/>
  <c r="T3038" i="1"/>
  <c r="T3046" i="1"/>
  <c r="T3053" i="1"/>
  <c r="T3059" i="1"/>
  <c r="T3067" i="1"/>
  <c r="T3074" i="1"/>
  <c r="T3081" i="1"/>
  <c r="T3089" i="1"/>
  <c r="T3095" i="1"/>
  <c r="T3102" i="1"/>
  <c r="T3110" i="1"/>
  <c r="T3117" i="1"/>
  <c r="T3123" i="1"/>
  <c r="T3131" i="1"/>
  <c r="T3138" i="1"/>
  <c r="T3145" i="1"/>
  <c r="T3153" i="1"/>
  <c r="T3159" i="1"/>
  <c r="T3166" i="1"/>
  <c r="T3174" i="1"/>
  <c r="T3181" i="1"/>
  <c r="T3187" i="1"/>
  <c r="T3195" i="1"/>
  <c r="T3202" i="1"/>
  <c r="T3209" i="1"/>
  <c r="T3217" i="1"/>
  <c r="T3223" i="1"/>
  <c r="T3230" i="1"/>
  <c r="T3238" i="1"/>
  <c r="T3245" i="1"/>
  <c r="T3251" i="1"/>
  <c r="T3259" i="1"/>
  <c r="T3266" i="1"/>
  <c r="T3273" i="1"/>
  <c r="T3281" i="1"/>
  <c r="T3287" i="1"/>
  <c r="T3294" i="1"/>
  <c r="T3302" i="1"/>
  <c r="T3309" i="1"/>
  <c r="T3315" i="1"/>
  <c r="T3323" i="1"/>
  <c r="T3330" i="1"/>
  <c r="T3337" i="1"/>
  <c r="T3345" i="1"/>
  <c r="T3351" i="1"/>
  <c r="T3358" i="1"/>
  <c r="T3366" i="1"/>
  <c r="T3373" i="1"/>
  <c r="T3379" i="1"/>
  <c r="T3387" i="1"/>
  <c r="T3394" i="1"/>
  <c r="T3401" i="1"/>
  <c r="T3409" i="1"/>
  <c r="T3415" i="1"/>
  <c r="T3422" i="1"/>
  <c r="T3430" i="1"/>
  <c r="T3437" i="1"/>
  <c r="T3443" i="1"/>
  <c r="T3451" i="1"/>
  <c r="T3458" i="1"/>
  <c r="T3465" i="1"/>
  <c r="T3473" i="1"/>
  <c r="T3479" i="1"/>
  <c r="T3486" i="1"/>
  <c r="T3494" i="1"/>
  <c r="T3501" i="1"/>
  <c r="T3507" i="1"/>
  <c r="T3515" i="1"/>
  <c r="T3522" i="1"/>
  <c r="T3529" i="1"/>
  <c r="T3537" i="1"/>
  <c r="T3543" i="1"/>
  <c r="T3550" i="1"/>
  <c r="T3558" i="1"/>
  <c r="T3565" i="1"/>
  <c r="T3571" i="1"/>
  <c r="T3579" i="1"/>
  <c r="T3586" i="1"/>
  <c r="T3593" i="1"/>
  <c r="T3601" i="1"/>
  <c r="T3607" i="1"/>
  <c r="T3613" i="1"/>
  <c r="T3619" i="1"/>
  <c r="T3624" i="1"/>
  <c r="T3629" i="1"/>
  <c r="T3635" i="1"/>
  <c r="T3640" i="1"/>
  <c r="T3645" i="1"/>
  <c r="T3651" i="1"/>
  <c r="T3656" i="1"/>
  <c r="T3661" i="1"/>
  <c r="T3667" i="1"/>
  <c r="T3672" i="1"/>
  <c r="T3677" i="1"/>
  <c r="T3683" i="1"/>
  <c r="T3688" i="1"/>
  <c r="T3693" i="1"/>
  <c r="T3699" i="1"/>
  <c r="T3704" i="1"/>
  <c r="T3709" i="1"/>
  <c r="T3715" i="1"/>
  <c r="T3720" i="1"/>
  <c r="T3725" i="1"/>
  <c r="T3731" i="1"/>
  <c r="T3736" i="1"/>
  <c r="T3741" i="1"/>
  <c r="T3747" i="1"/>
  <c r="T3752" i="1"/>
  <c r="T3757" i="1"/>
  <c r="T3763" i="1"/>
  <c r="T3768" i="1"/>
  <c r="T3773" i="1"/>
  <c r="T3778" i="1"/>
  <c r="T3782" i="1"/>
  <c r="T3786" i="1"/>
  <c r="T3790" i="1"/>
  <c r="T3794" i="1"/>
  <c r="T3798" i="1"/>
  <c r="T3802" i="1"/>
  <c r="T3806" i="1"/>
  <c r="T3810" i="1"/>
  <c r="T3814" i="1"/>
  <c r="T3818" i="1"/>
  <c r="T3822" i="1"/>
  <c r="T3826" i="1"/>
  <c r="T3830" i="1"/>
  <c r="T3834" i="1"/>
  <c r="T3838" i="1"/>
  <c r="T3842" i="1"/>
  <c r="T3846" i="1"/>
  <c r="T3850" i="1"/>
  <c r="T3854" i="1"/>
  <c r="T3858" i="1"/>
  <c r="T3862" i="1"/>
  <c r="T3866" i="1"/>
  <c r="T3870" i="1"/>
  <c r="T3874" i="1"/>
  <c r="T3878" i="1"/>
  <c r="T3882" i="1"/>
  <c r="T3886" i="1"/>
  <c r="T3890" i="1"/>
  <c r="T3894" i="1"/>
  <c r="T3898" i="1"/>
  <c r="T3902" i="1"/>
  <c r="T3906" i="1"/>
  <c r="T3910" i="1"/>
  <c r="T3914" i="1"/>
  <c r="T3918" i="1"/>
  <c r="T3922" i="1"/>
  <c r="T3926" i="1"/>
  <c r="T3930" i="1"/>
  <c r="T3934" i="1"/>
  <c r="T3938" i="1"/>
  <c r="T3942" i="1"/>
  <c r="T3946" i="1"/>
  <c r="T3950" i="1"/>
  <c r="T3954" i="1"/>
  <c r="T3958" i="1"/>
  <c r="T3962" i="1"/>
  <c r="T3966" i="1"/>
  <c r="T3970" i="1"/>
  <c r="T3974" i="1"/>
  <c r="T3978" i="1"/>
  <c r="T3982" i="1"/>
  <c r="T3986" i="1"/>
  <c r="T3990" i="1"/>
  <c r="T3994" i="1"/>
  <c r="T3998" i="1"/>
  <c r="T4002" i="1"/>
  <c r="T4006" i="1"/>
  <c r="T4010" i="1"/>
  <c r="T4014" i="1"/>
  <c r="T4018" i="1"/>
  <c r="T4022" i="1"/>
  <c r="T4026" i="1"/>
  <c r="T4030" i="1"/>
  <c r="T4034" i="1"/>
  <c r="T4038" i="1"/>
  <c r="T4042" i="1"/>
  <c r="T4046" i="1"/>
  <c r="T4050" i="1"/>
  <c r="T4054" i="1"/>
  <c r="T4058" i="1"/>
  <c r="T4062" i="1"/>
  <c r="T4066" i="1"/>
  <c r="T4070" i="1"/>
  <c r="T4074" i="1"/>
  <c r="T4078" i="1"/>
  <c r="T4082" i="1"/>
  <c r="T4086" i="1"/>
  <c r="T4090" i="1"/>
  <c r="T4094" i="1"/>
  <c r="T4098" i="1"/>
  <c r="T4102" i="1"/>
  <c r="T4106" i="1"/>
  <c r="T4110" i="1"/>
  <c r="T4114" i="1"/>
  <c r="T4118" i="1"/>
  <c r="T4122" i="1"/>
  <c r="T4126" i="1"/>
  <c r="T4130" i="1"/>
  <c r="T4134" i="1"/>
  <c r="T4138" i="1"/>
  <c r="T4142" i="1"/>
  <c r="T4146" i="1"/>
  <c r="T4150" i="1"/>
  <c r="T4154" i="1"/>
  <c r="T4158" i="1"/>
  <c r="T4162" i="1"/>
  <c r="T4166" i="1"/>
  <c r="T4170" i="1"/>
  <c r="T4174" i="1"/>
  <c r="T4178" i="1"/>
  <c r="T4182" i="1"/>
  <c r="T4186" i="1"/>
  <c r="T4190" i="1"/>
  <c r="T4194" i="1"/>
  <c r="T4198" i="1"/>
  <c r="T4202" i="1"/>
  <c r="T4206" i="1"/>
  <c r="T4210" i="1"/>
  <c r="T4214" i="1"/>
  <c r="T4218" i="1"/>
  <c r="T4222" i="1"/>
  <c r="T4226" i="1"/>
  <c r="T4230" i="1"/>
  <c r="T4234" i="1"/>
  <c r="T4238" i="1"/>
  <c r="T4242" i="1"/>
  <c r="T4246" i="1"/>
  <c r="T4250" i="1"/>
  <c r="T4254" i="1"/>
  <c r="T4258" i="1"/>
  <c r="T4262" i="1"/>
  <c r="T4266" i="1"/>
  <c r="T4270" i="1"/>
  <c r="T4274" i="1"/>
  <c r="T4278" i="1"/>
  <c r="T474" i="1"/>
  <c r="T666" i="1"/>
  <c r="T810" i="1"/>
  <c r="T4374" i="1"/>
  <c r="T4366" i="1"/>
  <c r="T4358" i="1"/>
  <c r="T4350" i="1"/>
  <c r="T4342" i="1"/>
  <c r="T4334" i="1"/>
  <c r="T4326" i="1"/>
  <c r="T4318" i="1"/>
  <c r="T4310" i="1"/>
  <c r="T4302" i="1"/>
  <c r="T4294" i="1"/>
  <c r="T4286" i="1"/>
  <c r="T4275" i="1"/>
  <c r="T4259" i="1"/>
  <c r="T4243" i="1"/>
  <c r="T4227" i="1"/>
  <c r="T4211" i="1"/>
  <c r="T4195" i="1"/>
  <c r="T4179" i="1"/>
  <c r="T4163" i="1"/>
  <c r="T4147" i="1"/>
  <c r="T4131" i="1"/>
  <c r="T4115" i="1"/>
  <c r="T4099" i="1"/>
  <c r="T4083" i="1"/>
  <c r="T4067" i="1"/>
  <c r="T4051" i="1"/>
  <c r="T4035" i="1"/>
  <c r="T4019" i="1"/>
  <c r="T4003" i="1"/>
  <c r="T3987" i="1"/>
  <c r="T3971" i="1"/>
  <c r="T3955" i="1"/>
  <c r="T3939" i="1"/>
  <c r="T3923" i="1"/>
  <c r="T3907" i="1"/>
  <c r="T3891" i="1"/>
  <c r="T3875" i="1"/>
  <c r="T3859" i="1"/>
  <c r="T3843" i="1"/>
  <c r="T3827" i="1"/>
  <c r="T3811" i="1"/>
  <c r="T3795" i="1"/>
  <c r="T3779" i="1"/>
  <c r="T3759" i="1"/>
  <c r="T3737" i="1"/>
  <c r="T3716" i="1"/>
  <c r="T3695" i="1"/>
  <c r="T3673" i="1"/>
  <c r="T3652" i="1"/>
  <c r="T3631" i="1"/>
  <c r="T3609" i="1"/>
  <c r="T3581" i="1"/>
  <c r="T3553" i="1"/>
  <c r="T3523" i="1"/>
  <c r="T3495" i="1"/>
  <c r="T3467" i="1"/>
  <c r="T3438" i="1"/>
  <c r="T3410" i="1"/>
  <c r="T3382" i="1"/>
  <c r="T3353" i="1"/>
  <c r="T3325" i="1"/>
  <c r="T3297" i="1"/>
  <c r="T3267" i="1"/>
  <c r="T3239" i="1"/>
  <c r="T3211" i="1"/>
  <c r="T3182" i="1"/>
  <c r="T3154" i="1"/>
  <c r="T3126" i="1"/>
  <c r="T3097" i="1"/>
  <c r="T3069" i="1"/>
  <c r="T3041" i="1"/>
  <c r="T3011" i="1"/>
  <c r="T2983" i="1"/>
  <c r="T2955" i="1"/>
  <c r="T2926" i="1"/>
  <c r="T2898" i="1"/>
  <c r="T2867" i="1"/>
  <c r="T2825" i="1"/>
  <c r="T2782" i="1"/>
  <c r="T2739" i="1"/>
  <c r="T2697" i="1"/>
  <c r="T2654" i="1"/>
  <c r="T2611" i="1"/>
  <c r="T2569" i="1"/>
  <c r="T2526" i="1"/>
  <c r="T2483" i="1"/>
  <c r="T2394" i="1"/>
  <c r="T2266" i="1"/>
  <c r="T2138" i="1"/>
  <c r="T2010" i="1"/>
  <c r="T1882" i="1"/>
  <c r="T1754" i="1"/>
  <c r="T1626" i="1"/>
  <c r="T1493" i="1"/>
  <c r="T1265" i="1"/>
  <c r="T923" i="1"/>
</calcChain>
</file>

<file path=xl/sharedStrings.xml><?xml version="1.0" encoding="utf-8"?>
<sst xmlns="http://schemas.openxmlformats.org/spreadsheetml/2006/main" count="13659" uniqueCount="543">
  <si>
    <t>Date</t>
  </si>
  <si>
    <t>Unit</t>
  </si>
  <si>
    <t>Shift</t>
  </si>
  <si>
    <t>Target_Production_t</t>
  </si>
  <si>
    <t>Runtime_hr</t>
  </si>
  <si>
    <t>Downtime_hr</t>
  </si>
  <si>
    <t>Production_t</t>
  </si>
  <si>
    <t>Good_Production_t</t>
  </si>
  <si>
    <t>Offspec_or_Scrap_t</t>
  </si>
  <si>
    <t>Quality_pct</t>
  </si>
  <si>
    <t>Availability_pct</t>
  </si>
  <si>
    <t>Performance_pct</t>
  </si>
  <si>
    <t>OEE_pct</t>
  </si>
  <si>
    <t>Steam_Consumed_t</t>
  </si>
  <si>
    <t>Power_Consumed_kWh</t>
  </si>
  <si>
    <t>Specific_Steam_t_per_t</t>
  </si>
  <si>
    <t>Specific_Power_kWh_per_t</t>
  </si>
  <si>
    <t>Reactor</t>
  </si>
  <si>
    <t>A</t>
  </si>
  <si>
    <t>B</t>
  </si>
  <si>
    <t>C</t>
  </si>
  <si>
    <t>Distillation</t>
  </si>
  <si>
    <t>Drying</t>
  </si>
  <si>
    <t>Packaging</t>
  </si>
  <si>
    <t>Utility_Asset</t>
  </si>
  <si>
    <t>Primary_Output</t>
  </si>
  <si>
    <t>Fuel_Gas_GJ</t>
  </si>
  <si>
    <t>Power_kWh</t>
  </si>
  <si>
    <t>Efficiency_pct</t>
  </si>
  <si>
    <t>Boiler-1</t>
  </si>
  <si>
    <t>Boiler-2</t>
  </si>
  <si>
    <t>Cooling Tower</t>
  </si>
  <si>
    <t>Air Compressor</t>
  </si>
  <si>
    <t>Power Import</t>
  </si>
  <si>
    <t>Assay_pct</t>
  </si>
  <si>
    <t>Moisture_pct</t>
  </si>
  <si>
    <t>Offspec_Batches</t>
  </si>
  <si>
    <t>Build KPI cards for Total Production, Good Production, Avg OEE, Avg Quality, Avg Availability</t>
  </si>
  <si>
    <t>Monthly production trend by unit</t>
  </si>
  <si>
    <t>Month-on-month change % in production</t>
  </si>
  <si>
    <t>Best and worst month by OEE</t>
  </si>
  <si>
    <t>Shift-wise production comparison</t>
  </si>
  <si>
    <t>Shift-wise quality comparison</t>
  </si>
  <si>
    <t>Top 15 downtime shifts</t>
  </si>
  <si>
    <t>Downtime Pareto by unit</t>
  </si>
  <si>
    <t>Rolling 7-day production average</t>
  </si>
  <si>
    <t>Specific steam trend by unit</t>
  </si>
  <si>
    <t>Specific power trend by unit</t>
  </si>
  <si>
    <t>Correlation between downtime and production loss</t>
  </si>
  <si>
    <t>Compare target production vs actual production by month</t>
  </si>
  <si>
    <t>Find days with quality below 96%</t>
  </si>
  <si>
    <t>Unit contribution % to annual good production</t>
  </si>
  <si>
    <t>Packaging line stability: standard deviation of daily output</t>
  </si>
  <si>
    <t>Distillation energy intensity analysis</t>
  </si>
  <si>
    <t>Reactor OEE loss analysis</t>
  </si>
  <si>
    <t>Drying quality vs moisture relationship</t>
  </si>
  <si>
    <t>Availability heatmap by month and shift</t>
  </si>
  <si>
    <t>Create a dashboard slicer/filter by unit and shift</t>
  </si>
  <si>
    <t>Identify abnormal steam consumption days (&gt;95th percentile)</t>
  </si>
  <si>
    <t>Identify abnormal power consumption days (&gt;95th percentile)</t>
  </si>
  <si>
    <t>Boiler efficiency monthly trend</t>
  </si>
  <si>
    <t>Boiler steam generation vs fuel gas consumption</t>
  </si>
  <si>
    <t>Cooling tower power trend</t>
  </si>
  <si>
    <t>Compressed air utility downtime summary</t>
  </si>
  <si>
    <t>Production loss estimate from downtime (using target rate)</t>
  </si>
  <si>
    <t>Good production vs off-spec trend</t>
  </si>
  <si>
    <t>Total Production</t>
  </si>
  <si>
    <t>Good Production</t>
  </si>
  <si>
    <t>Avg OEE</t>
  </si>
  <si>
    <t>Avg Quality</t>
  </si>
  <si>
    <t>Avg Availability</t>
  </si>
  <si>
    <t>Month</t>
  </si>
  <si>
    <t>Row Labels</t>
  </si>
  <si>
    <t>01</t>
  </si>
  <si>
    <t>02</t>
  </si>
  <si>
    <t>03</t>
  </si>
  <si>
    <t>04</t>
  </si>
  <si>
    <t>05</t>
  </si>
  <si>
    <t>06</t>
  </si>
  <si>
    <t>07</t>
  </si>
  <si>
    <t>08</t>
  </si>
  <si>
    <t>09</t>
  </si>
  <si>
    <t>10</t>
  </si>
  <si>
    <t>11</t>
  </si>
  <si>
    <t>12</t>
  </si>
  <si>
    <t>Grand Total</t>
  </si>
  <si>
    <t>Column Labels</t>
  </si>
  <si>
    <t>Sum of Production_t</t>
  </si>
  <si>
    <t>MONTH</t>
  </si>
  <si>
    <t>MONTHLY AVERAGE PRODUCTION</t>
  </si>
  <si>
    <t>Average of OEE_pct</t>
  </si>
  <si>
    <t>BEST OEE</t>
  </si>
  <si>
    <t>WORST OEE</t>
  </si>
  <si>
    <t>BEST MONTH</t>
  </si>
  <si>
    <t>WORST MONTH</t>
  </si>
  <si>
    <t>UNIT</t>
  </si>
  <si>
    <t>SUM OF DOWNTIME</t>
  </si>
  <si>
    <t>cumulative %</t>
  </si>
  <si>
    <t>Jan</t>
  </si>
  <si>
    <t>Feb</t>
  </si>
  <si>
    <t>Mar</t>
  </si>
  <si>
    <t>Apr</t>
  </si>
  <si>
    <t>May</t>
  </si>
  <si>
    <t>Jun</t>
  </si>
  <si>
    <t>Jul</t>
  </si>
  <si>
    <t>Aug</t>
  </si>
  <si>
    <t>Sep</t>
  </si>
  <si>
    <t>Oct</t>
  </si>
  <si>
    <t>Nov</t>
  </si>
  <si>
    <t>Dec</t>
  </si>
  <si>
    <t>Sum of Target_Production_t</t>
  </si>
  <si>
    <t>Average of Target_Production_t</t>
  </si>
  <si>
    <t>TOTAL WEEK AVERAGE</t>
  </si>
  <si>
    <t>DATE</t>
  </si>
  <si>
    <t>AVERAGE PRODUCTION</t>
  </si>
  <si>
    <t>Sum of Specific_Steam_t_per_t</t>
  </si>
  <si>
    <t>Specific Steam</t>
  </si>
  <si>
    <t>Sum of Specific_Power_kWh_per_t</t>
  </si>
  <si>
    <t>DOWNTIME VS PRODUCTION</t>
  </si>
  <si>
    <t>The negative value shows downtime is hurting production</t>
  </si>
  <si>
    <t>production vs actual production by month</t>
  </si>
  <si>
    <t>quality below 96%</t>
  </si>
  <si>
    <t>Sum of Good_Production_t</t>
  </si>
  <si>
    <t>ANNUAL GOOD PRODUCTION</t>
  </si>
  <si>
    <t>%CONTRIBUTION</t>
  </si>
  <si>
    <t>(All)</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</si>
  <si>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</si>
  <si>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</si>
  <si>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</si>
  <si>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</si>
  <si>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</si>
  <si>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</si>
  <si>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</si>
  <si>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</si>
  <si>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</si>
  <si>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</si>
  <si>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</si>
  <si>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</si>
  <si>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</si>
  <si>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</si>
  <si>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</si>
  <si>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</si>
  <si>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</si>
  <si>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</si>
  <si>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</si>
  <si>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</si>
  <si>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</si>
  <si>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</si>
  <si>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</si>
  <si>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</si>
  <si>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</si>
  <si>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</si>
  <si>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</si>
  <si>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</si>
  <si>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</si>
  <si>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</si>
  <si>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</si>
  <si>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</si>
  <si>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</si>
  <si>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</si>
  <si>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</si>
  <si>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</si>
  <si>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</si>
  <si>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</si>
  <si>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</si>
  <si>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</si>
  <si>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</si>
  <si>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</si>
  <si>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</si>
  <si>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</si>
  <si>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</si>
  <si>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</si>
  <si>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</si>
  <si>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</si>
  <si>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</si>
  <si>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</si>
  <si>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</si>
  <si>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</si>
  <si>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</si>
  <si>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</si>
  <si>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</si>
  <si>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</si>
  <si>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</si>
  <si>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</si>
  <si>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</si>
  <si>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</si>
  <si>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</si>
  <si>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</si>
  <si>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</si>
  <si>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</si>
  <si>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</si>
  <si>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</si>
  <si>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</si>
  <si>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</si>
  <si>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</si>
  <si>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</si>
  <si>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</si>
  <si>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</si>
  <si>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</si>
  <si>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</si>
  <si>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</si>
  <si>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</si>
  <si>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</si>
  <si>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</si>
  <si>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</si>
  <si>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</si>
  <si>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</si>
  <si>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</si>
  <si>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</si>
  <si>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</si>
  <si>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</si>
  <si>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</si>
  <si>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</si>
  <si>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</si>
  <si>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</si>
  <si>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</si>
  <si>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01-Apr</t>
  </si>
  <si>
    <t>02-Apr</t>
  </si>
  <si>
    <t>03-Apr</t>
  </si>
  <si>
    <t>04-Apr</t>
  </si>
  <si>
    <t>05-Apr</t>
  </si>
  <si>
    <t>06-Apr</t>
  </si>
  <si>
    <t>07-Apr</t>
  </si>
  <si>
    <t>08-Apr</t>
  </si>
  <si>
    <t>09-Apr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</si>
  <si>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</si>
  <si>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</si>
  <si>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</si>
  <si>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</si>
  <si>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</si>
  <si>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</si>
  <si>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</si>
  <si>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</si>
  <si>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</si>
  <si>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</si>
  <si>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</si>
  <si>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</si>
  <si>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</si>
  <si>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</si>
  <si>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</si>
  <si>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</si>
  <si>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</si>
  <si>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</si>
  <si>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</si>
  <si>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</si>
  <si>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</si>
  <si>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01-May</t>
  </si>
  <si>
    <t>02-May</t>
  </si>
  <si>
    <t>03-May</t>
  </si>
  <si>
    <t>04-May</t>
  </si>
  <si>
    <t>05-May</t>
  </si>
  <si>
    <t>06-May</t>
  </si>
  <si>
    <t>07-May</t>
  </si>
  <si>
    <t>08-May</t>
  </si>
  <si>
    <t>09-May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</si>
  <si>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</si>
  <si>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</si>
  <si>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</si>
  <si>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</si>
  <si>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</si>
  <si>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</si>
  <si>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</si>
  <si>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</si>
  <si>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</si>
  <si>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</si>
  <si>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</si>
  <si>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</si>
  <si>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</si>
  <si>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</si>
  <si>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</si>
  <si>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</si>
  <si>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</si>
  <si>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</si>
  <si>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</si>
  <si>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</si>
  <si>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</si>
  <si>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</si>
  <si>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01-Jun</t>
  </si>
  <si>
    <t>02-Jun</t>
  </si>
  <si>
    <t>03-Jun</t>
  </si>
  <si>
    <t>04-Jun</t>
  </si>
  <si>
    <t>05-Jun</t>
  </si>
  <si>
    <t>06-Jun</t>
  </si>
  <si>
    <t>07-Jun</t>
  </si>
  <si>
    <t>08-Jun</t>
  </si>
  <si>
    <t>09-Jun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</si>
  <si>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</si>
  <si>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</si>
  <si>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</si>
  <si>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</si>
  <si>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</si>
  <si>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</si>
  <si>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</si>
  <si>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</si>
  <si>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</si>
  <si>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</si>
  <si>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</si>
  <si>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</si>
  <si>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</si>
  <si>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</si>
  <si>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</si>
  <si>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</si>
  <si>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</si>
  <si>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</si>
  <si>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</si>
  <si>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</si>
  <si>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</si>
  <si>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</si>
  <si>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</si>
  <si>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</si>
  <si>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</si>
  <si>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</si>
  <si>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</si>
  <si>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</si>
  <si>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</si>
  <si>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</si>
  <si>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</si>
  <si>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</si>
  <si>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</si>
  <si>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</si>
  <si>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</si>
  <si>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</si>
  <si>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</si>
  <si>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</si>
  <si>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</si>
  <si>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</si>
  <si>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</si>
  <si>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</si>
  <si>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</si>
  <si>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</si>
  <si>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</si>
  <si>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</si>
  <si>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</si>
  <si>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</si>
  <si>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</si>
  <si>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</si>
  <si>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</si>
  <si>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</si>
  <si>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</si>
  <si>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</si>
  <si>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</si>
  <si>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</si>
  <si>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</si>
  <si>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</si>
  <si>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</si>
  <si>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</si>
  <si>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</si>
  <si>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</si>
  <si>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</si>
  <si>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</si>
  <si>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</si>
  <si>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</si>
  <si>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</si>
  <si>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</si>
  <si>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</si>
  <si>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</si>
  <si>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</si>
  <si>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</si>
  <si>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</si>
  <si>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</si>
  <si>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</si>
  <si>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</si>
  <si>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</si>
  <si>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</si>
  <si>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</si>
  <si>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</si>
  <si>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</si>
  <si>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</si>
  <si>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</si>
  <si>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</si>
  <si>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</si>
  <si>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</si>
  <si>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</si>
  <si>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</si>
  <si>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</si>
  <si>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07-Sep</t>
  </si>
  <si>
    <t>08-Sep</t>
  </si>
  <si>
    <t>09-Sep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</si>
  <si>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</si>
  <si>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</si>
  <si>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</si>
  <si>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</si>
  <si>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</si>
  <si>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</si>
  <si>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</si>
  <si>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</si>
  <si>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</si>
  <si>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</si>
  <si>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</si>
  <si>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</si>
  <si>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</si>
  <si>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</si>
  <si>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</si>
  <si>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</si>
  <si>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</si>
  <si>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</si>
  <si>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</si>
  <si>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</si>
  <si>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</si>
  <si>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01-Oct</t>
  </si>
  <si>
    <t>02-Oct</t>
  </si>
  <si>
    <t>03-Oct</t>
  </si>
  <si>
    <t>04-Oct</t>
  </si>
  <si>
    <t>05-Oct</t>
  </si>
  <si>
    <t>06-Oct</t>
  </si>
  <si>
    <t>07-Oct</t>
  </si>
  <si>
    <t>08-Oct</t>
  </si>
  <si>
    <t>09-Oct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</si>
  <si>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</si>
  <si>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</si>
  <si>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</si>
  <si>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</si>
  <si>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</si>
  <si>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</si>
  <si>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</si>
  <si>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</si>
  <si>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</si>
  <si>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</si>
  <si>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</si>
  <si>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</si>
  <si>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</si>
  <si>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</si>
  <si>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</si>
  <si>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</si>
  <si>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</si>
  <si>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</si>
  <si>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</si>
  <si>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</si>
  <si>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</si>
  <si>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</si>
  <si>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01-Nov</t>
  </si>
  <si>
    <t>02-Nov</t>
  </si>
  <si>
    <t>03-Nov</t>
  </si>
  <si>
    <t>04-Nov</t>
  </si>
  <si>
    <t>05-Nov</t>
  </si>
  <si>
    <t>06-Nov</t>
  </si>
  <si>
    <t>07-Nov</t>
  </si>
  <si>
    <t>08-Nov</t>
  </si>
  <si>
    <t>09-Nov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</si>
  <si>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</si>
  <si>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</si>
  <si>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</si>
  <si>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</si>
  <si>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</si>
  <si>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</si>
  <si>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</si>
  <si>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</si>
  <si>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</si>
  <si>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</si>
  <si>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</si>
  <si>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</si>
  <si>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</si>
  <si>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</si>
  <si>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</si>
  <si>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</si>
  <si>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</si>
  <si>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</si>
  <si>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</si>
  <si>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</si>
  <si>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</si>
  <si>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01-Dec</t>
  </si>
  <si>
    <t>02-Dec</t>
  </si>
  <si>
    <t>03-Dec</t>
  </si>
  <si>
    <t>04-Dec</t>
  </si>
  <si>
    <t>05-Dec</t>
  </si>
  <si>
    <t>06-Dec</t>
  </si>
  <si>
    <t>07-Dec</t>
  </si>
  <si>
    <t>08-Dec</t>
  </si>
  <si>
    <t>09-Dec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</si>
  <si>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</si>
  <si>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</si>
  <si>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</si>
  <si>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</si>
  <si>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</si>
  <si>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</si>
  <si>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</si>
  <si>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</si>
  <si>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</si>
  <si>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</si>
  <si>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</si>
  <si>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</si>
  <si>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</si>
  <si>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</si>
  <si>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</si>
  <si>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</si>
  <si>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</si>
  <si>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</si>
  <si>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</si>
  <si>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</si>
  <si>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</si>
  <si>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</si>
  <si>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STANDARD DEVIATION</t>
  </si>
  <si>
    <t>Packaging line stability (standard deviation of daily output)</t>
  </si>
  <si>
    <t>Average of Specific_Steam_t_per_t</t>
  </si>
  <si>
    <t>Average of Specific_Power_kWh_per_t</t>
  </si>
  <si>
    <t>Average of Availability_pct</t>
  </si>
  <si>
    <t>Average of Performance_pct</t>
  </si>
  <si>
    <t>Average of Quality_pct</t>
  </si>
  <si>
    <t>QUALITY FACTOR IS DRAGGING DOWN OEE THE MOST</t>
  </si>
  <si>
    <t>Sum of Offspec_Batches</t>
  </si>
  <si>
    <t>Sum of Assay_pct</t>
  </si>
  <si>
    <t>DISTILLATION</t>
  </si>
  <si>
    <t>QUALITY</t>
  </si>
  <si>
    <t>ASSAY</t>
  </si>
  <si>
    <t>OFF SPEC BATCHES</t>
  </si>
  <si>
    <t>95th percentile</t>
  </si>
  <si>
    <t>Steam consumed &gt;95 precentile</t>
  </si>
  <si>
    <t>Ok</t>
  </si>
  <si>
    <t>ABNORMAL</t>
  </si>
  <si>
    <t>Below Spec</t>
  </si>
  <si>
    <t xml:space="preserve">Abnormal steam consumption days </t>
  </si>
  <si>
    <t>Power consumed &gt;95 precentile</t>
  </si>
  <si>
    <t>Average of Efficiency_pct</t>
  </si>
  <si>
    <t>Sum of Fuel_Gas_GJ</t>
  </si>
  <si>
    <t>Sum of Primary_Output</t>
  </si>
  <si>
    <t>(Multiple Items)</t>
  </si>
  <si>
    <t>Average of Power_kWh</t>
  </si>
  <si>
    <t>Sum of Downtime_hr</t>
  </si>
  <si>
    <t>Production loss</t>
  </si>
  <si>
    <t>Sum of Offspec_or_Scrap_t</t>
  </si>
  <si>
    <t>Tasks Performed</t>
  </si>
  <si>
    <t>7-day production average</t>
  </si>
  <si>
    <t>ANNUAL SUMMARY 2025</t>
  </si>
  <si>
    <t>Shift wise production comparision</t>
  </si>
  <si>
    <t>Shift wise quality comparision</t>
  </si>
  <si>
    <t>Downtime pareto by unit</t>
  </si>
  <si>
    <t>Production is decreasing with downtime by  -0.44</t>
  </si>
  <si>
    <t>SLICERS</t>
  </si>
  <si>
    <t>Monthly bolers efficiency</t>
  </si>
  <si>
    <t>Cooling tower monthly power consumption</t>
  </si>
  <si>
    <t xml:space="preserve">Summary page </t>
  </si>
  <si>
    <t>SHIFT A HAD MOST PRODUCTION THROUGHOUT YEAR = 52314.97</t>
  </si>
  <si>
    <t>REACTOR UNIT HAS THE MOST CONTRIBUTION TO THE DOWNTIME = 25.83%</t>
  </si>
  <si>
    <t>SHIFT C HAD MOST QUALITY PERCENTAGE THROUGHOUT YEAR = 98.01%</t>
  </si>
  <si>
    <t>pakaging unit contributes most to the annual good production = 27.77%</t>
  </si>
  <si>
    <t>In march air compressor downtime was highest = 14.36</t>
  </si>
  <si>
    <t xml:space="preserve">In march average cooling tower power consumption was highest = 117.41 </t>
  </si>
  <si>
    <t>october had most boiler efficiency of both boilers combined = 83.48</t>
  </si>
  <si>
    <t>Boiler 1 has more efficiency than boiler 2 throughout the year</t>
  </si>
  <si>
    <t>SUMMERY</t>
  </si>
  <si>
    <t>MONTH THAT HAS MOST PRODUCTION = MARCH(13582.82)</t>
  </si>
  <si>
    <t>Top 5% steam consumptions exceeded 51.5 production/day</t>
  </si>
  <si>
    <t>top 5% power consumptions exceeded 4206.7905 production/day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</si>
</sst>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16" x14ac:knownFonts="1">
    <font>
      <sz val="11"/>
      <color theme="1"/>
      <name val="Calibri"/>
      <family val="2"/>
      <scheme val="minor"/>
    </font>
    <font>
      <b/>
      <sz val="11"/>
      <color rgb="FFFFFFFF"/>
      <name val="Calibri"/>
      <family val="2"/>
    </font>
    <font>
      <sz val="11"/>
      <color theme="1"/>
      <name val="Calibri"/>
      <family val="2"/>
      <scheme val="minor"/>
    </font>
    <font>
      <b/>
      <sz val="11"/>
      <color theme="1"/>
      <name val="Calibri"/>
      <family val="2"/>
      <scheme val="minor"/>
    </font>
    <font>
      <b/>
      <sz val="11"/>
      <color rgb="FFFFFFFF"/>
      <name val="Calibri"/>
      <family val="2"/>
    </font>
    <font>
      <b/>
      <sz val="24"/>
      <color theme="0"/>
      <name val="Calibri"/>
      <family val="2"/>
      <scheme val="minor"/>
    </font>
    <font>
      <b/>
      <sz val="14"/>
      <color theme="1"/>
      <name val="Calibri"/>
      <family val="2"/>
      <scheme val="minor"/>
    </font>
    <font>
      <b/>
      <sz val="20"/>
      <color theme="0"/>
      <name val="Calibri"/>
      <family val="2"/>
      <scheme val="minor"/>
    </font>
    <font>
      <b/>
      <sz val="22"/>
      <color theme="0"/>
      <name val="Calibri"/>
      <family val="2"/>
      <scheme val="minor"/>
    </font>
    <font>
      <b/>
      <sz val="26"/>
      <color theme="0"/>
      <name val="Calibri"/>
      <family val="2"/>
      <scheme val="minor"/>
    </font>
    <font>
      <b/>
      <sz val="11"/>
      <color theme="1" tint="4.9989318521683403E-2"/>
      <name val="Calibri"/>
      <family val="2"/>
    </font>
    <font>
      <b/>
      <sz val="20"/>
      <color theme="0"/>
      <name val="Calibri"/>
      <family val="2"/>
    </font>
    <font>
      <b/>
      <sz val="14"/>
      <color theme="0"/>
      <name val="Calibri"/>
      <family val="2"/>
      <scheme val="minor"/>
    </font>
    <font>
      <b/>
      <sz val="16"/>
      <color theme="0"/>
      <name val="Calibri"/>
      <family val="2"/>
      <scheme val="minor"/>
    </font>
    <font>
      <b/>
      <sz val="22"/>
      <color theme="1"/>
      <name val="Artifakt Element Black"/>
      <family val="2"/>
    </font>
    <font>
      <b/>
      <sz val="11"/>
      <color theme="0"/>
      <name val="Calibri"/>
      <family val="2"/>
      <scheme val="minor"/>
    </font>
  </fonts>
  <fills count="13">
    <fill>
      <patternFill patternType="none"/>
    </fill>
    <fill>
      <patternFill patternType="gray125"/>
    </fill>
    <fill>
      <patternFill patternType="solid">
        <fgColor rgb="FF1F4E78"/>
      </patternFill>
    </fill>
    <fill>
      <patternFill patternType="solid">
        <fgColor theme="7" tint="0.59999389629810485"/>
        <bgColor theme="7" tint="0.59999389629810485"/>
      </patternFill>
    </fill>
    <fill>
      <patternFill patternType="solid">
        <fgColor theme="7" tint="0.79998168889431442"/>
        <bgColor theme="7" tint="0.79998168889431442"/>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00B0F0"/>
        <bgColor indexed="64"/>
      </patternFill>
    </fill>
    <fill>
      <patternFill patternType="solid">
        <fgColor rgb="FFF79029"/>
        <bgColor indexed="64"/>
      </patternFill>
    </fill>
    <fill>
      <patternFill patternType="solid">
        <fgColor rgb="FFFF0066"/>
        <bgColor indexed="64"/>
      </patternFill>
    </fill>
    <fill>
      <patternFill patternType="solid">
        <fgColor rgb="FFFFC000"/>
        <bgColor indexed="64"/>
      </patternFill>
    </fill>
    <fill>
      <patternFill patternType="solid">
        <fgColor rgb="FFFFFF00"/>
        <bgColor indexed="64"/>
      </patternFill>
    </fill>
  </fills>
  <borders count="22">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style="thick">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top style="thin">
        <color theme="0"/>
      </top>
      <bottom/>
      <diagonal/>
    </border>
    <border>
      <left/>
      <right style="thin">
        <color theme="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9" fontId="2" fillId="0" borderId="0" applyFont="0" applyFill="0" applyBorder="0" applyAlignment="0" applyProtection="0"/>
  </cellStyleXfs>
  <cellXfs count="67">
    <xf numFmtId="0" fontId="0" fillId="0" borderId="0" xfId="0"/>
    <xf numFmtId="164" fontId="0" fillId="0" borderId="0" xfId="0" applyNumberFormat="1"/>
    <xf numFmtId="0" fontId="0" fillId="3" borderId="4" xfId="0" applyFill="1" applyBorder="1"/>
    <xf numFmtId="0" fontId="0" fillId="4" borderId="4" xfId="0" applyFill="1" applyBorder="1"/>
    <xf numFmtId="0" fontId="0" fillId="3" borderId="6" xfId="0" applyFill="1" applyBorder="1"/>
    <xf numFmtId="0" fontId="0" fillId="4" borderId="6" xfId="0" applyFill="1" applyBorder="1"/>
    <xf numFmtId="0" fontId="1" fillId="5" borderId="0" xfId="0" applyFont="1" applyFill="1"/>
    <xf numFmtId="0" fontId="0" fillId="4" borderId="7" xfId="0" applyFill="1" applyBorder="1"/>
    <xf numFmtId="0" fontId="3" fillId="0" borderId="0" xfId="0" applyFont="1"/>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0" fillId="0" borderId="8" xfId="0" applyBorder="1"/>
    <xf numFmtId="0" fontId="4" fillId="5" borderId="0" xfId="0" applyFont="1" applyFill="1"/>
    <xf numFmtId="0" fontId="0" fillId="0" borderId="0" xfId="0" pivotButton="1"/>
    <xf numFmtId="0" fontId="0" fillId="0" borderId="0" xfId="0" applyAlignment="1">
      <alignment horizontal="left"/>
    </xf>
    <xf numFmtId="0" fontId="0" fillId="0" borderId="10" xfId="0" applyBorder="1"/>
    <xf numFmtId="0" fontId="0" fillId="0" borderId="14" xfId="0" applyBorder="1"/>
    <xf numFmtId="0" fontId="0" fillId="0" borderId="8" xfId="0" applyBorder="1" applyAlignment="1">
      <alignment horizontal="left"/>
    </xf>
    <xf numFmtId="10" fontId="0" fillId="0" borderId="8" xfId="1" applyNumberFormat="1" applyFont="1" applyBorder="1"/>
    <xf numFmtId="0" fontId="4" fillId="5" borderId="1" xfId="0" applyFont="1" applyFill="1" applyBorder="1"/>
    <xf numFmtId="0" fontId="4" fillId="5" borderId="2" xfId="0" applyFont="1" applyFill="1" applyBorder="1"/>
    <xf numFmtId="0" fontId="4" fillId="5" borderId="5" xfId="0" applyFont="1" applyFill="1" applyBorder="1"/>
    <xf numFmtId="164" fontId="0" fillId="3" borderId="3" xfId="0" applyNumberFormat="1" applyFill="1" applyBorder="1"/>
    <xf numFmtId="164" fontId="0" fillId="3" borderId="4" xfId="0" applyNumberFormat="1" applyFill="1" applyBorder="1"/>
    <xf numFmtId="164" fontId="0" fillId="4" borderId="3" xfId="0" applyNumberFormat="1" applyFill="1" applyBorder="1"/>
    <xf numFmtId="164" fontId="0" fillId="4" borderId="4" xfId="0" applyNumberFormat="1" applyFill="1" applyBorder="1"/>
    <xf numFmtId="0" fontId="3" fillId="0" borderId="8" xfId="0" applyFont="1" applyBorder="1"/>
    <xf numFmtId="164" fontId="0" fillId="0" borderId="0" xfId="0" applyNumberFormat="1" applyAlignment="1">
      <alignment horizontal="left"/>
    </xf>
    <xf numFmtId="164" fontId="0" fillId="0" borderId="8" xfId="0" applyNumberFormat="1" applyBorder="1" applyAlignment="1">
      <alignment horizontal="left"/>
    </xf>
    <xf numFmtId="0" fontId="6" fillId="0" borderId="8" xfId="0" applyFont="1" applyBorder="1"/>
    <xf numFmtId="0" fontId="6" fillId="7" borderId="8" xfId="0" applyFont="1" applyFill="1" applyBorder="1"/>
    <xf numFmtId="0" fontId="3" fillId="8" borderId="8" xfId="0" applyFont="1" applyFill="1" applyBorder="1"/>
    <xf numFmtId="0" fontId="6" fillId="0" borderId="0" xfId="0" applyFont="1"/>
    <xf numFmtId="2" fontId="0" fillId="0" borderId="0" xfId="0" applyNumberFormat="1"/>
    <xf numFmtId="0" fontId="0" fillId="3" borderId="7" xfId="0" applyFill="1" applyBorder="1"/>
    <xf numFmtId="0" fontId="0" fillId="3" borderId="15" xfId="0" applyFill="1" applyBorder="1"/>
    <xf numFmtId="164" fontId="0" fillId="3" borderId="16" xfId="0" applyNumberFormat="1" applyFill="1" applyBorder="1"/>
    <xf numFmtId="164" fontId="0" fillId="3" borderId="7" xfId="0" applyNumberFormat="1" applyFill="1" applyBorder="1"/>
    <xf numFmtId="165" fontId="0" fillId="0" borderId="0" xfId="0" applyNumberFormat="1"/>
    <xf numFmtId="0" fontId="10" fillId="9" borderId="0" xfId="0" applyFont="1" applyFill="1"/>
    <xf numFmtId="0" fontId="1" fillId="10" borderId="0" xfId="0" applyFont="1" applyFill="1"/>
    <xf numFmtId="2" fontId="3" fillId="0" borderId="0" xfId="0" applyNumberFormat="1" applyFont="1"/>
    <xf numFmtId="0" fontId="8" fillId="6" borderId="0" xfId="0" applyFont="1" applyFill="1" applyAlignment="1">
      <alignment horizontal="center"/>
    </xf>
    <xf numFmtId="0" fontId="7" fillId="6" borderId="0" xfId="0" applyFont="1" applyFill="1" applyAlignment="1">
      <alignment horizontal="center"/>
    </xf>
    <xf numFmtId="0" fontId="5" fillId="6" borderId="0" xfId="0" applyFont="1" applyFill="1" applyAlignment="1">
      <alignment horizontal="center"/>
    </xf>
    <xf numFmtId="0" fontId="9" fillId="6" borderId="0" xfId="0" applyFont="1" applyFill="1" applyAlignment="1">
      <alignment horizontal="center"/>
    </xf>
    <xf numFmtId="0" fontId="3" fillId="12" borderId="9" xfId="0" applyFont="1" applyFill="1" applyBorder="1" applyAlignment="1">
      <alignment horizontal="left"/>
    </xf>
    <xf numFmtId="0" fontId="3" fillId="12" borderId="20" xfId="0" applyFont="1" applyFill="1" applyBorder="1" applyAlignment="1">
      <alignment horizontal="left"/>
    </xf>
    <xf numFmtId="0" fontId="3" fillId="12" borderId="10" xfId="0" applyFont="1" applyFill="1" applyBorder="1" applyAlignment="1">
      <alignment horizontal="left"/>
    </xf>
    <xf numFmtId="0" fontId="3" fillId="12" borderId="11" xfId="0" applyFont="1" applyFill="1" applyBorder="1" applyAlignment="1">
      <alignment horizontal="left"/>
    </xf>
    <xf numFmtId="0" fontId="3" fillId="12" borderId="0" xfId="0" applyFont="1" applyFill="1" applyAlignment="1">
      <alignment horizontal="left"/>
    </xf>
    <xf numFmtId="0" fontId="3" fillId="12" borderId="12" xfId="0" applyFont="1" applyFill="1" applyBorder="1" applyAlignment="1">
      <alignment horizontal="left"/>
    </xf>
    <xf numFmtId="0" fontId="3" fillId="12" borderId="13" xfId="0" applyFont="1" applyFill="1" applyBorder="1" applyAlignment="1">
      <alignment horizontal="left"/>
    </xf>
    <xf numFmtId="0" fontId="3" fillId="12" borderId="21" xfId="0" applyFont="1" applyFill="1" applyBorder="1" applyAlignment="1">
      <alignment horizontal="left"/>
    </xf>
    <xf numFmtId="0" fontId="3" fillId="12" borderId="14" xfId="0" applyFont="1" applyFill="1" applyBorder="1" applyAlignment="1">
      <alignment horizontal="left"/>
    </xf>
    <xf numFmtId="0" fontId="13" fillId="6" borderId="0" xfId="0" applyFont="1" applyFill="1" applyAlignment="1">
      <alignment horizontal="center"/>
    </xf>
    <xf numFmtId="0" fontId="15" fillId="6" borderId="0" xfId="0" applyFont="1" applyFill="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0" fontId="3" fillId="0" borderId="19" xfId="0" applyFont="1" applyBorder="1" applyAlignment="1">
      <alignment horizontal="center"/>
    </xf>
    <xf numFmtId="0" fontId="14" fillId="11" borderId="0" xfId="0" applyFont="1" applyFill="1" applyAlignment="1">
      <alignment horizontal="center"/>
    </xf>
    <xf numFmtId="0" fontId="12" fillId="6" borderId="0" xfId="0" applyFont="1" applyFill="1" applyAlignment="1">
      <alignment horizontal="center"/>
    </xf>
    <xf numFmtId="0" fontId="11" fillId="2" borderId="0" xfId="0" applyFont="1" applyFill="1" applyAlignment="1">
      <alignment horizontal="center"/>
    </xf>
  </cellXfs>
  <cellStyles count="2">
    <cellStyle name="Normal" xfId="0" builtinId="0"/>
    <cellStyle name="Percent" xfId="1" builtinId="5"/>
  </cellStyles>
  <dxfs count="25">
    <dxf>
      <fill>
        <patternFill>
          <bgColor rgb="FF00B050"/>
        </patternFill>
      </fill>
    </dxf>
    <dxf>
      <font>
        <color theme="0"/>
      </font>
      <fill>
        <patternFill>
          <bgColor rgb="FFFF0000"/>
        </patternFill>
      </fill>
    </dxf>
    <dxf>
      <fill>
        <patternFill>
          <bgColor rgb="FF00B050"/>
        </patternFill>
      </fill>
    </dxf>
    <dxf>
      <fill>
        <patternFill>
          <bgColor rgb="FFFF0000"/>
        </patternFill>
      </fill>
    </dxf>
    <dxf>
      <font>
        <color theme="0"/>
      </font>
      <fill>
        <patternFill>
          <bgColor rgb="FFFF0000"/>
        </patternFill>
      </fill>
    </dxf>
    <dxf>
      <fill>
        <patternFill>
          <bgColor rgb="FF92D050"/>
        </patternFill>
      </fill>
    </dxf>
    <dxf>
      <font>
        <color rgb="FF9C0006"/>
      </font>
      <fill>
        <patternFill>
          <bgColor rgb="FFFFC7CE"/>
        </patternFill>
      </fill>
    </dxf>
    <dxf>
      <fill>
        <patternFill>
          <bgColor rgb="FF00B050"/>
        </patternFill>
      </fill>
    </dxf>
    <dxf>
      <fill>
        <patternFill>
          <bgColor rgb="FFFF0000"/>
        </patternFill>
      </fill>
    </dxf>
    <dxf>
      <font>
        <color theme="0"/>
      </font>
      <fill>
        <patternFill>
          <bgColor rgb="FFFF0000"/>
        </patternFill>
      </fill>
    </dxf>
    <dxf>
      <fill>
        <patternFill>
          <bgColor rgb="FF92D050"/>
        </patternFill>
      </fill>
    </dxf>
    <dxf>
      <font>
        <color rgb="FF9C0006"/>
      </font>
      <fill>
        <patternFill>
          <bgColor rgb="FFFFC7CE"/>
        </patternFill>
      </fill>
    </dxf>
    <dxf>
      <numFmt numFmtId="164" formatCode="yyyy\-mm\-dd"/>
    </dxf>
    <dxf>
      <font>
        <b/>
        <i val="0"/>
        <strike val="0"/>
        <condense val="0"/>
        <extend val="0"/>
        <outline val="0"/>
        <shadow val="0"/>
        <u val="none"/>
        <vertAlign val="baseline"/>
        <sz val="11"/>
        <color theme="1" tint="4.9989318521683403E-2"/>
        <name val="Calibri"/>
        <family val="2"/>
        <scheme val="none"/>
      </font>
      <fill>
        <patternFill patternType="solid">
          <fgColor indexed="64"/>
          <bgColor rgb="FFF79029"/>
        </patternFill>
      </fill>
    </dxf>
    <dxf>
      <numFmt numFmtId="164" formatCode="yyyy\-mm\-dd"/>
    </dxf>
    <dxf>
      <font>
        <b/>
        <i val="0"/>
        <strike val="0"/>
        <condense val="0"/>
        <extend val="0"/>
        <outline val="0"/>
        <shadow val="0"/>
        <u val="none"/>
        <vertAlign val="baseline"/>
        <sz val="11"/>
        <color rgb="FFFFFFFF"/>
        <name val="Calibri"/>
        <scheme val="none"/>
      </font>
      <fill>
        <patternFill patternType="solid">
          <fgColor indexed="64"/>
          <bgColor rgb="FFFF0066"/>
        </patternFill>
      </fill>
    </dxf>
    <dxf>
      <numFmt numFmtId="0" formatCode="General"/>
    </dxf>
    <dxf>
      <numFmt numFmtId="0" formatCode="General"/>
    </dxf>
    <dxf>
      <numFmt numFmtId="0" formatCode="General"/>
    </dxf>
    <dxf>
      <numFmt numFmtId="0" formatCode="General"/>
    </dxf>
    <dxf>
      <numFmt numFmtId="2" formatCode="0.00"/>
    </dxf>
    <dxf>
      <numFmt numFmtId="165" formatCode="0.000"/>
    </dxf>
    <dxf>
      <numFmt numFmtId="164" formatCode="yyyy\-mm\-dd"/>
    </dxf>
    <dxf>
      <numFmt numFmtId="164" formatCode="yyyy\-mm\-dd"/>
    </dxf>
    <dxf>
      <font>
        <b/>
        <i val="0"/>
        <strike val="0"/>
        <condense val="0"/>
        <extend val="0"/>
        <outline val="0"/>
        <shadow val="0"/>
        <u val="none"/>
        <vertAlign val="baseline"/>
        <sz val="11"/>
        <color rgb="FFFFFFFF"/>
        <name val="Calibri"/>
        <scheme val="none"/>
      </font>
      <fill>
        <patternFill patternType="solid">
          <fgColor indexed="64"/>
          <bgColor rgb="FF7030A0"/>
        </patternFill>
      </fill>
    </dxf>
  </dxfs>
  <tableStyles count="0" defaultTableStyle="TableStyleMedium9" defaultPivotStyle="PivotStyleLight16"/>
  <colors>
    <mruColors>
      <color rgb="FFFF0066"/>
      <color rgb="FFF79029"/>
      <color rgb="FF69F8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pivotCacheDefinition" Target="pivotCache/pivotCacheDefinition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07/relationships/slicerCache" Target="slicerCaches/slicerCache1.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[PROJECT-1.xlsx]2!PivotTable1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'2'!$B$4:$B$5</c:f>
              <c:strCache>
                <c:ptCount val="1"/>
                <c:pt idx="0">
                  <c:v>Distillation</c:v>
                </c:pt>
              </c:strCache>
            </c:strRef>
          </c:tx>
          <c:spPr>
            <a:ln w="28575" cap="rnd">
              <a:solidFill>
                <a:schemeClr val="accent1"/>
              </a:solidFill>
              <a:round/>
            </a:ln>
            <a:effectLst/>
          </c:spPr>
          <c:marker>
            <c:symbol val="none"/>
          </c:marker>
          <c:cat>
            <c:strRef>
              <c:f>'2'!$A$6:$A$18</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'2'!$B$6:$B$18</c:f>
              <c:numCache>
                <c:formatCode>General</c:formatCode>
                <c:ptCount val="12"/>
                <c:pt idx="0">
                  <c:v>3123.7699999999995</c:v>
                </c:pt>
                <c:pt idx="1">
                  <c:v>2881.2399999999984</c:v>
                </c:pt>
                <c:pt idx="2">
                  <c:v>3248.5400000000004</c:v>
                </c:pt>
                <c:pt idx="3">
                  <c:v>3113.090000000002</c:v>
                </c:pt>
                <c:pt idx="4">
                  <c:v>3188.9699999999989</c:v>
                </c:pt>
                <c:pt idx="5">
                  <c:v>3015.4499999999994</c:v>
                </c:pt>
                <c:pt idx="6">
                  <c:v>3020.3399999999997</c:v>
                </c:pt>
                <c:pt idx="7">
                  <c:v>2982.29</c:v>
                </c:pt>
                <c:pt idx="8">
                  <c:v>2909.7000000000007</c:v>
                </c:pt>
                <c:pt idx="9">
                  <c:v>2986.69</c:v>
                </c:pt>
                <c:pt idx="10">
                  <c:v>2920.2100000000005</c:v>
                </c:pt>
                <c:pt idx="11">
                  <c:v>3079.0600000000018</c:v>
                </c:pt>
              </c:numCache>
            </c:numRef>
          </c:val>
          <c:smooth val="0"/>
          <c:extLst>
            <c:ext xmlns:c16="http://schemas.microsoft.com/office/drawing/2014/chart" uri="{C3380CC4-5D6E-409C-BE32-E72D297353CC}">
              <c16:uniqueId val="{00000000-DE5C-48F1-9619-4CD027F16E5F}"/>
            </c:ext>
          </c:extLst>
        </c:ser>
        <c:ser>
          <c:idx val="1"/>
          <c:order val="1"/>
          <c:tx>
            <c:strRef>
              <c:f>'2'!$C$4:$C$5</c:f>
              <c:strCache>
                <c:ptCount val="1"/>
                <c:pt idx="0">
                  <c:v>Drying</c:v>
                </c:pt>
              </c:strCache>
            </c:strRef>
          </c:tx>
          <c:spPr>
            <a:ln w="28575" cap="rnd">
              <a:solidFill>
                <a:schemeClr val="accent2"/>
              </a:solidFill>
              <a:round/>
            </a:ln>
            <a:effectLst/>
          </c:spPr>
          <c:marker>
            <c:symbol val="none"/>
          </c:marker>
          <c:cat>
            <c:strRef>
              <c:f>'2'!$A$6:$A$18</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'2'!$C$6:$C$18</c:f>
              <c:numCache>
                <c:formatCode>General</c:formatCode>
                <c:ptCount val="12"/>
                <c:pt idx="0">
                  <c:v>2935.3399999999988</c:v>
                </c:pt>
                <c:pt idx="1">
                  <c:v>2686.1799999999989</c:v>
                </c:pt>
                <c:pt idx="2">
                  <c:v>3039.1600000000003</c:v>
                </c:pt>
                <c:pt idx="3">
                  <c:v>2916.6299999999987</c:v>
                </c:pt>
                <c:pt idx="4">
                  <c:v>3000.92</c:v>
                </c:pt>
                <c:pt idx="5">
                  <c:v>2897.7500000000009</c:v>
                </c:pt>
                <c:pt idx="6">
                  <c:v>2890.9799999999987</c:v>
                </c:pt>
                <c:pt idx="7">
                  <c:v>2863.38</c:v>
                </c:pt>
                <c:pt idx="8">
                  <c:v>2722.2999999999997</c:v>
                </c:pt>
                <c:pt idx="9">
                  <c:v>2857.4300000000003</c:v>
                </c:pt>
                <c:pt idx="10">
                  <c:v>2742.1499999999996</c:v>
                </c:pt>
                <c:pt idx="11">
                  <c:v>2906.26</c:v>
                </c:pt>
              </c:numCache>
            </c:numRef>
          </c:val>
          <c:smooth val="0"/>
          <c:extLst>
            <c:ext xmlns:c16="http://schemas.microsoft.com/office/drawing/2014/chart" uri="{C3380CC4-5D6E-409C-BE32-E72D297353CC}">
              <c16:uniqueId val="{00000001-0392-41CC-8912-3D04EBA21C97}"/>
            </c:ext>
          </c:extLst>
        </c:ser>
        <c:ser>
          <c:idx val="2"/>
          <c:order val="2"/>
          <c:tx>
            <c:strRef>
              <c:f>'2'!$D$4:$D$5</c:f>
              <c:strCache>
                <c:ptCount val="1"/>
                <c:pt idx="0">
                  <c:v>Packaging</c:v>
                </c:pt>
              </c:strCache>
            </c:strRef>
          </c:tx>
          <c:spPr>
            <a:ln w="28575" cap="rnd">
              <a:solidFill>
                <a:schemeClr val="accent3"/>
              </a:solidFill>
              <a:round/>
            </a:ln>
            <a:effectLst/>
          </c:spPr>
          <c:marker>
            <c:symbol val="none"/>
          </c:marker>
          <c:cat>
            <c:strRef>
              <c:f>'2'!$A$6:$A$18</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'2'!$D$6:$D$18</c:f>
              <c:numCache>
                <c:formatCode>General</c:formatCode>
                <c:ptCount val="12"/>
                <c:pt idx="0">
                  <c:v>3579.8599999999992</c:v>
                </c:pt>
                <c:pt idx="1">
                  <c:v>3362.3099999999995</c:v>
                </c:pt>
                <c:pt idx="2">
                  <c:v>3721.0499999999993</c:v>
                </c:pt>
                <c:pt idx="3">
                  <c:v>3572.19</c:v>
                </c:pt>
                <c:pt idx="4">
                  <c:v>3687.5499999999997</c:v>
                </c:pt>
                <c:pt idx="5">
                  <c:v>3492.3399999999983</c:v>
                </c:pt>
                <c:pt idx="6">
                  <c:v>3528.36</c:v>
                </c:pt>
                <c:pt idx="7">
                  <c:v>3499.8200000000006</c:v>
                </c:pt>
                <c:pt idx="8">
                  <c:v>3362.0699999999983</c:v>
                </c:pt>
                <c:pt idx="9">
                  <c:v>3426.9700000000007</c:v>
                </c:pt>
                <c:pt idx="10">
                  <c:v>3388.2700000000004</c:v>
                </c:pt>
                <c:pt idx="11">
                  <c:v>3548.31</c:v>
                </c:pt>
              </c:numCache>
            </c:numRef>
          </c:val>
          <c:smooth val="0"/>
          <c:extLst>
            <c:ext xmlns:c16="http://schemas.microsoft.com/office/drawing/2014/chart" uri="{C3380CC4-5D6E-409C-BE32-E72D297353CC}">
              <c16:uniqueId val="{00000002-0392-41CC-8912-3D04EBA21C97}"/>
            </c:ext>
          </c:extLst>
        </c:ser>
        <c:ser>
          <c:idx val="3"/>
          <c:order val="3"/>
          <c:tx>
            <c:strRef>
              <c:f>'2'!$E$4:$E$5</c:f>
              <c:strCache>
                <c:ptCount val="1"/>
                <c:pt idx="0">
                  <c:v>Reactor</c:v>
                </c:pt>
              </c:strCache>
            </c:strRef>
          </c:tx>
          <c:spPr>
            <a:ln w="28575" cap="rnd">
              <a:solidFill>
                <a:schemeClr val="accent4"/>
              </a:solidFill>
              <a:round/>
            </a:ln>
            <a:effectLst/>
          </c:spPr>
          <c:marker>
            <c:symbol val="none"/>
          </c:marker>
          <c:cat>
            <c:strRef>
              <c:f>'2'!$A$6:$A$18</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'2'!$E$6:$E$18</c:f>
              <c:numCache>
                <c:formatCode>General</c:formatCode>
                <c:ptCount val="12"/>
                <c:pt idx="0">
                  <c:v>3462.51</c:v>
                </c:pt>
                <c:pt idx="1">
                  <c:v>3185.5300000000011</c:v>
                </c:pt>
                <c:pt idx="2">
                  <c:v>3574.0699999999993</c:v>
                </c:pt>
                <c:pt idx="3">
                  <c:v>3390.8599999999997</c:v>
                </c:pt>
                <c:pt idx="4">
                  <c:v>3500.7000000000003</c:v>
                </c:pt>
                <c:pt idx="5">
                  <c:v>3330.29</c:v>
                </c:pt>
                <c:pt idx="6">
                  <c:v>3286.7400000000002</c:v>
                </c:pt>
                <c:pt idx="7">
                  <c:v>3294.18</c:v>
                </c:pt>
                <c:pt idx="8">
                  <c:v>3215.0300000000011</c:v>
                </c:pt>
                <c:pt idx="9">
                  <c:v>3282.5899999999988</c:v>
                </c:pt>
                <c:pt idx="10">
                  <c:v>3202.2999999999993</c:v>
                </c:pt>
                <c:pt idx="11">
                  <c:v>3421.7799999999993</c:v>
                </c:pt>
              </c:numCache>
            </c:numRef>
          </c:val>
          <c:smooth val="0"/>
          <c:extLst>
            <c:ext xmlns:c16="http://schemas.microsoft.com/office/drawing/2014/chart" uri="{C3380CC4-5D6E-409C-BE32-E72D297353CC}">
              <c16:uniqueId val="{00000003-0392-41CC-8912-3D04EBA21C97}"/>
            </c:ext>
          </c:extLst>
        </c:ser>
        <c:dLbls>
          <c:showLegendKey val="0"/>
          <c:showVal val="0"/>
          <c:showCatName val="0"/>
          <c:showSerName val="0"/>
          <c:showPercent val="0"/>
          <c:showBubbleSize val="0"/>
        </c:dLbls>
        <c:smooth val="0"/>
        <c:axId val="1100735487"/>
        <c:axId val="1100740767"/>
      </c:lineChart>
      <c:catAx>
        <c:axId val="110073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00740767"/>
        <c:crosses val="autoZero"/>
        <c:auto val="1"/>
        <c:lblAlgn val="ctr"/>
        <c:lblOffset val="100"/>
        <c:noMultiLvlLbl val="0"/>
      </c:catAx>
      <c:valAx>
        <c:axId val="110074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0073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[PROJECT-1.xlsx]5!PivotTable6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'5'!$B$4:$B$5</c:f>
              <c:strCache>
                <c:ptCount val="1"/>
                <c:pt idx="0">
                  <c:v>01</c:v>
                </c:pt>
              </c:strCache>
            </c:strRef>
          </c:tx>
          <c:spPr>
            <a:solidFill>
              <a:schemeClr val="accent1"/>
            </a:solidFill>
            <a:ln>
              <a:noFill/>
            </a:ln>
            <a:effectLst/>
          </c:spPr>
          <c:invertIfNegative val="0"/>
          <c:cat>
            <c:strRef>
              <c:f>'5'!$A$6:$A$9</c:f>
              <c:strCache>
                <c:ptCount val="3"/>
                <c:pt idx="0">
                  <c:v>A</c:v>
                </c:pt>
                <c:pt idx="1">
                  <c:v>B</c:v>
                </c:pt>
                <c:pt idx="2">
                  <c:v>C</c:v>
                </c:pt>
              </c:strCache>
            </c:strRef>
          </c:cat>
          <c:val>
            <c:numRef>
              <c:f>'5'!$B$6:$B$9</c:f>
              <c:numCache>
                <c:formatCode>General</c:formatCode>
                <c:ptCount val="3"/>
                <c:pt idx="0">
                  <c:v>4510.1800000000021</c:v>
                </c:pt>
                <c:pt idx="1">
                  <c:v>4371.0399999999991</c:v>
                </c:pt>
                <c:pt idx="2">
                  <c:v>4220.2599999999993</c:v>
                </c:pt>
              </c:numCache>
            </c:numRef>
          </c:val>
          <c:extLst>
            <c:ext xmlns:c16="http://schemas.microsoft.com/office/drawing/2014/chart" uri="{C3380CC4-5D6E-409C-BE32-E72D297353CC}">
              <c16:uniqueId val="{00000000-2BEA-4CB2-90AD-64B173A022D7}"/>
            </c:ext>
          </c:extLst>
        </c:ser>
        <c:ser>
          <c:idx val="1"/>
          <c:order val="1"/>
          <c:tx>
            <c:strRef>
              <c:f>'5'!$C$4:$C$5</c:f>
              <c:strCache>
                <c:ptCount val="1"/>
                <c:pt idx="0">
                  <c:v>02</c:v>
                </c:pt>
              </c:strCache>
            </c:strRef>
          </c:tx>
          <c:spPr>
            <a:solidFill>
              <a:schemeClr val="accent2"/>
            </a:solidFill>
            <a:ln>
              <a:noFill/>
            </a:ln>
            <a:effectLst/>
          </c:spPr>
          <c:invertIfNegative val="0"/>
          <c:cat>
            <c:strRef>
              <c:f>'5'!$A$6:$A$9</c:f>
              <c:strCache>
                <c:ptCount val="3"/>
                <c:pt idx="0">
                  <c:v>A</c:v>
                </c:pt>
                <c:pt idx="1">
                  <c:v>B</c:v>
                </c:pt>
                <c:pt idx="2">
                  <c:v>C</c:v>
                </c:pt>
              </c:strCache>
            </c:strRef>
          </c:cat>
          <c:val>
            <c:numRef>
              <c:f>'5'!$C$6:$C$9</c:f>
              <c:numCache>
                <c:formatCode>General</c:formatCode>
                <c:ptCount val="3"/>
                <c:pt idx="0">
                  <c:v>4158.3799999999992</c:v>
                </c:pt>
                <c:pt idx="1">
                  <c:v>4050.66</c:v>
                </c:pt>
                <c:pt idx="2">
                  <c:v>3906.22</c:v>
                </c:pt>
              </c:numCache>
            </c:numRef>
          </c:val>
          <c:extLst>
            <c:ext xmlns:c16="http://schemas.microsoft.com/office/drawing/2014/chart" uri="{C3380CC4-5D6E-409C-BE32-E72D297353CC}">
              <c16:uniqueId val="{00000001-2BEA-4CB2-90AD-64B173A022D7}"/>
            </c:ext>
          </c:extLst>
        </c:ser>
        <c:ser>
          <c:idx val="2"/>
          <c:order val="2"/>
          <c:tx>
            <c:strRef>
              <c:f>'5'!$D$4:$D$5</c:f>
              <c:strCache>
                <c:ptCount val="1"/>
                <c:pt idx="0">
                  <c:v>03</c:v>
                </c:pt>
              </c:strCache>
            </c:strRef>
          </c:tx>
          <c:spPr>
            <a:solidFill>
              <a:schemeClr val="accent3"/>
            </a:solidFill>
            <a:ln>
              <a:noFill/>
            </a:ln>
            <a:effectLst/>
          </c:spPr>
          <c:invertIfNegative val="0"/>
          <c:cat>
            <c:strRef>
              <c:f>'5'!$A$6:$A$9</c:f>
              <c:strCache>
                <c:ptCount val="3"/>
                <c:pt idx="0">
                  <c:v>A</c:v>
                </c:pt>
                <c:pt idx="1">
                  <c:v>B</c:v>
                </c:pt>
                <c:pt idx="2">
                  <c:v>C</c:v>
                </c:pt>
              </c:strCache>
            </c:strRef>
          </c:cat>
          <c:val>
            <c:numRef>
              <c:f>'5'!$D$6:$D$9</c:f>
              <c:numCache>
                <c:formatCode>General</c:formatCode>
                <c:ptCount val="3"/>
                <c:pt idx="0">
                  <c:v>4652.329999999999</c:v>
                </c:pt>
                <c:pt idx="1">
                  <c:v>4561.5699999999988</c:v>
                </c:pt>
                <c:pt idx="2">
                  <c:v>4368.9199999999992</c:v>
                </c:pt>
              </c:numCache>
            </c:numRef>
          </c:val>
          <c:extLst>
            <c:ext xmlns:c16="http://schemas.microsoft.com/office/drawing/2014/chart" uri="{C3380CC4-5D6E-409C-BE32-E72D297353CC}">
              <c16:uniqueId val="{00000002-2BEA-4CB2-90AD-64B173A022D7}"/>
            </c:ext>
          </c:extLst>
        </c:ser>
        <c:ser>
          <c:idx val="3"/>
          <c:order val="3"/>
          <c:tx>
            <c:strRef>
              <c:f>'5'!$E$4:$E$5</c:f>
              <c:strCache>
                <c:ptCount val="1"/>
                <c:pt idx="0">
                  <c:v>04</c:v>
                </c:pt>
              </c:strCache>
            </c:strRef>
          </c:tx>
          <c:spPr>
            <a:solidFill>
              <a:schemeClr val="accent4"/>
            </a:solidFill>
            <a:ln>
              <a:noFill/>
            </a:ln>
            <a:effectLst/>
          </c:spPr>
          <c:invertIfNegative val="0"/>
          <c:cat>
            <c:strRef>
              <c:f>'5'!$A$6:$A$9</c:f>
              <c:strCache>
                <c:ptCount val="3"/>
                <c:pt idx="0">
                  <c:v>A</c:v>
                </c:pt>
                <c:pt idx="1">
                  <c:v>B</c:v>
                </c:pt>
                <c:pt idx="2">
                  <c:v>C</c:v>
                </c:pt>
              </c:strCache>
            </c:strRef>
          </c:cat>
          <c:val>
            <c:numRef>
              <c:f>'5'!$E$6:$E$9</c:f>
              <c:numCache>
                <c:formatCode>General</c:formatCode>
                <c:ptCount val="3"/>
                <c:pt idx="0">
                  <c:v>4416.340000000002</c:v>
                </c:pt>
                <c:pt idx="1">
                  <c:v>4372.51</c:v>
                </c:pt>
                <c:pt idx="2">
                  <c:v>4203.920000000001</c:v>
                </c:pt>
              </c:numCache>
            </c:numRef>
          </c:val>
          <c:extLst>
            <c:ext xmlns:c16="http://schemas.microsoft.com/office/drawing/2014/chart" uri="{C3380CC4-5D6E-409C-BE32-E72D297353CC}">
              <c16:uniqueId val="{00000003-2BEA-4CB2-90AD-64B173A022D7}"/>
            </c:ext>
          </c:extLst>
        </c:ser>
        <c:ser>
          <c:idx val="4"/>
          <c:order val="4"/>
          <c:tx>
            <c:strRef>
              <c:f>'5'!$F$4:$F$5</c:f>
              <c:strCache>
                <c:ptCount val="1"/>
                <c:pt idx="0">
                  <c:v>05</c:v>
                </c:pt>
              </c:strCache>
            </c:strRef>
          </c:tx>
          <c:spPr>
            <a:solidFill>
              <a:schemeClr val="accent5"/>
            </a:solidFill>
            <a:ln>
              <a:noFill/>
            </a:ln>
            <a:effectLst/>
          </c:spPr>
          <c:invertIfNegative val="0"/>
          <c:cat>
            <c:strRef>
              <c:f>'5'!$A$6:$A$9</c:f>
              <c:strCache>
                <c:ptCount val="3"/>
                <c:pt idx="0">
                  <c:v>A</c:v>
                </c:pt>
                <c:pt idx="1">
                  <c:v>B</c:v>
                </c:pt>
                <c:pt idx="2">
                  <c:v>C</c:v>
                </c:pt>
              </c:strCache>
            </c:strRef>
          </c:cat>
          <c:val>
            <c:numRef>
              <c:f>'5'!$F$6:$F$9</c:f>
              <c:numCache>
                <c:formatCode>General</c:formatCode>
                <c:ptCount val="3"/>
                <c:pt idx="0">
                  <c:v>4556.9400000000023</c:v>
                </c:pt>
                <c:pt idx="1">
                  <c:v>4534.7199999999993</c:v>
                </c:pt>
                <c:pt idx="2">
                  <c:v>4286.4800000000005</c:v>
                </c:pt>
              </c:numCache>
            </c:numRef>
          </c:val>
          <c:extLst>
            <c:ext xmlns:c16="http://schemas.microsoft.com/office/drawing/2014/chart" uri="{C3380CC4-5D6E-409C-BE32-E72D297353CC}">
              <c16:uniqueId val="{00000004-2BEA-4CB2-90AD-64B173A022D7}"/>
            </c:ext>
          </c:extLst>
        </c:ser>
        <c:ser>
          <c:idx val="5"/>
          <c:order val="5"/>
          <c:tx>
            <c:strRef>
              <c:f>'5'!$G$4:$G$5</c:f>
              <c:strCache>
                <c:ptCount val="1"/>
                <c:pt idx="0">
                  <c:v>06</c:v>
                </c:pt>
              </c:strCache>
            </c:strRef>
          </c:tx>
          <c:spPr>
            <a:solidFill>
              <a:schemeClr val="accent6"/>
            </a:solidFill>
            <a:ln>
              <a:noFill/>
            </a:ln>
            <a:effectLst/>
          </c:spPr>
          <c:invertIfNegative val="0"/>
          <c:cat>
            <c:strRef>
              <c:f>'5'!$A$6:$A$9</c:f>
              <c:strCache>
                <c:ptCount val="3"/>
                <c:pt idx="0">
                  <c:v>A</c:v>
                </c:pt>
                <c:pt idx="1">
                  <c:v>B</c:v>
                </c:pt>
                <c:pt idx="2">
                  <c:v>C</c:v>
                </c:pt>
              </c:strCache>
            </c:strRef>
          </c:cat>
          <c:val>
            <c:numRef>
              <c:f>'5'!$G$6:$G$9</c:f>
              <c:numCache>
                <c:formatCode>General</c:formatCode>
                <c:ptCount val="3"/>
                <c:pt idx="0">
                  <c:v>4271.5899999999974</c:v>
                </c:pt>
                <c:pt idx="1">
                  <c:v>4303.8199999999988</c:v>
                </c:pt>
                <c:pt idx="2">
                  <c:v>4160.42</c:v>
                </c:pt>
              </c:numCache>
            </c:numRef>
          </c:val>
          <c:extLst>
            <c:ext xmlns:c16="http://schemas.microsoft.com/office/drawing/2014/chart" uri="{C3380CC4-5D6E-409C-BE32-E72D297353CC}">
              <c16:uniqueId val="{00000005-2BEA-4CB2-90AD-64B173A022D7}"/>
            </c:ext>
          </c:extLst>
        </c:ser>
        <c:ser>
          <c:idx val="6"/>
          <c:order val="6"/>
          <c:tx>
            <c:strRef>
              <c:f>'5'!$H$4:$H$5</c:f>
              <c:strCache>
                <c:ptCount val="1"/>
                <c:pt idx="0">
                  <c:v>07</c:v>
                </c:pt>
              </c:strCache>
            </c:strRef>
          </c:tx>
          <c:spPr>
            <a:solidFill>
              <a:schemeClr val="accent1">
                <a:lumMod val="60000"/>
              </a:schemeClr>
            </a:solidFill>
            <a:ln>
              <a:noFill/>
            </a:ln>
            <a:effectLst/>
          </c:spPr>
          <c:invertIfNegative val="0"/>
          <c:cat>
            <c:strRef>
              <c:f>'5'!$A$6:$A$9</c:f>
              <c:strCache>
                <c:ptCount val="3"/>
                <c:pt idx="0">
                  <c:v>A</c:v>
                </c:pt>
                <c:pt idx="1">
                  <c:v>B</c:v>
                </c:pt>
                <c:pt idx="2">
                  <c:v>C</c:v>
                </c:pt>
              </c:strCache>
            </c:strRef>
          </c:cat>
          <c:val>
            <c:numRef>
              <c:f>'5'!$H$6:$H$9</c:f>
              <c:numCache>
                <c:formatCode>General</c:formatCode>
                <c:ptCount val="3"/>
                <c:pt idx="0">
                  <c:v>4374.3699999999981</c:v>
                </c:pt>
                <c:pt idx="1">
                  <c:v>4235.1400000000003</c:v>
                </c:pt>
                <c:pt idx="2">
                  <c:v>4116.9100000000008</c:v>
                </c:pt>
              </c:numCache>
            </c:numRef>
          </c:val>
          <c:extLst>
            <c:ext xmlns:c16="http://schemas.microsoft.com/office/drawing/2014/chart" uri="{C3380CC4-5D6E-409C-BE32-E72D297353CC}">
              <c16:uniqueId val="{00000006-2BEA-4CB2-90AD-64B173A022D7}"/>
            </c:ext>
          </c:extLst>
        </c:ser>
        <c:ser>
          <c:idx val="7"/>
          <c:order val="7"/>
          <c:tx>
            <c:strRef>
              <c:f>'5'!$I$4:$I$5</c:f>
              <c:strCache>
                <c:ptCount val="1"/>
                <c:pt idx="0">
                  <c:v>08</c:v>
                </c:pt>
              </c:strCache>
            </c:strRef>
          </c:tx>
          <c:spPr>
            <a:solidFill>
              <a:schemeClr val="accent2">
                <a:lumMod val="60000"/>
              </a:schemeClr>
            </a:solidFill>
            <a:ln>
              <a:noFill/>
            </a:ln>
            <a:effectLst/>
          </c:spPr>
          <c:invertIfNegative val="0"/>
          <c:cat>
            <c:strRef>
              <c:f>'5'!$A$6:$A$9</c:f>
              <c:strCache>
                <c:ptCount val="3"/>
                <c:pt idx="0">
                  <c:v>A</c:v>
                </c:pt>
                <c:pt idx="1">
                  <c:v>B</c:v>
                </c:pt>
                <c:pt idx="2">
                  <c:v>C</c:v>
                </c:pt>
              </c:strCache>
            </c:strRef>
          </c:cat>
          <c:val>
            <c:numRef>
              <c:f>'5'!$I$6:$I$9</c:f>
              <c:numCache>
                <c:formatCode>General</c:formatCode>
                <c:ptCount val="3"/>
                <c:pt idx="0">
                  <c:v>4334.5699999999988</c:v>
                </c:pt>
                <c:pt idx="1">
                  <c:v>4237.6000000000004</c:v>
                </c:pt>
                <c:pt idx="2">
                  <c:v>4067.5</c:v>
                </c:pt>
              </c:numCache>
            </c:numRef>
          </c:val>
          <c:extLst>
            <c:ext xmlns:c16="http://schemas.microsoft.com/office/drawing/2014/chart" uri="{C3380CC4-5D6E-409C-BE32-E72D297353CC}">
              <c16:uniqueId val="{00000007-2BEA-4CB2-90AD-64B173A022D7}"/>
            </c:ext>
          </c:extLst>
        </c:ser>
        <c:ser>
          <c:idx val="8"/>
          <c:order val="8"/>
          <c:tx>
            <c:strRef>
              <c:f>'5'!$J$4:$J$5</c:f>
              <c:strCache>
                <c:ptCount val="1"/>
                <c:pt idx="0">
                  <c:v>09</c:v>
                </c:pt>
              </c:strCache>
            </c:strRef>
          </c:tx>
          <c:spPr>
            <a:solidFill>
              <a:schemeClr val="accent3">
                <a:lumMod val="60000"/>
              </a:schemeClr>
            </a:solidFill>
            <a:ln>
              <a:noFill/>
            </a:ln>
            <a:effectLst/>
          </c:spPr>
          <c:invertIfNegative val="0"/>
          <c:cat>
            <c:strRef>
              <c:f>'5'!$A$6:$A$9</c:f>
              <c:strCache>
                <c:ptCount val="3"/>
                <c:pt idx="0">
                  <c:v>A</c:v>
                </c:pt>
                <c:pt idx="1">
                  <c:v>B</c:v>
                </c:pt>
                <c:pt idx="2">
                  <c:v>C</c:v>
                </c:pt>
              </c:strCache>
            </c:strRef>
          </c:cat>
          <c:val>
            <c:numRef>
              <c:f>'5'!$J$6:$J$9</c:f>
              <c:numCache>
                <c:formatCode>General</c:formatCode>
                <c:ptCount val="3"/>
                <c:pt idx="0">
                  <c:v>4167.4299999999994</c:v>
                </c:pt>
                <c:pt idx="1">
                  <c:v>4121.1400000000003</c:v>
                </c:pt>
                <c:pt idx="2">
                  <c:v>3920.5300000000007</c:v>
                </c:pt>
              </c:numCache>
            </c:numRef>
          </c:val>
          <c:extLst>
            <c:ext xmlns:c16="http://schemas.microsoft.com/office/drawing/2014/chart" uri="{C3380CC4-5D6E-409C-BE32-E72D297353CC}">
              <c16:uniqueId val="{00000008-2BEA-4CB2-90AD-64B173A022D7}"/>
            </c:ext>
          </c:extLst>
        </c:ser>
        <c:ser>
          <c:idx val="9"/>
          <c:order val="9"/>
          <c:tx>
            <c:strRef>
              <c:f>'5'!$K$4:$K$5</c:f>
              <c:strCache>
                <c:ptCount val="1"/>
                <c:pt idx="0">
                  <c:v>10</c:v>
                </c:pt>
              </c:strCache>
            </c:strRef>
          </c:tx>
          <c:spPr>
            <a:solidFill>
              <a:schemeClr val="accent4">
                <a:lumMod val="60000"/>
              </a:schemeClr>
            </a:solidFill>
            <a:ln>
              <a:noFill/>
            </a:ln>
            <a:effectLst/>
          </c:spPr>
          <c:invertIfNegative val="0"/>
          <c:cat>
            <c:strRef>
              <c:f>'5'!$A$6:$A$9</c:f>
              <c:strCache>
                <c:ptCount val="3"/>
                <c:pt idx="0">
                  <c:v>A</c:v>
                </c:pt>
                <c:pt idx="1">
                  <c:v>B</c:v>
                </c:pt>
                <c:pt idx="2">
                  <c:v>C</c:v>
                </c:pt>
              </c:strCache>
            </c:strRef>
          </c:cat>
          <c:val>
            <c:numRef>
              <c:f>'5'!$K$6:$K$9</c:f>
              <c:numCache>
                <c:formatCode>General</c:formatCode>
                <c:ptCount val="3"/>
                <c:pt idx="0">
                  <c:v>4281.8699999999981</c:v>
                </c:pt>
                <c:pt idx="1">
                  <c:v>4202.2800000000007</c:v>
                </c:pt>
                <c:pt idx="2">
                  <c:v>4069.53</c:v>
                </c:pt>
              </c:numCache>
            </c:numRef>
          </c:val>
          <c:extLst>
            <c:ext xmlns:c16="http://schemas.microsoft.com/office/drawing/2014/chart" uri="{C3380CC4-5D6E-409C-BE32-E72D297353CC}">
              <c16:uniqueId val="{00000009-2BEA-4CB2-90AD-64B173A022D7}"/>
            </c:ext>
          </c:extLst>
        </c:ser>
        <c:ser>
          <c:idx val="10"/>
          <c:order val="10"/>
          <c:tx>
            <c:strRef>
              <c:f>'5'!$L$4:$L$5</c:f>
              <c:strCache>
                <c:ptCount val="1"/>
                <c:pt idx="0">
                  <c:v>11</c:v>
                </c:pt>
              </c:strCache>
            </c:strRef>
          </c:tx>
          <c:spPr>
            <a:solidFill>
              <a:schemeClr val="accent5">
                <a:lumMod val="60000"/>
              </a:schemeClr>
            </a:solidFill>
            <a:ln>
              <a:noFill/>
            </a:ln>
            <a:effectLst/>
          </c:spPr>
          <c:invertIfNegative val="0"/>
          <c:cat>
            <c:strRef>
              <c:f>'5'!$A$6:$A$9</c:f>
              <c:strCache>
                <c:ptCount val="3"/>
                <c:pt idx="0">
                  <c:v>A</c:v>
                </c:pt>
                <c:pt idx="1">
                  <c:v>B</c:v>
                </c:pt>
                <c:pt idx="2">
                  <c:v>C</c:v>
                </c:pt>
              </c:strCache>
            </c:strRef>
          </c:cat>
          <c:val>
            <c:numRef>
              <c:f>'5'!$L$6:$L$9</c:f>
              <c:numCache>
                <c:formatCode>General</c:formatCode>
                <c:ptCount val="3"/>
                <c:pt idx="0">
                  <c:v>4194.6100000000015</c:v>
                </c:pt>
                <c:pt idx="1">
                  <c:v>4110.12</c:v>
                </c:pt>
                <c:pt idx="2">
                  <c:v>3948.1999999999994</c:v>
                </c:pt>
              </c:numCache>
            </c:numRef>
          </c:val>
          <c:extLst>
            <c:ext xmlns:c16="http://schemas.microsoft.com/office/drawing/2014/chart" uri="{C3380CC4-5D6E-409C-BE32-E72D297353CC}">
              <c16:uniqueId val="{0000000A-2BEA-4CB2-90AD-64B173A022D7}"/>
            </c:ext>
          </c:extLst>
        </c:ser>
        <c:ser>
          <c:idx val="11"/>
          <c:order val="11"/>
          <c:tx>
            <c:strRef>
              <c:f>'5'!$M$4:$M$5</c:f>
              <c:strCache>
                <c:ptCount val="1"/>
                <c:pt idx="0">
                  <c:v>12</c:v>
                </c:pt>
              </c:strCache>
            </c:strRef>
          </c:tx>
          <c:spPr>
            <a:solidFill>
              <a:schemeClr val="accent6">
                <a:lumMod val="60000"/>
              </a:schemeClr>
            </a:solidFill>
            <a:ln>
              <a:noFill/>
            </a:ln>
            <a:effectLst/>
          </c:spPr>
          <c:invertIfNegative val="0"/>
          <c:cat>
            <c:strRef>
              <c:f>'5'!$A$6:$A$9</c:f>
              <c:strCache>
                <c:ptCount val="3"/>
                <c:pt idx="0">
                  <c:v>A</c:v>
                </c:pt>
                <c:pt idx="1">
                  <c:v>B</c:v>
                </c:pt>
                <c:pt idx="2">
                  <c:v>C</c:v>
                </c:pt>
              </c:strCache>
            </c:strRef>
          </c:cat>
          <c:val>
            <c:numRef>
              <c:f>'5'!$M$6:$M$9</c:f>
              <c:numCache>
                <c:formatCode>General</c:formatCode>
                <c:ptCount val="3"/>
                <c:pt idx="0">
                  <c:v>4396.3600000000024</c:v>
                </c:pt>
                <c:pt idx="1">
                  <c:v>4390.130000000001</c:v>
                </c:pt>
                <c:pt idx="2">
                  <c:v>4168.920000000001</c:v>
                </c:pt>
              </c:numCache>
            </c:numRef>
          </c:val>
          <c:extLst>
            <c:ext xmlns:c16="http://schemas.microsoft.com/office/drawing/2014/chart" uri="{C3380CC4-5D6E-409C-BE32-E72D297353CC}">
              <c16:uniqueId val="{0000000B-2BEA-4CB2-90AD-64B173A022D7}"/>
            </c:ext>
          </c:extLst>
        </c:ser>
        <c:dLbls>
          <c:showLegendKey val="0"/>
          <c:showVal val="0"/>
          <c:showCatName val="0"/>
          <c:showSerName val="0"/>
          <c:showPercent val="0"/>
          <c:showBubbleSize val="0"/>
        </c:dLbls>
        <c:gapWidth val="182"/>
        <c:axId val="1219549487"/>
        <c:axId val="1219556207"/>
      </c:barChart>
      <c:catAx>
        <c:axId val="121954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19556207"/>
        <c:crosses val="autoZero"/>
        <c:auto val="1"/>
        <c:lblAlgn val="ctr"/>
        <c:lblOffset val="100"/>
        <c:noMultiLvlLbl val="0"/>
      </c:catAx>
      <c:valAx>
        <c:axId val="121955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1954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[PROJECT-1.xlsx]6!PivotTable5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'6'!$B$4:$B$5</c:f>
              <c:strCache>
                <c:ptCount val="1"/>
                <c:pt idx="0">
                  <c:v>01</c:v>
                </c:pt>
              </c:strCache>
            </c:strRef>
          </c:tx>
          <c:spPr>
            <a:solidFill>
              <a:schemeClr val="accent1"/>
            </a:solidFill>
            <a:ln>
              <a:noFill/>
            </a:ln>
            <a:effectLst/>
          </c:spPr>
          <c:invertIfNegative val="0"/>
          <c:cat>
            <c:strRef>
              <c:f>'6'!$A$6:$A$9</c:f>
              <c:strCache>
                <c:ptCount val="3"/>
                <c:pt idx="0">
                  <c:v>A</c:v>
                </c:pt>
                <c:pt idx="1">
                  <c:v>B</c:v>
                </c:pt>
                <c:pt idx="2">
                  <c:v>C</c:v>
                </c:pt>
              </c:strCache>
            </c:strRef>
          </c:cat>
          <c:val>
            <c:numRef>
              <c:f>'6'!$B$6:$B$9</c:f>
              <c:numCache>
                <c:formatCode>General</c:formatCode>
                <c:ptCount val="3"/>
                <c:pt idx="0">
                  <c:v>97.883225806451662</c:v>
                </c:pt>
                <c:pt idx="1">
                  <c:v>97.99064516129036</c:v>
                </c:pt>
                <c:pt idx="2">
                  <c:v>97.96588709677421</c:v>
                </c:pt>
              </c:numCache>
            </c:numRef>
          </c:val>
          <c:extLst>
            <c:ext xmlns:c16="http://schemas.microsoft.com/office/drawing/2014/chart" uri="{C3380CC4-5D6E-409C-BE32-E72D297353CC}">
              <c16:uniqueId val="{00000000-A668-4D12-A923-90D25A9E67A0}"/>
            </c:ext>
          </c:extLst>
        </c:ser>
        <c:ser>
          <c:idx val="1"/>
          <c:order val="1"/>
          <c:tx>
            <c:strRef>
              <c:f>'6'!$C$4:$C$5</c:f>
              <c:strCache>
                <c:ptCount val="1"/>
                <c:pt idx="0">
                  <c:v>02</c:v>
                </c:pt>
              </c:strCache>
            </c:strRef>
          </c:tx>
          <c:spPr>
            <a:solidFill>
              <a:schemeClr val="accent2"/>
            </a:solidFill>
            <a:ln>
              <a:noFill/>
            </a:ln>
            <a:effectLst/>
          </c:spPr>
          <c:invertIfNegative val="0"/>
          <c:cat>
            <c:strRef>
              <c:f>'6'!$A$6:$A$9</c:f>
              <c:strCache>
                <c:ptCount val="3"/>
                <c:pt idx="0">
                  <c:v>A</c:v>
                </c:pt>
                <c:pt idx="1">
                  <c:v>B</c:v>
                </c:pt>
                <c:pt idx="2">
                  <c:v>C</c:v>
                </c:pt>
              </c:strCache>
            </c:strRef>
          </c:cat>
          <c:val>
            <c:numRef>
              <c:f>'6'!$C$6:$C$9</c:f>
              <c:numCache>
                <c:formatCode>General</c:formatCode>
                <c:ptCount val="3"/>
                <c:pt idx="0">
                  <c:v>97.910357142857151</c:v>
                </c:pt>
                <c:pt idx="1">
                  <c:v>97.97607142857143</c:v>
                </c:pt>
                <c:pt idx="2">
                  <c:v>98.114553571428601</c:v>
                </c:pt>
              </c:numCache>
            </c:numRef>
          </c:val>
          <c:extLst>
            <c:ext xmlns:c16="http://schemas.microsoft.com/office/drawing/2014/chart" uri="{C3380CC4-5D6E-409C-BE32-E72D297353CC}">
              <c16:uniqueId val="{00000001-A668-4D12-A923-90D25A9E67A0}"/>
            </c:ext>
          </c:extLst>
        </c:ser>
        <c:ser>
          <c:idx val="2"/>
          <c:order val="2"/>
          <c:tx>
            <c:strRef>
              <c:f>'6'!$D$4:$D$5</c:f>
              <c:strCache>
                <c:ptCount val="1"/>
                <c:pt idx="0">
                  <c:v>03</c:v>
                </c:pt>
              </c:strCache>
            </c:strRef>
          </c:tx>
          <c:spPr>
            <a:solidFill>
              <a:schemeClr val="accent3"/>
            </a:solidFill>
            <a:ln>
              <a:noFill/>
            </a:ln>
            <a:effectLst/>
          </c:spPr>
          <c:invertIfNegative val="0"/>
          <c:cat>
            <c:strRef>
              <c:f>'6'!$A$6:$A$9</c:f>
              <c:strCache>
                <c:ptCount val="3"/>
                <c:pt idx="0">
                  <c:v>A</c:v>
                </c:pt>
                <c:pt idx="1">
                  <c:v>B</c:v>
                </c:pt>
                <c:pt idx="2">
                  <c:v>C</c:v>
                </c:pt>
              </c:strCache>
            </c:strRef>
          </c:cat>
          <c:val>
            <c:numRef>
              <c:f>'6'!$D$6:$D$9</c:f>
              <c:numCache>
                <c:formatCode>General</c:formatCode>
                <c:ptCount val="3"/>
                <c:pt idx="0">
                  <c:v>97.830564516129002</c:v>
                </c:pt>
                <c:pt idx="1">
                  <c:v>97.985806451612916</c:v>
                </c:pt>
                <c:pt idx="2">
                  <c:v>98.05725806451612</c:v>
                </c:pt>
              </c:numCache>
            </c:numRef>
          </c:val>
          <c:extLst>
            <c:ext xmlns:c16="http://schemas.microsoft.com/office/drawing/2014/chart" uri="{C3380CC4-5D6E-409C-BE32-E72D297353CC}">
              <c16:uniqueId val="{00000002-A668-4D12-A923-90D25A9E67A0}"/>
            </c:ext>
          </c:extLst>
        </c:ser>
        <c:ser>
          <c:idx val="3"/>
          <c:order val="3"/>
          <c:tx>
            <c:strRef>
              <c:f>'6'!$E$4:$E$5</c:f>
              <c:strCache>
                <c:ptCount val="1"/>
                <c:pt idx="0">
                  <c:v>04</c:v>
                </c:pt>
              </c:strCache>
            </c:strRef>
          </c:tx>
          <c:spPr>
            <a:solidFill>
              <a:schemeClr val="accent4"/>
            </a:solidFill>
            <a:ln>
              <a:noFill/>
            </a:ln>
            <a:effectLst/>
          </c:spPr>
          <c:invertIfNegative val="0"/>
          <c:cat>
            <c:strRef>
              <c:f>'6'!$A$6:$A$9</c:f>
              <c:strCache>
                <c:ptCount val="3"/>
                <c:pt idx="0">
                  <c:v>A</c:v>
                </c:pt>
                <c:pt idx="1">
                  <c:v>B</c:v>
                </c:pt>
                <c:pt idx="2">
                  <c:v>C</c:v>
                </c:pt>
              </c:strCache>
            </c:strRef>
          </c:cat>
          <c:val>
            <c:numRef>
              <c:f>'6'!$E$6:$E$9</c:f>
              <c:numCache>
                <c:formatCode>General</c:formatCode>
                <c:ptCount val="3"/>
                <c:pt idx="0">
                  <c:v>97.914083333333295</c:v>
                </c:pt>
                <c:pt idx="1">
                  <c:v>97.973583333333352</c:v>
                </c:pt>
                <c:pt idx="2">
                  <c:v>97.872083333333279</c:v>
                </c:pt>
              </c:numCache>
            </c:numRef>
          </c:val>
          <c:extLst>
            <c:ext xmlns:c16="http://schemas.microsoft.com/office/drawing/2014/chart" uri="{C3380CC4-5D6E-409C-BE32-E72D297353CC}">
              <c16:uniqueId val="{00000003-A668-4D12-A923-90D25A9E67A0}"/>
            </c:ext>
          </c:extLst>
        </c:ser>
        <c:ser>
          <c:idx val="4"/>
          <c:order val="4"/>
          <c:tx>
            <c:strRef>
              <c:f>'6'!$F$4:$F$5</c:f>
              <c:strCache>
                <c:ptCount val="1"/>
                <c:pt idx="0">
                  <c:v>05</c:v>
                </c:pt>
              </c:strCache>
            </c:strRef>
          </c:tx>
          <c:spPr>
            <a:solidFill>
              <a:schemeClr val="accent5"/>
            </a:solidFill>
            <a:ln>
              <a:noFill/>
            </a:ln>
            <a:effectLst/>
          </c:spPr>
          <c:invertIfNegative val="0"/>
          <c:cat>
            <c:strRef>
              <c:f>'6'!$A$6:$A$9</c:f>
              <c:strCache>
                <c:ptCount val="3"/>
                <c:pt idx="0">
                  <c:v>A</c:v>
                </c:pt>
                <c:pt idx="1">
                  <c:v>B</c:v>
                </c:pt>
                <c:pt idx="2">
                  <c:v>C</c:v>
                </c:pt>
              </c:strCache>
            </c:strRef>
          </c:cat>
          <c:val>
            <c:numRef>
              <c:f>'6'!$F$6:$F$9</c:f>
              <c:numCache>
                <c:formatCode>General</c:formatCode>
                <c:ptCount val="3"/>
                <c:pt idx="0">
                  <c:v>97.974919354838676</c:v>
                </c:pt>
                <c:pt idx="1">
                  <c:v>98.107661290322611</c:v>
                </c:pt>
                <c:pt idx="2">
                  <c:v>98.155161290322596</c:v>
                </c:pt>
              </c:numCache>
            </c:numRef>
          </c:val>
          <c:extLst>
            <c:ext xmlns:c16="http://schemas.microsoft.com/office/drawing/2014/chart" uri="{C3380CC4-5D6E-409C-BE32-E72D297353CC}">
              <c16:uniqueId val="{00000004-A668-4D12-A923-90D25A9E67A0}"/>
            </c:ext>
          </c:extLst>
        </c:ser>
        <c:ser>
          <c:idx val="5"/>
          <c:order val="5"/>
          <c:tx>
            <c:strRef>
              <c:f>'6'!$G$4:$G$5</c:f>
              <c:strCache>
                <c:ptCount val="1"/>
                <c:pt idx="0">
                  <c:v>06</c:v>
                </c:pt>
              </c:strCache>
            </c:strRef>
          </c:tx>
          <c:spPr>
            <a:solidFill>
              <a:schemeClr val="accent6"/>
            </a:solidFill>
            <a:ln>
              <a:noFill/>
            </a:ln>
            <a:effectLst/>
          </c:spPr>
          <c:invertIfNegative val="0"/>
          <c:cat>
            <c:strRef>
              <c:f>'6'!$A$6:$A$9</c:f>
              <c:strCache>
                <c:ptCount val="3"/>
                <c:pt idx="0">
                  <c:v>A</c:v>
                </c:pt>
                <c:pt idx="1">
                  <c:v>B</c:v>
                </c:pt>
                <c:pt idx="2">
                  <c:v>C</c:v>
                </c:pt>
              </c:strCache>
            </c:strRef>
          </c:cat>
          <c:val>
            <c:numRef>
              <c:f>'6'!$G$6:$G$9</c:f>
              <c:numCache>
                <c:formatCode>General</c:formatCode>
                <c:ptCount val="3"/>
                <c:pt idx="0">
                  <c:v>98.044749999999993</c:v>
                </c:pt>
                <c:pt idx="1">
                  <c:v>97.955499999999958</c:v>
                </c:pt>
                <c:pt idx="2">
                  <c:v>98.050166666666684</c:v>
                </c:pt>
              </c:numCache>
            </c:numRef>
          </c:val>
          <c:extLst>
            <c:ext xmlns:c16="http://schemas.microsoft.com/office/drawing/2014/chart" uri="{C3380CC4-5D6E-409C-BE32-E72D297353CC}">
              <c16:uniqueId val="{00000005-A668-4D12-A923-90D25A9E67A0}"/>
            </c:ext>
          </c:extLst>
        </c:ser>
        <c:ser>
          <c:idx val="6"/>
          <c:order val="6"/>
          <c:tx>
            <c:strRef>
              <c:f>'6'!$H$4:$H$5</c:f>
              <c:strCache>
                <c:ptCount val="1"/>
                <c:pt idx="0">
                  <c:v>07</c:v>
                </c:pt>
              </c:strCache>
            </c:strRef>
          </c:tx>
          <c:spPr>
            <a:solidFill>
              <a:schemeClr val="accent1">
                <a:lumMod val="60000"/>
              </a:schemeClr>
            </a:solidFill>
            <a:ln>
              <a:noFill/>
            </a:ln>
            <a:effectLst/>
          </c:spPr>
          <c:invertIfNegative val="0"/>
          <c:cat>
            <c:strRef>
              <c:f>'6'!$A$6:$A$9</c:f>
              <c:strCache>
                <c:ptCount val="3"/>
                <c:pt idx="0">
                  <c:v>A</c:v>
                </c:pt>
                <c:pt idx="1">
                  <c:v>B</c:v>
                </c:pt>
                <c:pt idx="2">
                  <c:v>C</c:v>
                </c:pt>
              </c:strCache>
            </c:strRef>
          </c:cat>
          <c:val>
            <c:numRef>
              <c:f>'6'!$H$6:$H$9</c:f>
              <c:numCache>
                <c:formatCode>General</c:formatCode>
                <c:ptCount val="3"/>
                <c:pt idx="0">
                  <c:v>97.966532258064476</c:v>
                </c:pt>
                <c:pt idx="1">
                  <c:v>97.897580645161341</c:v>
                </c:pt>
                <c:pt idx="2">
                  <c:v>98.027580645161251</c:v>
                </c:pt>
              </c:numCache>
            </c:numRef>
          </c:val>
          <c:extLst>
            <c:ext xmlns:c16="http://schemas.microsoft.com/office/drawing/2014/chart" uri="{C3380CC4-5D6E-409C-BE32-E72D297353CC}">
              <c16:uniqueId val="{00000006-A668-4D12-A923-90D25A9E67A0}"/>
            </c:ext>
          </c:extLst>
        </c:ser>
        <c:ser>
          <c:idx val="7"/>
          <c:order val="7"/>
          <c:tx>
            <c:strRef>
              <c:f>'6'!$I$4:$I$5</c:f>
              <c:strCache>
                <c:ptCount val="1"/>
                <c:pt idx="0">
                  <c:v>08</c:v>
                </c:pt>
              </c:strCache>
            </c:strRef>
          </c:tx>
          <c:spPr>
            <a:solidFill>
              <a:schemeClr val="accent2">
                <a:lumMod val="60000"/>
              </a:schemeClr>
            </a:solidFill>
            <a:ln>
              <a:noFill/>
            </a:ln>
            <a:effectLst/>
          </c:spPr>
          <c:invertIfNegative val="0"/>
          <c:cat>
            <c:strRef>
              <c:f>'6'!$A$6:$A$9</c:f>
              <c:strCache>
                <c:ptCount val="3"/>
                <c:pt idx="0">
                  <c:v>A</c:v>
                </c:pt>
                <c:pt idx="1">
                  <c:v>B</c:v>
                </c:pt>
                <c:pt idx="2">
                  <c:v>C</c:v>
                </c:pt>
              </c:strCache>
            </c:strRef>
          </c:cat>
          <c:val>
            <c:numRef>
              <c:f>'6'!$I$6:$I$9</c:f>
              <c:numCache>
                <c:formatCode>General</c:formatCode>
                <c:ptCount val="3"/>
                <c:pt idx="0">
                  <c:v>97.953387096774179</c:v>
                </c:pt>
                <c:pt idx="1">
                  <c:v>98.010725806451589</c:v>
                </c:pt>
                <c:pt idx="2">
                  <c:v>98.087661290322572</c:v>
                </c:pt>
              </c:numCache>
            </c:numRef>
          </c:val>
          <c:extLst>
            <c:ext xmlns:c16="http://schemas.microsoft.com/office/drawing/2014/chart" uri="{C3380CC4-5D6E-409C-BE32-E72D297353CC}">
              <c16:uniqueId val="{00000007-A668-4D12-A923-90D25A9E67A0}"/>
            </c:ext>
          </c:extLst>
        </c:ser>
        <c:ser>
          <c:idx val="8"/>
          <c:order val="8"/>
          <c:tx>
            <c:strRef>
              <c:f>'6'!$J$4:$J$5</c:f>
              <c:strCache>
                <c:ptCount val="1"/>
                <c:pt idx="0">
                  <c:v>09</c:v>
                </c:pt>
              </c:strCache>
            </c:strRef>
          </c:tx>
          <c:spPr>
            <a:solidFill>
              <a:schemeClr val="accent3">
                <a:lumMod val="60000"/>
              </a:schemeClr>
            </a:solidFill>
            <a:ln>
              <a:noFill/>
            </a:ln>
            <a:effectLst/>
          </c:spPr>
          <c:invertIfNegative val="0"/>
          <c:cat>
            <c:strRef>
              <c:f>'6'!$A$6:$A$9</c:f>
              <c:strCache>
                <c:ptCount val="3"/>
                <c:pt idx="0">
                  <c:v>A</c:v>
                </c:pt>
                <c:pt idx="1">
                  <c:v>B</c:v>
                </c:pt>
                <c:pt idx="2">
                  <c:v>C</c:v>
                </c:pt>
              </c:strCache>
            </c:strRef>
          </c:cat>
          <c:val>
            <c:numRef>
              <c:f>'6'!$J$6:$J$9</c:f>
              <c:numCache>
                <c:formatCode>General</c:formatCode>
                <c:ptCount val="3"/>
                <c:pt idx="0">
                  <c:v>97.94574999999999</c:v>
                </c:pt>
                <c:pt idx="1">
                  <c:v>97.855583333333342</c:v>
                </c:pt>
                <c:pt idx="2">
                  <c:v>97.91075000000005</c:v>
                </c:pt>
              </c:numCache>
            </c:numRef>
          </c:val>
          <c:extLst>
            <c:ext xmlns:c16="http://schemas.microsoft.com/office/drawing/2014/chart" uri="{C3380CC4-5D6E-409C-BE32-E72D297353CC}">
              <c16:uniqueId val="{00000008-A668-4D12-A923-90D25A9E67A0}"/>
            </c:ext>
          </c:extLst>
        </c:ser>
        <c:ser>
          <c:idx val="9"/>
          <c:order val="9"/>
          <c:tx>
            <c:strRef>
              <c:f>'6'!$K$4:$K$5</c:f>
              <c:strCache>
                <c:ptCount val="1"/>
                <c:pt idx="0">
                  <c:v>10</c:v>
                </c:pt>
              </c:strCache>
            </c:strRef>
          </c:tx>
          <c:spPr>
            <a:solidFill>
              <a:schemeClr val="accent4">
                <a:lumMod val="60000"/>
              </a:schemeClr>
            </a:solidFill>
            <a:ln>
              <a:noFill/>
            </a:ln>
            <a:effectLst/>
          </c:spPr>
          <c:invertIfNegative val="0"/>
          <c:cat>
            <c:strRef>
              <c:f>'6'!$A$6:$A$9</c:f>
              <c:strCache>
                <c:ptCount val="3"/>
                <c:pt idx="0">
                  <c:v>A</c:v>
                </c:pt>
                <c:pt idx="1">
                  <c:v>B</c:v>
                </c:pt>
                <c:pt idx="2">
                  <c:v>C</c:v>
                </c:pt>
              </c:strCache>
            </c:strRef>
          </c:cat>
          <c:val>
            <c:numRef>
              <c:f>'6'!$K$6:$K$9</c:f>
              <c:numCache>
                <c:formatCode>General</c:formatCode>
                <c:ptCount val="3"/>
                <c:pt idx="0">
                  <c:v>97.936774193548416</c:v>
                </c:pt>
                <c:pt idx="1">
                  <c:v>98.066612903225789</c:v>
                </c:pt>
                <c:pt idx="2">
                  <c:v>97.976290322580638</c:v>
                </c:pt>
              </c:numCache>
            </c:numRef>
          </c:val>
          <c:extLst>
            <c:ext xmlns:c16="http://schemas.microsoft.com/office/drawing/2014/chart" uri="{C3380CC4-5D6E-409C-BE32-E72D297353CC}">
              <c16:uniqueId val="{00000009-A668-4D12-A923-90D25A9E67A0}"/>
            </c:ext>
          </c:extLst>
        </c:ser>
        <c:ser>
          <c:idx val="10"/>
          <c:order val="10"/>
          <c:tx>
            <c:strRef>
              <c:f>'6'!$L$4:$L$5</c:f>
              <c:strCache>
                <c:ptCount val="1"/>
                <c:pt idx="0">
                  <c:v>11</c:v>
                </c:pt>
              </c:strCache>
            </c:strRef>
          </c:tx>
          <c:spPr>
            <a:solidFill>
              <a:schemeClr val="accent5">
                <a:lumMod val="60000"/>
              </a:schemeClr>
            </a:solidFill>
            <a:ln>
              <a:noFill/>
            </a:ln>
            <a:effectLst/>
          </c:spPr>
          <c:invertIfNegative val="0"/>
          <c:cat>
            <c:strRef>
              <c:f>'6'!$A$6:$A$9</c:f>
              <c:strCache>
                <c:ptCount val="3"/>
                <c:pt idx="0">
                  <c:v>A</c:v>
                </c:pt>
                <c:pt idx="1">
                  <c:v>B</c:v>
                </c:pt>
                <c:pt idx="2">
                  <c:v>C</c:v>
                </c:pt>
              </c:strCache>
            </c:strRef>
          </c:cat>
          <c:val>
            <c:numRef>
              <c:f>'6'!$L$6:$L$9</c:f>
              <c:numCache>
                <c:formatCode>General</c:formatCode>
                <c:ptCount val="3"/>
                <c:pt idx="0">
                  <c:v>98.09458333333329</c:v>
                </c:pt>
                <c:pt idx="1">
                  <c:v>97.896333333333331</c:v>
                </c:pt>
                <c:pt idx="2">
                  <c:v>98.073000000000008</c:v>
                </c:pt>
              </c:numCache>
            </c:numRef>
          </c:val>
          <c:extLst>
            <c:ext xmlns:c16="http://schemas.microsoft.com/office/drawing/2014/chart" uri="{C3380CC4-5D6E-409C-BE32-E72D297353CC}">
              <c16:uniqueId val="{0000000A-A668-4D12-A923-90D25A9E67A0}"/>
            </c:ext>
          </c:extLst>
        </c:ser>
        <c:ser>
          <c:idx val="11"/>
          <c:order val="11"/>
          <c:tx>
            <c:strRef>
              <c:f>'6'!$M$4:$M$5</c:f>
              <c:strCache>
                <c:ptCount val="1"/>
                <c:pt idx="0">
                  <c:v>12</c:v>
                </c:pt>
              </c:strCache>
            </c:strRef>
          </c:tx>
          <c:spPr>
            <a:solidFill>
              <a:schemeClr val="accent6">
                <a:lumMod val="60000"/>
              </a:schemeClr>
            </a:solidFill>
            <a:ln>
              <a:noFill/>
            </a:ln>
            <a:effectLst/>
          </c:spPr>
          <c:invertIfNegative val="0"/>
          <c:cat>
            <c:strRef>
              <c:f>'6'!$A$6:$A$9</c:f>
              <c:strCache>
                <c:ptCount val="3"/>
                <c:pt idx="0">
                  <c:v>A</c:v>
                </c:pt>
                <c:pt idx="1">
                  <c:v>B</c:v>
                </c:pt>
                <c:pt idx="2">
                  <c:v>C</c:v>
                </c:pt>
              </c:strCache>
            </c:strRef>
          </c:cat>
          <c:val>
            <c:numRef>
              <c:f>'6'!$M$6:$M$9</c:f>
              <c:numCache>
                <c:formatCode>General</c:formatCode>
                <c:ptCount val="3"/>
                <c:pt idx="0">
                  <c:v>97.939274193548414</c:v>
                </c:pt>
                <c:pt idx="1">
                  <c:v>97.994193548387116</c:v>
                </c:pt>
                <c:pt idx="2">
                  <c:v>97.898467741935505</c:v>
                </c:pt>
              </c:numCache>
            </c:numRef>
          </c:val>
          <c:extLst>
            <c:ext xmlns:c16="http://schemas.microsoft.com/office/drawing/2014/chart" uri="{C3380CC4-5D6E-409C-BE32-E72D297353CC}">
              <c16:uniqueId val="{0000000B-A668-4D12-A923-90D25A9E67A0}"/>
            </c:ext>
          </c:extLst>
        </c:ser>
        <c:dLbls>
          <c:showLegendKey val="0"/>
          <c:showVal val="0"/>
          <c:showCatName val="0"/>
          <c:showSerName val="0"/>
          <c:showPercent val="0"/>
          <c:showBubbleSize val="0"/>
        </c:dLbls>
        <c:gapWidth val="219"/>
        <c:overlap val="-27"/>
        <c:axId val="888702143"/>
        <c:axId val="888692063"/>
      </c:barChart>
      <c:catAx>
        <c:axId val="88870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88692063"/>
        <c:crosses val="autoZero"/>
        <c:auto val="1"/>
        <c:lblAlgn val="ctr"/>
        <c:lblOffset val="100"/>
        <c:noMultiLvlLbl val="0"/>
      </c:catAx>
      <c:valAx>
        <c:axId val="88869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8870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[PROJECT-1.xlsx]10!PivotTable9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'10'!$B$4:$B$5</c:f>
              <c:strCache>
                <c:ptCount val="1"/>
                <c:pt idx="0">
                  <c:v>Distillation</c:v>
                </c:pt>
              </c:strCache>
            </c:strRef>
          </c:tx>
          <c:spPr>
            <a:ln w="28575" cap="rnd">
              <a:solidFill>
                <a:schemeClr val="accent1"/>
              </a:solidFill>
              <a:round/>
            </a:ln>
            <a:effectLst/>
          </c:spPr>
          <c:marker>
            <c:symbol val="none"/>
          </c:marker>
          <c:cat>
            <c:strRef>
              <c:f>'10'!$A$6:$A$18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'10'!$B$6:$B$18</c:f>
              <c:numCache>
                <c:formatCode>General</c:formatCode>
                <c:ptCount val="12"/>
                <c:pt idx="0">
                  <c:v>135.22499999999994</c:v>
                </c:pt>
                <c:pt idx="1">
                  <c:v>122.31199999999998</c:v>
                </c:pt>
                <c:pt idx="2">
                  <c:v>134.81699999999998</c:v>
                </c:pt>
                <c:pt idx="3">
                  <c:v>130.68900000000008</c:v>
                </c:pt>
                <c:pt idx="4">
                  <c:v>134.58699999999999</c:v>
                </c:pt>
                <c:pt idx="5">
                  <c:v>130.45199999999997</c:v>
                </c:pt>
                <c:pt idx="6">
                  <c:v>135.21700000000001</c:v>
                </c:pt>
                <c:pt idx="7">
                  <c:v>134.60399999999998</c:v>
                </c:pt>
                <c:pt idx="8">
                  <c:v>130.55300000000003</c:v>
                </c:pt>
                <c:pt idx="9">
                  <c:v>134.16499999999996</c:v>
                </c:pt>
                <c:pt idx="10">
                  <c:v>130.90600000000001</c:v>
                </c:pt>
                <c:pt idx="11">
                  <c:v>134.5</c:v>
                </c:pt>
              </c:numCache>
            </c:numRef>
          </c:val>
          <c:smooth val="0"/>
          <c:extLst>
            <c:ext xmlns:c16="http://schemas.microsoft.com/office/drawing/2014/chart" uri="{C3380CC4-5D6E-409C-BE32-E72D297353CC}">
              <c16:uniqueId val="{00000000-D5E7-4F16-BC01-E2D0567C3901}"/>
            </c:ext>
          </c:extLst>
        </c:ser>
        <c:ser>
          <c:idx val="1"/>
          <c:order val="1"/>
          <c:tx>
            <c:strRef>
              <c:f>'10'!$C$4:$C$5</c:f>
              <c:strCache>
                <c:ptCount val="1"/>
                <c:pt idx="0">
                  <c:v>Drying</c:v>
                </c:pt>
              </c:strCache>
            </c:strRef>
          </c:tx>
          <c:spPr>
            <a:ln w="28575" cap="rnd">
              <a:solidFill>
                <a:schemeClr val="accent2"/>
              </a:solidFill>
              <a:round/>
            </a:ln>
            <a:effectLst/>
          </c:spPr>
          <c:marker>
            <c:symbol val="none"/>
          </c:marker>
          <c:cat>
            <c:strRef>
              <c:f>'10'!$A$6:$A$18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'10'!$C$6:$C$18</c:f>
              <c:numCache>
                <c:formatCode>General</c:formatCode>
                <c:ptCount val="12"/>
                <c:pt idx="0">
                  <c:v>102.32399999999998</c:v>
                </c:pt>
                <c:pt idx="1">
                  <c:v>92.469999999999985</c:v>
                </c:pt>
                <c:pt idx="2">
                  <c:v>102.56199999999995</c:v>
                </c:pt>
                <c:pt idx="3">
                  <c:v>99.217000000000027</c:v>
                </c:pt>
                <c:pt idx="4">
                  <c:v>102.29300000000001</c:v>
                </c:pt>
                <c:pt idx="5">
                  <c:v>99.198999999999941</c:v>
                </c:pt>
                <c:pt idx="6">
                  <c:v>102.158</c:v>
                </c:pt>
                <c:pt idx="7">
                  <c:v>102.36599999999993</c:v>
                </c:pt>
                <c:pt idx="8">
                  <c:v>99.247999999999976</c:v>
                </c:pt>
                <c:pt idx="9">
                  <c:v>102.072</c:v>
                </c:pt>
                <c:pt idx="10">
                  <c:v>98.658000000000001</c:v>
                </c:pt>
                <c:pt idx="11">
                  <c:v>102.41700000000002</c:v>
                </c:pt>
              </c:numCache>
            </c:numRef>
          </c:val>
          <c:smooth val="0"/>
          <c:extLst>
            <c:ext xmlns:c16="http://schemas.microsoft.com/office/drawing/2014/chart" uri="{C3380CC4-5D6E-409C-BE32-E72D297353CC}">
              <c16:uniqueId val="{00000000-DD1F-4029-B938-B8C0FD33CAFD}"/>
            </c:ext>
          </c:extLst>
        </c:ser>
        <c:ser>
          <c:idx val="2"/>
          <c:order val="2"/>
          <c:tx>
            <c:strRef>
              <c:f>'10'!$D$4:$D$5</c:f>
              <c:strCache>
                <c:ptCount val="1"/>
                <c:pt idx="0">
                  <c:v>Packaging</c:v>
                </c:pt>
              </c:strCache>
            </c:strRef>
          </c:tx>
          <c:spPr>
            <a:ln w="28575" cap="rnd">
              <a:solidFill>
                <a:schemeClr val="accent3"/>
              </a:solidFill>
              <a:round/>
            </a:ln>
            <a:effectLst/>
          </c:spPr>
          <c:marker>
            <c:symbol val="none"/>
          </c:marker>
          <c:cat>
            <c:strRef>
              <c:f>'10'!$A$6:$A$18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'10'!$D$6:$D$18</c:f>
              <c:numCache>
                <c:formatCode>General</c:formatCode>
                <c:ptCount val="12"/>
                <c:pt idx="0">
                  <c:v>10.912999999999995</c:v>
                </c:pt>
                <c:pt idx="1">
                  <c:v>10.380000000000003</c:v>
                </c:pt>
                <c:pt idx="2">
                  <c:v>11.094000000000001</c:v>
                </c:pt>
                <c:pt idx="3">
                  <c:v>11.101999999999997</c:v>
                </c:pt>
                <c:pt idx="4">
                  <c:v>11.467000000000002</c:v>
                </c:pt>
                <c:pt idx="5">
                  <c:v>10.728999999999999</c:v>
                </c:pt>
                <c:pt idx="6">
                  <c:v>11.598000000000001</c:v>
                </c:pt>
                <c:pt idx="7">
                  <c:v>11.072000000000005</c:v>
                </c:pt>
                <c:pt idx="8">
                  <c:v>10.494</c:v>
                </c:pt>
                <c:pt idx="9">
                  <c:v>10.909000000000004</c:v>
                </c:pt>
                <c:pt idx="10">
                  <c:v>11.248000000000003</c:v>
                </c:pt>
                <c:pt idx="11">
                  <c:v>11.156000000000002</c:v>
                </c:pt>
              </c:numCache>
            </c:numRef>
          </c:val>
          <c:smooth val="0"/>
          <c:extLst>
            <c:ext xmlns:c16="http://schemas.microsoft.com/office/drawing/2014/chart" uri="{C3380CC4-5D6E-409C-BE32-E72D297353CC}">
              <c16:uniqueId val="{00000001-DD1F-4029-B938-B8C0FD33CAFD}"/>
            </c:ext>
          </c:extLst>
        </c:ser>
        <c:ser>
          <c:idx val="3"/>
          <c:order val="3"/>
          <c:tx>
            <c:strRef>
              <c:f>'10'!$E$4:$E$5</c:f>
              <c:strCache>
                <c:ptCount val="1"/>
                <c:pt idx="0">
                  <c:v>Reactor</c:v>
                </c:pt>
              </c:strCache>
            </c:strRef>
          </c:tx>
          <c:spPr>
            <a:ln w="28575" cap="rnd">
              <a:solidFill>
                <a:schemeClr val="accent4"/>
              </a:solidFill>
              <a:round/>
            </a:ln>
            <a:effectLst/>
          </c:spPr>
          <c:marker>
            <c:symbol val="none"/>
          </c:marker>
          <c:cat>
            <c:strRef>
              <c:f>'10'!$A$6:$A$18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'10'!$E$6:$E$18</c:f>
              <c:numCache>
                <c:formatCode>General</c:formatCode>
                <c:ptCount val="12"/>
                <c:pt idx="0">
                  <c:v>78.961999999999975</c:v>
                </c:pt>
                <c:pt idx="1">
                  <c:v>71.667999999999978</c:v>
                </c:pt>
                <c:pt idx="2">
                  <c:v>79.024999999999977</c:v>
                </c:pt>
                <c:pt idx="3">
                  <c:v>76.141999999999953</c:v>
                </c:pt>
                <c:pt idx="4">
                  <c:v>78.947999999999993</c:v>
                </c:pt>
                <c:pt idx="5">
                  <c:v>76.944999999999979</c:v>
                </c:pt>
                <c:pt idx="6">
                  <c:v>79.16799999999995</c:v>
                </c:pt>
                <c:pt idx="7">
                  <c:v>79.084999999999937</c:v>
                </c:pt>
                <c:pt idx="8">
                  <c:v>76.876999999999981</c:v>
                </c:pt>
                <c:pt idx="9">
                  <c:v>79.22399999999999</c:v>
                </c:pt>
                <c:pt idx="10">
                  <c:v>76.707999999999984</c:v>
                </c:pt>
                <c:pt idx="11">
                  <c:v>79.397999999999996</c:v>
                </c:pt>
              </c:numCache>
            </c:numRef>
          </c:val>
          <c:smooth val="0"/>
          <c:extLst>
            <c:ext xmlns:c16="http://schemas.microsoft.com/office/drawing/2014/chart" uri="{C3380CC4-5D6E-409C-BE32-E72D297353CC}">
              <c16:uniqueId val="{00000002-DD1F-4029-B938-B8C0FD33CAFD}"/>
            </c:ext>
          </c:extLst>
        </c:ser>
        <c:dLbls>
          <c:showLegendKey val="0"/>
          <c:showVal val="0"/>
          <c:showCatName val="0"/>
          <c:showSerName val="0"/>
          <c:showPercent val="0"/>
          <c:showBubbleSize val="0"/>
        </c:dLbls>
        <c:smooth val="0"/>
        <c:axId val="1377480111"/>
        <c:axId val="1377477711"/>
      </c:lineChart>
      <c:catAx>
        <c:axId val="137748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7477711"/>
        <c:crosses val="autoZero"/>
        <c:auto val="1"/>
        <c:lblAlgn val="ctr"/>
        <c:lblOffset val="100"/>
        <c:noMultiLvlLbl val="0"/>
      </c:catAx>
      <c:valAx>
        <c:axId val="137747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748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[PROJECT-1.xlsx]11!PivotTable10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'11'!$B$4:$B$5</c:f>
              <c:strCache>
                <c:ptCount val="1"/>
                <c:pt idx="0">
                  <c:v>Distillation</c:v>
                </c:pt>
              </c:strCache>
            </c:strRef>
          </c:tx>
          <c:spPr>
            <a:ln w="28575" cap="rnd">
              <a:solidFill>
                <a:schemeClr val="accent1"/>
              </a:solidFill>
              <a:round/>
            </a:ln>
            <a:effectLst/>
          </c:spPr>
          <c:marker>
            <c:symbol val="none"/>
          </c:marker>
          <c:cat>
            <c:strRef>
              <c:f>'11'!$A$6:$A$18</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'11'!$B$6:$B$18</c:f>
              <c:numCache>
                <c:formatCode>General</c:formatCode>
                <c:ptCount val="12"/>
                <c:pt idx="0">
                  <c:v>10972.92</c:v>
                </c:pt>
                <c:pt idx="1">
                  <c:v>9892.1900000000041</c:v>
                </c:pt>
                <c:pt idx="2">
                  <c:v>10964.780000000004</c:v>
                </c:pt>
                <c:pt idx="3">
                  <c:v>10610.200000000006</c:v>
                </c:pt>
                <c:pt idx="4">
                  <c:v>10978.050000000001</c:v>
                </c:pt>
                <c:pt idx="5">
                  <c:v>10584.059999999998</c:v>
                </c:pt>
                <c:pt idx="6">
                  <c:v>10949.450000000003</c:v>
                </c:pt>
                <c:pt idx="7">
                  <c:v>10991.929999999998</c:v>
                </c:pt>
                <c:pt idx="8">
                  <c:v>10626.01</c:v>
                </c:pt>
                <c:pt idx="9">
                  <c:v>10965.029999999999</c:v>
                </c:pt>
                <c:pt idx="10">
                  <c:v>10615.39</c:v>
                </c:pt>
                <c:pt idx="11">
                  <c:v>10979.95</c:v>
                </c:pt>
              </c:numCache>
            </c:numRef>
          </c:val>
          <c:smooth val="0"/>
          <c:extLst>
            <c:ext xmlns:c16="http://schemas.microsoft.com/office/drawing/2014/chart" uri="{C3380CC4-5D6E-409C-BE32-E72D297353CC}">
              <c16:uniqueId val="{00000000-83A9-43EC-AA5C-56C30E4711EF}"/>
            </c:ext>
          </c:extLst>
        </c:ser>
        <c:ser>
          <c:idx val="1"/>
          <c:order val="1"/>
          <c:tx>
            <c:strRef>
              <c:f>'11'!$C$4:$C$5</c:f>
              <c:strCache>
                <c:ptCount val="1"/>
                <c:pt idx="0">
                  <c:v>Drying</c:v>
                </c:pt>
              </c:strCache>
            </c:strRef>
          </c:tx>
          <c:spPr>
            <a:ln w="28575" cap="rnd">
              <a:solidFill>
                <a:schemeClr val="accent2"/>
              </a:solidFill>
              <a:round/>
            </a:ln>
            <a:effectLst/>
          </c:spPr>
          <c:marker>
            <c:symbol val="none"/>
          </c:marker>
          <c:cat>
            <c:strRef>
              <c:f>'11'!$A$6:$A$18</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'11'!$C$6:$C$18</c:f>
              <c:numCache>
                <c:formatCode>General</c:formatCode>
                <c:ptCount val="12"/>
                <c:pt idx="0">
                  <c:v>8893.489999999998</c:v>
                </c:pt>
                <c:pt idx="1">
                  <c:v>8068.06</c:v>
                </c:pt>
                <c:pt idx="2">
                  <c:v>8913.4599999999973</c:v>
                </c:pt>
                <c:pt idx="3">
                  <c:v>8660.130000000001</c:v>
                </c:pt>
                <c:pt idx="4">
                  <c:v>8950.4800000000014</c:v>
                </c:pt>
                <c:pt idx="5">
                  <c:v>8629.8399999999965</c:v>
                </c:pt>
                <c:pt idx="6">
                  <c:v>8950.35</c:v>
                </c:pt>
                <c:pt idx="7">
                  <c:v>8959.32</c:v>
                </c:pt>
                <c:pt idx="8">
                  <c:v>8658.5700000000015</c:v>
                </c:pt>
                <c:pt idx="9">
                  <c:v>8909.7899999999991</c:v>
                </c:pt>
                <c:pt idx="10">
                  <c:v>8636.67</c:v>
                </c:pt>
                <c:pt idx="11">
                  <c:v>8928.59</c:v>
                </c:pt>
              </c:numCache>
            </c:numRef>
          </c:val>
          <c:smooth val="0"/>
          <c:extLst>
            <c:ext xmlns:c16="http://schemas.microsoft.com/office/drawing/2014/chart" uri="{C3380CC4-5D6E-409C-BE32-E72D297353CC}">
              <c16:uniqueId val="{00000000-1753-40DD-9A82-ADFBD91595B1}"/>
            </c:ext>
          </c:extLst>
        </c:ser>
        <c:ser>
          <c:idx val="2"/>
          <c:order val="2"/>
          <c:tx>
            <c:strRef>
              <c:f>'11'!$D$4:$D$5</c:f>
              <c:strCache>
                <c:ptCount val="1"/>
                <c:pt idx="0">
                  <c:v>Packaging</c:v>
                </c:pt>
              </c:strCache>
            </c:strRef>
          </c:tx>
          <c:spPr>
            <a:ln w="28575" cap="rnd">
              <a:solidFill>
                <a:schemeClr val="accent3"/>
              </a:solidFill>
              <a:round/>
            </a:ln>
            <a:effectLst/>
          </c:spPr>
          <c:marker>
            <c:symbol val="none"/>
          </c:marker>
          <c:cat>
            <c:strRef>
              <c:f>'11'!$A$6:$A$18</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'11'!$D$6:$D$18</c:f>
              <c:numCache>
                <c:formatCode>General</c:formatCode>
                <c:ptCount val="12"/>
                <c:pt idx="0">
                  <c:v>3896.5700000000015</c:v>
                </c:pt>
                <c:pt idx="1">
                  <c:v>3525.3799999999997</c:v>
                </c:pt>
                <c:pt idx="2">
                  <c:v>3873.829999999999</c:v>
                </c:pt>
                <c:pt idx="3">
                  <c:v>3778.3199999999993</c:v>
                </c:pt>
                <c:pt idx="4">
                  <c:v>3924.9599999999996</c:v>
                </c:pt>
                <c:pt idx="5">
                  <c:v>3741.5200000000023</c:v>
                </c:pt>
                <c:pt idx="6">
                  <c:v>3911.7200000000012</c:v>
                </c:pt>
                <c:pt idx="7">
                  <c:v>3886.1500000000005</c:v>
                </c:pt>
                <c:pt idx="8">
                  <c:v>3792.59</c:v>
                </c:pt>
                <c:pt idx="9">
                  <c:v>3900.2400000000025</c:v>
                </c:pt>
                <c:pt idx="10">
                  <c:v>3788.24</c:v>
                </c:pt>
                <c:pt idx="11">
                  <c:v>3901.579999999999</c:v>
                </c:pt>
              </c:numCache>
            </c:numRef>
          </c:val>
          <c:smooth val="0"/>
          <c:extLst>
            <c:ext xmlns:c16="http://schemas.microsoft.com/office/drawing/2014/chart" uri="{C3380CC4-5D6E-409C-BE32-E72D297353CC}">
              <c16:uniqueId val="{00000001-1753-40DD-9A82-ADFBD91595B1}"/>
            </c:ext>
          </c:extLst>
        </c:ser>
        <c:ser>
          <c:idx val="3"/>
          <c:order val="3"/>
          <c:tx>
            <c:strRef>
              <c:f>'11'!$E$4:$E$5</c:f>
              <c:strCache>
                <c:ptCount val="1"/>
                <c:pt idx="0">
                  <c:v>Reactor</c:v>
                </c:pt>
              </c:strCache>
            </c:strRef>
          </c:tx>
          <c:spPr>
            <a:ln w="28575" cap="rnd">
              <a:solidFill>
                <a:schemeClr val="accent4"/>
              </a:solidFill>
              <a:round/>
            </a:ln>
            <a:effectLst/>
          </c:spPr>
          <c:marker>
            <c:symbol val="none"/>
          </c:marker>
          <c:cat>
            <c:strRef>
              <c:f>'11'!$A$6:$A$18</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'11'!$E$6:$E$18</c:f>
              <c:numCache>
                <c:formatCode>General</c:formatCode>
                <c:ptCount val="12"/>
                <c:pt idx="0">
                  <c:v>7626.6999999999971</c:v>
                </c:pt>
                <c:pt idx="1">
                  <c:v>6904.7799999999988</c:v>
                </c:pt>
                <c:pt idx="2">
                  <c:v>7624.9600000000028</c:v>
                </c:pt>
                <c:pt idx="3">
                  <c:v>7358.4999999999973</c:v>
                </c:pt>
                <c:pt idx="4">
                  <c:v>7604.0800000000017</c:v>
                </c:pt>
                <c:pt idx="5">
                  <c:v>7392.4699999999993</c:v>
                </c:pt>
                <c:pt idx="6">
                  <c:v>7613.5000000000036</c:v>
                </c:pt>
                <c:pt idx="7">
                  <c:v>7624.630000000001</c:v>
                </c:pt>
                <c:pt idx="8">
                  <c:v>7396.7599999999993</c:v>
                </c:pt>
                <c:pt idx="9">
                  <c:v>7606.199999999998</c:v>
                </c:pt>
                <c:pt idx="10">
                  <c:v>7364.8700000000026</c:v>
                </c:pt>
                <c:pt idx="11">
                  <c:v>7631.2200000000012</c:v>
                </c:pt>
              </c:numCache>
            </c:numRef>
          </c:val>
          <c:smooth val="0"/>
          <c:extLst>
            <c:ext xmlns:c16="http://schemas.microsoft.com/office/drawing/2014/chart" uri="{C3380CC4-5D6E-409C-BE32-E72D297353CC}">
              <c16:uniqueId val="{00000002-1753-40DD-9A82-ADFBD91595B1}"/>
            </c:ext>
          </c:extLst>
        </c:ser>
        <c:dLbls>
          <c:showLegendKey val="0"/>
          <c:showVal val="0"/>
          <c:showCatName val="0"/>
          <c:showSerName val="0"/>
          <c:showPercent val="0"/>
          <c:showBubbleSize val="0"/>
        </c:dLbls>
        <c:smooth val="0"/>
        <c:axId val="1377471471"/>
        <c:axId val="1377482991"/>
      </c:lineChart>
      <c:catAx>
        <c:axId val="137747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7482991"/>
        <c:crosses val="autoZero"/>
        <c:auto val="1"/>
        <c:lblAlgn val="ctr"/>
        <c:lblOffset val="100"/>
        <c:noMultiLvlLbl val="0"/>
      </c:catAx>
      <c:valAx>
        <c:axId val="1377482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747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'12'!$B$4</c:f>
              <c:strCache>
                <c:ptCount val="1"/>
                <c:pt idx="0">
                  <c:v>Production_t</c:v>
                </c:pt>
              </c:strCache>
            </c:strRef>
          </c:tx>
          <c:spPr>
            <a:ln w="28575" cap="rnd">
              <a:noFill/>
              <a:round/>
            </a:ln>
            <a:effectLst/>
          </c:spPr>
          <c:marker>
            <c:symbol val="circle"/>
            <c:size val="5"/>
            <c:spPr>
              <a:solidFill>
                <a:schemeClr val="accent1"/>
              </a:solidFill>
              <a:ln w="9525">
                <a:solidFill>
                  <a:schemeClr val="accent1"/>
                </a:solidFill>
              </a:ln>
              <a:effectLst/>
            </c:spPr>
          </c:marker>
          <c:xVal>
            <c:numRef>
              <c:f>'12'!$A$5:$A$4384</c:f>
              <c:numCache>
                <c:formatCode>General</c:formatCode>
                <c:ptCount val="4380"/>
                <c:pt idx="0">
                  <c:v>2.75</c:v>
                </c:pt>
                <c:pt idx="1">
                  <c:v>0.98</c:v>
                </c:pt>
                <c:pt idx="2">
                  <c:v>0.94</c:v>
                </c:pt>
                <c:pt idx="3">
                  <c:v>0.66</c:v>
                </c:pt>
                <c:pt idx="4">
                  <c:v>0.66</c:v>
                </c:pt>
                <c:pt idx="5">
                  <c:v>0.42</c:v>
                </c:pt>
                <c:pt idx="6">
                  <c:v>0.41</c:v>
                </c:pt>
                <c:pt idx="7">
                  <c:v>0.4</c:v>
                </c:pt>
                <c:pt idx="8">
                  <c:v>0.33</c:v>
                </c:pt>
                <c:pt idx="9">
                  <c:v>0.3</c:v>
                </c:pt>
                <c:pt idx="10">
                  <c:v>0.27</c:v>
                </c:pt>
                <c:pt idx="11">
                  <c:v>0.15</c:v>
                </c:pt>
                <c:pt idx="12">
                  <c:v>0.97</c:v>
                </c:pt>
                <c:pt idx="13">
                  <c:v>0.77</c:v>
                </c:pt>
                <c:pt idx="14">
                  <c:v>0.73</c:v>
                </c:pt>
                <c:pt idx="15">
                  <c:v>0.68</c:v>
                </c:pt>
                <c:pt idx="16">
                  <c:v>0.62</c:v>
                </c:pt>
                <c:pt idx="17">
                  <c:v>0.42</c:v>
                </c:pt>
                <c:pt idx="18">
                  <c:v>0.37</c:v>
                </c:pt>
                <c:pt idx="19">
                  <c:v>0.32</c:v>
                </c:pt>
                <c:pt idx="20">
                  <c:v>0.31</c:v>
                </c:pt>
                <c:pt idx="21">
                  <c:v>0.24</c:v>
                </c:pt>
                <c:pt idx="22">
                  <c:v>0.22</c:v>
                </c:pt>
                <c:pt idx="23">
                  <c:v>0.17</c:v>
                </c:pt>
                <c:pt idx="24">
                  <c:v>0.49</c:v>
                </c:pt>
                <c:pt idx="25">
                  <c:v>0.45</c:v>
                </c:pt>
                <c:pt idx="26">
                  <c:v>0.42</c:v>
                </c:pt>
                <c:pt idx="27">
                  <c:v>0.41</c:v>
                </c:pt>
                <c:pt idx="28">
                  <c:v>0.4</c:v>
                </c:pt>
                <c:pt idx="29">
                  <c:v>0.39</c:v>
                </c:pt>
                <c:pt idx="30">
                  <c:v>0.36</c:v>
                </c:pt>
                <c:pt idx="31">
                  <c:v>0.32</c:v>
                </c:pt>
                <c:pt idx="32">
                  <c:v>0.28000000000000003</c:v>
                </c:pt>
                <c:pt idx="33">
                  <c:v>0.23</c:v>
                </c:pt>
                <c:pt idx="34">
                  <c:v>0.17</c:v>
                </c:pt>
                <c:pt idx="35">
                  <c:v>0.06</c:v>
                </c:pt>
                <c:pt idx="36">
                  <c:v>1.76</c:v>
                </c:pt>
                <c:pt idx="37">
                  <c:v>0.7</c:v>
                </c:pt>
                <c:pt idx="38">
                  <c:v>0.65</c:v>
                </c:pt>
                <c:pt idx="39">
                  <c:v>0.62</c:v>
                </c:pt>
                <c:pt idx="40">
                  <c:v>0.57999999999999996</c:v>
                </c:pt>
                <c:pt idx="41">
                  <c:v>0.5</c:v>
                </c:pt>
                <c:pt idx="42">
                  <c:v>0.37</c:v>
                </c:pt>
                <c:pt idx="43">
                  <c:v>0.24</c:v>
                </c:pt>
                <c:pt idx="44">
                  <c:v>0.2</c:v>
                </c:pt>
                <c:pt idx="45">
                  <c:v>0.15</c:v>
                </c:pt>
                <c:pt idx="46">
                  <c:v>0.13</c:v>
                </c:pt>
                <c:pt idx="47">
                  <c:v>0.11</c:v>
                </c:pt>
                <c:pt idx="48">
                  <c:v>3.48</c:v>
                </c:pt>
                <c:pt idx="49">
                  <c:v>0.7</c:v>
                </c:pt>
                <c:pt idx="50">
                  <c:v>0.68</c:v>
                </c:pt>
                <c:pt idx="51">
                  <c:v>0.64</c:v>
                </c:pt>
                <c:pt idx="52">
                  <c:v>0.57999999999999996</c:v>
                </c:pt>
                <c:pt idx="53">
                  <c:v>0.56999999999999995</c:v>
                </c:pt>
                <c:pt idx="54">
                  <c:v>0.48</c:v>
                </c:pt>
                <c:pt idx="55">
                  <c:v>0.39</c:v>
                </c:pt>
                <c:pt idx="56">
                  <c:v>0.39</c:v>
                </c:pt>
                <c:pt idx="57">
                  <c:v>0.24</c:v>
                </c:pt>
                <c:pt idx="58">
                  <c:v>0.17</c:v>
                </c:pt>
                <c:pt idx="59">
                  <c:v>0.17</c:v>
                </c:pt>
                <c:pt idx="60">
                  <c:v>0.77</c:v>
                </c:pt>
                <c:pt idx="61">
                  <c:v>0.56000000000000005</c:v>
                </c:pt>
                <c:pt idx="62">
                  <c:v>0.52</c:v>
                </c:pt>
                <c:pt idx="63">
                  <c:v>0.48</c:v>
                </c:pt>
                <c:pt idx="64">
                  <c:v>0.43</c:v>
                </c:pt>
                <c:pt idx="65">
                  <c:v>0.39</c:v>
                </c:pt>
                <c:pt idx="66">
                  <c:v>0.31</c:v>
                </c:pt>
                <c:pt idx="67">
                  <c:v>0.3</c:v>
                </c:pt>
                <c:pt idx="68">
                  <c:v>0.28999999999999998</c:v>
                </c:pt>
                <c:pt idx="69">
                  <c:v>0.26</c:v>
                </c:pt>
                <c:pt idx="70">
                  <c:v>0.24</c:v>
                </c:pt>
                <c:pt idx="71">
                  <c:v>0.11</c:v>
                </c:pt>
                <c:pt idx="72">
                  <c:v>0.63</c:v>
                </c:pt>
                <c:pt idx="73">
                  <c:v>0.59</c:v>
                </c:pt>
                <c:pt idx="74">
                  <c:v>0.53</c:v>
                </c:pt>
                <c:pt idx="75">
                  <c:v>0.37</c:v>
                </c:pt>
                <c:pt idx="76">
                  <c:v>0.35</c:v>
                </c:pt>
                <c:pt idx="77">
                  <c:v>0.31</c:v>
                </c:pt>
                <c:pt idx="78">
                  <c:v>0.25</c:v>
                </c:pt>
                <c:pt idx="79">
                  <c:v>0.2</c:v>
                </c:pt>
                <c:pt idx="80">
                  <c:v>0.19</c:v>
                </c:pt>
                <c:pt idx="81">
                  <c:v>0.18</c:v>
                </c:pt>
                <c:pt idx="82">
                  <c:v>0.17</c:v>
                </c:pt>
                <c:pt idx="83">
                  <c:v>0.16</c:v>
                </c:pt>
                <c:pt idx="84">
                  <c:v>0.97</c:v>
                </c:pt>
                <c:pt idx="85">
                  <c:v>0.68</c:v>
                </c:pt>
                <c:pt idx="86">
                  <c:v>0.59</c:v>
                </c:pt>
                <c:pt idx="87">
                  <c:v>0.56000000000000005</c:v>
                </c:pt>
                <c:pt idx="88">
                  <c:v>0.51</c:v>
                </c:pt>
                <c:pt idx="89">
                  <c:v>0.5</c:v>
                </c:pt>
                <c:pt idx="90">
                  <c:v>0.5</c:v>
                </c:pt>
                <c:pt idx="91">
                  <c:v>0.41</c:v>
                </c:pt>
                <c:pt idx="92">
                  <c:v>0.38</c:v>
                </c:pt>
                <c:pt idx="93">
                  <c:v>0.36</c:v>
                </c:pt>
                <c:pt idx="94">
                  <c:v>0.32</c:v>
                </c:pt>
                <c:pt idx="95">
                  <c:v>0.24</c:v>
                </c:pt>
                <c:pt idx="96">
                  <c:v>1.7</c:v>
                </c:pt>
                <c:pt idx="97">
                  <c:v>0.69</c:v>
                </c:pt>
                <c:pt idx="98">
                  <c:v>0.67</c:v>
                </c:pt>
                <c:pt idx="99">
                  <c:v>0.61</c:v>
                </c:pt>
                <c:pt idx="100">
                  <c:v>0.61</c:v>
                </c:pt>
                <c:pt idx="101">
                  <c:v>0.57999999999999996</c:v>
                </c:pt>
                <c:pt idx="102">
                  <c:v>0.55000000000000004</c:v>
                </c:pt>
                <c:pt idx="103">
                  <c:v>0.53</c:v>
                </c:pt>
                <c:pt idx="104">
                  <c:v>0.39</c:v>
                </c:pt>
                <c:pt idx="105">
                  <c:v>0.39</c:v>
                </c:pt>
                <c:pt idx="106">
                  <c:v>0.38</c:v>
                </c:pt>
                <c:pt idx="107">
                  <c:v>0.35</c:v>
                </c:pt>
                <c:pt idx="108">
                  <c:v>2.92</c:v>
                </c:pt>
                <c:pt idx="109">
                  <c:v>0.83</c:v>
                </c:pt>
                <c:pt idx="110">
                  <c:v>0.69</c:v>
                </c:pt>
                <c:pt idx="111">
                  <c:v>0.68</c:v>
                </c:pt>
                <c:pt idx="112">
                  <c:v>0.63</c:v>
                </c:pt>
                <c:pt idx="113">
                  <c:v>0.62</c:v>
                </c:pt>
                <c:pt idx="114">
                  <c:v>0.46</c:v>
                </c:pt>
                <c:pt idx="115">
                  <c:v>0.42</c:v>
                </c:pt>
                <c:pt idx="116">
                  <c:v>0.35</c:v>
                </c:pt>
                <c:pt idx="117">
                  <c:v>0.34</c:v>
                </c:pt>
                <c:pt idx="118">
                  <c:v>0.31</c:v>
                </c:pt>
                <c:pt idx="119">
                  <c:v>0.1</c:v>
                </c:pt>
                <c:pt idx="120">
                  <c:v>0.79</c:v>
                </c:pt>
                <c:pt idx="121">
                  <c:v>0.64</c:v>
                </c:pt>
                <c:pt idx="122">
                  <c:v>0.61</c:v>
                </c:pt>
                <c:pt idx="123">
                  <c:v>0.46</c:v>
                </c:pt>
                <c:pt idx="124">
                  <c:v>0.37</c:v>
                </c:pt>
                <c:pt idx="125">
                  <c:v>0.34</c:v>
                </c:pt>
                <c:pt idx="126">
                  <c:v>0.27</c:v>
                </c:pt>
                <c:pt idx="127">
                  <c:v>0.24</c:v>
                </c:pt>
                <c:pt idx="128">
                  <c:v>0.2</c:v>
                </c:pt>
                <c:pt idx="129">
                  <c:v>0.17</c:v>
                </c:pt>
                <c:pt idx="130">
                  <c:v>0.14000000000000001</c:v>
                </c:pt>
                <c:pt idx="131">
                  <c:v>0.05</c:v>
                </c:pt>
                <c:pt idx="132">
                  <c:v>3.01</c:v>
                </c:pt>
                <c:pt idx="133">
                  <c:v>1.31</c:v>
                </c:pt>
                <c:pt idx="134">
                  <c:v>1.07</c:v>
                </c:pt>
                <c:pt idx="135">
                  <c:v>0.97</c:v>
                </c:pt>
                <c:pt idx="136">
                  <c:v>0.53</c:v>
                </c:pt>
                <c:pt idx="137">
                  <c:v>0.51</c:v>
                </c:pt>
                <c:pt idx="138">
                  <c:v>0.37</c:v>
                </c:pt>
                <c:pt idx="139">
                  <c:v>0.36</c:v>
                </c:pt>
                <c:pt idx="140">
                  <c:v>0.31</c:v>
                </c:pt>
                <c:pt idx="141">
                  <c:v>0.28999999999999998</c:v>
                </c:pt>
                <c:pt idx="142">
                  <c:v>0.21</c:v>
                </c:pt>
                <c:pt idx="143">
                  <c:v>0.09</c:v>
                </c:pt>
                <c:pt idx="144">
                  <c:v>3.32</c:v>
                </c:pt>
                <c:pt idx="145">
                  <c:v>0.78</c:v>
                </c:pt>
                <c:pt idx="146">
                  <c:v>0.65</c:v>
                </c:pt>
                <c:pt idx="147">
                  <c:v>0.64</c:v>
                </c:pt>
                <c:pt idx="148">
                  <c:v>0.48</c:v>
                </c:pt>
                <c:pt idx="149">
                  <c:v>0.44</c:v>
                </c:pt>
                <c:pt idx="150">
                  <c:v>0.42</c:v>
                </c:pt>
                <c:pt idx="151">
                  <c:v>0.36</c:v>
                </c:pt>
                <c:pt idx="152">
                  <c:v>0.35</c:v>
                </c:pt>
                <c:pt idx="153">
                  <c:v>0.21</c:v>
                </c:pt>
                <c:pt idx="154">
                  <c:v>0.14000000000000001</c:v>
                </c:pt>
                <c:pt idx="155">
                  <c:v>0.09</c:v>
                </c:pt>
                <c:pt idx="156">
                  <c:v>1.01</c:v>
                </c:pt>
                <c:pt idx="157">
                  <c:v>0.63</c:v>
                </c:pt>
                <c:pt idx="158">
                  <c:v>0.61</c:v>
                </c:pt>
                <c:pt idx="159">
                  <c:v>0.57999999999999996</c:v>
                </c:pt>
                <c:pt idx="160">
                  <c:v>0.53</c:v>
                </c:pt>
                <c:pt idx="161">
                  <c:v>0.47</c:v>
                </c:pt>
                <c:pt idx="162">
                  <c:v>0.38</c:v>
                </c:pt>
                <c:pt idx="163">
                  <c:v>0.34</c:v>
                </c:pt>
                <c:pt idx="164">
                  <c:v>0.32</c:v>
                </c:pt>
                <c:pt idx="165">
                  <c:v>0.21</c:v>
                </c:pt>
                <c:pt idx="166">
                  <c:v>0.19</c:v>
                </c:pt>
                <c:pt idx="167">
                  <c:v>0.03</c:v>
                </c:pt>
                <c:pt idx="168">
                  <c:v>1.06</c:v>
                </c:pt>
                <c:pt idx="169">
                  <c:v>0.62</c:v>
                </c:pt>
                <c:pt idx="170">
                  <c:v>0.6</c:v>
                </c:pt>
                <c:pt idx="171">
                  <c:v>0.56999999999999995</c:v>
                </c:pt>
                <c:pt idx="172">
                  <c:v>0.53</c:v>
                </c:pt>
                <c:pt idx="173">
                  <c:v>0.42</c:v>
                </c:pt>
                <c:pt idx="174">
                  <c:v>0.28000000000000003</c:v>
                </c:pt>
                <c:pt idx="175">
                  <c:v>0.28000000000000003</c:v>
                </c:pt>
                <c:pt idx="176">
                  <c:v>0.24</c:v>
                </c:pt>
                <c:pt idx="177">
                  <c:v>0.17</c:v>
                </c:pt>
                <c:pt idx="178">
                  <c:v>0.15</c:v>
                </c:pt>
                <c:pt idx="179">
                  <c:v>0.05</c:v>
                </c:pt>
                <c:pt idx="180">
                  <c:v>3.22</c:v>
                </c:pt>
                <c:pt idx="181">
                  <c:v>0.97</c:v>
                </c:pt>
                <c:pt idx="182">
                  <c:v>0.76</c:v>
                </c:pt>
                <c:pt idx="183">
                  <c:v>0.37</c:v>
                </c:pt>
                <c:pt idx="184">
                  <c:v>0.36</c:v>
                </c:pt>
                <c:pt idx="185">
                  <c:v>0.32</c:v>
                </c:pt>
                <c:pt idx="186">
                  <c:v>0.31</c:v>
                </c:pt>
                <c:pt idx="187">
                  <c:v>0.28999999999999998</c:v>
                </c:pt>
                <c:pt idx="188">
                  <c:v>0.22</c:v>
                </c:pt>
                <c:pt idx="189">
                  <c:v>0.17</c:v>
                </c:pt>
                <c:pt idx="190">
                  <c:v>0.13</c:v>
                </c:pt>
                <c:pt idx="191">
                  <c:v>0</c:v>
                </c:pt>
                <c:pt idx="192">
                  <c:v>1.1100000000000001</c:v>
                </c:pt>
                <c:pt idx="193">
                  <c:v>0.75</c:v>
                </c:pt>
                <c:pt idx="194">
                  <c:v>0.55000000000000004</c:v>
                </c:pt>
                <c:pt idx="195">
                  <c:v>0.49</c:v>
                </c:pt>
                <c:pt idx="196">
                  <c:v>0.37</c:v>
                </c:pt>
                <c:pt idx="197">
                  <c:v>0.33</c:v>
                </c:pt>
                <c:pt idx="198">
                  <c:v>0.28000000000000003</c:v>
                </c:pt>
                <c:pt idx="199">
                  <c:v>0.24</c:v>
                </c:pt>
                <c:pt idx="200">
                  <c:v>0.24</c:v>
                </c:pt>
                <c:pt idx="201">
                  <c:v>0.16</c:v>
                </c:pt>
                <c:pt idx="202">
                  <c:v>0.08</c:v>
                </c:pt>
                <c:pt idx="203">
                  <c:v>0</c:v>
                </c:pt>
                <c:pt idx="204">
                  <c:v>0.81</c:v>
                </c:pt>
                <c:pt idx="205">
                  <c:v>0.7</c:v>
                </c:pt>
                <c:pt idx="206">
                  <c:v>0.62</c:v>
                </c:pt>
                <c:pt idx="207">
                  <c:v>0.55000000000000004</c:v>
                </c:pt>
                <c:pt idx="208">
                  <c:v>0.47</c:v>
                </c:pt>
                <c:pt idx="209">
                  <c:v>0.39</c:v>
                </c:pt>
                <c:pt idx="210">
                  <c:v>0.39</c:v>
                </c:pt>
                <c:pt idx="211">
                  <c:v>0.38</c:v>
                </c:pt>
                <c:pt idx="212">
                  <c:v>0.37</c:v>
                </c:pt>
                <c:pt idx="213">
                  <c:v>0.26</c:v>
                </c:pt>
                <c:pt idx="214">
                  <c:v>0.21</c:v>
                </c:pt>
                <c:pt idx="215">
                  <c:v>0.08</c:v>
                </c:pt>
                <c:pt idx="216">
                  <c:v>0.9</c:v>
                </c:pt>
                <c:pt idx="217">
                  <c:v>0.8</c:v>
                </c:pt>
                <c:pt idx="218">
                  <c:v>0.72</c:v>
                </c:pt>
                <c:pt idx="219">
                  <c:v>0.56000000000000005</c:v>
                </c:pt>
                <c:pt idx="220">
                  <c:v>0.56000000000000005</c:v>
                </c:pt>
                <c:pt idx="221">
                  <c:v>0.46</c:v>
                </c:pt>
                <c:pt idx="222">
                  <c:v>0.32</c:v>
                </c:pt>
                <c:pt idx="223">
                  <c:v>0.32</c:v>
                </c:pt>
                <c:pt idx="224">
                  <c:v>0.24</c:v>
                </c:pt>
                <c:pt idx="225">
                  <c:v>0.19</c:v>
                </c:pt>
                <c:pt idx="226">
                  <c:v>0.17</c:v>
                </c:pt>
                <c:pt idx="227">
                  <c:v>0.1</c:v>
                </c:pt>
                <c:pt idx="228">
                  <c:v>0.96</c:v>
                </c:pt>
                <c:pt idx="229">
                  <c:v>0.91</c:v>
                </c:pt>
                <c:pt idx="230">
                  <c:v>0.78</c:v>
                </c:pt>
                <c:pt idx="231">
                  <c:v>0.56000000000000005</c:v>
                </c:pt>
                <c:pt idx="232">
                  <c:v>0.48</c:v>
                </c:pt>
                <c:pt idx="233">
                  <c:v>0.46</c:v>
                </c:pt>
                <c:pt idx="234">
                  <c:v>0.37</c:v>
                </c:pt>
                <c:pt idx="235">
                  <c:v>0.31</c:v>
                </c:pt>
                <c:pt idx="236">
                  <c:v>0.26</c:v>
                </c:pt>
                <c:pt idx="237">
                  <c:v>0.14000000000000001</c:v>
                </c:pt>
                <c:pt idx="238">
                  <c:v>0.09</c:v>
                </c:pt>
                <c:pt idx="239">
                  <c:v>0</c:v>
                </c:pt>
                <c:pt idx="240">
                  <c:v>2.36</c:v>
                </c:pt>
                <c:pt idx="241">
                  <c:v>0.64</c:v>
                </c:pt>
                <c:pt idx="242">
                  <c:v>0.59</c:v>
                </c:pt>
                <c:pt idx="243">
                  <c:v>0.51</c:v>
                </c:pt>
                <c:pt idx="244">
                  <c:v>0.5</c:v>
                </c:pt>
                <c:pt idx="245">
                  <c:v>0.38</c:v>
                </c:pt>
                <c:pt idx="246">
                  <c:v>0.36</c:v>
                </c:pt>
                <c:pt idx="247">
                  <c:v>0.35</c:v>
                </c:pt>
                <c:pt idx="248">
                  <c:v>0.31</c:v>
                </c:pt>
                <c:pt idx="249">
                  <c:v>0.28999999999999998</c:v>
                </c:pt>
                <c:pt idx="250">
                  <c:v>0.17</c:v>
                </c:pt>
                <c:pt idx="251">
                  <c:v>0.12</c:v>
                </c:pt>
                <c:pt idx="252">
                  <c:v>0.91</c:v>
                </c:pt>
                <c:pt idx="253">
                  <c:v>0.77</c:v>
                </c:pt>
                <c:pt idx="254">
                  <c:v>0.72</c:v>
                </c:pt>
                <c:pt idx="255">
                  <c:v>0.69</c:v>
                </c:pt>
                <c:pt idx="256">
                  <c:v>0.54</c:v>
                </c:pt>
                <c:pt idx="257">
                  <c:v>0.51</c:v>
                </c:pt>
                <c:pt idx="258">
                  <c:v>0.48</c:v>
                </c:pt>
                <c:pt idx="259">
                  <c:v>0.42</c:v>
                </c:pt>
                <c:pt idx="260">
                  <c:v>0.28999999999999998</c:v>
                </c:pt>
                <c:pt idx="261">
                  <c:v>0.28000000000000003</c:v>
                </c:pt>
                <c:pt idx="262">
                  <c:v>0.26</c:v>
                </c:pt>
                <c:pt idx="263">
                  <c:v>0.25</c:v>
                </c:pt>
                <c:pt idx="264">
                  <c:v>0.7</c:v>
                </c:pt>
                <c:pt idx="265">
                  <c:v>0.69</c:v>
                </c:pt>
                <c:pt idx="266">
                  <c:v>0.59</c:v>
                </c:pt>
                <c:pt idx="267">
                  <c:v>0.57999999999999996</c:v>
                </c:pt>
                <c:pt idx="268">
                  <c:v>0.49</c:v>
                </c:pt>
                <c:pt idx="269">
                  <c:v>0.46</c:v>
                </c:pt>
                <c:pt idx="270">
                  <c:v>0.39</c:v>
                </c:pt>
                <c:pt idx="271">
                  <c:v>0.39</c:v>
                </c:pt>
                <c:pt idx="272">
                  <c:v>0.37</c:v>
                </c:pt>
                <c:pt idx="273">
                  <c:v>0.33</c:v>
                </c:pt>
                <c:pt idx="274">
                  <c:v>0.31</c:v>
                </c:pt>
                <c:pt idx="275">
                  <c:v>0.14000000000000001</c:v>
                </c:pt>
                <c:pt idx="276">
                  <c:v>0.66</c:v>
                </c:pt>
                <c:pt idx="277">
                  <c:v>0.62</c:v>
                </c:pt>
                <c:pt idx="278">
                  <c:v>0.56999999999999995</c:v>
                </c:pt>
                <c:pt idx="279">
                  <c:v>0.46</c:v>
                </c:pt>
                <c:pt idx="280">
                  <c:v>0.37</c:v>
                </c:pt>
                <c:pt idx="281">
                  <c:v>0.35</c:v>
                </c:pt>
                <c:pt idx="282">
                  <c:v>0.28999999999999998</c:v>
                </c:pt>
                <c:pt idx="283">
                  <c:v>0.28999999999999998</c:v>
                </c:pt>
                <c:pt idx="284">
                  <c:v>0.23</c:v>
                </c:pt>
                <c:pt idx="285">
                  <c:v>0.23</c:v>
                </c:pt>
                <c:pt idx="286">
                  <c:v>0.1</c:v>
                </c:pt>
                <c:pt idx="287">
                  <c:v>0.06</c:v>
                </c:pt>
                <c:pt idx="288">
                  <c:v>0.76</c:v>
                </c:pt>
                <c:pt idx="289">
                  <c:v>0.69</c:v>
                </c:pt>
                <c:pt idx="290">
                  <c:v>0.68</c:v>
                </c:pt>
                <c:pt idx="291">
                  <c:v>0.6</c:v>
                </c:pt>
                <c:pt idx="292">
                  <c:v>0.59</c:v>
                </c:pt>
                <c:pt idx="293">
                  <c:v>0.56999999999999995</c:v>
                </c:pt>
                <c:pt idx="294">
                  <c:v>0.55000000000000004</c:v>
                </c:pt>
                <c:pt idx="295">
                  <c:v>0.53</c:v>
                </c:pt>
                <c:pt idx="296">
                  <c:v>0.53</c:v>
                </c:pt>
                <c:pt idx="297">
                  <c:v>0.5</c:v>
                </c:pt>
                <c:pt idx="298">
                  <c:v>0.25</c:v>
                </c:pt>
                <c:pt idx="299">
                  <c:v>0.24</c:v>
                </c:pt>
                <c:pt idx="300">
                  <c:v>0.79</c:v>
                </c:pt>
                <c:pt idx="301">
                  <c:v>0.79</c:v>
                </c:pt>
                <c:pt idx="302">
                  <c:v>0.65</c:v>
                </c:pt>
                <c:pt idx="303">
                  <c:v>0.49</c:v>
                </c:pt>
                <c:pt idx="304">
                  <c:v>0.48</c:v>
                </c:pt>
                <c:pt idx="305">
                  <c:v>0.43</c:v>
                </c:pt>
                <c:pt idx="306">
                  <c:v>0.41</c:v>
                </c:pt>
                <c:pt idx="307">
                  <c:v>0.41</c:v>
                </c:pt>
                <c:pt idx="308">
                  <c:v>0.18</c:v>
                </c:pt>
                <c:pt idx="309">
                  <c:v>0.18</c:v>
                </c:pt>
                <c:pt idx="310">
                  <c:v>0.14000000000000001</c:v>
                </c:pt>
                <c:pt idx="311">
                  <c:v>0.14000000000000001</c:v>
                </c:pt>
                <c:pt idx="312">
                  <c:v>0.91</c:v>
                </c:pt>
                <c:pt idx="313">
                  <c:v>0.68</c:v>
                </c:pt>
                <c:pt idx="314">
                  <c:v>0.68</c:v>
                </c:pt>
                <c:pt idx="315">
                  <c:v>0.57999999999999996</c:v>
                </c:pt>
                <c:pt idx="316">
                  <c:v>0.56999999999999995</c:v>
                </c:pt>
                <c:pt idx="317">
                  <c:v>0.5</c:v>
                </c:pt>
                <c:pt idx="318">
                  <c:v>0.49</c:v>
                </c:pt>
                <c:pt idx="319">
                  <c:v>0.4</c:v>
                </c:pt>
                <c:pt idx="320">
                  <c:v>0.37</c:v>
                </c:pt>
                <c:pt idx="321">
                  <c:v>0.34</c:v>
                </c:pt>
                <c:pt idx="322">
                  <c:v>0.25</c:v>
                </c:pt>
                <c:pt idx="323">
                  <c:v>0.09</c:v>
                </c:pt>
                <c:pt idx="324">
                  <c:v>2.3199999999999998</c:v>
                </c:pt>
                <c:pt idx="325">
                  <c:v>0.93</c:v>
                </c:pt>
                <c:pt idx="326">
                  <c:v>0.75</c:v>
                </c:pt>
                <c:pt idx="327">
                  <c:v>0.69</c:v>
                </c:pt>
                <c:pt idx="328">
                  <c:v>0.66</c:v>
                </c:pt>
                <c:pt idx="329">
                  <c:v>0.61</c:v>
                </c:pt>
                <c:pt idx="330">
                  <c:v>0.6</c:v>
                </c:pt>
                <c:pt idx="331">
                  <c:v>0.56999999999999995</c:v>
                </c:pt>
                <c:pt idx="332">
                  <c:v>0.49</c:v>
                </c:pt>
                <c:pt idx="333">
                  <c:v>0.36</c:v>
                </c:pt>
                <c:pt idx="334">
                  <c:v>0.23</c:v>
                </c:pt>
                <c:pt idx="335">
                  <c:v>0.17</c:v>
                </c:pt>
                <c:pt idx="336">
                  <c:v>0.65</c:v>
                </c:pt>
                <c:pt idx="337">
                  <c:v>0.62</c:v>
                </c:pt>
                <c:pt idx="338">
                  <c:v>0.57999999999999996</c:v>
                </c:pt>
                <c:pt idx="339">
                  <c:v>0.55000000000000004</c:v>
                </c:pt>
                <c:pt idx="340">
                  <c:v>0.52</c:v>
                </c:pt>
                <c:pt idx="341">
                  <c:v>0.48</c:v>
                </c:pt>
                <c:pt idx="342">
                  <c:v>0.3</c:v>
                </c:pt>
                <c:pt idx="343">
                  <c:v>0.27</c:v>
                </c:pt>
                <c:pt idx="344">
                  <c:v>0.21</c:v>
                </c:pt>
                <c:pt idx="345">
                  <c:v>0.19</c:v>
                </c:pt>
                <c:pt idx="346">
                  <c:v>0.19</c:v>
                </c:pt>
                <c:pt idx="347">
                  <c:v>0.14000000000000001</c:v>
                </c:pt>
                <c:pt idx="348">
                  <c:v>0.73</c:v>
                </c:pt>
                <c:pt idx="349">
                  <c:v>0.57999999999999996</c:v>
                </c:pt>
                <c:pt idx="350">
                  <c:v>0.54</c:v>
                </c:pt>
                <c:pt idx="351">
                  <c:v>0.52</c:v>
                </c:pt>
                <c:pt idx="352">
                  <c:v>0.46</c:v>
                </c:pt>
                <c:pt idx="353">
                  <c:v>0.45</c:v>
                </c:pt>
                <c:pt idx="354">
                  <c:v>0.44</c:v>
                </c:pt>
                <c:pt idx="355">
                  <c:v>0.39</c:v>
                </c:pt>
                <c:pt idx="356">
                  <c:v>0.32</c:v>
                </c:pt>
                <c:pt idx="357">
                  <c:v>0.26</c:v>
                </c:pt>
                <c:pt idx="358">
                  <c:v>0.23</c:v>
                </c:pt>
                <c:pt idx="359">
                  <c:v>0.12</c:v>
                </c:pt>
                <c:pt idx="360">
                  <c:v>0.83</c:v>
                </c:pt>
                <c:pt idx="361">
                  <c:v>0.77</c:v>
                </c:pt>
                <c:pt idx="362">
                  <c:v>0.7</c:v>
                </c:pt>
                <c:pt idx="363">
                  <c:v>0.65</c:v>
                </c:pt>
                <c:pt idx="364">
                  <c:v>0.64</c:v>
                </c:pt>
                <c:pt idx="365">
                  <c:v>0.61</c:v>
                </c:pt>
                <c:pt idx="366">
                  <c:v>0.56999999999999995</c:v>
                </c:pt>
                <c:pt idx="367">
                  <c:v>0.52</c:v>
                </c:pt>
                <c:pt idx="368">
                  <c:v>0.34</c:v>
                </c:pt>
                <c:pt idx="369">
                  <c:v>0.31</c:v>
                </c:pt>
                <c:pt idx="370">
                  <c:v>0.25</c:v>
                </c:pt>
                <c:pt idx="371">
                  <c:v>0.22</c:v>
                </c:pt>
                <c:pt idx="372">
                  <c:v>4.3</c:v>
                </c:pt>
                <c:pt idx="373">
                  <c:v>0.82</c:v>
                </c:pt>
                <c:pt idx="374">
                  <c:v>0.74</c:v>
                </c:pt>
                <c:pt idx="375">
                  <c:v>0.74</c:v>
                </c:pt>
                <c:pt idx="376">
                  <c:v>0.55000000000000004</c:v>
                </c:pt>
                <c:pt idx="377">
                  <c:v>0.49</c:v>
                </c:pt>
                <c:pt idx="378">
                  <c:v>0.48</c:v>
                </c:pt>
                <c:pt idx="379">
                  <c:v>0.38</c:v>
                </c:pt>
                <c:pt idx="380">
                  <c:v>0.3</c:v>
                </c:pt>
                <c:pt idx="381">
                  <c:v>0.22</c:v>
                </c:pt>
                <c:pt idx="382">
                  <c:v>0.16</c:v>
                </c:pt>
                <c:pt idx="383">
                  <c:v>0.05</c:v>
                </c:pt>
                <c:pt idx="384">
                  <c:v>0.77</c:v>
                </c:pt>
                <c:pt idx="385">
                  <c:v>0.53</c:v>
                </c:pt>
                <c:pt idx="386">
                  <c:v>0.52</c:v>
                </c:pt>
                <c:pt idx="387">
                  <c:v>0.48</c:v>
                </c:pt>
                <c:pt idx="388">
                  <c:v>0.47</c:v>
                </c:pt>
                <c:pt idx="389">
                  <c:v>0.44</c:v>
                </c:pt>
                <c:pt idx="390">
                  <c:v>0.42</c:v>
                </c:pt>
                <c:pt idx="391">
                  <c:v>0.35</c:v>
                </c:pt>
                <c:pt idx="392">
                  <c:v>0.27</c:v>
                </c:pt>
                <c:pt idx="393">
                  <c:v>0.15</c:v>
                </c:pt>
                <c:pt idx="394">
                  <c:v>0.11</c:v>
                </c:pt>
                <c:pt idx="395">
                  <c:v>0.1</c:v>
                </c:pt>
                <c:pt idx="396">
                  <c:v>2.48</c:v>
                </c:pt>
                <c:pt idx="397">
                  <c:v>0.79</c:v>
                </c:pt>
                <c:pt idx="398">
                  <c:v>0.74</c:v>
                </c:pt>
                <c:pt idx="399">
                  <c:v>0.64</c:v>
                </c:pt>
                <c:pt idx="400">
                  <c:v>0.64</c:v>
                </c:pt>
                <c:pt idx="401">
                  <c:v>0.59</c:v>
                </c:pt>
                <c:pt idx="402">
                  <c:v>0.56999999999999995</c:v>
                </c:pt>
                <c:pt idx="403">
                  <c:v>0.5</c:v>
                </c:pt>
                <c:pt idx="404">
                  <c:v>0.5</c:v>
                </c:pt>
                <c:pt idx="405">
                  <c:v>0.34</c:v>
                </c:pt>
                <c:pt idx="406">
                  <c:v>0.31</c:v>
                </c:pt>
                <c:pt idx="407">
                  <c:v>0.18</c:v>
                </c:pt>
                <c:pt idx="408">
                  <c:v>3.46</c:v>
                </c:pt>
                <c:pt idx="409">
                  <c:v>0.56000000000000005</c:v>
                </c:pt>
                <c:pt idx="410">
                  <c:v>0.54</c:v>
                </c:pt>
                <c:pt idx="411">
                  <c:v>0.51</c:v>
                </c:pt>
                <c:pt idx="412">
                  <c:v>0.47</c:v>
                </c:pt>
                <c:pt idx="413">
                  <c:v>0.45</c:v>
                </c:pt>
                <c:pt idx="414">
                  <c:v>0.45</c:v>
                </c:pt>
                <c:pt idx="415">
                  <c:v>0.42</c:v>
                </c:pt>
                <c:pt idx="416">
                  <c:v>0.4</c:v>
                </c:pt>
                <c:pt idx="417">
                  <c:v>0.19</c:v>
                </c:pt>
                <c:pt idx="418">
                  <c:v>0.17</c:v>
                </c:pt>
                <c:pt idx="419">
                  <c:v>0.11</c:v>
                </c:pt>
                <c:pt idx="420">
                  <c:v>2.66</c:v>
                </c:pt>
                <c:pt idx="421">
                  <c:v>0.9</c:v>
                </c:pt>
                <c:pt idx="422">
                  <c:v>0.78</c:v>
                </c:pt>
                <c:pt idx="423">
                  <c:v>0.68</c:v>
                </c:pt>
                <c:pt idx="424">
                  <c:v>0.67</c:v>
                </c:pt>
                <c:pt idx="425">
                  <c:v>0.67</c:v>
                </c:pt>
                <c:pt idx="426">
                  <c:v>0.49</c:v>
                </c:pt>
                <c:pt idx="427">
                  <c:v>0.48</c:v>
                </c:pt>
                <c:pt idx="428">
                  <c:v>0.47</c:v>
                </c:pt>
                <c:pt idx="429">
                  <c:v>0.34</c:v>
                </c:pt>
                <c:pt idx="430">
                  <c:v>0.25</c:v>
                </c:pt>
                <c:pt idx="431">
                  <c:v>0.16</c:v>
                </c:pt>
                <c:pt idx="432">
                  <c:v>2.41</c:v>
                </c:pt>
                <c:pt idx="433">
                  <c:v>0.68</c:v>
                </c:pt>
                <c:pt idx="434">
                  <c:v>0.63</c:v>
                </c:pt>
                <c:pt idx="435">
                  <c:v>0.54</c:v>
                </c:pt>
                <c:pt idx="436">
                  <c:v>0.45</c:v>
                </c:pt>
                <c:pt idx="437">
                  <c:v>0.44</c:v>
                </c:pt>
                <c:pt idx="438">
                  <c:v>0.4</c:v>
                </c:pt>
                <c:pt idx="439">
                  <c:v>0.4</c:v>
                </c:pt>
                <c:pt idx="440">
                  <c:v>0.31</c:v>
                </c:pt>
                <c:pt idx="441">
                  <c:v>0.28999999999999998</c:v>
                </c:pt>
                <c:pt idx="442">
                  <c:v>0.28999999999999998</c:v>
                </c:pt>
                <c:pt idx="443">
                  <c:v>0.25</c:v>
                </c:pt>
                <c:pt idx="444">
                  <c:v>0.88</c:v>
                </c:pt>
                <c:pt idx="445">
                  <c:v>0.82</c:v>
                </c:pt>
                <c:pt idx="446">
                  <c:v>0.59</c:v>
                </c:pt>
                <c:pt idx="447">
                  <c:v>0.51</c:v>
                </c:pt>
                <c:pt idx="448">
                  <c:v>0.48</c:v>
                </c:pt>
                <c:pt idx="449">
                  <c:v>0.47</c:v>
                </c:pt>
                <c:pt idx="450">
                  <c:v>0.41</c:v>
                </c:pt>
                <c:pt idx="451">
                  <c:v>0.41</c:v>
                </c:pt>
                <c:pt idx="452">
                  <c:v>0.34</c:v>
                </c:pt>
                <c:pt idx="453">
                  <c:v>0.28999999999999998</c:v>
                </c:pt>
                <c:pt idx="454">
                  <c:v>0.19</c:v>
                </c:pt>
                <c:pt idx="455">
                  <c:v>0.12</c:v>
                </c:pt>
                <c:pt idx="456">
                  <c:v>0.87</c:v>
                </c:pt>
                <c:pt idx="457">
                  <c:v>0.74</c:v>
                </c:pt>
                <c:pt idx="458">
                  <c:v>0.66</c:v>
                </c:pt>
                <c:pt idx="459">
                  <c:v>0.66</c:v>
                </c:pt>
                <c:pt idx="460">
                  <c:v>0.46</c:v>
                </c:pt>
                <c:pt idx="461">
                  <c:v>0.45</c:v>
                </c:pt>
                <c:pt idx="462">
                  <c:v>0.39</c:v>
                </c:pt>
                <c:pt idx="463">
                  <c:v>0.37</c:v>
                </c:pt>
                <c:pt idx="464">
                  <c:v>0.35</c:v>
                </c:pt>
                <c:pt idx="465">
                  <c:v>0.34</c:v>
                </c:pt>
                <c:pt idx="466">
                  <c:v>0.21</c:v>
                </c:pt>
                <c:pt idx="467">
                  <c:v>0.17</c:v>
                </c:pt>
                <c:pt idx="468">
                  <c:v>0.72</c:v>
                </c:pt>
                <c:pt idx="469">
                  <c:v>0.57999999999999996</c:v>
                </c:pt>
                <c:pt idx="470">
                  <c:v>0.56999999999999995</c:v>
                </c:pt>
                <c:pt idx="471">
                  <c:v>0.52</c:v>
                </c:pt>
                <c:pt idx="472">
                  <c:v>0.51</c:v>
                </c:pt>
                <c:pt idx="473">
                  <c:v>0.48</c:v>
                </c:pt>
                <c:pt idx="474">
                  <c:v>0.42</c:v>
                </c:pt>
                <c:pt idx="475">
                  <c:v>0.32</c:v>
                </c:pt>
                <c:pt idx="476">
                  <c:v>0.2</c:v>
                </c:pt>
                <c:pt idx="477">
                  <c:v>0.17</c:v>
                </c:pt>
                <c:pt idx="478">
                  <c:v>0.15</c:v>
                </c:pt>
                <c:pt idx="479">
                  <c:v>0.03</c:v>
                </c:pt>
                <c:pt idx="480">
                  <c:v>0.78</c:v>
                </c:pt>
                <c:pt idx="481">
                  <c:v>0.64</c:v>
                </c:pt>
                <c:pt idx="482">
                  <c:v>0.6</c:v>
                </c:pt>
                <c:pt idx="483">
                  <c:v>0.41</c:v>
                </c:pt>
                <c:pt idx="484">
                  <c:v>0.39</c:v>
                </c:pt>
                <c:pt idx="485">
                  <c:v>0.35</c:v>
                </c:pt>
                <c:pt idx="486">
                  <c:v>0.35</c:v>
                </c:pt>
                <c:pt idx="487">
                  <c:v>0.32</c:v>
                </c:pt>
                <c:pt idx="488">
                  <c:v>0.21</c:v>
                </c:pt>
                <c:pt idx="489">
                  <c:v>0.21</c:v>
                </c:pt>
                <c:pt idx="490">
                  <c:v>0.18</c:v>
                </c:pt>
                <c:pt idx="491">
                  <c:v>0.13</c:v>
                </c:pt>
                <c:pt idx="492">
                  <c:v>0.96</c:v>
                </c:pt>
                <c:pt idx="493">
                  <c:v>0.76</c:v>
                </c:pt>
                <c:pt idx="494">
                  <c:v>0.63</c:v>
                </c:pt>
                <c:pt idx="495">
                  <c:v>0.57999999999999996</c:v>
                </c:pt>
                <c:pt idx="496">
                  <c:v>0.56999999999999995</c:v>
                </c:pt>
                <c:pt idx="497">
                  <c:v>0.56000000000000005</c:v>
                </c:pt>
                <c:pt idx="498">
                  <c:v>0.49</c:v>
                </c:pt>
                <c:pt idx="499">
                  <c:v>0.45</c:v>
                </c:pt>
                <c:pt idx="500">
                  <c:v>0.34</c:v>
                </c:pt>
                <c:pt idx="501">
                  <c:v>0.27</c:v>
                </c:pt>
                <c:pt idx="502">
                  <c:v>0.26</c:v>
                </c:pt>
                <c:pt idx="503">
                  <c:v>0.24</c:v>
                </c:pt>
                <c:pt idx="504">
                  <c:v>0.8</c:v>
                </c:pt>
                <c:pt idx="505">
                  <c:v>0.68</c:v>
                </c:pt>
                <c:pt idx="506">
                  <c:v>0.57999999999999996</c:v>
                </c:pt>
                <c:pt idx="507">
                  <c:v>0.5</c:v>
                </c:pt>
                <c:pt idx="508">
                  <c:v>0.49</c:v>
                </c:pt>
                <c:pt idx="509">
                  <c:v>0.35</c:v>
                </c:pt>
                <c:pt idx="510">
                  <c:v>0.33</c:v>
                </c:pt>
                <c:pt idx="511">
                  <c:v>0.26</c:v>
                </c:pt>
                <c:pt idx="512">
                  <c:v>0.22</c:v>
                </c:pt>
                <c:pt idx="513">
                  <c:v>0.22</c:v>
                </c:pt>
                <c:pt idx="514">
                  <c:v>0.2</c:v>
                </c:pt>
                <c:pt idx="515">
                  <c:v>0.16</c:v>
                </c:pt>
                <c:pt idx="516">
                  <c:v>0.85</c:v>
                </c:pt>
                <c:pt idx="517">
                  <c:v>0.73</c:v>
                </c:pt>
                <c:pt idx="518">
                  <c:v>0.6</c:v>
                </c:pt>
                <c:pt idx="519">
                  <c:v>0.53</c:v>
                </c:pt>
                <c:pt idx="520">
                  <c:v>0.51</c:v>
                </c:pt>
                <c:pt idx="521">
                  <c:v>0.51</c:v>
                </c:pt>
                <c:pt idx="522">
                  <c:v>0.43</c:v>
                </c:pt>
                <c:pt idx="523">
                  <c:v>0.28999999999999998</c:v>
                </c:pt>
                <c:pt idx="524">
                  <c:v>0.28000000000000003</c:v>
                </c:pt>
                <c:pt idx="525">
                  <c:v>0.27</c:v>
                </c:pt>
                <c:pt idx="526">
                  <c:v>0.27</c:v>
                </c:pt>
                <c:pt idx="527">
                  <c:v>0.18</c:v>
                </c:pt>
                <c:pt idx="528">
                  <c:v>1</c:v>
                </c:pt>
                <c:pt idx="529">
                  <c:v>0.69</c:v>
                </c:pt>
                <c:pt idx="530">
                  <c:v>0.55000000000000004</c:v>
                </c:pt>
                <c:pt idx="531">
                  <c:v>0.48</c:v>
                </c:pt>
                <c:pt idx="532">
                  <c:v>0.46</c:v>
                </c:pt>
                <c:pt idx="533">
                  <c:v>0.45</c:v>
                </c:pt>
                <c:pt idx="534">
                  <c:v>0.28999999999999998</c:v>
                </c:pt>
                <c:pt idx="535">
                  <c:v>0.26</c:v>
                </c:pt>
                <c:pt idx="536">
                  <c:v>0.24</c:v>
                </c:pt>
                <c:pt idx="537">
                  <c:v>0.21</c:v>
                </c:pt>
                <c:pt idx="538">
                  <c:v>0.2</c:v>
                </c:pt>
                <c:pt idx="539">
                  <c:v>0.04</c:v>
                </c:pt>
                <c:pt idx="540">
                  <c:v>0.75</c:v>
                </c:pt>
                <c:pt idx="541">
                  <c:v>0.69</c:v>
                </c:pt>
                <c:pt idx="542">
                  <c:v>0.59</c:v>
                </c:pt>
                <c:pt idx="543">
                  <c:v>0.56999999999999995</c:v>
                </c:pt>
                <c:pt idx="544">
                  <c:v>0.51</c:v>
                </c:pt>
                <c:pt idx="545">
                  <c:v>0.47</c:v>
                </c:pt>
                <c:pt idx="546">
                  <c:v>0.39</c:v>
                </c:pt>
                <c:pt idx="547">
                  <c:v>0.38</c:v>
                </c:pt>
                <c:pt idx="548">
                  <c:v>0.25</c:v>
                </c:pt>
                <c:pt idx="549">
                  <c:v>0.22</c:v>
                </c:pt>
                <c:pt idx="550">
                  <c:v>0.2</c:v>
                </c:pt>
                <c:pt idx="551">
                  <c:v>0.2</c:v>
                </c:pt>
                <c:pt idx="552">
                  <c:v>0.74</c:v>
                </c:pt>
                <c:pt idx="553">
                  <c:v>0.53</c:v>
                </c:pt>
                <c:pt idx="554">
                  <c:v>0.53</c:v>
                </c:pt>
                <c:pt idx="555">
                  <c:v>0.46</c:v>
                </c:pt>
                <c:pt idx="556">
                  <c:v>0.45</c:v>
                </c:pt>
                <c:pt idx="557">
                  <c:v>0.38</c:v>
                </c:pt>
                <c:pt idx="558">
                  <c:v>0.32</c:v>
                </c:pt>
                <c:pt idx="559">
                  <c:v>0.28999999999999998</c:v>
                </c:pt>
                <c:pt idx="560">
                  <c:v>0.25</c:v>
                </c:pt>
                <c:pt idx="561">
                  <c:v>0.11</c:v>
                </c:pt>
                <c:pt idx="562">
                  <c:v>0.11</c:v>
                </c:pt>
                <c:pt idx="563">
                  <c:v>0.1</c:v>
                </c:pt>
                <c:pt idx="564">
                  <c:v>1.1299999999999999</c:v>
                </c:pt>
                <c:pt idx="565">
                  <c:v>0.69</c:v>
                </c:pt>
                <c:pt idx="566">
                  <c:v>0.65</c:v>
                </c:pt>
                <c:pt idx="567">
                  <c:v>0.63</c:v>
                </c:pt>
                <c:pt idx="568">
                  <c:v>0.59</c:v>
                </c:pt>
                <c:pt idx="569">
                  <c:v>0.41</c:v>
                </c:pt>
                <c:pt idx="570">
                  <c:v>0.28000000000000003</c:v>
                </c:pt>
                <c:pt idx="571">
                  <c:v>0.27</c:v>
                </c:pt>
                <c:pt idx="572">
                  <c:v>0.24</c:v>
                </c:pt>
                <c:pt idx="573">
                  <c:v>0.24</c:v>
                </c:pt>
                <c:pt idx="574">
                  <c:v>0.19</c:v>
                </c:pt>
                <c:pt idx="575">
                  <c:v>0.16</c:v>
                </c:pt>
                <c:pt idx="576">
                  <c:v>0.75</c:v>
                </c:pt>
                <c:pt idx="577">
                  <c:v>0.6</c:v>
                </c:pt>
                <c:pt idx="578">
                  <c:v>0.47</c:v>
                </c:pt>
                <c:pt idx="579">
                  <c:v>0.46</c:v>
                </c:pt>
                <c:pt idx="580">
                  <c:v>0.44</c:v>
                </c:pt>
                <c:pt idx="581">
                  <c:v>0.37</c:v>
                </c:pt>
                <c:pt idx="582">
                  <c:v>0.37</c:v>
                </c:pt>
                <c:pt idx="583">
                  <c:v>0.36</c:v>
                </c:pt>
                <c:pt idx="584">
                  <c:v>0.3</c:v>
                </c:pt>
                <c:pt idx="585">
                  <c:v>0.28999999999999998</c:v>
                </c:pt>
                <c:pt idx="586">
                  <c:v>0.16</c:v>
                </c:pt>
                <c:pt idx="587">
                  <c:v>0.14000000000000001</c:v>
                </c:pt>
                <c:pt idx="588">
                  <c:v>1.1499999999999999</c:v>
                </c:pt>
                <c:pt idx="589">
                  <c:v>0.79</c:v>
                </c:pt>
                <c:pt idx="590">
                  <c:v>0.59</c:v>
                </c:pt>
                <c:pt idx="591">
                  <c:v>0.57999999999999996</c:v>
                </c:pt>
                <c:pt idx="592">
                  <c:v>0.43</c:v>
                </c:pt>
                <c:pt idx="593">
                  <c:v>0.43</c:v>
                </c:pt>
                <c:pt idx="594">
                  <c:v>0.42</c:v>
                </c:pt>
                <c:pt idx="595">
                  <c:v>0.35</c:v>
                </c:pt>
                <c:pt idx="596">
                  <c:v>0.33</c:v>
                </c:pt>
                <c:pt idx="597">
                  <c:v>0.32</c:v>
                </c:pt>
                <c:pt idx="598">
                  <c:v>0.25</c:v>
                </c:pt>
                <c:pt idx="599">
                  <c:v>0.15</c:v>
                </c:pt>
                <c:pt idx="600">
                  <c:v>0.94</c:v>
                </c:pt>
                <c:pt idx="601">
                  <c:v>0.6</c:v>
                </c:pt>
                <c:pt idx="602">
                  <c:v>0.55000000000000004</c:v>
                </c:pt>
                <c:pt idx="603">
                  <c:v>0.5</c:v>
                </c:pt>
                <c:pt idx="604">
                  <c:v>0.43</c:v>
                </c:pt>
                <c:pt idx="605">
                  <c:v>0.35</c:v>
                </c:pt>
                <c:pt idx="606">
                  <c:v>0.32</c:v>
                </c:pt>
                <c:pt idx="607">
                  <c:v>0.28999999999999998</c:v>
                </c:pt>
                <c:pt idx="608">
                  <c:v>0.28999999999999998</c:v>
                </c:pt>
                <c:pt idx="609">
                  <c:v>0.2</c:v>
                </c:pt>
                <c:pt idx="610">
                  <c:v>0.18</c:v>
                </c:pt>
                <c:pt idx="611">
                  <c:v>0.1</c:v>
                </c:pt>
                <c:pt idx="612">
                  <c:v>0.76</c:v>
                </c:pt>
                <c:pt idx="613">
                  <c:v>0.76</c:v>
                </c:pt>
                <c:pt idx="614">
                  <c:v>0.63</c:v>
                </c:pt>
                <c:pt idx="615">
                  <c:v>0.56999999999999995</c:v>
                </c:pt>
                <c:pt idx="616">
                  <c:v>0.46</c:v>
                </c:pt>
                <c:pt idx="617">
                  <c:v>0.45</c:v>
                </c:pt>
                <c:pt idx="618">
                  <c:v>0.37</c:v>
                </c:pt>
                <c:pt idx="619">
                  <c:v>0.35</c:v>
                </c:pt>
                <c:pt idx="620">
                  <c:v>0.3</c:v>
                </c:pt>
                <c:pt idx="621">
                  <c:v>0.3</c:v>
                </c:pt>
                <c:pt idx="622">
                  <c:v>0.19</c:v>
                </c:pt>
                <c:pt idx="623">
                  <c:v>0.16</c:v>
                </c:pt>
                <c:pt idx="624">
                  <c:v>0.75</c:v>
                </c:pt>
                <c:pt idx="625">
                  <c:v>0.67</c:v>
                </c:pt>
                <c:pt idx="626">
                  <c:v>0.52</c:v>
                </c:pt>
                <c:pt idx="627">
                  <c:v>0.5</c:v>
                </c:pt>
                <c:pt idx="628">
                  <c:v>0.37</c:v>
                </c:pt>
                <c:pt idx="629">
                  <c:v>0.32</c:v>
                </c:pt>
                <c:pt idx="630">
                  <c:v>0.3</c:v>
                </c:pt>
                <c:pt idx="631">
                  <c:v>0.3</c:v>
                </c:pt>
                <c:pt idx="632">
                  <c:v>0.21</c:v>
                </c:pt>
                <c:pt idx="633">
                  <c:v>0.2</c:v>
                </c:pt>
                <c:pt idx="634">
                  <c:v>0.18</c:v>
                </c:pt>
                <c:pt idx="635">
                  <c:v>0.08</c:v>
                </c:pt>
                <c:pt idx="636">
                  <c:v>1.73</c:v>
                </c:pt>
                <c:pt idx="637">
                  <c:v>0.9</c:v>
                </c:pt>
                <c:pt idx="638">
                  <c:v>0.68</c:v>
                </c:pt>
                <c:pt idx="639">
                  <c:v>0.61</c:v>
                </c:pt>
                <c:pt idx="640">
                  <c:v>0.56999999999999995</c:v>
                </c:pt>
                <c:pt idx="641">
                  <c:v>0.45</c:v>
                </c:pt>
                <c:pt idx="642">
                  <c:v>0.45</c:v>
                </c:pt>
                <c:pt idx="643">
                  <c:v>0.3</c:v>
                </c:pt>
                <c:pt idx="644">
                  <c:v>0.27</c:v>
                </c:pt>
                <c:pt idx="645">
                  <c:v>0.26</c:v>
                </c:pt>
                <c:pt idx="646">
                  <c:v>0.22</c:v>
                </c:pt>
                <c:pt idx="647">
                  <c:v>0.19</c:v>
                </c:pt>
                <c:pt idx="648">
                  <c:v>0.81</c:v>
                </c:pt>
                <c:pt idx="649">
                  <c:v>0.77</c:v>
                </c:pt>
                <c:pt idx="650">
                  <c:v>0.75</c:v>
                </c:pt>
                <c:pt idx="651">
                  <c:v>0.67</c:v>
                </c:pt>
                <c:pt idx="652">
                  <c:v>0.59</c:v>
                </c:pt>
                <c:pt idx="653">
                  <c:v>0.57999999999999996</c:v>
                </c:pt>
                <c:pt idx="654">
                  <c:v>0.56999999999999995</c:v>
                </c:pt>
                <c:pt idx="655">
                  <c:v>0.52</c:v>
                </c:pt>
                <c:pt idx="656">
                  <c:v>0.49</c:v>
                </c:pt>
                <c:pt idx="657">
                  <c:v>0.47</c:v>
                </c:pt>
                <c:pt idx="658">
                  <c:v>0.26</c:v>
                </c:pt>
                <c:pt idx="659">
                  <c:v>0</c:v>
                </c:pt>
                <c:pt idx="660">
                  <c:v>3.34</c:v>
                </c:pt>
                <c:pt idx="661">
                  <c:v>1.07</c:v>
                </c:pt>
                <c:pt idx="662">
                  <c:v>0.59</c:v>
                </c:pt>
                <c:pt idx="663">
                  <c:v>0.53</c:v>
                </c:pt>
                <c:pt idx="664">
                  <c:v>0.41</c:v>
                </c:pt>
                <c:pt idx="665">
                  <c:v>0.32</c:v>
                </c:pt>
                <c:pt idx="666">
                  <c:v>0.3</c:v>
                </c:pt>
                <c:pt idx="667">
                  <c:v>0.28999999999999998</c:v>
                </c:pt>
                <c:pt idx="668">
                  <c:v>0.28000000000000003</c:v>
                </c:pt>
                <c:pt idx="669">
                  <c:v>0.2</c:v>
                </c:pt>
                <c:pt idx="670">
                  <c:v>0.2</c:v>
                </c:pt>
                <c:pt idx="671">
                  <c:v>0.14000000000000001</c:v>
                </c:pt>
                <c:pt idx="672">
                  <c:v>1.06</c:v>
                </c:pt>
                <c:pt idx="673">
                  <c:v>0.81</c:v>
                </c:pt>
                <c:pt idx="674">
                  <c:v>0.7</c:v>
                </c:pt>
                <c:pt idx="675">
                  <c:v>0.69</c:v>
                </c:pt>
                <c:pt idx="676">
                  <c:v>0.66</c:v>
                </c:pt>
                <c:pt idx="677">
                  <c:v>0.63</c:v>
                </c:pt>
                <c:pt idx="678">
                  <c:v>0.33</c:v>
                </c:pt>
                <c:pt idx="679">
                  <c:v>0.32</c:v>
                </c:pt>
                <c:pt idx="680">
                  <c:v>0.31</c:v>
                </c:pt>
                <c:pt idx="681">
                  <c:v>0.26</c:v>
                </c:pt>
                <c:pt idx="682">
                  <c:v>0.2</c:v>
                </c:pt>
                <c:pt idx="683">
                  <c:v>0.04</c:v>
                </c:pt>
                <c:pt idx="684">
                  <c:v>0.79</c:v>
                </c:pt>
                <c:pt idx="685">
                  <c:v>0.63</c:v>
                </c:pt>
                <c:pt idx="686">
                  <c:v>0.59</c:v>
                </c:pt>
                <c:pt idx="687">
                  <c:v>0.56999999999999995</c:v>
                </c:pt>
                <c:pt idx="688">
                  <c:v>0.41</c:v>
                </c:pt>
                <c:pt idx="689">
                  <c:v>0.4</c:v>
                </c:pt>
                <c:pt idx="690">
                  <c:v>0.34</c:v>
                </c:pt>
                <c:pt idx="691">
                  <c:v>0.31</c:v>
                </c:pt>
                <c:pt idx="692">
                  <c:v>0.21</c:v>
                </c:pt>
                <c:pt idx="693">
                  <c:v>0.11</c:v>
                </c:pt>
                <c:pt idx="694">
                  <c:v>0.08</c:v>
                </c:pt>
                <c:pt idx="695">
                  <c:v>7.0000000000000007E-2</c:v>
                </c:pt>
                <c:pt idx="696">
                  <c:v>0.72</c:v>
                </c:pt>
                <c:pt idx="697">
                  <c:v>0.63</c:v>
                </c:pt>
                <c:pt idx="698">
                  <c:v>0.55000000000000004</c:v>
                </c:pt>
                <c:pt idx="699">
                  <c:v>0.47</c:v>
                </c:pt>
                <c:pt idx="700">
                  <c:v>0.34</c:v>
                </c:pt>
                <c:pt idx="701">
                  <c:v>0.31</c:v>
                </c:pt>
                <c:pt idx="702">
                  <c:v>0.22</c:v>
                </c:pt>
                <c:pt idx="703">
                  <c:v>0.21</c:v>
                </c:pt>
                <c:pt idx="704">
                  <c:v>0.16</c:v>
                </c:pt>
                <c:pt idx="705">
                  <c:v>0.16</c:v>
                </c:pt>
                <c:pt idx="706">
                  <c:v>0.12</c:v>
                </c:pt>
                <c:pt idx="707">
                  <c:v>0.04</c:v>
                </c:pt>
                <c:pt idx="708">
                  <c:v>0.85</c:v>
                </c:pt>
                <c:pt idx="709">
                  <c:v>0.74</c:v>
                </c:pt>
                <c:pt idx="710">
                  <c:v>0.57999999999999996</c:v>
                </c:pt>
                <c:pt idx="711">
                  <c:v>0.54</c:v>
                </c:pt>
                <c:pt idx="712">
                  <c:v>0.39</c:v>
                </c:pt>
                <c:pt idx="713">
                  <c:v>0.31</c:v>
                </c:pt>
                <c:pt idx="714">
                  <c:v>0.3</c:v>
                </c:pt>
                <c:pt idx="715">
                  <c:v>0.25</c:v>
                </c:pt>
                <c:pt idx="716">
                  <c:v>0.19</c:v>
                </c:pt>
                <c:pt idx="717">
                  <c:v>0.15</c:v>
                </c:pt>
                <c:pt idx="718">
                  <c:v>0.11</c:v>
                </c:pt>
                <c:pt idx="719">
                  <c:v>0.04</c:v>
                </c:pt>
                <c:pt idx="720">
                  <c:v>2.21</c:v>
                </c:pt>
                <c:pt idx="721">
                  <c:v>1.2</c:v>
                </c:pt>
                <c:pt idx="722">
                  <c:v>0.59</c:v>
                </c:pt>
                <c:pt idx="723">
                  <c:v>0.57999999999999996</c:v>
                </c:pt>
                <c:pt idx="724">
                  <c:v>0.56999999999999995</c:v>
                </c:pt>
                <c:pt idx="725">
                  <c:v>0.51</c:v>
                </c:pt>
                <c:pt idx="726">
                  <c:v>0.49</c:v>
                </c:pt>
                <c:pt idx="727">
                  <c:v>0.34</c:v>
                </c:pt>
                <c:pt idx="728">
                  <c:v>0.2</c:v>
                </c:pt>
                <c:pt idx="729">
                  <c:v>0.18</c:v>
                </c:pt>
                <c:pt idx="730">
                  <c:v>0.16</c:v>
                </c:pt>
                <c:pt idx="731">
                  <c:v>0.12</c:v>
                </c:pt>
                <c:pt idx="732">
                  <c:v>0.71</c:v>
                </c:pt>
                <c:pt idx="733">
                  <c:v>0.65</c:v>
                </c:pt>
                <c:pt idx="734">
                  <c:v>0.64</c:v>
                </c:pt>
                <c:pt idx="735">
                  <c:v>0.56000000000000005</c:v>
                </c:pt>
                <c:pt idx="736">
                  <c:v>0.55000000000000004</c:v>
                </c:pt>
                <c:pt idx="737">
                  <c:v>0.54</c:v>
                </c:pt>
                <c:pt idx="738">
                  <c:v>0.54</c:v>
                </c:pt>
                <c:pt idx="739">
                  <c:v>0.5</c:v>
                </c:pt>
                <c:pt idx="740">
                  <c:v>0.37</c:v>
                </c:pt>
                <c:pt idx="741">
                  <c:v>0.28999999999999998</c:v>
                </c:pt>
                <c:pt idx="742">
                  <c:v>0.26</c:v>
                </c:pt>
                <c:pt idx="743">
                  <c:v>0.06</c:v>
                </c:pt>
                <c:pt idx="744">
                  <c:v>2.27</c:v>
                </c:pt>
                <c:pt idx="745">
                  <c:v>1.1399999999999999</c:v>
                </c:pt>
                <c:pt idx="746">
                  <c:v>0.7</c:v>
                </c:pt>
                <c:pt idx="747">
                  <c:v>0.65</c:v>
                </c:pt>
                <c:pt idx="748">
                  <c:v>0.6</c:v>
                </c:pt>
                <c:pt idx="749">
                  <c:v>0.48</c:v>
                </c:pt>
                <c:pt idx="750">
                  <c:v>0.32</c:v>
                </c:pt>
                <c:pt idx="751">
                  <c:v>0.28999999999999998</c:v>
                </c:pt>
                <c:pt idx="752">
                  <c:v>0.28999999999999998</c:v>
                </c:pt>
                <c:pt idx="753">
                  <c:v>0.28999999999999998</c:v>
                </c:pt>
                <c:pt idx="754">
                  <c:v>0.23</c:v>
                </c:pt>
                <c:pt idx="755">
                  <c:v>0.15</c:v>
                </c:pt>
                <c:pt idx="756">
                  <c:v>2.09</c:v>
                </c:pt>
                <c:pt idx="757">
                  <c:v>1.04</c:v>
                </c:pt>
                <c:pt idx="758">
                  <c:v>0.78</c:v>
                </c:pt>
                <c:pt idx="759">
                  <c:v>0.7</c:v>
                </c:pt>
                <c:pt idx="760">
                  <c:v>0.69</c:v>
                </c:pt>
                <c:pt idx="761">
                  <c:v>0.62</c:v>
                </c:pt>
                <c:pt idx="762">
                  <c:v>0.55000000000000004</c:v>
                </c:pt>
                <c:pt idx="763">
                  <c:v>0.49</c:v>
                </c:pt>
                <c:pt idx="764">
                  <c:v>0.47</c:v>
                </c:pt>
                <c:pt idx="765">
                  <c:v>0.45</c:v>
                </c:pt>
                <c:pt idx="766">
                  <c:v>0.3</c:v>
                </c:pt>
                <c:pt idx="767">
                  <c:v>0.28000000000000003</c:v>
                </c:pt>
                <c:pt idx="768">
                  <c:v>1.1200000000000001</c:v>
                </c:pt>
                <c:pt idx="769">
                  <c:v>0.8</c:v>
                </c:pt>
                <c:pt idx="770">
                  <c:v>0.73</c:v>
                </c:pt>
                <c:pt idx="771">
                  <c:v>0.61</c:v>
                </c:pt>
                <c:pt idx="772">
                  <c:v>0.55000000000000004</c:v>
                </c:pt>
                <c:pt idx="773">
                  <c:v>0.53</c:v>
                </c:pt>
                <c:pt idx="774">
                  <c:v>0.49</c:v>
                </c:pt>
                <c:pt idx="775">
                  <c:v>0.42</c:v>
                </c:pt>
                <c:pt idx="776">
                  <c:v>0.41</c:v>
                </c:pt>
                <c:pt idx="777">
                  <c:v>0.37</c:v>
                </c:pt>
                <c:pt idx="778">
                  <c:v>0.18</c:v>
                </c:pt>
                <c:pt idx="779">
                  <c:v>0.1</c:v>
                </c:pt>
                <c:pt idx="780">
                  <c:v>0.85</c:v>
                </c:pt>
                <c:pt idx="781">
                  <c:v>0.69</c:v>
                </c:pt>
                <c:pt idx="782">
                  <c:v>0.67</c:v>
                </c:pt>
                <c:pt idx="783">
                  <c:v>0.56000000000000005</c:v>
                </c:pt>
                <c:pt idx="784">
                  <c:v>0.49</c:v>
                </c:pt>
                <c:pt idx="785">
                  <c:v>0.47</c:v>
                </c:pt>
                <c:pt idx="786">
                  <c:v>0.42</c:v>
                </c:pt>
                <c:pt idx="787">
                  <c:v>0.32</c:v>
                </c:pt>
                <c:pt idx="788">
                  <c:v>0.3</c:v>
                </c:pt>
                <c:pt idx="789">
                  <c:v>0.2</c:v>
                </c:pt>
                <c:pt idx="790">
                  <c:v>0.11</c:v>
                </c:pt>
                <c:pt idx="791">
                  <c:v>0</c:v>
                </c:pt>
                <c:pt idx="792">
                  <c:v>3.36</c:v>
                </c:pt>
                <c:pt idx="793">
                  <c:v>2.1</c:v>
                </c:pt>
                <c:pt idx="794">
                  <c:v>1.06</c:v>
                </c:pt>
                <c:pt idx="795">
                  <c:v>0.64</c:v>
                </c:pt>
                <c:pt idx="796">
                  <c:v>0.61</c:v>
                </c:pt>
                <c:pt idx="797">
                  <c:v>0.6</c:v>
                </c:pt>
                <c:pt idx="798">
                  <c:v>0.57999999999999996</c:v>
                </c:pt>
                <c:pt idx="799">
                  <c:v>0.41</c:v>
                </c:pt>
                <c:pt idx="800">
                  <c:v>0.35</c:v>
                </c:pt>
                <c:pt idx="801">
                  <c:v>0.31</c:v>
                </c:pt>
                <c:pt idx="802">
                  <c:v>0.28999999999999998</c:v>
                </c:pt>
                <c:pt idx="803">
                  <c:v>0.13</c:v>
                </c:pt>
                <c:pt idx="804">
                  <c:v>0.69</c:v>
                </c:pt>
                <c:pt idx="805">
                  <c:v>0.57999999999999996</c:v>
                </c:pt>
                <c:pt idx="806">
                  <c:v>0.55000000000000004</c:v>
                </c:pt>
                <c:pt idx="807">
                  <c:v>0.49</c:v>
                </c:pt>
                <c:pt idx="808">
                  <c:v>0.48</c:v>
                </c:pt>
                <c:pt idx="809">
                  <c:v>0.4</c:v>
                </c:pt>
                <c:pt idx="810">
                  <c:v>0.31</c:v>
                </c:pt>
                <c:pt idx="811">
                  <c:v>0.31</c:v>
                </c:pt>
                <c:pt idx="812">
                  <c:v>0.3</c:v>
                </c:pt>
                <c:pt idx="813">
                  <c:v>0.22</c:v>
                </c:pt>
                <c:pt idx="814">
                  <c:v>0.12</c:v>
                </c:pt>
                <c:pt idx="815">
                  <c:v>0.12</c:v>
                </c:pt>
                <c:pt idx="816">
                  <c:v>0.7</c:v>
                </c:pt>
                <c:pt idx="817">
                  <c:v>0.65</c:v>
                </c:pt>
                <c:pt idx="818">
                  <c:v>0.48</c:v>
                </c:pt>
                <c:pt idx="819">
                  <c:v>0.47</c:v>
                </c:pt>
                <c:pt idx="820">
                  <c:v>0.43</c:v>
                </c:pt>
                <c:pt idx="821">
                  <c:v>0.4</c:v>
                </c:pt>
                <c:pt idx="822">
                  <c:v>0.37</c:v>
                </c:pt>
                <c:pt idx="823">
                  <c:v>0.35</c:v>
                </c:pt>
                <c:pt idx="824">
                  <c:v>0.25</c:v>
                </c:pt>
                <c:pt idx="825">
                  <c:v>0.24</c:v>
                </c:pt>
                <c:pt idx="826">
                  <c:v>0.16</c:v>
                </c:pt>
                <c:pt idx="827">
                  <c:v>0.05</c:v>
                </c:pt>
                <c:pt idx="828">
                  <c:v>1.35</c:v>
                </c:pt>
                <c:pt idx="829">
                  <c:v>0.83</c:v>
                </c:pt>
                <c:pt idx="830">
                  <c:v>0.81</c:v>
                </c:pt>
                <c:pt idx="831">
                  <c:v>0.77</c:v>
                </c:pt>
                <c:pt idx="832">
                  <c:v>0.68</c:v>
                </c:pt>
                <c:pt idx="833">
                  <c:v>0.67</c:v>
                </c:pt>
                <c:pt idx="834">
                  <c:v>0.66</c:v>
                </c:pt>
                <c:pt idx="835">
                  <c:v>0.46</c:v>
                </c:pt>
                <c:pt idx="836">
                  <c:v>0.43</c:v>
                </c:pt>
                <c:pt idx="837">
                  <c:v>0.37</c:v>
                </c:pt>
                <c:pt idx="838">
                  <c:v>0.22</c:v>
                </c:pt>
                <c:pt idx="839">
                  <c:v>0.21</c:v>
                </c:pt>
                <c:pt idx="840">
                  <c:v>0.71</c:v>
                </c:pt>
                <c:pt idx="841">
                  <c:v>0.63</c:v>
                </c:pt>
                <c:pt idx="842">
                  <c:v>0.56999999999999995</c:v>
                </c:pt>
                <c:pt idx="843">
                  <c:v>0.54</c:v>
                </c:pt>
                <c:pt idx="844">
                  <c:v>0.54</c:v>
                </c:pt>
                <c:pt idx="845">
                  <c:v>0.42</c:v>
                </c:pt>
                <c:pt idx="846">
                  <c:v>0.37</c:v>
                </c:pt>
                <c:pt idx="847">
                  <c:v>0.31</c:v>
                </c:pt>
                <c:pt idx="848">
                  <c:v>0.16</c:v>
                </c:pt>
                <c:pt idx="849">
                  <c:v>0.12</c:v>
                </c:pt>
                <c:pt idx="850">
                  <c:v>0.06</c:v>
                </c:pt>
                <c:pt idx="851">
                  <c:v>0</c:v>
                </c:pt>
                <c:pt idx="852">
                  <c:v>0.76</c:v>
                </c:pt>
                <c:pt idx="853">
                  <c:v>0.66</c:v>
                </c:pt>
                <c:pt idx="854">
                  <c:v>0.6</c:v>
                </c:pt>
                <c:pt idx="855">
                  <c:v>0.47</c:v>
                </c:pt>
                <c:pt idx="856">
                  <c:v>0.44</c:v>
                </c:pt>
                <c:pt idx="857">
                  <c:v>0.32</c:v>
                </c:pt>
                <c:pt idx="858">
                  <c:v>0.31</c:v>
                </c:pt>
                <c:pt idx="859">
                  <c:v>0.28000000000000003</c:v>
                </c:pt>
                <c:pt idx="860">
                  <c:v>0.28000000000000003</c:v>
                </c:pt>
                <c:pt idx="861">
                  <c:v>0.2</c:v>
                </c:pt>
                <c:pt idx="862">
                  <c:v>0.12</c:v>
                </c:pt>
                <c:pt idx="863">
                  <c:v>0.11</c:v>
                </c:pt>
                <c:pt idx="864">
                  <c:v>1.07</c:v>
                </c:pt>
                <c:pt idx="865">
                  <c:v>0.74</c:v>
                </c:pt>
                <c:pt idx="866">
                  <c:v>0.71</c:v>
                </c:pt>
                <c:pt idx="867">
                  <c:v>0.61</c:v>
                </c:pt>
                <c:pt idx="868">
                  <c:v>0.59</c:v>
                </c:pt>
                <c:pt idx="869">
                  <c:v>0.57999999999999996</c:v>
                </c:pt>
                <c:pt idx="870">
                  <c:v>0.56999999999999995</c:v>
                </c:pt>
                <c:pt idx="871">
                  <c:v>0.43</c:v>
                </c:pt>
                <c:pt idx="872">
                  <c:v>0.36</c:v>
                </c:pt>
                <c:pt idx="873">
                  <c:v>0.22</c:v>
                </c:pt>
                <c:pt idx="874">
                  <c:v>0.21</c:v>
                </c:pt>
                <c:pt idx="875">
                  <c:v>0.15</c:v>
                </c:pt>
                <c:pt idx="876">
                  <c:v>1.1100000000000001</c:v>
                </c:pt>
                <c:pt idx="877">
                  <c:v>0.83</c:v>
                </c:pt>
                <c:pt idx="878">
                  <c:v>0.47</c:v>
                </c:pt>
                <c:pt idx="879">
                  <c:v>0.46</c:v>
                </c:pt>
                <c:pt idx="880">
                  <c:v>0.45</c:v>
                </c:pt>
                <c:pt idx="881">
                  <c:v>0.44</c:v>
                </c:pt>
                <c:pt idx="882">
                  <c:v>0.37</c:v>
                </c:pt>
                <c:pt idx="883">
                  <c:v>0.3</c:v>
                </c:pt>
                <c:pt idx="884">
                  <c:v>0.23</c:v>
                </c:pt>
                <c:pt idx="885">
                  <c:v>0.22</c:v>
                </c:pt>
                <c:pt idx="886">
                  <c:v>0.18</c:v>
                </c:pt>
                <c:pt idx="887">
                  <c:v>0.09</c:v>
                </c:pt>
                <c:pt idx="888">
                  <c:v>0.97</c:v>
                </c:pt>
                <c:pt idx="889">
                  <c:v>0.67</c:v>
                </c:pt>
                <c:pt idx="890">
                  <c:v>0.56999999999999995</c:v>
                </c:pt>
                <c:pt idx="891">
                  <c:v>0.54</c:v>
                </c:pt>
                <c:pt idx="892">
                  <c:v>0.48</c:v>
                </c:pt>
                <c:pt idx="893">
                  <c:v>0.48</c:v>
                </c:pt>
                <c:pt idx="894">
                  <c:v>0.45</c:v>
                </c:pt>
                <c:pt idx="895">
                  <c:v>0.37</c:v>
                </c:pt>
                <c:pt idx="896">
                  <c:v>0.37</c:v>
                </c:pt>
                <c:pt idx="897">
                  <c:v>0.28999999999999998</c:v>
                </c:pt>
                <c:pt idx="898">
                  <c:v>0.24</c:v>
                </c:pt>
                <c:pt idx="899">
                  <c:v>0.22</c:v>
                </c:pt>
                <c:pt idx="900">
                  <c:v>0.85</c:v>
                </c:pt>
                <c:pt idx="901">
                  <c:v>0.82</c:v>
                </c:pt>
                <c:pt idx="902">
                  <c:v>0.69</c:v>
                </c:pt>
                <c:pt idx="903">
                  <c:v>0.63</c:v>
                </c:pt>
                <c:pt idx="904">
                  <c:v>0.45</c:v>
                </c:pt>
                <c:pt idx="905">
                  <c:v>0.42</c:v>
                </c:pt>
                <c:pt idx="906">
                  <c:v>0.4</c:v>
                </c:pt>
                <c:pt idx="907">
                  <c:v>0.39</c:v>
                </c:pt>
                <c:pt idx="908">
                  <c:v>0.31</c:v>
                </c:pt>
                <c:pt idx="909">
                  <c:v>0.28000000000000003</c:v>
                </c:pt>
                <c:pt idx="910">
                  <c:v>0.13</c:v>
                </c:pt>
                <c:pt idx="911">
                  <c:v>0</c:v>
                </c:pt>
                <c:pt idx="912">
                  <c:v>1.0900000000000001</c:v>
                </c:pt>
                <c:pt idx="913">
                  <c:v>0.73</c:v>
                </c:pt>
                <c:pt idx="914">
                  <c:v>0.42</c:v>
                </c:pt>
                <c:pt idx="915">
                  <c:v>0.39</c:v>
                </c:pt>
                <c:pt idx="916">
                  <c:v>0.38</c:v>
                </c:pt>
                <c:pt idx="917">
                  <c:v>0.38</c:v>
                </c:pt>
                <c:pt idx="918">
                  <c:v>0.33</c:v>
                </c:pt>
                <c:pt idx="919">
                  <c:v>0.31</c:v>
                </c:pt>
                <c:pt idx="920">
                  <c:v>0.3</c:v>
                </c:pt>
                <c:pt idx="921">
                  <c:v>0.28999999999999998</c:v>
                </c:pt>
                <c:pt idx="922">
                  <c:v>0.24</c:v>
                </c:pt>
                <c:pt idx="923">
                  <c:v>0.09</c:v>
                </c:pt>
                <c:pt idx="924">
                  <c:v>0.81</c:v>
                </c:pt>
                <c:pt idx="925">
                  <c:v>0.81</c:v>
                </c:pt>
                <c:pt idx="926">
                  <c:v>0.66</c:v>
                </c:pt>
                <c:pt idx="927">
                  <c:v>0.55000000000000004</c:v>
                </c:pt>
                <c:pt idx="928">
                  <c:v>0.54</c:v>
                </c:pt>
                <c:pt idx="929">
                  <c:v>0.49</c:v>
                </c:pt>
                <c:pt idx="930">
                  <c:v>0.38</c:v>
                </c:pt>
                <c:pt idx="931">
                  <c:v>0.31</c:v>
                </c:pt>
                <c:pt idx="932">
                  <c:v>0.28999999999999998</c:v>
                </c:pt>
                <c:pt idx="933">
                  <c:v>0.28000000000000003</c:v>
                </c:pt>
                <c:pt idx="934">
                  <c:v>0.24</c:v>
                </c:pt>
                <c:pt idx="935">
                  <c:v>0.11</c:v>
                </c:pt>
                <c:pt idx="936">
                  <c:v>2.11</c:v>
                </c:pt>
                <c:pt idx="937">
                  <c:v>0.81</c:v>
                </c:pt>
                <c:pt idx="938">
                  <c:v>0.78</c:v>
                </c:pt>
                <c:pt idx="939">
                  <c:v>0.7</c:v>
                </c:pt>
                <c:pt idx="940">
                  <c:v>0.46</c:v>
                </c:pt>
                <c:pt idx="941">
                  <c:v>0.35</c:v>
                </c:pt>
                <c:pt idx="942">
                  <c:v>0.35</c:v>
                </c:pt>
                <c:pt idx="943">
                  <c:v>0.31</c:v>
                </c:pt>
                <c:pt idx="944">
                  <c:v>0.25</c:v>
                </c:pt>
                <c:pt idx="945">
                  <c:v>0.2</c:v>
                </c:pt>
                <c:pt idx="946">
                  <c:v>0.15</c:v>
                </c:pt>
                <c:pt idx="947">
                  <c:v>0.12</c:v>
                </c:pt>
                <c:pt idx="948">
                  <c:v>0.56000000000000005</c:v>
                </c:pt>
                <c:pt idx="949">
                  <c:v>0.5</c:v>
                </c:pt>
                <c:pt idx="950">
                  <c:v>0.47</c:v>
                </c:pt>
                <c:pt idx="951">
                  <c:v>0.43</c:v>
                </c:pt>
                <c:pt idx="952">
                  <c:v>0.43</c:v>
                </c:pt>
                <c:pt idx="953">
                  <c:v>0.41</c:v>
                </c:pt>
                <c:pt idx="954">
                  <c:v>0.41</c:v>
                </c:pt>
                <c:pt idx="955">
                  <c:v>0.28000000000000003</c:v>
                </c:pt>
                <c:pt idx="956">
                  <c:v>0.27</c:v>
                </c:pt>
                <c:pt idx="957">
                  <c:v>0.25</c:v>
                </c:pt>
                <c:pt idx="958">
                  <c:v>0.21</c:v>
                </c:pt>
                <c:pt idx="959">
                  <c:v>0.06</c:v>
                </c:pt>
                <c:pt idx="960">
                  <c:v>1.01</c:v>
                </c:pt>
                <c:pt idx="961">
                  <c:v>0.89</c:v>
                </c:pt>
                <c:pt idx="962">
                  <c:v>0.71</c:v>
                </c:pt>
                <c:pt idx="963">
                  <c:v>0.46</c:v>
                </c:pt>
                <c:pt idx="964">
                  <c:v>0.32</c:v>
                </c:pt>
                <c:pt idx="965">
                  <c:v>0.31</c:v>
                </c:pt>
                <c:pt idx="966">
                  <c:v>0.28999999999999998</c:v>
                </c:pt>
                <c:pt idx="967">
                  <c:v>0.25</c:v>
                </c:pt>
                <c:pt idx="968">
                  <c:v>0.23</c:v>
                </c:pt>
                <c:pt idx="969">
                  <c:v>0.22</c:v>
                </c:pt>
                <c:pt idx="970">
                  <c:v>0.22</c:v>
                </c:pt>
                <c:pt idx="971">
                  <c:v>0.01</c:v>
                </c:pt>
                <c:pt idx="972">
                  <c:v>0.66</c:v>
                </c:pt>
                <c:pt idx="973">
                  <c:v>0.66</c:v>
                </c:pt>
                <c:pt idx="974">
                  <c:v>0.65</c:v>
                </c:pt>
                <c:pt idx="975">
                  <c:v>0.62</c:v>
                </c:pt>
                <c:pt idx="976">
                  <c:v>0.56999999999999995</c:v>
                </c:pt>
                <c:pt idx="977">
                  <c:v>0.54</c:v>
                </c:pt>
                <c:pt idx="978">
                  <c:v>0.43</c:v>
                </c:pt>
                <c:pt idx="979">
                  <c:v>0.38</c:v>
                </c:pt>
                <c:pt idx="980">
                  <c:v>0.38</c:v>
                </c:pt>
                <c:pt idx="981">
                  <c:v>0.25</c:v>
                </c:pt>
                <c:pt idx="982">
                  <c:v>0.21</c:v>
                </c:pt>
                <c:pt idx="983">
                  <c:v>0.19</c:v>
                </c:pt>
                <c:pt idx="984">
                  <c:v>1.32</c:v>
                </c:pt>
                <c:pt idx="985">
                  <c:v>0.73</c:v>
                </c:pt>
                <c:pt idx="986">
                  <c:v>0.7</c:v>
                </c:pt>
                <c:pt idx="987">
                  <c:v>0.56000000000000005</c:v>
                </c:pt>
                <c:pt idx="988">
                  <c:v>0.47</c:v>
                </c:pt>
                <c:pt idx="989">
                  <c:v>0.47</c:v>
                </c:pt>
                <c:pt idx="990">
                  <c:v>0.36</c:v>
                </c:pt>
                <c:pt idx="991">
                  <c:v>0.35</c:v>
                </c:pt>
                <c:pt idx="992">
                  <c:v>0.22</c:v>
                </c:pt>
                <c:pt idx="993">
                  <c:v>0.15</c:v>
                </c:pt>
                <c:pt idx="994">
                  <c:v>0.14000000000000001</c:v>
                </c:pt>
                <c:pt idx="995">
                  <c:v>0.14000000000000001</c:v>
                </c:pt>
                <c:pt idx="996">
                  <c:v>0.85</c:v>
                </c:pt>
                <c:pt idx="997">
                  <c:v>0.69</c:v>
                </c:pt>
                <c:pt idx="998">
                  <c:v>0.65</c:v>
                </c:pt>
                <c:pt idx="999">
                  <c:v>0.64</c:v>
                </c:pt>
                <c:pt idx="1000">
                  <c:v>0.57999999999999996</c:v>
                </c:pt>
                <c:pt idx="1001">
                  <c:v>0.56999999999999995</c:v>
                </c:pt>
                <c:pt idx="1002">
                  <c:v>0.48</c:v>
                </c:pt>
                <c:pt idx="1003">
                  <c:v>0.37</c:v>
                </c:pt>
                <c:pt idx="1004">
                  <c:v>0.36</c:v>
                </c:pt>
                <c:pt idx="1005">
                  <c:v>0.25</c:v>
                </c:pt>
                <c:pt idx="1006">
                  <c:v>0.19</c:v>
                </c:pt>
                <c:pt idx="1007">
                  <c:v>0.08</c:v>
                </c:pt>
                <c:pt idx="1008">
                  <c:v>0.56000000000000005</c:v>
                </c:pt>
                <c:pt idx="1009">
                  <c:v>0.56000000000000005</c:v>
                </c:pt>
                <c:pt idx="1010">
                  <c:v>0.42</c:v>
                </c:pt>
                <c:pt idx="1011">
                  <c:v>0.4</c:v>
                </c:pt>
                <c:pt idx="1012">
                  <c:v>0.4</c:v>
                </c:pt>
                <c:pt idx="1013">
                  <c:v>0.4</c:v>
                </c:pt>
                <c:pt idx="1014">
                  <c:v>0.34</c:v>
                </c:pt>
                <c:pt idx="1015">
                  <c:v>0.32</c:v>
                </c:pt>
                <c:pt idx="1016">
                  <c:v>0.27</c:v>
                </c:pt>
                <c:pt idx="1017">
                  <c:v>0.15</c:v>
                </c:pt>
                <c:pt idx="1018">
                  <c:v>0.13</c:v>
                </c:pt>
                <c:pt idx="1019">
                  <c:v>0</c:v>
                </c:pt>
                <c:pt idx="1020">
                  <c:v>0.91</c:v>
                </c:pt>
                <c:pt idx="1021">
                  <c:v>0.78</c:v>
                </c:pt>
                <c:pt idx="1022">
                  <c:v>0.69</c:v>
                </c:pt>
                <c:pt idx="1023">
                  <c:v>0.65</c:v>
                </c:pt>
                <c:pt idx="1024">
                  <c:v>0.65</c:v>
                </c:pt>
                <c:pt idx="1025">
                  <c:v>0.48</c:v>
                </c:pt>
                <c:pt idx="1026">
                  <c:v>0.3</c:v>
                </c:pt>
                <c:pt idx="1027">
                  <c:v>0.27</c:v>
                </c:pt>
                <c:pt idx="1028">
                  <c:v>0.24</c:v>
                </c:pt>
                <c:pt idx="1029">
                  <c:v>0.2</c:v>
                </c:pt>
                <c:pt idx="1030">
                  <c:v>0.14000000000000001</c:v>
                </c:pt>
                <c:pt idx="1031">
                  <c:v>0.13</c:v>
                </c:pt>
                <c:pt idx="1032">
                  <c:v>1.53</c:v>
                </c:pt>
                <c:pt idx="1033">
                  <c:v>0.97</c:v>
                </c:pt>
                <c:pt idx="1034">
                  <c:v>0.83</c:v>
                </c:pt>
                <c:pt idx="1035">
                  <c:v>0.8</c:v>
                </c:pt>
                <c:pt idx="1036">
                  <c:v>0.68</c:v>
                </c:pt>
                <c:pt idx="1037">
                  <c:v>0.68</c:v>
                </c:pt>
                <c:pt idx="1038">
                  <c:v>0.57999999999999996</c:v>
                </c:pt>
                <c:pt idx="1039">
                  <c:v>0.56000000000000005</c:v>
                </c:pt>
                <c:pt idx="1040">
                  <c:v>0.55000000000000004</c:v>
                </c:pt>
                <c:pt idx="1041">
                  <c:v>0.42</c:v>
                </c:pt>
                <c:pt idx="1042">
                  <c:v>0.39</c:v>
                </c:pt>
                <c:pt idx="1043">
                  <c:v>0.05</c:v>
                </c:pt>
                <c:pt idx="1044">
                  <c:v>0.92</c:v>
                </c:pt>
                <c:pt idx="1045">
                  <c:v>0.77</c:v>
                </c:pt>
                <c:pt idx="1046">
                  <c:v>0.71</c:v>
                </c:pt>
                <c:pt idx="1047">
                  <c:v>0.62</c:v>
                </c:pt>
                <c:pt idx="1048">
                  <c:v>0.57999999999999996</c:v>
                </c:pt>
                <c:pt idx="1049">
                  <c:v>0.55000000000000004</c:v>
                </c:pt>
                <c:pt idx="1050">
                  <c:v>0.43</c:v>
                </c:pt>
                <c:pt idx="1051">
                  <c:v>0.4</c:v>
                </c:pt>
                <c:pt idx="1052">
                  <c:v>0.38</c:v>
                </c:pt>
                <c:pt idx="1053">
                  <c:v>0.2</c:v>
                </c:pt>
                <c:pt idx="1054">
                  <c:v>0.17</c:v>
                </c:pt>
                <c:pt idx="1055">
                  <c:v>0.12</c:v>
                </c:pt>
                <c:pt idx="1056">
                  <c:v>0.86</c:v>
                </c:pt>
                <c:pt idx="1057">
                  <c:v>0.65</c:v>
                </c:pt>
                <c:pt idx="1058">
                  <c:v>0.57999999999999996</c:v>
                </c:pt>
                <c:pt idx="1059">
                  <c:v>0.46</c:v>
                </c:pt>
                <c:pt idx="1060">
                  <c:v>0.31</c:v>
                </c:pt>
                <c:pt idx="1061">
                  <c:v>0.26</c:v>
                </c:pt>
                <c:pt idx="1062">
                  <c:v>0.21</c:v>
                </c:pt>
                <c:pt idx="1063">
                  <c:v>0.2</c:v>
                </c:pt>
                <c:pt idx="1064">
                  <c:v>0.19</c:v>
                </c:pt>
                <c:pt idx="1065">
                  <c:v>0.17</c:v>
                </c:pt>
                <c:pt idx="1066">
                  <c:v>0.14000000000000001</c:v>
                </c:pt>
                <c:pt idx="1067">
                  <c:v>0.05</c:v>
                </c:pt>
                <c:pt idx="1068">
                  <c:v>0.97</c:v>
                </c:pt>
                <c:pt idx="1069">
                  <c:v>0.79</c:v>
                </c:pt>
                <c:pt idx="1070">
                  <c:v>0.72</c:v>
                </c:pt>
                <c:pt idx="1071">
                  <c:v>0.7</c:v>
                </c:pt>
                <c:pt idx="1072">
                  <c:v>0.59</c:v>
                </c:pt>
                <c:pt idx="1073">
                  <c:v>0.55000000000000004</c:v>
                </c:pt>
                <c:pt idx="1074">
                  <c:v>0.51</c:v>
                </c:pt>
                <c:pt idx="1075">
                  <c:v>0.47</c:v>
                </c:pt>
                <c:pt idx="1076">
                  <c:v>0.4</c:v>
                </c:pt>
                <c:pt idx="1077">
                  <c:v>0.28000000000000003</c:v>
                </c:pt>
                <c:pt idx="1078">
                  <c:v>0.12</c:v>
                </c:pt>
                <c:pt idx="1079">
                  <c:v>0.09</c:v>
                </c:pt>
                <c:pt idx="1080">
                  <c:v>0.74</c:v>
                </c:pt>
                <c:pt idx="1081">
                  <c:v>0.57999999999999996</c:v>
                </c:pt>
                <c:pt idx="1082">
                  <c:v>0.56999999999999995</c:v>
                </c:pt>
                <c:pt idx="1083">
                  <c:v>0.56999999999999995</c:v>
                </c:pt>
                <c:pt idx="1084">
                  <c:v>0.47</c:v>
                </c:pt>
                <c:pt idx="1085">
                  <c:v>0.47</c:v>
                </c:pt>
                <c:pt idx="1086">
                  <c:v>0.46</c:v>
                </c:pt>
                <c:pt idx="1087">
                  <c:v>0.44</c:v>
                </c:pt>
                <c:pt idx="1088">
                  <c:v>0.35</c:v>
                </c:pt>
                <c:pt idx="1089">
                  <c:v>0.34</c:v>
                </c:pt>
                <c:pt idx="1090">
                  <c:v>0.31</c:v>
                </c:pt>
                <c:pt idx="1091">
                  <c:v>0.28999999999999998</c:v>
                </c:pt>
                <c:pt idx="1092">
                  <c:v>0.75</c:v>
                </c:pt>
                <c:pt idx="1093">
                  <c:v>0.64</c:v>
                </c:pt>
                <c:pt idx="1094">
                  <c:v>0.56000000000000005</c:v>
                </c:pt>
                <c:pt idx="1095">
                  <c:v>0.56000000000000005</c:v>
                </c:pt>
                <c:pt idx="1096">
                  <c:v>0.48</c:v>
                </c:pt>
                <c:pt idx="1097">
                  <c:v>0.47</c:v>
                </c:pt>
                <c:pt idx="1098">
                  <c:v>0.34</c:v>
                </c:pt>
                <c:pt idx="1099">
                  <c:v>0.28999999999999998</c:v>
                </c:pt>
                <c:pt idx="1100">
                  <c:v>0.17</c:v>
                </c:pt>
                <c:pt idx="1101">
                  <c:v>0.08</c:v>
                </c:pt>
                <c:pt idx="1102">
                  <c:v>0.08</c:v>
                </c:pt>
                <c:pt idx="1103">
                  <c:v>0.03</c:v>
                </c:pt>
                <c:pt idx="1104">
                  <c:v>1.1599999999999999</c:v>
                </c:pt>
                <c:pt idx="1105">
                  <c:v>0.62</c:v>
                </c:pt>
                <c:pt idx="1106">
                  <c:v>0.41</c:v>
                </c:pt>
                <c:pt idx="1107">
                  <c:v>0.4</c:v>
                </c:pt>
                <c:pt idx="1108">
                  <c:v>0.4</c:v>
                </c:pt>
                <c:pt idx="1109">
                  <c:v>0.4</c:v>
                </c:pt>
                <c:pt idx="1110">
                  <c:v>0.37</c:v>
                </c:pt>
                <c:pt idx="1111">
                  <c:v>0.36</c:v>
                </c:pt>
                <c:pt idx="1112">
                  <c:v>0.33</c:v>
                </c:pt>
                <c:pt idx="1113">
                  <c:v>0.3</c:v>
                </c:pt>
                <c:pt idx="1114">
                  <c:v>0.16</c:v>
                </c:pt>
                <c:pt idx="1115">
                  <c:v>0.14000000000000001</c:v>
                </c:pt>
                <c:pt idx="1116">
                  <c:v>0.88</c:v>
                </c:pt>
                <c:pt idx="1117">
                  <c:v>0.68</c:v>
                </c:pt>
                <c:pt idx="1118">
                  <c:v>0.65</c:v>
                </c:pt>
                <c:pt idx="1119">
                  <c:v>0.51</c:v>
                </c:pt>
                <c:pt idx="1120">
                  <c:v>0.46</c:v>
                </c:pt>
                <c:pt idx="1121">
                  <c:v>0.45</c:v>
                </c:pt>
                <c:pt idx="1122">
                  <c:v>0.43</c:v>
                </c:pt>
                <c:pt idx="1123">
                  <c:v>0.39</c:v>
                </c:pt>
                <c:pt idx="1124">
                  <c:v>0.31</c:v>
                </c:pt>
                <c:pt idx="1125">
                  <c:v>0.28000000000000003</c:v>
                </c:pt>
                <c:pt idx="1126">
                  <c:v>0.27</c:v>
                </c:pt>
                <c:pt idx="1127">
                  <c:v>0.19</c:v>
                </c:pt>
                <c:pt idx="1128">
                  <c:v>0.9</c:v>
                </c:pt>
                <c:pt idx="1129">
                  <c:v>0.61</c:v>
                </c:pt>
                <c:pt idx="1130">
                  <c:v>0.61</c:v>
                </c:pt>
                <c:pt idx="1131">
                  <c:v>0.56999999999999995</c:v>
                </c:pt>
                <c:pt idx="1132">
                  <c:v>0.54</c:v>
                </c:pt>
                <c:pt idx="1133">
                  <c:v>0.5</c:v>
                </c:pt>
                <c:pt idx="1134">
                  <c:v>0.49</c:v>
                </c:pt>
                <c:pt idx="1135">
                  <c:v>0.47</c:v>
                </c:pt>
                <c:pt idx="1136">
                  <c:v>0.41</c:v>
                </c:pt>
                <c:pt idx="1137">
                  <c:v>0.27</c:v>
                </c:pt>
                <c:pt idx="1138">
                  <c:v>0.21</c:v>
                </c:pt>
                <c:pt idx="1139">
                  <c:v>0.01</c:v>
                </c:pt>
                <c:pt idx="1140">
                  <c:v>0.63</c:v>
                </c:pt>
                <c:pt idx="1141">
                  <c:v>0.62</c:v>
                </c:pt>
                <c:pt idx="1142">
                  <c:v>0.61</c:v>
                </c:pt>
                <c:pt idx="1143">
                  <c:v>0.56000000000000005</c:v>
                </c:pt>
                <c:pt idx="1144">
                  <c:v>0.51</c:v>
                </c:pt>
                <c:pt idx="1145">
                  <c:v>0.49</c:v>
                </c:pt>
                <c:pt idx="1146">
                  <c:v>0.4</c:v>
                </c:pt>
                <c:pt idx="1147">
                  <c:v>0.38</c:v>
                </c:pt>
                <c:pt idx="1148">
                  <c:v>0.36</c:v>
                </c:pt>
                <c:pt idx="1149">
                  <c:v>0.34</c:v>
                </c:pt>
                <c:pt idx="1150">
                  <c:v>0.26</c:v>
                </c:pt>
                <c:pt idx="1151">
                  <c:v>0.11</c:v>
                </c:pt>
                <c:pt idx="1152">
                  <c:v>3.52</c:v>
                </c:pt>
                <c:pt idx="1153">
                  <c:v>0.79</c:v>
                </c:pt>
                <c:pt idx="1154">
                  <c:v>0.67</c:v>
                </c:pt>
                <c:pt idx="1155">
                  <c:v>0.65</c:v>
                </c:pt>
                <c:pt idx="1156">
                  <c:v>0.6</c:v>
                </c:pt>
                <c:pt idx="1157">
                  <c:v>0.52</c:v>
                </c:pt>
                <c:pt idx="1158">
                  <c:v>0.41</c:v>
                </c:pt>
                <c:pt idx="1159">
                  <c:v>0.39</c:v>
                </c:pt>
                <c:pt idx="1160">
                  <c:v>0.36</c:v>
                </c:pt>
                <c:pt idx="1161">
                  <c:v>0.18</c:v>
                </c:pt>
                <c:pt idx="1162">
                  <c:v>0.15</c:v>
                </c:pt>
                <c:pt idx="1163">
                  <c:v>0.1</c:v>
                </c:pt>
                <c:pt idx="1164">
                  <c:v>0.88</c:v>
                </c:pt>
                <c:pt idx="1165">
                  <c:v>0.76</c:v>
                </c:pt>
                <c:pt idx="1166">
                  <c:v>0.64</c:v>
                </c:pt>
                <c:pt idx="1167">
                  <c:v>0.62</c:v>
                </c:pt>
                <c:pt idx="1168">
                  <c:v>0.6</c:v>
                </c:pt>
                <c:pt idx="1169">
                  <c:v>0.6</c:v>
                </c:pt>
                <c:pt idx="1170">
                  <c:v>0.6</c:v>
                </c:pt>
                <c:pt idx="1171">
                  <c:v>0.48</c:v>
                </c:pt>
                <c:pt idx="1172">
                  <c:v>0.46</c:v>
                </c:pt>
                <c:pt idx="1173">
                  <c:v>0.42</c:v>
                </c:pt>
                <c:pt idx="1174">
                  <c:v>0.36</c:v>
                </c:pt>
                <c:pt idx="1175">
                  <c:v>0.25</c:v>
                </c:pt>
                <c:pt idx="1176">
                  <c:v>0.91</c:v>
                </c:pt>
                <c:pt idx="1177">
                  <c:v>0.68</c:v>
                </c:pt>
                <c:pt idx="1178">
                  <c:v>0.64</c:v>
                </c:pt>
                <c:pt idx="1179">
                  <c:v>0.56999999999999995</c:v>
                </c:pt>
                <c:pt idx="1180">
                  <c:v>0.55000000000000004</c:v>
                </c:pt>
                <c:pt idx="1181">
                  <c:v>0.55000000000000004</c:v>
                </c:pt>
                <c:pt idx="1182">
                  <c:v>0.52</c:v>
                </c:pt>
                <c:pt idx="1183">
                  <c:v>0.52</c:v>
                </c:pt>
                <c:pt idx="1184">
                  <c:v>0.36</c:v>
                </c:pt>
                <c:pt idx="1185">
                  <c:v>0.27</c:v>
                </c:pt>
                <c:pt idx="1186">
                  <c:v>0.23</c:v>
                </c:pt>
                <c:pt idx="1187">
                  <c:v>0.23</c:v>
                </c:pt>
                <c:pt idx="1188">
                  <c:v>0.88</c:v>
                </c:pt>
                <c:pt idx="1189">
                  <c:v>0.86</c:v>
                </c:pt>
                <c:pt idx="1190">
                  <c:v>0.71</c:v>
                </c:pt>
                <c:pt idx="1191">
                  <c:v>0.67</c:v>
                </c:pt>
                <c:pt idx="1192">
                  <c:v>0.61</c:v>
                </c:pt>
                <c:pt idx="1193">
                  <c:v>0.57999999999999996</c:v>
                </c:pt>
                <c:pt idx="1194">
                  <c:v>0.56999999999999995</c:v>
                </c:pt>
                <c:pt idx="1195">
                  <c:v>0.55000000000000004</c:v>
                </c:pt>
                <c:pt idx="1196">
                  <c:v>0.4</c:v>
                </c:pt>
                <c:pt idx="1197">
                  <c:v>0.34</c:v>
                </c:pt>
                <c:pt idx="1198">
                  <c:v>0.13</c:v>
                </c:pt>
                <c:pt idx="1199">
                  <c:v>0.02</c:v>
                </c:pt>
                <c:pt idx="1200">
                  <c:v>0.98</c:v>
                </c:pt>
                <c:pt idx="1201">
                  <c:v>0.78</c:v>
                </c:pt>
                <c:pt idx="1202">
                  <c:v>0.74</c:v>
                </c:pt>
                <c:pt idx="1203">
                  <c:v>0.66</c:v>
                </c:pt>
                <c:pt idx="1204">
                  <c:v>0.47</c:v>
                </c:pt>
                <c:pt idx="1205">
                  <c:v>0.47</c:v>
                </c:pt>
                <c:pt idx="1206">
                  <c:v>0.45</c:v>
                </c:pt>
                <c:pt idx="1207">
                  <c:v>0.42</c:v>
                </c:pt>
                <c:pt idx="1208">
                  <c:v>0.36</c:v>
                </c:pt>
                <c:pt idx="1209">
                  <c:v>0.3</c:v>
                </c:pt>
                <c:pt idx="1210">
                  <c:v>0.3</c:v>
                </c:pt>
                <c:pt idx="1211">
                  <c:v>0.26</c:v>
                </c:pt>
                <c:pt idx="1212">
                  <c:v>1</c:v>
                </c:pt>
                <c:pt idx="1213">
                  <c:v>0.97</c:v>
                </c:pt>
                <c:pt idx="1214">
                  <c:v>0.77</c:v>
                </c:pt>
                <c:pt idx="1215">
                  <c:v>0.56999999999999995</c:v>
                </c:pt>
                <c:pt idx="1216">
                  <c:v>0.5</c:v>
                </c:pt>
                <c:pt idx="1217">
                  <c:v>0.41</c:v>
                </c:pt>
                <c:pt idx="1218">
                  <c:v>0.27</c:v>
                </c:pt>
                <c:pt idx="1219">
                  <c:v>0.25</c:v>
                </c:pt>
                <c:pt idx="1220">
                  <c:v>0.25</c:v>
                </c:pt>
                <c:pt idx="1221">
                  <c:v>0.25</c:v>
                </c:pt>
                <c:pt idx="1222">
                  <c:v>0.18</c:v>
                </c:pt>
                <c:pt idx="1223">
                  <c:v>0.13</c:v>
                </c:pt>
                <c:pt idx="1224">
                  <c:v>2.2200000000000002</c:v>
                </c:pt>
                <c:pt idx="1225">
                  <c:v>0.69</c:v>
                </c:pt>
                <c:pt idx="1226">
                  <c:v>0.55000000000000004</c:v>
                </c:pt>
                <c:pt idx="1227">
                  <c:v>0.54</c:v>
                </c:pt>
                <c:pt idx="1228">
                  <c:v>0.5</c:v>
                </c:pt>
                <c:pt idx="1229">
                  <c:v>0.47</c:v>
                </c:pt>
                <c:pt idx="1230">
                  <c:v>0.42</c:v>
                </c:pt>
                <c:pt idx="1231">
                  <c:v>0.42</c:v>
                </c:pt>
                <c:pt idx="1232">
                  <c:v>0.41</c:v>
                </c:pt>
                <c:pt idx="1233">
                  <c:v>0.36</c:v>
                </c:pt>
                <c:pt idx="1234">
                  <c:v>0.27</c:v>
                </c:pt>
                <c:pt idx="1235">
                  <c:v>0.2</c:v>
                </c:pt>
                <c:pt idx="1236">
                  <c:v>0.66</c:v>
                </c:pt>
                <c:pt idx="1237">
                  <c:v>0.62</c:v>
                </c:pt>
                <c:pt idx="1238">
                  <c:v>0.56000000000000005</c:v>
                </c:pt>
                <c:pt idx="1239">
                  <c:v>0.41</c:v>
                </c:pt>
                <c:pt idx="1240">
                  <c:v>0.41</c:v>
                </c:pt>
                <c:pt idx="1241">
                  <c:v>0.4</c:v>
                </c:pt>
                <c:pt idx="1242">
                  <c:v>0.4</c:v>
                </c:pt>
                <c:pt idx="1243">
                  <c:v>0.35</c:v>
                </c:pt>
                <c:pt idx="1244">
                  <c:v>0.25</c:v>
                </c:pt>
                <c:pt idx="1245">
                  <c:v>0.21</c:v>
                </c:pt>
                <c:pt idx="1246">
                  <c:v>0.2</c:v>
                </c:pt>
                <c:pt idx="1247">
                  <c:v>0.05</c:v>
                </c:pt>
                <c:pt idx="1248">
                  <c:v>0.68</c:v>
                </c:pt>
                <c:pt idx="1249">
                  <c:v>0.59</c:v>
                </c:pt>
                <c:pt idx="1250">
                  <c:v>0.56999999999999995</c:v>
                </c:pt>
                <c:pt idx="1251">
                  <c:v>0.56999999999999995</c:v>
                </c:pt>
                <c:pt idx="1252">
                  <c:v>0.49</c:v>
                </c:pt>
                <c:pt idx="1253">
                  <c:v>0.44</c:v>
                </c:pt>
                <c:pt idx="1254">
                  <c:v>0.28999999999999998</c:v>
                </c:pt>
                <c:pt idx="1255">
                  <c:v>0.28999999999999998</c:v>
                </c:pt>
                <c:pt idx="1256">
                  <c:v>0.25</c:v>
                </c:pt>
                <c:pt idx="1257">
                  <c:v>0.2</c:v>
                </c:pt>
                <c:pt idx="1258">
                  <c:v>0.19</c:v>
                </c:pt>
                <c:pt idx="1259">
                  <c:v>7.0000000000000007E-2</c:v>
                </c:pt>
                <c:pt idx="1260">
                  <c:v>0.92</c:v>
                </c:pt>
                <c:pt idx="1261">
                  <c:v>0.71</c:v>
                </c:pt>
                <c:pt idx="1262">
                  <c:v>0.63</c:v>
                </c:pt>
                <c:pt idx="1263">
                  <c:v>0.59</c:v>
                </c:pt>
                <c:pt idx="1264">
                  <c:v>0.52</c:v>
                </c:pt>
                <c:pt idx="1265">
                  <c:v>0.51</c:v>
                </c:pt>
                <c:pt idx="1266">
                  <c:v>0.5</c:v>
                </c:pt>
                <c:pt idx="1267">
                  <c:v>0.4</c:v>
                </c:pt>
                <c:pt idx="1268">
                  <c:v>0.38</c:v>
                </c:pt>
                <c:pt idx="1269">
                  <c:v>0.36</c:v>
                </c:pt>
                <c:pt idx="1270">
                  <c:v>0.22</c:v>
                </c:pt>
                <c:pt idx="1271">
                  <c:v>0.15</c:v>
                </c:pt>
                <c:pt idx="1272">
                  <c:v>2.63</c:v>
                </c:pt>
                <c:pt idx="1273">
                  <c:v>0.7</c:v>
                </c:pt>
                <c:pt idx="1274">
                  <c:v>0.66</c:v>
                </c:pt>
                <c:pt idx="1275">
                  <c:v>0.59</c:v>
                </c:pt>
                <c:pt idx="1276">
                  <c:v>0.57999999999999996</c:v>
                </c:pt>
                <c:pt idx="1277">
                  <c:v>0.56999999999999995</c:v>
                </c:pt>
                <c:pt idx="1278">
                  <c:v>0.52</c:v>
                </c:pt>
                <c:pt idx="1279">
                  <c:v>0.43</c:v>
                </c:pt>
                <c:pt idx="1280">
                  <c:v>0.37</c:v>
                </c:pt>
                <c:pt idx="1281">
                  <c:v>0.2</c:v>
                </c:pt>
                <c:pt idx="1282">
                  <c:v>0.12</c:v>
                </c:pt>
                <c:pt idx="1283">
                  <c:v>0.09</c:v>
                </c:pt>
                <c:pt idx="1284">
                  <c:v>0.78</c:v>
                </c:pt>
                <c:pt idx="1285">
                  <c:v>0.64</c:v>
                </c:pt>
                <c:pt idx="1286">
                  <c:v>0.63</c:v>
                </c:pt>
                <c:pt idx="1287">
                  <c:v>0.62</c:v>
                </c:pt>
                <c:pt idx="1288">
                  <c:v>0.56000000000000005</c:v>
                </c:pt>
                <c:pt idx="1289">
                  <c:v>0.5</c:v>
                </c:pt>
                <c:pt idx="1290">
                  <c:v>0.49</c:v>
                </c:pt>
                <c:pt idx="1291">
                  <c:v>0.49</c:v>
                </c:pt>
                <c:pt idx="1292">
                  <c:v>0.48</c:v>
                </c:pt>
                <c:pt idx="1293">
                  <c:v>0.45</c:v>
                </c:pt>
                <c:pt idx="1294">
                  <c:v>0.37</c:v>
                </c:pt>
                <c:pt idx="1295">
                  <c:v>0.03</c:v>
                </c:pt>
                <c:pt idx="1296">
                  <c:v>0.69</c:v>
                </c:pt>
                <c:pt idx="1297">
                  <c:v>0.68</c:v>
                </c:pt>
                <c:pt idx="1298">
                  <c:v>0.57999999999999996</c:v>
                </c:pt>
                <c:pt idx="1299">
                  <c:v>0.52</c:v>
                </c:pt>
                <c:pt idx="1300">
                  <c:v>0.51</c:v>
                </c:pt>
                <c:pt idx="1301">
                  <c:v>0.43</c:v>
                </c:pt>
                <c:pt idx="1302">
                  <c:v>0.41</c:v>
                </c:pt>
                <c:pt idx="1303">
                  <c:v>0.31</c:v>
                </c:pt>
                <c:pt idx="1304">
                  <c:v>0.27</c:v>
                </c:pt>
                <c:pt idx="1305">
                  <c:v>0.25</c:v>
                </c:pt>
                <c:pt idx="1306">
                  <c:v>0.17</c:v>
                </c:pt>
                <c:pt idx="1307">
                  <c:v>0.15</c:v>
                </c:pt>
                <c:pt idx="1308">
                  <c:v>0.89</c:v>
                </c:pt>
                <c:pt idx="1309">
                  <c:v>0.88</c:v>
                </c:pt>
                <c:pt idx="1310">
                  <c:v>0.65</c:v>
                </c:pt>
                <c:pt idx="1311">
                  <c:v>0.56999999999999995</c:v>
                </c:pt>
                <c:pt idx="1312">
                  <c:v>0.54</c:v>
                </c:pt>
                <c:pt idx="1313">
                  <c:v>0.48</c:v>
                </c:pt>
                <c:pt idx="1314">
                  <c:v>0.41</c:v>
                </c:pt>
                <c:pt idx="1315">
                  <c:v>0.34</c:v>
                </c:pt>
                <c:pt idx="1316">
                  <c:v>0.34</c:v>
                </c:pt>
                <c:pt idx="1317">
                  <c:v>0.28000000000000003</c:v>
                </c:pt>
                <c:pt idx="1318">
                  <c:v>0.23</c:v>
                </c:pt>
                <c:pt idx="1319">
                  <c:v>0.06</c:v>
                </c:pt>
                <c:pt idx="1320">
                  <c:v>3.22</c:v>
                </c:pt>
                <c:pt idx="1321">
                  <c:v>0.88</c:v>
                </c:pt>
                <c:pt idx="1322">
                  <c:v>0.79</c:v>
                </c:pt>
                <c:pt idx="1323">
                  <c:v>0.63</c:v>
                </c:pt>
                <c:pt idx="1324">
                  <c:v>0.56999999999999995</c:v>
                </c:pt>
                <c:pt idx="1325">
                  <c:v>0.52</c:v>
                </c:pt>
                <c:pt idx="1326">
                  <c:v>0.52</c:v>
                </c:pt>
                <c:pt idx="1327">
                  <c:v>0.39</c:v>
                </c:pt>
                <c:pt idx="1328">
                  <c:v>0.35</c:v>
                </c:pt>
                <c:pt idx="1329">
                  <c:v>0.34</c:v>
                </c:pt>
                <c:pt idx="1330">
                  <c:v>0.25</c:v>
                </c:pt>
                <c:pt idx="1331">
                  <c:v>0.23</c:v>
                </c:pt>
                <c:pt idx="1332">
                  <c:v>0.81</c:v>
                </c:pt>
                <c:pt idx="1333">
                  <c:v>0.62</c:v>
                </c:pt>
                <c:pt idx="1334">
                  <c:v>0.61</c:v>
                </c:pt>
                <c:pt idx="1335">
                  <c:v>0.48</c:v>
                </c:pt>
                <c:pt idx="1336">
                  <c:v>0.47</c:v>
                </c:pt>
                <c:pt idx="1337">
                  <c:v>0.38</c:v>
                </c:pt>
                <c:pt idx="1338">
                  <c:v>0.37</c:v>
                </c:pt>
                <c:pt idx="1339">
                  <c:v>0.31</c:v>
                </c:pt>
                <c:pt idx="1340">
                  <c:v>0.27</c:v>
                </c:pt>
                <c:pt idx="1341">
                  <c:v>0.21</c:v>
                </c:pt>
                <c:pt idx="1342">
                  <c:v>0.21</c:v>
                </c:pt>
                <c:pt idx="1343">
                  <c:v>0.16</c:v>
                </c:pt>
                <c:pt idx="1344">
                  <c:v>2.4700000000000002</c:v>
                </c:pt>
                <c:pt idx="1345">
                  <c:v>0.82</c:v>
                </c:pt>
                <c:pt idx="1346">
                  <c:v>0.67</c:v>
                </c:pt>
                <c:pt idx="1347">
                  <c:v>0.54</c:v>
                </c:pt>
                <c:pt idx="1348">
                  <c:v>0.46</c:v>
                </c:pt>
                <c:pt idx="1349">
                  <c:v>0.45</c:v>
                </c:pt>
                <c:pt idx="1350">
                  <c:v>0.4</c:v>
                </c:pt>
                <c:pt idx="1351">
                  <c:v>0.34</c:v>
                </c:pt>
                <c:pt idx="1352">
                  <c:v>0.24</c:v>
                </c:pt>
                <c:pt idx="1353">
                  <c:v>0.19</c:v>
                </c:pt>
                <c:pt idx="1354">
                  <c:v>0.09</c:v>
                </c:pt>
                <c:pt idx="1355">
                  <c:v>0.08</c:v>
                </c:pt>
                <c:pt idx="1356">
                  <c:v>0.88</c:v>
                </c:pt>
                <c:pt idx="1357">
                  <c:v>0.81</c:v>
                </c:pt>
                <c:pt idx="1358">
                  <c:v>0.66</c:v>
                </c:pt>
                <c:pt idx="1359">
                  <c:v>0.62</c:v>
                </c:pt>
                <c:pt idx="1360">
                  <c:v>0.61</c:v>
                </c:pt>
                <c:pt idx="1361">
                  <c:v>0.43</c:v>
                </c:pt>
                <c:pt idx="1362">
                  <c:v>0.38</c:v>
                </c:pt>
                <c:pt idx="1363">
                  <c:v>0.34</c:v>
                </c:pt>
                <c:pt idx="1364">
                  <c:v>0.28000000000000003</c:v>
                </c:pt>
                <c:pt idx="1365">
                  <c:v>0.24</c:v>
                </c:pt>
                <c:pt idx="1366">
                  <c:v>0.2</c:v>
                </c:pt>
                <c:pt idx="1367">
                  <c:v>0.09</c:v>
                </c:pt>
                <c:pt idx="1368">
                  <c:v>3.05</c:v>
                </c:pt>
                <c:pt idx="1369">
                  <c:v>0.56000000000000005</c:v>
                </c:pt>
                <c:pt idx="1370">
                  <c:v>0.55000000000000004</c:v>
                </c:pt>
                <c:pt idx="1371">
                  <c:v>0.5</c:v>
                </c:pt>
                <c:pt idx="1372">
                  <c:v>0.49</c:v>
                </c:pt>
                <c:pt idx="1373">
                  <c:v>0.48</c:v>
                </c:pt>
                <c:pt idx="1374">
                  <c:v>0.46</c:v>
                </c:pt>
                <c:pt idx="1375">
                  <c:v>0.44</c:v>
                </c:pt>
                <c:pt idx="1376">
                  <c:v>0.43</c:v>
                </c:pt>
                <c:pt idx="1377">
                  <c:v>0.37</c:v>
                </c:pt>
                <c:pt idx="1378">
                  <c:v>0.28999999999999998</c:v>
                </c:pt>
                <c:pt idx="1379">
                  <c:v>0.24</c:v>
                </c:pt>
                <c:pt idx="1380">
                  <c:v>0.78</c:v>
                </c:pt>
                <c:pt idx="1381">
                  <c:v>0.72</c:v>
                </c:pt>
                <c:pt idx="1382">
                  <c:v>0.64</c:v>
                </c:pt>
                <c:pt idx="1383">
                  <c:v>0.6</c:v>
                </c:pt>
                <c:pt idx="1384">
                  <c:v>0.6</c:v>
                </c:pt>
                <c:pt idx="1385">
                  <c:v>0.56999999999999995</c:v>
                </c:pt>
                <c:pt idx="1386">
                  <c:v>0.49</c:v>
                </c:pt>
                <c:pt idx="1387">
                  <c:v>0.46</c:v>
                </c:pt>
                <c:pt idx="1388">
                  <c:v>0.37</c:v>
                </c:pt>
                <c:pt idx="1389">
                  <c:v>0.34</c:v>
                </c:pt>
                <c:pt idx="1390">
                  <c:v>0.34</c:v>
                </c:pt>
                <c:pt idx="1391">
                  <c:v>0.05</c:v>
                </c:pt>
                <c:pt idx="1392">
                  <c:v>0.76</c:v>
                </c:pt>
                <c:pt idx="1393">
                  <c:v>0.57999999999999996</c:v>
                </c:pt>
                <c:pt idx="1394">
                  <c:v>0.49</c:v>
                </c:pt>
                <c:pt idx="1395">
                  <c:v>0.37</c:v>
                </c:pt>
                <c:pt idx="1396">
                  <c:v>0.34</c:v>
                </c:pt>
                <c:pt idx="1397">
                  <c:v>0.28999999999999998</c:v>
                </c:pt>
                <c:pt idx="1398">
                  <c:v>0.28999999999999998</c:v>
                </c:pt>
                <c:pt idx="1399">
                  <c:v>0.21</c:v>
                </c:pt>
                <c:pt idx="1400">
                  <c:v>0.16</c:v>
                </c:pt>
                <c:pt idx="1401">
                  <c:v>0.14000000000000001</c:v>
                </c:pt>
                <c:pt idx="1402">
                  <c:v>0.03</c:v>
                </c:pt>
                <c:pt idx="1403">
                  <c:v>0.02</c:v>
                </c:pt>
                <c:pt idx="1404">
                  <c:v>0.78</c:v>
                </c:pt>
                <c:pt idx="1405">
                  <c:v>0.56000000000000005</c:v>
                </c:pt>
                <c:pt idx="1406">
                  <c:v>0.52</c:v>
                </c:pt>
                <c:pt idx="1407">
                  <c:v>0.35</c:v>
                </c:pt>
                <c:pt idx="1408">
                  <c:v>0.33</c:v>
                </c:pt>
                <c:pt idx="1409">
                  <c:v>0.32</c:v>
                </c:pt>
                <c:pt idx="1410">
                  <c:v>0.26</c:v>
                </c:pt>
                <c:pt idx="1411">
                  <c:v>0.25</c:v>
                </c:pt>
                <c:pt idx="1412">
                  <c:v>0.21</c:v>
                </c:pt>
                <c:pt idx="1413">
                  <c:v>0.17</c:v>
                </c:pt>
                <c:pt idx="1414">
                  <c:v>0.17</c:v>
                </c:pt>
                <c:pt idx="1415">
                  <c:v>0.16</c:v>
                </c:pt>
                <c:pt idx="1416">
                  <c:v>0.62</c:v>
                </c:pt>
                <c:pt idx="1417">
                  <c:v>0.57999999999999996</c:v>
                </c:pt>
                <c:pt idx="1418">
                  <c:v>0.56999999999999995</c:v>
                </c:pt>
                <c:pt idx="1419">
                  <c:v>0.51</c:v>
                </c:pt>
                <c:pt idx="1420">
                  <c:v>0.43</c:v>
                </c:pt>
                <c:pt idx="1421">
                  <c:v>0.37</c:v>
                </c:pt>
                <c:pt idx="1422">
                  <c:v>0.33</c:v>
                </c:pt>
                <c:pt idx="1423">
                  <c:v>0.33</c:v>
                </c:pt>
                <c:pt idx="1424">
                  <c:v>0.33</c:v>
                </c:pt>
                <c:pt idx="1425">
                  <c:v>0.18</c:v>
                </c:pt>
                <c:pt idx="1426">
                  <c:v>0.17</c:v>
                </c:pt>
                <c:pt idx="1427">
                  <c:v>0</c:v>
                </c:pt>
                <c:pt idx="1428">
                  <c:v>0.54</c:v>
                </c:pt>
                <c:pt idx="1429">
                  <c:v>0.53</c:v>
                </c:pt>
                <c:pt idx="1430">
                  <c:v>0.45</c:v>
                </c:pt>
                <c:pt idx="1431">
                  <c:v>0.43</c:v>
                </c:pt>
                <c:pt idx="1432">
                  <c:v>0.38</c:v>
                </c:pt>
                <c:pt idx="1433">
                  <c:v>0.37</c:v>
                </c:pt>
                <c:pt idx="1434">
                  <c:v>0.36</c:v>
                </c:pt>
                <c:pt idx="1435">
                  <c:v>0.34</c:v>
                </c:pt>
                <c:pt idx="1436">
                  <c:v>0.34</c:v>
                </c:pt>
                <c:pt idx="1437">
                  <c:v>0.26</c:v>
                </c:pt>
                <c:pt idx="1438">
                  <c:v>0.25</c:v>
                </c:pt>
                <c:pt idx="1439">
                  <c:v>0.24</c:v>
                </c:pt>
                <c:pt idx="1440">
                  <c:v>3.65</c:v>
                </c:pt>
                <c:pt idx="1441">
                  <c:v>0.85</c:v>
                </c:pt>
                <c:pt idx="1442">
                  <c:v>0.75</c:v>
                </c:pt>
                <c:pt idx="1443">
                  <c:v>0.48</c:v>
                </c:pt>
                <c:pt idx="1444">
                  <c:v>0.47</c:v>
                </c:pt>
                <c:pt idx="1445">
                  <c:v>0.42</c:v>
                </c:pt>
                <c:pt idx="1446">
                  <c:v>0.39</c:v>
                </c:pt>
                <c:pt idx="1447">
                  <c:v>0.32</c:v>
                </c:pt>
                <c:pt idx="1448">
                  <c:v>0.3</c:v>
                </c:pt>
                <c:pt idx="1449">
                  <c:v>0.27</c:v>
                </c:pt>
                <c:pt idx="1450">
                  <c:v>0.18</c:v>
                </c:pt>
                <c:pt idx="1451">
                  <c:v>0.12</c:v>
                </c:pt>
                <c:pt idx="1452">
                  <c:v>3.37</c:v>
                </c:pt>
                <c:pt idx="1453">
                  <c:v>0.86</c:v>
                </c:pt>
                <c:pt idx="1454">
                  <c:v>0.68</c:v>
                </c:pt>
                <c:pt idx="1455">
                  <c:v>0.57999999999999996</c:v>
                </c:pt>
                <c:pt idx="1456">
                  <c:v>0.47</c:v>
                </c:pt>
                <c:pt idx="1457">
                  <c:v>0.38</c:v>
                </c:pt>
                <c:pt idx="1458">
                  <c:v>0.34</c:v>
                </c:pt>
                <c:pt idx="1459">
                  <c:v>0.3</c:v>
                </c:pt>
                <c:pt idx="1460">
                  <c:v>0.28999999999999998</c:v>
                </c:pt>
                <c:pt idx="1461">
                  <c:v>0.21</c:v>
                </c:pt>
                <c:pt idx="1462">
                  <c:v>0.21</c:v>
                </c:pt>
                <c:pt idx="1463">
                  <c:v>0.2</c:v>
                </c:pt>
                <c:pt idx="1464">
                  <c:v>0.96</c:v>
                </c:pt>
                <c:pt idx="1465">
                  <c:v>0.93</c:v>
                </c:pt>
                <c:pt idx="1466">
                  <c:v>0.69</c:v>
                </c:pt>
                <c:pt idx="1467">
                  <c:v>0.67</c:v>
                </c:pt>
                <c:pt idx="1468">
                  <c:v>0.53</c:v>
                </c:pt>
                <c:pt idx="1469">
                  <c:v>0.46</c:v>
                </c:pt>
                <c:pt idx="1470">
                  <c:v>0.36</c:v>
                </c:pt>
                <c:pt idx="1471">
                  <c:v>0.33</c:v>
                </c:pt>
                <c:pt idx="1472">
                  <c:v>0.32</c:v>
                </c:pt>
                <c:pt idx="1473">
                  <c:v>0.28999999999999998</c:v>
                </c:pt>
                <c:pt idx="1474">
                  <c:v>0.26</c:v>
                </c:pt>
                <c:pt idx="1475">
                  <c:v>0.25</c:v>
                </c:pt>
                <c:pt idx="1476">
                  <c:v>1.03</c:v>
                </c:pt>
                <c:pt idx="1477">
                  <c:v>0.76</c:v>
                </c:pt>
                <c:pt idx="1478">
                  <c:v>0.76</c:v>
                </c:pt>
                <c:pt idx="1479">
                  <c:v>0.68</c:v>
                </c:pt>
                <c:pt idx="1480">
                  <c:v>0.61</c:v>
                </c:pt>
                <c:pt idx="1481">
                  <c:v>0.55000000000000004</c:v>
                </c:pt>
                <c:pt idx="1482">
                  <c:v>0.41</c:v>
                </c:pt>
                <c:pt idx="1483">
                  <c:v>0.36</c:v>
                </c:pt>
                <c:pt idx="1484">
                  <c:v>0.35</c:v>
                </c:pt>
                <c:pt idx="1485">
                  <c:v>0.31</c:v>
                </c:pt>
                <c:pt idx="1486">
                  <c:v>0.23</c:v>
                </c:pt>
                <c:pt idx="1487">
                  <c:v>0</c:v>
                </c:pt>
                <c:pt idx="1488">
                  <c:v>3.34</c:v>
                </c:pt>
                <c:pt idx="1489">
                  <c:v>0.73</c:v>
                </c:pt>
                <c:pt idx="1490">
                  <c:v>0.67</c:v>
                </c:pt>
                <c:pt idx="1491">
                  <c:v>0.56000000000000005</c:v>
                </c:pt>
                <c:pt idx="1492">
                  <c:v>0.56000000000000005</c:v>
                </c:pt>
                <c:pt idx="1493">
                  <c:v>0.47</c:v>
                </c:pt>
                <c:pt idx="1494">
                  <c:v>0.38</c:v>
                </c:pt>
                <c:pt idx="1495">
                  <c:v>0.35</c:v>
                </c:pt>
                <c:pt idx="1496">
                  <c:v>0.26</c:v>
                </c:pt>
                <c:pt idx="1497">
                  <c:v>0.24</c:v>
                </c:pt>
                <c:pt idx="1498">
                  <c:v>0.12</c:v>
                </c:pt>
                <c:pt idx="1499">
                  <c:v>7.0000000000000007E-2</c:v>
                </c:pt>
                <c:pt idx="1500">
                  <c:v>1.26</c:v>
                </c:pt>
                <c:pt idx="1501">
                  <c:v>1.1299999999999999</c:v>
                </c:pt>
                <c:pt idx="1502">
                  <c:v>0.87</c:v>
                </c:pt>
                <c:pt idx="1503">
                  <c:v>0.59</c:v>
                </c:pt>
                <c:pt idx="1504">
                  <c:v>0.56999999999999995</c:v>
                </c:pt>
                <c:pt idx="1505">
                  <c:v>0.54</c:v>
                </c:pt>
                <c:pt idx="1506">
                  <c:v>0.51</c:v>
                </c:pt>
                <c:pt idx="1507">
                  <c:v>0.47</c:v>
                </c:pt>
                <c:pt idx="1508">
                  <c:v>0.39</c:v>
                </c:pt>
                <c:pt idx="1509">
                  <c:v>0.33</c:v>
                </c:pt>
                <c:pt idx="1510">
                  <c:v>0.31</c:v>
                </c:pt>
                <c:pt idx="1511">
                  <c:v>0.13</c:v>
                </c:pt>
                <c:pt idx="1512">
                  <c:v>0.66</c:v>
                </c:pt>
                <c:pt idx="1513">
                  <c:v>0.63</c:v>
                </c:pt>
                <c:pt idx="1514">
                  <c:v>0.52</c:v>
                </c:pt>
                <c:pt idx="1515">
                  <c:v>0.5</c:v>
                </c:pt>
                <c:pt idx="1516">
                  <c:v>0.42</c:v>
                </c:pt>
                <c:pt idx="1517">
                  <c:v>0.4</c:v>
                </c:pt>
                <c:pt idx="1518">
                  <c:v>0.35</c:v>
                </c:pt>
                <c:pt idx="1519">
                  <c:v>0.3</c:v>
                </c:pt>
                <c:pt idx="1520">
                  <c:v>0.27</c:v>
                </c:pt>
                <c:pt idx="1521">
                  <c:v>0.15</c:v>
                </c:pt>
                <c:pt idx="1522">
                  <c:v>0.08</c:v>
                </c:pt>
                <c:pt idx="1523">
                  <c:v>0</c:v>
                </c:pt>
                <c:pt idx="1524">
                  <c:v>0.84</c:v>
                </c:pt>
                <c:pt idx="1525">
                  <c:v>0.77</c:v>
                </c:pt>
                <c:pt idx="1526">
                  <c:v>0.59</c:v>
                </c:pt>
                <c:pt idx="1527">
                  <c:v>0.55000000000000004</c:v>
                </c:pt>
                <c:pt idx="1528">
                  <c:v>0.48</c:v>
                </c:pt>
                <c:pt idx="1529">
                  <c:v>0.45</c:v>
                </c:pt>
                <c:pt idx="1530">
                  <c:v>0.39</c:v>
                </c:pt>
                <c:pt idx="1531">
                  <c:v>0.35</c:v>
                </c:pt>
                <c:pt idx="1532">
                  <c:v>0.34</c:v>
                </c:pt>
                <c:pt idx="1533">
                  <c:v>0.25</c:v>
                </c:pt>
                <c:pt idx="1534">
                  <c:v>0.15</c:v>
                </c:pt>
                <c:pt idx="1535">
                  <c:v>0.09</c:v>
                </c:pt>
                <c:pt idx="1536">
                  <c:v>0.91</c:v>
                </c:pt>
                <c:pt idx="1537">
                  <c:v>0.75</c:v>
                </c:pt>
                <c:pt idx="1538">
                  <c:v>0.62</c:v>
                </c:pt>
                <c:pt idx="1539">
                  <c:v>0.6</c:v>
                </c:pt>
                <c:pt idx="1540">
                  <c:v>0.56999999999999995</c:v>
                </c:pt>
                <c:pt idx="1541">
                  <c:v>0.43</c:v>
                </c:pt>
                <c:pt idx="1542">
                  <c:v>0.35</c:v>
                </c:pt>
                <c:pt idx="1543">
                  <c:v>0.31</c:v>
                </c:pt>
                <c:pt idx="1544">
                  <c:v>0.25</c:v>
                </c:pt>
                <c:pt idx="1545">
                  <c:v>0.23</c:v>
                </c:pt>
                <c:pt idx="1546">
                  <c:v>0.21</c:v>
                </c:pt>
                <c:pt idx="1547">
                  <c:v>0.13</c:v>
                </c:pt>
                <c:pt idx="1548">
                  <c:v>0.62</c:v>
                </c:pt>
                <c:pt idx="1549">
                  <c:v>0.52</c:v>
                </c:pt>
                <c:pt idx="1550">
                  <c:v>0.47</c:v>
                </c:pt>
                <c:pt idx="1551">
                  <c:v>0.44</c:v>
                </c:pt>
                <c:pt idx="1552">
                  <c:v>0.4</c:v>
                </c:pt>
                <c:pt idx="1553">
                  <c:v>0.4</c:v>
                </c:pt>
                <c:pt idx="1554">
                  <c:v>0.37</c:v>
                </c:pt>
                <c:pt idx="1555">
                  <c:v>0.34</c:v>
                </c:pt>
                <c:pt idx="1556">
                  <c:v>0.23</c:v>
                </c:pt>
                <c:pt idx="1557">
                  <c:v>0.19</c:v>
                </c:pt>
                <c:pt idx="1558">
                  <c:v>0.19</c:v>
                </c:pt>
                <c:pt idx="1559">
                  <c:v>0.1</c:v>
                </c:pt>
                <c:pt idx="1560">
                  <c:v>0.68</c:v>
                </c:pt>
                <c:pt idx="1561">
                  <c:v>0.65</c:v>
                </c:pt>
                <c:pt idx="1562">
                  <c:v>0.63</c:v>
                </c:pt>
                <c:pt idx="1563">
                  <c:v>0.62</c:v>
                </c:pt>
                <c:pt idx="1564">
                  <c:v>0.61</c:v>
                </c:pt>
                <c:pt idx="1565">
                  <c:v>0.55000000000000004</c:v>
                </c:pt>
                <c:pt idx="1566">
                  <c:v>0.52</c:v>
                </c:pt>
                <c:pt idx="1567">
                  <c:v>0.47</c:v>
                </c:pt>
                <c:pt idx="1568">
                  <c:v>0.28999999999999998</c:v>
                </c:pt>
                <c:pt idx="1569">
                  <c:v>0.24</c:v>
                </c:pt>
                <c:pt idx="1570">
                  <c:v>0.15</c:v>
                </c:pt>
                <c:pt idx="1571">
                  <c:v>0.13</c:v>
                </c:pt>
                <c:pt idx="1572">
                  <c:v>0.81</c:v>
                </c:pt>
                <c:pt idx="1573">
                  <c:v>0.75</c:v>
                </c:pt>
                <c:pt idx="1574">
                  <c:v>0.56000000000000005</c:v>
                </c:pt>
                <c:pt idx="1575">
                  <c:v>0.56000000000000005</c:v>
                </c:pt>
                <c:pt idx="1576">
                  <c:v>0.54</c:v>
                </c:pt>
                <c:pt idx="1577">
                  <c:v>0.53</c:v>
                </c:pt>
                <c:pt idx="1578">
                  <c:v>0.52</c:v>
                </c:pt>
                <c:pt idx="1579">
                  <c:v>0.48</c:v>
                </c:pt>
                <c:pt idx="1580">
                  <c:v>0.32</c:v>
                </c:pt>
                <c:pt idx="1581">
                  <c:v>0.31</c:v>
                </c:pt>
                <c:pt idx="1582">
                  <c:v>0.24</c:v>
                </c:pt>
                <c:pt idx="1583">
                  <c:v>0.15</c:v>
                </c:pt>
                <c:pt idx="1584">
                  <c:v>0.99</c:v>
                </c:pt>
                <c:pt idx="1585">
                  <c:v>0.94</c:v>
                </c:pt>
                <c:pt idx="1586">
                  <c:v>0.92</c:v>
                </c:pt>
                <c:pt idx="1587">
                  <c:v>0.52</c:v>
                </c:pt>
                <c:pt idx="1588">
                  <c:v>0.51</c:v>
                </c:pt>
                <c:pt idx="1589">
                  <c:v>0.48</c:v>
                </c:pt>
                <c:pt idx="1590">
                  <c:v>0.42</c:v>
                </c:pt>
                <c:pt idx="1591">
                  <c:v>0.39</c:v>
                </c:pt>
                <c:pt idx="1592">
                  <c:v>0.33</c:v>
                </c:pt>
                <c:pt idx="1593">
                  <c:v>0.3</c:v>
                </c:pt>
                <c:pt idx="1594">
                  <c:v>0.27</c:v>
                </c:pt>
                <c:pt idx="1595">
                  <c:v>0.19</c:v>
                </c:pt>
                <c:pt idx="1596">
                  <c:v>0.99</c:v>
                </c:pt>
                <c:pt idx="1597">
                  <c:v>0.92</c:v>
                </c:pt>
                <c:pt idx="1598">
                  <c:v>0.72</c:v>
                </c:pt>
                <c:pt idx="1599">
                  <c:v>0.57999999999999996</c:v>
                </c:pt>
                <c:pt idx="1600">
                  <c:v>0.52</c:v>
                </c:pt>
                <c:pt idx="1601">
                  <c:v>0.5</c:v>
                </c:pt>
                <c:pt idx="1602">
                  <c:v>0.4</c:v>
                </c:pt>
                <c:pt idx="1603">
                  <c:v>0.26</c:v>
                </c:pt>
                <c:pt idx="1604">
                  <c:v>0.23</c:v>
                </c:pt>
                <c:pt idx="1605">
                  <c:v>0.19</c:v>
                </c:pt>
                <c:pt idx="1606">
                  <c:v>0.16</c:v>
                </c:pt>
                <c:pt idx="1607">
                  <c:v>0.02</c:v>
                </c:pt>
                <c:pt idx="1608">
                  <c:v>0.83</c:v>
                </c:pt>
                <c:pt idx="1609">
                  <c:v>0.68</c:v>
                </c:pt>
                <c:pt idx="1610">
                  <c:v>0.54</c:v>
                </c:pt>
                <c:pt idx="1611">
                  <c:v>0.53</c:v>
                </c:pt>
                <c:pt idx="1612">
                  <c:v>0.52</c:v>
                </c:pt>
                <c:pt idx="1613">
                  <c:v>0.46</c:v>
                </c:pt>
                <c:pt idx="1614">
                  <c:v>0.39</c:v>
                </c:pt>
                <c:pt idx="1615">
                  <c:v>0.3</c:v>
                </c:pt>
                <c:pt idx="1616">
                  <c:v>0.3</c:v>
                </c:pt>
                <c:pt idx="1617">
                  <c:v>0.28000000000000003</c:v>
                </c:pt>
                <c:pt idx="1618">
                  <c:v>0.28000000000000003</c:v>
                </c:pt>
                <c:pt idx="1619">
                  <c:v>0.2</c:v>
                </c:pt>
                <c:pt idx="1620">
                  <c:v>0.76</c:v>
                </c:pt>
                <c:pt idx="1621">
                  <c:v>0.61</c:v>
                </c:pt>
                <c:pt idx="1622">
                  <c:v>0.59</c:v>
                </c:pt>
                <c:pt idx="1623">
                  <c:v>0.56999999999999995</c:v>
                </c:pt>
                <c:pt idx="1624">
                  <c:v>0.54</c:v>
                </c:pt>
                <c:pt idx="1625">
                  <c:v>0.54</c:v>
                </c:pt>
                <c:pt idx="1626">
                  <c:v>0.53</c:v>
                </c:pt>
                <c:pt idx="1627">
                  <c:v>0.48</c:v>
                </c:pt>
                <c:pt idx="1628">
                  <c:v>0.45</c:v>
                </c:pt>
                <c:pt idx="1629">
                  <c:v>0.41</c:v>
                </c:pt>
                <c:pt idx="1630">
                  <c:v>0.36</c:v>
                </c:pt>
                <c:pt idx="1631">
                  <c:v>0.32</c:v>
                </c:pt>
                <c:pt idx="1632">
                  <c:v>0.96</c:v>
                </c:pt>
                <c:pt idx="1633">
                  <c:v>0.84</c:v>
                </c:pt>
                <c:pt idx="1634">
                  <c:v>0.65</c:v>
                </c:pt>
                <c:pt idx="1635">
                  <c:v>0.56000000000000005</c:v>
                </c:pt>
                <c:pt idx="1636">
                  <c:v>0.56000000000000005</c:v>
                </c:pt>
                <c:pt idx="1637">
                  <c:v>0.39</c:v>
                </c:pt>
                <c:pt idx="1638">
                  <c:v>0.37</c:v>
                </c:pt>
                <c:pt idx="1639">
                  <c:v>0.34</c:v>
                </c:pt>
                <c:pt idx="1640">
                  <c:v>0.2</c:v>
                </c:pt>
                <c:pt idx="1641">
                  <c:v>0.19</c:v>
                </c:pt>
                <c:pt idx="1642">
                  <c:v>0.13</c:v>
                </c:pt>
                <c:pt idx="1643">
                  <c:v>0.11</c:v>
                </c:pt>
                <c:pt idx="1644">
                  <c:v>0.84</c:v>
                </c:pt>
                <c:pt idx="1645">
                  <c:v>0.82</c:v>
                </c:pt>
                <c:pt idx="1646">
                  <c:v>0.82</c:v>
                </c:pt>
                <c:pt idx="1647">
                  <c:v>0.77</c:v>
                </c:pt>
                <c:pt idx="1648">
                  <c:v>0.48</c:v>
                </c:pt>
                <c:pt idx="1649">
                  <c:v>0.45</c:v>
                </c:pt>
                <c:pt idx="1650">
                  <c:v>0.42</c:v>
                </c:pt>
                <c:pt idx="1651">
                  <c:v>0.41</c:v>
                </c:pt>
                <c:pt idx="1652">
                  <c:v>0.3</c:v>
                </c:pt>
                <c:pt idx="1653">
                  <c:v>0.28000000000000003</c:v>
                </c:pt>
                <c:pt idx="1654">
                  <c:v>0.23</c:v>
                </c:pt>
                <c:pt idx="1655">
                  <c:v>0.16</c:v>
                </c:pt>
                <c:pt idx="1656">
                  <c:v>0.77</c:v>
                </c:pt>
                <c:pt idx="1657">
                  <c:v>0.63</c:v>
                </c:pt>
                <c:pt idx="1658">
                  <c:v>0.51</c:v>
                </c:pt>
                <c:pt idx="1659">
                  <c:v>0.5</c:v>
                </c:pt>
                <c:pt idx="1660">
                  <c:v>0.47</c:v>
                </c:pt>
                <c:pt idx="1661">
                  <c:v>0.44</c:v>
                </c:pt>
                <c:pt idx="1662">
                  <c:v>0.41</c:v>
                </c:pt>
                <c:pt idx="1663">
                  <c:v>0.4</c:v>
                </c:pt>
                <c:pt idx="1664">
                  <c:v>0.37</c:v>
                </c:pt>
                <c:pt idx="1665">
                  <c:v>0.18</c:v>
                </c:pt>
                <c:pt idx="1666">
                  <c:v>0.05</c:v>
                </c:pt>
                <c:pt idx="1667">
                  <c:v>0</c:v>
                </c:pt>
                <c:pt idx="1668">
                  <c:v>0.81</c:v>
                </c:pt>
                <c:pt idx="1669">
                  <c:v>0.74</c:v>
                </c:pt>
                <c:pt idx="1670">
                  <c:v>0.6</c:v>
                </c:pt>
                <c:pt idx="1671">
                  <c:v>0.44</c:v>
                </c:pt>
                <c:pt idx="1672">
                  <c:v>0.37</c:v>
                </c:pt>
                <c:pt idx="1673">
                  <c:v>0.26</c:v>
                </c:pt>
                <c:pt idx="1674">
                  <c:v>0.26</c:v>
                </c:pt>
                <c:pt idx="1675">
                  <c:v>0.21</c:v>
                </c:pt>
                <c:pt idx="1676">
                  <c:v>0.21</c:v>
                </c:pt>
                <c:pt idx="1677">
                  <c:v>0.2</c:v>
                </c:pt>
                <c:pt idx="1678">
                  <c:v>0.11</c:v>
                </c:pt>
                <c:pt idx="1679">
                  <c:v>0</c:v>
                </c:pt>
                <c:pt idx="1680">
                  <c:v>0.92</c:v>
                </c:pt>
                <c:pt idx="1681">
                  <c:v>0.9</c:v>
                </c:pt>
                <c:pt idx="1682">
                  <c:v>0.75</c:v>
                </c:pt>
                <c:pt idx="1683">
                  <c:v>0.56999999999999995</c:v>
                </c:pt>
                <c:pt idx="1684">
                  <c:v>0.55000000000000004</c:v>
                </c:pt>
                <c:pt idx="1685">
                  <c:v>0.54</c:v>
                </c:pt>
                <c:pt idx="1686">
                  <c:v>0.52</c:v>
                </c:pt>
                <c:pt idx="1687">
                  <c:v>0.49</c:v>
                </c:pt>
                <c:pt idx="1688">
                  <c:v>0.44</c:v>
                </c:pt>
                <c:pt idx="1689">
                  <c:v>0.38</c:v>
                </c:pt>
                <c:pt idx="1690">
                  <c:v>0.31</c:v>
                </c:pt>
                <c:pt idx="1691">
                  <c:v>0.11</c:v>
                </c:pt>
                <c:pt idx="1692">
                  <c:v>2.17</c:v>
                </c:pt>
                <c:pt idx="1693">
                  <c:v>0.75</c:v>
                </c:pt>
                <c:pt idx="1694">
                  <c:v>0.56999999999999995</c:v>
                </c:pt>
                <c:pt idx="1695">
                  <c:v>0.56000000000000005</c:v>
                </c:pt>
                <c:pt idx="1696">
                  <c:v>0.5</c:v>
                </c:pt>
                <c:pt idx="1697">
                  <c:v>0.41</c:v>
                </c:pt>
                <c:pt idx="1698">
                  <c:v>0.33</c:v>
                </c:pt>
                <c:pt idx="1699">
                  <c:v>0.27</c:v>
                </c:pt>
                <c:pt idx="1700">
                  <c:v>0.25</c:v>
                </c:pt>
                <c:pt idx="1701">
                  <c:v>0.23</c:v>
                </c:pt>
                <c:pt idx="1702">
                  <c:v>0.17</c:v>
                </c:pt>
                <c:pt idx="1703">
                  <c:v>0</c:v>
                </c:pt>
                <c:pt idx="1704">
                  <c:v>2.66</c:v>
                </c:pt>
                <c:pt idx="1705">
                  <c:v>1</c:v>
                </c:pt>
                <c:pt idx="1706">
                  <c:v>0.87</c:v>
                </c:pt>
                <c:pt idx="1707">
                  <c:v>0.85</c:v>
                </c:pt>
                <c:pt idx="1708">
                  <c:v>0.56000000000000005</c:v>
                </c:pt>
                <c:pt idx="1709">
                  <c:v>0.45</c:v>
                </c:pt>
                <c:pt idx="1710">
                  <c:v>0.44</c:v>
                </c:pt>
                <c:pt idx="1711">
                  <c:v>0.38</c:v>
                </c:pt>
                <c:pt idx="1712">
                  <c:v>0.34</c:v>
                </c:pt>
                <c:pt idx="1713">
                  <c:v>0.3</c:v>
                </c:pt>
                <c:pt idx="1714">
                  <c:v>0.25</c:v>
                </c:pt>
                <c:pt idx="1715">
                  <c:v>0.21</c:v>
                </c:pt>
                <c:pt idx="1716">
                  <c:v>0.87</c:v>
                </c:pt>
                <c:pt idx="1717">
                  <c:v>0.79</c:v>
                </c:pt>
                <c:pt idx="1718">
                  <c:v>0.77</c:v>
                </c:pt>
                <c:pt idx="1719">
                  <c:v>0.7</c:v>
                </c:pt>
                <c:pt idx="1720">
                  <c:v>0.69</c:v>
                </c:pt>
                <c:pt idx="1721">
                  <c:v>0.56000000000000005</c:v>
                </c:pt>
                <c:pt idx="1722">
                  <c:v>0.55000000000000004</c:v>
                </c:pt>
                <c:pt idx="1723">
                  <c:v>0.43</c:v>
                </c:pt>
                <c:pt idx="1724">
                  <c:v>0.38</c:v>
                </c:pt>
                <c:pt idx="1725">
                  <c:v>0.35</c:v>
                </c:pt>
                <c:pt idx="1726">
                  <c:v>0.19</c:v>
                </c:pt>
                <c:pt idx="1727">
                  <c:v>0.09</c:v>
                </c:pt>
                <c:pt idx="1728">
                  <c:v>1.97</c:v>
                </c:pt>
                <c:pt idx="1729">
                  <c:v>0.91</c:v>
                </c:pt>
                <c:pt idx="1730">
                  <c:v>0.74</c:v>
                </c:pt>
                <c:pt idx="1731">
                  <c:v>0.52</c:v>
                </c:pt>
                <c:pt idx="1732">
                  <c:v>0.47</c:v>
                </c:pt>
                <c:pt idx="1733">
                  <c:v>0.45</c:v>
                </c:pt>
                <c:pt idx="1734">
                  <c:v>0.36</c:v>
                </c:pt>
                <c:pt idx="1735">
                  <c:v>0.35</c:v>
                </c:pt>
                <c:pt idx="1736">
                  <c:v>0.27</c:v>
                </c:pt>
                <c:pt idx="1737">
                  <c:v>0.26</c:v>
                </c:pt>
                <c:pt idx="1738">
                  <c:v>0.17</c:v>
                </c:pt>
                <c:pt idx="1739">
                  <c:v>0.16</c:v>
                </c:pt>
                <c:pt idx="1740">
                  <c:v>0.79</c:v>
                </c:pt>
                <c:pt idx="1741">
                  <c:v>0.78</c:v>
                </c:pt>
                <c:pt idx="1742">
                  <c:v>0.68</c:v>
                </c:pt>
                <c:pt idx="1743">
                  <c:v>0.57999999999999996</c:v>
                </c:pt>
                <c:pt idx="1744">
                  <c:v>0.53</c:v>
                </c:pt>
                <c:pt idx="1745">
                  <c:v>0.52</c:v>
                </c:pt>
                <c:pt idx="1746">
                  <c:v>0.28999999999999998</c:v>
                </c:pt>
                <c:pt idx="1747">
                  <c:v>0.28000000000000003</c:v>
                </c:pt>
                <c:pt idx="1748">
                  <c:v>0.25</c:v>
                </c:pt>
                <c:pt idx="1749">
                  <c:v>0.19</c:v>
                </c:pt>
                <c:pt idx="1750">
                  <c:v>0.14000000000000001</c:v>
                </c:pt>
                <c:pt idx="1751">
                  <c:v>0.01</c:v>
                </c:pt>
                <c:pt idx="1752">
                  <c:v>0.91</c:v>
                </c:pt>
                <c:pt idx="1753">
                  <c:v>0.82</c:v>
                </c:pt>
                <c:pt idx="1754">
                  <c:v>0.57999999999999996</c:v>
                </c:pt>
                <c:pt idx="1755">
                  <c:v>0.53</c:v>
                </c:pt>
                <c:pt idx="1756">
                  <c:v>0.46</c:v>
                </c:pt>
                <c:pt idx="1757">
                  <c:v>0.4</c:v>
                </c:pt>
                <c:pt idx="1758">
                  <c:v>0.38</c:v>
                </c:pt>
                <c:pt idx="1759">
                  <c:v>0.36</c:v>
                </c:pt>
                <c:pt idx="1760">
                  <c:v>0.36</c:v>
                </c:pt>
                <c:pt idx="1761">
                  <c:v>0.23</c:v>
                </c:pt>
                <c:pt idx="1762">
                  <c:v>0.17</c:v>
                </c:pt>
                <c:pt idx="1763">
                  <c:v>0.17</c:v>
                </c:pt>
                <c:pt idx="1764">
                  <c:v>0.96</c:v>
                </c:pt>
                <c:pt idx="1765">
                  <c:v>0.86</c:v>
                </c:pt>
                <c:pt idx="1766">
                  <c:v>0.55000000000000004</c:v>
                </c:pt>
                <c:pt idx="1767">
                  <c:v>0.54</c:v>
                </c:pt>
                <c:pt idx="1768">
                  <c:v>0.48</c:v>
                </c:pt>
                <c:pt idx="1769">
                  <c:v>0.35</c:v>
                </c:pt>
                <c:pt idx="1770">
                  <c:v>0.27</c:v>
                </c:pt>
                <c:pt idx="1771">
                  <c:v>0.17</c:v>
                </c:pt>
                <c:pt idx="1772">
                  <c:v>0.13</c:v>
                </c:pt>
                <c:pt idx="1773">
                  <c:v>0.12</c:v>
                </c:pt>
                <c:pt idx="1774">
                  <c:v>0.08</c:v>
                </c:pt>
                <c:pt idx="1775">
                  <c:v>0.01</c:v>
                </c:pt>
                <c:pt idx="1776">
                  <c:v>1.02</c:v>
                </c:pt>
                <c:pt idx="1777">
                  <c:v>0.75</c:v>
                </c:pt>
                <c:pt idx="1778">
                  <c:v>0.72</c:v>
                </c:pt>
                <c:pt idx="1779">
                  <c:v>0.44</c:v>
                </c:pt>
                <c:pt idx="1780">
                  <c:v>0.39</c:v>
                </c:pt>
                <c:pt idx="1781">
                  <c:v>0.36</c:v>
                </c:pt>
                <c:pt idx="1782">
                  <c:v>0.33</c:v>
                </c:pt>
                <c:pt idx="1783">
                  <c:v>0.33</c:v>
                </c:pt>
                <c:pt idx="1784">
                  <c:v>0.33</c:v>
                </c:pt>
                <c:pt idx="1785">
                  <c:v>0.31</c:v>
                </c:pt>
                <c:pt idx="1786">
                  <c:v>0.24</c:v>
                </c:pt>
                <c:pt idx="1787">
                  <c:v>0.15</c:v>
                </c:pt>
                <c:pt idx="1788">
                  <c:v>0.7</c:v>
                </c:pt>
                <c:pt idx="1789">
                  <c:v>0.69</c:v>
                </c:pt>
                <c:pt idx="1790">
                  <c:v>0.6</c:v>
                </c:pt>
                <c:pt idx="1791">
                  <c:v>0.57999999999999996</c:v>
                </c:pt>
                <c:pt idx="1792">
                  <c:v>0.53</c:v>
                </c:pt>
                <c:pt idx="1793">
                  <c:v>0.48</c:v>
                </c:pt>
                <c:pt idx="1794">
                  <c:v>0.38</c:v>
                </c:pt>
                <c:pt idx="1795">
                  <c:v>0.36</c:v>
                </c:pt>
                <c:pt idx="1796">
                  <c:v>0.31</c:v>
                </c:pt>
                <c:pt idx="1797">
                  <c:v>0.31</c:v>
                </c:pt>
                <c:pt idx="1798">
                  <c:v>0.21</c:v>
                </c:pt>
                <c:pt idx="1799">
                  <c:v>0.09</c:v>
                </c:pt>
                <c:pt idx="1800">
                  <c:v>0.78</c:v>
                </c:pt>
                <c:pt idx="1801">
                  <c:v>0.71</c:v>
                </c:pt>
                <c:pt idx="1802">
                  <c:v>0.7</c:v>
                </c:pt>
                <c:pt idx="1803">
                  <c:v>0.61</c:v>
                </c:pt>
                <c:pt idx="1804">
                  <c:v>0.56999999999999995</c:v>
                </c:pt>
                <c:pt idx="1805">
                  <c:v>0.53</c:v>
                </c:pt>
                <c:pt idx="1806">
                  <c:v>0.45</c:v>
                </c:pt>
                <c:pt idx="1807">
                  <c:v>0.43</c:v>
                </c:pt>
                <c:pt idx="1808">
                  <c:v>0.35</c:v>
                </c:pt>
                <c:pt idx="1809">
                  <c:v>0.28999999999999998</c:v>
                </c:pt>
                <c:pt idx="1810">
                  <c:v>0.27</c:v>
                </c:pt>
                <c:pt idx="1811">
                  <c:v>0.22</c:v>
                </c:pt>
                <c:pt idx="1812">
                  <c:v>2.2999999999999998</c:v>
                </c:pt>
                <c:pt idx="1813">
                  <c:v>0.82</c:v>
                </c:pt>
                <c:pt idx="1814">
                  <c:v>0.76</c:v>
                </c:pt>
                <c:pt idx="1815">
                  <c:v>0.7</c:v>
                </c:pt>
                <c:pt idx="1816">
                  <c:v>0.3</c:v>
                </c:pt>
                <c:pt idx="1817">
                  <c:v>0.3</c:v>
                </c:pt>
                <c:pt idx="1818">
                  <c:v>0.28000000000000003</c:v>
                </c:pt>
                <c:pt idx="1819">
                  <c:v>0.27</c:v>
                </c:pt>
                <c:pt idx="1820">
                  <c:v>0.26</c:v>
                </c:pt>
                <c:pt idx="1821">
                  <c:v>0.21</c:v>
                </c:pt>
                <c:pt idx="1822">
                  <c:v>0.15</c:v>
                </c:pt>
                <c:pt idx="1823">
                  <c:v>0</c:v>
                </c:pt>
                <c:pt idx="1824">
                  <c:v>0.49</c:v>
                </c:pt>
                <c:pt idx="1825">
                  <c:v>0.49</c:v>
                </c:pt>
                <c:pt idx="1826">
                  <c:v>0.48</c:v>
                </c:pt>
                <c:pt idx="1827">
                  <c:v>0.48</c:v>
                </c:pt>
                <c:pt idx="1828">
                  <c:v>0.43</c:v>
                </c:pt>
                <c:pt idx="1829">
                  <c:v>0.38</c:v>
                </c:pt>
                <c:pt idx="1830">
                  <c:v>0.37</c:v>
                </c:pt>
                <c:pt idx="1831">
                  <c:v>0.35</c:v>
                </c:pt>
                <c:pt idx="1832">
                  <c:v>0.34</c:v>
                </c:pt>
                <c:pt idx="1833">
                  <c:v>0.34</c:v>
                </c:pt>
                <c:pt idx="1834">
                  <c:v>0.24</c:v>
                </c:pt>
                <c:pt idx="1835">
                  <c:v>0.16</c:v>
                </c:pt>
                <c:pt idx="1836">
                  <c:v>0.75</c:v>
                </c:pt>
                <c:pt idx="1837">
                  <c:v>0.67</c:v>
                </c:pt>
                <c:pt idx="1838">
                  <c:v>0.55000000000000004</c:v>
                </c:pt>
                <c:pt idx="1839">
                  <c:v>0.43</c:v>
                </c:pt>
                <c:pt idx="1840">
                  <c:v>0.4</c:v>
                </c:pt>
                <c:pt idx="1841">
                  <c:v>0.36</c:v>
                </c:pt>
                <c:pt idx="1842">
                  <c:v>0.35</c:v>
                </c:pt>
                <c:pt idx="1843">
                  <c:v>0.32</c:v>
                </c:pt>
                <c:pt idx="1844">
                  <c:v>0.28000000000000003</c:v>
                </c:pt>
                <c:pt idx="1845">
                  <c:v>0.24</c:v>
                </c:pt>
                <c:pt idx="1846">
                  <c:v>0.21</c:v>
                </c:pt>
                <c:pt idx="1847">
                  <c:v>0.14000000000000001</c:v>
                </c:pt>
                <c:pt idx="1848">
                  <c:v>0.79</c:v>
                </c:pt>
                <c:pt idx="1849">
                  <c:v>0.75</c:v>
                </c:pt>
                <c:pt idx="1850">
                  <c:v>0.72</c:v>
                </c:pt>
                <c:pt idx="1851">
                  <c:v>0.65</c:v>
                </c:pt>
                <c:pt idx="1852">
                  <c:v>0.64</c:v>
                </c:pt>
                <c:pt idx="1853">
                  <c:v>0.56999999999999995</c:v>
                </c:pt>
                <c:pt idx="1854">
                  <c:v>0.47</c:v>
                </c:pt>
                <c:pt idx="1855">
                  <c:v>0.41</c:v>
                </c:pt>
                <c:pt idx="1856">
                  <c:v>0.3</c:v>
                </c:pt>
                <c:pt idx="1857">
                  <c:v>0.3</c:v>
                </c:pt>
                <c:pt idx="1858">
                  <c:v>0.12</c:v>
                </c:pt>
                <c:pt idx="1859">
                  <c:v>0.05</c:v>
                </c:pt>
                <c:pt idx="1860">
                  <c:v>0.98</c:v>
                </c:pt>
                <c:pt idx="1861">
                  <c:v>0.69</c:v>
                </c:pt>
                <c:pt idx="1862">
                  <c:v>0.67</c:v>
                </c:pt>
                <c:pt idx="1863">
                  <c:v>0.61</c:v>
                </c:pt>
                <c:pt idx="1864">
                  <c:v>0.52</c:v>
                </c:pt>
                <c:pt idx="1865">
                  <c:v>0.46</c:v>
                </c:pt>
                <c:pt idx="1866">
                  <c:v>0.45</c:v>
                </c:pt>
                <c:pt idx="1867">
                  <c:v>0.41</c:v>
                </c:pt>
                <c:pt idx="1868">
                  <c:v>0.31</c:v>
                </c:pt>
                <c:pt idx="1869">
                  <c:v>0.28999999999999998</c:v>
                </c:pt>
                <c:pt idx="1870">
                  <c:v>0.28999999999999998</c:v>
                </c:pt>
                <c:pt idx="1871">
                  <c:v>0.12</c:v>
                </c:pt>
                <c:pt idx="1872">
                  <c:v>0.77</c:v>
                </c:pt>
                <c:pt idx="1873">
                  <c:v>0.72</c:v>
                </c:pt>
                <c:pt idx="1874">
                  <c:v>0.62</c:v>
                </c:pt>
                <c:pt idx="1875">
                  <c:v>0.48</c:v>
                </c:pt>
                <c:pt idx="1876">
                  <c:v>0.42</c:v>
                </c:pt>
                <c:pt idx="1877">
                  <c:v>0.4</c:v>
                </c:pt>
                <c:pt idx="1878">
                  <c:v>0.22</c:v>
                </c:pt>
                <c:pt idx="1879">
                  <c:v>0.2</c:v>
                </c:pt>
                <c:pt idx="1880">
                  <c:v>0.16</c:v>
                </c:pt>
                <c:pt idx="1881">
                  <c:v>0.14000000000000001</c:v>
                </c:pt>
                <c:pt idx="1882">
                  <c:v>0.13</c:v>
                </c:pt>
                <c:pt idx="1883">
                  <c:v>0</c:v>
                </c:pt>
                <c:pt idx="1884">
                  <c:v>0.79</c:v>
                </c:pt>
                <c:pt idx="1885">
                  <c:v>0.78</c:v>
                </c:pt>
                <c:pt idx="1886">
                  <c:v>0.59</c:v>
                </c:pt>
                <c:pt idx="1887">
                  <c:v>0.5</c:v>
                </c:pt>
                <c:pt idx="1888">
                  <c:v>0.48</c:v>
                </c:pt>
                <c:pt idx="1889">
                  <c:v>0.36</c:v>
                </c:pt>
                <c:pt idx="1890">
                  <c:v>0.33</c:v>
                </c:pt>
                <c:pt idx="1891">
                  <c:v>0.22</c:v>
                </c:pt>
                <c:pt idx="1892">
                  <c:v>0.21</c:v>
                </c:pt>
                <c:pt idx="1893">
                  <c:v>0.15</c:v>
                </c:pt>
                <c:pt idx="1894">
                  <c:v>0.13</c:v>
                </c:pt>
                <c:pt idx="1895">
                  <c:v>0</c:v>
                </c:pt>
                <c:pt idx="1896">
                  <c:v>0.85</c:v>
                </c:pt>
                <c:pt idx="1897">
                  <c:v>0.68</c:v>
                </c:pt>
                <c:pt idx="1898">
                  <c:v>0.66</c:v>
                </c:pt>
                <c:pt idx="1899">
                  <c:v>0.39</c:v>
                </c:pt>
                <c:pt idx="1900">
                  <c:v>0.37</c:v>
                </c:pt>
                <c:pt idx="1901">
                  <c:v>0.37</c:v>
                </c:pt>
                <c:pt idx="1902">
                  <c:v>0.34</c:v>
                </c:pt>
                <c:pt idx="1903">
                  <c:v>0.33</c:v>
                </c:pt>
                <c:pt idx="1904">
                  <c:v>0.32</c:v>
                </c:pt>
                <c:pt idx="1905">
                  <c:v>0.3</c:v>
                </c:pt>
                <c:pt idx="1906">
                  <c:v>0.25</c:v>
                </c:pt>
                <c:pt idx="1907">
                  <c:v>0.2</c:v>
                </c:pt>
                <c:pt idx="1908">
                  <c:v>2.58</c:v>
                </c:pt>
                <c:pt idx="1909">
                  <c:v>2.1</c:v>
                </c:pt>
                <c:pt idx="1910">
                  <c:v>0.93</c:v>
                </c:pt>
                <c:pt idx="1911">
                  <c:v>0.82</c:v>
                </c:pt>
                <c:pt idx="1912">
                  <c:v>0.73</c:v>
                </c:pt>
                <c:pt idx="1913">
                  <c:v>0.67</c:v>
                </c:pt>
                <c:pt idx="1914">
                  <c:v>0.59</c:v>
                </c:pt>
                <c:pt idx="1915">
                  <c:v>0.55000000000000004</c:v>
                </c:pt>
                <c:pt idx="1916">
                  <c:v>0.45</c:v>
                </c:pt>
                <c:pt idx="1917">
                  <c:v>0.33</c:v>
                </c:pt>
                <c:pt idx="1918">
                  <c:v>0.28000000000000003</c:v>
                </c:pt>
                <c:pt idx="1919">
                  <c:v>0.24</c:v>
                </c:pt>
                <c:pt idx="1920">
                  <c:v>1.79</c:v>
                </c:pt>
                <c:pt idx="1921">
                  <c:v>0.87</c:v>
                </c:pt>
                <c:pt idx="1922">
                  <c:v>0.57999999999999996</c:v>
                </c:pt>
                <c:pt idx="1923">
                  <c:v>0.55000000000000004</c:v>
                </c:pt>
                <c:pt idx="1924">
                  <c:v>0.52</c:v>
                </c:pt>
                <c:pt idx="1925">
                  <c:v>0.43</c:v>
                </c:pt>
                <c:pt idx="1926">
                  <c:v>0.36</c:v>
                </c:pt>
                <c:pt idx="1927">
                  <c:v>0.35</c:v>
                </c:pt>
                <c:pt idx="1928">
                  <c:v>0.28000000000000003</c:v>
                </c:pt>
                <c:pt idx="1929">
                  <c:v>0.28000000000000003</c:v>
                </c:pt>
                <c:pt idx="1930">
                  <c:v>0.17</c:v>
                </c:pt>
                <c:pt idx="1931">
                  <c:v>0.12</c:v>
                </c:pt>
                <c:pt idx="1932">
                  <c:v>0.8</c:v>
                </c:pt>
                <c:pt idx="1933">
                  <c:v>0.72</c:v>
                </c:pt>
                <c:pt idx="1934">
                  <c:v>0.6</c:v>
                </c:pt>
                <c:pt idx="1935">
                  <c:v>0.53</c:v>
                </c:pt>
                <c:pt idx="1936">
                  <c:v>0.5</c:v>
                </c:pt>
                <c:pt idx="1937">
                  <c:v>0.39</c:v>
                </c:pt>
                <c:pt idx="1938">
                  <c:v>0.36</c:v>
                </c:pt>
                <c:pt idx="1939">
                  <c:v>0.33</c:v>
                </c:pt>
                <c:pt idx="1940">
                  <c:v>0.28999999999999998</c:v>
                </c:pt>
                <c:pt idx="1941">
                  <c:v>0.28000000000000003</c:v>
                </c:pt>
                <c:pt idx="1942">
                  <c:v>0.12</c:v>
                </c:pt>
                <c:pt idx="1943">
                  <c:v>0.02</c:v>
                </c:pt>
                <c:pt idx="1944">
                  <c:v>0.69</c:v>
                </c:pt>
                <c:pt idx="1945">
                  <c:v>0.55000000000000004</c:v>
                </c:pt>
                <c:pt idx="1946">
                  <c:v>0.4</c:v>
                </c:pt>
                <c:pt idx="1947">
                  <c:v>0.3</c:v>
                </c:pt>
                <c:pt idx="1948">
                  <c:v>0.28999999999999998</c:v>
                </c:pt>
                <c:pt idx="1949">
                  <c:v>0.28000000000000003</c:v>
                </c:pt>
                <c:pt idx="1950">
                  <c:v>0.27</c:v>
                </c:pt>
                <c:pt idx="1951">
                  <c:v>0.26</c:v>
                </c:pt>
                <c:pt idx="1952">
                  <c:v>0.21</c:v>
                </c:pt>
                <c:pt idx="1953">
                  <c:v>0.21</c:v>
                </c:pt>
                <c:pt idx="1954">
                  <c:v>0.16</c:v>
                </c:pt>
                <c:pt idx="1955">
                  <c:v>0.13</c:v>
                </c:pt>
                <c:pt idx="1956">
                  <c:v>3.41</c:v>
                </c:pt>
                <c:pt idx="1957">
                  <c:v>2.35</c:v>
                </c:pt>
                <c:pt idx="1958">
                  <c:v>0.7</c:v>
                </c:pt>
                <c:pt idx="1959">
                  <c:v>0.67</c:v>
                </c:pt>
                <c:pt idx="1960">
                  <c:v>0.63</c:v>
                </c:pt>
                <c:pt idx="1961">
                  <c:v>0.62</c:v>
                </c:pt>
                <c:pt idx="1962">
                  <c:v>0.61</c:v>
                </c:pt>
                <c:pt idx="1963">
                  <c:v>0.53</c:v>
                </c:pt>
                <c:pt idx="1964">
                  <c:v>0.39</c:v>
                </c:pt>
                <c:pt idx="1965">
                  <c:v>0.27</c:v>
                </c:pt>
                <c:pt idx="1966">
                  <c:v>0.24</c:v>
                </c:pt>
                <c:pt idx="1967">
                  <c:v>0.23</c:v>
                </c:pt>
                <c:pt idx="1968">
                  <c:v>1.87</c:v>
                </c:pt>
                <c:pt idx="1969">
                  <c:v>1.1599999999999999</c:v>
                </c:pt>
                <c:pt idx="1970">
                  <c:v>1</c:v>
                </c:pt>
                <c:pt idx="1971">
                  <c:v>0.78</c:v>
                </c:pt>
                <c:pt idx="1972">
                  <c:v>0.74</c:v>
                </c:pt>
                <c:pt idx="1973">
                  <c:v>0.68</c:v>
                </c:pt>
                <c:pt idx="1974">
                  <c:v>0.51</c:v>
                </c:pt>
                <c:pt idx="1975">
                  <c:v>0.33</c:v>
                </c:pt>
                <c:pt idx="1976">
                  <c:v>0.26</c:v>
                </c:pt>
                <c:pt idx="1977">
                  <c:v>0.25</c:v>
                </c:pt>
                <c:pt idx="1978">
                  <c:v>0.23</c:v>
                </c:pt>
                <c:pt idx="1979">
                  <c:v>0.16</c:v>
                </c:pt>
                <c:pt idx="1980">
                  <c:v>3.15</c:v>
                </c:pt>
                <c:pt idx="1981">
                  <c:v>0.8</c:v>
                </c:pt>
                <c:pt idx="1982">
                  <c:v>0.75</c:v>
                </c:pt>
                <c:pt idx="1983">
                  <c:v>0.72</c:v>
                </c:pt>
                <c:pt idx="1984">
                  <c:v>0.67</c:v>
                </c:pt>
                <c:pt idx="1985">
                  <c:v>0.63</c:v>
                </c:pt>
                <c:pt idx="1986">
                  <c:v>0.6</c:v>
                </c:pt>
                <c:pt idx="1987">
                  <c:v>0.39</c:v>
                </c:pt>
                <c:pt idx="1988">
                  <c:v>0.37</c:v>
                </c:pt>
                <c:pt idx="1989">
                  <c:v>0.32</c:v>
                </c:pt>
                <c:pt idx="1990">
                  <c:v>0.32</c:v>
                </c:pt>
                <c:pt idx="1991">
                  <c:v>0.3</c:v>
                </c:pt>
                <c:pt idx="1992">
                  <c:v>0.69</c:v>
                </c:pt>
                <c:pt idx="1993">
                  <c:v>0.64</c:v>
                </c:pt>
                <c:pt idx="1994">
                  <c:v>0.55000000000000004</c:v>
                </c:pt>
                <c:pt idx="1995">
                  <c:v>0.49</c:v>
                </c:pt>
                <c:pt idx="1996">
                  <c:v>0.49</c:v>
                </c:pt>
                <c:pt idx="1997">
                  <c:v>0.46</c:v>
                </c:pt>
                <c:pt idx="1998">
                  <c:v>0.42</c:v>
                </c:pt>
                <c:pt idx="1999">
                  <c:v>0.41</c:v>
                </c:pt>
                <c:pt idx="2000">
                  <c:v>0.37</c:v>
                </c:pt>
                <c:pt idx="2001">
                  <c:v>0.31</c:v>
                </c:pt>
                <c:pt idx="2002">
                  <c:v>0.25</c:v>
                </c:pt>
                <c:pt idx="2003">
                  <c:v>0.08</c:v>
                </c:pt>
                <c:pt idx="2004">
                  <c:v>0.56000000000000005</c:v>
                </c:pt>
                <c:pt idx="2005">
                  <c:v>0.49</c:v>
                </c:pt>
                <c:pt idx="2006">
                  <c:v>0.46</c:v>
                </c:pt>
                <c:pt idx="2007">
                  <c:v>0.4</c:v>
                </c:pt>
                <c:pt idx="2008">
                  <c:v>0.38</c:v>
                </c:pt>
                <c:pt idx="2009">
                  <c:v>0.36</c:v>
                </c:pt>
                <c:pt idx="2010">
                  <c:v>0.34</c:v>
                </c:pt>
                <c:pt idx="2011">
                  <c:v>0.27</c:v>
                </c:pt>
                <c:pt idx="2012">
                  <c:v>0.27</c:v>
                </c:pt>
                <c:pt idx="2013">
                  <c:v>0.26</c:v>
                </c:pt>
                <c:pt idx="2014">
                  <c:v>0.25</c:v>
                </c:pt>
                <c:pt idx="2015">
                  <c:v>0.22</c:v>
                </c:pt>
                <c:pt idx="2016">
                  <c:v>0.67</c:v>
                </c:pt>
                <c:pt idx="2017">
                  <c:v>0.64</c:v>
                </c:pt>
                <c:pt idx="2018">
                  <c:v>0.63</c:v>
                </c:pt>
                <c:pt idx="2019">
                  <c:v>0.53</c:v>
                </c:pt>
                <c:pt idx="2020">
                  <c:v>0.53</c:v>
                </c:pt>
                <c:pt idx="2021">
                  <c:v>0.48</c:v>
                </c:pt>
                <c:pt idx="2022">
                  <c:v>0.43</c:v>
                </c:pt>
                <c:pt idx="2023">
                  <c:v>0.24</c:v>
                </c:pt>
                <c:pt idx="2024">
                  <c:v>0.23</c:v>
                </c:pt>
                <c:pt idx="2025">
                  <c:v>0.23</c:v>
                </c:pt>
                <c:pt idx="2026">
                  <c:v>0.18</c:v>
                </c:pt>
                <c:pt idx="2027">
                  <c:v>0.03</c:v>
                </c:pt>
                <c:pt idx="2028">
                  <c:v>0.94</c:v>
                </c:pt>
                <c:pt idx="2029">
                  <c:v>0.77</c:v>
                </c:pt>
                <c:pt idx="2030">
                  <c:v>0.67</c:v>
                </c:pt>
                <c:pt idx="2031">
                  <c:v>0.51</c:v>
                </c:pt>
                <c:pt idx="2032">
                  <c:v>0.48</c:v>
                </c:pt>
                <c:pt idx="2033">
                  <c:v>0.38</c:v>
                </c:pt>
                <c:pt idx="2034">
                  <c:v>0.36</c:v>
                </c:pt>
                <c:pt idx="2035">
                  <c:v>0.36</c:v>
                </c:pt>
                <c:pt idx="2036">
                  <c:v>0.32</c:v>
                </c:pt>
                <c:pt idx="2037">
                  <c:v>0.3</c:v>
                </c:pt>
                <c:pt idx="2038">
                  <c:v>0.2</c:v>
                </c:pt>
                <c:pt idx="2039">
                  <c:v>0.19</c:v>
                </c:pt>
                <c:pt idx="2040">
                  <c:v>1.07</c:v>
                </c:pt>
                <c:pt idx="2041">
                  <c:v>0.85</c:v>
                </c:pt>
                <c:pt idx="2042">
                  <c:v>0.78</c:v>
                </c:pt>
                <c:pt idx="2043">
                  <c:v>0.59</c:v>
                </c:pt>
                <c:pt idx="2044">
                  <c:v>0.54</c:v>
                </c:pt>
                <c:pt idx="2045">
                  <c:v>0.54</c:v>
                </c:pt>
                <c:pt idx="2046">
                  <c:v>0.49</c:v>
                </c:pt>
                <c:pt idx="2047">
                  <c:v>0.45</c:v>
                </c:pt>
                <c:pt idx="2048">
                  <c:v>0.4</c:v>
                </c:pt>
                <c:pt idx="2049">
                  <c:v>0.38</c:v>
                </c:pt>
                <c:pt idx="2050">
                  <c:v>0.26</c:v>
                </c:pt>
                <c:pt idx="2051">
                  <c:v>0.21</c:v>
                </c:pt>
                <c:pt idx="2052">
                  <c:v>0.91</c:v>
                </c:pt>
                <c:pt idx="2053">
                  <c:v>0.79</c:v>
                </c:pt>
                <c:pt idx="2054">
                  <c:v>0.71</c:v>
                </c:pt>
                <c:pt idx="2055">
                  <c:v>0.7</c:v>
                </c:pt>
                <c:pt idx="2056">
                  <c:v>0.63</c:v>
                </c:pt>
                <c:pt idx="2057">
                  <c:v>0.61</c:v>
                </c:pt>
                <c:pt idx="2058">
                  <c:v>0.56999999999999995</c:v>
                </c:pt>
                <c:pt idx="2059">
                  <c:v>0.51</c:v>
                </c:pt>
                <c:pt idx="2060">
                  <c:v>0.46</c:v>
                </c:pt>
                <c:pt idx="2061">
                  <c:v>0.27</c:v>
                </c:pt>
                <c:pt idx="2062">
                  <c:v>0.23</c:v>
                </c:pt>
                <c:pt idx="2063">
                  <c:v>0.18</c:v>
                </c:pt>
                <c:pt idx="2064">
                  <c:v>0.76</c:v>
                </c:pt>
                <c:pt idx="2065">
                  <c:v>0.71</c:v>
                </c:pt>
                <c:pt idx="2066">
                  <c:v>0.63</c:v>
                </c:pt>
                <c:pt idx="2067">
                  <c:v>0.59</c:v>
                </c:pt>
                <c:pt idx="2068">
                  <c:v>0.56999999999999995</c:v>
                </c:pt>
                <c:pt idx="2069">
                  <c:v>0.54</c:v>
                </c:pt>
                <c:pt idx="2070">
                  <c:v>0.5</c:v>
                </c:pt>
                <c:pt idx="2071">
                  <c:v>0.47</c:v>
                </c:pt>
                <c:pt idx="2072">
                  <c:v>0.4</c:v>
                </c:pt>
                <c:pt idx="2073">
                  <c:v>0.28000000000000003</c:v>
                </c:pt>
                <c:pt idx="2074">
                  <c:v>0.13</c:v>
                </c:pt>
                <c:pt idx="2075">
                  <c:v>0</c:v>
                </c:pt>
                <c:pt idx="2076">
                  <c:v>0.66</c:v>
                </c:pt>
                <c:pt idx="2077">
                  <c:v>0.47</c:v>
                </c:pt>
                <c:pt idx="2078">
                  <c:v>0.45</c:v>
                </c:pt>
                <c:pt idx="2079">
                  <c:v>0.44</c:v>
                </c:pt>
                <c:pt idx="2080">
                  <c:v>0.34</c:v>
                </c:pt>
                <c:pt idx="2081">
                  <c:v>0.34</c:v>
                </c:pt>
                <c:pt idx="2082">
                  <c:v>0.33</c:v>
                </c:pt>
                <c:pt idx="2083">
                  <c:v>0.3</c:v>
                </c:pt>
                <c:pt idx="2084">
                  <c:v>0.28999999999999998</c:v>
                </c:pt>
                <c:pt idx="2085">
                  <c:v>0.28999999999999998</c:v>
                </c:pt>
                <c:pt idx="2086">
                  <c:v>0.26</c:v>
                </c:pt>
                <c:pt idx="2087">
                  <c:v>0.24</c:v>
                </c:pt>
                <c:pt idx="2088">
                  <c:v>0.74</c:v>
                </c:pt>
                <c:pt idx="2089">
                  <c:v>0.67</c:v>
                </c:pt>
                <c:pt idx="2090">
                  <c:v>0.65</c:v>
                </c:pt>
                <c:pt idx="2091">
                  <c:v>0.64</c:v>
                </c:pt>
                <c:pt idx="2092">
                  <c:v>0.53</c:v>
                </c:pt>
                <c:pt idx="2093">
                  <c:v>0.47</c:v>
                </c:pt>
                <c:pt idx="2094">
                  <c:v>0.43</c:v>
                </c:pt>
                <c:pt idx="2095">
                  <c:v>0.24</c:v>
                </c:pt>
                <c:pt idx="2096">
                  <c:v>0.22</c:v>
                </c:pt>
                <c:pt idx="2097">
                  <c:v>0.17</c:v>
                </c:pt>
                <c:pt idx="2098">
                  <c:v>0.11</c:v>
                </c:pt>
                <c:pt idx="2099">
                  <c:v>0.1</c:v>
                </c:pt>
                <c:pt idx="2100">
                  <c:v>0.81</c:v>
                </c:pt>
                <c:pt idx="2101">
                  <c:v>0.76</c:v>
                </c:pt>
                <c:pt idx="2102">
                  <c:v>0.61</c:v>
                </c:pt>
                <c:pt idx="2103">
                  <c:v>0.55000000000000004</c:v>
                </c:pt>
                <c:pt idx="2104">
                  <c:v>0.48</c:v>
                </c:pt>
                <c:pt idx="2105">
                  <c:v>0.41</c:v>
                </c:pt>
                <c:pt idx="2106">
                  <c:v>0.39</c:v>
                </c:pt>
                <c:pt idx="2107">
                  <c:v>0.31</c:v>
                </c:pt>
                <c:pt idx="2108">
                  <c:v>0.26</c:v>
                </c:pt>
                <c:pt idx="2109">
                  <c:v>0.21</c:v>
                </c:pt>
                <c:pt idx="2110">
                  <c:v>0.15</c:v>
                </c:pt>
                <c:pt idx="2111">
                  <c:v>0.12</c:v>
                </c:pt>
                <c:pt idx="2112">
                  <c:v>0.57999999999999996</c:v>
                </c:pt>
                <c:pt idx="2113">
                  <c:v>0.56000000000000005</c:v>
                </c:pt>
                <c:pt idx="2114">
                  <c:v>0.46</c:v>
                </c:pt>
                <c:pt idx="2115">
                  <c:v>0.43</c:v>
                </c:pt>
                <c:pt idx="2116">
                  <c:v>0.31</c:v>
                </c:pt>
                <c:pt idx="2117">
                  <c:v>0.28000000000000003</c:v>
                </c:pt>
                <c:pt idx="2118">
                  <c:v>0.28000000000000003</c:v>
                </c:pt>
                <c:pt idx="2119">
                  <c:v>0.23</c:v>
                </c:pt>
                <c:pt idx="2120">
                  <c:v>0.23</c:v>
                </c:pt>
                <c:pt idx="2121">
                  <c:v>0.12</c:v>
                </c:pt>
                <c:pt idx="2122">
                  <c:v>0.12</c:v>
                </c:pt>
                <c:pt idx="2123">
                  <c:v>0.09</c:v>
                </c:pt>
                <c:pt idx="2124">
                  <c:v>3.13</c:v>
                </c:pt>
                <c:pt idx="2125">
                  <c:v>0.94</c:v>
                </c:pt>
                <c:pt idx="2126">
                  <c:v>0.83</c:v>
                </c:pt>
                <c:pt idx="2127">
                  <c:v>0.75</c:v>
                </c:pt>
                <c:pt idx="2128">
                  <c:v>0.66</c:v>
                </c:pt>
                <c:pt idx="2129">
                  <c:v>0.61</c:v>
                </c:pt>
                <c:pt idx="2130">
                  <c:v>0.57999999999999996</c:v>
                </c:pt>
                <c:pt idx="2131">
                  <c:v>0.52</c:v>
                </c:pt>
                <c:pt idx="2132">
                  <c:v>0.48</c:v>
                </c:pt>
                <c:pt idx="2133">
                  <c:v>0.46</c:v>
                </c:pt>
                <c:pt idx="2134">
                  <c:v>0.44</c:v>
                </c:pt>
                <c:pt idx="2135">
                  <c:v>0.3</c:v>
                </c:pt>
                <c:pt idx="2136">
                  <c:v>0.93</c:v>
                </c:pt>
                <c:pt idx="2137">
                  <c:v>0.82</c:v>
                </c:pt>
                <c:pt idx="2138">
                  <c:v>0.77</c:v>
                </c:pt>
                <c:pt idx="2139">
                  <c:v>0.66</c:v>
                </c:pt>
                <c:pt idx="2140">
                  <c:v>0.55000000000000004</c:v>
                </c:pt>
                <c:pt idx="2141">
                  <c:v>0.46</c:v>
                </c:pt>
                <c:pt idx="2142">
                  <c:v>0.4</c:v>
                </c:pt>
                <c:pt idx="2143">
                  <c:v>0.36</c:v>
                </c:pt>
                <c:pt idx="2144">
                  <c:v>0.28999999999999998</c:v>
                </c:pt>
                <c:pt idx="2145">
                  <c:v>0.28000000000000003</c:v>
                </c:pt>
                <c:pt idx="2146">
                  <c:v>0.27</c:v>
                </c:pt>
                <c:pt idx="2147">
                  <c:v>0.21</c:v>
                </c:pt>
                <c:pt idx="2148">
                  <c:v>0.89</c:v>
                </c:pt>
                <c:pt idx="2149">
                  <c:v>0.76</c:v>
                </c:pt>
                <c:pt idx="2150">
                  <c:v>0.7</c:v>
                </c:pt>
                <c:pt idx="2151">
                  <c:v>0.59</c:v>
                </c:pt>
                <c:pt idx="2152">
                  <c:v>0.46</c:v>
                </c:pt>
                <c:pt idx="2153">
                  <c:v>0.44</c:v>
                </c:pt>
                <c:pt idx="2154">
                  <c:v>0.44</c:v>
                </c:pt>
                <c:pt idx="2155">
                  <c:v>0.42</c:v>
                </c:pt>
                <c:pt idx="2156">
                  <c:v>0.38</c:v>
                </c:pt>
                <c:pt idx="2157">
                  <c:v>0.33</c:v>
                </c:pt>
                <c:pt idx="2158">
                  <c:v>0.23</c:v>
                </c:pt>
                <c:pt idx="2159">
                  <c:v>0.21</c:v>
                </c:pt>
                <c:pt idx="2160">
                  <c:v>0.74</c:v>
                </c:pt>
                <c:pt idx="2161">
                  <c:v>0.72</c:v>
                </c:pt>
                <c:pt idx="2162">
                  <c:v>0.48</c:v>
                </c:pt>
                <c:pt idx="2163">
                  <c:v>0.47</c:v>
                </c:pt>
                <c:pt idx="2164">
                  <c:v>0.47</c:v>
                </c:pt>
                <c:pt idx="2165">
                  <c:v>0.46</c:v>
                </c:pt>
                <c:pt idx="2166">
                  <c:v>0.37</c:v>
                </c:pt>
                <c:pt idx="2167">
                  <c:v>0.31</c:v>
                </c:pt>
                <c:pt idx="2168">
                  <c:v>0.28000000000000003</c:v>
                </c:pt>
                <c:pt idx="2169">
                  <c:v>0.23</c:v>
                </c:pt>
                <c:pt idx="2170">
                  <c:v>0.19</c:v>
                </c:pt>
                <c:pt idx="2171">
                  <c:v>0.03</c:v>
                </c:pt>
                <c:pt idx="2172">
                  <c:v>3.15</c:v>
                </c:pt>
                <c:pt idx="2173">
                  <c:v>0.77</c:v>
                </c:pt>
                <c:pt idx="2174">
                  <c:v>0.57999999999999996</c:v>
                </c:pt>
                <c:pt idx="2175">
                  <c:v>0.47</c:v>
                </c:pt>
                <c:pt idx="2176">
                  <c:v>0.39</c:v>
                </c:pt>
                <c:pt idx="2177">
                  <c:v>0.35</c:v>
                </c:pt>
                <c:pt idx="2178">
                  <c:v>0.34</c:v>
                </c:pt>
                <c:pt idx="2179">
                  <c:v>0.27</c:v>
                </c:pt>
                <c:pt idx="2180">
                  <c:v>0.25</c:v>
                </c:pt>
                <c:pt idx="2181">
                  <c:v>0.25</c:v>
                </c:pt>
                <c:pt idx="2182">
                  <c:v>0.23</c:v>
                </c:pt>
                <c:pt idx="2183">
                  <c:v>0.22</c:v>
                </c:pt>
                <c:pt idx="2184">
                  <c:v>0.78</c:v>
                </c:pt>
                <c:pt idx="2185">
                  <c:v>0.6</c:v>
                </c:pt>
                <c:pt idx="2186">
                  <c:v>0.5</c:v>
                </c:pt>
                <c:pt idx="2187">
                  <c:v>0.46</c:v>
                </c:pt>
                <c:pt idx="2188">
                  <c:v>0.45</c:v>
                </c:pt>
                <c:pt idx="2189">
                  <c:v>0.42</c:v>
                </c:pt>
                <c:pt idx="2190">
                  <c:v>0.41</c:v>
                </c:pt>
                <c:pt idx="2191">
                  <c:v>0.39</c:v>
                </c:pt>
                <c:pt idx="2192">
                  <c:v>0.39</c:v>
                </c:pt>
                <c:pt idx="2193">
                  <c:v>0.32</c:v>
                </c:pt>
                <c:pt idx="2194">
                  <c:v>0.18</c:v>
                </c:pt>
                <c:pt idx="2195">
                  <c:v>0.17</c:v>
                </c:pt>
                <c:pt idx="2196">
                  <c:v>0.66</c:v>
                </c:pt>
                <c:pt idx="2197">
                  <c:v>0.64</c:v>
                </c:pt>
                <c:pt idx="2198">
                  <c:v>0.56999999999999995</c:v>
                </c:pt>
                <c:pt idx="2199">
                  <c:v>0.53</c:v>
                </c:pt>
                <c:pt idx="2200">
                  <c:v>0.52</c:v>
                </c:pt>
                <c:pt idx="2201">
                  <c:v>0.47</c:v>
                </c:pt>
                <c:pt idx="2202">
                  <c:v>0.35</c:v>
                </c:pt>
                <c:pt idx="2203">
                  <c:v>0.18</c:v>
                </c:pt>
                <c:pt idx="2204">
                  <c:v>0.17</c:v>
                </c:pt>
                <c:pt idx="2205">
                  <c:v>0.16</c:v>
                </c:pt>
                <c:pt idx="2206">
                  <c:v>0.15</c:v>
                </c:pt>
                <c:pt idx="2207">
                  <c:v>0.14000000000000001</c:v>
                </c:pt>
                <c:pt idx="2208">
                  <c:v>0.7</c:v>
                </c:pt>
                <c:pt idx="2209">
                  <c:v>0.66</c:v>
                </c:pt>
                <c:pt idx="2210">
                  <c:v>0.62</c:v>
                </c:pt>
                <c:pt idx="2211">
                  <c:v>0.52</c:v>
                </c:pt>
                <c:pt idx="2212">
                  <c:v>0.41</c:v>
                </c:pt>
                <c:pt idx="2213">
                  <c:v>0.38</c:v>
                </c:pt>
                <c:pt idx="2214">
                  <c:v>0.34</c:v>
                </c:pt>
                <c:pt idx="2215">
                  <c:v>0.31</c:v>
                </c:pt>
                <c:pt idx="2216">
                  <c:v>0.28999999999999998</c:v>
                </c:pt>
                <c:pt idx="2217">
                  <c:v>0.27</c:v>
                </c:pt>
                <c:pt idx="2218">
                  <c:v>0.25</c:v>
                </c:pt>
                <c:pt idx="2219">
                  <c:v>0.22</c:v>
                </c:pt>
                <c:pt idx="2220">
                  <c:v>2.0099999999999998</c:v>
                </c:pt>
                <c:pt idx="2221">
                  <c:v>0.89</c:v>
                </c:pt>
                <c:pt idx="2222">
                  <c:v>0.67</c:v>
                </c:pt>
                <c:pt idx="2223">
                  <c:v>0.65</c:v>
                </c:pt>
                <c:pt idx="2224">
                  <c:v>0.62</c:v>
                </c:pt>
                <c:pt idx="2225">
                  <c:v>0.57999999999999996</c:v>
                </c:pt>
                <c:pt idx="2226">
                  <c:v>0.5</c:v>
                </c:pt>
                <c:pt idx="2227">
                  <c:v>0.49</c:v>
                </c:pt>
                <c:pt idx="2228">
                  <c:v>0.3</c:v>
                </c:pt>
                <c:pt idx="2229">
                  <c:v>0.25</c:v>
                </c:pt>
                <c:pt idx="2230">
                  <c:v>0.11</c:v>
                </c:pt>
                <c:pt idx="2231">
                  <c:v>0.02</c:v>
                </c:pt>
                <c:pt idx="2232">
                  <c:v>1.06</c:v>
                </c:pt>
                <c:pt idx="2233">
                  <c:v>0.62</c:v>
                </c:pt>
                <c:pt idx="2234">
                  <c:v>0.6</c:v>
                </c:pt>
                <c:pt idx="2235">
                  <c:v>0.55000000000000004</c:v>
                </c:pt>
                <c:pt idx="2236">
                  <c:v>0.48</c:v>
                </c:pt>
                <c:pt idx="2237">
                  <c:v>0.46</c:v>
                </c:pt>
                <c:pt idx="2238">
                  <c:v>0.39</c:v>
                </c:pt>
                <c:pt idx="2239">
                  <c:v>0.34</c:v>
                </c:pt>
                <c:pt idx="2240">
                  <c:v>0.28999999999999998</c:v>
                </c:pt>
                <c:pt idx="2241">
                  <c:v>0.28999999999999998</c:v>
                </c:pt>
                <c:pt idx="2242">
                  <c:v>0.27</c:v>
                </c:pt>
                <c:pt idx="2243">
                  <c:v>0.25</c:v>
                </c:pt>
                <c:pt idx="2244">
                  <c:v>0.85</c:v>
                </c:pt>
                <c:pt idx="2245">
                  <c:v>0.83</c:v>
                </c:pt>
                <c:pt idx="2246">
                  <c:v>0.67</c:v>
                </c:pt>
                <c:pt idx="2247">
                  <c:v>0.67</c:v>
                </c:pt>
                <c:pt idx="2248">
                  <c:v>0.55000000000000004</c:v>
                </c:pt>
                <c:pt idx="2249">
                  <c:v>0.53</c:v>
                </c:pt>
                <c:pt idx="2250">
                  <c:v>0.5</c:v>
                </c:pt>
                <c:pt idx="2251">
                  <c:v>0.45</c:v>
                </c:pt>
                <c:pt idx="2252">
                  <c:v>0.39</c:v>
                </c:pt>
                <c:pt idx="2253">
                  <c:v>0.32</c:v>
                </c:pt>
                <c:pt idx="2254">
                  <c:v>0.09</c:v>
                </c:pt>
                <c:pt idx="2255">
                  <c:v>0.08</c:v>
                </c:pt>
                <c:pt idx="2256">
                  <c:v>0.76</c:v>
                </c:pt>
                <c:pt idx="2257">
                  <c:v>0.66</c:v>
                </c:pt>
                <c:pt idx="2258">
                  <c:v>0.5</c:v>
                </c:pt>
                <c:pt idx="2259">
                  <c:v>0.46</c:v>
                </c:pt>
                <c:pt idx="2260">
                  <c:v>0.44</c:v>
                </c:pt>
                <c:pt idx="2261">
                  <c:v>0.43</c:v>
                </c:pt>
                <c:pt idx="2262">
                  <c:v>0.42</c:v>
                </c:pt>
                <c:pt idx="2263">
                  <c:v>0.35</c:v>
                </c:pt>
                <c:pt idx="2264">
                  <c:v>0.34</c:v>
                </c:pt>
                <c:pt idx="2265">
                  <c:v>0.33</c:v>
                </c:pt>
                <c:pt idx="2266">
                  <c:v>0.22</c:v>
                </c:pt>
                <c:pt idx="2267">
                  <c:v>0.2</c:v>
                </c:pt>
                <c:pt idx="2268">
                  <c:v>0.76</c:v>
                </c:pt>
                <c:pt idx="2269">
                  <c:v>0.45</c:v>
                </c:pt>
                <c:pt idx="2270">
                  <c:v>0.44</c:v>
                </c:pt>
                <c:pt idx="2271">
                  <c:v>0.43</c:v>
                </c:pt>
                <c:pt idx="2272">
                  <c:v>0.42</c:v>
                </c:pt>
                <c:pt idx="2273">
                  <c:v>0.37</c:v>
                </c:pt>
                <c:pt idx="2274">
                  <c:v>0.35</c:v>
                </c:pt>
                <c:pt idx="2275">
                  <c:v>0.33</c:v>
                </c:pt>
                <c:pt idx="2276">
                  <c:v>0.32</c:v>
                </c:pt>
                <c:pt idx="2277">
                  <c:v>0.27</c:v>
                </c:pt>
                <c:pt idx="2278">
                  <c:v>0.2</c:v>
                </c:pt>
                <c:pt idx="2279">
                  <c:v>0.1</c:v>
                </c:pt>
                <c:pt idx="2280">
                  <c:v>0.66</c:v>
                </c:pt>
                <c:pt idx="2281">
                  <c:v>0.62</c:v>
                </c:pt>
                <c:pt idx="2282">
                  <c:v>0.56000000000000005</c:v>
                </c:pt>
                <c:pt idx="2283">
                  <c:v>0.51</c:v>
                </c:pt>
                <c:pt idx="2284">
                  <c:v>0.42</c:v>
                </c:pt>
                <c:pt idx="2285">
                  <c:v>0.36</c:v>
                </c:pt>
                <c:pt idx="2286">
                  <c:v>0.36</c:v>
                </c:pt>
                <c:pt idx="2287">
                  <c:v>0.32</c:v>
                </c:pt>
                <c:pt idx="2288">
                  <c:v>0.28999999999999998</c:v>
                </c:pt>
                <c:pt idx="2289">
                  <c:v>0.17</c:v>
                </c:pt>
                <c:pt idx="2290">
                  <c:v>7.0000000000000007E-2</c:v>
                </c:pt>
                <c:pt idx="2291">
                  <c:v>0.02</c:v>
                </c:pt>
                <c:pt idx="2292">
                  <c:v>0.65</c:v>
                </c:pt>
                <c:pt idx="2293">
                  <c:v>0.49</c:v>
                </c:pt>
                <c:pt idx="2294">
                  <c:v>0.44</c:v>
                </c:pt>
                <c:pt idx="2295">
                  <c:v>0.44</c:v>
                </c:pt>
                <c:pt idx="2296">
                  <c:v>0.4</c:v>
                </c:pt>
                <c:pt idx="2297">
                  <c:v>0.38</c:v>
                </c:pt>
                <c:pt idx="2298">
                  <c:v>0.34</c:v>
                </c:pt>
                <c:pt idx="2299">
                  <c:v>0.26</c:v>
                </c:pt>
                <c:pt idx="2300">
                  <c:v>0.23</c:v>
                </c:pt>
                <c:pt idx="2301">
                  <c:v>0.21</c:v>
                </c:pt>
                <c:pt idx="2302">
                  <c:v>0.16</c:v>
                </c:pt>
                <c:pt idx="2303">
                  <c:v>0.04</c:v>
                </c:pt>
                <c:pt idx="2304">
                  <c:v>3.64</c:v>
                </c:pt>
                <c:pt idx="2305">
                  <c:v>3.06</c:v>
                </c:pt>
                <c:pt idx="2306">
                  <c:v>0.61</c:v>
                </c:pt>
                <c:pt idx="2307">
                  <c:v>0.56999999999999995</c:v>
                </c:pt>
                <c:pt idx="2308">
                  <c:v>0.53</c:v>
                </c:pt>
                <c:pt idx="2309">
                  <c:v>0.47</c:v>
                </c:pt>
                <c:pt idx="2310">
                  <c:v>0.47</c:v>
                </c:pt>
                <c:pt idx="2311">
                  <c:v>0.4</c:v>
                </c:pt>
                <c:pt idx="2312">
                  <c:v>0.32</c:v>
                </c:pt>
                <c:pt idx="2313">
                  <c:v>0.28999999999999998</c:v>
                </c:pt>
                <c:pt idx="2314">
                  <c:v>0.27</c:v>
                </c:pt>
                <c:pt idx="2315">
                  <c:v>0.14000000000000001</c:v>
                </c:pt>
                <c:pt idx="2316">
                  <c:v>0.88</c:v>
                </c:pt>
                <c:pt idx="2317">
                  <c:v>0.56000000000000005</c:v>
                </c:pt>
                <c:pt idx="2318">
                  <c:v>0.49</c:v>
                </c:pt>
                <c:pt idx="2319">
                  <c:v>0.48</c:v>
                </c:pt>
                <c:pt idx="2320">
                  <c:v>0.43</c:v>
                </c:pt>
                <c:pt idx="2321">
                  <c:v>0.39</c:v>
                </c:pt>
                <c:pt idx="2322">
                  <c:v>0.22</c:v>
                </c:pt>
                <c:pt idx="2323">
                  <c:v>0.18</c:v>
                </c:pt>
                <c:pt idx="2324">
                  <c:v>0.16</c:v>
                </c:pt>
                <c:pt idx="2325">
                  <c:v>0.14000000000000001</c:v>
                </c:pt>
                <c:pt idx="2326">
                  <c:v>0.11</c:v>
                </c:pt>
                <c:pt idx="2327">
                  <c:v>0.1</c:v>
                </c:pt>
                <c:pt idx="2328">
                  <c:v>0.88</c:v>
                </c:pt>
                <c:pt idx="2329">
                  <c:v>0.73</c:v>
                </c:pt>
                <c:pt idx="2330">
                  <c:v>0.66</c:v>
                </c:pt>
                <c:pt idx="2331">
                  <c:v>0.64</c:v>
                </c:pt>
                <c:pt idx="2332">
                  <c:v>0.62</c:v>
                </c:pt>
                <c:pt idx="2333">
                  <c:v>0.6</c:v>
                </c:pt>
                <c:pt idx="2334">
                  <c:v>0.6</c:v>
                </c:pt>
                <c:pt idx="2335">
                  <c:v>0.52</c:v>
                </c:pt>
                <c:pt idx="2336">
                  <c:v>0.37</c:v>
                </c:pt>
                <c:pt idx="2337">
                  <c:v>0.35</c:v>
                </c:pt>
                <c:pt idx="2338">
                  <c:v>0.31</c:v>
                </c:pt>
                <c:pt idx="2339">
                  <c:v>0.21</c:v>
                </c:pt>
                <c:pt idx="2340">
                  <c:v>0.9</c:v>
                </c:pt>
                <c:pt idx="2341">
                  <c:v>0.72</c:v>
                </c:pt>
                <c:pt idx="2342">
                  <c:v>0.63</c:v>
                </c:pt>
                <c:pt idx="2343">
                  <c:v>0.52</c:v>
                </c:pt>
                <c:pt idx="2344">
                  <c:v>0.47</c:v>
                </c:pt>
                <c:pt idx="2345">
                  <c:v>0.4</c:v>
                </c:pt>
                <c:pt idx="2346">
                  <c:v>0.34</c:v>
                </c:pt>
                <c:pt idx="2347">
                  <c:v>0.28999999999999998</c:v>
                </c:pt>
                <c:pt idx="2348">
                  <c:v>0.28000000000000003</c:v>
                </c:pt>
                <c:pt idx="2349">
                  <c:v>0.25</c:v>
                </c:pt>
                <c:pt idx="2350">
                  <c:v>0.14000000000000001</c:v>
                </c:pt>
                <c:pt idx="2351">
                  <c:v>0.12</c:v>
                </c:pt>
                <c:pt idx="2352">
                  <c:v>0.94</c:v>
                </c:pt>
                <c:pt idx="2353">
                  <c:v>0.88</c:v>
                </c:pt>
                <c:pt idx="2354">
                  <c:v>0.73</c:v>
                </c:pt>
                <c:pt idx="2355">
                  <c:v>0.73</c:v>
                </c:pt>
                <c:pt idx="2356">
                  <c:v>0.6</c:v>
                </c:pt>
                <c:pt idx="2357">
                  <c:v>0.49</c:v>
                </c:pt>
                <c:pt idx="2358">
                  <c:v>0.47</c:v>
                </c:pt>
                <c:pt idx="2359">
                  <c:v>0.45</c:v>
                </c:pt>
                <c:pt idx="2360">
                  <c:v>0.34</c:v>
                </c:pt>
                <c:pt idx="2361">
                  <c:v>0.31</c:v>
                </c:pt>
                <c:pt idx="2362">
                  <c:v>0.16</c:v>
                </c:pt>
                <c:pt idx="2363">
                  <c:v>0</c:v>
                </c:pt>
                <c:pt idx="2364">
                  <c:v>0.76</c:v>
                </c:pt>
                <c:pt idx="2365">
                  <c:v>0.71</c:v>
                </c:pt>
                <c:pt idx="2366">
                  <c:v>0.56999999999999995</c:v>
                </c:pt>
                <c:pt idx="2367">
                  <c:v>0.56000000000000005</c:v>
                </c:pt>
                <c:pt idx="2368">
                  <c:v>0.55000000000000004</c:v>
                </c:pt>
                <c:pt idx="2369">
                  <c:v>0.51</c:v>
                </c:pt>
                <c:pt idx="2370">
                  <c:v>0.5</c:v>
                </c:pt>
                <c:pt idx="2371">
                  <c:v>0.5</c:v>
                </c:pt>
                <c:pt idx="2372">
                  <c:v>0.46</c:v>
                </c:pt>
                <c:pt idx="2373">
                  <c:v>0.42</c:v>
                </c:pt>
                <c:pt idx="2374">
                  <c:v>0.32</c:v>
                </c:pt>
                <c:pt idx="2375">
                  <c:v>0.28999999999999998</c:v>
                </c:pt>
                <c:pt idx="2376">
                  <c:v>0.79</c:v>
                </c:pt>
                <c:pt idx="2377">
                  <c:v>0.5</c:v>
                </c:pt>
                <c:pt idx="2378">
                  <c:v>0.49</c:v>
                </c:pt>
                <c:pt idx="2379">
                  <c:v>0.46</c:v>
                </c:pt>
                <c:pt idx="2380">
                  <c:v>0.45</c:v>
                </c:pt>
                <c:pt idx="2381">
                  <c:v>0.42</c:v>
                </c:pt>
                <c:pt idx="2382">
                  <c:v>0.41</c:v>
                </c:pt>
                <c:pt idx="2383">
                  <c:v>0.41</c:v>
                </c:pt>
                <c:pt idx="2384">
                  <c:v>0.39</c:v>
                </c:pt>
                <c:pt idx="2385">
                  <c:v>0.35</c:v>
                </c:pt>
                <c:pt idx="2386">
                  <c:v>0.34</c:v>
                </c:pt>
                <c:pt idx="2387">
                  <c:v>0.14000000000000001</c:v>
                </c:pt>
                <c:pt idx="2388">
                  <c:v>0.72</c:v>
                </c:pt>
                <c:pt idx="2389">
                  <c:v>0.71</c:v>
                </c:pt>
                <c:pt idx="2390">
                  <c:v>0.69</c:v>
                </c:pt>
                <c:pt idx="2391">
                  <c:v>0.63</c:v>
                </c:pt>
                <c:pt idx="2392">
                  <c:v>0.55000000000000004</c:v>
                </c:pt>
                <c:pt idx="2393">
                  <c:v>0.45</c:v>
                </c:pt>
                <c:pt idx="2394">
                  <c:v>0.43</c:v>
                </c:pt>
                <c:pt idx="2395">
                  <c:v>0.41</c:v>
                </c:pt>
                <c:pt idx="2396">
                  <c:v>0.41</c:v>
                </c:pt>
                <c:pt idx="2397">
                  <c:v>0.39</c:v>
                </c:pt>
                <c:pt idx="2398">
                  <c:v>0.31</c:v>
                </c:pt>
                <c:pt idx="2399">
                  <c:v>0.28000000000000003</c:v>
                </c:pt>
                <c:pt idx="2400">
                  <c:v>0.79</c:v>
                </c:pt>
                <c:pt idx="2401">
                  <c:v>0.67</c:v>
                </c:pt>
                <c:pt idx="2402">
                  <c:v>0.62</c:v>
                </c:pt>
                <c:pt idx="2403">
                  <c:v>0.44</c:v>
                </c:pt>
                <c:pt idx="2404">
                  <c:v>0.44</c:v>
                </c:pt>
                <c:pt idx="2405">
                  <c:v>0.44</c:v>
                </c:pt>
                <c:pt idx="2406">
                  <c:v>0.42</c:v>
                </c:pt>
                <c:pt idx="2407">
                  <c:v>0.34</c:v>
                </c:pt>
                <c:pt idx="2408">
                  <c:v>0.28999999999999998</c:v>
                </c:pt>
                <c:pt idx="2409">
                  <c:v>0.28000000000000003</c:v>
                </c:pt>
                <c:pt idx="2410">
                  <c:v>0.14000000000000001</c:v>
                </c:pt>
                <c:pt idx="2411">
                  <c:v>0.09</c:v>
                </c:pt>
                <c:pt idx="2412">
                  <c:v>1.84</c:v>
                </c:pt>
                <c:pt idx="2413">
                  <c:v>0.7</c:v>
                </c:pt>
                <c:pt idx="2414">
                  <c:v>0.67</c:v>
                </c:pt>
                <c:pt idx="2415">
                  <c:v>0.59</c:v>
                </c:pt>
                <c:pt idx="2416">
                  <c:v>0.56000000000000005</c:v>
                </c:pt>
                <c:pt idx="2417">
                  <c:v>0.54</c:v>
                </c:pt>
                <c:pt idx="2418">
                  <c:v>0.49</c:v>
                </c:pt>
                <c:pt idx="2419">
                  <c:v>0.4</c:v>
                </c:pt>
                <c:pt idx="2420">
                  <c:v>0.38</c:v>
                </c:pt>
                <c:pt idx="2421">
                  <c:v>0.37</c:v>
                </c:pt>
                <c:pt idx="2422">
                  <c:v>0.33</c:v>
                </c:pt>
                <c:pt idx="2423">
                  <c:v>0.14000000000000001</c:v>
                </c:pt>
                <c:pt idx="2424">
                  <c:v>0.66</c:v>
                </c:pt>
                <c:pt idx="2425">
                  <c:v>0.65</c:v>
                </c:pt>
                <c:pt idx="2426">
                  <c:v>0.59</c:v>
                </c:pt>
                <c:pt idx="2427">
                  <c:v>0.56999999999999995</c:v>
                </c:pt>
                <c:pt idx="2428">
                  <c:v>0.54</c:v>
                </c:pt>
                <c:pt idx="2429">
                  <c:v>0.35</c:v>
                </c:pt>
                <c:pt idx="2430">
                  <c:v>0.27</c:v>
                </c:pt>
                <c:pt idx="2431">
                  <c:v>0.23</c:v>
                </c:pt>
                <c:pt idx="2432">
                  <c:v>0.13</c:v>
                </c:pt>
                <c:pt idx="2433">
                  <c:v>0.12</c:v>
                </c:pt>
                <c:pt idx="2434">
                  <c:v>0.04</c:v>
                </c:pt>
                <c:pt idx="2435">
                  <c:v>0.02</c:v>
                </c:pt>
                <c:pt idx="2436">
                  <c:v>0.72</c:v>
                </c:pt>
                <c:pt idx="2437">
                  <c:v>0.68</c:v>
                </c:pt>
                <c:pt idx="2438">
                  <c:v>0.61</c:v>
                </c:pt>
                <c:pt idx="2439">
                  <c:v>0.55000000000000004</c:v>
                </c:pt>
                <c:pt idx="2440">
                  <c:v>0.45</c:v>
                </c:pt>
                <c:pt idx="2441">
                  <c:v>0.44</c:v>
                </c:pt>
                <c:pt idx="2442">
                  <c:v>0.44</c:v>
                </c:pt>
                <c:pt idx="2443">
                  <c:v>0.44</c:v>
                </c:pt>
                <c:pt idx="2444">
                  <c:v>0.33</c:v>
                </c:pt>
                <c:pt idx="2445">
                  <c:v>0.17</c:v>
                </c:pt>
                <c:pt idx="2446">
                  <c:v>0.13</c:v>
                </c:pt>
                <c:pt idx="2447">
                  <c:v>0.03</c:v>
                </c:pt>
                <c:pt idx="2448">
                  <c:v>0.9</c:v>
                </c:pt>
                <c:pt idx="2449">
                  <c:v>0.73</c:v>
                </c:pt>
                <c:pt idx="2450">
                  <c:v>0.73</c:v>
                </c:pt>
                <c:pt idx="2451">
                  <c:v>0.55000000000000004</c:v>
                </c:pt>
                <c:pt idx="2452">
                  <c:v>0.54</c:v>
                </c:pt>
                <c:pt idx="2453">
                  <c:v>0.48</c:v>
                </c:pt>
                <c:pt idx="2454">
                  <c:v>0.45</c:v>
                </c:pt>
                <c:pt idx="2455">
                  <c:v>0.44</c:v>
                </c:pt>
                <c:pt idx="2456">
                  <c:v>0.4</c:v>
                </c:pt>
                <c:pt idx="2457">
                  <c:v>0.31</c:v>
                </c:pt>
                <c:pt idx="2458">
                  <c:v>0.16</c:v>
                </c:pt>
                <c:pt idx="2459">
                  <c:v>0</c:v>
                </c:pt>
                <c:pt idx="2460">
                  <c:v>2.98</c:v>
                </c:pt>
                <c:pt idx="2461">
                  <c:v>0.8</c:v>
                </c:pt>
                <c:pt idx="2462">
                  <c:v>0.62</c:v>
                </c:pt>
                <c:pt idx="2463">
                  <c:v>0.54</c:v>
                </c:pt>
                <c:pt idx="2464">
                  <c:v>0.48</c:v>
                </c:pt>
                <c:pt idx="2465">
                  <c:v>0.43</c:v>
                </c:pt>
                <c:pt idx="2466">
                  <c:v>0.43</c:v>
                </c:pt>
                <c:pt idx="2467">
                  <c:v>0.42</c:v>
                </c:pt>
                <c:pt idx="2468">
                  <c:v>0.4</c:v>
                </c:pt>
                <c:pt idx="2469">
                  <c:v>0.33</c:v>
                </c:pt>
                <c:pt idx="2470">
                  <c:v>0.3</c:v>
                </c:pt>
                <c:pt idx="2471">
                  <c:v>0.28000000000000003</c:v>
                </c:pt>
                <c:pt idx="2472">
                  <c:v>0.85</c:v>
                </c:pt>
                <c:pt idx="2473">
                  <c:v>0.63</c:v>
                </c:pt>
                <c:pt idx="2474">
                  <c:v>0.56000000000000005</c:v>
                </c:pt>
                <c:pt idx="2475">
                  <c:v>0.56000000000000005</c:v>
                </c:pt>
                <c:pt idx="2476">
                  <c:v>0.51</c:v>
                </c:pt>
                <c:pt idx="2477">
                  <c:v>0.48</c:v>
                </c:pt>
                <c:pt idx="2478">
                  <c:v>0.45</c:v>
                </c:pt>
                <c:pt idx="2479">
                  <c:v>0.3</c:v>
                </c:pt>
                <c:pt idx="2480">
                  <c:v>0.27</c:v>
                </c:pt>
                <c:pt idx="2481">
                  <c:v>0.17</c:v>
                </c:pt>
                <c:pt idx="2482">
                  <c:v>0.06</c:v>
                </c:pt>
                <c:pt idx="2483">
                  <c:v>0.02</c:v>
                </c:pt>
                <c:pt idx="2484">
                  <c:v>0.67</c:v>
                </c:pt>
                <c:pt idx="2485">
                  <c:v>0.55000000000000004</c:v>
                </c:pt>
                <c:pt idx="2486">
                  <c:v>0.51</c:v>
                </c:pt>
                <c:pt idx="2487">
                  <c:v>0.5</c:v>
                </c:pt>
                <c:pt idx="2488">
                  <c:v>0.47</c:v>
                </c:pt>
                <c:pt idx="2489">
                  <c:v>0.43</c:v>
                </c:pt>
                <c:pt idx="2490">
                  <c:v>0.36</c:v>
                </c:pt>
                <c:pt idx="2491">
                  <c:v>0.25</c:v>
                </c:pt>
                <c:pt idx="2492">
                  <c:v>0.22</c:v>
                </c:pt>
                <c:pt idx="2493">
                  <c:v>0.18</c:v>
                </c:pt>
                <c:pt idx="2494">
                  <c:v>0.17</c:v>
                </c:pt>
                <c:pt idx="2495">
                  <c:v>0.01</c:v>
                </c:pt>
                <c:pt idx="2496">
                  <c:v>0.64</c:v>
                </c:pt>
                <c:pt idx="2497">
                  <c:v>0.6</c:v>
                </c:pt>
                <c:pt idx="2498">
                  <c:v>0.48</c:v>
                </c:pt>
                <c:pt idx="2499">
                  <c:v>0.46</c:v>
                </c:pt>
                <c:pt idx="2500">
                  <c:v>0.45</c:v>
                </c:pt>
                <c:pt idx="2501">
                  <c:v>0.41</c:v>
                </c:pt>
                <c:pt idx="2502">
                  <c:v>0.33</c:v>
                </c:pt>
                <c:pt idx="2503">
                  <c:v>0.33</c:v>
                </c:pt>
                <c:pt idx="2504">
                  <c:v>0.25</c:v>
                </c:pt>
                <c:pt idx="2505">
                  <c:v>0.18</c:v>
                </c:pt>
                <c:pt idx="2506">
                  <c:v>0.16</c:v>
                </c:pt>
                <c:pt idx="2507">
                  <c:v>0.1</c:v>
                </c:pt>
                <c:pt idx="2508">
                  <c:v>3.25</c:v>
                </c:pt>
                <c:pt idx="2509">
                  <c:v>0.98</c:v>
                </c:pt>
                <c:pt idx="2510">
                  <c:v>0.94</c:v>
                </c:pt>
                <c:pt idx="2511">
                  <c:v>0.89</c:v>
                </c:pt>
                <c:pt idx="2512">
                  <c:v>0.79</c:v>
                </c:pt>
                <c:pt idx="2513">
                  <c:v>0.63</c:v>
                </c:pt>
                <c:pt idx="2514">
                  <c:v>0.54</c:v>
                </c:pt>
                <c:pt idx="2515">
                  <c:v>0.47</c:v>
                </c:pt>
                <c:pt idx="2516">
                  <c:v>0.4</c:v>
                </c:pt>
                <c:pt idx="2517">
                  <c:v>0.31</c:v>
                </c:pt>
                <c:pt idx="2518">
                  <c:v>0.26</c:v>
                </c:pt>
                <c:pt idx="2519">
                  <c:v>0</c:v>
                </c:pt>
                <c:pt idx="2520">
                  <c:v>2.2000000000000002</c:v>
                </c:pt>
                <c:pt idx="2521">
                  <c:v>1.1000000000000001</c:v>
                </c:pt>
                <c:pt idx="2522">
                  <c:v>0.86</c:v>
                </c:pt>
                <c:pt idx="2523">
                  <c:v>0.73</c:v>
                </c:pt>
                <c:pt idx="2524">
                  <c:v>0.57999999999999996</c:v>
                </c:pt>
                <c:pt idx="2525">
                  <c:v>0.56000000000000005</c:v>
                </c:pt>
                <c:pt idx="2526">
                  <c:v>0.56000000000000005</c:v>
                </c:pt>
                <c:pt idx="2527">
                  <c:v>0.54</c:v>
                </c:pt>
                <c:pt idx="2528">
                  <c:v>0.44</c:v>
                </c:pt>
                <c:pt idx="2529">
                  <c:v>0.38</c:v>
                </c:pt>
                <c:pt idx="2530">
                  <c:v>0.36</c:v>
                </c:pt>
                <c:pt idx="2531">
                  <c:v>0.33</c:v>
                </c:pt>
                <c:pt idx="2532">
                  <c:v>0.85</c:v>
                </c:pt>
                <c:pt idx="2533">
                  <c:v>0.75</c:v>
                </c:pt>
                <c:pt idx="2534">
                  <c:v>0.52</c:v>
                </c:pt>
                <c:pt idx="2535">
                  <c:v>0.45</c:v>
                </c:pt>
                <c:pt idx="2536">
                  <c:v>0.45</c:v>
                </c:pt>
                <c:pt idx="2537">
                  <c:v>0.43</c:v>
                </c:pt>
                <c:pt idx="2538">
                  <c:v>0.41</c:v>
                </c:pt>
                <c:pt idx="2539">
                  <c:v>0.27</c:v>
                </c:pt>
                <c:pt idx="2540">
                  <c:v>0.24</c:v>
                </c:pt>
                <c:pt idx="2541">
                  <c:v>0.23</c:v>
                </c:pt>
                <c:pt idx="2542">
                  <c:v>0.17</c:v>
                </c:pt>
                <c:pt idx="2543">
                  <c:v>0.16</c:v>
                </c:pt>
                <c:pt idx="2544">
                  <c:v>0.94</c:v>
                </c:pt>
                <c:pt idx="2545">
                  <c:v>0.88</c:v>
                </c:pt>
                <c:pt idx="2546">
                  <c:v>0.84</c:v>
                </c:pt>
                <c:pt idx="2547">
                  <c:v>0.8</c:v>
                </c:pt>
                <c:pt idx="2548">
                  <c:v>0.71</c:v>
                </c:pt>
                <c:pt idx="2549">
                  <c:v>0.68</c:v>
                </c:pt>
                <c:pt idx="2550">
                  <c:v>0.61</c:v>
                </c:pt>
                <c:pt idx="2551">
                  <c:v>0.48</c:v>
                </c:pt>
                <c:pt idx="2552">
                  <c:v>0.44</c:v>
                </c:pt>
                <c:pt idx="2553">
                  <c:v>0.34</c:v>
                </c:pt>
                <c:pt idx="2554">
                  <c:v>0.26</c:v>
                </c:pt>
                <c:pt idx="2555">
                  <c:v>0.21</c:v>
                </c:pt>
                <c:pt idx="2556">
                  <c:v>0.94</c:v>
                </c:pt>
                <c:pt idx="2557">
                  <c:v>0.66</c:v>
                </c:pt>
                <c:pt idx="2558">
                  <c:v>0.54</c:v>
                </c:pt>
                <c:pt idx="2559">
                  <c:v>0.5</c:v>
                </c:pt>
                <c:pt idx="2560">
                  <c:v>0.44</c:v>
                </c:pt>
                <c:pt idx="2561">
                  <c:v>0.4</c:v>
                </c:pt>
                <c:pt idx="2562">
                  <c:v>0.31</c:v>
                </c:pt>
                <c:pt idx="2563">
                  <c:v>0.31</c:v>
                </c:pt>
                <c:pt idx="2564">
                  <c:v>0.3</c:v>
                </c:pt>
                <c:pt idx="2565">
                  <c:v>0.25</c:v>
                </c:pt>
                <c:pt idx="2566">
                  <c:v>0.22</c:v>
                </c:pt>
                <c:pt idx="2567">
                  <c:v>0.16</c:v>
                </c:pt>
                <c:pt idx="2568">
                  <c:v>0.73</c:v>
                </c:pt>
                <c:pt idx="2569">
                  <c:v>0.72</c:v>
                </c:pt>
                <c:pt idx="2570">
                  <c:v>0.7</c:v>
                </c:pt>
                <c:pt idx="2571">
                  <c:v>0.68</c:v>
                </c:pt>
                <c:pt idx="2572">
                  <c:v>0.64</c:v>
                </c:pt>
                <c:pt idx="2573">
                  <c:v>0.59</c:v>
                </c:pt>
                <c:pt idx="2574">
                  <c:v>0.51</c:v>
                </c:pt>
                <c:pt idx="2575">
                  <c:v>0.4</c:v>
                </c:pt>
                <c:pt idx="2576">
                  <c:v>0.36</c:v>
                </c:pt>
                <c:pt idx="2577">
                  <c:v>0.32</c:v>
                </c:pt>
                <c:pt idx="2578">
                  <c:v>0.3</c:v>
                </c:pt>
                <c:pt idx="2579">
                  <c:v>0.2</c:v>
                </c:pt>
                <c:pt idx="2580">
                  <c:v>1.98</c:v>
                </c:pt>
                <c:pt idx="2581">
                  <c:v>0.74</c:v>
                </c:pt>
                <c:pt idx="2582">
                  <c:v>0.6</c:v>
                </c:pt>
                <c:pt idx="2583">
                  <c:v>0.57999999999999996</c:v>
                </c:pt>
                <c:pt idx="2584">
                  <c:v>0.55000000000000004</c:v>
                </c:pt>
                <c:pt idx="2585">
                  <c:v>0.51</c:v>
                </c:pt>
                <c:pt idx="2586">
                  <c:v>0.36</c:v>
                </c:pt>
                <c:pt idx="2587">
                  <c:v>0.24</c:v>
                </c:pt>
                <c:pt idx="2588">
                  <c:v>0.24</c:v>
                </c:pt>
                <c:pt idx="2589">
                  <c:v>0.21</c:v>
                </c:pt>
                <c:pt idx="2590">
                  <c:v>0.21</c:v>
                </c:pt>
                <c:pt idx="2591">
                  <c:v>0.2</c:v>
                </c:pt>
                <c:pt idx="2592">
                  <c:v>0.57999999999999996</c:v>
                </c:pt>
                <c:pt idx="2593">
                  <c:v>0.56000000000000005</c:v>
                </c:pt>
                <c:pt idx="2594">
                  <c:v>0.55000000000000004</c:v>
                </c:pt>
                <c:pt idx="2595">
                  <c:v>0.54</c:v>
                </c:pt>
                <c:pt idx="2596">
                  <c:v>0.51</c:v>
                </c:pt>
                <c:pt idx="2597">
                  <c:v>0.46</c:v>
                </c:pt>
                <c:pt idx="2598">
                  <c:v>0.44</c:v>
                </c:pt>
                <c:pt idx="2599">
                  <c:v>0.37</c:v>
                </c:pt>
                <c:pt idx="2600">
                  <c:v>0.28000000000000003</c:v>
                </c:pt>
                <c:pt idx="2601">
                  <c:v>0.28000000000000003</c:v>
                </c:pt>
                <c:pt idx="2602">
                  <c:v>0.18</c:v>
                </c:pt>
                <c:pt idx="2603">
                  <c:v>0.15</c:v>
                </c:pt>
                <c:pt idx="2604">
                  <c:v>1.27</c:v>
                </c:pt>
                <c:pt idx="2605">
                  <c:v>0.92</c:v>
                </c:pt>
                <c:pt idx="2606">
                  <c:v>0.68</c:v>
                </c:pt>
                <c:pt idx="2607">
                  <c:v>0.54</c:v>
                </c:pt>
                <c:pt idx="2608">
                  <c:v>0.54</c:v>
                </c:pt>
                <c:pt idx="2609">
                  <c:v>0.45</c:v>
                </c:pt>
                <c:pt idx="2610">
                  <c:v>0.41</c:v>
                </c:pt>
                <c:pt idx="2611">
                  <c:v>0.4</c:v>
                </c:pt>
                <c:pt idx="2612">
                  <c:v>0.36</c:v>
                </c:pt>
                <c:pt idx="2613">
                  <c:v>0.34</c:v>
                </c:pt>
                <c:pt idx="2614">
                  <c:v>0.24</c:v>
                </c:pt>
                <c:pt idx="2615">
                  <c:v>0.17</c:v>
                </c:pt>
                <c:pt idx="2616">
                  <c:v>0.57999999999999996</c:v>
                </c:pt>
                <c:pt idx="2617">
                  <c:v>0.45</c:v>
                </c:pt>
                <c:pt idx="2618">
                  <c:v>0.45</c:v>
                </c:pt>
                <c:pt idx="2619">
                  <c:v>0.42</c:v>
                </c:pt>
                <c:pt idx="2620">
                  <c:v>0.36</c:v>
                </c:pt>
                <c:pt idx="2621">
                  <c:v>0.34</c:v>
                </c:pt>
                <c:pt idx="2622">
                  <c:v>0.24</c:v>
                </c:pt>
                <c:pt idx="2623">
                  <c:v>0.23</c:v>
                </c:pt>
                <c:pt idx="2624">
                  <c:v>0.22</c:v>
                </c:pt>
                <c:pt idx="2625">
                  <c:v>0.2</c:v>
                </c:pt>
                <c:pt idx="2626">
                  <c:v>0.14000000000000001</c:v>
                </c:pt>
                <c:pt idx="2627">
                  <c:v>0.13</c:v>
                </c:pt>
                <c:pt idx="2628">
                  <c:v>0.87</c:v>
                </c:pt>
                <c:pt idx="2629">
                  <c:v>0.71</c:v>
                </c:pt>
                <c:pt idx="2630">
                  <c:v>0.59</c:v>
                </c:pt>
                <c:pt idx="2631">
                  <c:v>0.55000000000000004</c:v>
                </c:pt>
                <c:pt idx="2632">
                  <c:v>0.5</c:v>
                </c:pt>
                <c:pt idx="2633">
                  <c:v>0.49</c:v>
                </c:pt>
                <c:pt idx="2634">
                  <c:v>0.47</c:v>
                </c:pt>
                <c:pt idx="2635">
                  <c:v>0.45</c:v>
                </c:pt>
                <c:pt idx="2636">
                  <c:v>0.42</c:v>
                </c:pt>
                <c:pt idx="2637">
                  <c:v>0.35</c:v>
                </c:pt>
                <c:pt idx="2638">
                  <c:v>0.3</c:v>
                </c:pt>
                <c:pt idx="2639">
                  <c:v>0.28999999999999998</c:v>
                </c:pt>
                <c:pt idx="2640">
                  <c:v>0.88</c:v>
                </c:pt>
                <c:pt idx="2641">
                  <c:v>0.53</c:v>
                </c:pt>
                <c:pt idx="2642">
                  <c:v>0.49</c:v>
                </c:pt>
                <c:pt idx="2643">
                  <c:v>0.44</c:v>
                </c:pt>
                <c:pt idx="2644">
                  <c:v>0.43</c:v>
                </c:pt>
                <c:pt idx="2645">
                  <c:v>0.36</c:v>
                </c:pt>
                <c:pt idx="2646">
                  <c:v>0.34</c:v>
                </c:pt>
                <c:pt idx="2647">
                  <c:v>0.32</c:v>
                </c:pt>
                <c:pt idx="2648">
                  <c:v>0.27</c:v>
                </c:pt>
                <c:pt idx="2649">
                  <c:v>0.23</c:v>
                </c:pt>
                <c:pt idx="2650">
                  <c:v>0.08</c:v>
                </c:pt>
                <c:pt idx="2651">
                  <c:v>0.03</c:v>
                </c:pt>
                <c:pt idx="2652">
                  <c:v>0.77</c:v>
                </c:pt>
                <c:pt idx="2653">
                  <c:v>0.69</c:v>
                </c:pt>
                <c:pt idx="2654">
                  <c:v>0.69</c:v>
                </c:pt>
                <c:pt idx="2655">
                  <c:v>0.68</c:v>
                </c:pt>
                <c:pt idx="2656">
                  <c:v>0.63</c:v>
                </c:pt>
                <c:pt idx="2657">
                  <c:v>0.43</c:v>
                </c:pt>
                <c:pt idx="2658">
                  <c:v>0.4</c:v>
                </c:pt>
                <c:pt idx="2659">
                  <c:v>0.35</c:v>
                </c:pt>
                <c:pt idx="2660">
                  <c:v>0.27</c:v>
                </c:pt>
                <c:pt idx="2661">
                  <c:v>0.17</c:v>
                </c:pt>
                <c:pt idx="2662">
                  <c:v>0.11</c:v>
                </c:pt>
                <c:pt idx="2663">
                  <c:v>0</c:v>
                </c:pt>
                <c:pt idx="2664">
                  <c:v>0.86</c:v>
                </c:pt>
                <c:pt idx="2665">
                  <c:v>0.76</c:v>
                </c:pt>
                <c:pt idx="2666">
                  <c:v>0.66</c:v>
                </c:pt>
                <c:pt idx="2667">
                  <c:v>0.65</c:v>
                </c:pt>
                <c:pt idx="2668">
                  <c:v>0.63</c:v>
                </c:pt>
                <c:pt idx="2669">
                  <c:v>0.53</c:v>
                </c:pt>
                <c:pt idx="2670">
                  <c:v>0.46</c:v>
                </c:pt>
                <c:pt idx="2671">
                  <c:v>0.36</c:v>
                </c:pt>
                <c:pt idx="2672">
                  <c:v>0.31</c:v>
                </c:pt>
                <c:pt idx="2673">
                  <c:v>0.22</c:v>
                </c:pt>
                <c:pt idx="2674">
                  <c:v>0.14000000000000001</c:v>
                </c:pt>
                <c:pt idx="2675">
                  <c:v>0.04</c:v>
                </c:pt>
                <c:pt idx="2676">
                  <c:v>0.79</c:v>
                </c:pt>
                <c:pt idx="2677">
                  <c:v>0.56999999999999995</c:v>
                </c:pt>
                <c:pt idx="2678">
                  <c:v>0.56000000000000005</c:v>
                </c:pt>
                <c:pt idx="2679">
                  <c:v>0.54</c:v>
                </c:pt>
                <c:pt idx="2680">
                  <c:v>0.49</c:v>
                </c:pt>
                <c:pt idx="2681">
                  <c:v>0.49</c:v>
                </c:pt>
                <c:pt idx="2682">
                  <c:v>0.44</c:v>
                </c:pt>
                <c:pt idx="2683">
                  <c:v>0.4</c:v>
                </c:pt>
                <c:pt idx="2684">
                  <c:v>0.32</c:v>
                </c:pt>
                <c:pt idx="2685">
                  <c:v>0.32</c:v>
                </c:pt>
                <c:pt idx="2686">
                  <c:v>0.28000000000000003</c:v>
                </c:pt>
                <c:pt idx="2687">
                  <c:v>0.26</c:v>
                </c:pt>
                <c:pt idx="2688">
                  <c:v>0.83</c:v>
                </c:pt>
                <c:pt idx="2689">
                  <c:v>0.69</c:v>
                </c:pt>
                <c:pt idx="2690">
                  <c:v>0.59</c:v>
                </c:pt>
                <c:pt idx="2691">
                  <c:v>0.57999999999999996</c:v>
                </c:pt>
                <c:pt idx="2692">
                  <c:v>0.51</c:v>
                </c:pt>
                <c:pt idx="2693">
                  <c:v>0.45</c:v>
                </c:pt>
                <c:pt idx="2694">
                  <c:v>0.42</c:v>
                </c:pt>
                <c:pt idx="2695">
                  <c:v>0.35</c:v>
                </c:pt>
                <c:pt idx="2696">
                  <c:v>0.27</c:v>
                </c:pt>
                <c:pt idx="2697">
                  <c:v>0.14000000000000001</c:v>
                </c:pt>
                <c:pt idx="2698">
                  <c:v>0.13</c:v>
                </c:pt>
                <c:pt idx="2699">
                  <c:v>0.08</c:v>
                </c:pt>
                <c:pt idx="2700">
                  <c:v>0.84</c:v>
                </c:pt>
                <c:pt idx="2701">
                  <c:v>0.64</c:v>
                </c:pt>
                <c:pt idx="2702">
                  <c:v>0.62</c:v>
                </c:pt>
                <c:pt idx="2703">
                  <c:v>0.54</c:v>
                </c:pt>
                <c:pt idx="2704">
                  <c:v>0.52</c:v>
                </c:pt>
                <c:pt idx="2705">
                  <c:v>0.46</c:v>
                </c:pt>
                <c:pt idx="2706">
                  <c:v>0.4</c:v>
                </c:pt>
                <c:pt idx="2707">
                  <c:v>0.34</c:v>
                </c:pt>
                <c:pt idx="2708">
                  <c:v>0.3</c:v>
                </c:pt>
                <c:pt idx="2709">
                  <c:v>0.24</c:v>
                </c:pt>
                <c:pt idx="2710">
                  <c:v>0.2</c:v>
                </c:pt>
                <c:pt idx="2711">
                  <c:v>0.1</c:v>
                </c:pt>
                <c:pt idx="2712">
                  <c:v>0.79</c:v>
                </c:pt>
                <c:pt idx="2713">
                  <c:v>0.68</c:v>
                </c:pt>
                <c:pt idx="2714">
                  <c:v>0.61</c:v>
                </c:pt>
                <c:pt idx="2715">
                  <c:v>0.6</c:v>
                </c:pt>
                <c:pt idx="2716">
                  <c:v>0.56999999999999995</c:v>
                </c:pt>
                <c:pt idx="2717">
                  <c:v>0.56999999999999995</c:v>
                </c:pt>
                <c:pt idx="2718">
                  <c:v>0.48</c:v>
                </c:pt>
                <c:pt idx="2719">
                  <c:v>0.48</c:v>
                </c:pt>
                <c:pt idx="2720">
                  <c:v>0.39</c:v>
                </c:pt>
                <c:pt idx="2721">
                  <c:v>0.3</c:v>
                </c:pt>
                <c:pt idx="2722">
                  <c:v>0.08</c:v>
                </c:pt>
                <c:pt idx="2723">
                  <c:v>0.04</c:v>
                </c:pt>
                <c:pt idx="2724">
                  <c:v>0.96</c:v>
                </c:pt>
                <c:pt idx="2725">
                  <c:v>0.74</c:v>
                </c:pt>
                <c:pt idx="2726">
                  <c:v>0.49</c:v>
                </c:pt>
                <c:pt idx="2727">
                  <c:v>0.47</c:v>
                </c:pt>
                <c:pt idx="2728">
                  <c:v>0.42</c:v>
                </c:pt>
                <c:pt idx="2729">
                  <c:v>0.38</c:v>
                </c:pt>
                <c:pt idx="2730">
                  <c:v>0.22</c:v>
                </c:pt>
                <c:pt idx="2731">
                  <c:v>0.19</c:v>
                </c:pt>
                <c:pt idx="2732">
                  <c:v>0.14000000000000001</c:v>
                </c:pt>
                <c:pt idx="2733">
                  <c:v>0.13</c:v>
                </c:pt>
                <c:pt idx="2734">
                  <c:v>0.09</c:v>
                </c:pt>
                <c:pt idx="2735">
                  <c:v>0.08</c:v>
                </c:pt>
                <c:pt idx="2736">
                  <c:v>3.88</c:v>
                </c:pt>
                <c:pt idx="2737">
                  <c:v>0.8</c:v>
                </c:pt>
                <c:pt idx="2738">
                  <c:v>0.76</c:v>
                </c:pt>
                <c:pt idx="2739">
                  <c:v>0.56999999999999995</c:v>
                </c:pt>
                <c:pt idx="2740">
                  <c:v>0.54</c:v>
                </c:pt>
                <c:pt idx="2741">
                  <c:v>0.45</c:v>
                </c:pt>
                <c:pt idx="2742">
                  <c:v>0.42</c:v>
                </c:pt>
                <c:pt idx="2743">
                  <c:v>0.4</c:v>
                </c:pt>
                <c:pt idx="2744">
                  <c:v>0.35</c:v>
                </c:pt>
                <c:pt idx="2745">
                  <c:v>0.33</c:v>
                </c:pt>
                <c:pt idx="2746">
                  <c:v>0.14000000000000001</c:v>
                </c:pt>
                <c:pt idx="2747">
                  <c:v>0.13</c:v>
                </c:pt>
                <c:pt idx="2748">
                  <c:v>1.18</c:v>
                </c:pt>
                <c:pt idx="2749">
                  <c:v>0.64</c:v>
                </c:pt>
                <c:pt idx="2750">
                  <c:v>0.61</c:v>
                </c:pt>
                <c:pt idx="2751">
                  <c:v>0.61</c:v>
                </c:pt>
                <c:pt idx="2752">
                  <c:v>0.59</c:v>
                </c:pt>
                <c:pt idx="2753">
                  <c:v>0.57999999999999996</c:v>
                </c:pt>
                <c:pt idx="2754">
                  <c:v>0.36</c:v>
                </c:pt>
                <c:pt idx="2755">
                  <c:v>0.3</c:v>
                </c:pt>
                <c:pt idx="2756">
                  <c:v>0.28999999999999998</c:v>
                </c:pt>
                <c:pt idx="2757">
                  <c:v>0.27</c:v>
                </c:pt>
                <c:pt idx="2758">
                  <c:v>0.14000000000000001</c:v>
                </c:pt>
                <c:pt idx="2759">
                  <c:v>0.03</c:v>
                </c:pt>
                <c:pt idx="2760">
                  <c:v>1.0900000000000001</c:v>
                </c:pt>
                <c:pt idx="2761">
                  <c:v>0.65</c:v>
                </c:pt>
                <c:pt idx="2762">
                  <c:v>0.64</c:v>
                </c:pt>
                <c:pt idx="2763">
                  <c:v>0.56999999999999995</c:v>
                </c:pt>
                <c:pt idx="2764">
                  <c:v>0.49</c:v>
                </c:pt>
                <c:pt idx="2765">
                  <c:v>0.47</c:v>
                </c:pt>
                <c:pt idx="2766">
                  <c:v>0.37</c:v>
                </c:pt>
                <c:pt idx="2767">
                  <c:v>0.35</c:v>
                </c:pt>
                <c:pt idx="2768">
                  <c:v>0.35</c:v>
                </c:pt>
                <c:pt idx="2769">
                  <c:v>0.21</c:v>
                </c:pt>
                <c:pt idx="2770">
                  <c:v>0.15</c:v>
                </c:pt>
                <c:pt idx="2771">
                  <c:v>0.04</c:v>
                </c:pt>
                <c:pt idx="2772">
                  <c:v>0.97</c:v>
                </c:pt>
                <c:pt idx="2773">
                  <c:v>0.82</c:v>
                </c:pt>
                <c:pt idx="2774">
                  <c:v>0.66</c:v>
                </c:pt>
                <c:pt idx="2775">
                  <c:v>0.66</c:v>
                </c:pt>
                <c:pt idx="2776">
                  <c:v>0.42</c:v>
                </c:pt>
                <c:pt idx="2777">
                  <c:v>0.4</c:v>
                </c:pt>
                <c:pt idx="2778">
                  <c:v>0.28000000000000003</c:v>
                </c:pt>
                <c:pt idx="2779">
                  <c:v>0.28000000000000003</c:v>
                </c:pt>
                <c:pt idx="2780">
                  <c:v>0.26</c:v>
                </c:pt>
                <c:pt idx="2781">
                  <c:v>0.16</c:v>
                </c:pt>
                <c:pt idx="2782">
                  <c:v>0.14000000000000001</c:v>
                </c:pt>
                <c:pt idx="2783">
                  <c:v>0.13</c:v>
                </c:pt>
                <c:pt idx="2784">
                  <c:v>3.81</c:v>
                </c:pt>
                <c:pt idx="2785">
                  <c:v>2.1800000000000002</c:v>
                </c:pt>
                <c:pt idx="2786">
                  <c:v>0.72</c:v>
                </c:pt>
                <c:pt idx="2787">
                  <c:v>0.53</c:v>
                </c:pt>
                <c:pt idx="2788">
                  <c:v>0.51</c:v>
                </c:pt>
                <c:pt idx="2789">
                  <c:v>0.51</c:v>
                </c:pt>
                <c:pt idx="2790">
                  <c:v>0.41</c:v>
                </c:pt>
                <c:pt idx="2791">
                  <c:v>0.38</c:v>
                </c:pt>
                <c:pt idx="2792">
                  <c:v>0.31</c:v>
                </c:pt>
                <c:pt idx="2793">
                  <c:v>0.3</c:v>
                </c:pt>
                <c:pt idx="2794">
                  <c:v>0.3</c:v>
                </c:pt>
                <c:pt idx="2795">
                  <c:v>0.16</c:v>
                </c:pt>
                <c:pt idx="2796">
                  <c:v>0.72</c:v>
                </c:pt>
                <c:pt idx="2797">
                  <c:v>0.69</c:v>
                </c:pt>
                <c:pt idx="2798">
                  <c:v>0.64</c:v>
                </c:pt>
                <c:pt idx="2799">
                  <c:v>0.57999999999999996</c:v>
                </c:pt>
                <c:pt idx="2800">
                  <c:v>0.56999999999999995</c:v>
                </c:pt>
                <c:pt idx="2801">
                  <c:v>0.53</c:v>
                </c:pt>
                <c:pt idx="2802">
                  <c:v>0.49</c:v>
                </c:pt>
                <c:pt idx="2803">
                  <c:v>0.4</c:v>
                </c:pt>
                <c:pt idx="2804">
                  <c:v>0.33</c:v>
                </c:pt>
                <c:pt idx="2805">
                  <c:v>0.28000000000000003</c:v>
                </c:pt>
                <c:pt idx="2806">
                  <c:v>0.14000000000000001</c:v>
                </c:pt>
                <c:pt idx="2807">
                  <c:v>0.09</c:v>
                </c:pt>
                <c:pt idx="2808">
                  <c:v>0.66</c:v>
                </c:pt>
                <c:pt idx="2809">
                  <c:v>0.62</c:v>
                </c:pt>
                <c:pt idx="2810">
                  <c:v>0.62</c:v>
                </c:pt>
                <c:pt idx="2811">
                  <c:v>0.61</c:v>
                </c:pt>
                <c:pt idx="2812">
                  <c:v>0.52</c:v>
                </c:pt>
                <c:pt idx="2813">
                  <c:v>0.5</c:v>
                </c:pt>
                <c:pt idx="2814">
                  <c:v>0.45</c:v>
                </c:pt>
                <c:pt idx="2815">
                  <c:v>0.37</c:v>
                </c:pt>
                <c:pt idx="2816">
                  <c:v>0.32</c:v>
                </c:pt>
                <c:pt idx="2817">
                  <c:v>0.32</c:v>
                </c:pt>
                <c:pt idx="2818">
                  <c:v>0.28000000000000003</c:v>
                </c:pt>
                <c:pt idx="2819">
                  <c:v>0.28000000000000003</c:v>
                </c:pt>
                <c:pt idx="2820">
                  <c:v>0.89</c:v>
                </c:pt>
                <c:pt idx="2821">
                  <c:v>0.73</c:v>
                </c:pt>
                <c:pt idx="2822">
                  <c:v>0.6</c:v>
                </c:pt>
                <c:pt idx="2823">
                  <c:v>0.59</c:v>
                </c:pt>
                <c:pt idx="2824">
                  <c:v>0.49</c:v>
                </c:pt>
                <c:pt idx="2825">
                  <c:v>0.45</c:v>
                </c:pt>
                <c:pt idx="2826">
                  <c:v>0.39</c:v>
                </c:pt>
                <c:pt idx="2827">
                  <c:v>0.35</c:v>
                </c:pt>
                <c:pt idx="2828">
                  <c:v>0.28999999999999998</c:v>
                </c:pt>
                <c:pt idx="2829">
                  <c:v>0.2</c:v>
                </c:pt>
                <c:pt idx="2830">
                  <c:v>0.2</c:v>
                </c:pt>
                <c:pt idx="2831">
                  <c:v>0.13</c:v>
                </c:pt>
                <c:pt idx="2832">
                  <c:v>0.6</c:v>
                </c:pt>
                <c:pt idx="2833">
                  <c:v>0.56000000000000005</c:v>
                </c:pt>
                <c:pt idx="2834">
                  <c:v>0.47</c:v>
                </c:pt>
                <c:pt idx="2835">
                  <c:v>0.47</c:v>
                </c:pt>
                <c:pt idx="2836">
                  <c:v>0.43</c:v>
                </c:pt>
                <c:pt idx="2837">
                  <c:v>0.4</c:v>
                </c:pt>
                <c:pt idx="2838">
                  <c:v>0.37</c:v>
                </c:pt>
                <c:pt idx="2839">
                  <c:v>0.33</c:v>
                </c:pt>
                <c:pt idx="2840">
                  <c:v>0.25</c:v>
                </c:pt>
                <c:pt idx="2841">
                  <c:v>0.22</c:v>
                </c:pt>
                <c:pt idx="2842">
                  <c:v>0.13</c:v>
                </c:pt>
                <c:pt idx="2843">
                  <c:v>0</c:v>
                </c:pt>
                <c:pt idx="2844">
                  <c:v>0.54</c:v>
                </c:pt>
                <c:pt idx="2845">
                  <c:v>0.5</c:v>
                </c:pt>
                <c:pt idx="2846">
                  <c:v>0.48</c:v>
                </c:pt>
                <c:pt idx="2847">
                  <c:v>0.46</c:v>
                </c:pt>
                <c:pt idx="2848">
                  <c:v>0.4</c:v>
                </c:pt>
                <c:pt idx="2849">
                  <c:v>0.34</c:v>
                </c:pt>
                <c:pt idx="2850">
                  <c:v>0.24</c:v>
                </c:pt>
                <c:pt idx="2851">
                  <c:v>0.22</c:v>
                </c:pt>
                <c:pt idx="2852">
                  <c:v>0.21</c:v>
                </c:pt>
                <c:pt idx="2853">
                  <c:v>0.2</c:v>
                </c:pt>
                <c:pt idx="2854">
                  <c:v>0.16</c:v>
                </c:pt>
                <c:pt idx="2855">
                  <c:v>0</c:v>
                </c:pt>
                <c:pt idx="2856">
                  <c:v>1.93</c:v>
                </c:pt>
                <c:pt idx="2857">
                  <c:v>0.86</c:v>
                </c:pt>
                <c:pt idx="2858">
                  <c:v>0.78</c:v>
                </c:pt>
                <c:pt idx="2859">
                  <c:v>0.63</c:v>
                </c:pt>
                <c:pt idx="2860">
                  <c:v>0.53</c:v>
                </c:pt>
                <c:pt idx="2861">
                  <c:v>0.5</c:v>
                </c:pt>
                <c:pt idx="2862">
                  <c:v>0.48</c:v>
                </c:pt>
                <c:pt idx="2863">
                  <c:v>0.44</c:v>
                </c:pt>
                <c:pt idx="2864">
                  <c:v>0.37</c:v>
                </c:pt>
                <c:pt idx="2865">
                  <c:v>0.33</c:v>
                </c:pt>
                <c:pt idx="2866">
                  <c:v>0.28000000000000003</c:v>
                </c:pt>
                <c:pt idx="2867">
                  <c:v>0.11</c:v>
                </c:pt>
                <c:pt idx="2868">
                  <c:v>2.81</c:v>
                </c:pt>
                <c:pt idx="2869">
                  <c:v>2.67</c:v>
                </c:pt>
                <c:pt idx="2870">
                  <c:v>0.83</c:v>
                </c:pt>
                <c:pt idx="2871">
                  <c:v>0.64</c:v>
                </c:pt>
                <c:pt idx="2872">
                  <c:v>0.6</c:v>
                </c:pt>
                <c:pt idx="2873">
                  <c:v>0.51</c:v>
                </c:pt>
                <c:pt idx="2874">
                  <c:v>0.42</c:v>
                </c:pt>
                <c:pt idx="2875">
                  <c:v>0.37</c:v>
                </c:pt>
                <c:pt idx="2876">
                  <c:v>0.36</c:v>
                </c:pt>
                <c:pt idx="2877">
                  <c:v>0.31</c:v>
                </c:pt>
                <c:pt idx="2878">
                  <c:v>0.22</c:v>
                </c:pt>
                <c:pt idx="2879">
                  <c:v>0.19</c:v>
                </c:pt>
                <c:pt idx="2880">
                  <c:v>1.1000000000000001</c:v>
                </c:pt>
                <c:pt idx="2881">
                  <c:v>0.91</c:v>
                </c:pt>
                <c:pt idx="2882">
                  <c:v>0.64</c:v>
                </c:pt>
                <c:pt idx="2883">
                  <c:v>0.61</c:v>
                </c:pt>
                <c:pt idx="2884">
                  <c:v>0.53</c:v>
                </c:pt>
                <c:pt idx="2885">
                  <c:v>0.47</c:v>
                </c:pt>
                <c:pt idx="2886">
                  <c:v>0.37</c:v>
                </c:pt>
                <c:pt idx="2887">
                  <c:v>0.26</c:v>
                </c:pt>
                <c:pt idx="2888">
                  <c:v>0.23</c:v>
                </c:pt>
                <c:pt idx="2889">
                  <c:v>0.15</c:v>
                </c:pt>
                <c:pt idx="2890">
                  <c:v>0.11</c:v>
                </c:pt>
                <c:pt idx="2891">
                  <c:v>0</c:v>
                </c:pt>
                <c:pt idx="2892">
                  <c:v>0.9</c:v>
                </c:pt>
                <c:pt idx="2893">
                  <c:v>0.88</c:v>
                </c:pt>
                <c:pt idx="2894">
                  <c:v>0.76</c:v>
                </c:pt>
                <c:pt idx="2895">
                  <c:v>0.66</c:v>
                </c:pt>
                <c:pt idx="2896">
                  <c:v>0.53</c:v>
                </c:pt>
                <c:pt idx="2897">
                  <c:v>0.49</c:v>
                </c:pt>
                <c:pt idx="2898">
                  <c:v>0.48</c:v>
                </c:pt>
                <c:pt idx="2899">
                  <c:v>0.47</c:v>
                </c:pt>
                <c:pt idx="2900">
                  <c:v>0.43</c:v>
                </c:pt>
                <c:pt idx="2901">
                  <c:v>0.17</c:v>
                </c:pt>
                <c:pt idx="2902">
                  <c:v>0.09</c:v>
                </c:pt>
                <c:pt idx="2903">
                  <c:v>0.08</c:v>
                </c:pt>
                <c:pt idx="2904">
                  <c:v>0.8</c:v>
                </c:pt>
                <c:pt idx="2905">
                  <c:v>0.67</c:v>
                </c:pt>
                <c:pt idx="2906">
                  <c:v>0.62</c:v>
                </c:pt>
                <c:pt idx="2907">
                  <c:v>0.56000000000000005</c:v>
                </c:pt>
                <c:pt idx="2908">
                  <c:v>0.53</c:v>
                </c:pt>
                <c:pt idx="2909">
                  <c:v>0.47</c:v>
                </c:pt>
                <c:pt idx="2910">
                  <c:v>0.45</c:v>
                </c:pt>
                <c:pt idx="2911">
                  <c:v>0.37</c:v>
                </c:pt>
                <c:pt idx="2912">
                  <c:v>0.34</c:v>
                </c:pt>
                <c:pt idx="2913">
                  <c:v>0.18</c:v>
                </c:pt>
                <c:pt idx="2914">
                  <c:v>0.17</c:v>
                </c:pt>
                <c:pt idx="2915">
                  <c:v>0.15</c:v>
                </c:pt>
                <c:pt idx="2916">
                  <c:v>0.92</c:v>
                </c:pt>
                <c:pt idx="2917">
                  <c:v>0.69</c:v>
                </c:pt>
                <c:pt idx="2918">
                  <c:v>0.53</c:v>
                </c:pt>
                <c:pt idx="2919">
                  <c:v>0.51</c:v>
                </c:pt>
                <c:pt idx="2920">
                  <c:v>0.48</c:v>
                </c:pt>
                <c:pt idx="2921">
                  <c:v>0.44</c:v>
                </c:pt>
                <c:pt idx="2922">
                  <c:v>0.4</c:v>
                </c:pt>
                <c:pt idx="2923">
                  <c:v>0.37</c:v>
                </c:pt>
                <c:pt idx="2924">
                  <c:v>0.32</c:v>
                </c:pt>
                <c:pt idx="2925">
                  <c:v>0.31</c:v>
                </c:pt>
                <c:pt idx="2926">
                  <c:v>0.22</c:v>
                </c:pt>
                <c:pt idx="2927">
                  <c:v>0.08</c:v>
                </c:pt>
                <c:pt idx="2928">
                  <c:v>0.91</c:v>
                </c:pt>
                <c:pt idx="2929">
                  <c:v>0.81</c:v>
                </c:pt>
                <c:pt idx="2930">
                  <c:v>0.7</c:v>
                </c:pt>
                <c:pt idx="2931">
                  <c:v>0.6</c:v>
                </c:pt>
                <c:pt idx="2932">
                  <c:v>0.56999999999999995</c:v>
                </c:pt>
                <c:pt idx="2933">
                  <c:v>0.53</c:v>
                </c:pt>
                <c:pt idx="2934">
                  <c:v>0.46</c:v>
                </c:pt>
                <c:pt idx="2935">
                  <c:v>0.44</c:v>
                </c:pt>
                <c:pt idx="2936">
                  <c:v>0.36</c:v>
                </c:pt>
                <c:pt idx="2937">
                  <c:v>0.22</c:v>
                </c:pt>
                <c:pt idx="2938">
                  <c:v>0.21</c:v>
                </c:pt>
                <c:pt idx="2939">
                  <c:v>0.19</c:v>
                </c:pt>
                <c:pt idx="2940">
                  <c:v>0.7</c:v>
                </c:pt>
                <c:pt idx="2941">
                  <c:v>0.64</c:v>
                </c:pt>
                <c:pt idx="2942">
                  <c:v>0.61</c:v>
                </c:pt>
                <c:pt idx="2943">
                  <c:v>0.59</c:v>
                </c:pt>
                <c:pt idx="2944">
                  <c:v>0.56999999999999995</c:v>
                </c:pt>
                <c:pt idx="2945">
                  <c:v>0.47</c:v>
                </c:pt>
                <c:pt idx="2946">
                  <c:v>0.45</c:v>
                </c:pt>
                <c:pt idx="2947">
                  <c:v>0.42</c:v>
                </c:pt>
                <c:pt idx="2948">
                  <c:v>0.25</c:v>
                </c:pt>
                <c:pt idx="2949">
                  <c:v>0.23</c:v>
                </c:pt>
                <c:pt idx="2950">
                  <c:v>0.21</c:v>
                </c:pt>
                <c:pt idx="2951">
                  <c:v>0.15</c:v>
                </c:pt>
                <c:pt idx="2952">
                  <c:v>0.85</c:v>
                </c:pt>
                <c:pt idx="2953">
                  <c:v>0.71</c:v>
                </c:pt>
                <c:pt idx="2954">
                  <c:v>0.63</c:v>
                </c:pt>
                <c:pt idx="2955">
                  <c:v>0.62</c:v>
                </c:pt>
                <c:pt idx="2956">
                  <c:v>0.55000000000000004</c:v>
                </c:pt>
                <c:pt idx="2957">
                  <c:v>0.49</c:v>
                </c:pt>
                <c:pt idx="2958">
                  <c:v>0.45</c:v>
                </c:pt>
                <c:pt idx="2959">
                  <c:v>0.44</c:v>
                </c:pt>
                <c:pt idx="2960">
                  <c:v>0.43</c:v>
                </c:pt>
                <c:pt idx="2961">
                  <c:v>0.41</c:v>
                </c:pt>
                <c:pt idx="2962">
                  <c:v>0.39</c:v>
                </c:pt>
                <c:pt idx="2963">
                  <c:v>0.28999999999999998</c:v>
                </c:pt>
                <c:pt idx="2964">
                  <c:v>0.61</c:v>
                </c:pt>
                <c:pt idx="2965">
                  <c:v>0.51</c:v>
                </c:pt>
                <c:pt idx="2966">
                  <c:v>0.49</c:v>
                </c:pt>
                <c:pt idx="2967">
                  <c:v>0.47</c:v>
                </c:pt>
                <c:pt idx="2968">
                  <c:v>0.42</c:v>
                </c:pt>
                <c:pt idx="2969">
                  <c:v>0.37</c:v>
                </c:pt>
                <c:pt idx="2970">
                  <c:v>0.37</c:v>
                </c:pt>
                <c:pt idx="2971">
                  <c:v>0.3</c:v>
                </c:pt>
                <c:pt idx="2972">
                  <c:v>0.3</c:v>
                </c:pt>
                <c:pt idx="2973">
                  <c:v>0.26</c:v>
                </c:pt>
                <c:pt idx="2974">
                  <c:v>0.22</c:v>
                </c:pt>
                <c:pt idx="2975">
                  <c:v>0.11</c:v>
                </c:pt>
                <c:pt idx="2976">
                  <c:v>0.91</c:v>
                </c:pt>
                <c:pt idx="2977">
                  <c:v>0.76</c:v>
                </c:pt>
                <c:pt idx="2978">
                  <c:v>0.72</c:v>
                </c:pt>
                <c:pt idx="2979">
                  <c:v>0.54</c:v>
                </c:pt>
                <c:pt idx="2980">
                  <c:v>0.54</c:v>
                </c:pt>
                <c:pt idx="2981">
                  <c:v>0.43</c:v>
                </c:pt>
                <c:pt idx="2982">
                  <c:v>0.41</c:v>
                </c:pt>
                <c:pt idx="2983">
                  <c:v>0.41</c:v>
                </c:pt>
                <c:pt idx="2984">
                  <c:v>0.22</c:v>
                </c:pt>
                <c:pt idx="2985">
                  <c:v>0.16</c:v>
                </c:pt>
                <c:pt idx="2986">
                  <c:v>0.15</c:v>
                </c:pt>
                <c:pt idx="2987">
                  <c:v>0.14000000000000001</c:v>
                </c:pt>
                <c:pt idx="2988">
                  <c:v>3.09</c:v>
                </c:pt>
                <c:pt idx="2989">
                  <c:v>2.92</c:v>
                </c:pt>
                <c:pt idx="2990">
                  <c:v>0.74</c:v>
                </c:pt>
                <c:pt idx="2991">
                  <c:v>0.63</c:v>
                </c:pt>
                <c:pt idx="2992">
                  <c:v>0.6</c:v>
                </c:pt>
                <c:pt idx="2993">
                  <c:v>0.52</c:v>
                </c:pt>
                <c:pt idx="2994">
                  <c:v>0.44</c:v>
                </c:pt>
                <c:pt idx="2995">
                  <c:v>0.44</c:v>
                </c:pt>
                <c:pt idx="2996">
                  <c:v>0.43</c:v>
                </c:pt>
                <c:pt idx="2997">
                  <c:v>0.43</c:v>
                </c:pt>
                <c:pt idx="2998">
                  <c:v>0.36</c:v>
                </c:pt>
                <c:pt idx="2999">
                  <c:v>0.02</c:v>
                </c:pt>
                <c:pt idx="3000">
                  <c:v>0.86</c:v>
                </c:pt>
                <c:pt idx="3001">
                  <c:v>0.56000000000000005</c:v>
                </c:pt>
                <c:pt idx="3002">
                  <c:v>0.52</c:v>
                </c:pt>
                <c:pt idx="3003">
                  <c:v>0.51</c:v>
                </c:pt>
                <c:pt idx="3004">
                  <c:v>0.46</c:v>
                </c:pt>
                <c:pt idx="3005">
                  <c:v>0.44</c:v>
                </c:pt>
                <c:pt idx="3006">
                  <c:v>0.42</c:v>
                </c:pt>
                <c:pt idx="3007">
                  <c:v>0.39</c:v>
                </c:pt>
                <c:pt idx="3008">
                  <c:v>0.38</c:v>
                </c:pt>
                <c:pt idx="3009">
                  <c:v>0.31</c:v>
                </c:pt>
                <c:pt idx="3010">
                  <c:v>0.13</c:v>
                </c:pt>
                <c:pt idx="3011">
                  <c:v>0.12</c:v>
                </c:pt>
                <c:pt idx="3012">
                  <c:v>0.99</c:v>
                </c:pt>
                <c:pt idx="3013">
                  <c:v>0.68</c:v>
                </c:pt>
                <c:pt idx="3014">
                  <c:v>0.65</c:v>
                </c:pt>
                <c:pt idx="3015">
                  <c:v>0.61</c:v>
                </c:pt>
                <c:pt idx="3016">
                  <c:v>0.56999999999999995</c:v>
                </c:pt>
                <c:pt idx="3017">
                  <c:v>0.46</c:v>
                </c:pt>
                <c:pt idx="3018">
                  <c:v>0.42</c:v>
                </c:pt>
                <c:pt idx="3019">
                  <c:v>0.4</c:v>
                </c:pt>
                <c:pt idx="3020">
                  <c:v>0.4</c:v>
                </c:pt>
                <c:pt idx="3021">
                  <c:v>0.37</c:v>
                </c:pt>
                <c:pt idx="3022">
                  <c:v>0.33</c:v>
                </c:pt>
                <c:pt idx="3023">
                  <c:v>0.17</c:v>
                </c:pt>
                <c:pt idx="3024">
                  <c:v>0.81</c:v>
                </c:pt>
                <c:pt idx="3025">
                  <c:v>0.6</c:v>
                </c:pt>
                <c:pt idx="3026">
                  <c:v>0.37</c:v>
                </c:pt>
                <c:pt idx="3027">
                  <c:v>0.36</c:v>
                </c:pt>
                <c:pt idx="3028">
                  <c:v>0.35</c:v>
                </c:pt>
                <c:pt idx="3029">
                  <c:v>0.32</c:v>
                </c:pt>
                <c:pt idx="3030">
                  <c:v>0.28999999999999998</c:v>
                </c:pt>
                <c:pt idx="3031">
                  <c:v>0.28000000000000003</c:v>
                </c:pt>
                <c:pt idx="3032">
                  <c:v>0.25</c:v>
                </c:pt>
                <c:pt idx="3033">
                  <c:v>0.23</c:v>
                </c:pt>
                <c:pt idx="3034">
                  <c:v>0.2</c:v>
                </c:pt>
                <c:pt idx="3035">
                  <c:v>0.03</c:v>
                </c:pt>
                <c:pt idx="3036">
                  <c:v>0.96</c:v>
                </c:pt>
                <c:pt idx="3037">
                  <c:v>0.79</c:v>
                </c:pt>
                <c:pt idx="3038">
                  <c:v>0.71</c:v>
                </c:pt>
                <c:pt idx="3039">
                  <c:v>0.7</c:v>
                </c:pt>
                <c:pt idx="3040">
                  <c:v>0.7</c:v>
                </c:pt>
                <c:pt idx="3041">
                  <c:v>0.62</c:v>
                </c:pt>
                <c:pt idx="3042">
                  <c:v>0.6</c:v>
                </c:pt>
                <c:pt idx="3043">
                  <c:v>0.6</c:v>
                </c:pt>
                <c:pt idx="3044">
                  <c:v>0.56000000000000005</c:v>
                </c:pt>
                <c:pt idx="3045">
                  <c:v>0.25</c:v>
                </c:pt>
                <c:pt idx="3046">
                  <c:v>0.18</c:v>
                </c:pt>
                <c:pt idx="3047">
                  <c:v>0.17</c:v>
                </c:pt>
                <c:pt idx="3048">
                  <c:v>0.79</c:v>
                </c:pt>
                <c:pt idx="3049">
                  <c:v>0.73</c:v>
                </c:pt>
                <c:pt idx="3050">
                  <c:v>0.61</c:v>
                </c:pt>
                <c:pt idx="3051">
                  <c:v>0.46</c:v>
                </c:pt>
                <c:pt idx="3052">
                  <c:v>0.45</c:v>
                </c:pt>
                <c:pt idx="3053">
                  <c:v>0.35</c:v>
                </c:pt>
                <c:pt idx="3054">
                  <c:v>0.31</c:v>
                </c:pt>
                <c:pt idx="3055">
                  <c:v>0.25</c:v>
                </c:pt>
                <c:pt idx="3056">
                  <c:v>0.23</c:v>
                </c:pt>
                <c:pt idx="3057">
                  <c:v>0.23</c:v>
                </c:pt>
                <c:pt idx="3058">
                  <c:v>0.19</c:v>
                </c:pt>
                <c:pt idx="3059">
                  <c:v>0.17</c:v>
                </c:pt>
                <c:pt idx="3060">
                  <c:v>3.17</c:v>
                </c:pt>
                <c:pt idx="3061">
                  <c:v>0.6</c:v>
                </c:pt>
                <c:pt idx="3062">
                  <c:v>0.56000000000000005</c:v>
                </c:pt>
                <c:pt idx="3063">
                  <c:v>0.52</c:v>
                </c:pt>
                <c:pt idx="3064">
                  <c:v>0.42</c:v>
                </c:pt>
                <c:pt idx="3065">
                  <c:v>0.42</c:v>
                </c:pt>
                <c:pt idx="3066">
                  <c:v>0.39</c:v>
                </c:pt>
                <c:pt idx="3067">
                  <c:v>0.38</c:v>
                </c:pt>
                <c:pt idx="3068">
                  <c:v>0.31</c:v>
                </c:pt>
                <c:pt idx="3069">
                  <c:v>0.21</c:v>
                </c:pt>
                <c:pt idx="3070">
                  <c:v>0.2</c:v>
                </c:pt>
                <c:pt idx="3071">
                  <c:v>0.13</c:v>
                </c:pt>
                <c:pt idx="3072">
                  <c:v>1.49</c:v>
                </c:pt>
                <c:pt idx="3073">
                  <c:v>0.71</c:v>
                </c:pt>
                <c:pt idx="3074">
                  <c:v>0.68</c:v>
                </c:pt>
                <c:pt idx="3075">
                  <c:v>0.68</c:v>
                </c:pt>
                <c:pt idx="3076">
                  <c:v>0.42</c:v>
                </c:pt>
                <c:pt idx="3077">
                  <c:v>0.41</c:v>
                </c:pt>
                <c:pt idx="3078">
                  <c:v>0.35</c:v>
                </c:pt>
                <c:pt idx="3079">
                  <c:v>0.3</c:v>
                </c:pt>
                <c:pt idx="3080">
                  <c:v>0.2</c:v>
                </c:pt>
                <c:pt idx="3081">
                  <c:v>0.13</c:v>
                </c:pt>
                <c:pt idx="3082">
                  <c:v>0.1</c:v>
                </c:pt>
                <c:pt idx="3083">
                  <c:v>0.02</c:v>
                </c:pt>
                <c:pt idx="3084">
                  <c:v>0.83</c:v>
                </c:pt>
                <c:pt idx="3085">
                  <c:v>0.79</c:v>
                </c:pt>
                <c:pt idx="3086">
                  <c:v>0.76</c:v>
                </c:pt>
                <c:pt idx="3087">
                  <c:v>0.73</c:v>
                </c:pt>
                <c:pt idx="3088">
                  <c:v>0.64</c:v>
                </c:pt>
                <c:pt idx="3089">
                  <c:v>0.4</c:v>
                </c:pt>
                <c:pt idx="3090">
                  <c:v>0.37</c:v>
                </c:pt>
                <c:pt idx="3091">
                  <c:v>0.3</c:v>
                </c:pt>
                <c:pt idx="3092">
                  <c:v>0.28000000000000003</c:v>
                </c:pt>
                <c:pt idx="3093">
                  <c:v>0.27</c:v>
                </c:pt>
                <c:pt idx="3094">
                  <c:v>0.22</c:v>
                </c:pt>
                <c:pt idx="3095">
                  <c:v>0.01</c:v>
                </c:pt>
                <c:pt idx="3096">
                  <c:v>2.2000000000000002</c:v>
                </c:pt>
                <c:pt idx="3097">
                  <c:v>0.74</c:v>
                </c:pt>
                <c:pt idx="3098">
                  <c:v>0.7</c:v>
                </c:pt>
                <c:pt idx="3099">
                  <c:v>0.52</c:v>
                </c:pt>
                <c:pt idx="3100">
                  <c:v>0.47</c:v>
                </c:pt>
                <c:pt idx="3101">
                  <c:v>0.45</c:v>
                </c:pt>
                <c:pt idx="3102">
                  <c:v>0.45</c:v>
                </c:pt>
                <c:pt idx="3103">
                  <c:v>0.45</c:v>
                </c:pt>
                <c:pt idx="3104">
                  <c:v>0.44</c:v>
                </c:pt>
                <c:pt idx="3105">
                  <c:v>0.42</c:v>
                </c:pt>
                <c:pt idx="3106">
                  <c:v>0.28999999999999998</c:v>
                </c:pt>
                <c:pt idx="3107">
                  <c:v>0.08</c:v>
                </c:pt>
                <c:pt idx="3108">
                  <c:v>0.77</c:v>
                </c:pt>
                <c:pt idx="3109">
                  <c:v>0.73</c:v>
                </c:pt>
                <c:pt idx="3110">
                  <c:v>0.7</c:v>
                </c:pt>
                <c:pt idx="3111">
                  <c:v>0.66</c:v>
                </c:pt>
                <c:pt idx="3112">
                  <c:v>0.53</c:v>
                </c:pt>
                <c:pt idx="3113">
                  <c:v>0.42</c:v>
                </c:pt>
                <c:pt idx="3114">
                  <c:v>0.38</c:v>
                </c:pt>
                <c:pt idx="3115">
                  <c:v>0.34</c:v>
                </c:pt>
                <c:pt idx="3116">
                  <c:v>0.27</c:v>
                </c:pt>
                <c:pt idx="3117">
                  <c:v>0.27</c:v>
                </c:pt>
                <c:pt idx="3118">
                  <c:v>0.21</c:v>
                </c:pt>
                <c:pt idx="3119">
                  <c:v>0.16</c:v>
                </c:pt>
                <c:pt idx="3120">
                  <c:v>0.72</c:v>
                </c:pt>
                <c:pt idx="3121">
                  <c:v>0.61</c:v>
                </c:pt>
                <c:pt idx="3122">
                  <c:v>0.57999999999999996</c:v>
                </c:pt>
                <c:pt idx="3123">
                  <c:v>0.5</c:v>
                </c:pt>
                <c:pt idx="3124">
                  <c:v>0.45</c:v>
                </c:pt>
                <c:pt idx="3125">
                  <c:v>0.41</c:v>
                </c:pt>
                <c:pt idx="3126">
                  <c:v>0.4</c:v>
                </c:pt>
                <c:pt idx="3127">
                  <c:v>0.33</c:v>
                </c:pt>
                <c:pt idx="3128">
                  <c:v>0.23</c:v>
                </c:pt>
                <c:pt idx="3129">
                  <c:v>0.17</c:v>
                </c:pt>
                <c:pt idx="3130">
                  <c:v>0.14000000000000001</c:v>
                </c:pt>
                <c:pt idx="3131">
                  <c:v>0.06</c:v>
                </c:pt>
                <c:pt idx="3132">
                  <c:v>1</c:v>
                </c:pt>
                <c:pt idx="3133">
                  <c:v>0.64</c:v>
                </c:pt>
                <c:pt idx="3134">
                  <c:v>0.54</c:v>
                </c:pt>
                <c:pt idx="3135">
                  <c:v>0.52</c:v>
                </c:pt>
                <c:pt idx="3136">
                  <c:v>0.36</c:v>
                </c:pt>
                <c:pt idx="3137">
                  <c:v>0.32</c:v>
                </c:pt>
                <c:pt idx="3138">
                  <c:v>0.32</c:v>
                </c:pt>
                <c:pt idx="3139">
                  <c:v>0.28999999999999998</c:v>
                </c:pt>
                <c:pt idx="3140">
                  <c:v>0.19</c:v>
                </c:pt>
                <c:pt idx="3141">
                  <c:v>0.18</c:v>
                </c:pt>
                <c:pt idx="3142">
                  <c:v>0.18</c:v>
                </c:pt>
                <c:pt idx="3143">
                  <c:v>0.09</c:v>
                </c:pt>
                <c:pt idx="3144">
                  <c:v>0.87</c:v>
                </c:pt>
                <c:pt idx="3145">
                  <c:v>0.65</c:v>
                </c:pt>
                <c:pt idx="3146">
                  <c:v>0.55000000000000004</c:v>
                </c:pt>
                <c:pt idx="3147">
                  <c:v>0.45</c:v>
                </c:pt>
                <c:pt idx="3148">
                  <c:v>0.35</c:v>
                </c:pt>
                <c:pt idx="3149">
                  <c:v>0.33</c:v>
                </c:pt>
                <c:pt idx="3150">
                  <c:v>0.33</c:v>
                </c:pt>
                <c:pt idx="3151">
                  <c:v>0.33</c:v>
                </c:pt>
                <c:pt idx="3152">
                  <c:v>0.3</c:v>
                </c:pt>
                <c:pt idx="3153">
                  <c:v>0.28000000000000003</c:v>
                </c:pt>
                <c:pt idx="3154">
                  <c:v>0.09</c:v>
                </c:pt>
                <c:pt idx="3155">
                  <c:v>7.0000000000000007E-2</c:v>
                </c:pt>
                <c:pt idx="3156">
                  <c:v>0.74</c:v>
                </c:pt>
                <c:pt idx="3157">
                  <c:v>0.68</c:v>
                </c:pt>
                <c:pt idx="3158">
                  <c:v>0.63</c:v>
                </c:pt>
                <c:pt idx="3159">
                  <c:v>0.59</c:v>
                </c:pt>
                <c:pt idx="3160">
                  <c:v>0.52</c:v>
                </c:pt>
                <c:pt idx="3161">
                  <c:v>0.44</c:v>
                </c:pt>
                <c:pt idx="3162">
                  <c:v>0.35</c:v>
                </c:pt>
                <c:pt idx="3163">
                  <c:v>0.31</c:v>
                </c:pt>
                <c:pt idx="3164">
                  <c:v>0.25</c:v>
                </c:pt>
                <c:pt idx="3165">
                  <c:v>0.14000000000000001</c:v>
                </c:pt>
                <c:pt idx="3166">
                  <c:v>0.1</c:v>
                </c:pt>
                <c:pt idx="3167">
                  <c:v>0.01</c:v>
                </c:pt>
                <c:pt idx="3168">
                  <c:v>0.91</c:v>
                </c:pt>
                <c:pt idx="3169">
                  <c:v>0.72</c:v>
                </c:pt>
                <c:pt idx="3170">
                  <c:v>0.56999999999999995</c:v>
                </c:pt>
                <c:pt idx="3171">
                  <c:v>0.56000000000000005</c:v>
                </c:pt>
                <c:pt idx="3172">
                  <c:v>0.52</c:v>
                </c:pt>
                <c:pt idx="3173">
                  <c:v>0.52</c:v>
                </c:pt>
                <c:pt idx="3174">
                  <c:v>0.51</c:v>
                </c:pt>
                <c:pt idx="3175">
                  <c:v>0.37</c:v>
                </c:pt>
                <c:pt idx="3176">
                  <c:v>0.19</c:v>
                </c:pt>
                <c:pt idx="3177">
                  <c:v>0.16</c:v>
                </c:pt>
                <c:pt idx="3178">
                  <c:v>0.14000000000000001</c:v>
                </c:pt>
                <c:pt idx="3179">
                  <c:v>0.11</c:v>
                </c:pt>
                <c:pt idx="3180">
                  <c:v>0.92</c:v>
                </c:pt>
                <c:pt idx="3181">
                  <c:v>0.65</c:v>
                </c:pt>
                <c:pt idx="3182">
                  <c:v>0.6</c:v>
                </c:pt>
                <c:pt idx="3183">
                  <c:v>0.51</c:v>
                </c:pt>
                <c:pt idx="3184">
                  <c:v>0.42</c:v>
                </c:pt>
                <c:pt idx="3185">
                  <c:v>0.37</c:v>
                </c:pt>
                <c:pt idx="3186">
                  <c:v>0.31</c:v>
                </c:pt>
                <c:pt idx="3187">
                  <c:v>0.3</c:v>
                </c:pt>
                <c:pt idx="3188">
                  <c:v>0.21</c:v>
                </c:pt>
                <c:pt idx="3189">
                  <c:v>0.19</c:v>
                </c:pt>
                <c:pt idx="3190">
                  <c:v>0.18</c:v>
                </c:pt>
                <c:pt idx="3191">
                  <c:v>0.08</c:v>
                </c:pt>
                <c:pt idx="3192">
                  <c:v>0.65</c:v>
                </c:pt>
                <c:pt idx="3193">
                  <c:v>0.51</c:v>
                </c:pt>
                <c:pt idx="3194">
                  <c:v>0.49</c:v>
                </c:pt>
                <c:pt idx="3195">
                  <c:v>0.42</c:v>
                </c:pt>
                <c:pt idx="3196">
                  <c:v>0.36</c:v>
                </c:pt>
                <c:pt idx="3197">
                  <c:v>0.34</c:v>
                </c:pt>
                <c:pt idx="3198">
                  <c:v>0.31</c:v>
                </c:pt>
                <c:pt idx="3199">
                  <c:v>0.26</c:v>
                </c:pt>
                <c:pt idx="3200">
                  <c:v>0.22</c:v>
                </c:pt>
                <c:pt idx="3201">
                  <c:v>0.22</c:v>
                </c:pt>
                <c:pt idx="3202">
                  <c:v>0.19</c:v>
                </c:pt>
                <c:pt idx="3203">
                  <c:v>7.0000000000000007E-2</c:v>
                </c:pt>
                <c:pt idx="3204">
                  <c:v>0.75</c:v>
                </c:pt>
                <c:pt idx="3205">
                  <c:v>0.64</c:v>
                </c:pt>
                <c:pt idx="3206">
                  <c:v>0.62</c:v>
                </c:pt>
                <c:pt idx="3207">
                  <c:v>0.54</c:v>
                </c:pt>
                <c:pt idx="3208">
                  <c:v>0.49</c:v>
                </c:pt>
                <c:pt idx="3209">
                  <c:v>0.49</c:v>
                </c:pt>
                <c:pt idx="3210">
                  <c:v>0.47</c:v>
                </c:pt>
                <c:pt idx="3211">
                  <c:v>0.38</c:v>
                </c:pt>
                <c:pt idx="3212">
                  <c:v>0.33</c:v>
                </c:pt>
                <c:pt idx="3213">
                  <c:v>0.26</c:v>
                </c:pt>
                <c:pt idx="3214">
                  <c:v>0.23</c:v>
                </c:pt>
                <c:pt idx="3215">
                  <c:v>0.05</c:v>
                </c:pt>
                <c:pt idx="3216">
                  <c:v>0.91</c:v>
                </c:pt>
                <c:pt idx="3217">
                  <c:v>0.7</c:v>
                </c:pt>
                <c:pt idx="3218">
                  <c:v>0.68</c:v>
                </c:pt>
                <c:pt idx="3219">
                  <c:v>0.65</c:v>
                </c:pt>
                <c:pt idx="3220">
                  <c:v>0.34</c:v>
                </c:pt>
                <c:pt idx="3221">
                  <c:v>0.33</c:v>
                </c:pt>
                <c:pt idx="3222">
                  <c:v>0.31</c:v>
                </c:pt>
                <c:pt idx="3223">
                  <c:v>0.3</c:v>
                </c:pt>
                <c:pt idx="3224">
                  <c:v>0.24</c:v>
                </c:pt>
                <c:pt idx="3225">
                  <c:v>0.21</c:v>
                </c:pt>
                <c:pt idx="3226">
                  <c:v>0.19</c:v>
                </c:pt>
                <c:pt idx="3227">
                  <c:v>0.15</c:v>
                </c:pt>
                <c:pt idx="3228">
                  <c:v>4.28</c:v>
                </c:pt>
                <c:pt idx="3229">
                  <c:v>0.57999999999999996</c:v>
                </c:pt>
                <c:pt idx="3230">
                  <c:v>0.56000000000000005</c:v>
                </c:pt>
                <c:pt idx="3231">
                  <c:v>0.49</c:v>
                </c:pt>
                <c:pt idx="3232">
                  <c:v>0.47</c:v>
                </c:pt>
                <c:pt idx="3233">
                  <c:v>0.39</c:v>
                </c:pt>
                <c:pt idx="3234">
                  <c:v>0.37</c:v>
                </c:pt>
                <c:pt idx="3235">
                  <c:v>0.31</c:v>
                </c:pt>
                <c:pt idx="3236">
                  <c:v>0.22</c:v>
                </c:pt>
                <c:pt idx="3237">
                  <c:v>0.15</c:v>
                </c:pt>
                <c:pt idx="3238">
                  <c:v>0.13</c:v>
                </c:pt>
                <c:pt idx="3239">
                  <c:v>0.03</c:v>
                </c:pt>
                <c:pt idx="3240">
                  <c:v>0.81</c:v>
                </c:pt>
                <c:pt idx="3241">
                  <c:v>0.64</c:v>
                </c:pt>
                <c:pt idx="3242">
                  <c:v>0.61</c:v>
                </c:pt>
                <c:pt idx="3243">
                  <c:v>0.56000000000000005</c:v>
                </c:pt>
                <c:pt idx="3244">
                  <c:v>0.48</c:v>
                </c:pt>
                <c:pt idx="3245">
                  <c:v>0.47</c:v>
                </c:pt>
                <c:pt idx="3246">
                  <c:v>0.43</c:v>
                </c:pt>
                <c:pt idx="3247">
                  <c:v>0.39</c:v>
                </c:pt>
                <c:pt idx="3248">
                  <c:v>0.36</c:v>
                </c:pt>
                <c:pt idx="3249">
                  <c:v>0.31</c:v>
                </c:pt>
                <c:pt idx="3250">
                  <c:v>0.3</c:v>
                </c:pt>
                <c:pt idx="3251">
                  <c:v>0.2</c:v>
                </c:pt>
                <c:pt idx="3252">
                  <c:v>0.76</c:v>
                </c:pt>
                <c:pt idx="3253">
                  <c:v>0.73</c:v>
                </c:pt>
                <c:pt idx="3254">
                  <c:v>0.64</c:v>
                </c:pt>
                <c:pt idx="3255">
                  <c:v>0.52</c:v>
                </c:pt>
                <c:pt idx="3256">
                  <c:v>0.44</c:v>
                </c:pt>
                <c:pt idx="3257">
                  <c:v>0.39</c:v>
                </c:pt>
                <c:pt idx="3258">
                  <c:v>0.35</c:v>
                </c:pt>
                <c:pt idx="3259">
                  <c:v>0.28999999999999998</c:v>
                </c:pt>
                <c:pt idx="3260">
                  <c:v>0.27</c:v>
                </c:pt>
                <c:pt idx="3261">
                  <c:v>0.16</c:v>
                </c:pt>
                <c:pt idx="3262">
                  <c:v>0.15</c:v>
                </c:pt>
                <c:pt idx="3263">
                  <c:v>0.12</c:v>
                </c:pt>
                <c:pt idx="3264">
                  <c:v>0.72</c:v>
                </c:pt>
                <c:pt idx="3265">
                  <c:v>0.55000000000000004</c:v>
                </c:pt>
                <c:pt idx="3266">
                  <c:v>0.51</c:v>
                </c:pt>
                <c:pt idx="3267">
                  <c:v>0.5</c:v>
                </c:pt>
                <c:pt idx="3268">
                  <c:v>0.38</c:v>
                </c:pt>
                <c:pt idx="3269">
                  <c:v>0.38</c:v>
                </c:pt>
                <c:pt idx="3270">
                  <c:v>0.33</c:v>
                </c:pt>
                <c:pt idx="3271">
                  <c:v>0.28000000000000003</c:v>
                </c:pt>
                <c:pt idx="3272">
                  <c:v>0.26</c:v>
                </c:pt>
                <c:pt idx="3273">
                  <c:v>0.25</c:v>
                </c:pt>
                <c:pt idx="3274">
                  <c:v>0.19</c:v>
                </c:pt>
                <c:pt idx="3275">
                  <c:v>0.18</c:v>
                </c:pt>
                <c:pt idx="3276">
                  <c:v>0.91</c:v>
                </c:pt>
                <c:pt idx="3277">
                  <c:v>0.53</c:v>
                </c:pt>
                <c:pt idx="3278">
                  <c:v>0.46</c:v>
                </c:pt>
                <c:pt idx="3279">
                  <c:v>0.46</c:v>
                </c:pt>
                <c:pt idx="3280">
                  <c:v>0.44</c:v>
                </c:pt>
                <c:pt idx="3281">
                  <c:v>0.4</c:v>
                </c:pt>
                <c:pt idx="3282">
                  <c:v>0.36</c:v>
                </c:pt>
                <c:pt idx="3283">
                  <c:v>0.35</c:v>
                </c:pt>
                <c:pt idx="3284">
                  <c:v>0.28000000000000003</c:v>
                </c:pt>
                <c:pt idx="3285">
                  <c:v>0.28000000000000003</c:v>
                </c:pt>
                <c:pt idx="3286">
                  <c:v>0.2</c:v>
                </c:pt>
                <c:pt idx="3287">
                  <c:v>0.15</c:v>
                </c:pt>
                <c:pt idx="3288">
                  <c:v>0.79</c:v>
                </c:pt>
                <c:pt idx="3289">
                  <c:v>0.53</c:v>
                </c:pt>
                <c:pt idx="3290">
                  <c:v>0.51</c:v>
                </c:pt>
                <c:pt idx="3291">
                  <c:v>0.45</c:v>
                </c:pt>
                <c:pt idx="3292">
                  <c:v>0.4</c:v>
                </c:pt>
                <c:pt idx="3293">
                  <c:v>0.4</c:v>
                </c:pt>
                <c:pt idx="3294">
                  <c:v>0.34</c:v>
                </c:pt>
                <c:pt idx="3295">
                  <c:v>0.31</c:v>
                </c:pt>
                <c:pt idx="3296">
                  <c:v>0.28000000000000003</c:v>
                </c:pt>
                <c:pt idx="3297">
                  <c:v>0.27</c:v>
                </c:pt>
                <c:pt idx="3298">
                  <c:v>0.19</c:v>
                </c:pt>
                <c:pt idx="3299">
                  <c:v>0.13</c:v>
                </c:pt>
                <c:pt idx="3300">
                  <c:v>1.08</c:v>
                </c:pt>
                <c:pt idx="3301">
                  <c:v>1.05</c:v>
                </c:pt>
                <c:pt idx="3302">
                  <c:v>0.87</c:v>
                </c:pt>
                <c:pt idx="3303">
                  <c:v>0.56000000000000005</c:v>
                </c:pt>
                <c:pt idx="3304">
                  <c:v>0.52</c:v>
                </c:pt>
                <c:pt idx="3305">
                  <c:v>0.52</c:v>
                </c:pt>
                <c:pt idx="3306">
                  <c:v>0.46</c:v>
                </c:pt>
                <c:pt idx="3307">
                  <c:v>0.44</c:v>
                </c:pt>
                <c:pt idx="3308">
                  <c:v>0.43</c:v>
                </c:pt>
                <c:pt idx="3309">
                  <c:v>0.34</c:v>
                </c:pt>
                <c:pt idx="3310">
                  <c:v>0.32</c:v>
                </c:pt>
                <c:pt idx="3311">
                  <c:v>0.26</c:v>
                </c:pt>
                <c:pt idx="3312">
                  <c:v>3.3</c:v>
                </c:pt>
                <c:pt idx="3313">
                  <c:v>0.76</c:v>
                </c:pt>
                <c:pt idx="3314">
                  <c:v>0.74</c:v>
                </c:pt>
                <c:pt idx="3315">
                  <c:v>0.69</c:v>
                </c:pt>
                <c:pt idx="3316">
                  <c:v>0.68</c:v>
                </c:pt>
                <c:pt idx="3317">
                  <c:v>0.68</c:v>
                </c:pt>
                <c:pt idx="3318">
                  <c:v>0.56000000000000005</c:v>
                </c:pt>
                <c:pt idx="3319">
                  <c:v>0.49</c:v>
                </c:pt>
                <c:pt idx="3320">
                  <c:v>0.32</c:v>
                </c:pt>
                <c:pt idx="3321">
                  <c:v>0.25</c:v>
                </c:pt>
                <c:pt idx="3322">
                  <c:v>0.1</c:v>
                </c:pt>
                <c:pt idx="3323">
                  <c:v>0.02</c:v>
                </c:pt>
                <c:pt idx="3324">
                  <c:v>1.95</c:v>
                </c:pt>
                <c:pt idx="3325">
                  <c:v>0.69</c:v>
                </c:pt>
                <c:pt idx="3326">
                  <c:v>0.67</c:v>
                </c:pt>
                <c:pt idx="3327">
                  <c:v>0.61</c:v>
                </c:pt>
                <c:pt idx="3328">
                  <c:v>0.59</c:v>
                </c:pt>
                <c:pt idx="3329">
                  <c:v>0.5</c:v>
                </c:pt>
                <c:pt idx="3330">
                  <c:v>0.42</c:v>
                </c:pt>
                <c:pt idx="3331">
                  <c:v>0.37</c:v>
                </c:pt>
                <c:pt idx="3332">
                  <c:v>0.2</c:v>
                </c:pt>
                <c:pt idx="3333">
                  <c:v>0.17</c:v>
                </c:pt>
                <c:pt idx="3334">
                  <c:v>0.12</c:v>
                </c:pt>
                <c:pt idx="3335">
                  <c:v>0.11</c:v>
                </c:pt>
                <c:pt idx="3336">
                  <c:v>2.1800000000000002</c:v>
                </c:pt>
                <c:pt idx="3337">
                  <c:v>1.83</c:v>
                </c:pt>
                <c:pt idx="3338">
                  <c:v>1.01</c:v>
                </c:pt>
                <c:pt idx="3339">
                  <c:v>0.93</c:v>
                </c:pt>
                <c:pt idx="3340">
                  <c:v>0.67</c:v>
                </c:pt>
                <c:pt idx="3341">
                  <c:v>0.61</c:v>
                </c:pt>
                <c:pt idx="3342">
                  <c:v>0.55000000000000004</c:v>
                </c:pt>
                <c:pt idx="3343">
                  <c:v>0.31</c:v>
                </c:pt>
                <c:pt idx="3344">
                  <c:v>0.31</c:v>
                </c:pt>
                <c:pt idx="3345">
                  <c:v>0.28999999999999998</c:v>
                </c:pt>
                <c:pt idx="3346">
                  <c:v>0.15</c:v>
                </c:pt>
                <c:pt idx="3347">
                  <c:v>0.04</c:v>
                </c:pt>
                <c:pt idx="3348">
                  <c:v>0.79</c:v>
                </c:pt>
                <c:pt idx="3349">
                  <c:v>0.72</c:v>
                </c:pt>
                <c:pt idx="3350">
                  <c:v>0.69</c:v>
                </c:pt>
                <c:pt idx="3351">
                  <c:v>0.57999999999999996</c:v>
                </c:pt>
                <c:pt idx="3352">
                  <c:v>0.56999999999999995</c:v>
                </c:pt>
                <c:pt idx="3353">
                  <c:v>0.56000000000000005</c:v>
                </c:pt>
                <c:pt idx="3354">
                  <c:v>0.24</c:v>
                </c:pt>
                <c:pt idx="3355">
                  <c:v>0.23</c:v>
                </c:pt>
                <c:pt idx="3356">
                  <c:v>0.11</c:v>
                </c:pt>
                <c:pt idx="3357">
                  <c:v>0.11</c:v>
                </c:pt>
                <c:pt idx="3358">
                  <c:v>0.1</c:v>
                </c:pt>
                <c:pt idx="3359">
                  <c:v>0.09</c:v>
                </c:pt>
                <c:pt idx="3360">
                  <c:v>0.56999999999999995</c:v>
                </c:pt>
                <c:pt idx="3361">
                  <c:v>0.48</c:v>
                </c:pt>
                <c:pt idx="3362">
                  <c:v>0.42</c:v>
                </c:pt>
                <c:pt idx="3363">
                  <c:v>0.36</c:v>
                </c:pt>
                <c:pt idx="3364">
                  <c:v>0.33</c:v>
                </c:pt>
                <c:pt idx="3365">
                  <c:v>0.32</c:v>
                </c:pt>
                <c:pt idx="3366">
                  <c:v>0.28999999999999998</c:v>
                </c:pt>
                <c:pt idx="3367">
                  <c:v>0.28000000000000003</c:v>
                </c:pt>
                <c:pt idx="3368">
                  <c:v>0.26</c:v>
                </c:pt>
                <c:pt idx="3369">
                  <c:v>0.23</c:v>
                </c:pt>
                <c:pt idx="3370">
                  <c:v>0.2</c:v>
                </c:pt>
                <c:pt idx="3371">
                  <c:v>0.18</c:v>
                </c:pt>
                <c:pt idx="3372">
                  <c:v>0.82</c:v>
                </c:pt>
                <c:pt idx="3373">
                  <c:v>0.8</c:v>
                </c:pt>
                <c:pt idx="3374">
                  <c:v>0.66</c:v>
                </c:pt>
                <c:pt idx="3375">
                  <c:v>0.62</c:v>
                </c:pt>
                <c:pt idx="3376">
                  <c:v>0.56999999999999995</c:v>
                </c:pt>
                <c:pt idx="3377">
                  <c:v>0.51</c:v>
                </c:pt>
                <c:pt idx="3378">
                  <c:v>0.5</c:v>
                </c:pt>
                <c:pt idx="3379">
                  <c:v>0.37</c:v>
                </c:pt>
                <c:pt idx="3380">
                  <c:v>0.37</c:v>
                </c:pt>
                <c:pt idx="3381">
                  <c:v>0.34</c:v>
                </c:pt>
                <c:pt idx="3382">
                  <c:v>0.24</c:v>
                </c:pt>
                <c:pt idx="3383">
                  <c:v>0.01</c:v>
                </c:pt>
                <c:pt idx="3384">
                  <c:v>0.84</c:v>
                </c:pt>
                <c:pt idx="3385">
                  <c:v>0.8</c:v>
                </c:pt>
                <c:pt idx="3386">
                  <c:v>0.79</c:v>
                </c:pt>
                <c:pt idx="3387">
                  <c:v>0.68</c:v>
                </c:pt>
                <c:pt idx="3388">
                  <c:v>0.65</c:v>
                </c:pt>
                <c:pt idx="3389">
                  <c:v>0.62</c:v>
                </c:pt>
                <c:pt idx="3390">
                  <c:v>0.6</c:v>
                </c:pt>
                <c:pt idx="3391">
                  <c:v>0.51</c:v>
                </c:pt>
                <c:pt idx="3392">
                  <c:v>0.47</c:v>
                </c:pt>
                <c:pt idx="3393">
                  <c:v>0.43</c:v>
                </c:pt>
                <c:pt idx="3394">
                  <c:v>0.38</c:v>
                </c:pt>
                <c:pt idx="3395">
                  <c:v>0.31</c:v>
                </c:pt>
                <c:pt idx="3396">
                  <c:v>0.85</c:v>
                </c:pt>
                <c:pt idx="3397">
                  <c:v>0.78</c:v>
                </c:pt>
                <c:pt idx="3398">
                  <c:v>0.72</c:v>
                </c:pt>
                <c:pt idx="3399">
                  <c:v>0.69</c:v>
                </c:pt>
                <c:pt idx="3400">
                  <c:v>0.48</c:v>
                </c:pt>
                <c:pt idx="3401">
                  <c:v>0.46</c:v>
                </c:pt>
                <c:pt idx="3402">
                  <c:v>0.43</c:v>
                </c:pt>
                <c:pt idx="3403">
                  <c:v>0.41</c:v>
                </c:pt>
                <c:pt idx="3404">
                  <c:v>0.34</c:v>
                </c:pt>
                <c:pt idx="3405">
                  <c:v>0.33</c:v>
                </c:pt>
                <c:pt idx="3406">
                  <c:v>0.14000000000000001</c:v>
                </c:pt>
                <c:pt idx="3407">
                  <c:v>0.09</c:v>
                </c:pt>
                <c:pt idx="3408">
                  <c:v>0.73</c:v>
                </c:pt>
                <c:pt idx="3409">
                  <c:v>0.63</c:v>
                </c:pt>
                <c:pt idx="3410">
                  <c:v>0.59</c:v>
                </c:pt>
                <c:pt idx="3411">
                  <c:v>0.57999999999999996</c:v>
                </c:pt>
                <c:pt idx="3412">
                  <c:v>0.57999999999999996</c:v>
                </c:pt>
                <c:pt idx="3413">
                  <c:v>0.51</c:v>
                </c:pt>
                <c:pt idx="3414">
                  <c:v>0.38</c:v>
                </c:pt>
                <c:pt idx="3415">
                  <c:v>0.35</c:v>
                </c:pt>
                <c:pt idx="3416">
                  <c:v>0.35</c:v>
                </c:pt>
                <c:pt idx="3417">
                  <c:v>0.3</c:v>
                </c:pt>
                <c:pt idx="3418">
                  <c:v>0.15</c:v>
                </c:pt>
                <c:pt idx="3419">
                  <c:v>0</c:v>
                </c:pt>
                <c:pt idx="3420">
                  <c:v>0.7</c:v>
                </c:pt>
                <c:pt idx="3421">
                  <c:v>0.67</c:v>
                </c:pt>
                <c:pt idx="3422">
                  <c:v>0.6</c:v>
                </c:pt>
                <c:pt idx="3423">
                  <c:v>0.6</c:v>
                </c:pt>
                <c:pt idx="3424">
                  <c:v>0.56000000000000005</c:v>
                </c:pt>
                <c:pt idx="3425">
                  <c:v>0.56000000000000005</c:v>
                </c:pt>
                <c:pt idx="3426">
                  <c:v>0.3</c:v>
                </c:pt>
                <c:pt idx="3427">
                  <c:v>0.28999999999999998</c:v>
                </c:pt>
                <c:pt idx="3428">
                  <c:v>0.23</c:v>
                </c:pt>
                <c:pt idx="3429">
                  <c:v>0.22</c:v>
                </c:pt>
                <c:pt idx="3430">
                  <c:v>0.18</c:v>
                </c:pt>
                <c:pt idx="3431">
                  <c:v>0.16</c:v>
                </c:pt>
                <c:pt idx="3432">
                  <c:v>0.89</c:v>
                </c:pt>
                <c:pt idx="3433">
                  <c:v>0.6</c:v>
                </c:pt>
                <c:pt idx="3434">
                  <c:v>0.59</c:v>
                </c:pt>
                <c:pt idx="3435">
                  <c:v>0.54</c:v>
                </c:pt>
                <c:pt idx="3436">
                  <c:v>0.5</c:v>
                </c:pt>
                <c:pt idx="3437">
                  <c:v>0.49</c:v>
                </c:pt>
                <c:pt idx="3438">
                  <c:v>0.38</c:v>
                </c:pt>
                <c:pt idx="3439">
                  <c:v>0.32</c:v>
                </c:pt>
                <c:pt idx="3440">
                  <c:v>0.28999999999999998</c:v>
                </c:pt>
                <c:pt idx="3441">
                  <c:v>0.24</c:v>
                </c:pt>
                <c:pt idx="3442">
                  <c:v>0.14000000000000001</c:v>
                </c:pt>
                <c:pt idx="3443">
                  <c:v>0.11</c:v>
                </c:pt>
                <c:pt idx="3444">
                  <c:v>0.78</c:v>
                </c:pt>
                <c:pt idx="3445">
                  <c:v>0.72</c:v>
                </c:pt>
                <c:pt idx="3446">
                  <c:v>0.71</c:v>
                </c:pt>
                <c:pt idx="3447">
                  <c:v>0.61</c:v>
                </c:pt>
                <c:pt idx="3448">
                  <c:v>0.5</c:v>
                </c:pt>
                <c:pt idx="3449">
                  <c:v>0.44</c:v>
                </c:pt>
                <c:pt idx="3450">
                  <c:v>0.38</c:v>
                </c:pt>
                <c:pt idx="3451">
                  <c:v>0.35</c:v>
                </c:pt>
                <c:pt idx="3452">
                  <c:v>0.23</c:v>
                </c:pt>
                <c:pt idx="3453">
                  <c:v>0.18</c:v>
                </c:pt>
                <c:pt idx="3454">
                  <c:v>0.16</c:v>
                </c:pt>
                <c:pt idx="3455">
                  <c:v>0.16</c:v>
                </c:pt>
                <c:pt idx="3456">
                  <c:v>0.71</c:v>
                </c:pt>
                <c:pt idx="3457">
                  <c:v>0.61</c:v>
                </c:pt>
                <c:pt idx="3458">
                  <c:v>0.6</c:v>
                </c:pt>
                <c:pt idx="3459">
                  <c:v>0.56999999999999995</c:v>
                </c:pt>
                <c:pt idx="3460">
                  <c:v>0.55000000000000004</c:v>
                </c:pt>
                <c:pt idx="3461">
                  <c:v>0.54</c:v>
                </c:pt>
                <c:pt idx="3462">
                  <c:v>0.45</c:v>
                </c:pt>
                <c:pt idx="3463">
                  <c:v>0.41</c:v>
                </c:pt>
                <c:pt idx="3464">
                  <c:v>0.33</c:v>
                </c:pt>
                <c:pt idx="3465">
                  <c:v>0.3</c:v>
                </c:pt>
                <c:pt idx="3466">
                  <c:v>0.27</c:v>
                </c:pt>
                <c:pt idx="3467">
                  <c:v>0.21</c:v>
                </c:pt>
                <c:pt idx="3468">
                  <c:v>3.09</c:v>
                </c:pt>
                <c:pt idx="3469">
                  <c:v>1.01</c:v>
                </c:pt>
                <c:pt idx="3470">
                  <c:v>0.65</c:v>
                </c:pt>
                <c:pt idx="3471">
                  <c:v>0.6</c:v>
                </c:pt>
                <c:pt idx="3472">
                  <c:v>0.6</c:v>
                </c:pt>
                <c:pt idx="3473">
                  <c:v>0.56000000000000005</c:v>
                </c:pt>
                <c:pt idx="3474">
                  <c:v>0.54</c:v>
                </c:pt>
                <c:pt idx="3475">
                  <c:v>0.44</c:v>
                </c:pt>
                <c:pt idx="3476">
                  <c:v>0.38</c:v>
                </c:pt>
                <c:pt idx="3477">
                  <c:v>0.38</c:v>
                </c:pt>
                <c:pt idx="3478">
                  <c:v>0.28999999999999998</c:v>
                </c:pt>
                <c:pt idx="3479">
                  <c:v>0.28000000000000003</c:v>
                </c:pt>
                <c:pt idx="3480">
                  <c:v>2.85</c:v>
                </c:pt>
                <c:pt idx="3481">
                  <c:v>0.68</c:v>
                </c:pt>
                <c:pt idx="3482">
                  <c:v>0.66</c:v>
                </c:pt>
                <c:pt idx="3483">
                  <c:v>0.52</c:v>
                </c:pt>
                <c:pt idx="3484">
                  <c:v>0.5</c:v>
                </c:pt>
                <c:pt idx="3485">
                  <c:v>0.5</c:v>
                </c:pt>
                <c:pt idx="3486">
                  <c:v>0.46</c:v>
                </c:pt>
                <c:pt idx="3487">
                  <c:v>0.4</c:v>
                </c:pt>
                <c:pt idx="3488">
                  <c:v>0.39</c:v>
                </c:pt>
                <c:pt idx="3489">
                  <c:v>0.36</c:v>
                </c:pt>
                <c:pt idx="3490">
                  <c:v>0.35</c:v>
                </c:pt>
                <c:pt idx="3491">
                  <c:v>0.1</c:v>
                </c:pt>
                <c:pt idx="3492">
                  <c:v>0.77</c:v>
                </c:pt>
                <c:pt idx="3493">
                  <c:v>0.77</c:v>
                </c:pt>
                <c:pt idx="3494">
                  <c:v>0.62</c:v>
                </c:pt>
                <c:pt idx="3495">
                  <c:v>0.46</c:v>
                </c:pt>
                <c:pt idx="3496">
                  <c:v>0.39</c:v>
                </c:pt>
                <c:pt idx="3497">
                  <c:v>0.39</c:v>
                </c:pt>
                <c:pt idx="3498">
                  <c:v>0.39</c:v>
                </c:pt>
                <c:pt idx="3499">
                  <c:v>0.21</c:v>
                </c:pt>
                <c:pt idx="3500">
                  <c:v>0.18</c:v>
                </c:pt>
                <c:pt idx="3501">
                  <c:v>0.14000000000000001</c:v>
                </c:pt>
                <c:pt idx="3502">
                  <c:v>0.11</c:v>
                </c:pt>
                <c:pt idx="3503">
                  <c:v>0.06</c:v>
                </c:pt>
                <c:pt idx="3504">
                  <c:v>1.1499999999999999</c:v>
                </c:pt>
                <c:pt idx="3505">
                  <c:v>1.1200000000000001</c:v>
                </c:pt>
                <c:pt idx="3506">
                  <c:v>0.79</c:v>
                </c:pt>
                <c:pt idx="3507">
                  <c:v>0.56000000000000005</c:v>
                </c:pt>
                <c:pt idx="3508">
                  <c:v>0.54</c:v>
                </c:pt>
                <c:pt idx="3509">
                  <c:v>0.44</c:v>
                </c:pt>
                <c:pt idx="3510">
                  <c:v>0.35</c:v>
                </c:pt>
                <c:pt idx="3511">
                  <c:v>0.32</c:v>
                </c:pt>
                <c:pt idx="3512">
                  <c:v>0.28000000000000003</c:v>
                </c:pt>
                <c:pt idx="3513">
                  <c:v>0.26</c:v>
                </c:pt>
                <c:pt idx="3514">
                  <c:v>0.15</c:v>
                </c:pt>
                <c:pt idx="3515">
                  <c:v>0.09</c:v>
                </c:pt>
                <c:pt idx="3516">
                  <c:v>0.87</c:v>
                </c:pt>
                <c:pt idx="3517">
                  <c:v>0.73</c:v>
                </c:pt>
                <c:pt idx="3518">
                  <c:v>0.6</c:v>
                </c:pt>
                <c:pt idx="3519">
                  <c:v>0.59</c:v>
                </c:pt>
                <c:pt idx="3520">
                  <c:v>0.42</c:v>
                </c:pt>
                <c:pt idx="3521">
                  <c:v>0.33</c:v>
                </c:pt>
                <c:pt idx="3522">
                  <c:v>0.25</c:v>
                </c:pt>
                <c:pt idx="3523">
                  <c:v>0.25</c:v>
                </c:pt>
                <c:pt idx="3524">
                  <c:v>0.25</c:v>
                </c:pt>
                <c:pt idx="3525">
                  <c:v>0.21</c:v>
                </c:pt>
                <c:pt idx="3526">
                  <c:v>0.16</c:v>
                </c:pt>
                <c:pt idx="3527">
                  <c:v>0.11</c:v>
                </c:pt>
                <c:pt idx="3528">
                  <c:v>1.03</c:v>
                </c:pt>
                <c:pt idx="3529">
                  <c:v>0.8</c:v>
                </c:pt>
                <c:pt idx="3530">
                  <c:v>0.52</c:v>
                </c:pt>
                <c:pt idx="3531">
                  <c:v>0.47</c:v>
                </c:pt>
                <c:pt idx="3532">
                  <c:v>0.47</c:v>
                </c:pt>
                <c:pt idx="3533">
                  <c:v>0.42</c:v>
                </c:pt>
                <c:pt idx="3534">
                  <c:v>0.41</c:v>
                </c:pt>
                <c:pt idx="3535">
                  <c:v>0.31</c:v>
                </c:pt>
                <c:pt idx="3536">
                  <c:v>0.3</c:v>
                </c:pt>
                <c:pt idx="3537">
                  <c:v>0.19</c:v>
                </c:pt>
                <c:pt idx="3538">
                  <c:v>0.17</c:v>
                </c:pt>
                <c:pt idx="3539">
                  <c:v>7.0000000000000007E-2</c:v>
                </c:pt>
                <c:pt idx="3540">
                  <c:v>2.21</c:v>
                </c:pt>
                <c:pt idx="3541">
                  <c:v>0.76</c:v>
                </c:pt>
                <c:pt idx="3542">
                  <c:v>0.72</c:v>
                </c:pt>
                <c:pt idx="3543">
                  <c:v>0.72</c:v>
                </c:pt>
                <c:pt idx="3544">
                  <c:v>0.44</c:v>
                </c:pt>
                <c:pt idx="3545">
                  <c:v>0.37</c:v>
                </c:pt>
                <c:pt idx="3546">
                  <c:v>0.34</c:v>
                </c:pt>
                <c:pt idx="3547">
                  <c:v>0.28999999999999998</c:v>
                </c:pt>
                <c:pt idx="3548">
                  <c:v>0.27</c:v>
                </c:pt>
                <c:pt idx="3549">
                  <c:v>0.26</c:v>
                </c:pt>
                <c:pt idx="3550">
                  <c:v>0.21</c:v>
                </c:pt>
                <c:pt idx="3551">
                  <c:v>0.11</c:v>
                </c:pt>
                <c:pt idx="3552">
                  <c:v>0.98</c:v>
                </c:pt>
                <c:pt idx="3553">
                  <c:v>0.76</c:v>
                </c:pt>
                <c:pt idx="3554">
                  <c:v>0.62</c:v>
                </c:pt>
                <c:pt idx="3555">
                  <c:v>0.6</c:v>
                </c:pt>
                <c:pt idx="3556">
                  <c:v>0.55000000000000004</c:v>
                </c:pt>
                <c:pt idx="3557">
                  <c:v>0.5</c:v>
                </c:pt>
                <c:pt idx="3558">
                  <c:v>0.44</c:v>
                </c:pt>
                <c:pt idx="3559">
                  <c:v>0.42</c:v>
                </c:pt>
                <c:pt idx="3560">
                  <c:v>0.4</c:v>
                </c:pt>
                <c:pt idx="3561">
                  <c:v>0.26</c:v>
                </c:pt>
                <c:pt idx="3562">
                  <c:v>0.09</c:v>
                </c:pt>
                <c:pt idx="3563">
                  <c:v>0.05</c:v>
                </c:pt>
                <c:pt idx="3564">
                  <c:v>3.34</c:v>
                </c:pt>
                <c:pt idx="3565">
                  <c:v>0.7</c:v>
                </c:pt>
                <c:pt idx="3566">
                  <c:v>0.63</c:v>
                </c:pt>
                <c:pt idx="3567">
                  <c:v>0.59</c:v>
                </c:pt>
                <c:pt idx="3568">
                  <c:v>0.57999999999999996</c:v>
                </c:pt>
                <c:pt idx="3569">
                  <c:v>0.56999999999999995</c:v>
                </c:pt>
                <c:pt idx="3570">
                  <c:v>0.53</c:v>
                </c:pt>
                <c:pt idx="3571">
                  <c:v>0.49</c:v>
                </c:pt>
                <c:pt idx="3572">
                  <c:v>0.46</c:v>
                </c:pt>
                <c:pt idx="3573">
                  <c:v>0.37</c:v>
                </c:pt>
                <c:pt idx="3574">
                  <c:v>0.32</c:v>
                </c:pt>
                <c:pt idx="3575">
                  <c:v>0.21</c:v>
                </c:pt>
                <c:pt idx="3576">
                  <c:v>1.72</c:v>
                </c:pt>
                <c:pt idx="3577">
                  <c:v>0.81</c:v>
                </c:pt>
                <c:pt idx="3578">
                  <c:v>0.76</c:v>
                </c:pt>
                <c:pt idx="3579">
                  <c:v>0.66</c:v>
                </c:pt>
                <c:pt idx="3580">
                  <c:v>0.57999999999999996</c:v>
                </c:pt>
                <c:pt idx="3581">
                  <c:v>0.54</c:v>
                </c:pt>
                <c:pt idx="3582">
                  <c:v>0.48</c:v>
                </c:pt>
                <c:pt idx="3583">
                  <c:v>0.35</c:v>
                </c:pt>
                <c:pt idx="3584">
                  <c:v>0.34</c:v>
                </c:pt>
                <c:pt idx="3585">
                  <c:v>0.28000000000000003</c:v>
                </c:pt>
                <c:pt idx="3586">
                  <c:v>0.24</c:v>
                </c:pt>
                <c:pt idx="3587">
                  <c:v>0.08</c:v>
                </c:pt>
                <c:pt idx="3588">
                  <c:v>2.9</c:v>
                </c:pt>
                <c:pt idx="3589">
                  <c:v>0.89</c:v>
                </c:pt>
                <c:pt idx="3590">
                  <c:v>0.84</c:v>
                </c:pt>
                <c:pt idx="3591">
                  <c:v>0.83</c:v>
                </c:pt>
                <c:pt idx="3592">
                  <c:v>0.83</c:v>
                </c:pt>
                <c:pt idx="3593">
                  <c:v>0.75</c:v>
                </c:pt>
                <c:pt idx="3594">
                  <c:v>0.53</c:v>
                </c:pt>
                <c:pt idx="3595">
                  <c:v>0.36</c:v>
                </c:pt>
                <c:pt idx="3596">
                  <c:v>0.25</c:v>
                </c:pt>
                <c:pt idx="3597">
                  <c:v>0.24</c:v>
                </c:pt>
                <c:pt idx="3598">
                  <c:v>0.23</c:v>
                </c:pt>
                <c:pt idx="3599">
                  <c:v>0.19</c:v>
                </c:pt>
                <c:pt idx="3600">
                  <c:v>0.62</c:v>
                </c:pt>
                <c:pt idx="3601">
                  <c:v>0.56000000000000005</c:v>
                </c:pt>
                <c:pt idx="3602">
                  <c:v>0.53</c:v>
                </c:pt>
                <c:pt idx="3603">
                  <c:v>0.5</c:v>
                </c:pt>
                <c:pt idx="3604">
                  <c:v>0.5</c:v>
                </c:pt>
                <c:pt idx="3605">
                  <c:v>0.41</c:v>
                </c:pt>
                <c:pt idx="3606">
                  <c:v>0.32</c:v>
                </c:pt>
                <c:pt idx="3607">
                  <c:v>0.31</c:v>
                </c:pt>
                <c:pt idx="3608">
                  <c:v>0.3</c:v>
                </c:pt>
                <c:pt idx="3609">
                  <c:v>0.21</c:v>
                </c:pt>
                <c:pt idx="3610">
                  <c:v>0.18</c:v>
                </c:pt>
                <c:pt idx="3611">
                  <c:v>0.05</c:v>
                </c:pt>
                <c:pt idx="3612">
                  <c:v>0.82</c:v>
                </c:pt>
                <c:pt idx="3613">
                  <c:v>0.74</c:v>
                </c:pt>
                <c:pt idx="3614">
                  <c:v>0.64</c:v>
                </c:pt>
                <c:pt idx="3615">
                  <c:v>0.61</c:v>
                </c:pt>
                <c:pt idx="3616">
                  <c:v>0.53</c:v>
                </c:pt>
                <c:pt idx="3617">
                  <c:v>0.53</c:v>
                </c:pt>
                <c:pt idx="3618">
                  <c:v>0.52</c:v>
                </c:pt>
                <c:pt idx="3619">
                  <c:v>0.5</c:v>
                </c:pt>
                <c:pt idx="3620">
                  <c:v>0.47</c:v>
                </c:pt>
                <c:pt idx="3621">
                  <c:v>0.45</c:v>
                </c:pt>
                <c:pt idx="3622">
                  <c:v>0.31</c:v>
                </c:pt>
                <c:pt idx="3623">
                  <c:v>0.28999999999999998</c:v>
                </c:pt>
                <c:pt idx="3624">
                  <c:v>0.84</c:v>
                </c:pt>
                <c:pt idx="3625">
                  <c:v>0.78</c:v>
                </c:pt>
                <c:pt idx="3626">
                  <c:v>0.56000000000000005</c:v>
                </c:pt>
                <c:pt idx="3627">
                  <c:v>0.49</c:v>
                </c:pt>
                <c:pt idx="3628">
                  <c:v>0.44</c:v>
                </c:pt>
                <c:pt idx="3629">
                  <c:v>0.43</c:v>
                </c:pt>
                <c:pt idx="3630">
                  <c:v>0.43</c:v>
                </c:pt>
                <c:pt idx="3631">
                  <c:v>0.4</c:v>
                </c:pt>
                <c:pt idx="3632">
                  <c:v>0.37</c:v>
                </c:pt>
                <c:pt idx="3633">
                  <c:v>0.35</c:v>
                </c:pt>
                <c:pt idx="3634">
                  <c:v>0.34</c:v>
                </c:pt>
                <c:pt idx="3635">
                  <c:v>0.33</c:v>
                </c:pt>
                <c:pt idx="3636">
                  <c:v>0.97</c:v>
                </c:pt>
                <c:pt idx="3637">
                  <c:v>0.94</c:v>
                </c:pt>
                <c:pt idx="3638">
                  <c:v>0.69</c:v>
                </c:pt>
                <c:pt idx="3639">
                  <c:v>0.61</c:v>
                </c:pt>
                <c:pt idx="3640">
                  <c:v>0.52</c:v>
                </c:pt>
                <c:pt idx="3641">
                  <c:v>0.43</c:v>
                </c:pt>
                <c:pt idx="3642">
                  <c:v>0.39</c:v>
                </c:pt>
                <c:pt idx="3643">
                  <c:v>0.35</c:v>
                </c:pt>
                <c:pt idx="3644">
                  <c:v>0.28000000000000003</c:v>
                </c:pt>
                <c:pt idx="3645">
                  <c:v>0.25</c:v>
                </c:pt>
                <c:pt idx="3646">
                  <c:v>0.14000000000000001</c:v>
                </c:pt>
                <c:pt idx="3647">
                  <c:v>0.13</c:v>
                </c:pt>
                <c:pt idx="3648">
                  <c:v>0.82</c:v>
                </c:pt>
                <c:pt idx="3649">
                  <c:v>0.65</c:v>
                </c:pt>
                <c:pt idx="3650">
                  <c:v>0.63</c:v>
                </c:pt>
                <c:pt idx="3651">
                  <c:v>0.61</c:v>
                </c:pt>
                <c:pt idx="3652">
                  <c:v>0.56999999999999995</c:v>
                </c:pt>
                <c:pt idx="3653">
                  <c:v>0.5</c:v>
                </c:pt>
                <c:pt idx="3654">
                  <c:v>0.47</c:v>
                </c:pt>
                <c:pt idx="3655">
                  <c:v>0.46</c:v>
                </c:pt>
                <c:pt idx="3656">
                  <c:v>0.43</c:v>
                </c:pt>
                <c:pt idx="3657">
                  <c:v>0.39</c:v>
                </c:pt>
                <c:pt idx="3658">
                  <c:v>0.25</c:v>
                </c:pt>
                <c:pt idx="3659">
                  <c:v>0.23</c:v>
                </c:pt>
                <c:pt idx="3660">
                  <c:v>0.75</c:v>
                </c:pt>
                <c:pt idx="3661">
                  <c:v>0.71</c:v>
                </c:pt>
                <c:pt idx="3662">
                  <c:v>0.63</c:v>
                </c:pt>
                <c:pt idx="3663">
                  <c:v>0.62</c:v>
                </c:pt>
                <c:pt idx="3664">
                  <c:v>0.57999999999999996</c:v>
                </c:pt>
                <c:pt idx="3665">
                  <c:v>0.56999999999999995</c:v>
                </c:pt>
                <c:pt idx="3666">
                  <c:v>0.44</c:v>
                </c:pt>
                <c:pt idx="3667">
                  <c:v>0.42</c:v>
                </c:pt>
                <c:pt idx="3668">
                  <c:v>0.31</c:v>
                </c:pt>
                <c:pt idx="3669">
                  <c:v>0.24</c:v>
                </c:pt>
                <c:pt idx="3670">
                  <c:v>0.24</c:v>
                </c:pt>
                <c:pt idx="3671">
                  <c:v>0.18</c:v>
                </c:pt>
                <c:pt idx="3672">
                  <c:v>2.69</c:v>
                </c:pt>
                <c:pt idx="3673">
                  <c:v>1.01</c:v>
                </c:pt>
                <c:pt idx="3674">
                  <c:v>0.78</c:v>
                </c:pt>
                <c:pt idx="3675">
                  <c:v>0.61</c:v>
                </c:pt>
                <c:pt idx="3676">
                  <c:v>0.6</c:v>
                </c:pt>
                <c:pt idx="3677">
                  <c:v>0.54</c:v>
                </c:pt>
                <c:pt idx="3678">
                  <c:v>0.44</c:v>
                </c:pt>
                <c:pt idx="3679">
                  <c:v>0.43</c:v>
                </c:pt>
                <c:pt idx="3680">
                  <c:v>0.25</c:v>
                </c:pt>
                <c:pt idx="3681">
                  <c:v>0.16</c:v>
                </c:pt>
                <c:pt idx="3682">
                  <c:v>0.14000000000000001</c:v>
                </c:pt>
                <c:pt idx="3683">
                  <c:v>0.12</c:v>
                </c:pt>
                <c:pt idx="3684">
                  <c:v>3.5</c:v>
                </c:pt>
                <c:pt idx="3685">
                  <c:v>2.13</c:v>
                </c:pt>
                <c:pt idx="3686">
                  <c:v>1.1599999999999999</c:v>
                </c:pt>
                <c:pt idx="3687">
                  <c:v>0.77</c:v>
                </c:pt>
                <c:pt idx="3688">
                  <c:v>0.64</c:v>
                </c:pt>
                <c:pt idx="3689">
                  <c:v>0.53</c:v>
                </c:pt>
                <c:pt idx="3690">
                  <c:v>0.38</c:v>
                </c:pt>
                <c:pt idx="3691">
                  <c:v>0.36</c:v>
                </c:pt>
                <c:pt idx="3692">
                  <c:v>0.35</c:v>
                </c:pt>
                <c:pt idx="3693">
                  <c:v>0.35</c:v>
                </c:pt>
                <c:pt idx="3694">
                  <c:v>0.28999999999999998</c:v>
                </c:pt>
                <c:pt idx="3695">
                  <c:v>0.28000000000000003</c:v>
                </c:pt>
                <c:pt idx="3696">
                  <c:v>1.05</c:v>
                </c:pt>
                <c:pt idx="3697">
                  <c:v>0.67</c:v>
                </c:pt>
                <c:pt idx="3698">
                  <c:v>0.66</c:v>
                </c:pt>
                <c:pt idx="3699">
                  <c:v>0.47</c:v>
                </c:pt>
                <c:pt idx="3700">
                  <c:v>0.4</c:v>
                </c:pt>
                <c:pt idx="3701">
                  <c:v>0.39</c:v>
                </c:pt>
                <c:pt idx="3702">
                  <c:v>0.38</c:v>
                </c:pt>
                <c:pt idx="3703">
                  <c:v>0.37</c:v>
                </c:pt>
                <c:pt idx="3704">
                  <c:v>0.32</c:v>
                </c:pt>
                <c:pt idx="3705">
                  <c:v>0.22</c:v>
                </c:pt>
                <c:pt idx="3706">
                  <c:v>0.16</c:v>
                </c:pt>
                <c:pt idx="3707">
                  <c:v>0.08</c:v>
                </c:pt>
                <c:pt idx="3708">
                  <c:v>0.84</c:v>
                </c:pt>
                <c:pt idx="3709">
                  <c:v>0.78</c:v>
                </c:pt>
                <c:pt idx="3710">
                  <c:v>0.73</c:v>
                </c:pt>
                <c:pt idx="3711">
                  <c:v>0.63</c:v>
                </c:pt>
                <c:pt idx="3712">
                  <c:v>0.52</c:v>
                </c:pt>
                <c:pt idx="3713">
                  <c:v>0.51</c:v>
                </c:pt>
                <c:pt idx="3714">
                  <c:v>0.5</c:v>
                </c:pt>
                <c:pt idx="3715">
                  <c:v>0.5</c:v>
                </c:pt>
                <c:pt idx="3716">
                  <c:v>0.48</c:v>
                </c:pt>
                <c:pt idx="3717">
                  <c:v>0.48</c:v>
                </c:pt>
                <c:pt idx="3718">
                  <c:v>0.32</c:v>
                </c:pt>
                <c:pt idx="3719">
                  <c:v>0.21</c:v>
                </c:pt>
                <c:pt idx="3720">
                  <c:v>0.64</c:v>
                </c:pt>
                <c:pt idx="3721">
                  <c:v>0.52</c:v>
                </c:pt>
                <c:pt idx="3722">
                  <c:v>0.51</c:v>
                </c:pt>
                <c:pt idx="3723">
                  <c:v>0.5</c:v>
                </c:pt>
                <c:pt idx="3724">
                  <c:v>0.48</c:v>
                </c:pt>
                <c:pt idx="3725">
                  <c:v>0.47</c:v>
                </c:pt>
                <c:pt idx="3726">
                  <c:v>0.41</c:v>
                </c:pt>
                <c:pt idx="3727">
                  <c:v>0.31</c:v>
                </c:pt>
                <c:pt idx="3728">
                  <c:v>0.27</c:v>
                </c:pt>
                <c:pt idx="3729">
                  <c:v>0.27</c:v>
                </c:pt>
                <c:pt idx="3730">
                  <c:v>0.24</c:v>
                </c:pt>
                <c:pt idx="3731">
                  <c:v>0</c:v>
                </c:pt>
                <c:pt idx="3732">
                  <c:v>3.41</c:v>
                </c:pt>
                <c:pt idx="3733">
                  <c:v>0.9</c:v>
                </c:pt>
                <c:pt idx="3734">
                  <c:v>0.81</c:v>
                </c:pt>
                <c:pt idx="3735">
                  <c:v>0.5</c:v>
                </c:pt>
                <c:pt idx="3736">
                  <c:v>0.49</c:v>
                </c:pt>
                <c:pt idx="3737">
                  <c:v>0.47</c:v>
                </c:pt>
                <c:pt idx="3738">
                  <c:v>0.44</c:v>
                </c:pt>
                <c:pt idx="3739">
                  <c:v>0.4</c:v>
                </c:pt>
                <c:pt idx="3740">
                  <c:v>0.36</c:v>
                </c:pt>
                <c:pt idx="3741">
                  <c:v>0.19</c:v>
                </c:pt>
                <c:pt idx="3742">
                  <c:v>0.15</c:v>
                </c:pt>
                <c:pt idx="3743">
                  <c:v>0.14000000000000001</c:v>
                </c:pt>
                <c:pt idx="3744">
                  <c:v>0.75</c:v>
                </c:pt>
                <c:pt idx="3745">
                  <c:v>0.62</c:v>
                </c:pt>
                <c:pt idx="3746">
                  <c:v>0.57999999999999996</c:v>
                </c:pt>
                <c:pt idx="3747">
                  <c:v>0.56000000000000005</c:v>
                </c:pt>
                <c:pt idx="3748">
                  <c:v>0.54</c:v>
                </c:pt>
                <c:pt idx="3749">
                  <c:v>0.47</c:v>
                </c:pt>
                <c:pt idx="3750">
                  <c:v>0.4</c:v>
                </c:pt>
                <c:pt idx="3751">
                  <c:v>0.37</c:v>
                </c:pt>
                <c:pt idx="3752">
                  <c:v>0.3</c:v>
                </c:pt>
                <c:pt idx="3753">
                  <c:v>0.18</c:v>
                </c:pt>
                <c:pt idx="3754">
                  <c:v>0.17</c:v>
                </c:pt>
                <c:pt idx="3755">
                  <c:v>0.16</c:v>
                </c:pt>
                <c:pt idx="3756">
                  <c:v>0.62</c:v>
                </c:pt>
                <c:pt idx="3757">
                  <c:v>0.61</c:v>
                </c:pt>
                <c:pt idx="3758">
                  <c:v>0.6</c:v>
                </c:pt>
                <c:pt idx="3759">
                  <c:v>0.44</c:v>
                </c:pt>
                <c:pt idx="3760">
                  <c:v>0.43</c:v>
                </c:pt>
                <c:pt idx="3761">
                  <c:v>0.35</c:v>
                </c:pt>
                <c:pt idx="3762">
                  <c:v>0.31</c:v>
                </c:pt>
                <c:pt idx="3763">
                  <c:v>0.28000000000000003</c:v>
                </c:pt>
                <c:pt idx="3764">
                  <c:v>0.26</c:v>
                </c:pt>
                <c:pt idx="3765">
                  <c:v>0.26</c:v>
                </c:pt>
                <c:pt idx="3766">
                  <c:v>0.12</c:v>
                </c:pt>
                <c:pt idx="3767">
                  <c:v>0.1</c:v>
                </c:pt>
                <c:pt idx="3768">
                  <c:v>2.12</c:v>
                </c:pt>
                <c:pt idx="3769">
                  <c:v>0.77</c:v>
                </c:pt>
                <c:pt idx="3770">
                  <c:v>0.75</c:v>
                </c:pt>
                <c:pt idx="3771">
                  <c:v>0.73</c:v>
                </c:pt>
                <c:pt idx="3772">
                  <c:v>0.72</c:v>
                </c:pt>
                <c:pt idx="3773">
                  <c:v>0.47</c:v>
                </c:pt>
                <c:pt idx="3774">
                  <c:v>0.47</c:v>
                </c:pt>
                <c:pt idx="3775">
                  <c:v>0.45</c:v>
                </c:pt>
                <c:pt idx="3776">
                  <c:v>0.45</c:v>
                </c:pt>
                <c:pt idx="3777">
                  <c:v>0.42</c:v>
                </c:pt>
                <c:pt idx="3778">
                  <c:v>0.33</c:v>
                </c:pt>
                <c:pt idx="3779">
                  <c:v>0.18</c:v>
                </c:pt>
                <c:pt idx="3780">
                  <c:v>0.69</c:v>
                </c:pt>
                <c:pt idx="3781">
                  <c:v>0.67</c:v>
                </c:pt>
                <c:pt idx="3782">
                  <c:v>0.5</c:v>
                </c:pt>
                <c:pt idx="3783">
                  <c:v>0.42</c:v>
                </c:pt>
                <c:pt idx="3784">
                  <c:v>0.36</c:v>
                </c:pt>
                <c:pt idx="3785">
                  <c:v>0.36</c:v>
                </c:pt>
                <c:pt idx="3786">
                  <c:v>0.33</c:v>
                </c:pt>
                <c:pt idx="3787">
                  <c:v>0.32</c:v>
                </c:pt>
                <c:pt idx="3788">
                  <c:v>0.3</c:v>
                </c:pt>
                <c:pt idx="3789">
                  <c:v>0.27</c:v>
                </c:pt>
                <c:pt idx="3790">
                  <c:v>0.25</c:v>
                </c:pt>
                <c:pt idx="3791">
                  <c:v>0.24</c:v>
                </c:pt>
                <c:pt idx="3792">
                  <c:v>0.65</c:v>
                </c:pt>
                <c:pt idx="3793">
                  <c:v>0.59</c:v>
                </c:pt>
                <c:pt idx="3794">
                  <c:v>0.57999999999999996</c:v>
                </c:pt>
                <c:pt idx="3795">
                  <c:v>0.55000000000000004</c:v>
                </c:pt>
                <c:pt idx="3796">
                  <c:v>0.53</c:v>
                </c:pt>
                <c:pt idx="3797">
                  <c:v>0.52</c:v>
                </c:pt>
                <c:pt idx="3798">
                  <c:v>0.37</c:v>
                </c:pt>
                <c:pt idx="3799">
                  <c:v>0.31</c:v>
                </c:pt>
                <c:pt idx="3800">
                  <c:v>0.28000000000000003</c:v>
                </c:pt>
                <c:pt idx="3801">
                  <c:v>0.21</c:v>
                </c:pt>
                <c:pt idx="3802">
                  <c:v>0.19</c:v>
                </c:pt>
                <c:pt idx="3803">
                  <c:v>0.08</c:v>
                </c:pt>
                <c:pt idx="3804">
                  <c:v>0.75</c:v>
                </c:pt>
                <c:pt idx="3805">
                  <c:v>0.7</c:v>
                </c:pt>
                <c:pt idx="3806">
                  <c:v>0.67</c:v>
                </c:pt>
                <c:pt idx="3807">
                  <c:v>0.61</c:v>
                </c:pt>
                <c:pt idx="3808">
                  <c:v>0.56999999999999995</c:v>
                </c:pt>
                <c:pt idx="3809">
                  <c:v>0.52</c:v>
                </c:pt>
                <c:pt idx="3810">
                  <c:v>0.47</c:v>
                </c:pt>
                <c:pt idx="3811">
                  <c:v>0.47</c:v>
                </c:pt>
                <c:pt idx="3812">
                  <c:v>0.4</c:v>
                </c:pt>
                <c:pt idx="3813">
                  <c:v>0.38</c:v>
                </c:pt>
                <c:pt idx="3814">
                  <c:v>0.3</c:v>
                </c:pt>
                <c:pt idx="3815">
                  <c:v>0.17</c:v>
                </c:pt>
                <c:pt idx="3816">
                  <c:v>0.89</c:v>
                </c:pt>
                <c:pt idx="3817">
                  <c:v>0.78</c:v>
                </c:pt>
                <c:pt idx="3818">
                  <c:v>0.6</c:v>
                </c:pt>
                <c:pt idx="3819">
                  <c:v>0.59</c:v>
                </c:pt>
                <c:pt idx="3820">
                  <c:v>0.55000000000000004</c:v>
                </c:pt>
                <c:pt idx="3821">
                  <c:v>0.55000000000000004</c:v>
                </c:pt>
                <c:pt idx="3822">
                  <c:v>0.52</c:v>
                </c:pt>
                <c:pt idx="3823">
                  <c:v>0.5</c:v>
                </c:pt>
                <c:pt idx="3824">
                  <c:v>0.36</c:v>
                </c:pt>
                <c:pt idx="3825">
                  <c:v>0.34</c:v>
                </c:pt>
                <c:pt idx="3826">
                  <c:v>0.33</c:v>
                </c:pt>
                <c:pt idx="3827">
                  <c:v>0.23</c:v>
                </c:pt>
                <c:pt idx="3828">
                  <c:v>2.4700000000000002</c:v>
                </c:pt>
                <c:pt idx="3829">
                  <c:v>1.1000000000000001</c:v>
                </c:pt>
                <c:pt idx="3830">
                  <c:v>0.67</c:v>
                </c:pt>
                <c:pt idx="3831">
                  <c:v>0.65</c:v>
                </c:pt>
                <c:pt idx="3832">
                  <c:v>0.59</c:v>
                </c:pt>
                <c:pt idx="3833">
                  <c:v>0.59</c:v>
                </c:pt>
                <c:pt idx="3834">
                  <c:v>0.53</c:v>
                </c:pt>
                <c:pt idx="3835">
                  <c:v>0.5</c:v>
                </c:pt>
                <c:pt idx="3836">
                  <c:v>0.41</c:v>
                </c:pt>
                <c:pt idx="3837">
                  <c:v>0.37</c:v>
                </c:pt>
                <c:pt idx="3838">
                  <c:v>0.35</c:v>
                </c:pt>
                <c:pt idx="3839">
                  <c:v>0.28000000000000003</c:v>
                </c:pt>
                <c:pt idx="3840">
                  <c:v>0.63</c:v>
                </c:pt>
                <c:pt idx="3841">
                  <c:v>0.62</c:v>
                </c:pt>
                <c:pt idx="3842">
                  <c:v>0.54</c:v>
                </c:pt>
                <c:pt idx="3843">
                  <c:v>0.46</c:v>
                </c:pt>
                <c:pt idx="3844">
                  <c:v>0.38</c:v>
                </c:pt>
                <c:pt idx="3845">
                  <c:v>0.27</c:v>
                </c:pt>
                <c:pt idx="3846">
                  <c:v>0.27</c:v>
                </c:pt>
                <c:pt idx="3847">
                  <c:v>0.27</c:v>
                </c:pt>
                <c:pt idx="3848">
                  <c:v>0.22</c:v>
                </c:pt>
                <c:pt idx="3849">
                  <c:v>0.22</c:v>
                </c:pt>
                <c:pt idx="3850">
                  <c:v>0.18</c:v>
                </c:pt>
                <c:pt idx="3851">
                  <c:v>0.09</c:v>
                </c:pt>
                <c:pt idx="3852">
                  <c:v>0.91</c:v>
                </c:pt>
                <c:pt idx="3853">
                  <c:v>0.74</c:v>
                </c:pt>
                <c:pt idx="3854">
                  <c:v>0.57999999999999996</c:v>
                </c:pt>
                <c:pt idx="3855">
                  <c:v>0.56999999999999995</c:v>
                </c:pt>
                <c:pt idx="3856">
                  <c:v>0.37</c:v>
                </c:pt>
                <c:pt idx="3857">
                  <c:v>0.28000000000000003</c:v>
                </c:pt>
                <c:pt idx="3858">
                  <c:v>0.27</c:v>
                </c:pt>
                <c:pt idx="3859">
                  <c:v>0.26</c:v>
                </c:pt>
                <c:pt idx="3860">
                  <c:v>0.18</c:v>
                </c:pt>
                <c:pt idx="3861">
                  <c:v>0.14000000000000001</c:v>
                </c:pt>
                <c:pt idx="3862">
                  <c:v>0.08</c:v>
                </c:pt>
                <c:pt idx="3863">
                  <c:v>7.0000000000000007E-2</c:v>
                </c:pt>
                <c:pt idx="3864">
                  <c:v>0.79</c:v>
                </c:pt>
                <c:pt idx="3865">
                  <c:v>0.71</c:v>
                </c:pt>
                <c:pt idx="3866">
                  <c:v>0.64</c:v>
                </c:pt>
                <c:pt idx="3867">
                  <c:v>0.56000000000000005</c:v>
                </c:pt>
                <c:pt idx="3868">
                  <c:v>0.46</c:v>
                </c:pt>
                <c:pt idx="3869">
                  <c:v>0.44</c:v>
                </c:pt>
                <c:pt idx="3870">
                  <c:v>0.43</c:v>
                </c:pt>
                <c:pt idx="3871">
                  <c:v>0.4</c:v>
                </c:pt>
                <c:pt idx="3872">
                  <c:v>0.32</c:v>
                </c:pt>
                <c:pt idx="3873">
                  <c:v>0.27</c:v>
                </c:pt>
                <c:pt idx="3874">
                  <c:v>0.21</c:v>
                </c:pt>
                <c:pt idx="3875">
                  <c:v>0.19</c:v>
                </c:pt>
                <c:pt idx="3876">
                  <c:v>0.74</c:v>
                </c:pt>
                <c:pt idx="3877">
                  <c:v>0.61</c:v>
                </c:pt>
                <c:pt idx="3878">
                  <c:v>0.6</c:v>
                </c:pt>
                <c:pt idx="3879">
                  <c:v>0.5</c:v>
                </c:pt>
                <c:pt idx="3880">
                  <c:v>0.44</c:v>
                </c:pt>
                <c:pt idx="3881">
                  <c:v>0.44</c:v>
                </c:pt>
                <c:pt idx="3882">
                  <c:v>0.43</c:v>
                </c:pt>
                <c:pt idx="3883">
                  <c:v>0.34</c:v>
                </c:pt>
                <c:pt idx="3884">
                  <c:v>0.3</c:v>
                </c:pt>
                <c:pt idx="3885">
                  <c:v>0.17</c:v>
                </c:pt>
                <c:pt idx="3886">
                  <c:v>0.14000000000000001</c:v>
                </c:pt>
                <c:pt idx="3887">
                  <c:v>7.0000000000000007E-2</c:v>
                </c:pt>
                <c:pt idx="3888">
                  <c:v>0.99</c:v>
                </c:pt>
                <c:pt idx="3889">
                  <c:v>0.85</c:v>
                </c:pt>
                <c:pt idx="3890">
                  <c:v>0.49</c:v>
                </c:pt>
                <c:pt idx="3891">
                  <c:v>0.48</c:v>
                </c:pt>
                <c:pt idx="3892">
                  <c:v>0.47</c:v>
                </c:pt>
                <c:pt idx="3893">
                  <c:v>0.4</c:v>
                </c:pt>
                <c:pt idx="3894">
                  <c:v>0.4</c:v>
                </c:pt>
                <c:pt idx="3895">
                  <c:v>0.37</c:v>
                </c:pt>
                <c:pt idx="3896">
                  <c:v>0.35</c:v>
                </c:pt>
                <c:pt idx="3897">
                  <c:v>0.3</c:v>
                </c:pt>
                <c:pt idx="3898">
                  <c:v>0.14000000000000001</c:v>
                </c:pt>
                <c:pt idx="3899">
                  <c:v>0.01</c:v>
                </c:pt>
                <c:pt idx="3900">
                  <c:v>0.84</c:v>
                </c:pt>
                <c:pt idx="3901">
                  <c:v>0.72</c:v>
                </c:pt>
                <c:pt idx="3902">
                  <c:v>0.67</c:v>
                </c:pt>
                <c:pt idx="3903">
                  <c:v>0.63</c:v>
                </c:pt>
                <c:pt idx="3904">
                  <c:v>0.6</c:v>
                </c:pt>
                <c:pt idx="3905">
                  <c:v>0.54</c:v>
                </c:pt>
                <c:pt idx="3906">
                  <c:v>0.41</c:v>
                </c:pt>
                <c:pt idx="3907">
                  <c:v>0.32</c:v>
                </c:pt>
                <c:pt idx="3908">
                  <c:v>0.27</c:v>
                </c:pt>
                <c:pt idx="3909">
                  <c:v>0.25</c:v>
                </c:pt>
                <c:pt idx="3910">
                  <c:v>7.0000000000000007E-2</c:v>
                </c:pt>
                <c:pt idx="3911">
                  <c:v>7.0000000000000007E-2</c:v>
                </c:pt>
                <c:pt idx="3912">
                  <c:v>0.68</c:v>
                </c:pt>
                <c:pt idx="3913">
                  <c:v>0.55000000000000004</c:v>
                </c:pt>
                <c:pt idx="3914">
                  <c:v>0.45</c:v>
                </c:pt>
                <c:pt idx="3915">
                  <c:v>0.44</c:v>
                </c:pt>
                <c:pt idx="3916">
                  <c:v>0.38</c:v>
                </c:pt>
                <c:pt idx="3917">
                  <c:v>0.33</c:v>
                </c:pt>
                <c:pt idx="3918">
                  <c:v>0.28000000000000003</c:v>
                </c:pt>
                <c:pt idx="3919">
                  <c:v>0.27</c:v>
                </c:pt>
                <c:pt idx="3920">
                  <c:v>0.26</c:v>
                </c:pt>
                <c:pt idx="3921">
                  <c:v>0.26</c:v>
                </c:pt>
                <c:pt idx="3922">
                  <c:v>0.21</c:v>
                </c:pt>
                <c:pt idx="3923">
                  <c:v>0.19</c:v>
                </c:pt>
                <c:pt idx="3924">
                  <c:v>0.93</c:v>
                </c:pt>
                <c:pt idx="3925">
                  <c:v>0.78</c:v>
                </c:pt>
                <c:pt idx="3926">
                  <c:v>0.67</c:v>
                </c:pt>
                <c:pt idx="3927">
                  <c:v>0.55000000000000004</c:v>
                </c:pt>
                <c:pt idx="3928">
                  <c:v>0.51</c:v>
                </c:pt>
                <c:pt idx="3929">
                  <c:v>0.48</c:v>
                </c:pt>
                <c:pt idx="3930">
                  <c:v>0.44</c:v>
                </c:pt>
                <c:pt idx="3931">
                  <c:v>0.34</c:v>
                </c:pt>
                <c:pt idx="3932">
                  <c:v>0.33</c:v>
                </c:pt>
                <c:pt idx="3933">
                  <c:v>0.23</c:v>
                </c:pt>
                <c:pt idx="3934">
                  <c:v>0.04</c:v>
                </c:pt>
                <c:pt idx="3935">
                  <c:v>0.01</c:v>
                </c:pt>
                <c:pt idx="3936">
                  <c:v>1</c:v>
                </c:pt>
                <c:pt idx="3937">
                  <c:v>0.84</c:v>
                </c:pt>
                <c:pt idx="3938">
                  <c:v>0.78</c:v>
                </c:pt>
                <c:pt idx="3939">
                  <c:v>0.56999999999999995</c:v>
                </c:pt>
                <c:pt idx="3940">
                  <c:v>0.43</c:v>
                </c:pt>
                <c:pt idx="3941">
                  <c:v>0.41</c:v>
                </c:pt>
                <c:pt idx="3942">
                  <c:v>0.39</c:v>
                </c:pt>
                <c:pt idx="3943">
                  <c:v>0.33</c:v>
                </c:pt>
                <c:pt idx="3944">
                  <c:v>0.3</c:v>
                </c:pt>
                <c:pt idx="3945">
                  <c:v>0.28999999999999998</c:v>
                </c:pt>
                <c:pt idx="3946">
                  <c:v>0.22</c:v>
                </c:pt>
                <c:pt idx="3947">
                  <c:v>0.15</c:v>
                </c:pt>
                <c:pt idx="3948">
                  <c:v>0.82</c:v>
                </c:pt>
                <c:pt idx="3949">
                  <c:v>0.65</c:v>
                </c:pt>
                <c:pt idx="3950">
                  <c:v>0.62</c:v>
                </c:pt>
                <c:pt idx="3951">
                  <c:v>0.45</c:v>
                </c:pt>
                <c:pt idx="3952">
                  <c:v>0.44</c:v>
                </c:pt>
                <c:pt idx="3953">
                  <c:v>0.35</c:v>
                </c:pt>
                <c:pt idx="3954">
                  <c:v>0.31</c:v>
                </c:pt>
                <c:pt idx="3955">
                  <c:v>0.28000000000000003</c:v>
                </c:pt>
                <c:pt idx="3956">
                  <c:v>0.27</c:v>
                </c:pt>
                <c:pt idx="3957">
                  <c:v>0.26</c:v>
                </c:pt>
                <c:pt idx="3958">
                  <c:v>0.14000000000000001</c:v>
                </c:pt>
                <c:pt idx="3959">
                  <c:v>0.13</c:v>
                </c:pt>
                <c:pt idx="3960">
                  <c:v>1.02</c:v>
                </c:pt>
                <c:pt idx="3961">
                  <c:v>0.7</c:v>
                </c:pt>
                <c:pt idx="3962">
                  <c:v>0.62</c:v>
                </c:pt>
                <c:pt idx="3963">
                  <c:v>0.61</c:v>
                </c:pt>
                <c:pt idx="3964">
                  <c:v>0.55000000000000004</c:v>
                </c:pt>
                <c:pt idx="3965">
                  <c:v>0.51</c:v>
                </c:pt>
                <c:pt idx="3966">
                  <c:v>0.39</c:v>
                </c:pt>
                <c:pt idx="3967">
                  <c:v>0.38</c:v>
                </c:pt>
                <c:pt idx="3968">
                  <c:v>0.36</c:v>
                </c:pt>
                <c:pt idx="3969">
                  <c:v>0.35</c:v>
                </c:pt>
                <c:pt idx="3970">
                  <c:v>0.28999999999999998</c:v>
                </c:pt>
                <c:pt idx="3971">
                  <c:v>0.28000000000000003</c:v>
                </c:pt>
                <c:pt idx="3972">
                  <c:v>0.66</c:v>
                </c:pt>
                <c:pt idx="3973">
                  <c:v>0.62</c:v>
                </c:pt>
                <c:pt idx="3974">
                  <c:v>0.57999999999999996</c:v>
                </c:pt>
                <c:pt idx="3975">
                  <c:v>0.53</c:v>
                </c:pt>
                <c:pt idx="3976">
                  <c:v>0.51</c:v>
                </c:pt>
                <c:pt idx="3977">
                  <c:v>0.5</c:v>
                </c:pt>
                <c:pt idx="3978">
                  <c:v>0.49</c:v>
                </c:pt>
                <c:pt idx="3979">
                  <c:v>0.39</c:v>
                </c:pt>
                <c:pt idx="3980">
                  <c:v>0.37</c:v>
                </c:pt>
                <c:pt idx="3981">
                  <c:v>0.31</c:v>
                </c:pt>
                <c:pt idx="3982">
                  <c:v>0.24</c:v>
                </c:pt>
                <c:pt idx="3983">
                  <c:v>0.12</c:v>
                </c:pt>
                <c:pt idx="3984">
                  <c:v>0.67</c:v>
                </c:pt>
                <c:pt idx="3985">
                  <c:v>0.57999999999999996</c:v>
                </c:pt>
                <c:pt idx="3986">
                  <c:v>0.52</c:v>
                </c:pt>
                <c:pt idx="3987">
                  <c:v>0.48</c:v>
                </c:pt>
                <c:pt idx="3988">
                  <c:v>0.47</c:v>
                </c:pt>
                <c:pt idx="3989">
                  <c:v>0.46</c:v>
                </c:pt>
                <c:pt idx="3990">
                  <c:v>0.38</c:v>
                </c:pt>
                <c:pt idx="3991">
                  <c:v>0.34</c:v>
                </c:pt>
                <c:pt idx="3992">
                  <c:v>0.34</c:v>
                </c:pt>
                <c:pt idx="3993">
                  <c:v>0.33</c:v>
                </c:pt>
                <c:pt idx="3994">
                  <c:v>0.25</c:v>
                </c:pt>
                <c:pt idx="3995">
                  <c:v>0.18</c:v>
                </c:pt>
                <c:pt idx="3996">
                  <c:v>0.89</c:v>
                </c:pt>
                <c:pt idx="3997">
                  <c:v>0.67</c:v>
                </c:pt>
                <c:pt idx="3998">
                  <c:v>0.55000000000000004</c:v>
                </c:pt>
                <c:pt idx="3999">
                  <c:v>0.55000000000000004</c:v>
                </c:pt>
                <c:pt idx="4000">
                  <c:v>0.49</c:v>
                </c:pt>
                <c:pt idx="4001">
                  <c:v>0.48</c:v>
                </c:pt>
                <c:pt idx="4002">
                  <c:v>0.42</c:v>
                </c:pt>
                <c:pt idx="4003">
                  <c:v>0.42</c:v>
                </c:pt>
                <c:pt idx="4004">
                  <c:v>0.4</c:v>
                </c:pt>
                <c:pt idx="4005">
                  <c:v>0.28999999999999998</c:v>
                </c:pt>
                <c:pt idx="4006">
                  <c:v>0.25</c:v>
                </c:pt>
                <c:pt idx="4007">
                  <c:v>0.16</c:v>
                </c:pt>
                <c:pt idx="4008">
                  <c:v>0.97</c:v>
                </c:pt>
                <c:pt idx="4009">
                  <c:v>0.83</c:v>
                </c:pt>
                <c:pt idx="4010">
                  <c:v>0.56000000000000005</c:v>
                </c:pt>
                <c:pt idx="4011">
                  <c:v>0.53</c:v>
                </c:pt>
                <c:pt idx="4012">
                  <c:v>0.52</c:v>
                </c:pt>
                <c:pt idx="4013">
                  <c:v>0.5</c:v>
                </c:pt>
                <c:pt idx="4014">
                  <c:v>0.42</c:v>
                </c:pt>
                <c:pt idx="4015">
                  <c:v>0.35</c:v>
                </c:pt>
                <c:pt idx="4016">
                  <c:v>0.34</c:v>
                </c:pt>
                <c:pt idx="4017">
                  <c:v>0.28999999999999998</c:v>
                </c:pt>
                <c:pt idx="4018">
                  <c:v>0.26</c:v>
                </c:pt>
                <c:pt idx="4019">
                  <c:v>0.25</c:v>
                </c:pt>
                <c:pt idx="4020">
                  <c:v>0.82</c:v>
                </c:pt>
                <c:pt idx="4021">
                  <c:v>0.73</c:v>
                </c:pt>
                <c:pt idx="4022">
                  <c:v>0.64</c:v>
                </c:pt>
                <c:pt idx="4023">
                  <c:v>0.59</c:v>
                </c:pt>
                <c:pt idx="4024">
                  <c:v>0.56000000000000005</c:v>
                </c:pt>
                <c:pt idx="4025">
                  <c:v>0.48</c:v>
                </c:pt>
                <c:pt idx="4026">
                  <c:v>0.4</c:v>
                </c:pt>
                <c:pt idx="4027">
                  <c:v>0.4</c:v>
                </c:pt>
                <c:pt idx="4028">
                  <c:v>0.39</c:v>
                </c:pt>
                <c:pt idx="4029">
                  <c:v>0.31</c:v>
                </c:pt>
                <c:pt idx="4030">
                  <c:v>0.28000000000000003</c:v>
                </c:pt>
                <c:pt idx="4031">
                  <c:v>0.17</c:v>
                </c:pt>
                <c:pt idx="4032">
                  <c:v>1.29</c:v>
                </c:pt>
                <c:pt idx="4033">
                  <c:v>0.9</c:v>
                </c:pt>
                <c:pt idx="4034">
                  <c:v>0.55000000000000004</c:v>
                </c:pt>
                <c:pt idx="4035">
                  <c:v>0.48</c:v>
                </c:pt>
                <c:pt idx="4036">
                  <c:v>0.35</c:v>
                </c:pt>
                <c:pt idx="4037">
                  <c:v>0.31</c:v>
                </c:pt>
                <c:pt idx="4038">
                  <c:v>0.3</c:v>
                </c:pt>
                <c:pt idx="4039">
                  <c:v>0.28000000000000003</c:v>
                </c:pt>
                <c:pt idx="4040">
                  <c:v>0.27</c:v>
                </c:pt>
                <c:pt idx="4041">
                  <c:v>0.25</c:v>
                </c:pt>
                <c:pt idx="4042">
                  <c:v>0.06</c:v>
                </c:pt>
                <c:pt idx="4043">
                  <c:v>0.01</c:v>
                </c:pt>
                <c:pt idx="4044">
                  <c:v>0.87</c:v>
                </c:pt>
                <c:pt idx="4045">
                  <c:v>0.7</c:v>
                </c:pt>
                <c:pt idx="4046">
                  <c:v>0.61</c:v>
                </c:pt>
                <c:pt idx="4047">
                  <c:v>0.51</c:v>
                </c:pt>
                <c:pt idx="4048">
                  <c:v>0.49</c:v>
                </c:pt>
                <c:pt idx="4049">
                  <c:v>0.45</c:v>
                </c:pt>
                <c:pt idx="4050">
                  <c:v>0.41</c:v>
                </c:pt>
                <c:pt idx="4051">
                  <c:v>0.36</c:v>
                </c:pt>
                <c:pt idx="4052">
                  <c:v>0.28999999999999998</c:v>
                </c:pt>
                <c:pt idx="4053">
                  <c:v>0.18</c:v>
                </c:pt>
                <c:pt idx="4054">
                  <c:v>0.16</c:v>
                </c:pt>
                <c:pt idx="4055">
                  <c:v>0.11</c:v>
                </c:pt>
                <c:pt idx="4056">
                  <c:v>0.7</c:v>
                </c:pt>
                <c:pt idx="4057">
                  <c:v>0.66</c:v>
                </c:pt>
                <c:pt idx="4058">
                  <c:v>0.63</c:v>
                </c:pt>
                <c:pt idx="4059">
                  <c:v>0.56000000000000005</c:v>
                </c:pt>
                <c:pt idx="4060">
                  <c:v>0.45</c:v>
                </c:pt>
                <c:pt idx="4061">
                  <c:v>0.31</c:v>
                </c:pt>
                <c:pt idx="4062">
                  <c:v>0.28000000000000003</c:v>
                </c:pt>
                <c:pt idx="4063">
                  <c:v>0.24</c:v>
                </c:pt>
                <c:pt idx="4064">
                  <c:v>0.23</c:v>
                </c:pt>
                <c:pt idx="4065">
                  <c:v>0.18</c:v>
                </c:pt>
                <c:pt idx="4066">
                  <c:v>0.15</c:v>
                </c:pt>
                <c:pt idx="4067">
                  <c:v>0.15</c:v>
                </c:pt>
                <c:pt idx="4068">
                  <c:v>3.22</c:v>
                </c:pt>
                <c:pt idx="4069">
                  <c:v>0.86</c:v>
                </c:pt>
                <c:pt idx="4070">
                  <c:v>0.72</c:v>
                </c:pt>
                <c:pt idx="4071">
                  <c:v>0.69</c:v>
                </c:pt>
                <c:pt idx="4072">
                  <c:v>0.69</c:v>
                </c:pt>
                <c:pt idx="4073">
                  <c:v>0.53</c:v>
                </c:pt>
                <c:pt idx="4074">
                  <c:v>0.53</c:v>
                </c:pt>
                <c:pt idx="4075">
                  <c:v>0.52</c:v>
                </c:pt>
                <c:pt idx="4076">
                  <c:v>0.33</c:v>
                </c:pt>
                <c:pt idx="4077">
                  <c:v>0.26</c:v>
                </c:pt>
                <c:pt idx="4078">
                  <c:v>0.21</c:v>
                </c:pt>
                <c:pt idx="4079">
                  <c:v>0.1</c:v>
                </c:pt>
                <c:pt idx="4080">
                  <c:v>0.8</c:v>
                </c:pt>
                <c:pt idx="4081">
                  <c:v>0.69</c:v>
                </c:pt>
                <c:pt idx="4082">
                  <c:v>0.59</c:v>
                </c:pt>
                <c:pt idx="4083">
                  <c:v>0.56000000000000005</c:v>
                </c:pt>
                <c:pt idx="4084">
                  <c:v>0.5</c:v>
                </c:pt>
                <c:pt idx="4085">
                  <c:v>0.49</c:v>
                </c:pt>
                <c:pt idx="4086">
                  <c:v>0.49</c:v>
                </c:pt>
                <c:pt idx="4087">
                  <c:v>0.43</c:v>
                </c:pt>
                <c:pt idx="4088">
                  <c:v>0.39</c:v>
                </c:pt>
                <c:pt idx="4089">
                  <c:v>0.37</c:v>
                </c:pt>
                <c:pt idx="4090">
                  <c:v>0.34</c:v>
                </c:pt>
                <c:pt idx="4091">
                  <c:v>0.19</c:v>
                </c:pt>
                <c:pt idx="4092">
                  <c:v>0.68</c:v>
                </c:pt>
                <c:pt idx="4093">
                  <c:v>0.61</c:v>
                </c:pt>
                <c:pt idx="4094">
                  <c:v>0.54</c:v>
                </c:pt>
                <c:pt idx="4095">
                  <c:v>0.53</c:v>
                </c:pt>
                <c:pt idx="4096">
                  <c:v>0.52</c:v>
                </c:pt>
                <c:pt idx="4097">
                  <c:v>0.49</c:v>
                </c:pt>
                <c:pt idx="4098">
                  <c:v>0.47</c:v>
                </c:pt>
                <c:pt idx="4099">
                  <c:v>0.46</c:v>
                </c:pt>
                <c:pt idx="4100">
                  <c:v>0.35</c:v>
                </c:pt>
                <c:pt idx="4101">
                  <c:v>0.32</c:v>
                </c:pt>
                <c:pt idx="4102">
                  <c:v>0.22</c:v>
                </c:pt>
                <c:pt idx="4103">
                  <c:v>0.16</c:v>
                </c:pt>
                <c:pt idx="4104">
                  <c:v>0.77</c:v>
                </c:pt>
                <c:pt idx="4105">
                  <c:v>0.67</c:v>
                </c:pt>
                <c:pt idx="4106">
                  <c:v>0.66</c:v>
                </c:pt>
                <c:pt idx="4107">
                  <c:v>0.64</c:v>
                </c:pt>
                <c:pt idx="4108">
                  <c:v>0.63</c:v>
                </c:pt>
                <c:pt idx="4109">
                  <c:v>0.36</c:v>
                </c:pt>
                <c:pt idx="4110">
                  <c:v>0.28999999999999998</c:v>
                </c:pt>
                <c:pt idx="4111">
                  <c:v>0.28000000000000003</c:v>
                </c:pt>
                <c:pt idx="4112">
                  <c:v>0.17</c:v>
                </c:pt>
                <c:pt idx="4113">
                  <c:v>0.16</c:v>
                </c:pt>
                <c:pt idx="4114">
                  <c:v>0.14000000000000001</c:v>
                </c:pt>
                <c:pt idx="4115">
                  <c:v>0.12</c:v>
                </c:pt>
                <c:pt idx="4116">
                  <c:v>0.74</c:v>
                </c:pt>
                <c:pt idx="4117">
                  <c:v>0.6</c:v>
                </c:pt>
                <c:pt idx="4118">
                  <c:v>0.54</c:v>
                </c:pt>
                <c:pt idx="4119">
                  <c:v>0.47</c:v>
                </c:pt>
                <c:pt idx="4120">
                  <c:v>0.43</c:v>
                </c:pt>
                <c:pt idx="4121">
                  <c:v>0.32</c:v>
                </c:pt>
                <c:pt idx="4122">
                  <c:v>0.28999999999999998</c:v>
                </c:pt>
                <c:pt idx="4123">
                  <c:v>0.28999999999999998</c:v>
                </c:pt>
                <c:pt idx="4124">
                  <c:v>0.26</c:v>
                </c:pt>
                <c:pt idx="4125">
                  <c:v>0.26</c:v>
                </c:pt>
                <c:pt idx="4126">
                  <c:v>0.16</c:v>
                </c:pt>
                <c:pt idx="4127">
                  <c:v>0.14000000000000001</c:v>
                </c:pt>
                <c:pt idx="4128">
                  <c:v>0.66</c:v>
                </c:pt>
                <c:pt idx="4129">
                  <c:v>0.61</c:v>
                </c:pt>
                <c:pt idx="4130">
                  <c:v>0.59</c:v>
                </c:pt>
                <c:pt idx="4131">
                  <c:v>0.5</c:v>
                </c:pt>
                <c:pt idx="4132">
                  <c:v>0.49</c:v>
                </c:pt>
                <c:pt idx="4133">
                  <c:v>0.44</c:v>
                </c:pt>
                <c:pt idx="4134">
                  <c:v>0.3</c:v>
                </c:pt>
                <c:pt idx="4135">
                  <c:v>0.28000000000000003</c:v>
                </c:pt>
                <c:pt idx="4136">
                  <c:v>0.24</c:v>
                </c:pt>
                <c:pt idx="4137">
                  <c:v>0.23</c:v>
                </c:pt>
                <c:pt idx="4138">
                  <c:v>0.21</c:v>
                </c:pt>
                <c:pt idx="4139">
                  <c:v>0.14000000000000001</c:v>
                </c:pt>
                <c:pt idx="4140">
                  <c:v>0.88</c:v>
                </c:pt>
                <c:pt idx="4141">
                  <c:v>0.77</c:v>
                </c:pt>
                <c:pt idx="4142">
                  <c:v>0.62</c:v>
                </c:pt>
                <c:pt idx="4143">
                  <c:v>0.6</c:v>
                </c:pt>
                <c:pt idx="4144">
                  <c:v>0.49</c:v>
                </c:pt>
                <c:pt idx="4145">
                  <c:v>0.41</c:v>
                </c:pt>
                <c:pt idx="4146">
                  <c:v>0.41</c:v>
                </c:pt>
                <c:pt idx="4147">
                  <c:v>0.37</c:v>
                </c:pt>
                <c:pt idx="4148">
                  <c:v>0.35</c:v>
                </c:pt>
                <c:pt idx="4149">
                  <c:v>0.12</c:v>
                </c:pt>
                <c:pt idx="4150">
                  <c:v>0.06</c:v>
                </c:pt>
                <c:pt idx="4151">
                  <c:v>0</c:v>
                </c:pt>
                <c:pt idx="4152">
                  <c:v>0.86</c:v>
                </c:pt>
                <c:pt idx="4153">
                  <c:v>0.68</c:v>
                </c:pt>
                <c:pt idx="4154">
                  <c:v>0.67</c:v>
                </c:pt>
                <c:pt idx="4155">
                  <c:v>0.56000000000000005</c:v>
                </c:pt>
                <c:pt idx="4156">
                  <c:v>0.39</c:v>
                </c:pt>
                <c:pt idx="4157">
                  <c:v>0.37</c:v>
                </c:pt>
                <c:pt idx="4158">
                  <c:v>0.33</c:v>
                </c:pt>
                <c:pt idx="4159">
                  <c:v>0.23</c:v>
                </c:pt>
                <c:pt idx="4160">
                  <c:v>0.17</c:v>
                </c:pt>
                <c:pt idx="4161">
                  <c:v>0.15</c:v>
                </c:pt>
                <c:pt idx="4162">
                  <c:v>0.09</c:v>
                </c:pt>
                <c:pt idx="4163">
                  <c:v>0.02</c:v>
                </c:pt>
                <c:pt idx="4164">
                  <c:v>0.87</c:v>
                </c:pt>
                <c:pt idx="4165">
                  <c:v>0.66</c:v>
                </c:pt>
                <c:pt idx="4166">
                  <c:v>0.54</c:v>
                </c:pt>
                <c:pt idx="4167">
                  <c:v>0.45</c:v>
                </c:pt>
                <c:pt idx="4168">
                  <c:v>0.44</c:v>
                </c:pt>
                <c:pt idx="4169">
                  <c:v>0.38</c:v>
                </c:pt>
                <c:pt idx="4170">
                  <c:v>0.28999999999999998</c:v>
                </c:pt>
                <c:pt idx="4171">
                  <c:v>0.28999999999999998</c:v>
                </c:pt>
                <c:pt idx="4172">
                  <c:v>0.25</c:v>
                </c:pt>
                <c:pt idx="4173">
                  <c:v>0.18</c:v>
                </c:pt>
                <c:pt idx="4174">
                  <c:v>0.12</c:v>
                </c:pt>
                <c:pt idx="4175">
                  <c:v>0</c:v>
                </c:pt>
                <c:pt idx="4176">
                  <c:v>1.28</c:v>
                </c:pt>
                <c:pt idx="4177">
                  <c:v>0.71</c:v>
                </c:pt>
                <c:pt idx="4178">
                  <c:v>0.65</c:v>
                </c:pt>
                <c:pt idx="4179">
                  <c:v>0.54</c:v>
                </c:pt>
                <c:pt idx="4180">
                  <c:v>0.54</c:v>
                </c:pt>
                <c:pt idx="4181">
                  <c:v>0.52</c:v>
                </c:pt>
                <c:pt idx="4182">
                  <c:v>0.47</c:v>
                </c:pt>
                <c:pt idx="4183">
                  <c:v>0.43</c:v>
                </c:pt>
                <c:pt idx="4184">
                  <c:v>0.38</c:v>
                </c:pt>
                <c:pt idx="4185">
                  <c:v>0.38</c:v>
                </c:pt>
                <c:pt idx="4186">
                  <c:v>0.32</c:v>
                </c:pt>
                <c:pt idx="4187">
                  <c:v>0.26</c:v>
                </c:pt>
                <c:pt idx="4188">
                  <c:v>1.06</c:v>
                </c:pt>
                <c:pt idx="4189">
                  <c:v>0.89</c:v>
                </c:pt>
                <c:pt idx="4190">
                  <c:v>0.72</c:v>
                </c:pt>
                <c:pt idx="4191">
                  <c:v>0.71</c:v>
                </c:pt>
                <c:pt idx="4192">
                  <c:v>0.67</c:v>
                </c:pt>
                <c:pt idx="4193">
                  <c:v>0.48</c:v>
                </c:pt>
                <c:pt idx="4194">
                  <c:v>0.38</c:v>
                </c:pt>
                <c:pt idx="4195">
                  <c:v>0.38</c:v>
                </c:pt>
                <c:pt idx="4196">
                  <c:v>0.35</c:v>
                </c:pt>
                <c:pt idx="4197">
                  <c:v>0.31</c:v>
                </c:pt>
                <c:pt idx="4198">
                  <c:v>0.28999999999999998</c:v>
                </c:pt>
                <c:pt idx="4199">
                  <c:v>0.17</c:v>
                </c:pt>
                <c:pt idx="4200">
                  <c:v>0.97</c:v>
                </c:pt>
                <c:pt idx="4201">
                  <c:v>0.8</c:v>
                </c:pt>
                <c:pt idx="4202">
                  <c:v>0.79</c:v>
                </c:pt>
                <c:pt idx="4203">
                  <c:v>0.73</c:v>
                </c:pt>
                <c:pt idx="4204">
                  <c:v>0.72</c:v>
                </c:pt>
                <c:pt idx="4205">
                  <c:v>0.63</c:v>
                </c:pt>
                <c:pt idx="4206">
                  <c:v>0.61</c:v>
                </c:pt>
                <c:pt idx="4207">
                  <c:v>0.61</c:v>
                </c:pt>
                <c:pt idx="4208">
                  <c:v>0.42</c:v>
                </c:pt>
                <c:pt idx="4209">
                  <c:v>0.38</c:v>
                </c:pt>
                <c:pt idx="4210">
                  <c:v>0.37</c:v>
                </c:pt>
                <c:pt idx="4211">
                  <c:v>0</c:v>
                </c:pt>
                <c:pt idx="4212">
                  <c:v>0.98</c:v>
                </c:pt>
                <c:pt idx="4213">
                  <c:v>0.62</c:v>
                </c:pt>
                <c:pt idx="4214">
                  <c:v>0.48</c:v>
                </c:pt>
                <c:pt idx="4215">
                  <c:v>0.37</c:v>
                </c:pt>
                <c:pt idx="4216">
                  <c:v>0.37</c:v>
                </c:pt>
                <c:pt idx="4217">
                  <c:v>0.35</c:v>
                </c:pt>
                <c:pt idx="4218">
                  <c:v>0.33</c:v>
                </c:pt>
                <c:pt idx="4219">
                  <c:v>0.28000000000000003</c:v>
                </c:pt>
                <c:pt idx="4220">
                  <c:v>0.27</c:v>
                </c:pt>
                <c:pt idx="4221">
                  <c:v>0.25</c:v>
                </c:pt>
                <c:pt idx="4222">
                  <c:v>0.09</c:v>
                </c:pt>
                <c:pt idx="4223">
                  <c:v>0</c:v>
                </c:pt>
                <c:pt idx="4224">
                  <c:v>2.64</c:v>
                </c:pt>
                <c:pt idx="4225">
                  <c:v>0.9</c:v>
                </c:pt>
                <c:pt idx="4226">
                  <c:v>0.69</c:v>
                </c:pt>
                <c:pt idx="4227">
                  <c:v>0.56000000000000005</c:v>
                </c:pt>
                <c:pt idx="4228">
                  <c:v>0.53</c:v>
                </c:pt>
                <c:pt idx="4229">
                  <c:v>0.51</c:v>
                </c:pt>
                <c:pt idx="4230">
                  <c:v>0.45</c:v>
                </c:pt>
                <c:pt idx="4231">
                  <c:v>0.4</c:v>
                </c:pt>
                <c:pt idx="4232">
                  <c:v>0.33</c:v>
                </c:pt>
                <c:pt idx="4233">
                  <c:v>0.3</c:v>
                </c:pt>
                <c:pt idx="4234">
                  <c:v>0.19</c:v>
                </c:pt>
                <c:pt idx="4235">
                  <c:v>0.14000000000000001</c:v>
                </c:pt>
                <c:pt idx="4236">
                  <c:v>0.77</c:v>
                </c:pt>
                <c:pt idx="4237">
                  <c:v>0.73</c:v>
                </c:pt>
                <c:pt idx="4238">
                  <c:v>0.6</c:v>
                </c:pt>
                <c:pt idx="4239">
                  <c:v>0.57999999999999996</c:v>
                </c:pt>
                <c:pt idx="4240">
                  <c:v>0.41</c:v>
                </c:pt>
                <c:pt idx="4241">
                  <c:v>0.4</c:v>
                </c:pt>
                <c:pt idx="4242">
                  <c:v>0.4</c:v>
                </c:pt>
                <c:pt idx="4243">
                  <c:v>0.3</c:v>
                </c:pt>
                <c:pt idx="4244">
                  <c:v>0.27</c:v>
                </c:pt>
                <c:pt idx="4245">
                  <c:v>0.22</c:v>
                </c:pt>
                <c:pt idx="4246">
                  <c:v>0.21</c:v>
                </c:pt>
                <c:pt idx="4247">
                  <c:v>0.17</c:v>
                </c:pt>
                <c:pt idx="4248">
                  <c:v>0.72</c:v>
                </c:pt>
                <c:pt idx="4249">
                  <c:v>0.71</c:v>
                </c:pt>
                <c:pt idx="4250">
                  <c:v>0.7</c:v>
                </c:pt>
                <c:pt idx="4251">
                  <c:v>0.63</c:v>
                </c:pt>
                <c:pt idx="4252">
                  <c:v>0.56999999999999995</c:v>
                </c:pt>
                <c:pt idx="4253">
                  <c:v>0.48</c:v>
                </c:pt>
                <c:pt idx="4254">
                  <c:v>0.38</c:v>
                </c:pt>
                <c:pt idx="4255">
                  <c:v>0.3</c:v>
                </c:pt>
                <c:pt idx="4256">
                  <c:v>0.26</c:v>
                </c:pt>
                <c:pt idx="4257">
                  <c:v>0.25</c:v>
                </c:pt>
                <c:pt idx="4258">
                  <c:v>0.21</c:v>
                </c:pt>
                <c:pt idx="4259">
                  <c:v>0.12</c:v>
                </c:pt>
                <c:pt idx="4260">
                  <c:v>0.73</c:v>
                </c:pt>
                <c:pt idx="4261">
                  <c:v>0.69</c:v>
                </c:pt>
                <c:pt idx="4262">
                  <c:v>0.61</c:v>
                </c:pt>
                <c:pt idx="4263">
                  <c:v>0.61</c:v>
                </c:pt>
                <c:pt idx="4264">
                  <c:v>0.56000000000000005</c:v>
                </c:pt>
                <c:pt idx="4265">
                  <c:v>0.52</c:v>
                </c:pt>
                <c:pt idx="4266">
                  <c:v>0.43</c:v>
                </c:pt>
                <c:pt idx="4267">
                  <c:v>0.43</c:v>
                </c:pt>
                <c:pt idx="4268">
                  <c:v>0.43</c:v>
                </c:pt>
                <c:pt idx="4269">
                  <c:v>0.34</c:v>
                </c:pt>
                <c:pt idx="4270">
                  <c:v>0.32</c:v>
                </c:pt>
                <c:pt idx="4271">
                  <c:v>0.28000000000000003</c:v>
                </c:pt>
                <c:pt idx="4272">
                  <c:v>0.81</c:v>
                </c:pt>
                <c:pt idx="4273">
                  <c:v>0.74</c:v>
                </c:pt>
                <c:pt idx="4274">
                  <c:v>0.68</c:v>
                </c:pt>
                <c:pt idx="4275">
                  <c:v>0.61</c:v>
                </c:pt>
                <c:pt idx="4276">
                  <c:v>0.55000000000000004</c:v>
                </c:pt>
                <c:pt idx="4277">
                  <c:v>0.55000000000000004</c:v>
                </c:pt>
                <c:pt idx="4278">
                  <c:v>0.38</c:v>
                </c:pt>
                <c:pt idx="4279">
                  <c:v>0.37</c:v>
                </c:pt>
                <c:pt idx="4280">
                  <c:v>0.3</c:v>
                </c:pt>
                <c:pt idx="4281">
                  <c:v>0.15</c:v>
                </c:pt>
                <c:pt idx="4282">
                  <c:v>0.12</c:v>
                </c:pt>
                <c:pt idx="4283">
                  <c:v>7.0000000000000007E-2</c:v>
                </c:pt>
                <c:pt idx="4284">
                  <c:v>0.64</c:v>
                </c:pt>
                <c:pt idx="4285">
                  <c:v>0.5</c:v>
                </c:pt>
                <c:pt idx="4286">
                  <c:v>0.49</c:v>
                </c:pt>
                <c:pt idx="4287">
                  <c:v>0.45</c:v>
                </c:pt>
                <c:pt idx="4288">
                  <c:v>0.41</c:v>
                </c:pt>
                <c:pt idx="4289">
                  <c:v>0.41</c:v>
                </c:pt>
                <c:pt idx="4290">
                  <c:v>0.33</c:v>
                </c:pt>
                <c:pt idx="4291">
                  <c:v>0.28000000000000003</c:v>
                </c:pt>
                <c:pt idx="4292">
                  <c:v>0.23</c:v>
                </c:pt>
                <c:pt idx="4293">
                  <c:v>0.16</c:v>
                </c:pt>
                <c:pt idx="4294">
                  <c:v>0.13</c:v>
                </c:pt>
                <c:pt idx="4295">
                  <c:v>0.08</c:v>
                </c:pt>
                <c:pt idx="4296">
                  <c:v>0.71</c:v>
                </c:pt>
                <c:pt idx="4297">
                  <c:v>0.67</c:v>
                </c:pt>
                <c:pt idx="4298">
                  <c:v>0.5</c:v>
                </c:pt>
                <c:pt idx="4299">
                  <c:v>0.46</c:v>
                </c:pt>
                <c:pt idx="4300">
                  <c:v>0.36</c:v>
                </c:pt>
                <c:pt idx="4301">
                  <c:v>0.34</c:v>
                </c:pt>
                <c:pt idx="4302">
                  <c:v>0.33</c:v>
                </c:pt>
                <c:pt idx="4303">
                  <c:v>0.28000000000000003</c:v>
                </c:pt>
                <c:pt idx="4304">
                  <c:v>0.27</c:v>
                </c:pt>
                <c:pt idx="4305">
                  <c:v>0.18</c:v>
                </c:pt>
                <c:pt idx="4306">
                  <c:v>0.14000000000000001</c:v>
                </c:pt>
                <c:pt idx="4307">
                  <c:v>0.05</c:v>
                </c:pt>
                <c:pt idx="4308">
                  <c:v>2.61</c:v>
                </c:pt>
                <c:pt idx="4309">
                  <c:v>0.89</c:v>
                </c:pt>
                <c:pt idx="4310">
                  <c:v>0.87</c:v>
                </c:pt>
                <c:pt idx="4311">
                  <c:v>0.72</c:v>
                </c:pt>
                <c:pt idx="4312">
                  <c:v>0.63</c:v>
                </c:pt>
                <c:pt idx="4313">
                  <c:v>0.59</c:v>
                </c:pt>
                <c:pt idx="4314">
                  <c:v>0.53</c:v>
                </c:pt>
                <c:pt idx="4315">
                  <c:v>0.4</c:v>
                </c:pt>
                <c:pt idx="4316">
                  <c:v>0.37</c:v>
                </c:pt>
                <c:pt idx="4317">
                  <c:v>0.31</c:v>
                </c:pt>
                <c:pt idx="4318">
                  <c:v>0.3</c:v>
                </c:pt>
                <c:pt idx="4319">
                  <c:v>0.25</c:v>
                </c:pt>
                <c:pt idx="4320">
                  <c:v>1.04</c:v>
                </c:pt>
                <c:pt idx="4321">
                  <c:v>0.61</c:v>
                </c:pt>
                <c:pt idx="4322">
                  <c:v>0.6</c:v>
                </c:pt>
                <c:pt idx="4323">
                  <c:v>0.6</c:v>
                </c:pt>
                <c:pt idx="4324">
                  <c:v>0.54</c:v>
                </c:pt>
                <c:pt idx="4325">
                  <c:v>0.51</c:v>
                </c:pt>
                <c:pt idx="4326">
                  <c:v>0.4</c:v>
                </c:pt>
                <c:pt idx="4327">
                  <c:v>0.36</c:v>
                </c:pt>
                <c:pt idx="4328">
                  <c:v>0.34</c:v>
                </c:pt>
                <c:pt idx="4329">
                  <c:v>0.22</c:v>
                </c:pt>
                <c:pt idx="4330">
                  <c:v>0.14000000000000001</c:v>
                </c:pt>
                <c:pt idx="4331">
                  <c:v>0</c:v>
                </c:pt>
                <c:pt idx="4332">
                  <c:v>0.74</c:v>
                </c:pt>
                <c:pt idx="4333">
                  <c:v>0.72</c:v>
                </c:pt>
                <c:pt idx="4334">
                  <c:v>0.52</c:v>
                </c:pt>
                <c:pt idx="4335">
                  <c:v>0.48</c:v>
                </c:pt>
                <c:pt idx="4336">
                  <c:v>0.39</c:v>
                </c:pt>
                <c:pt idx="4337">
                  <c:v>0.37</c:v>
                </c:pt>
                <c:pt idx="4338">
                  <c:v>0.34</c:v>
                </c:pt>
                <c:pt idx="4339">
                  <c:v>0.28999999999999998</c:v>
                </c:pt>
                <c:pt idx="4340">
                  <c:v>0.24</c:v>
                </c:pt>
                <c:pt idx="4341">
                  <c:v>0.22</c:v>
                </c:pt>
                <c:pt idx="4342">
                  <c:v>0.13</c:v>
                </c:pt>
                <c:pt idx="4343">
                  <c:v>0</c:v>
                </c:pt>
                <c:pt idx="4344">
                  <c:v>0.72</c:v>
                </c:pt>
                <c:pt idx="4345">
                  <c:v>0.62</c:v>
                </c:pt>
                <c:pt idx="4346">
                  <c:v>0.59</c:v>
                </c:pt>
                <c:pt idx="4347">
                  <c:v>0.51</c:v>
                </c:pt>
                <c:pt idx="4348">
                  <c:v>0.33</c:v>
                </c:pt>
                <c:pt idx="4349">
                  <c:v>0.32</c:v>
                </c:pt>
                <c:pt idx="4350">
                  <c:v>0.28000000000000003</c:v>
                </c:pt>
                <c:pt idx="4351">
                  <c:v>0.24</c:v>
                </c:pt>
                <c:pt idx="4352">
                  <c:v>0.23</c:v>
                </c:pt>
                <c:pt idx="4353">
                  <c:v>0.2</c:v>
                </c:pt>
                <c:pt idx="4354">
                  <c:v>0.1</c:v>
                </c:pt>
                <c:pt idx="4355">
                  <c:v>0.05</c:v>
                </c:pt>
                <c:pt idx="4356">
                  <c:v>0.79</c:v>
                </c:pt>
                <c:pt idx="4357">
                  <c:v>0.7</c:v>
                </c:pt>
                <c:pt idx="4358">
                  <c:v>0.64</c:v>
                </c:pt>
                <c:pt idx="4359">
                  <c:v>0.61</c:v>
                </c:pt>
                <c:pt idx="4360">
                  <c:v>0.51</c:v>
                </c:pt>
                <c:pt idx="4361">
                  <c:v>0.39</c:v>
                </c:pt>
                <c:pt idx="4362">
                  <c:v>0.36</c:v>
                </c:pt>
                <c:pt idx="4363">
                  <c:v>0.32</c:v>
                </c:pt>
                <c:pt idx="4364">
                  <c:v>0.27</c:v>
                </c:pt>
                <c:pt idx="4365">
                  <c:v>0.16</c:v>
                </c:pt>
                <c:pt idx="4366">
                  <c:v>0.09</c:v>
                </c:pt>
                <c:pt idx="4367">
                  <c:v>0.06</c:v>
                </c:pt>
                <c:pt idx="4368">
                  <c:v>0.75</c:v>
                </c:pt>
                <c:pt idx="4369">
                  <c:v>0.6</c:v>
                </c:pt>
                <c:pt idx="4370">
                  <c:v>0.54</c:v>
                </c:pt>
                <c:pt idx="4371">
                  <c:v>0.52</c:v>
                </c:pt>
                <c:pt idx="4372">
                  <c:v>0.45</c:v>
                </c:pt>
                <c:pt idx="4373">
                  <c:v>0.44</c:v>
                </c:pt>
                <c:pt idx="4374">
                  <c:v>0.38</c:v>
                </c:pt>
                <c:pt idx="4375">
                  <c:v>0.36</c:v>
                </c:pt>
                <c:pt idx="4376">
                  <c:v>0.34</c:v>
                </c:pt>
                <c:pt idx="4377">
                  <c:v>0.33</c:v>
                </c:pt>
                <c:pt idx="4378">
                  <c:v>0.31</c:v>
                </c:pt>
                <c:pt idx="4379">
                  <c:v>0.28999999999999998</c:v>
                </c:pt>
              </c:numCache>
            </c:numRef>
          </c:xVal>
          <c:yVal>
            <c:numRef>
              <c:f>'12'!$B$5:$B$4384</c:f>
              <c:numCache>
                <c:formatCode>General</c:formatCode>
                <c:ptCount val="4380"/>
                <c:pt idx="0">
                  <c:v>29.42</c:v>
                </c:pt>
                <c:pt idx="1">
                  <c:v>29.8</c:v>
                </c:pt>
                <c:pt idx="2">
                  <c:v>32.42</c:v>
                </c:pt>
                <c:pt idx="3">
                  <c:v>37.06</c:v>
                </c:pt>
                <c:pt idx="4">
                  <c:v>39.159999999999997</c:v>
                </c:pt>
                <c:pt idx="5">
                  <c:v>36.21</c:v>
                </c:pt>
                <c:pt idx="6">
                  <c:v>37.33</c:v>
                </c:pt>
                <c:pt idx="7">
                  <c:v>34.74</c:v>
                </c:pt>
                <c:pt idx="8">
                  <c:v>41.08</c:v>
                </c:pt>
                <c:pt idx="9">
                  <c:v>41.23</c:v>
                </c:pt>
                <c:pt idx="10">
                  <c:v>39.9</c:v>
                </c:pt>
                <c:pt idx="11">
                  <c:v>33.19</c:v>
                </c:pt>
                <c:pt idx="12">
                  <c:v>36.659999999999997</c:v>
                </c:pt>
                <c:pt idx="13">
                  <c:v>32.99</c:v>
                </c:pt>
                <c:pt idx="14">
                  <c:v>34.07</c:v>
                </c:pt>
                <c:pt idx="15">
                  <c:v>31.46</c:v>
                </c:pt>
                <c:pt idx="16">
                  <c:v>31.36</c:v>
                </c:pt>
                <c:pt idx="17">
                  <c:v>40.01</c:v>
                </c:pt>
                <c:pt idx="18">
                  <c:v>28.57</c:v>
                </c:pt>
                <c:pt idx="19">
                  <c:v>30.78</c:v>
                </c:pt>
                <c:pt idx="20">
                  <c:v>35.96</c:v>
                </c:pt>
                <c:pt idx="21">
                  <c:v>31.78</c:v>
                </c:pt>
                <c:pt idx="22">
                  <c:v>33.49</c:v>
                </c:pt>
                <c:pt idx="23">
                  <c:v>41.98</c:v>
                </c:pt>
                <c:pt idx="24">
                  <c:v>36.17</c:v>
                </c:pt>
                <c:pt idx="25">
                  <c:v>30.23</c:v>
                </c:pt>
                <c:pt idx="26">
                  <c:v>31.85</c:v>
                </c:pt>
                <c:pt idx="27">
                  <c:v>33.29</c:v>
                </c:pt>
                <c:pt idx="28">
                  <c:v>41.05</c:v>
                </c:pt>
                <c:pt idx="29">
                  <c:v>36.21</c:v>
                </c:pt>
                <c:pt idx="30">
                  <c:v>37.08</c:v>
                </c:pt>
                <c:pt idx="31">
                  <c:v>36.61</c:v>
                </c:pt>
                <c:pt idx="32">
                  <c:v>36.99</c:v>
                </c:pt>
                <c:pt idx="33">
                  <c:v>33.74</c:v>
                </c:pt>
                <c:pt idx="34">
                  <c:v>43.65</c:v>
                </c:pt>
                <c:pt idx="35">
                  <c:v>30.39</c:v>
                </c:pt>
                <c:pt idx="36">
                  <c:v>30.87</c:v>
                </c:pt>
                <c:pt idx="37">
                  <c:v>31.94</c:v>
                </c:pt>
                <c:pt idx="38">
                  <c:v>28.14</c:v>
                </c:pt>
                <c:pt idx="39">
                  <c:v>37.53</c:v>
                </c:pt>
                <c:pt idx="40">
                  <c:v>33.1</c:v>
                </c:pt>
                <c:pt idx="41">
                  <c:v>41.81</c:v>
                </c:pt>
                <c:pt idx="42">
                  <c:v>41.86</c:v>
                </c:pt>
                <c:pt idx="43">
                  <c:v>37.75</c:v>
                </c:pt>
                <c:pt idx="44">
                  <c:v>35.14</c:v>
                </c:pt>
                <c:pt idx="45">
                  <c:v>35.450000000000003</c:v>
                </c:pt>
                <c:pt idx="46">
                  <c:v>29.72</c:v>
                </c:pt>
                <c:pt idx="47">
                  <c:v>38.49</c:v>
                </c:pt>
                <c:pt idx="48">
                  <c:v>23.41</c:v>
                </c:pt>
                <c:pt idx="49">
                  <c:v>35.380000000000003</c:v>
                </c:pt>
                <c:pt idx="50">
                  <c:v>31.7</c:v>
                </c:pt>
                <c:pt idx="51">
                  <c:v>35.32</c:v>
                </c:pt>
                <c:pt idx="52">
                  <c:v>36.950000000000003</c:v>
                </c:pt>
                <c:pt idx="53">
                  <c:v>33.6</c:v>
                </c:pt>
                <c:pt idx="54">
                  <c:v>36.229999999999997</c:v>
                </c:pt>
                <c:pt idx="55">
                  <c:v>33.81</c:v>
                </c:pt>
                <c:pt idx="56">
                  <c:v>29.65</c:v>
                </c:pt>
                <c:pt idx="57">
                  <c:v>31.75</c:v>
                </c:pt>
                <c:pt idx="58">
                  <c:v>34.22</c:v>
                </c:pt>
                <c:pt idx="59">
                  <c:v>36.43</c:v>
                </c:pt>
                <c:pt idx="60">
                  <c:v>36.96</c:v>
                </c:pt>
                <c:pt idx="61">
                  <c:v>35.21</c:v>
                </c:pt>
                <c:pt idx="62">
                  <c:v>30.51</c:v>
                </c:pt>
                <c:pt idx="63">
                  <c:v>34.31</c:v>
                </c:pt>
                <c:pt idx="64">
                  <c:v>34.409999999999997</c:v>
                </c:pt>
                <c:pt idx="65">
                  <c:v>33.58</c:v>
                </c:pt>
                <c:pt idx="66">
                  <c:v>41.49</c:v>
                </c:pt>
                <c:pt idx="67">
                  <c:v>41.85</c:v>
                </c:pt>
                <c:pt idx="68">
                  <c:v>39.520000000000003</c:v>
                </c:pt>
                <c:pt idx="69">
                  <c:v>34.090000000000003</c:v>
                </c:pt>
                <c:pt idx="70">
                  <c:v>38.4</c:v>
                </c:pt>
                <c:pt idx="71">
                  <c:v>37.409999999999997</c:v>
                </c:pt>
                <c:pt idx="72">
                  <c:v>40.56</c:v>
                </c:pt>
                <c:pt idx="73">
                  <c:v>31.63</c:v>
                </c:pt>
                <c:pt idx="74">
                  <c:v>36.24</c:v>
                </c:pt>
                <c:pt idx="75">
                  <c:v>38.25</c:v>
                </c:pt>
                <c:pt idx="76">
                  <c:v>36.229999999999997</c:v>
                </c:pt>
                <c:pt idx="77">
                  <c:v>32.92</c:v>
                </c:pt>
                <c:pt idx="78">
                  <c:v>40.5</c:v>
                </c:pt>
                <c:pt idx="79">
                  <c:v>36.21</c:v>
                </c:pt>
                <c:pt idx="80">
                  <c:v>33.58</c:v>
                </c:pt>
                <c:pt idx="81">
                  <c:v>41.9</c:v>
                </c:pt>
                <c:pt idx="82">
                  <c:v>34.82</c:v>
                </c:pt>
                <c:pt idx="83">
                  <c:v>40.340000000000003</c:v>
                </c:pt>
                <c:pt idx="84">
                  <c:v>29.51</c:v>
                </c:pt>
                <c:pt idx="85">
                  <c:v>36.68</c:v>
                </c:pt>
                <c:pt idx="86">
                  <c:v>31.26</c:v>
                </c:pt>
                <c:pt idx="87">
                  <c:v>31.49</c:v>
                </c:pt>
                <c:pt idx="88">
                  <c:v>34.69</c:v>
                </c:pt>
                <c:pt idx="89">
                  <c:v>32.35</c:v>
                </c:pt>
                <c:pt idx="90">
                  <c:v>37.14</c:v>
                </c:pt>
                <c:pt idx="91">
                  <c:v>37.9</c:v>
                </c:pt>
                <c:pt idx="92">
                  <c:v>31.04</c:v>
                </c:pt>
                <c:pt idx="93">
                  <c:v>31.61</c:v>
                </c:pt>
                <c:pt idx="94">
                  <c:v>36.14</c:v>
                </c:pt>
                <c:pt idx="95">
                  <c:v>41.49</c:v>
                </c:pt>
                <c:pt idx="96">
                  <c:v>35.799999999999997</c:v>
                </c:pt>
                <c:pt idx="97">
                  <c:v>35.83</c:v>
                </c:pt>
                <c:pt idx="98">
                  <c:v>38.159999999999997</c:v>
                </c:pt>
                <c:pt idx="99">
                  <c:v>30.8</c:v>
                </c:pt>
                <c:pt idx="100">
                  <c:v>42.25</c:v>
                </c:pt>
                <c:pt idx="101">
                  <c:v>39.299999999999997</c:v>
                </c:pt>
                <c:pt idx="102">
                  <c:v>33.18</c:v>
                </c:pt>
                <c:pt idx="103">
                  <c:v>33.04</c:v>
                </c:pt>
                <c:pt idx="104">
                  <c:v>40.520000000000003</c:v>
                </c:pt>
                <c:pt idx="105">
                  <c:v>36.07</c:v>
                </c:pt>
                <c:pt idx="106">
                  <c:v>31.42</c:v>
                </c:pt>
                <c:pt idx="107">
                  <c:v>35.08</c:v>
                </c:pt>
                <c:pt idx="108">
                  <c:v>27.39</c:v>
                </c:pt>
                <c:pt idx="109">
                  <c:v>31.61</c:v>
                </c:pt>
                <c:pt idx="110">
                  <c:v>32.5</c:v>
                </c:pt>
                <c:pt idx="111">
                  <c:v>39.119999999999997</c:v>
                </c:pt>
                <c:pt idx="112">
                  <c:v>35.130000000000003</c:v>
                </c:pt>
                <c:pt idx="113">
                  <c:v>34.24</c:v>
                </c:pt>
                <c:pt idx="114">
                  <c:v>40.65</c:v>
                </c:pt>
                <c:pt idx="115">
                  <c:v>37.54</c:v>
                </c:pt>
                <c:pt idx="116">
                  <c:v>33.130000000000003</c:v>
                </c:pt>
                <c:pt idx="117">
                  <c:v>43</c:v>
                </c:pt>
                <c:pt idx="118">
                  <c:v>34.75</c:v>
                </c:pt>
                <c:pt idx="119">
                  <c:v>42.86</c:v>
                </c:pt>
                <c:pt idx="120">
                  <c:v>35.21</c:v>
                </c:pt>
                <c:pt idx="121">
                  <c:v>30.71</c:v>
                </c:pt>
                <c:pt idx="122">
                  <c:v>36.75</c:v>
                </c:pt>
                <c:pt idx="123">
                  <c:v>30.64</c:v>
                </c:pt>
                <c:pt idx="124">
                  <c:v>36.78</c:v>
                </c:pt>
                <c:pt idx="125">
                  <c:v>37.43</c:v>
                </c:pt>
                <c:pt idx="126">
                  <c:v>32.19</c:v>
                </c:pt>
                <c:pt idx="127">
                  <c:v>40.78</c:v>
                </c:pt>
                <c:pt idx="128">
                  <c:v>38.82</c:v>
                </c:pt>
                <c:pt idx="129">
                  <c:v>32.729999999999997</c:v>
                </c:pt>
                <c:pt idx="130">
                  <c:v>38.85</c:v>
                </c:pt>
                <c:pt idx="131">
                  <c:v>38.07</c:v>
                </c:pt>
                <c:pt idx="132">
                  <c:v>24.31</c:v>
                </c:pt>
                <c:pt idx="133">
                  <c:v>29.47</c:v>
                </c:pt>
                <c:pt idx="134">
                  <c:v>33.32</c:v>
                </c:pt>
                <c:pt idx="135">
                  <c:v>30.34</c:v>
                </c:pt>
                <c:pt idx="136">
                  <c:v>31.19</c:v>
                </c:pt>
                <c:pt idx="137">
                  <c:v>30.92</c:v>
                </c:pt>
                <c:pt idx="138">
                  <c:v>38.950000000000003</c:v>
                </c:pt>
                <c:pt idx="139">
                  <c:v>39.299999999999997</c:v>
                </c:pt>
                <c:pt idx="140">
                  <c:v>38.799999999999997</c:v>
                </c:pt>
                <c:pt idx="141">
                  <c:v>34.1</c:v>
                </c:pt>
                <c:pt idx="142">
                  <c:v>34.83</c:v>
                </c:pt>
                <c:pt idx="143">
                  <c:v>42.58</c:v>
                </c:pt>
                <c:pt idx="144">
                  <c:v>20.97</c:v>
                </c:pt>
                <c:pt idx="145">
                  <c:v>35.47</c:v>
                </c:pt>
                <c:pt idx="146">
                  <c:v>31.76</c:v>
                </c:pt>
                <c:pt idx="147">
                  <c:v>36.5</c:v>
                </c:pt>
                <c:pt idx="148">
                  <c:v>38.11</c:v>
                </c:pt>
                <c:pt idx="149">
                  <c:v>36.57</c:v>
                </c:pt>
                <c:pt idx="150">
                  <c:v>31.09</c:v>
                </c:pt>
                <c:pt idx="151">
                  <c:v>29.54</c:v>
                </c:pt>
                <c:pt idx="152">
                  <c:v>38.96</c:v>
                </c:pt>
                <c:pt idx="153">
                  <c:v>35.46</c:v>
                </c:pt>
                <c:pt idx="154">
                  <c:v>31.32</c:v>
                </c:pt>
                <c:pt idx="155">
                  <c:v>40.64</c:v>
                </c:pt>
                <c:pt idx="156">
                  <c:v>38.81</c:v>
                </c:pt>
                <c:pt idx="157">
                  <c:v>32.729999999999997</c:v>
                </c:pt>
                <c:pt idx="158">
                  <c:v>36.93</c:v>
                </c:pt>
                <c:pt idx="159">
                  <c:v>31.15</c:v>
                </c:pt>
                <c:pt idx="160">
                  <c:v>29.39</c:v>
                </c:pt>
                <c:pt idx="161">
                  <c:v>28.7</c:v>
                </c:pt>
                <c:pt idx="162">
                  <c:v>41.36</c:v>
                </c:pt>
                <c:pt idx="163">
                  <c:v>37.51</c:v>
                </c:pt>
                <c:pt idx="164">
                  <c:v>37.74</c:v>
                </c:pt>
                <c:pt idx="165">
                  <c:v>33.78</c:v>
                </c:pt>
                <c:pt idx="166">
                  <c:v>36.21</c:v>
                </c:pt>
                <c:pt idx="167">
                  <c:v>38.81</c:v>
                </c:pt>
                <c:pt idx="168">
                  <c:v>33.229999999999997</c:v>
                </c:pt>
                <c:pt idx="169">
                  <c:v>31.26</c:v>
                </c:pt>
                <c:pt idx="170">
                  <c:v>42.81</c:v>
                </c:pt>
                <c:pt idx="171">
                  <c:v>41.65</c:v>
                </c:pt>
                <c:pt idx="172">
                  <c:v>38.68</c:v>
                </c:pt>
                <c:pt idx="173">
                  <c:v>31.29</c:v>
                </c:pt>
                <c:pt idx="174">
                  <c:v>32.61</c:v>
                </c:pt>
                <c:pt idx="175">
                  <c:v>40.43</c:v>
                </c:pt>
                <c:pt idx="176">
                  <c:v>41.66</c:v>
                </c:pt>
                <c:pt idx="177">
                  <c:v>40</c:v>
                </c:pt>
                <c:pt idx="178">
                  <c:v>35.67</c:v>
                </c:pt>
                <c:pt idx="179">
                  <c:v>33.54</c:v>
                </c:pt>
                <c:pt idx="180">
                  <c:v>23.84</c:v>
                </c:pt>
                <c:pt idx="181">
                  <c:v>29.31</c:v>
                </c:pt>
                <c:pt idx="182">
                  <c:v>28.31</c:v>
                </c:pt>
                <c:pt idx="183">
                  <c:v>35.31</c:v>
                </c:pt>
                <c:pt idx="184">
                  <c:v>38.36</c:v>
                </c:pt>
                <c:pt idx="185">
                  <c:v>40.700000000000003</c:v>
                </c:pt>
                <c:pt idx="186">
                  <c:v>29.21</c:v>
                </c:pt>
                <c:pt idx="187">
                  <c:v>40.31</c:v>
                </c:pt>
                <c:pt idx="188">
                  <c:v>31.06</c:v>
                </c:pt>
                <c:pt idx="189">
                  <c:v>35.89</c:v>
                </c:pt>
                <c:pt idx="190">
                  <c:v>32.85</c:v>
                </c:pt>
                <c:pt idx="191">
                  <c:v>31.84</c:v>
                </c:pt>
                <c:pt idx="192">
                  <c:v>29.64</c:v>
                </c:pt>
                <c:pt idx="193">
                  <c:v>29.8</c:v>
                </c:pt>
                <c:pt idx="194">
                  <c:v>39.51</c:v>
                </c:pt>
                <c:pt idx="195">
                  <c:v>34.18</c:v>
                </c:pt>
                <c:pt idx="196">
                  <c:v>37.119999999999997</c:v>
                </c:pt>
                <c:pt idx="197">
                  <c:v>40.659999999999997</c:v>
                </c:pt>
                <c:pt idx="198">
                  <c:v>39.22</c:v>
                </c:pt>
                <c:pt idx="199">
                  <c:v>37.44</c:v>
                </c:pt>
                <c:pt idx="200">
                  <c:v>30.55</c:v>
                </c:pt>
                <c:pt idx="201">
                  <c:v>35.76</c:v>
                </c:pt>
                <c:pt idx="202">
                  <c:v>33.85</c:v>
                </c:pt>
                <c:pt idx="203">
                  <c:v>34.64</c:v>
                </c:pt>
                <c:pt idx="204">
                  <c:v>32.56</c:v>
                </c:pt>
                <c:pt idx="205">
                  <c:v>39.450000000000003</c:v>
                </c:pt>
                <c:pt idx="206">
                  <c:v>36.58</c:v>
                </c:pt>
                <c:pt idx="207">
                  <c:v>34.880000000000003</c:v>
                </c:pt>
                <c:pt idx="208">
                  <c:v>39.49</c:v>
                </c:pt>
                <c:pt idx="209">
                  <c:v>33.380000000000003</c:v>
                </c:pt>
                <c:pt idx="210">
                  <c:v>32.47</c:v>
                </c:pt>
                <c:pt idx="211">
                  <c:v>34.549999999999997</c:v>
                </c:pt>
                <c:pt idx="212">
                  <c:v>40.94</c:v>
                </c:pt>
                <c:pt idx="213">
                  <c:v>40.92</c:v>
                </c:pt>
                <c:pt idx="214">
                  <c:v>35.46</c:v>
                </c:pt>
                <c:pt idx="215">
                  <c:v>35.46</c:v>
                </c:pt>
                <c:pt idx="216">
                  <c:v>28.36</c:v>
                </c:pt>
                <c:pt idx="217">
                  <c:v>37.340000000000003</c:v>
                </c:pt>
                <c:pt idx="218">
                  <c:v>36.24</c:v>
                </c:pt>
                <c:pt idx="219">
                  <c:v>38.49</c:v>
                </c:pt>
                <c:pt idx="220">
                  <c:v>31.23</c:v>
                </c:pt>
                <c:pt idx="221">
                  <c:v>35.08</c:v>
                </c:pt>
                <c:pt idx="222">
                  <c:v>38.35</c:v>
                </c:pt>
                <c:pt idx="223">
                  <c:v>33.94</c:v>
                </c:pt>
                <c:pt idx="224">
                  <c:v>40.33</c:v>
                </c:pt>
                <c:pt idx="225">
                  <c:v>35.840000000000003</c:v>
                </c:pt>
                <c:pt idx="226">
                  <c:v>34.869999999999997</c:v>
                </c:pt>
                <c:pt idx="227">
                  <c:v>43.06</c:v>
                </c:pt>
                <c:pt idx="228">
                  <c:v>31.32</c:v>
                </c:pt>
                <c:pt idx="229">
                  <c:v>31.75</c:v>
                </c:pt>
                <c:pt idx="230">
                  <c:v>36.85</c:v>
                </c:pt>
                <c:pt idx="231">
                  <c:v>35.590000000000003</c:v>
                </c:pt>
                <c:pt idx="232">
                  <c:v>31.67</c:v>
                </c:pt>
                <c:pt idx="233">
                  <c:v>35.14</c:v>
                </c:pt>
                <c:pt idx="234">
                  <c:v>32.51</c:v>
                </c:pt>
                <c:pt idx="235">
                  <c:v>39.19</c:v>
                </c:pt>
                <c:pt idx="236">
                  <c:v>35.200000000000003</c:v>
                </c:pt>
                <c:pt idx="237">
                  <c:v>43.19</c:v>
                </c:pt>
                <c:pt idx="238">
                  <c:v>37.81</c:v>
                </c:pt>
                <c:pt idx="239">
                  <c:v>42.1</c:v>
                </c:pt>
                <c:pt idx="240">
                  <c:v>28.27</c:v>
                </c:pt>
                <c:pt idx="241">
                  <c:v>38.44</c:v>
                </c:pt>
                <c:pt idx="242">
                  <c:v>32.85</c:v>
                </c:pt>
                <c:pt idx="243">
                  <c:v>32.630000000000003</c:v>
                </c:pt>
                <c:pt idx="244">
                  <c:v>36.01</c:v>
                </c:pt>
                <c:pt idx="245">
                  <c:v>33.340000000000003</c:v>
                </c:pt>
                <c:pt idx="246">
                  <c:v>37.32</c:v>
                </c:pt>
                <c:pt idx="247">
                  <c:v>44.45</c:v>
                </c:pt>
                <c:pt idx="248">
                  <c:v>40.11</c:v>
                </c:pt>
                <c:pt idx="249">
                  <c:v>40.4</c:v>
                </c:pt>
                <c:pt idx="250">
                  <c:v>32.51</c:v>
                </c:pt>
                <c:pt idx="251">
                  <c:v>41.17</c:v>
                </c:pt>
                <c:pt idx="252">
                  <c:v>33.130000000000003</c:v>
                </c:pt>
                <c:pt idx="253">
                  <c:v>32.799999999999997</c:v>
                </c:pt>
                <c:pt idx="254">
                  <c:v>35.19</c:v>
                </c:pt>
                <c:pt idx="255">
                  <c:v>31.24</c:v>
                </c:pt>
                <c:pt idx="256">
                  <c:v>28.96</c:v>
                </c:pt>
                <c:pt idx="257">
                  <c:v>40.81</c:v>
                </c:pt>
                <c:pt idx="258">
                  <c:v>34.93</c:v>
                </c:pt>
                <c:pt idx="259">
                  <c:v>36.58</c:v>
                </c:pt>
                <c:pt idx="260">
                  <c:v>39.450000000000003</c:v>
                </c:pt>
                <c:pt idx="261">
                  <c:v>31.16</c:v>
                </c:pt>
                <c:pt idx="262">
                  <c:v>43.53</c:v>
                </c:pt>
                <c:pt idx="263">
                  <c:v>35.869999999999997</c:v>
                </c:pt>
                <c:pt idx="264">
                  <c:v>33.79</c:v>
                </c:pt>
                <c:pt idx="265">
                  <c:v>29.83</c:v>
                </c:pt>
                <c:pt idx="266">
                  <c:v>35.729999999999997</c:v>
                </c:pt>
                <c:pt idx="267">
                  <c:v>33.26</c:v>
                </c:pt>
                <c:pt idx="268">
                  <c:v>42.09</c:v>
                </c:pt>
                <c:pt idx="269">
                  <c:v>36.479999999999997</c:v>
                </c:pt>
                <c:pt idx="270">
                  <c:v>37.229999999999997</c:v>
                </c:pt>
                <c:pt idx="271">
                  <c:v>40.590000000000003</c:v>
                </c:pt>
                <c:pt idx="272">
                  <c:v>32.74</c:v>
                </c:pt>
                <c:pt idx="273">
                  <c:v>44.66</c:v>
                </c:pt>
                <c:pt idx="274">
                  <c:v>36.43</c:v>
                </c:pt>
                <c:pt idx="275">
                  <c:v>42.4</c:v>
                </c:pt>
                <c:pt idx="276">
                  <c:v>28.86</c:v>
                </c:pt>
                <c:pt idx="277">
                  <c:v>36.19</c:v>
                </c:pt>
                <c:pt idx="278">
                  <c:v>35.58</c:v>
                </c:pt>
                <c:pt idx="279">
                  <c:v>37.200000000000003</c:v>
                </c:pt>
                <c:pt idx="280">
                  <c:v>36.79</c:v>
                </c:pt>
                <c:pt idx="281">
                  <c:v>34.18</c:v>
                </c:pt>
                <c:pt idx="282">
                  <c:v>32.479999999999997</c:v>
                </c:pt>
                <c:pt idx="283">
                  <c:v>35.880000000000003</c:v>
                </c:pt>
                <c:pt idx="284">
                  <c:v>35.03</c:v>
                </c:pt>
                <c:pt idx="285">
                  <c:v>33.54</c:v>
                </c:pt>
                <c:pt idx="286">
                  <c:v>37.369999999999997</c:v>
                </c:pt>
                <c:pt idx="287">
                  <c:v>29.06</c:v>
                </c:pt>
                <c:pt idx="288">
                  <c:v>39.15</c:v>
                </c:pt>
                <c:pt idx="289">
                  <c:v>31.83</c:v>
                </c:pt>
                <c:pt idx="290">
                  <c:v>33.32</c:v>
                </c:pt>
                <c:pt idx="291">
                  <c:v>39.01</c:v>
                </c:pt>
                <c:pt idx="292">
                  <c:v>39.65</c:v>
                </c:pt>
                <c:pt idx="293">
                  <c:v>35.39</c:v>
                </c:pt>
                <c:pt idx="294">
                  <c:v>34.35</c:v>
                </c:pt>
                <c:pt idx="295">
                  <c:v>35.090000000000003</c:v>
                </c:pt>
                <c:pt idx="296">
                  <c:v>31.31</c:v>
                </c:pt>
                <c:pt idx="297">
                  <c:v>37.76</c:v>
                </c:pt>
                <c:pt idx="298">
                  <c:v>44.84</c:v>
                </c:pt>
                <c:pt idx="299">
                  <c:v>33.85</c:v>
                </c:pt>
                <c:pt idx="300">
                  <c:v>30.14</c:v>
                </c:pt>
                <c:pt idx="301">
                  <c:v>33.270000000000003</c:v>
                </c:pt>
                <c:pt idx="302">
                  <c:v>36.97</c:v>
                </c:pt>
                <c:pt idx="303">
                  <c:v>34.24</c:v>
                </c:pt>
                <c:pt idx="304">
                  <c:v>28.33</c:v>
                </c:pt>
                <c:pt idx="305">
                  <c:v>36.43</c:v>
                </c:pt>
                <c:pt idx="306">
                  <c:v>31.96</c:v>
                </c:pt>
                <c:pt idx="307">
                  <c:v>29.08</c:v>
                </c:pt>
                <c:pt idx="308">
                  <c:v>40.57</c:v>
                </c:pt>
                <c:pt idx="309">
                  <c:v>31.71</c:v>
                </c:pt>
                <c:pt idx="310">
                  <c:v>31.71</c:v>
                </c:pt>
                <c:pt idx="311">
                  <c:v>39.89</c:v>
                </c:pt>
                <c:pt idx="312">
                  <c:v>27.56</c:v>
                </c:pt>
                <c:pt idx="313">
                  <c:v>31.34</c:v>
                </c:pt>
                <c:pt idx="314">
                  <c:v>31.61</c:v>
                </c:pt>
                <c:pt idx="315">
                  <c:v>29.77</c:v>
                </c:pt>
                <c:pt idx="316">
                  <c:v>36.43</c:v>
                </c:pt>
                <c:pt idx="317">
                  <c:v>35.619999999999997</c:v>
                </c:pt>
                <c:pt idx="318">
                  <c:v>30.14</c:v>
                </c:pt>
                <c:pt idx="319">
                  <c:v>35.880000000000003</c:v>
                </c:pt>
                <c:pt idx="320">
                  <c:v>35.369999999999997</c:v>
                </c:pt>
                <c:pt idx="321">
                  <c:v>33.94</c:v>
                </c:pt>
                <c:pt idx="322">
                  <c:v>36.81</c:v>
                </c:pt>
                <c:pt idx="323">
                  <c:v>40.340000000000003</c:v>
                </c:pt>
                <c:pt idx="324">
                  <c:v>25.58</c:v>
                </c:pt>
                <c:pt idx="325">
                  <c:v>29.36</c:v>
                </c:pt>
                <c:pt idx="326">
                  <c:v>28.63</c:v>
                </c:pt>
                <c:pt idx="327">
                  <c:v>36.630000000000003</c:v>
                </c:pt>
                <c:pt idx="328">
                  <c:v>32.79</c:v>
                </c:pt>
                <c:pt idx="329">
                  <c:v>33.19</c:v>
                </c:pt>
                <c:pt idx="330">
                  <c:v>34.130000000000003</c:v>
                </c:pt>
                <c:pt idx="331">
                  <c:v>36.590000000000003</c:v>
                </c:pt>
                <c:pt idx="332">
                  <c:v>36.950000000000003</c:v>
                </c:pt>
                <c:pt idx="333">
                  <c:v>31.54</c:v>
                </c:pt>
                <c:pt idx="334">
                  <c:v>41.36</c:v>
                </c:pt>
                <c:pt idx="335">
                  <c:v>33.869999999999997</c:v>
                </c:pt>
                <c:pt idx="336">
                  <c:v>36.44</c:v>
                </c:pt>
                <c:pt idx="337">
                  <c:v>34.74</c:v>
                </c:pt>
                <c:pt idx="338">
                  <c:v>29.64</c:v>
                </c:pt>
                <c:pt idx="339">
                  <c:v>39.64</c:v>
                </c:pt>
                <c:pt idx="340">
                  <c:v>28.81</c:v>
                </c:pt>
                <c:pt idx="341">
                  <c:v>35.99</c:v>
                </c:pt>
                <c:pt idx="342">
                  <c:v>35.270000000000003</c:v>
                </c:pt>
                <c:pt idx="343">
                  <c:v>37.22</c:v>
                </c:pt>
                <c:pt idx="344">
                  <c:v>40.68</c:v>
                </c:pt>
                <c:pt idx="345">
                  <c:v>33.159999999999997</c:v>
                </c:pt>
                <c:pt idx="346">
                  <c:v>40.200000000000003</c:v>
                </c:pt>
                <c:pt idx="347">
                  <c:v>31.17</c:v>
                </c:pt>
                <c:pt idx="348">
                  <c:v>28.9</c:v>
                </c:pt>
                <c:pt idx="349">
                  <c:v>31.41</c:v>
                </c:pt>
                <c:pt idx="350">
                  <c:v>34.840000000000003</c:v>
                </c:pt>
                <c:pt idx="351">
                  <c:v>38.299999999999997</c:v>
                </c:pt>
                <c:pt idx="352">
                  <c:v>35.67</c:v>
                </c:pt>
                <c:pt idx="353">
                  <c:v>32.619999999999997</c:v>
                </c:pt>
                <c:pt idx="354">
                  <c:v>36.33</c:v>
                </c:pt>
                <c:pt idx="355">
                  <c:v>33.72</c:v>
                </c:pt>
                <c:pt idx="356">
                  <c:v>39.090000000000003</c:v>
                </c:pt>
                <c:pt idx="357">
                  <c:v>30.45</c:v>
                </c:pt>
                <c:pt idx="358">
                  <c:v>42.75</c:v>
                </c:pt>
                <c:pt idx="359">
                  <c:v>34.450000000000003</c:v>
                </c:pt>
                <c:pt idx="360">
                  <c:v>29.37</c:v>
                </c:pt>
                <c:pt idx="361">
                  <c:v>33.799999999999997</c:v>
                </c:pt>
                <c:pt idx="362">
                  <c:v>35.58</c:v>
                </c:pt>
                <c:pt idx="363">
                  <c:v>40.06</c:v>
                </c:pt>
                <c:pt idx="364">
                  <c:v>35.799999999999997</c:v>
                </c:pt>
                <c:pt idx="365">
                  <c:v>32.89</c:v>
                </c:pt>
                <c:pt idx="366">
                  <c:v>39.06</c:v>
                </c:pt>
                <c:pt idx="367">
                  <c:v>31.86</c:v>
                </c:pt>
                <c:pt idx="368">
                  <c:v>40.880000000000003</c:v>
                </c:pt>
                <c:pt idx="369">
                  <c:v>34.020000000000003</c:v>
                </c:pt>
                <c:pt idx="370">
                  <c:v>35.75</c:v>
                </c:pt>
                <c:pt idx="371">
                  <c:v>32.99</c:v>
                </c:pt>
                <c:pt idx="372">
                  <c:v>18.829999999999998</c:v>
                </c:pt>
                <c:pt idx="373">
                  <c:v>36.83</c:v>
                </c:pt>
                <c:pt idx="374">
                  <c:v>33.19</c:v>
                </c:pt>
                <c:pt idx="375">
                  <c:v>31.52</c:v>
                </c:pt>
                <c:pt idx="376">
                  <c:v>31.06</c:v>
                </c:pt>
                <c:pt idx="377">
                  <c:v>28.71</c:v>
                </c:pt>
                <c:pt idx="378">
                  <c:v>38.58</c:v>
                </c:pt>
                <c:pt idx="379">
                  <c:v>34.119999999999997</c:v>
                </c:pt>
                <c:pt idx="380">
                  <c:v>35.159999999999997</c:v>
                </c:pt>
                <c:pt idx="381">
                  <c:v>35.42</c:v>
                </c:pt>
                <c:pt idx="382">
                  <c:v>43.81</c:v>
                </c:pt>
                <c:pt idx="383">
                  <c:v>38.81</c:v>
                </c:pt>
                <c:pt idx="384">
                  <c:v>30.39</c:v>
                </c:pt>
                <c:pt idx="385">
                  <c:v>29.6</c:v>
                </c:pt>
                <c:pt idx="386">
                  <c:v>30.63</c:v>
                </c:pt>
                <c:pt idx="387">
                  <c:v>31.87</c:v>
                </c:pt>
                <c:pt idx="388">
                  <c:v>37.79</c:v>
                </c:pt>
                <c:pt idx="389">
                  <c:v>28.02</c:v>
                </c:pt>
                <c:pt idx="390">
                  <c:v>36.020000000000003</c:v>
                </c:pt>
                <c:pt idx="391">
                  <c:v>40.56</c:v>
                </c:pt>
                <c:pt idx="392">
                  <c:v>33.89</c:v>
                </c:pt>
                <c:pt idx="393">
                  <c:v>39.53</c:v>
                </c:pt>
                <c:pt idx="394">
                  <c:v>32.26</c:v>
                </c:pt>
                <c:pt idx="395">
                  <c:v>39.11</c:v>
                </c:pt>
                <c:pt idx="396">
                  <c:v>24.12</c:v>
                </c:pt>
                <c:pt idx="397">
                  <c:v>32.71</c:v>
                </c:pt>
                <c:pt idx="398">
                  <c:v>29.56</c:v>
                </c:pt>
                <c:pt idx="399">
                  <c:v>34.42</c:v>
                </c:pt>
                <c:pt idx="400">
                  <c:v>31.98</c:v>
                </c:pt>
                <c:pt idx="401">
                  <c:v>36.549999999999997</c:v>
                </c:pt>
                <c:pt idx="402">
                  <c:v>31.28</c:v>
                </c:pt>
                <c:pt idx="403">
                  <c:v>35.61</c:v>
                </c:pt>
                <c:pt idx="404">
                  <c:v>35.79</c:v>
                </c:pt>
                <c:pt idx="405">
                  <c:v>36.200000000000003</c:v>
                </c:pt>
                <c:pt idx="406">
                  <c:v>42.59</c:v>
                </c:pt>
                <c:pt idx="407">
                  <c:v>37.49</c:v>
                </c:pt>
                <c:pt idx="408">
                  <c:v>19.600000000000001</c:v>
                </c:pt>
                <c:pt idx="409">
                  <c:v>35.82</c:v>
                </c:pt>
                <c:pt idx="410">
                  <c:v>39.57</c:v>
                </c:pt>
                <c:pt idx="411">
                  <c:v>28.1</c:v>
                </c:pt>
                <c:pt idx="412">
                  <c:v>38.64</c:v>
                </c:pt>
                <c:pt idx="413">
                  <c:v>41.38</c:v>
                </c:pt>
                <c:pt idx="414">
                  <c:v>39.36</c:v>
                </c:pt>
                <c:pt idx="415">
                  <c:v>34.15</c:v>
                </c:pt>
                <c:pt idx="416">
                  <c:v>40.1</c:v>
                </c:pt>
                <c:pt idx="417">
                  <c:v>31.06</c:v>
                </c:pt>
                <c:pt idx="418">
                  <c:v>40.82</c:v>
                </c:pt>
                <c:pt idx="419">
                  <c:v>41.48</c:v>
                </c:pt>
                <c:pt idx="420">
                  <c:v>26.84</c:v>
                </c:pt>
                <c:pt idx="421">
                  <c:v>29.66</c:v>
                </c:pt>
                <c:pt idx="422">
                  <c:v>33.54</c:v>
                </c:pt>
                <c:pt idx="423">
                  <c:v>30.79</c:v>
                </c:pt>
                <c:pt idx="424">
                  <c:v>32.79</c:v>
                </c:pt>
                <c:pt idx="425">
                  <c:v>34.020000000000003</c:v>
                </c:pt>
                <c:pt idx="426">
                  <c:v>35.04</c:v>
                </c:pt>
                <c:pt idx="427">
                  <c:v>29.74</c:v>
                </c:pt>
                <c:pt idx="428">
                  <c:v>38.83</c:v>
                </c:pt>
                <c:pt idx="429">
                  <c:v>44.31</c:v>
                </c:pt>
                <c:pt idx="430">
                  <c:v>38.65</c:v>
                </c:pt>
                <c:pt idx="431">
                  <c:v>35.229999999999997</c:v>
                </c:pt>
                <c:pt idx="432">
                  <c:v>27.81</c:v>
                </c:pt>
                <c:pt idx="433">
                  <c:v>32.270000000000003</c:v>
                </c:pt>
                <c:pt idx="434">
                  <c:v>37.880000000000003</c:v>
                </c:pt>
                <c:pt idx="435">
                  <c:v>34.630000000000003</c:v>
                </c:pt>
                <c:pt idx="436">
                  <c:v>33.76</c:v>
                </c:pt>
                <c:pt idx="437">
                  <c:v>31.24</c:v>
                </c:pt>
                <c:pt idx="438">
                  <c:v>27.92</c:v>
                </c:pt>
                <c:pt idx="439">
                  <c:v>39.07</c:v>
                </c:pt>
                <c:pt idx="440">
                  <c:v>34.19</c:v>
                </c:pt>
                <c:pt idx="441">
                  <c:v>39.729999999999997</c:v>
                </c:pt>
                <c:pt idx="442">
                  <c:v>40.94</c:v>
                </c:pt>
                <c:pt idx="443">
                  <c:v>30.69</c:v>
                </c:pt>
                <c:pt idx="444">
                  <c:v>37.619999999999997</c:v>
                </c:pt>
                <c:pt idx="445">
                  <c:v>36.28</c:v>
                </c:pt>
                <c:pt idx="446">
                  <c:v>32.659999999999997</c:v>
                </c:pt>
                <c:pt idx="447">
                  <c:v>30.24</c:v>
                </c:pt>
                <c:pt idx="448">
                  <c:v>36.69</c:v>
                </c:pt>
                <c:pt idx="449">
                  <c:v>36.08</c:v>
                </c:pt>
                <c:pt idx="450">
                  <c:v>32.78</c:v>
                </c:pt>
                <c:pt idx="451">
                  <c:v>29.61</c:v>
                </c:pt>
                <c:pt idx="452">
                  <c:v>38.450000000000003</c:v>
                </c:pt>
                <c:pt idx="453">
                  <c:v>37.380000000000003</c:v>
                </c:pt>
                <c:pt idx="454">
                  <c:v>43.61</c:v>
                </c:pt>
                <c:pt idx="455">
                  <c:v>33.39</c:v>
                </c:pt>
                <c:pt idx="456">
                  <c:v>32.130000000000003</c:v>
                </c:pt>
                <c:pt idx="457">
                  <c:v>33.11</c:v>
                </c:pt>
                <c:pt idx="458">
                  <c:v>36.590000000000003</c:v>
                </c:pt>
                <c:pt idx="459">
                  <c:v>38.299999999999997</c:v>
                </c:pt>
                <c:pt idx="460">
                  <c:v>28.64</c:v>
                </c:pt>
                <c:pt idx="461">
                  <c:v>33.82</c:v>
                </c:pt>
                <c:pt idx="462">
                  <c:v>35.229999999999997</c:v>
                </c:pt>
                <c:pt idx="463">
                  <c:v>43.02</c:v>
                </c:pt>
                <c:pt idx="464">
                  <c:v>36.21</c:v>
                </c:pt>
                <c:pt idx="465">
                  <c:v>39.46</c:v>
                </c:pt>
                <c:pt idx="466">
                  <c:v>34.57</c:v>
                </c:pt>
                <c:pt idx="467">
                  <c:v>38.72</c:v>
                </c:pt>
                <c:pt idx="468">
                  <c:v>33.950000000000003</c:v>
                </c:pt>
                <c:pt idx="469">
                  <c:v>38.24</c:v>
                </c:pt>
                <c:pt idx="470">
                  <c:v>38.9</c:v>
                </c:pt>
                <c:pt idx="471">
                  <c:v>34.18</c:v>
                </c:pt>
                <c:pt idx="472">
                  <c:v>36.200000000000003</c:v>
                </c:pt>
                <c:pt idx="473">
                  <c:v>34.54</c:v>
                </c:pt>
                <c:pt idx="474">
                  <c:v>32.47</c:v>
                </c:pt>
                <c:pt idx="475">
                  <c:v>38</c:v>
                </c:pt>
                <c:pt idx="476">
                  <c:v>42.18</c:v>
                </c:pt>
                <c:pt idx="477">
                  <c:v>28.74</c:v>
                </c:pt>
                <c:pt idx="478">
                  <c:v>39.44</c:v>
                </c:pt>
                <c:pt idx="479">
                  <c:v>40.89</c:v>
                </c:pt>
                <c:pt idx="480">
                  <c:v>35.159999999999997</c:v>
                </c:pt>
                <c:pt idx="481">
                  <c:v>31.82</c:v>
                </c:pt>
                <c:pt idx="482">
                  <c:v>39.92</c:v>
                </c:pt>
                <c:pt idx="483">
                  <c:v>39.35</c:v>
                </c:pt>
                <c:pt idx="484">
                  <c:v>37.06</c:v>
                </c:pt>
                <c:pt idx="485">
                  <c:v>34.909999999999997</c:v>
                </c:pt>
                <c:pt idx="486">
                  <c:v>39.119999999999997</c:v>
                </c:pt>
                <c:pt idx="487">
                  <c:v>32.68</c:v>
                </c:pt>
                <c:pt idx="488">
                  <c:v>42.11</c:v>
                </c:pt>
                <c:pt idx="489">
                  <c:v>44.31</c:v>
                </c:pt>
                <c:pt idx="490">
                  <c:v>44.12</c:v>
                </c:pt>
                <c:pt idx="491">
                  <c:v>34.71</c:v>
                </c:pt>
                <c:pt idx="492">
                  <c:v>27.11</c:v>
                </c:pt>
                <c:pt idx="493">
                  <c:v>35.89</c:v>
                </c:pt>
                <c:pt idx="494">
                  <c:v>30.87</c:v>
                </c:pt>
                <c:pt idx="495">
                  <c:v>33.72</c:v>
                </c:pt>
                <c:pt idx="496">
                  <c:v>41.82</c:v>
                </c:pt>
                <c:pt idx="497">
                  <c:v>37.6</c:v>
                </c:pt>
                <c:pt idx="498">
                  <c:v>32.33</c:v>
                </c:pt>
                <c:pt idx="499">
                  <c:v>34.5</c:v>
                </c:pt>
                <c:pt idx="500">
                  <c:v>38.659999999999997</c:v>
                </c:pt>
                <c:pt idx="501">
                  <c:v>38.770000000000003</c:v>
                </c:pt>
                <c:pt idx="502">
                  <c:v>44.27</c:v>
                </c:pt>
                <c:pt idx="503">
                  <c:v>41.23</c:v>
                </c:pt>
                <c:pt idx="504">
                  <c:v>40.909999999999997</c:v>
                </c:pt>
                <c:pt idx="505">
                  <c:v>33.880000000000003</c:v>
                </c:pt>
                <c:pt idx="506">
                  <c:v>31.5</c:v>
                </c:pt>
                <c:pt idx="507">
                  <c:v>34.26</c:v>
                </c:pt>
                <c:pt idx="508">
                  <c:v>39.630000000000003</c:v>
                </c:pt>
                <c:pt idx="509">
                  <c:v>40.630000000000003</c:v>
                </c:pt>
                <c:pt idx="510">
                  <c:v>43.04</c:v>
                </c:pt>
                <c:pt idx="511">
                  <c:v>41.73</c:v>
                </c:pt>
                <c:pt idx="512">
                  <c:v>35.68</c:v>
                </c:pt>
                <c:pt idx="513">
                  <c:v>31.03</c:v>
                </c:pt>
                <c:pt idx="514">
                  <c:v>38.07</c:v>
                </c:pt>
                <c:pt idx="515">
                  <c:v>39.119999999999997</c:v>
                </c:pt>
                <c:pt idx="516">
                  <c:v>32.39</c:v>
                </c:pt>
                <c:pt idx="517">
                  <c:v>33.28</c:v>
                </c:pt>
                <c:pt idx="518">
                  <c:v>39.549999999999997</c:v>
                </c:pt>
                <c:pt idx="519">
                  <c:v>38.380000000000003</c:v>
                </c:pt>
                <c:pt idx="520">
                  <c:v>32.6</c:v>
                </c:pt>
                <c:pt idx="521">
                  <c:v>41.69</c:v>
                </c:pt>
                <c:pt idx="522">
                  <c:v>33.17</c:v>
                </c:pt>
                <c:pt idx="523">
                  <c:v>40.76</c:v>
                </c:pt>
                <c:pt idx="524">
                  <c:v>34.950000000000003</c:v>
                </c:pt>
                <c:pt idx="525">
                  <c:v>38.299999999999997</c:v>
                </c:pt>
                <c:pt idx="526">
                  <c:v>43.3</c:v>
                </c:pt>
                <c:pt idx="527">
                  <c:v>37.75</c:v>
                </c:pt>
                <c:pt idx="528">
                  <c:v>25.92</c:v>
                </c:pt>
                <c:pt idx="529">
                  <c:v>35.51</c:v>
                </c:pt>
                <c:pt idx="530">
                  <c:v>30.78</c:v>
                </c:pt>
                <c:pt idx="531">
                  <c:v>36.450000000000003</c:v>
                </c:pt>
                <c:pt idx="532">
                  <c:v>33.71</c:v>
                </c:pt>
                <c:pt idx="533">
                  <c:v>37.46</c:v>
                </c:pt>
                <c:pt idx="534">
                  <c:v>31.49</c:v>
                </c:pt>
                <c:pt idx="535">
                  <c:v>38.6</c:v>
                </c:pt>
                <c:pt idx="536">
                  <c:v>36.44</c:v>
                </c:pt>
                <c:pt idx="537">
                  <c:v>33.590000000000003</c:v>
                </c:pt>
                <c:pt idx="538">
                  <c:v>36.83</c:v>
                </c:pt>
                <c:pt idx="539">
                  <c:v>37.96</c:v>
                </c:pt>
                <c:pt idx="540">
                  <c:v>33.909999999999997</c:v>
                </c:pt>
                <c:pt idx="541">
                  <c:v>36.72</c:v>
                </c:pt>
                <c:pt idx="542">
                  <c:v>33.97</c:v>
                </c:pt>
                <c:pt idx="543">
                  <c:v>31.1</c:v>
                </c:pt>
                <c:pt idx="544">
                  <c:v>37.590000000000003</c:v>
                </c:pt>
                <c:pt idx="545">
                  <c:v>41.18</c:v>
                </c:pt>
                <c:pt idx="546">
                  <c:v>40.840000000000003</c:v>
                </c:pt>
                <c:pt idx="547">
                  <c:v>39.64</c:v>
                </c:pt>
                <c:pt idx="548">
                  <c:v>35.33</c:v>
                </c:pt>
                <c:pt idx="549">
                  <c:v>35.74</c:v>
                </c:pt>
                <c:pt idx="550">
                  <c:v>31.87</c:v>
                </c:pt>
                <c:pt idx="551">
                  <c:v>42.05</c:v>
                </c:pt>
                <c:pt idx="552">
                  <c:v>33.47</c:v>
                </c:pt>
                <c:pt idx="553">
                  <c:v>40.61</c:v>
                </c:pt>
                <c:pt idx="554">
                  <c:v>42.71</c:v>
                </c:pt>
                <c:pt idx="555">
                  <c:v>33.07</c:v>
                </c:pt>
                <c:pt idx="556">
                  <c:v>33.08</c:v>
                </c:pt>
                <c:pt idx="557">
                  <c:v>37.799999999999997</c:v>
                </c:pt>
                <c:pt idx="558">
                  <c:v>32.61</c:v>
                </c:pt>
                <c:pt idx="559">
                  <c:v>35.99</c:v>
                </c:pt>
                <c:pt idx="560">
                  <c:v>41.07</c:v>
                </c:pt>
                <c:pt idx="561">
                  <c:v>31.39</c:v>
                </c:pt>
                <c:pt idx="562">
                  <c:v>37.29</c:v>
                </c:pt>
                <c:pt idx="563">
                  <c:v>43.81</c:v>
                </c:pt>
                <c:pt idx="564">
                  <c:v>35.020000000000003</c:v>
                </c:pt>
                <c:pt idx="565">
                  <c:v>32.25</c:v>
                </c:pt>
                <c:pt idx="566">
                  <c:v>31.94</c:v>
                </c:pt>
                <c:pt idx="567">
                  <c:v>32.979999999999997</c:v>
                </c:pt>
                <c:pt idx="568">
                  <c:v>39.799999999999997</c:v>
                </c:pt>
                <c:pt idx="569">
                  <c:v>41.99</c:v>
                </c:pt>
                <c:pt idx="570">
                  <c:v>30.59</c:v>
                </c:pt>
                <c:pt idx="571">
                  <c:v>38.130000000000003</c:v>
                </c:pt>
                <c:pt idx="572">
                  <c:v>34.6</c:v>
                </c:pt>
                <c:pt idx="573">
                  <c:v>41.8</c:v>
                </c:pt>
                <c:pt idx="574">
                  <c:v>43.19</c:v>
                </c:pt>
                <c:pt idx="575">
                  <c:v>36.85</c:v>
                </c:pt>
                <c:pt idx="576">
                  <c:v>30.07</c:v>
                </c:pt>
                <c:pt idx="577">
                  <c:v>34.85</c:v>
                </c:pt>
                <c:pt idx="578">
                  <c:v>33.700000000000003</c:v>
                </c:pt>
                <c:pt idx="579">
                  <c:v>40.270000000000003</c:v>
                </c:pt>
                <c:pt idx="580">
                  <c:v>34.81</c:v>
                </c:pt>
                <c:pt idx="581">
                  <c:v>37.1</c:v>
                </c:pt>
                <c:pt idx="582">
                  <c:v>37.369999999999997</c:v>
                </c:pt>
                <c:pt idx="583">
                  <c:v>41.68</c:v>
                </c:pt>
                <c:pt idx="584">
                  <c:v>32.36</c:v>
                </c:pt>
                <c:pt idx="585">
                  <c:v>38.99</c:v>
                </c:pt>
                <c:pt idx="586">
                  <c:v>39.4</c:v>
                </c:pt>
                <c:pt idx="587">
                  <c:v>33.97</c:v>
                </c:pt>
                <c:pt idx="588">
                  <c:v>38.880000000000003</c:v>
                </c:pt>
                <c:pt idx="589">
                  <c:v>35.54</c:v>
                </c:pt>
                <c:pt idx="590">
                  <c:v>31.15</c:v>
                </c:pt>
                <c:pt idx="591">
                  <c:v>32.18</c:v>
                </c:pt>
                <c:pt idx="592">
                  <c:v>40.409999999999997</c:v>
                </c:pt>
                <c:pt idx="593">
                  <c:v>38.92</c:v>
                </c:pt>
                <c:pt idx="594">
                  <c:v>33.28</c:v>
                </c:pt>
                <c:pt idx="595">
                  <c:v>29.27</c:v>
                </c:pt>
                <c:pt idx="596">
                  <c:v>31.35</c:v>
                </c:pt>
                <c:pt idx="597">
                  <c:v>44.38</c:v>
                </c:pt>
                <c:pt idx="598">
                  <c:v>36.659999999999997</c:v>
                </c:pt>
                <c:pt idx="599">
                  <c:v>37.049999999999997</c:v>
                </c:pt>
                <c:pt idx="600">
                  <c:v>34.01</c:v>
                </c:pt>
                <c:pt idx="601">
                  <c:v>31.58</c:v>
                </c:pt>
                <c:pt idx="602">
                  <c:v>32.69</c:v>
                </c:pt>
                <c:pt idx="603">
                  <c:v>32.76</c:v>
                </c:pt>
                <c:pt idx="604">
                  <c:v>37.700000000000003</c:v>
                </c:pt>
                <c:pt idx="605">
                  <c:v>33.700000000000003</c:v>
                </c:pt>
                <c:pt idx="606">
                  <c:v>33.31</c:v>
                </c:pt>
                <c:pt idx="607">
                  <c:v>38.89</c:v>
                </c:pt>
                <c:pt idx="608">
                  <c:v>41.68</c:v>
                </c:pt>
                <c:pt idx="609">
                  <c:v>45.06</c:v>
                </c:pt>
                <c:pt idx="610">
                  <c:v>40.64</c:v>
                </c:pt>
                <c:pt idx="611">
                  <c:v>38.86</c:v>
                </c:pt>
                <c:pt idx="612">
                  <c:v>33.25</c:v>
                </c:pt>
                <c:pt idx="613">
                  <c:v>38.56</c:v>
                </c:pt>
                <c:pt idx="614">
                  <c:v>41.06</c:v>
                </c:pt>
                <c:pt idx="615">
                  <c:v>45.42</c:v>
                </c:pt>
                <c:pt idx="616">
                  <c:v>33.340000000000003</c:v>
                </c:pt>
                <c:pt idx="617">
                  <c:v>39.93</c:v>
                </c:pt>
                <c:pt idx="618">
                  <c:v>33.200000000000003</c:v>
                </c:pt>
                <c:pt idx="619">
                  <c:v>39.840000000000003</c:v>
                </c:pt>
                <c:pt idx="620">
                  <c:v>39.68</c:v>
                </c:pt>
                <c:pt idx="621">
                  <c:v>35.49</c:v>
                </c:pt>
                <c:pt idx="622">
                  <c:v>40.11</c:v>
                </c:pt>
                <c:pt idx="623">
                  <c:v>38.299999999999997</c:v>
                </c:pt>
                <c:pt idx="624">
                  <c:v>32.15</c:v>
                </c:pt>
                <c:pt idx="625">
                  <c:v>36.53</c:v>
                </c:pt>
                <c:pt idx="626">
                  <c:v>36.520000000000003</c:v>
                </c:pt>
                <c:pt idx="627">
                  <c:v>32.07</c:v>
                </c:pt>
                <c:pt idx="628">
                  <c:v>33.39</c:v>
                </c:pt>
                <c:pt idx="629">
                  <c:v>36.17</c:v>
                </c:pt>
                <c:pt idx="630">
                  <c:v>39.799999999999997</c:v>
                </c:pt>
                <c:pt idx="631">
                  <c:v>41.31</c:v>
                </c:pt>
                <c:pt idx="632">
                  <c:v>41.05</c:v>
                </c:pt>
                <c:pt idx="633">
                  <c:v>32.89</c:v>
                </c:pt>
                <c:pt idx="634">
                  <c:v>35.89</c:v>
                </c:pt>
                <c:pt idx="635">
                  <c:v>36.47</c:v>
                </c:pt>
                <c:pt idx="636">
                  <c:v>28.53</c:v>
                </c:pt>
                <c:pt idx="637">
                  <c:v>28.54</c:v>
                </c:pt>
                <c:pt idx="638">
                  <c:v>33.83</c:v>
                </c:pt>
                <c:pt idx="639">
                  <c:v>37.15</c:v>
                </c:pt>
                <c:pt idx="640">
                  <c:v>40.44</c:v>
                </c:pt>
                <c:pt idx="641">
                  <c:v>34.799999999999997</c:v>
                </c:pt>
                <c:pt idx="642">
                  <c:v>32.909999999999997</c:v>
                </c:pt>
                <c:pt idx="643">
                  <c:v>40.380000000000003</c:v>
                </c:pt>
                <c:pt idx="644">
                  <c:v>34.36</c:v>
                </c:pt>
                <c:pt idx="645">
                  <c:v>37.25</c:v>
                </c:pt>
                <c:pt idx="646">
                  <c:v>33.72</c:v>
                </c:pt>
                <c:pt idx="647">
                  <c:v>44.56</c:v>
                </c:pt>
                <c:pt idx="648">
                  <c:v>35.06</c:v>
                </c:pt>
                <c:pt idx="649">
                  <c:v>37.89</c:v>
                </c:pt>
                <c:pt idx="650">
                  <c:v>29.41</c:v>
                </c:pt>
                <c:pt idx="651">
                  <c:v>36.49</c:v>
                </c:pt>
                <c:pt idx="652">
                  <c:v>32.979999999999997</c:v>
                </c:pt>
                <c:pt idx="653">
                  <c:v>33.6</c:v>
                </c:pt>
                <c:pt idx="654">
                  <c:v>38.07</c:v>
                </c:pt>
                <c:pt idx="655">
                  <c:v>40.71</c:v>
                </c:pt>
                <c:pt idx="656">
                  <c:v>34.58</c:v>
                </c:pt>
                <c:pt idx="657">
                  <c:v>39.21</c:v>
                </c:pt>
                <c:pt idx="658">
                  <c:v>34.31</c:v>
                </c:pt>
                <c:pt idx="659">
                  <c:v>33.619999999999997</c:v>
                </c:pt>
                <c:pt idx="660">
                  <c:v>23.31</c:v>
                </c:pt>
                <c:pt idx="661">
                  <c:v>32.56</c:v>
                </c:pt>
                <c:pt idx="662">
                  <c:v>40.4</c:v>
                </c:pt>
                <c:pt idx="663">
                  <c:v>33.25</c:v>
                </c:pt>
                <c:pt idx="664">
                  <c:v>37.36</c:v>
                </c:pt>
                <c:pt idx="665">
                  <c:v>37.36</c:v>
                </c:pt>
                <c:pt idx="666">
                  <c:v>39.36</c:v>
                </c:pt>
                <c:pt idx="667">
                  <c:v>35.869999999999997</c:v>
                </c:pt>
                <c:pt idx="668">
                  <c:v>33.700000000000003</c:v>
                </c:pt>
                <c:pt idx="669">
                  <c:v>40.82</c:v>
                </c:pt>
                <c:pt idx="670">
                  <c:v>44.38</c:v>
                </c:pt>
                <c:pt idx="671">
                  <c:v>45.3</c:v>
                </c:pt>
                <c:pt idx="672">
                  <c:v>40.020000000000003</c:v>
                </c:pt>
                <c:pt idx="673">
                  <c:v>33.950000000000003</c:v>
                </c:pt>
                <c:pt idx="674">
                  <c:v>42.3</c:v>
                </c:pt>
                <c:pt idx="675">
                  <c:v>31.36</c:v>
                </c:pt>
                <c:pt idx="676">
                  <c:v>42.64</c:v>
                </c:pt>
                <c:pt idx="677">
                  <c:v>33.83</c:v>
                </c:pt>
                <c:pt idx="678">
                  <c:v>36.020000000000003</c:v>
                </c:pt>
                <c:pt idx="679">
                  <c:v>45.63</c:v>
                </c:pt>
                <c:pt idx="680">
                  <c:v>41.6</c:v>
                </c:pt>
                <c:pt idx="681">
                  <c:v>31.24</c:v>
                </c:pt>
                <c:pt idx="682">
                  <c:v>35.74</c:v>
                </c:pt>
                <c:pt idx="683">
                  <c:v>41.83</c:v>
                </c:pt>
                <c:pt idx="684">
                  <c:v>39.29</c:v>
                </c:pt>
                <c:pt idx="685">
                  <c:v>34.83</c:v>
                </c:pt>
                <c:pt idx="686">
                  <c:v>33.93</c:v>
                </c:pt>
                <c:pt idx="687">
                  <c:v>33.11</c:v>
                </c:pt>
                <c:pt idx="688">
                  <c:v>36.119999999999997</c:v>
                </c:pt>
                <c:pt idx="689">
                  <c:v>40.46</c:v>
                </c:pt>
                <c:pt idx="690">
                  <c:v>36.19</c:v>
                </c:pt>
                <c:pt idx="691">
                  <c:v>34.49</c:v>
                </c:pt>
                <c:pt idx="692">
                  <c:v>44.44</c:v>
                </c:pt>
                <c:pt idx="693">
                  <c:v>37.299999999999997</c:v>
                </c:pt>
                <c:pt idx="694">
                  <c:v>43.3</c:v>
                </c:pt>
                <c:pt idx="695">
                  <c:v>42.89</c:v>
                </c:pt>
                <c:pt idx="696">
                  <c:v>35.22</c:v>
                </c:pt>
                <c:pt idx="697">
                  <c:v>30.32</c:v>
                </c:pt>
                <c:pt idx="698">
                  <c:v>39.19</c:v>
                </c:pt>
                <c:pt idx="699">
                  <c:v>38.56</c:v>
                </c:pt>
                <c:pt idx="700">
                  <c:v>32.22</c:v>
                </c:pt>
                <c:pt idx="701">
                  <c:v>38.33</c:v>
                </c:pt>
                <c:pt idx="702">
                  <c:v>32.24</c:v>
                </c:pt>
                <c:pt idx="703">
                  <c:v>32.53</c:v>
                </c:pt>
                <c:pt idx="704">
                  <c:v>33.96</c:v>
                </c:pt>
                <c:pt idx="705">
                  <c:v>32.479999999999997</c:v>
                </c:pt>
                <c:pt idx="706">
                  <c:v>39.54</c:v>
                </c:pt>
                <c:pt idx="707">
                  <c:v>34.81</c:v>
                </c:pt>
                <c:pt idx="708">
                  <c:v>36.21</c:v>
                </c:pt>
                <c:pt idx="709">
                  <c:v>38.69</c:v>
                </c:pt>
                <c:pt idx="710">
                  <c:v>36.72</c:v>
                </c:pt>
                <c:pt idx="711">
                  <c:v>33.82</c:v>
                </c:pt>
                <c:pt idx="712">
                  <c:v>37.43</c:v>
                </c:pt>
                <c:pt idx="713">
                  <c:v>44.69</c:v>
                </c:pt>
                <c:pt idx="714">
                  <c:v>41.1</c:v>
                </c:pt>
                <c:pt idx="715">
                  <c:v>33.869999999999997</c:v>
                </c:pt>
                <c:pt idx="716">
                  <c:v>37.36</c:v>
                </c:pt>
                <c:pt idx="717">
                  <c:v>44.1</c:v>
                </c:pt>
                <c:pt idx="718">
                  <c:v>42.6</c:v>
                </c:pt>
                <c:pt idx="719">
                  <c:v>38.81</c:v>
                </c:pt>
                <c:pt idx="720">
                  <c:v>30.13</c:v>
                </c:pt>
                <c:pt idx="721">
                  <c:v>30.68</c:v>
                </c:pt>
                <c:pt idx="722">
                  <c:v>37.07</c:v>
                </c:pt>
                <c:pt idx="723">
                  <c:v>31.38</c:v>
                </c:pt>
                <c:pt idx="724">
                  <c:v>41.39</c:v>
                </c:pt>
                <c:pt idx="725">
                  <c:v>33.93</c:v>
                </c:pt>
                <c:pt idx="726">
                  <c:v>34.24</c:v>
                </c:pt>
                <c:pt idx="727">
                  <c:v>35.07</c:v>
                </c:pt>
                <c:pt idx="728">
                  <c:v>42.09</c:v>
                </c:pt>
                <c:pt idx="729">
                  <c:v>36.69</c:v>
                </c:pt>
                <c:pt idx="730">
                  <c:v>39.78</c:v>
                </c:pt>
                <c:pt idx="731">
                  <c:v>42.57</c:v>
                </c:pt>
                <c:pt idx="732">
                  <c:v>38.85</c:v>
                </c:pt>
                <c:pt idx="733">
                  <c:v>40.549999999999997</c:v>
                </c:pt>
                <c:pt idx="734">
                  <c:v>32.35</c:v>
                </c:pt>
                <c:pt idx="735">
                  <c:v>31.6</c:v>
                </c:pt>
                <c:pt idx="736">
                  <c:v>36.46</c:v>
                </c:pt>
                <c:pt idx="737">
                  <c:v>35.409999999999997</c:v>
                </c:pt>
                <c:pt idx="738">
                  <c:v>34</c:v>
                </c:pt>
                <c:pt idx="739">
                  <c:v>39.42</c:v>
                </c:pt>
                <c:pt idx="740">
                  <c:v>45.2</c:v>
                </c:pt>
                <c:pt idx="741">
                  <c:v>36.46</c:v>
                </c:pt>
                <c:pt idx="742">
                  <c:v>37.590000000000003</c:v>
                </c:pt>
                <c:pt idx="743">
                  <c:v>38.94</c:v>
                </c:pt>
                <c:pt idx="744">
                  <c:v>30.13</c:v>
                </c:pt>
                <c:pt idx="745">
                  <c:v>29.73</c:v>
                </c:pt>
                <c:pt idx="746">
                  <c:v>36.22</c:v>
                </c:pt>
                <c:pt idx="747">
                  <c:v>36.99</c:v>
                </c:pt>
                <c:pt idx="748">
                  <c:v>33.68</c:v>
                </c:pt>
                <c:pt idx="749">
                  <c:v>34.6</c:v>
                </c:pt>
                <c:pt idx="750">
                  <c:v>38.33</c:v>
                </c:pt>
                <c:pt idx="751">
                  <c:v>41.23</c:v>
                </c:pt>
                <c:pt idx="752">
                  <c:v>31.71</c:v>
                </c:pt>
                <c:pt idx="753">
                  <c:v>43.2</c:v>
                </c:pt>
                <c:pt idx="754">
                  <c:v>40.17</c:v>
                </c:pt>
                <c:pt idx="755">
                  <c:v>33.92</c:v>
                </c:pt>
                <c:pt idx="756">
                  <c:v>30.6</c:v>
                </c:pt>
                <c:pt idx="757">
                  <c:v>28.88</c:v>
                </c:pt>
                <c:pt idx="758">
                  <c:v>28.67</c:v>
                </c:pt>
                <c:pt idx="759">
                  <c:v>35.380000000000003</c:v>
                </c:pt>
                <c:pt idx="760">
                  <c:v>29.87</c:v>
                </c:pt>
                <c:pt idx="761">
                  <c:v>37.56</c:v>
                </c:pt>
                <c:pt idx="762">
                  <c:v>38.950000000000003</c:v>
                </c:pt>
                <c:pt idx="763">
                  <c:v>36.42</c:v>
                </c:pt>
                <c:pt idx="764">
                  <c:v>38.67</c:v>
                </c:pt>
                <c:pt idx="765">
                  <c:v>35.229999999999997</c:v>
                </c:pt>
                <c:pt idx="766">
                  <c:v>30.93</c:v>
                </c:pt>
                <c:pt idx="767">
                  <c:v>33.43</c:v>
                </c:pt>
                <c:pt idx="768">
                  <c:v>32.57</c:v>
                </c:pt>
                <c:pt idx="769">
                  <c:v>31.3</c:v>
                </c:pt>
                <c:pt idx="770">
                  <c:v>30.7</c:v>
                </c:pt>
                <c:pt idx="771">
                  <c:v>36.049999999999997</c:v>
                </c:pt>
                <c:pt idx="772">
                  <c:v>28.29</c:v>
                </c:pt>
                <c:pt idx="773">
                  <c:v>29.82</c:v>
                </c:pt>
                <c:pt idx="774">
                  <c:v>31.04</c:v>
                </c:pt>
                <c:pt idx="775">
                  <c:v>38.1</c:v>
                </c:pt>
                <c:pt idx="776">
                  <c:v>37.72</c:v>
                </c:pt>
                <c:pt idx="777">
                  <c:v>35.92</c:v>
                </c:pt>
                <c:pt idx="778">
                  <c:v>34.299999999999997</c:v>
                </c:pt>
                <c:pt idx="779">
                  <c:v>32.89</c:v>
                </c:pt>
                <c:pt idx="780">
                  <c:v>30.43</c:v>
                </c:pt>
                <c:pt idx="781">
                  <c:v>35.96</c:v>
                </c:pt>
                <c:pt idx="782">
                  <c:v>36.090000000000003</c:v>
                </c:pt>
                <c:pt idx="783">
                  <c:v>39.08</c:v>
                </c:pt>
                <c:pt idx="784">
                  <c:v>39.11</c:v>
                </c:pt>
                <c:pt idx="785">
                  <c:v>39.47</c:v>
                </c:pt>
                <c:pt idx="786">
                  <c:v>34.700000000000003</c:v>
                </c:pt>
                <c:pt idx="787">
                  <c:v>36.15</c:v>
                </c:pt>
                <c:pt idx="788">
                  <c:v>42.08</c:v>
                </c:pt>
                <c:pt idx="789">
                  <c:v>43.03</c:v>
                </c:pt>
                <c:pt idx="790">
                  <c:v>36.29</c:v>
                </c:pt>
                <c:pt idx="791">
                  <c:v>34.270000000000003</c:v>
                </c:pt>
                <c:pt idx="792">
                  <c:v>25.55</c:v>
                </c:pt>
                <c:pt idx="793">
                  <c:v>30.38</c:v>
                </c:pt>
                <c:pt idx="794">
                  <c:v>30.78</c:v>
                </c:pt>
                <c:pt idx="795">
                  <c:v>30.69</c:v>
                </c:pt>
                <c:pt idx="796">
                  <c:v>31.06</c:v>
                </c:pt>
                <c:pt idx="797">
                  <c:v>38.270000000000003</c:v>
                </c:pt>
                <c:pt idx="798">
                  <c:v>34.270000000000003</c:v>
                </c:pt>
                <c:pt idx="799">
                  <c:v>36.15</c:v>
                </c:pt>
                <c:pt idx="800">
                  <c:v>34.9</c:v>
                </c:pt>
                <c:pt idx="801">
                  <c:v>32.520000000000003</c:v>
                </c:pt>
                <c:pt idx="802">
                  <c:v>44.69</c:v>
                </c:pt>
                <c:pt idx="803">
                  <c:v>40.51</c:v>
                </c:pt>
                <c:pt idx="804">
                  <c:v>37.56</c:v>
                </c:pt>
                <c:pt idx="805">
                  <c:v>39.6</c:v>
                </c:pt>
                <c:pt idx="806">
                  <c:v>36.549999999999997</c:v>
                </c:pt>
                <c:pt idx="807">
                  <c:v>41.76</c:v>
                </c:pt>
                <c:pt idx="808">
                  <c:v>41.7</c:v>
                </c:pt>
                <c:pt idx="809">
                  <c:v>32.99</c:v>
                </c:pt>
                <c:pt idx="810">
                  <c:v>37.840000000000003</c:v>
                </c:pt>
                <c:pt idx="811">
                  <c:v>34.090000000000003</c:v>
                </c:pt>
                <c:pt idx="812">
                  <c:v>33.090000000000003</c:v>
                </c:pt>
                <c:pt idx="813">
                  <c:v>39.53</c:v>
                </c:pt>
                <c:pt idx="814">
                  <c:v>37.01</c:v>
                </c:pt>
                <c:pt idx="815">
                  <c:v>40.97</c:v>
                </c:pt>
                <c:pt idx="816">
                  <c:v>31.47</c:v>
                </c:pt>
                <c:pt idx="817">
                  <c:v>39.75</c:v>
                </c:pt>
                <c:pt idx="818">
                  <c:v>43.35</c:v>
                </c:pt>
                <c:pt idx="819">
                  <c:v>33.5</c:v>
                </c:pt>
                <c:pt idx="820">
                  <c:v>41.02</c:v>
                </c:pt>
                <c:pt idx="821">
                  <c:v>34.869999999999997</c:v>
                </c:pt>
                <c:pt idx="822">
                  <c:v>46.4</c:v>
                </c:pt>
                <c:pt idx="823">
                  <c:v>36.869999999999997</c:v>
                </c:pt>
                <c:pt idx="824">
                  <c:v>34.340000000000003</c:v>
                </c:pt>
                <c:pt idx="825">
                  <c:v>41.34</c:v>
                </c:pt>
                <c:pt idx="826">
                  <c:v>47.91</c:v>
                </c:pt>
                <c:pt idx="827">
                  <c:v>40.26</c:v>
                </c:pt>
                <c:pt idx="828">
                  <c:v>34.11</c:v>
                </c:pt>
                <c:pt idx="829">
                  <c:v>29.54</c:v>
                </c:pt>
                <c:pt idx="830">
                  <c:v>34.340000000000003</c:v>
                </c:pt>
                <c:pt idx="831">
                  <c:v>34.18</c:v>
                </c:pt>
                <c:pt idx="832">
                  <c:v>32.909999999999997</c:v>
                </c:pt>
                <c:pt idx="833">
                  <c:v>27.65</c:v>
                </c:pt>
                <c:pt idx="834">
                  <c:v>36.1</c:v>
                </c:pt>
                <c:pt idx="835">
                  <c:v>34.950000000000003</c:v>
                </c:pt>
                <c:pt idx="836">
                  <c:v>38.97</c:v>
                </c:pt>
                <c:pt idx="837">
                  <c:v>33.58</c:v>
                </c:pt>
                <c:pt idx="838">
                  <c:v>40.549999999999997</c:v>
                </c:pt>
                <c:pt idx="839">
                  <c:v>37.200000000000003</c:v>
                </c:pt>
                <c:pt idx="840">
                  <c:v>42.21</c:v>
                </c:pt>
                <c:pt idx="841">
                  <c:v>33.74</c:v>
                </c:pt>
                <c:pt idx="842">
                  <c:v>32.43</c:v>
                </c:pt>
                <c:pt idx="843">
                  <c:v>34.700000000000003</c:v>
                </c:pt>
                <c:pt idx="844">
                  <c:v>37.49</c:v>
                </c:pt>
                <c:pt idx="845">
                  <c:v>35.42</c:v>
                </c:pt>
                <c:pt idx="846">
                  <c:v>33.93</c:v>
                </c:pt>
                <c:pt idx="847">
                  <c:v>41.81</c:v>
                </c:pt>
                <c:pt idx="848">
                  <c:v>31.66</c:v>
                </c:pt>
                <c:pt idx="849">
                  <c:v>40.119999999999997</c:v>
                </c:pt>
                <c:pt idx="850">
                  <c:v>42.71</c:v>
                </c:pt>
                <c:pt idx="851">
                  <c:v>44.63</c:v>
                </c:pt>
                <c:pt idx="852">
                  <c:v>34.14</c:v>
                </c:pt>
                <c:pt idx="853">
                  <c:v>30.84</c:v>
                </c:pt>
                <c:pt idx="854">
                  <c:v>31.84</c:v>
                </c:pt>
                <c:pt idx="855">
                  <c:v>37.19</c:v>
                </c:pt>
                <c:pt idx="856">
                  <c:v>32.83</c:v>
                </c:pt>
                <c:pt idx="857">
                  <c:v>41.5</c:v>
                </c:pt>
                <c:pt idx="858">
                  <c:v>34.29</c:v>
                </c:pt>
                <c:pt idx="859">
                  <c:v>37.33</c:v>
                </c:pt>
                <c:pt idx="860">
                  <c:v>41.57</c:v>
                </c:pt>
                <c:pt idx="861">
                  <c:v>42.56</c:v>
                </c:pt>
                <c:pt idx="862">
                  <c:v>35.74</c:v>
                </c:pt>
                <c:pt idx="863">
                  <c:v>44.6</c:v>
                </c:pt>
                <c:pt idx="864">
                  <c:v>29.28</c:v>
                </c:pt>
                <c:pt idx="865">
                  <c:v>38.64</c:v>
                </c:pt>
                <c:pt idx="866">
                  <c:v>32.58</c:v>
                </c:pt>
                <c:pt idx="867">
                  <c:v>32.83</c:v>
                </c:pt>
                <c:pt idx="868">
                  <c:v>32.01</c:v>
                </c:pt>
                <c:pt idx="869">
                  <c:v>37.83</c:v>
                </c:pt>
                <c:pt idx="870">
                  <c:v>35.25</c:v>
                </c:pt>
                <c:pt idx="871">
                  <c:v>38.119999999999997</c:v>
                </c:pt>
                <c:pt idx="872">
                  <c:v>36.04</c:v>
                </c:pt>
                <c:pt idx="873">
                  <c:v>36.65</c:v>
                </c:pt>
                <c:pt idx="874">
                  <c:v>40.68</c:v>
                </c:pt>
                <c:pt idx="875">
                  <c:v>35.6</c:v>
                </c:pt>
                <c:pt idx="876">
                  <c:v>34.21</c:v>
                </c:pt>
                <c:pt idx="877">
                  <c:v>32.51</c:v>
                </c:pt>
                <c:pt idx="878">
                  <c:v>38.380000000000003</c:v>
                </c:pt>
                <c:pt idx="879">
                  <c:v>43.05</c:v>
                </c:pt>
                <c:pt idx="880">
                  <c:v>38.04</c:v>
                </c:pt>
                <c:pt idx="881">
                  <c:v>43.64</c:v>
                </c:pt>
                <c:pt idx="882">
                  <c:v>41.08</c:v>
                </c:pt>
                <c:pt idx="883">
                  <c:v>44.03</c:v>
                </c:pt>
                <c:pt idx="884">
                  <c:v>34.72</c:v>
                </c:pt>
                <c:pt idx="885">
                  <c:v>35.619999999999997</c:v>
                </c:pt>
                <c:pt idx="886">
                  <c:v>33.28</c:v>
                </c:pt>
                <c:pt idx="887">
                  <c:v>48.3</c:v>
                </c:pt>
                <c:pt idx="888">
                  <c:v>31.49</c:v>
                </c:pt>
                <c:pt idx="889">
                  <c:v>35.74</c:v>
                </c:pt>
                <c:pt idx="890">
                  <c:v>39.700000000000003</c:v>
                </c:pt>
                <c:pt idx="891">
                  <c:v>30.77</c:v>
                </c:pt>
                <c:pt idx="892">
                  <c:v>38.07</c:v>
                </c:pt>
                <c:pt idx="893">
                  <c:v>34.29</c:v>
                </c:pt>
                <c:pt idx="894">
                  <c:v>38.44</c:v>
                </c:pt>
                <c:pt idx="895">
                  <c:v>34.520000000000003</c:v>
                </c:pt>
                <c:pt idx="896">
                  <c:v>30.39</c:v>
                </c:pt>
                <c:pt idx="897">
                  <c:v>39.6</c:v>
                </c:pt>
                <c:pt idx="898">
                  <c:v>40.78</c:v>
                </c:pt>
                <c:pt idx="899">
                  <c:v>41.96</c:v>
                </c:pt>
                <c:pt idx="900">
                  <c:v>31.93</c:v>
                </c:pt>
                <c:pt idx="901">
                  <c:v>40.67</c:v>
                </c:pt>
                <c:pt idx="902">
                  <c:v>39.1</c:v>
                </c:pt>
                <c:pt idx="903">
                  <c:v>38.32</c:v>
                </c:pt>
                <c:pt idx="904">
                  <c:v>35.520000000000003</c:v>
                </c:pt>
                <c:pt idx="905">
                  <c:v>35.22</c:v>
                </c:pt>
                <c:pt idx="906">
                  <c:v>39.15</c:v>
                </c:pt>
                <c:pt idx="907">
                  <c:v>37.1</c:v>
                </c:pt>
                <c:pt idx="908">
                  <c:v>36.130000000000003</c:v>
                </c:pt>
                <c:pt idx="909">
                  <c:v>35.94</c:v>
                </c:pt>
                <c:pt idx="910">
                  <c:v>37.22</c:v>
                </c:pt>
                <c:pt idx="911">
                  <c:v>38.700000000000003</c:v>
                </c:pt>
                <c:pt idx="912">
                  <c:v>35.94</c:v>
                </c:pt>
                <c:pt idx="913">
                  <c:v>32.22</c:v>
                </c:pt>
                <c:pt idx="914">
                  <c:v>35.43</c:v>
                </c:pt>
                <c:pt idx="915">
                  <c:v>34.840000000000003</c:v>
                </c:pt>
                <c:pt idx="916">
                  <c:v>33.24</c:v>
                </c:pt>
                <c:pt idx="917">
                  <c:v>37.619999999999997</c:v>
                </c:pt>
                <c:pt idx="918">
                  <c:v>41.66</c:v>
                </c:pt>
                <c:pt idx="919">
                  <c:v>35.159999999999997</c:v>
                </c:pt>
                <c:pt idx="920">
                  <c:v>31.25</c:v>
                </c:pt>
                <c:pt idx="921">
                  <c:v>35.51</c:v>
                </c:pt>
                <c:pt idx="922">
                  <c:v>31.06</c:v>
                </c:pt>
                <c:pt idx="923">
                  <c:v>40.92</c:v>
                </c:pt>
                <c:pt idx="924">
                  <c:v>40.56</c:v>
                </c:pt>
                <c:pt idx="925">
                  <c:v>35.26</c:v>
                </c:pt>
                <c:pt idx="926">
                  <c:v>34.03</c:v>
                </c:pt>
                <c:pt idx="927">
                  <c:v>38.979999999999997</c:v>
                </c:pt>
                <c:pt idx="928">
                  <c:v>32.85</c:v>
                </c:pt>
                <c:pt idx="929">
                  <c:v>32.340000000000003</c:v>
                </c:pt>
                <c:pt idx="930">
                  <c:v>36.39</c:v>
                </c:pt>
                <c:pt idx="931">
                  <c:v>37.29</c:v>
                </c:pt>
                <c:pt idx="932">
                  <c:v>41.76</c:v>
                </c:pt>
                <c:pt idx="933">
                  <c:v>40.47</c:v>
                </c:pt>
                <c:pt idx="934">
                  <c:v>46.85</c:v>
                </c:pt>
                <c:pt idx="935">
                  <c:v>37.44</c:v>
                </c:pt>
                <c:pt idx="936">
                  <c:v>30.79</c:v>
                </c:pt>
                <c:pt idx="937">
                  <c:v>30.6</c:v>
                </c:pt>
                <c:pt idx="938">
                  <c:v>34.72</c:v>
                </c:pt>
                <c:pt idx="939">
                  <c:v>30.79</c:v>
                </c:pt>
                <c:pt idx="940">
                  <c:v>43.44</c:v>
                </c:pt>
                <c:pt idx="941">
                  <c:v>35.909999999999997</c:v>
                </c:pt>
                <c:pt idx="942">
                  <c:v>39.590000000000003</c:v>
                </c:pt>
                <c:pt idx="943">
                  <c:v>33.93</c:v>
                </c:pt>
                <c:pt idx="944">
                  <c:v>40.619999999999997</c:v>
                </c:pt>
                <c:pt idx="945">
                  <c:v>40.700000000000003</c:v>
                </c:pt>
                <c:pt idx="946">
                  <c:v>36.43</c:v>
                </c:pt>
                <c:pt idx="947">
                  <c:v>38.86</c:v>
                </c:pt>
                <c:pt idx="948">
                  <c:v>38.57</c:v>
                </c:pt>
                <c:pt idx="949">
                  <c:v>34.42</c:v>
                </c:pt>
                <c:pt idx="950">
                  <c:v>36.71</c:v>
                </c:pt>
                <c:pt idx="951">
                  <c:v>40.770000000000003</c:v>
                </c:pt>
                <c:pt idx="952">
                  <c:v>33.61</c:v>
                </c:pt>
                <c:pt idx="953">
                  <c:v>32.82</c:v>
                </c:pt>
                <c:pt idx="954">
                  <c:v>40.67</c:v>
                </c:pt>
                <c:pt idx="955">
                  <c:v>44.07</c:v>
                </c:pt>
                <c:pt idx="956">
                  <c:v>35.03</c:v>
                </c:pt>
                <c:pt idx="957">
                  <c:v>35.380000000000003</c:v>
                </c:pt>
                <c:pt idx="958">
                  <c:v>44.42</c:v>
                </c:pt>
                <c:pt idx="959">
                  <c:v>39.89</c:v>
                </c:pt>
                <c:pt idx="960">
                  <c:v>38.49</c:v>
                </c:pt>
                <c:pt idx="961">
                  <c:v>32.39</c:v>
                </c:pt>
                <c:pt idx="962">
                  <c:v>33.9</c:v>
                </c:pt>
                <c:pt idx="963">
                  <c:v>40.01</c:v>
                </c:pt>
                <c:pt idx="964">
                  <c:v>34.229999999999997</c:v>
                </c:pt>
                <c:pt idx="965">
                  <c:v>38.35</c:v>
                </c:pt>
                <c:pt idx="966">
                  <c:v>35.17</c:v>
                </c:pt>
                <c:pt idx="967">
                  <c:v>33.72</c:v>
                </c:pt>
                <c:pt idx="968">
                  <c:v>38.01</c:v>
                </c:pt>
                <c:pt idx="969">
                  <c:v>42.1</c:v>
                </c:pt>
                <c:pt idx="970">
                  <c:v>38.799999999999997</c:v>
                </c:pt>
                <c:pt idx="971">
                  <c:v>41.8</c:v>
                </c:pt>
                <c:pt idx="972">
                  <c:v>29.92</c:v>
                </c:pt>
                <c:pt idx="973">
                  <c:v>38.42</c:v>
                </c:pt>
                <c:pt idx="974">
                  <c:v>31</c:v>
                </c:pt>
                <c:pt idx="975">
                  <c:v>29.17</c:v>
                </c:pt>
                <c:pt idx="976">
                  <c:v>34.97</c:v>
                </c:pt>
                <c:pt idx="977">
                  <c:v>39.200000000000003</c:v>
                </c:pt>
                <c:pt idx="978">
                  <c:v>33.39</c:v>
                </c:pt>
                <c:pt idx="979">
                  <c:v>38.380000000000003</c:v>
                </c:pt>
                <c:pt idx="980">
                  <c:v>37.200000000000003</c:v>
                </c:pt>
                <c:pt idx="981">
                  <c:v>32.840000000000003</c:v>
                </c:pt>
                <c:pt idx="982">
                  <c:v>41.29</c:v>
                </c:pt>
                <c:pt idx="983">
                  <c:v>35.869999999999997</c:v>
                </c:pt>
                <c:pt idx="984">
                  <c:v>29.19</c:v>
                </c:pt>
                <c:pt idx="985">
                  <c:v>32.65</c:v>
                </c:pt>
                <c:pt idx="986">
                  <c:v>33.6</c:v>
                </c:pt>
                <c:pt idx="987">
                  <c:v>43.11</c:v>
                </c:pt>
                <c:pt idx="988">
                  <c:v>35.26</c:v>
                </c:pt>
                <c:pt idx="989">
                  <c:v>34.06</c:v>
                </c:pt>
                <c:pt idx="990">
                  <c:v>39.229999999999997</c:v>
                </c:pt>
                <c:pt idx="991">
                  <c:v>35.35</c:v>
                </c:pt>
                <c:pt idx="992">
                  <c:v>38.08</c:v>
                </c:pt>
                <c:pt idx="993">
                  <c:v>36.9</c:v>
                </c:pt>
                <c:pt idx="994">
                  <c:v>36.19</c:v>
                </c:pt>
                <c:pt idx="995">
                  <c:v>46.89</c:v>
                </c:pt>
                <c:pt idx="996">
                  <c:v>38.72</c:v>
                </c:pt>
                <c:pt idx="997">
                  <c:v>34.79</c:v>
                </c:pt>
                <c:pt idx="998">
                  <c:v>40.18</c:v>
                </c:pt>
                <c:pt idx="999">
                  <c:v>40.1</c:v>
                </c:pt>
                <c:pt idx="1000">
                  <c:v>37.200000000000003</c:v>
                </c:pt>
                <c:pt idx="1001">
                  <c:v>34.85</c:v>
                </c:pt>
                <c:pt idx="1002">
                  <c:v>41.02</c:v>
                </c:pt>
                <c:pt idx="1003">
                  <c:v>32.1</c:v>
                </c:pt>
                <c:pt idx="1004">
                  <c:v>33.619999999999997</c:v>
                </c:pt>
                <c:pt idx="1005">
                  <c:v>40.53</c:v>
                </c:pt>
                <c:pt idx="1006">
                  <c:v>40</c:v>
                </c:pt>
                <c:pt idx="1007">
                  <c:v>37.840000000000003</c:v>
                </c:pt>
                <c:pt idx="1008">
                  <c:v>31.64</c:v>
                </c:pt>
                <c:pt idx="1009">
                  <c:v>29.87</c:v>
                </c:pt>
                <c:pt idx="1010">
                  <c:v>43.89</c:v>
                </c:pt>
                <c:pt idx="1011">
                  <c:v>37.24</c:v>
                </c:pt>
                <c:pt idx="1012">
                  <c:v>35.229999999999997</c:v>
                </c:pt>
                <c:pt idx="1013">
                  <c:v>32.53</c:v>
                </c:pt>
                <c:pt idx="1014">
                  <c:v>40.17</c:v>
                </c:pt>
                <c:pt idx="1015">
                  <c:v>41.62</c:v>
                </c:pt>
                <c:pt idx="1016">
                  <c:v>33.89</c:v>
                </c:pt>
                <c:pt idx="1017">
                  <c:v>33.49</c:v>
                </c:pt>
                <c:pt idx="1018">
                  <c:v>41.94</c:v>
                </c:pt>
                <c:pt idx="1019">
                  <c:v>41.77</c:v>
                </c:pt>
                <c:pt idx="1020">
                  <c:v>30.37</c:v>
                </c:pt>
                <c:pt idx="1021">
                  <c:v>28.96</c:v>
                </c:pt>
                <c:pt idx="1022">
                  <c:v>35.65</c:v>
                </c:pt>
                <c:pt idx="1023">
                  <c:v>34.58</c:v>
                </c:pt>
                <c:pt idx="1024">
                  <c:v>37.909999999999997</c:v>
                </c:pt>
                <c:pt idx="1025">
                  <c:v>36.75</c:v>
                </c:pt>
                <c:pt idx="1026">
                  <c:v>33.36</c:v>
                </c:pt>
                <c:pt idx="1027">
                  <c:v>36.18</c:v>
                </c:pt>
                <c:pt idx="1028">
                  <c:v>32.6</c:v>
                </c:pt>
                <c:pt idx="1029">
                  <c:v>36.07</c:v>
                </c:pt>
                <c:pt idx="1030">
                  <c:v>39.01</c:v>
                </c:pt>
                <c:pt idx="1031">
                  <c:v>39.270000000000003</c:v>
                </c:pt>
                <c:pt idx="1032">
                  <c:v>28.48</c:v>
                </c:pt>
                <c:pt idx="1033">
                  <c:v>35.08</c:v>
                </c:pt>
                <c:pt idx="1034">
                  <c:v>38.159999999999997</c:v>
                </c:pt>
                <c:pt idx="1035">
                  <c:v>29.95</c:v>
                </c:pt>
                <c:pt idx="1036">
                  <c:v>39.450000000000003</c:v>
                </c:pt>
                <c:pt idx="1037">
                  <c:v>37.33</c:v>
                </c:pt>
                <c:pt idx="1038">
                  <c:v>41.27</c:v>
                </c:pt>
                <c:pt idx="1039">
                  <c:v>33.31</c:v>
                </c:pt>
                <c:pt idx="1040">
                  <c:v>43.67</c:v>
                </c:pt>
                <c:pt idx="1041">
                  <c:v>35.799999999999997</c:v>
                </c:pt>
                <c:pt idx="1042">
                  <c:v>29.02</c:v>
                </c:pt>
                <c:pt idx="1043">
                  <c:v>36.36</c:v>
                </c:pt>
                <c:pt idx="1044">
                  <c:v>32.58</c:v>
                </c:pt>
                <c:pt idx="1045">
                  <c:v>29.45</c:v>
                </c:pt>
                <c:pt idx="1046">
                  <c:v>36.82</c:v>
                </c:pt>
                <c:pt idx="1047">
                  <c:v>33.79</c:v>
                </c:pt>
                <c:pt idx="1048">
                  <c:v>31.39</c:v>
                </c:pt>
                <c:pt idx="1049">
                  <c:v>35.61</c:v>
                </c:pt>
                <c:pt idx="1050">
                  <c:v>32.020000000000003</c:v>
                </c:pt>
                <c:pt idx="1051">
                  <c:v>38.78</c:v>
                </c:pt>
                <c:pt idx="1052">
                  <c:v>39.99</c:v>
                </c:pt>
                <c:pt idx="1053">
                  <c:v>42.03</c:v>
                </c:pt>
                <c:pt idx="1054">
                  <c:v>38.86</c:v>
                </c:pt>
                <c:pt idx="1055">
                  <c:v>37.65</c:v>
                </c:pt>
                <c:pt idx="1056">
                  <c:v>34.11</c:v>
                </c:pt>
                <c:pt idx="1057">
                  <c:v>35.54</c:v>
                </c:pt>
                <c:pt idx="1058">
                  <c:v>39.700000000000003</c:v>
                </c:pt>
                <c:pt idx="1059">
                  <c:v>43.03</c:v>
                </c:pt>
                <c:pt idx="1060">
                  <c:v>35.67</c:v>
                </c:pt>
                <c:pt idx="1061">
                  <c:v>40.770000000000003</c:v>
                </c:pt>
                <c:pt idx="1062">
                  <c:v>38.299999999999997</c:v>
                </c:pt>
                <c:pt idx="1063">
                  <c:v>41.34</c:v>
                </c:pt>
                <c:pt idx="1064">
                  <c:v>33.07</c:v>
                </c:pt>
                <c:pt idx="1065">
                  <c:v>35.130000000000003</c:v>
                </c:pt>
                <c:pt idx="1066">
                  <c:v>36.549999999999997</c:v>
                </c:pt>
                <c:pt idx="1067">
                  <c:v>46.05</c:v>
                </c:pt>
                <c:pt idx="1068">
                  <c:v>38.35</c:v>
                </c:pt>
                <c:pt idx="1069">
                  <c:v>36.28</c:v>
                </c:pt>
                <c:pt idx="1070">
                  <c:v>34.4</c:v>
                </c:pt>
                <c:pt idx="1071">
                  <c:v>29.77</c:v>
                </c:pt>
                <c:pt idx="1072">
                  <c:v>37.700000000000003</c:v>
                </c:pt>
                <c:pt idx="1073">
                  <c:v>32.630000000000003</c:v>
                </c:pt>
                <c:pt idx="1074">
                  <c:v>29.41</c:v>
                </c:pt>
                <c:pt idx="1075">
                  <c:v>38.43</c:v>
                </c:pt>
                <c:pt idx="1076">
                  <c:v>38.58</c:v>
                </c:pt>
                <c:pt idx="1077">
                  <c:v>43.38</c:v>
                </c:pt>
                <c:pt idx="1078">
                  <c:v>32.18</c:v>
                </c:pt>
                <c:pt idx="1079">
                  <c:v>36.590000000000003</c:v>
                </c:pt>
                <c:pt idx="1080">
                  <c:v>37.17</c:v>
                </c:pt>
                <c:pt idx="1081">
                  <c:v>31.97</c:v>
                </c:pt>
                <c:pt idx="1082">
                  <c:v>31.01</c:v>
                </c:pt>
                <c:pt idx="1083">
                  <c:v>34.549999999999997</c:v>
                </c:pt>
                <c:pt idx="1084">
                  <c:v>37.340000000000003</c:v>
                </c:pt>
                <c:pt idx="1085">
                  <c:v>37.270000000000003</c:v>
                </c:pt>
                <c:pt idx="1086">
                  <c:v>41.02</c:v>
                </c:pt>
                <c:pt idx="1087">
                  <c:v>33.42</c:v>
                </c:pt>
                <c:pt idx="1088">
                  <c:v>37.36</c:v>
                </c:pt>
                <c:pt idx="1089">
                  <c:v>32.270000000000003</c:v>
                </c:pt>
                <c:pt idx="1090">
                  <c:v>40.729999999999997</c:v>
                </c:pt>
                <c:pt idx="1091">
                  <c:v>36.44</c:v>
                </c:pt>
                <c:pt idx="1092">
                  <c:v>36.479999999999997</c:v>
                </c:pt>
                <c:pt idx="1093">
                  <c:v>34.15</c:v>
                </c:pt>
                <c:pt idx="1094">
                  <c:v>32.409999999999997</c:v>
                </c:pt>
                <c:pt idx="1095">
                  <c:v>28.39</c:v>
                </c:pt>
                <c:pt idx="1096">
                  <c:v>37.47</c:v>
                </c:pt>
                <c:pt idx="1097">
                  <c:v>43.27</c:v>
                </c:pt>
                <c:pt idx="1098">
                  <c:v>41.6</c:v>
                </c:pt>
                <c:pt idx="1099">
                  <c:v>32.1</c:v>
                </c:pt>
                <c:pt idx="1100">
                  <c:v>39.049999999999997</c:v>
                </c:pt>
                <c:pt idx="1101">
                  <c:v>35.049999999999997</c:v>
                </c:pt>
                <c:pt idx="1102">
                  <c:v>41.35</c:v>
                </c:pt>
                <c:pt idx="1103">
                  <c:v>36.72</c:v>
                </c:pt>
                <c:pt idx="1104">
                  <c:v>38.44</c:v>
                </c:pt>
                <c:pt idx="1105">
                  <c:v>37.17</c:v>
                </c:pt>
                <c:pt idx="1106">
                  <c:v>32.39</c:v>
                </c:pt>
                <c:pt idx="1107">
                  <c:v>36.340000000000003</c:v>
                </c:pt>
                <c:pt idx="1108">
                  <c:v>39.72</c:v>
                </c:pt>
                <c:pt idx="1109">
                  <c:v>38.5</c:v>
                </c:pt>
                <c:pt idx="1110">
                  <c:v>36.24</c:v>
                </c:pt>
                <c:pt idx="1111">
                  <c:v>35.46</c:v>
                </c:pt>
                <c:pt idx="1112">
                  <c:v>34.340000000000003</c:v>
                </c:pt>
                <c:pt idx="1113">
                  <c:v>37.42</c:v>
                </c:pt>
                <c:pt idx="1114">
                  <c:v>32.14</c:v>
                </c:pt>
                <c:pt idx="1115">
                  <c:v>31.17</c:v>
                </c:pt>
                <c:pt idx="1116">
                  <c:v>29.92</c:v>
                </c:pt>
                <c:pt idx="1117">
                  <c:v>33.799999999999997</c:v>
                </c:pt>
                <c:pt idx="1118">
                  <c:v>33.24</c:v>
                </c:pt>
                <c:pt idx="1119">
                  <c:v>39.299999999999997</c:v>
                </c:pt>
                <c:pt idx="1120">
                  <c:v>44.94</c:v>
                </c:pt>
                <c:pt idx="1121">
                  <c:v>39.58</c:v>
                </c:pt>
                <c:pt idx="1122">
                  <c:v>41.21</c:v>
                </c:pt>
                <c:pt idx="1123">
                  <c:v>32.99</c:v>
                </c:pt>
                <c:pt idx="1124">
                  <c:v>40.26</c:v>
                </c:pt>
                <c:pt idx="1125">
                  <c:v>35.33</c:v>
                </c:pt>
                <c:pt idx="1126">
                  <c:v>37.56</c:v>
                </c:pt>
                <c:pt idx="1127">
                  <c:v>44.1</c:v>
                </c:pt>
                <c:pt idx="1128">
                  <c:v>35.22</c:v>
                </c:pt>
                <c:pt idx="1129">
                  <c:v>28.14</c:v>
                </c:pt>
                <c:pt idx="1130">
                  <c:v>34.54</c:v>
                </c:pt>
                <c:pt idx="1131">
                  <c:v>36.06</c:v>
                </c:pt>
                <c:pt idx="1132">
                  <c:v>30.19</c:v>
                </c:pt>
                <c:pt idx="1133">
                  <c:v>29.62</c:v>
                </c:pt>
                <c:pt idx="1134">
                  <c:v>37.619999999999997</c:v>
                </c:pt>
                <c:pt idx="1135">
                  <c:v>31.96</c:v>
                </c:pt>
                <c:pt idx="1136">
                  <c:v>34.299999999999997</c:v>
                </c:pt>
                <c:pt idx="1137">
                  <c:v>34.85</c:v>
                </c:pt>
                <c:pt idx="1138">
                  <c:v>35.409999999999997</c:v>
                </c:pt>
                <c:pt idx="1139">
                  <c:v>32.549999999999997</c:v>
                </c:pt>
                <c:pt idx="1140">
                  <c:v>40.590000000000003</c:v>
                </c:pt>
                <c:pt idx="1141">
                  <c:v>39.32</c:v>
                </c:pt>
                <c:pt idx="1142">
                  <c:v>35.700000000000003</c:v>
                </c:pt>
                <c:pt idx="1143">
                  <c:v>33.08</c:v>
                </c:pt>
                <c:pt idx="1144">
                  <c:v>35.96</c:v>
                </c:pt>
                <c:pt idx="1145">
                  <c:v>32.1</c:v>
                </c:pt>
                <c:pt idx="1146">
                  <c:v>34.950000000000003</c:v>
                </c:pt>
                <c:pt idx="1147">
                  <c:v>37.86</c:v>
                </c:pt>
                <c:pt idx="1148">
                  <c:v>43.68</c:v>
                </c:pt>
                <c:pt idx="1149">
                  <c:v>34.86</c:v>
                </c:pt>
                <c:pt idx="1150">
                  <c:v>34.450000000000003</c:v>
                </c:pt>
                <c:pt idx="1151">
                  <c:v>41.39</c:v>
                </c:pt>
                <c:pt idx="1152">
                  <c:v>22.12</c:v>
                </c:pt>
                <c:pt idx="1153">
                  <c:v>29.91</c:v>
                </c:pt>
                <c:pt idx="1154">
                  <c:v>36.020000000000003</c:v>
                </c:pt>
                <c:pt idx="1155">
                  <c:v>27.84</c:v>
                </c:pt>
                <c:pt idx="1156">
                  <c:v>36.56</c:v>
                </c:pt>
                <c:pt idx="1157">
                  <c:v>31.41</c:v>
                </c:pt>
                <c:pt idx="1158">
                  <c:v>37.01</c:v>
                </c:pt>
                <c:pt idx="1159">
                  <c:v>31.32</c:v>
                </c:pt>
                <c:pt idx="1160">
                  <c:v>35.21</c:v>
                </c:pt>
                <c:pt idx="1161">
                  <c:v>36.590000000000003</c:v>
                </c:pt>
                <c:pt idx="1162">
                  <c:v>37.9</c:v>
                </c:pt>
                <c:pt idx="1163">
                  <c:v>30.92</c:v>
                </c:pt>
                <c:pt idx="1164">
                  <c:v>33.47</c:v>
                </c:pt>
                <c:pt idx="1165">
                  <c:v>36.15</c:v>
                </c:pt>
                <c:pt idx="1166">
                  <c:v>34.130000000000003</c:v>
                </c:pt>
                <c:pt idx="1167">
                  <c:v>33.71</c:v>
                </c:pt>
                <c:pt idx="1168">
                  <c:v>34.32</c:v>
                </c:pt>
                <c:pt idx="1169">
                  <c:v>32.93</c:v>
                </c:pt>
                <c:pt idx="1170">
                  <c:v>40.76</c:v>
                </c:pt>
                <c:pt idx="1171">
                  <c:v>39.020000000000003</c:v>
                </c:pt>
                <c:pt idx="1172">
                  <c:v>36.67</c:v>
                </c:pt>
                <c:pt idx="1173">
                  <c:v>39.9</c:v>
                </c:pt>
                <c:pt idx="1174">
                  <c:v>32.020000000000003</c:v>
                </c:pt>
                <c:pt idx="1175">
                  <c:v>33.619999999999997</c:v>
                </c:pt>
                <c:pt idx="1176">
                  <c:v>35.130000000000003</c:v>
                </c:pt>
                <c:pt idx="1177">
                  <c:v>30.36</c:v>
                </c:pt>
                <c:pt idx="1178">
                  <c:v>29.97</c:v>
                </c:pt>
                <c:pt idx="1179">
                  <c:v>37.19</c:v>
                </c:pt>
                <c:pt idx="1180">
                  <c:v>35.369999999999997</c:v>
                </c:pt>
                <c:pt idx="1181">
                  <c:v>33.65</c:v>
                </c:pt>
                <c:pt idx="1182">
                  <c:v>29.97</c:v>
                </c:pt>
                <c:pt idx="1183">
                  <c:v>38.18</c:v>
                </c:pt>
                <c:pt idx="1184">
                  <c:v>32.28</c:v>
                </c:pt>
                <c:pt idx="1185">
                  <c:v>39.67</c:v>
                </c:pt>
                <c:pt idx="1186">
                  <c:v>33.450000000000003</c:v>
                </c:pt>
                <c:pt idx="1187">
                  <c:v>41.51</c:v>
                </c:pt>
                <c:pt idx="1188">
                  <c:v>33.22</c:v>
                </c:pt>
                <c:pt idx="1189">
                  <c:v>35.9</c:v>
                </c:pt>
                <c:pt idx="1190">
                  <c:v>31.3</c:v>
                </c:pt>
                <c:pt idx="1191">
                  <c:v>39.64</c:v>
                </c:pt>
                <c:pt idx="1192">
                  <c:v>35.47</c:v>
                </c:pt>
                <c:pt idx="1193">
                  <c:v>34.4</c:v>
                </c:pt>
                <c:pt idx="1194">
                  <c:v>29.42</c:v>
                </c:pt>
                <c:pt idx="1195">
                  <c:v>36.92</c:v>
                </c:pt>
                <c:pt idx="1196">
                  <c:v>42.62</c:v>
                </c:pt>
                <c:pt idx="1197">
                  <c:v>38.4</c:v>
                </c:pt>
                <c:pt idx="1198">
                  <c:v>37</c:v>
                </c:pt>
                <c:pt idx="1199">
                  <c:v>40.35</c:v>
                </c:pt>
                <c:pt idx="1200">
                  <c:v>31.21</c:v>
                </c:pt>
                <c:pt idx="1201">
                  <c:v>33.25</c:v>
                </c:pt>
                <c:pt idx="1202">
                  <c:v>34.14</c:v>
                </c:pt>
                <c:pt idx="1203">
                  <c:v>35.72</c:v>
                </c:pt>
                <c:pt idx="1204">
                  <c:v>38.979999999999997</c:v>
                </c:pt>
                <c:pt idx="1205">
                  <c:v>32.659999999999997</c:v>
                </c:pt>
                <c:pt idx="1206">
                  <c:v>37.14</c:v>
                </c:pt>
                <c:pt idx="1207">
                  <c:v>30.65</c:v>
                </c:pt>
                <c:pt idx="1208">
                  <c:v>37.85</c:v>
                </c:pt>
                <c:pt idx="1209">
                  <c:v>34.340000000000003</c:v>
                </c:pt>
                <c:pt idx="1210">
                  <c:v>42.91</c:v>
                </c:pt>
                <c:pt idx="1211">
                  <c:v>38.56</c:v>
                </c:pt>
                <c:pt idx="1212">
                  <c:v>33.42</c:v>
                </c:pt>
                <c:pt idx="1213">
                  <c:v>30.02</c:v>
                </c:pt>
                <c:pt idx="1214">
                  <c:v>36.5</c:v>
                </c:pt>
                <c:pt idx="1215">
                  <c:v>38.08</c:v>
                </c:pt>
                <c:pt idx="1216">
                  <c:v>32.630000000000003</c:v>
                </c:pt>
                <c:pt idx="1217">
                  <c:v>36.36</c:v>
                </c:pt>
                <c:pt idx="1218">
                  <c:v>36.4</c:v>
                </c:pt>
                <c:pt idx="1219">
                  <c:v>36.159999999999997</c:v>
                </c:pt>
                <c:pt idx="1220">
                  <c:v>39.75</c:v>
                </c:pt>
                <c:pt idx="1221">
                  <c:v>39.93</c:v>
                </c:pt>
                <c:pt idx="1222">
                  <c:v>36.86</c:v>
                </c:pt>
                <c:pt idx="1223">
                  <c:v>34.28</c:v>
                </c:pt>
                <c:pt idx="1224">
                  <c:v>23.95</c:v>
                </c:pt>
                <c:pt idx="1225">
                  <c:v>33.520000000000003</c:v>
                </c:pt>
                <c:pt idx="1226">
                  <c:v>28.62</c:v>
                </c:pt>
                <c:pt idx="1227">
                  <c:v>37.03</c:v>
                </c:pt>
                <c:pt idx="1228">
                  <c:v>34.75</c:v>
                </c:pt>
                <c:pt idx="1229">
                  <c:v>30.95</c:v>
                </c:pt>
                <c:pt idx="1230">
                  <c:v>29.14</c:v>
                </c:pt>
                <c:pt idx="1231">
                  <c:v>29.37</c:v>
                </c:pt>
                <c:pt idx="1232">
                  <c:v>35.75</c:v>
                </c:pt>
                <c:pt idx="1233">
                  <c:v>40.65</c:v>
                </c:pt>
                <c:pt idx="1234">
                  <c:v>35.31</c:v>
                </c:pt>
                <c:pt idx="1235">
                  <c:v>41.35</c:v>
                </c:pt>
                <c:pt idx="1236">
                  <c:v>43.76</c:v>
                </c:pt>
                <c:pt idx="1237">
                  <c:v>33.24</c:v>
                </c:pt>
                <c:pt idx="1238">
                  <c:v>40.11</c:v>
                </c:pt>
                <c:pt idx="1239">
                  <c:v>37.380000000000003</c:v>
                </c:pt>
                <c:pt idx="1240">
                  <c:v>43.87</c:v>
                </c:pt>
                <c:pt idx="1241">
                  <c:v>40.090000000000003</c:v>
                </c:pt>
                <c:pt idx="1242">
                  <c:v>37.07</c:v>
                </c:pt>
                <c:pt idx="1243">
                  <c:v>42.23</c:v>
                </c:pt>
                <c:pt idx="1244">
                  <c:v>40.75</c:v>
                </c:pt>
                <c:pt idx="1245">
                  <c:v>34.770000000000003</c:v>
                </c:pt>
                <c:pt idx="1246">
                  <c:v>35.9</c:v>
                </c:pt>
                <c:pt idx="1247">
                  <c:v>42.53</c:v>
                </c:pt>
                <c:pt idx="1248">
                  <c:v>29.4</c:v>
                </c:pt>
                <c:pt idx="1249">
                  <c:v>38.340000000000003</c:v>
                </c:pt>
                <c:pt idx="1250">
                  <c:v>31.42</c:v>
                </c:pt>
                <c:pt idx="1251">
                  <c:v>34.72</c:v>
                </c:pt>
                <c:pt idx="1252">
                  <c:v>38.5</c:v>
                </c:pt>
                <c:pt idx="1253">
                  <c:v>40.799999999999997</c:v>
                </c:pt>
                <c:pt idx="1254">
                  <c:v>34.840000000000003</c:v>
                </c:pt>
                <c:pt idx="1255">
                  <c:v>35.270000000000003</c:v>
                </c:pt>
                <c:pt idx="1256">
                  <c:v>34.4</c:v>
                </c:pt>
                <c:pt idx="1257">
                  <c:v>37.200000000000003</c:v>
                </c:pt>
                <c:pt idx="1258">
                  <c:v>40.11</c:v>
                </c:pt>
                <c:pt idx="1259">
                  <c:v>37.229999999999997</c:v>
                </c:pt>
                <c:pt idx="1260">
                  <c:v>36.909999999999997</c:v>
                </c:pt>
                <c:pt idx="1261">
                  <c:v>37.64</c:v>
                </c:pt>
                <c:pt idx="1262">
                  <c:v>41.39</c:v>
                </c:pt>
                <c:pt idx="1263">
                  <c:v>40.229999999999997</c:v>
                </c:pt>
                <c:pt idx="1264">
                  <c:v>34.93</c:v>
                </c:pt>
                <c:pt idx="1265">
                  <c:v>38.4</c:v>
                </c:pt>
                <c:pt idx="1266">
                  <c:v>34.99</c:v>
                </c:pt>
                <c:pt idx="1267">
                  <c:v>34.409999999999997</c:v>
                </c:pt>
                <c:pt idx="1268">
                  <c:v>41.29</c:v>
                </c:pt>
                <c:pt idx="1269">
                  <c:v>39.47</c:v>
                </c:pt>
                <c:pt idx="1270">
                  <c:v>37.28</c:v>
                </c:pt>
                <c:pt idx="1271">
                  <c:v>42.5</c:v>
                </c:pt>
                <c:pt idx="1272">
                  <c:v>29.73</c:v>
                </c:pt>
                <c:pt idx="1273">
                  <c:v>31.26</c:v>
                </c:pt>
                <c:pt idx="1274">
                  <c:v>33.200000000000003</c:v>
                </c:pt>
                <c:pt idx="1275">
                  <c:v>33.43</c:v>
                </c:pt>
                <c:pt idx="1276">
                  <c:v>40.659999999999997</c:v>
                </c:pt>
                <c:pt idx="1277">
                  <c:v>38.31</c:v>
                </c:pt>
                <c:pt idx="1278">
                  <c:v>35.090000000000003</c:v>
                </c:pt>
                <c:pt idx="1279">
                  <c:v>38.520000000000003</c:v>
                </c:pt>
                <c:pt idx="1280">
                  <c:v>38.6</c:v>
                </c:pt>
                <c:pt idx="1281">
                  <c:v>33.270000000000003</c:v>
                </c:pt>
                <c:pt idx="1282">
                  <c:v>43.75</c:v>
                </c:pt>
                <c:pt idx="1283">
                  <c:v>33.520000000000003</c:v>
                </c:pt>
                <c:pt idx="1284">
                  <c:v>36.51</c:v>
                </c:pt>
                <c:pt idx="1285">
                  <c:v>39.82</c:v>
                </c:pt>
                <c:pt idx="1286">
                  <c:v>39.54</c:v>
                </c:pt>
                <c:pt idx="1287">
                  <c:v>41.26</c:v>
                </c:pt>
                <c:pt idx="1288">
                  <c:v>32.520000000000003</c:v>
                </c:pt>
                <c:pt idx="1289">
                  <c:v>32.049999999999997</c:v>
                </c:pt>
                <c:pt idx="1290">
                  <c:v>36.17</c:v>
                </c:pt>
                <c:pt idx="1291">
                  <c:v>34.020000000000003</c:v>
                </c:pt>
                <c:pt idx="1292">
                  <c:v>38.61</c:v>
                </c:pt>
                <c:pt idx="1293">
                  <c:v>36.880000000000003</c:v>
                </c:pt>
                <c:pt idx="1294">
                  <c:v>40.21</c:v>
                </c:pt>
                <c:pt idx="1295">
                  <c:v>38.42</c:v>
                </c:pt>
                <c:pt idx="1296">
                  <c:v>39.04</c:v>
                </c:pt>
                <c:pt idx="1297">
                  <c:v>33.82</c:v>
                </c:pt>
                <c:pt idx="1298">
                  <c:v>33.89</c:v>
                </c:pt>
                <c:pt idx="1299">
                  <c:v>38.71</c:v>
                </c:pt>
                <c:pt idx="1300">
                  <c:v>40.200000000000003</c:v>
                </c:pt>
                <c:pt idx="1301">
                  <c:v>38.86</c:v>
                </c:pt>
                <c:pt idx="1302">
                  <c:v>40.53</c:v>
                </c:pt>
                <c:pt idx="1303">
                  <c:v>35.79</c:v>
                </c:pt>
                <c:pt idx="1304">
                  <c:v>44.99</c:v>
                </c:pt>
                <c:pt idx="1305">
                  <c:v>40.19</c:v>
                </c:pt>
                <c:pt idx="1306">
                  <c:v>41.48</c:v>
                </c:pt>
                <c:pt idx="1307">
                  <c:v>34.83</c:v>
                </c:pt>
                <c:pt idx="1308">
                  <c:v>31.37</c:v>
                </c:pt>
                <c:pt idx="1309">
                  <c:v>32.840000000000003</c:v>
                </c:pt>
                <c:pt idx="1310">
                  <c:v>31.19</c:v>
                </c:pt>
                <c:pt idx="1311">
                  <c:v>38.99</c:v>
                </c:pt>
                <c:pt idx="1312">
                  <c:v>40.89</c:v>
                </c:pt>
                <c:pt idx="1313">
                  <c:v>36.119999999999997</c:v>
                </c:pt>
                <c:pt idx="1314">
                  <c:v>36.630000000000003</c:v>
                </c:pt>
                <c:pt idx="1315">
                  <c:v>38.32</c:v>
                </c:pt>
                <c:pt idx="1316">
                  <c:v>30.57</c:v>
                </c:pt>
                <c:pt idx="1317">
                  <c:v>41.75</c:v>
                </c:pt>
                <c:pt idx="1318">
                  <c:v>37.15</c:v>
                </c:pt>
                <c:pt idx="1319">
                  <c:v>38.69</c:v>
                </c:pt>
                <c:pt idx="1320">
                  <c:v>21.4</c:v>
                </c:pt>
                <c:pt idx="1321">
                  <c:v>32.9</c:v>
                </c:pt>
                <c:pt idx="1322">
                  <c:v>34.69</c:v>
                </c:pt>
                <c:pt idx="1323">
                  <c:v>32.119999999999997</c:v>
                </c:pt>
                <c:pt idx="1324">
                  <c:v>34.409999999999997</c:v>
                </c:pt>
                <c:pt idx="1325">
                  <c:v>37.35</c:v>
                </c:pt>
                <c:pt idx="1326">
                  <c:v>31.09</c:v>
                </c:pt>
                <c:pt idx="1327">
                  <c:v>34.96</c:v>
                </c:pt>
                <c:pt idx="1328">
                  <c:v>41.05</c:v>
                </c:pt>
                <c:pt idx="1329">
                  <c:v>36.4</c:v>
                </c:pt>
                <c:pt idx="1330">
                  <c:v>43.81</c:v>
                </c:pt>
                <c:pt idx="1331">
                  <c:v>41.25</c:v>
                </c:pt>
                <c:pt idx="1332">
                  <c:v>32.25</c:v>
                </c:pt>
                <c:pt idx="1333">
                  <c:v>31.69</c:v>
                </c:pt>
                <c:pt idx="1334">
                  <c:v>40.840000000000003</c:v>
                </c:pt>
                <c:pt idx="1335">
                  <c:v>36.81</c:v>
                </c:pt>
                <c:pt idx="1336">
                  <c:v>30.49</c:v>
                </c:pt>
                <c:pt idx="1337">
                  <c:v>40.020000000000003</c:v>
                </c:pt>
                <c:pt idx="1338">
                  <c:v>42.19</c:v>
                </c:pt>
                <c:pt idx="1339">
                  <c:v>39.1</c:v>
                </c:pt>
                <c:pt idx="1340">
                  <c:v>39.17</c:v>
                </c:pt>
                <c:pt idx="1341">
                  <c:v>33.04</c:v>
                </c:pt>
                <c:pt idx="1342">
                  <c:v>44.93</c:v>
                </c:pt>
                <c:pt idx="1343">
                  <c:v>40.51</c:v>
                </c:pt>
                <c:pt idx="1344">
                  <c:v>30.88</c:v>
                </c:pt>
                <c:pt idx="1345">
                  <c:v>40.119999999999997</c:v>
                </c:pt>
                <c:pt idx="1346">
                  <c:v>36.86</c:v>
                </c:pt>
                <c:pt idx="1347">
                  <c:v>35.53</c:v>
                </c:pt>
                <c:pt idx="1348">
                  <c:v>35.17</c:v>
                </c:pt>
                <c:pt idx="1349">
                  <c:v>35.69</c:v>
                </c:pt>
                <c:pt idx="1350">
                  <c:v>39.07</c:v>
                </c:pt>
                <c:pt idx="1351">
                  <c:v>32.31</c:v>
                </c:pt>
                <c:pt idx="1352">
                  <c:v>37.340000000000003</c:v>
                </c:pt>
                <c:pt idx="1353">
                  <c:v>42.58</c:v>
                </c:pt>
                <c:pt idx="1354">
                  <c:v>37.299999999999997</c:v>
                </c:pt>
                <c:pt idx="1355">
                  <c:v>46.55</c:v>
                </c:pt>
                <c:pt idx="1356">
                  <c:v>32.04</c:v>
                </c:pt>
                <c:pt idx="1357">
                  <c:v>38.76</c:v>
                </c:pt>
                <c:pt idx="1358">
                  <c:v>28.14</c:v>
                </c:pt>
                <c:pt idx="1359">
                  <c:v>35.409999999999997</c:v>
                </c:pt>
                <c:pt idx="1360">
                  <c:v>40.07</c:v>
                </c:pt>
                <c:pt idx="1361">
                  <c:v>39.33</c:v>
                </c:pt>
                <c:pt idx="1362">
                  <c:v>39.36</c:v>
                </c:pt>
                <c:pt idx="1363">
                  <c:v>36.979999999999997</c:v>
                </c:pt>
                <c:pt idx="1364">
                  <c:v>33.479999999999997</c:v>
                </c:pt>
                <c:pt idx="1365">
                  <c:v>32.659999999999997</c:v>
                </c:pt>
                <c:pt idx="1366">
                  <c:v>43.03</c:v>
                </c:pt>
                <c:pt idx="1367">
                  <c:v>34.58</c:v>
                </c:pt>
                <c:pt idx="1368">
                  <c:v>23.71</c:v>
                </c:pt>
                <c:pt idx="1369">
                  <c:v>35.44</c:v>
                </c:pt>
                <c:pt idx="1370">
                  <c:v>35.71</c:v>
                </c:pt>
                <c:pt idx="1371">
                  <c:v>31.95</c:v>
                </c:pt>
                <c:pt idx="1372">
                  <c:v>38.22</c:v>
                </c:pt>
                <c:pt idx="1373">
                  <c:v>38.64</c:v>
                </c:pt>
                <c:pt idx="1374">
                  <c:v>36.869999999999997</c:v>
                </c:pt>
                <c:pt idx="1375">
                  <c:v>31.33</c:v>
                </c:pt>
                <c:pt idx="1376">
                  <c:v>39.78</c:v>
                </c:pt>
                <c:pt idx="1377">
                  <c:v>35.119999999999997</c:v>
                </c:pt>
                <c:pt idx="1378">
                  <c:v>31.54</c:v>
                </c:pt>
                <c:pt idx="1379">
                  <c:v>33.33</c:v>
                </c:pt>
                <c:pt idx="1380">
                  <c:v>29.85</c:v>
                </c:pt>
                <c:pt idx="1381">
                  <c:v>32.53</c:v>
                </c:pt>
                <c:pt idx="1382">
                  <c:v>34.700000000000003</c:v>
                </c:pt>
                <c:pt idx="1383">
                  <c:v>39.81</c:v>
                </c:pt>
                <c:pt idx="1384">
                  <c:v>28.66</c:v>
                </c:pt>
                <c:pt idx="1385">
                  <c:v>37.28</c:v>
                </c:pt>
                <c:pt idx="1386">
                  <c:v>32.880000000000003</c:v>
                </c:pt>
                <c:pt idx="1387">
                  <c:v>36.19</c:v>
                </c:pt>
                <c:pt idx="1388">
                  <c:v>38.979999999999997</c:v>
                </c:pt>
                <c:pt idx="1389">
                  <c:v>32.43</c:v>
                </c:pt>
                <c:pt idx="1390">
                  <c:v>41.21</c:v>
                </c:pt>
                <c:pt idx="1391">
                  <c:v>43.1</c:v>
                </c:pt>
                <c:pt idx="1392">
                  <c:v>36.1</c:v>
                </c:pt>
                <c:pt idx="1393">
                  <c:v>37.68</c:v>
                </c:pt>
                <c:pt idx="1394">
                  <c:v>31.89</c:v>
                </c:pt>
                <c:pt idx="1395">
                  <c:v>36.5</c:v>
                </c:pt>
                <c:pt idx="1396">
                  <c:v>32.270000000000003</c:v>
                </c:pt>
                <c:pt idx="1397">
                  <c:v>37.07</c:v>
                </c:pt>
                <c:pt idx="1398">
                  <c:v>32.19</c:v>
                </c:pt>
                <c:pt idx="1399">
                  <c:v>35.82</c:v>
                </c:pt>
                <c:pt idx="1400">
                  <c:v>32</c:v>
                </c:pt>
                <c:pt idx="1401">
                  <c:v>39.06</c:v>
                </c:pt>
                <c:pt idx="1402">
                  <c:v>35.520000000000003</c:v>
                </c:pt>
                <c:pt idx="1403">
                  <c:v>43.14</c:v>
                </c:pt>
                <c:pt idx="1404">
                  <c:v>40.53</c:v>
                </c:pt>
                <c:pt idx="1405">
                  <c:v>38.67</c:v>
                </c:pt>
                <c:pt idx="1406">
                  <c:v>33.909999999999997</c:v>
                </c:pt>
                <c:pt idx="1407">
                  <c:v>39.880000000000003</c:v>
                </c:pt>
                <c:pt idx="1408">
                  <c:v>32.450000000000003</c:v>
                </c:pt>
                <c:pt idx="1409">
                  <c:v>41.6</c:v>
                </c:pt>
                <c:pt idx="1410">
                  <c:v>34.380000000000003</c:v>
                </c:pt>
                <c:pt idx="1411">
                  <c:v>37.54</c:v>
                </c:pt>
                <c:pt idx="1412">
                  <c:v>34.270000000000003</c:v>
                </c:pt>
                <c:pt idx="1413">
                  <c:v>33.590000000000003</c:v>
                </c:pt>
                <c:pt idx="1414">
                  <c:v>42.49</c:v>
                </c:pt>
                <c:pt idx="1415">
                  <c:v>35.33</c:v>
                </c:pt>
                <c:pt idx="1416">
                  <c:v>35.590000000000003</c:v>
                </c:pt>
                <c:pt idx="1417">
                  <c:v>33.67</c:v>
                </c:pt>
                <c:pt idx="1418">
                  <c:v>30.14</c:v>
                </c:pt>
                <c:pt idx="1419">
                  <c:v>33.79</c:v>
                </c:pt>
                <c:pt idx="1420">
                  <c:v>33.76</c:v>
                </c:pt>
                <c:pt idx="1421">
                  <c:v>39.119999999999997</c:v>
                </c:pt>
                <c:pt idx="1422">
                  <c:v>39.39</c:v>
                </c:pt>
                <c:pt idx="1423">
                  <c:v>36.64</c:v>
                </c:pt>
                <c:pt idx="1424">
                  <c:v>42.85</c:v>
                </c:pt>
                <c:pt idx="1425">
                  <c:v>31.73</c:v>
                </c:pt>
                <c:pt idx="1426">
                  <c:v>36.76</c:v>
                </c:pt>
                <c:pt idx="1427">
                  <c:v>34.520000000000003</c:v>
                </c:pt>
                <c:pt idx="1428">
                  <c:v>35.25</c:v>
                </c:pt>
                <c:pt idx="1429">
                  <c:v>31.47</c:v>
                </c:pt>
                <c:pt idx="1430">
                  <c:v>28.81</c:v>
                </c:pt>
                <c:pt idx="1431">
                  <c:v>38.24</c:v>
                </c:pt>
                <c:pt idx="1432">
                  <c:v>37.19</c:v>
                </c:pt>
                <c:pt idx="1433">
                  <c:v>37.79</c:v>
                </c:pt>
                <c:pt idx="1434">
                  <c:v>33.119999999999997</c:v>
                </c:pt>
                <c:pt idx="1435">
                  <c:v>31.73</c:v>
                </c:pt>
                <c:pt idx="1436">
                  <c:v>42.55</c:v>
                </c:pt>
                <c:pt idx="1437">
                  <c:v>36.1</c:v>
                </c:pt>
                <c:pt idx="1438">
                  <c:v>42.73</c:v>
                </c:pt>
                <c:pt idx="1439">
                  <c:v>41.8</c:v>
                </c:pt>
                <c:pt idx="1440">
                  <c:v>26.29</c:v>
                </c:pt>
                <c:pt idx="1441">
                  <c:v>34.97</c:v>
                </c:pt>
                <c:pt idx="1442">
                  <c:v>33</c:v>
                </c:pt>
                <c:pt idx="1443">
                  <c:v>32.450000000000003</c:v>
                </c:pt>
                <c:pt idx="1444">
                  <c:v>38.72</c:v>
                </c:pt>
                <c:pt idx="1445">
                  <c:v>35.43</c:v>
                </c:pt>
                <c:pt idx="1446">
                  <c:v>35.57</c:v>
                </c:pt>
                <c:pt idx="1447">
                  <c:v>32.369999999999997</c:v>
                </c:pt>
                <c:pt idx="1448">
                  <c:v>35.61</c:v>
                </c:pt>
                <c:pt idx="1449">
                  <c:v>35.520000000000003</c:v>
                </c:pt>
                <c:pt idx="1450">
                  <c:v>44.24</c:v>
                </c:pt>
                <c:pt idx="1451">
                  <c:v>40.869999999999997</c:v>
                </c:pt>
                <c:pt idx="1452">
                  <c:v>22.52</c:v>
                </c:pt>
                <c:pt idx="1453">
                  <c:v>28.26</c:v>
                </c:pt>
                <c:pt idx="1454">
                  <c:v>37.49</c:v>
                </c:pt>
                <c:pt idx="1455">
                  <c:v>34.909999999999997</c:v>
                </c:pt>
                <c:pt idx="1456">
                  <c:v>32.58</c:v>
                </c:pt>
                <c:pt idx="1457">
                  <c:v>41.1</c:v>
                </c:pt>
                <c:pt idx="1458">
                  <c:v>37.25</c:v>
                </c:pt>
                <c:pt idx="1459">
                  <c:v>30.91</c:v>
                </c:pt>
                <c:pt idx="1460">
                  <c:v>34.880000000000003</c:v>
                </c:pt>
                <c:pt idx="1461">
                  <c:v>32.94</c:v>
                </c:pt>
                <c:pt idx="1462">
                  <c:v>42.12</c:v>
                </c:pt>
                <c:pt idx="1463">
                  <c:v>38.64</c:v>
                </c:pt>
                <c:pt idx="1464">
                  <c:v>38.58</c:v>
                </c:pt>
                <c:pt idx="1465">
                  <c:v>37.04</c:v>
                </c:pt>
                <c:pt idx="1466">
                  <c:v>32.700000000000003</c:v>
                </c:pt>
                <c:pt idx="1467">
                  <c:v>36.44</c:v>
                </c:pt>
                <c:pt idx="1468">
                  <c:v>38.85</c:v>
                </c:pt>
                <c:pt idx="1469">
                  <c:v>33.090000000000003</c:v>
                </c:pt>
                <c:pt idx="1470">
                  <c:v>33.369999999999997</c:v>
                </c:pt>
                <c:pt idx="1471">
                  <c:v>40.69</c:v>
                </c:pt>
                <c:pt idx="1472">
                  <c:v>32.630000000000003</c:v>
                </c:pt>
                <c:pt idx="1473">
                  <c:v>40.76</c:v>
                </c:pt>
                <c:pt idx="1474">
                  <c:v>34.979999999999997</c:v>
                </c:pt>
                <c:pt idx="1475">
                  <c:v>35.21</c:v>
                </c:pt>
                <c:pt idx="1476">
                  <c:v>34.07</c:v>
                </c:pt>
                <c:pt idx="1477">
                  <c:v>40.89</c:v>
                </c:pt>
                <c:pt idx="1478">
                  <c:v>37.07</c:v>
                </c:pt>
                <c:pt idx="1479">
                  <c:v>35.33</c:v>
                </c:pt>
                <c:pt idx="1480">
                  <c:v>32.81</c:v>
                </c:pt>
                <c:pt idx="1481">
                  <c:v>43.15</c:v>
                </c:pt>
                <c:pt idx="1482">
                  <c:v>41.32</c:v>
                </c:pt>
                <c:pt idx="1483">
                  <c:v>40.520000000000003</c:v>
                </c:pt>
                <c:pt idx="1484">
                  <c:v>40.18</c:v>
                </c:pt>
                <c:pt idx="1485">
                  <c:v>34.79</c:v>
                </c:pt>
                <c:pt idx="1486">
                  <c:v>36.53</c:v>
                </c:pt>
                <c:pt idx="1487">
                  <c:v>48.59</c:v>
                </c:pt>
                <c:pt idx="1488">
                  <c:v>19.309999999999999</c:v>
                </c:pt>
                <c:pt idx="1489">
                  <c:v>32.72</c:v>
                </c:pt>
                <c:pt idx="1490">
                  <c:v>39.06</c:v>
                </c:pt>
                <c:pt idx="1491">
                  <c:v>37.47</c:v>
                </c:pt>
                <c:pt idx="1492">
                  <c:v>32.549999999999997</c:v>
                </c:pt>
                <c:pt idx="1493">
                  <c:v>40.22</c:v>
                </c:pt>
                <c:pt idx="1494">
                  <c:v>42.88</c:v>
                </c:pt>
                <c:pt idx="1495">
                  <c:v>38.1</c:v>
                </c:pt>
                <c:pt idx="1496">
                  <c:v>39.72</c:v>
                </c:pt>
                <c:pt idx="1497">
                  <c:v>41.93</c:v>
                </c:pt>
                <c:pt idx="1498">
                  <c:v>37.61</c:v>
                </c:pt>
                <c:pt idx="1499">
                  <c:v>42.66</c:v>
                </c:pt>
                <c:pt idx="1500">
                  <c:v>33.5</c:v>
                </c:pt>
                <c:pt idx="1501">
                  <c:v>35.21</c:v>
                </c:pt>
                <c:pt idx="1502">
                  <c:v>26.43</c:v>
                </c:pt>
                <c:pt idx="1503">
                  <c:v>26.55</c:v>
                </c:pt>
                <c:pt idx="1504">
                  <c:v>37</c:v>
                </c:pt>
                <c:pt idx="1505">
                  <c:v>35.96</c:v>
                </c:pt>
                <c:pt idx="1506">
                  <c:v>37.979999999999997</c:v>
                </c:pt>
                <c:pt idx="1507">
                  <c:v>30.3</c:v>
                </c:pt>
                <c:pt idx="1508">
                  <c:v>30.6</c:v>
                </c:pt>
                <c:pt idx="1509">
                  <c:v>30.24</c:v>
                </c:pt>
                <c:pt idx="1510">
                  <c:v>37.119999999999997</c:v>
                </c:pt>
                <c:pt idx="1511">
                  <c:v>35.270000000000003</c:v>
                </c:pt>
                <c:pt idx="1512">
                  <c:v>40.630000000000003</c:v>
                </c:pt>
                <c:pt idx="1513">
                  <c:v>36.229999999999997</c:v>
                </c:pt>
                <c:pt idx="1514">
                  <c:v>33.409999999999997</c:v>
                </c:pt>
                <c:pt idx="1515">
                  <c:v>38.72</c:v>
                </c:pt>
                <c:pt idx="1516">
                  <c:v>35.71</c:v>
                </c:pt>
                <c:pt idx="1517">
                  <c:v>32.909999999999997</c:v>
                </c:pt>
                <c:pt idx="1518">
                  <c:v>36.630000000000003</c:v>
                </c:pt>
                <c:pt idx="1519">
                  <c:v>34.07</c:v>
                </c:pt>
                <c:pt idx="1520">
                  <c:v>33.799999999999997</c:v>
                </c:pt>
                <c:pt idx="1521">
                  <c:v>41.04</c:v>
                </c:pt>
                <c:pt idx="1522">
                  <c:v>45.85</c:v>
                </c:pt>
                <c:pt idx="1523">
                  <c:v>38.74</c:v>
                </c:pt>
                <c:pt idx="1524">
                  <c:v>36.49</c:v>
                </c:pt>
                <c:pt idx="1525">
                  <c:v>32.28</c:v>
                </c:pt>
                <c:pt idx="1526">
                  <c:v>37.729999999999997</c:v>
                </c:pt>
                <c:pt idx="1527">
                  <c:v>42.39</c:v>
                </c:pt>
                <c:pt idx="1528">
                  <c:v>32.92</c:v>
                </c:pt>
                <c:pt idx="1529">
                  <c:v>43.17</c:v>
                </c:pt>
                <c:pt idx="1530">
                  <c:v>34.47</c:v>
                </c:pt>
                <c:pt idx="1531">
                  <c:v>32.92</c:v>
                </c:pt>
                <c:pt idx="1532">
                  <c:v>42.92</c:v>
                </c:pt>
                <c:pt idx="1533">
                  <c:v>40.619999999999997</c:v>
                </c:pt>
                <c:pt idx="1534">
                  <c:v>34.130000000000003</c:v>
                </c:pt>
                <c:pt idx="1535">
                  <c:v>31.88</c:v>
                </c:pt>
                <c:pt idx="1536">
                  <c:v>30.31</c:v>
                </c:pt>
                <c:pt idx="1537">
                  <c:v>32.700000000000003</c:v>
                </c:pt>
                <c:pt idx="1538">
                  <c:v>36.35</c:v>
                </c:pt>
                <c:pt idx="1539">
                  <c:v>33.4</c:v>
                </c:pt>
                <c:pt idx="1540">
                  <c:v>37.22</c:v>
                </c:pt>
                <c:pt idx="1541">
                  <c:v>41.74</c:v>
                </c:pt>
                <c:pt idx="1542">
                  <c:v>33.630000000000003</c:v>
                </c:pt>
                <c:pt idx="1543">
                  <c:v>42.78</c:v>
                </c:pt>
                <c:pt idx="1544">
                  <c:v>36.67</c:v>
                </c:pt>
                <c:pt idx="1545">
                  <c:v>36.04</c:v>
                </c:pt>
                <c:pt idx="1546">
                  <c:v>44.99</c:v>
                </c:pt>
                <c:pt idx="1547">
                  <c:v>45.04</c:v>
                </c:pt>
                <c:pt idx="1548">
                  <c:v>31.51</c:v>
                </c:pt>
                <c:pt idx="1549">
                  <c:v>32.72</c:v>
                </c:pt>
                <c:pt idx="1550">
                  <c:v>41.74</c:v>
                </c:pt>
                <c:pt idx="1551">
                  <c:v>41.34</c:v>
                </c:pt>
                <c:pt idx="1552">
                  <c:v>37.68</c:v>
                </c:pt>
                <c:pt idx="1553">
                  <c:v>35.479999999999997</c:v>
                </c:pt>
                <c:pt idx="1554">
                  <c:v>34.880000000000003</c:v>
                </c:pt>
                <c:pt idx="1555">
                  <c:v>29.31</c:v>
                </c:pt>
                <c:pt idx="1556">
                  <c:v>39.15</c:v>
                </c:pt>
                <c:pt idx="1557">
                  <c:v>36.869999999999997</c:v>
                </c:pt>
                <c:pt idx="1558">
                  <c:v>37.53</c:v>
                </c:pt>
                <c:pt idx="1559">
                  <c:v>39.11</c:v>
                </c:pt>
                <c:pt idx="1560">
                  <c:v>42.61</c:v>
                </c:pt>
                <c:pt idx="1561">
                  <c:v>41.62</c:v>
                </c:pt>
                <c:pt idx="1562">
                  <c:v>32.880000000000003</c:v>
                </c:pt>
                <c:pt idx="1563">
                  <c:v>37.89</c:v>
                </c:pt>
                <c:pt idx="1564">
                  <c:v>34.94</c:v>
                </c:pt>
                <c:pt idx="1565">
                  <c:v>35.25</c:v>
                </c:pt>
                <c:pt idx="1566">
                  <c:v>36.64</c:v>
                </c:pt>
                <c:pt idx="1567">
                  <c:v>36.76</c:v>
                </c:pt>
                <c:pt idx="1568">
                  <c:v>44.48</c:v>
                </c:pt>
                <c:pt idx="1569">
                  <c:v>34.159999999999997</c:v>
                </c:pt>
                <c:pt idx="1570">
                  <c:v>41.8</c:v>
                </c:pt>
                <c:pt idx="1571">
                  <c:v>41</c:v>
                </c:pt>
                <c:pt idx="1572">
                  <c:v>37.270000000000003</c:v>
                </c:pt>
                <c:pt idx="1573">
                  <c:v>35.11</c:v>
                </c:pt>
                <c:pt idx="1574">
                  <c:v>37.03</c:v>
                </c:pt>
                <c:pt idx="1575">
                  <c:v>30.33</c:v>
                </c:pt>
                <c:pt idx="1576">
                  <c:v>36.58</c:v>
                </c:pt>
                <c:pt idx="1577">
                  <c:v>38.520000000000003</c:v>
                </c:pt>
                <c:pt idx="1578">
                  <c:v>36.74</c:v>
                </c:pt>
                <c:pt idx="1579">
                  <c:v>37.1</c:v>
                </c:pt>
                <c:pt idx="1580">
                  <c:v>32.46</c:v>
                </c:pt>
                <c:pt idx="1581">
                  <c:v>32.29</c:v>
                </c:pt>
                <c:pt idx="1582">
                  <c:v>33.43</c:v>
                </c:pt>
                <c:pt idx="1583">
                  <c:v>40.090000000000003</c:v>
                </c:pt>
                <c:pt idx="1584">
                  <c:v>30.09</c:v>
                </c:pt>
                <c:pt idx="1585">
                  <c:v>36.49</c:v>
                </c:pt>
                <c:pt idx="1586">
                  <c:v>31.77</c:v>
                </c:pt>
                <c:pt idx="1587">
                  <c:v>34.72</c:v>
                </c:pt>
                <c:pt idx="1588">
                  <c:v>41.42</c:v>
                </c:pt>
                <c:pt idx="1589">
                  <c:v>30.56</c:v>
                </c:pt>
                <c:pt idx="1590">
                  <c:v>31.29</c:v>
                </c:pt>
                <c:pt idx="1591">
                  <c:v>34.64</c:v>
                </c:pt>
                <c:pt idx="1592">
                  <c:v>29.36</c:v>
                </c:pt>
                <c:pt idx="1593">
                  <c:v>39.33</c:v>
                </c:pt>
                <c:pt idx="1594">
                  <c:v>39.24</c:v>
                </c:pt>
                <c:pt idx="1595">
                  <c:v>34.090000000000003</c:v>
                </c:pt>
                <c:pt idx="1596">
                  <c:v>36.200000000000003</c:v>
                </c:pt>
                <c:pt idx="1597">
                  <c:v>34.64</c:v>
                </c:pt>
                <c:pt idx="1598">
                  <c:v>35.07</c:v>
                </c:pt>
                <c:pt idx="1599">
                  <c:v>37.75</c:v>
                </c:pt>
                <c:pt idx="1600">
                  <c:v>31.12</c:v>
                </c:pt>
                <c:pt idx="1601">
                  <c:v>31.34</c:v>
                </c:pt>
                <c:pt idx="1602">
                  <c:v>31.82</c:v>
                </c:pt>
                <c:pt idx="1603">
                  <c:v>29.82</c:v>
                </c:pt>
                <c:pt idx="1604">
                  <c:v>41.19</c:v>
                </c:pt>
                <c:pt idx="1605">
                  <c:v>30.39</c:v>
                </c:pt>
                <c:pt idx="1606">
                  <c:v>38.950000000000003</c:v>
                </c:pt>
                <c:pt idx="1607">
                  <c:v>35.659999999999997</c:v>
                </c:pt>
                <c:pt idx="1608">
                  <c:v>31.51</c:v>
                </c:pt>
                <c:pt idx="1609">
                  <c:v>34.299999999999997</c:v>
                </c:pt>
                <c:pt idx="1610">
                  <c:v>38.42</c:v>
                </c:pt>
                <c:pt idx="1611">
                  <c:v>33.64</c:v>
                </c:pt>
                <c:pt idx="1612">
                  <c:v>37.69</c:v>
                </c:pt>
                <c:pt idx="1613">
                  <c:v>32.840000000000003</c:v>
                </c:pt>
                <c:pt idx="1614">
                  <c:v>33.1</c:v>
                </c:pt>
                <c:pt idx="1615">
                  <c:v>34.74</c:v>
                </c:pt>
                <c:pt idx="1616">
                  <c:v>39.630000000000003</c:v>
                </c:pt>
                <c:pt idx="1617">
                  <c:v>33.590000000000003</c:v>
                </c:pt>
                <c:pt idx="1618">
                  <c:v>41.99</c:v>
                </c:pt>
                <c:pt idx="1619">
                  <c:v>43.72</c:v>
                </c:pt>
                <c:pt idx="1620">
                  <c:v>36.020000000000003</c:v>
                </c:pt>
                <c:pt idx="1621">
                  <c:v>35.24</c:v>
                </c:pt>
                <c:pt idx="1622">
                  <c:v>38.619999999999997</c:v>
                </c:pt>
                <c:pt idx="1623">
                  <c:v>40.42</c:v>
                </c:pt>
                <c:pt idx="1624">
                  <c:v>37.08</c:v>
                </c:pt>
                <c:pt idx="1625">
                  <c:v>31.12</c:v>
                </c:pt>
                <c:pt idx="1626">
                  <c:v>35.4</c:v>
                </c:pt>
                <c:pt idx="1627">
                  <c:v>32.590000000000003</c:v>
                </c:pt>
                <c:pt idx="1628">
                  <c:v>35.049999999999997</c:v>
                </c:pt>
                <c:pt idx="1629">
                  <c:v>41.06</c:v>
                </c:pt>
                <c:pt idx="1630">
                  <c:v>38.72</c:v>
                </c:pt>
                <c:pt idx="1631">
                  <c:v>36.56</c:v>
                </c:pt>
                <c:pt idx="1632">
                  <c:v>28.99</c:v>
                </c:pt>
                <c:pt idx="1633">
                  <c:v>33.36</c:v>
                </c:pt>
                <c:pt idx="1634">
                  <c:v>37.049999999999997</c:v>
                </c:pt>
                <c:pt idx="1635">
                  <c:v>31.66</c:v>
                </c:pt>
                <c:pt idx="1636">
                  <c:v>38.57</c:v>
                </c:pt>
                <c:pt idx="1637">
                  <c:v>35.04</c:v>
                </c:pt>
                <c:pt idx="1638">
                  <c:v>42.79</c:v>
                </c:pt>
                <c:pt idx="1639">
                  <c:v>39.31</c:v>
                </c:pt>
                <c:pt idx="1640">
                  <c:v>42.36</c:v>
                </c:pt>
                <c:pt idx="1641">
                  <c:v>36.630000000000003</c:v>
                </c:pt>
                <c:pt idx="1642">
                  <c:v>46.21</c:v>
                </c:pt>
                <c:pt idx="1643">
                  <c:v>41.21</c:v>
                </c:pt>
                <c:pt idx="1644">
                  <c:v>32.1</c:v>
                </c:pt>
                <c:pt idx="1645">
                  <c:v>32.53</c:v>
                </c:pt>
                <c:pt idx="1646">
                  <c:v>27.23</c:v>
                </c:pt>
                <c:pt idx="1647">
                  <c:v>34.11</c:v>
                </c:pt>
                <c:pt idx="1648">
                  <c:v>29.93</c:v>
                </c:pt>
                <c:pt idx="1649">
                  <c:v>32.770000000000003</c:v>
                </c:pt>
                <c:pt idx="1650">
                  <c:v>35.94</c:v>
                </c:pt>
                <c:pt idx="1651">
                  <c:v>39.659999999999997</c:v>
                </c:pt>
                <c:pt idx="1652">
                  <c:v>39.119999999999997</c:v>
                </c:pt>
                <c:pt idx="1653">
                  <c:v>30.35</c:v>
                </c:pt>
                <c:pt idx="1654">
                  <c:v>35.35</c:v>
                </c:pt>
                <c:pt idx="1655">
                  <c:v>31.3</c:v>
                </c:pt>
                <c:pt idx="1656">
                  <c:v>35.1</c:v>
                </c:pt>
                <c:pt idx="1657">
                  <c:v>29.15</c:v>
                </c:pt>
                <c:pt idx="1658">
                  <c:v>33.64</c:v>
                </c:pt>
                <c:pt idx="1659">
                  <c:v>42.19</c:v>
                </c:pt>
                <c:pt idx="1660">
                  <c:v>38.11</c:v>
                </c:pt>
                <c:pt idx="1661">
                  <c:v>38.19</c:v>
                </c:pt>
                <c:pt idx="1662">
                  <c:v>39.54</c:v>
                </c:pt>
                <c:pt idx="1663">
                  <c:v>29.65</c:v>
                </c:pt>
                <c:pt idx="1664">
                  <c:v>36.44</c:v>
                </c:pt>
                <c:pt idx="1665">
                  <c:v>32.44</c:v>
                </c:pt>
                <c:pt idx="1666">
                  <c:v>36.61</c:v>
                </c:pt>
                <c:pt idx="1667">
                  <c:v>39.700000000000003</c:v>
                </c:pt>
                <c:pt idx="1668">
                  <c:v>34</c:v>
                </c:pt>
                <c:pt idx="1669">
                  <c:v>34.450000000000003</c:v>
                </c:pt>
                <c:pt idx="1670">
                  <c:v>42</c:v>
                </c:pt>
                <c:pt idx="1671">
                  <c:v>35.53</c:v>
                </c:pt>
                <c:pt idx="1672">
                  <c:v>34.229999999999997</c:v>
                </c:pt>
                <c:pt idx="1673">
                  <c:v>39.1</c:v>
                </c:pt>
                <c:pt idx="1674">
                  <c:v>38.44</c:v>
                </c:pt>
                <c:pt idx="1675">
                  <c:v>31.65</c:v>
                </c:pt>
                <c:pt idx="1676">
                  <c:v>40.21</c:v>
                </c:pt>
                <c:pt idx="1677">
                  <c:v>37.979999999999997</c:v>
                </c:pt>
                <c:pt idx="1678">
                  <c:v>32.72</c:v>
                </c:pt>
                <c:pt idx="1679">
                  <c:v>37.08</c:v>
                </c:pt>
                <c:pt idx="1680">
                  <c:v>38.07</c:v>
                </c:pt>
                <c:pt idx="1681">
                  <c:v>41.05</c:v>
                </c:pt>
                <c:pt idx="1682">
                  <c:v>36.299999999999997</c:v>
                </c:pt>
                <c:pt idx="1683">
                  <c:v>33.869999999999997</c:v>
                </c:pt>
                <c:pt idx="1684">
                  <c:v>34.97</c:v>
                </c:pt>
                <c:pt idx="1685">
                  <c:v>32.36</c:v>
                </c:pt>
                <c:pt idx="1686">
                  <c:v>43.54</c:v>
                </c:pt>
                <c:pt idx="1687">
                  <c:v>35.799999999999997</c:v>
                </c:pt>
                <c:pt idx="1688">
                  <c:v>42.77</c:v>
                </c:pt>
                <c:pt idx="1689">
                  <c:v>34.9</c:v>
                </c:pt>
                <c:pt idx="1690">
                  <c:v>45.16</c:v>
                </c:pt>
                <c:pt idx="1691">
                  <c:v>36.9</c:v>
                </c:pt>
                <c:pt idx="1692">
                  <c:v>34.6</c:v>
                </c:pt>
                <c:pt idx="1693">
                  <c:v>35.58</c:v>
                </c:pt>
                <c:pt idx="1694">
                  <c:v>28.97</c:v>
                </c:pt>
                <c:pt idx="1695">
                  <c:v>35.119999999999997</c:v>
                </c:pt>
                <c:pt idx="1696">
                  <c:v>33.950000000000003</c:v>
                </c:pt>
                <c:pt idx="1697">
                  <c:v>39.75</c:v>
                </c:pt>
                <c:pt idx="1698">
                  <c:v>43.89</c:v>
                </c:pt>
                <c:pt idx="1699">
                  <c:v>34.21</c:v>
                </c:pt>
                <c:pt idx="1700">
                  <c:v>40.25</c:v>
                </c:pt>
                <c:pt idx="1701">
                  <c:v>38.35</c:v>
                </c:pt>
                <c:pt idx="1702">
                  <c:v>35.79</c:v>
                </c:pt>
                <c:pt idx="1703">
                  <c:v>38.57</c:v>
                </c:pt>
                <c:pt idx="1704">
                  <c:v>26.35</c:v>
                </c:pt>
                <c:pt idx="1705">
                  <c:v>30.49</c:v>
                </c:pt>
                <c:pt idx="1706">
                  <c:v>39.619999999999997</c:v>
                </c:pt>
                <c:pt idx="1707">
                  <c:v>37.090000000000003</c:v>
                </c:pt>
                <c:pt idx="1708">
                  <c:v>39.28</c:v>
                </c:pt>
                <c:pt idx="1709">
                  <c:v>31.4</c:v>
                </c:pt>
                <c:pt idx="1710">
                  <c:v>38.89</c:v>
                </c:pt>
                <c:pt idx="1711">
                  <c:v>36.270000000000003</c:v>
                </c:pt>
                <c:pt idx="1712">
                  <c:v>39.06</c:v>
                </c:pt>
                <c:pt idx="1713">
                  <c:v>38.380000000000003</c:v>
                </c:pt>
                <c:pt idx="1714">
                  <c:v>32.46</c:v>
                </c:pt>
                <c:pt idx="1715">
                  <c:v>40.24</c:v>
                </c:pt>
                <c:pt idx="1716">
                  <c:v>31.04</c:v>
                </c:pt>
                <c:pt idx="1717">
                  <c:v>30.29</c:v>
                </c:pt>
                <c:pt idx="1718">
                  <c:v>35.06</c:v>
                </c:pt>
                <c:pt idx="1719">
                  <c:v>37.369999999999997</c:v>
                </c:pt>
                <c:pt idx="1720">
                  <c:v>36.68</c:v>
                </c:pt>
                <c:pt idx="1721">
                  <c:v>34.659999999999997</c:v>
                </c:pt>
                <c:pt idx="1722">
                  <c:v>37.229999999999997</c:v>
                </c:pt>
                <c:pt idx="1723">
                  <c:v>34.9</c:v>
                </c:pt>
                <c:pt idx="1724">
                  <c:v>36.67</c:v>
                </c:pt>
                <c:pt idx="1725">
                  <c:v>31.36</c:v>
                </c:pt>
                <c:pt idx="1726">
                  <c:v>37.49</c:v>
                </c:pt>
                <c:pt idx="1727">
                  <c:v>41.51</c:v>
                </c:pt>
                <c:pt idx="1728">
                  <c:v>30.95</c:v>
                </c:pt>
                <c:pt idx="1729">
                  <c:v>37.1</c:v>
                </c:pt>
                <c:pt idx="1730">
                  <c:v>38.96</c:v>
                </c:pt>
                <c:pt idx="1731">
                  <c:v>34.9</c:v>
                </c:pt>
                <c:pt idx="1732">
                  <c:v>29.93</c:v>
                </c:pt>
                <c:pt idx="1733">
                  <c:v>33.89</c:v>
                </c:pt>
                <c:pt idx="1734">
                  <c:v>33.979999999999997</c:v>
                </c:pt>
                <c:pt idx="1735">
                  <c:v>36.770000000000003</c:v>
                </c:pt>
                <c:pt idx="1736">
                  <c:v>38.53</c:v>
                </c:pt>
                <c:pt idx="1737">
                  <c:v>35.79</c:v>
                </c:pt>
                <c:pt idx="1738">
                  <c:v>36.07</c:v>
                </c:pt>
                <c:pt idx="1739">
                  <c:v>43.28</c:v>
                </c:pt>
                <c:pt idx="1740">
                  <c:v>34.03</c:v>
                </c:pt>
                <c:pt idx="1741">
                  <c:v>27.36</c:v>
                </c:pt>
                <c:pt idx="1742">
                  <c:v>28.78</c:v>
                </c:pt>
                <c:pt idx="1743">
                  <c:v>37.770000000000003</c:v>
                </c:pt>
                <c:pt idx="1744">
                  <c:v>34.85</c:v>
                </c:pt>
                <c:pt idx="1745">
                  <c:v>36.86</c:v>
                </c:pt>
                <c:pt idx="1746">
                  <c:v>32.94</c:v>
                </c:pt>
                <c:pt idx="1747">
                  <c:v>38.78</c:v>
                </c:pt>
                <c:pt idx="1748">
                  <c:v>32.869999999999997</c:v>
                </c:pt>
                <c:pt idx="1749">
                  <c:v>37.950000000000003</c:v>
                </c:pt>
                <c:pt idx="1750">
                  <c:v>32.56</c:v>
                </c:pt>
                <c:pt idx="1751">
                  <c:v>33.729999999999997</c:v>
                </c:pt>
                <c:pt idx="1752">
                  <c:v>39.65</c:v>
                </c:pt>
                <c:pt idx="1753">
                  <c:v>26.86</c:v>
                </c:pt>
                <c:pt idx="1754">
                  <c:v>32.01</c:v>
                </c:pt>
                <c:pt idx="1755">
                  <c:v>37.81</c:v>
                </c:pt>
                <c:pt idx="1756">
                  <c:v>31.35</c:v>
                </c:pt>
                <c:pt idx="1757">
                  <c:v>39.69</c:v>
                </c:pt>
                <c:pt idx="1758">
                  <c:v>30.04</c:v>
                </c:pt>
                <c:pt idx="1759">
                  <c:v>32.200000000000003</c:v>
                </c:pt>
                <c:pt idx="1760">
                  <c:v>39.6</c:v>
                </c:pt>
                <c:pt idx="1761">
                  <c:v>29.52</c:v>
                </c:pt>
                <c:pt idx="1762">
                  <c:v>40.19</c:v>
                </c:pt>
                <c:pt idx="1763">
                  <c:v>36.75</c:v>
                </c:pt>
                <c:pt idx="1764">
                  <c:v>33.020000000000003</c:v>
                </c:pt>
                <c:pt idx="1765">
                  <c:v>33.11</c:v>
                </c:pt>
                <c:pt idx="1766">
                  <c:v>37.200000000000003</c:v>
                </c:pt>
                <c:pt idx="1767">
                  <c:v>39.24</c:v>
                </c:pt>
                <c:pt idx="1768">
                  <c:v>40.130000000000003</c:v>
                </c:pt>
                <c:pt idx="1769">
                  <c:v>31.07</c:v>
                </c:pt>
                <c:pt idx="1770">
                  <c:v>31.65</c:v>
                </c:pt>
                <c:pt idx="1771">
                  <c:v>37.630000000000003</c:v>
                </c:pt>
                <c:pt idx="1772">
                  <c:v>45.3</c:v>
                </c:pt>
                <c:pt idx="1773">
                  <c:v>34.979999999999997</c:v>
                </c:pt>
                <c:pt idx="1774">
                  <c:v>35.14</c:v>
                </c:pt>
                <c:pt idx="1775">
                  <c:v>42.6</c:v>
                </c:pt>
                <c:pt idx="1776">
                  <c:v>28.71</c:v>
                </c:pt>
                <c:pt idx="1777">
                  <c:v>36.909999999999997</c:v>
                </c:pt>
                <c:pt idx="1778">
                  <c:v>35.590000000000003</c:v>
                </c:pt>
                <c:pt idx="1779">
                  <c:v>38.9</c:v>
                </c:pt>
                <c:pt idx="1780">
                  <c:v>36.4</c:v>
                </c:pt>
                <c:pt idx="1781">
                  <c:v>39.01</c:v>
                </c:pt>
                <c:pt idx="1782">
                  <c:v>33.130000000000003</c:v>
                </c:pt>
                <c:pt idx="1783">
                  <c:v>32.68</c:v>
                </c:pt>
                <c:pt idx="1784">
                  <c:v>33.21</c:v>
                </c:pt>
                <c:pt idx="1785">
                  <c:v>37.979999999999997</c:v>
                </c:pt>
                <c:pt idx="1786">
                  <c:v>33.1</c:v>
                </c:pt>
                <c:pt idx="1787">
                  <c:v>35.21</c:v>
                </c:pt>
                <c:pt idx="1788">
                  <c:v>29.59</c:v>
                </c:pt>
                <c:pt idx="1789">
                  <c:v>33.71</c:v>
                </c:pt>
                <c:pt idx="1790">
                  <c:v>38.58</c:v>
                </c:pt>
                <c:pt idx="1791">
                  <c:v>33.42</c:v>
                </c:pt>
                <c:pt idx="1792">
                  <c:v>36.39</c:v>
                </c:pt>
                <c:pt idx="1793">
                  <c:v>32.130000000000003</c:v>
                </c:pt>
                <c:pt idx="1794">
                  <c:v>32.85</c:v>
                </c:pt>
                <c:pt idx="1795">
                  <c:v>35.119999999999997</c:v>
                </c:pt>
                <c:pt idx="1796">
                  <c:v>33.51</c:v>
                </c:pt>
                <c:pt idx="1797">
                  <c:v>40.47</c:v>
                </c:pt>
                <c:pt idx="1798">
                  <c:v>39.44</c:v>
                </c:pt>
                <c:pt idx="1799">
                  <c:v>37</c:v>
                </c:pt>
                <c:pt idx="1800">
                  <c:v>31.23</c:v>
                </c:pt>
                <c:pt idx="1801">
                  <c:v>39.299999999999997</c:v>
                </c:pt>
                <c:pt idx="1802">
                  <c:v>38.06</c:v>
                </c:pt>
                <c:pt idx="1803">
                  <c:v>32.770000000000003</c:v>
                </c:pt>
                <c:pt idx="1804">
                  <c:v>38.21</c:v>
                </c:pt>
                <c:pt idx="1805">
                  <c:v>31.76</c:v>
                </c:pt>
                <c:pt idx="1806">
                  <c:v>34.64</c:v>
                </c:pt>
                <c:pt idx="1807">
                  <c:v>36.119999999999997</c:v>
                </c:pt>
                <c:pt idx="1808">
                  <c:v>32.39</c:v>
                </c:pt>
                <c:pt idx="1809">
                  <c:v>34.89</c:v>
                </c:pt>
                <c:pt idx="1810">
                  <c:v>37.369999999999997</c:v>
                </c:pt>
                <c:pt idx="1811">
                  <c:v>39.31</c:v>
                </c:pt>
                <c:pt idx="1812">
                  <c:v>28.27</c:v>
                </c:pt>
                <c:pt idx="1813">
                  <c:v>31.24</c:v>
                </c:pt>
                <c:pt idx="1814">
                  <c:v>35.979999999999997</c:v>
                </c:pt>
                <c:pt idx="1815">
                  <c:v>34.15</c:v>
                </c:pt>
                <c:pt idx="1816">
                  <c:v>28.48</c:v>
                </c:pt>
                <c:pt idx="1817">
                  <c:v>34.99</c:v>
                </c:pt>
                <c:pt idx="1818">
                  <c:v>30.65</c:v>
                </c:pt>
                <c:pt idx="1819">
                  <c:v>37.880000000000003</c:v>
                </c:pt>
                <c:pt idx="1820">
                  <c:v>41.01</c:v>
                </c:pt>
                <c:pt idx="1821">
                  <c:v>37.46</c:v>
                </c:pt>
                <c:pt idx="1822">
                  <c:v>34.56</c:v>
                </c:pt>
                <c:pt idx="1823">
                  <c:v>44.79</c:v>
                </c:pt>
                <c:pt idx="1824">
                  <c:v>32.659999999999997</c:v>
                </c:pt>
                <c:pt idx="1825">
                  <c:v>32.75</c:v>
                </c:pt>
                <c:pt idx="1826">
                  <c:v>36.229999999999997</c:v>
                </c:pt>
                <c:pt idx="1827">
                  <c:v>33.840000000000003</c:v>
                </c:pt>
                <c:pt idx="1828">
                  <c:v>30.2</c:v>
                </c:pt>
                <c:pt idx="1829">
                  <c:v>36.49</c:v>
                </c:pt>
                <c:pt idx="1830">
                  <c:v>33.82</c:v>
                </c:pt>
                <c:pt idx="1831">
                  <c:v>36.5</c:v>
                </c:pt>
                <c:pt idx="1832">
                  <c:v>35.57</c:v>
                </c:pt>
                <c:pt idx="1833">
                  <c:v>33.82</c:v>
                </c:pt>
                <c:pt idx="1834">
                  <c:v>33.29</c:v>
                </c:pt>
                <c:pt idx="1835">
                  <c:v>37.85</c:v>
                </c:pt>
                <c:pt idx="1836">
                  <c:v>37.81</c:v>
                </c:pt>
                <c:pt idx="1837">
                  <c:v>31.32</c:v>
                </c:pt>
                <c:pt idx="1838">
                  <c:v>34.020000000000003</c:v>
                </c:pt>
                <c:pt idx="1839">
                  <c:v>34.25</c:v>
                </c:pt>
                <c:pt idx="1840">
                  <c:v>35.68</c:v>
                </c:pt>
                <c:pt idx="1841">
                  <c:v>36.74</c:v>
                </c:pt>
                <c:pt idx="1842">
                  <c:v>39.86</c:v>
                </c:pt>
                <c:pt idx="1843">
                  <c:v>35.9</c:v>
                </c:pt>
                <c:pt idx="1844">
                  <c:v>40.56</c:v>
                </c:pt>
                <c:pt idx="1845">
                  <c:v>40.72</c:v>
                </c:pt>
                <c:pt idx="1846">
                  <c:v>35.19</c:v>
                </c:pt>
                <c:pt idx="1847">
                  <c:v>42.01</c:v>
                </c:pt>
                <c:pt idx="1848">
                  <c:v>38.86</c:v>
                </c:pt>
                <c:pt idx="1849">
                  <c:v>41.15</c:v>
                </c:pt>
                <c:pt idx="1850">
                  <c:v>38.96</c:v>
                </c:pt>
                <c:pt idx="1851">
                  <c:v>32.39</c:v>
                </c:pt>
                <c:pt idx="1852">
                  <c:v>31.29</c:v>
                </c:pt>
                <c:pt idx="1853">
                  <c:v>39.39</c:v>
                </c:pt>
                <c:pt idx="1854">
                  <c:v>33.04</c:v>
                </c:pt>
                <c:pt idx="1855">
                  <c:v>41.45</c:v>
                </c:pt>
                <c:pt idx="1856">
                  <c:v>40.04</c:v>
                </c:pt>
                <c:pt idx="1857">
                  <c:v>38.450000000000003</c:v>
                </c:pt>
                <c:pt idx="1858">
                  <c:v>34.880000000000003</c:v>
                </c:pt>
                <c:pt idx="1859">
                  <c:v>37.56</c:v>
                </c:pt>
                <c:pt idx="1860">
                  <c:v>36.369999999999997</c:v>
                </c:pt>
                <c:pt idx="1861">
                  <c:v>30.76</c:v>
                </c:pt>
                <c:pt idx="1862">
                  <c:v>38.46</c:v>
                </c:pt>
                <c:pt idx="1863">
                  <c:v>39.42</c:v>
                </c:pt>
                <c:pt idx="1864">
                  <c:v>35.770000000000003</c:v>
                </c:pt>
                <c:pt idx="1865">
                  <c:v>36.14</c:v>
                </c:pt>
                <c:pt idx="1866">
                  <c:v>33.409999999999997</c:v>
                </c:pt>
                <c:pt idx="1867">
                  <c:v>33.28</c:v>
                </c:pt>
                <c:pt idx="1868">
                  <c:v>34.17</c:v>
                </c:pt>
                <c:pt idx="1869">
                  <c:v>42.07</c:v>
                </c:pt>
                <c:pt idx="1870">
                  <c:v>40.409999999999997</c:v>
                </c:pt>
                <c:pt idx="1871">
                  <c:v>32.270000000000003</c:v>
                </c:pt>
                <c:pt idx="1872">
                  <c:v>40.43</c:v>
                </c:pt>
                <c:pt idx="1873">
                  <c:v>42.23</c:v>
                </c:pt>
                <c:pt idx="1874">
                  <c:v>37.409999999999997</c:v>
                </c:pt>
                <c:pt idx="1875">
                  <c:v>33.6</c:v>
                </c:pt>
                <c:pt idx="1876">
                  <c:v>34.33</c:v>
                </c:pt>
                <c:pt idx="1877">
                  <c:v>29.66</c:v>
                </c:pt>
                <c:pt idx="1878">
                  <c:v>40.200000000000003</c:v>
                </c:pt>
                <c:pt idx="1879">
                  <c:v>36.15</c:v>
                </c:pt>
                <c:pt idx="1880">
                  <c:v>36.86</c:v>
                </c:pt>
                <c:pt idx="1881">
                  <c:v>35.93</c:v>
                </c:pt>
                <c:pt idx="1882">
                  <c:v>39</c:v>
                </c:pt>
                <c:pt idx="1883">
                  <c:v>36.22</c:v>
                </c:pt>
                <c:pt idx="1884">
                  <c:v>30.23</c:v>
                </c:pt>
                <c:pt idx="1885">
                  <c:v>32.159999999999997</c:v>
                </c:pt>
                <c:pt idx="1886">
                  <c:v>39.1</c:v>
                </c:pt>
                <c:pt idx="1887">
                  <c:v>38.200000000000003</c:v>
                </c:pt>
                <c:pt idx="1888">
                  <c:v>34.479999999999997</c:v>
                </c:pt>
                <c:pt idx="1889">
                  <c:v>34.21</c:v>
                </c:pt>
                <c:pt idx="1890">
                  <c:v>32.380000000000003</c:v>
                </c:pt>
                <c:pt idx="1891">
                  <c:v>39.58</c:v>
                </c:pt>
                <c:pt idx="1892">
                  <c:v>36.86</c:v>
                </c:pt>
                <c:pt idx="1893">
                  <c:v>38.5</c:v>
                </c:pt>
                <c:pt idx="1894">
                  <c:v>39.9</c:v>
                </c:pt>
                <c:pt idx="1895">
                  <c:v>38.26</c:v>
                </c:pt>
                <c:pt idx="1896">
                  <c:v>36.18</c:v>
                </c:pt>
                <c:pt idx="1897">
                  <c:v>34.119999999999997</c:v>
                </c:pt>
                <c:pt idx="1898">
                  <c:v>31.58</c:v>
                </c:pt>
                <c:pt idx="1899">
                  <c:v>34.450000000000003</c:v>
                </c:pt>
                <c:pt idx="1900">
                  <c:v>36.69</c:v>
                </c:pt>
                <c:pt idx="1901">
                  <c:v>41.66</c:v>
                </c:pt>
                <c:pt idx="1902">
                  <c:v>41.68</c:v>
                </c:pt>
                <c:pt idx="1903">
                  <c:v>35</c:v>
                </c:pt>
                <c:pt idx="1904">
                  <c:v>36.880000000000003</c:v>
                </c:pt>
                <c:pt idx="1905">
                  <c:v>42.32</c:v>
                </c:pt>
                <c:pt idx="1906">
                  <c:v>42.69</c:v>
                </c:pt>
                <c:pt idx="1907">
                  <c:v>34.53</c:v>
                </c:pt>
                <c:pt idx="1908">
                  <c:v>25.98</c:v>
                </c:pt>
                <c:pt idx="1909">
                  <c:v>27.16</c:v>
                </c:pt>
                <c:pt idx="1910">
                  <c:v>37.799999999999997</c:v>
                </c:pt>
                <c:pt idx="1911">
                  <c:v>35.71</c:v>
                </c:pt>
                <c:pt idx="1912">
                  <c:v>32.549999999999997</c:v>
                </c:pt>
                <c:pt idx="1913">
                  <c:v>37.18</c:v>
                </c:pt>
                <c:pt idx="1914">
                  <c:v>35.01</c:v>
                </c:pt>
                <c:pt idx="1915">
                  <c:v>40.79</c:v>
                </c:pt>
                <c:pt idx="1916">
                  <c:v>47.33</c:v>
                </c:pt>
                <c:pt idx="1917">
                  <c:v>41.31</c:v>
                </c:pt>
                <c:pt idx="1918">
                  <c:v>40.85</c:v>
                </c:pt>
                <c:pt idx="1919">
                  <c:v>34.130000000000003</c:v>
                </c:pt>
                <c:pt idx="1920">
                  <c:v>26.34</c:v>
                </c:pt>
                <c:pt idx="1921">
                  <c:v>31.25</c:v>
                </c:pt>
                <c:pt idx="1922">
                  <c:v>38.04</c:v>
                </c:pt>
                <c:pt idx="1923">
                  <c:v>31.85</c:v>
                </c:pt>
                <c:pt idx="1924">
                  <c:v>41.97</c:v>
                </c:pt>
                <c:pt idx="1925">
                  <c:v>33.22</c:v>
                </c:pt>
                <c:pt idx="1926">
                  <c:v>43.52</c:v>
                </c:pt>
                <c:pt idx="1927">
                  <c:v>36.549999999999997</c:v>
                </c:pt>
                <c:pt idx="1928">
                  <c:v>32.32</c:v>
                </c:pt>
                <c:pt idx="1929">
                  <c:v>33.04</c:v>
                </c:pt>
                <c:pt idx="1930">
                  <c:v>34.64</c:v>
                </c:pt>
                <c:pt idx="1931">
                  <c:v>41.34</c:v>
                </c:pt>
                <c:pt idx="1932">
                  <c:v>32.659999999999997</c:v>
                </c:pt>
                <c:pt idx="1933">
                  <c:v>36.01</c:v>
                </c:pt>
                <c:pt idx="1934">
                  <c:v>32.72</c:v>
                </c:pt>
                <c:pt idx="1935">
                  <c:v>38.64</c:v>
                </c:pt>
                <c:pt idx="1936">
                  <c:v>39.64</c:v>
                </c:pt>
                <c:pt idx="1937">
                  <c:v>40.42</c:v>
                </c:pt>
                <c:pt idx="1938">
                  <c:v>31.53</c:v>
                </c:pt>
                <c:pt idx="1939">
                  <c:v>36.11</c:v>
                </c:pt>
                <c:pt idx="1940">
                  <c:v>33.33</c:v>
                </c:pt>
                <c:pt idx="1941">
                  <c:v>30.09</c:v>
                </c:pt>
                <c:pt idx="1942">
                  <c:v>35.29</c:v>
                </c:pt>
                <c:pt idx="1943">
                  <c:v>34.840000000000003</c:v>
                </c:pt>
                <c:pt idx="1944">
                  <c:v>37.81</c:v>
                </c:pt>
                <c:pt idx="1945">
                  <c:v>35.1</c:v>
                </c:pt>
                <c:pt idx="1946">
                  <c:v>35.07</c:v>
                </c:pt>
                <c:pt idx="1947">
                  <c:v>36.369999999999997</c:v>
                </c:pt>
                <c:pt idx="1948">
                  <c:v>33.75</c:v>
                </c:pt>
                <c:pt idx="1949">
                  <c:v>44.05</c:v>
                </c:pt>
                <c:pt idx="1950">
                  <c:v>33.51</c:v>
                </c:pt>
                <c:pt idx="1951">
                  <c:v>39.42</c:v>
                </c:pt>
                <c:pt idx="1952">
                  <c:v>37.18</c:v>
                </c:pt>
                <c:pt idx="1953">
                  <c:v>33.17</c:v>
                </c:pt>
                <c:pt idx="1954">
                  <c:v>40.57</c:v>
                </c:pt>
                <c:pt idx="1955">
                  <c:v>35.43</c:v>
                </c:pt>
                <c:pt idx="1956">
                  <c:v>21</c:v>
                </c:pt>
                <c:pt idx="1957">
                  <c:v>24.12</c:v>
                </c:pt>
                <c:pt idx="1958">
                  <c:v>29.07</c:v>
                </c:pt>
                <c:pt idx="1959">
                  <c:v>34.67</c:v>
                </c:pt>
                <c:pt idx="1960">
                  <c:v>36.369999999999997</c:v>
                </c:pt>
                <c:pt idx="1961">
                  <c:v>31.5</c:v>
                </c:pt>
                <c:pt idx="1962">
                  <c:v>34.97</c:v>
                </c:pt>
                <c:pt idx="1963">
                  <c:v>33.880000000000003</c:v>
                </c:pt>
                <c:pt idx="1964">
                  <c:v>37.32</c:v>
                </c:pt>
                <c:pt idx="1965">
                  <c:v>36.159999999999997</c:v>
                </c:pt>
                <c:pt idx="1966">
                  <c:v>36.869999999999997</c:v>
                </c:pt>
                <c:pt idx="1967">
                  <c:v>31.89</c:v>
                </c:pt>
                <c:pt idx="1968">
                  <c:v>32.21</c:v>
                </c:pt>
                <c:pt idx="1969">
                  <c:v>39.880000000000003</c:v>
                </c:pt>
                <c:pt idx="1970">
                  <c:v>29.63</c:v>
                </c:pt>
                <c:pt idx="1971">
                  <c:v>38.33</c:v>
                </c:pt>
                <c:pt idx="1972">
                  <c:v>41.76</c:v>
                </c:pt>
                <c:pt idx="1973">
                  <c:v>29.44</c:v>
                </c:pt>
                <c:pt idx="1974">
                  <c:v>43.49</c:v>
                </c:pt>
                <c:pt idx="1975">
                  <c:v>36.24</c:v>
                </c:pt>
                <c:pt idx="1976">
                  <c:v>34.909999999999997</c:v>
                </c:pt>
                <c:pt idx="1977">
                  <c:v>40.65</c:v>
                </c:pt>
                <c:pt idx="1978">
                  <c:v>42.63</c:v>
                </c:pt>
                <c:pt idx="1979">
                  <c:v>38.35</c:v>
                </c:pt>
                <c:pt idx="1980">
                  <c:v>24.5</c:v>
                </c:pt>
                <c:pt idx="1981">
                  <c:v>36.92</c:v>
                </c:pt>
                <c:pt idx="1982">
                  <c:v>30.21</c:v>
                </c:pt>
                <c:pt idx="1983">
                  <c:v>31.21</c:v>
                </c:pt>
                <c:pt idx="1984">
                  <c:v>36.119999999999997</c:v>
                </c:pt>
                <c:pt idx="1985">
                  <c:v>30.74</c:v>
                </c:pt>
                <c:pt idx="1986">
                  <c:v>35.83</c:v>
                </c:pt>
                <c:pt idx="1987">
                  <c:v>39.42</c:v>
                </c:pt>
                <c:pt idx="1988">
                  <c:v>31.55</c:v>
                </c:pt>
                <c:pt idx="1989">
                  <c:v>31.08</c:v>
                </c:pt>
                <c:pt idx="1990">
                  <c:v>29.94</c:v>
                </c:pt>
                <c:pt idx="1991">
                  <c:v>31.35</c:v>
                </c:pt>
                <c:pt idx="1992">
                  <c:v>32.119999999999997</c:v>
                </c:pt>
                <c:pt idx="1993">
                  <c:v>32.200000000000003</c:v>
                </c:pt>
                <c:pt idx="1994">
                  <c:v>30.33</c:v>
                </c:pt>
                <c:pt idx="1995">
                  <c:v>34.130000000000003</c:v>
                </c:pt>
                <c:pt idx="1996">
                  <c:v>35.86</c:v>
                </c:pt>
                <c:pt idx="1997">
                  <c:v>38.76</c:v>
                </c:pt>
                <c:pt idx="1998">
                  <c:v>37.35</c:v>
                </c:pt>
                <c:pt idx="1999">
                  <c:v>37.31</c:v>
                </c:pt>
                <c:pt idx="2000">
                  <c:v>35.18</c:v>
                </c:pt>
                <c:pt idx="2001">
                  <c:v>39.21</c:v>
                </c:pt>
                <c:pt idx="2002">
                  <c:v>35.03</c:v>
                </c:pt>
                <c:pt idx="2003">
                  <c:v>30.15</c:v>
                </c:pt>
                <c:pt idx="2004">
                  <c:v>32.08</c:v>
                </c:pt>
                <c:pt idx="2005">
                  <c:v>34.119999999999997</c:v>
                </c:pt>
                <c:pt idx="2006">
                  <c:v>34.619999999999997</c:v>
                </c:pt>
                <c:pt idx="2007">
                  <c:v>36.96</c:v>
                </c:pt>
                <c:pt idx="2008">
                  <c:v>39.770000000000003</c:v>
                </c:pt>
                <c:pt idx="2009">
                  <c:v>38.520000000000003</c:v>
                </c:pt>
                <c:pt idx="2010">
                  <c:v>33.630000000000003</c:v>
                </c:pt>
                <c:pt idx="2011">
                  <c:v>36.86</c:v>
                </c:pt>
                <c:pt idx="2012">
                  <c:v>39.5</c:v>
                </c:pt>
                <c:pt idx="2013">
                  <c:v>33.96</c:v>
                </c:pt>
                <c:pt idx="2014">
                  <c:v>36.869999999999997</c:v>
                </c:pt>
                <c:pt idx="2015">
                  <c:v>40.68</c:v>
                </c:pt>
                <c:pt idx="2016">
                  <c:v>36.57</c:v>
                </c:pt>
                <c:pt idx="2017">
                  <c:v>36.71</c:v>
                </c:pt>
                <c:pt idx="2018">
                  <c:v>31.6</c:v>
                </c:pt>
                <c:pt idx="2019">
                  <c:v>37.99</c:v>
                </c:pt>
                <c:pt idx="2020">
                  <c:v>35.89</c:v>
                </c:pt>
                <c:pt idx="2021">
                  <c:v>41.18</c:v>
                </c:pt>
                <c:pt idx="2022">
                  <c:v>33.200000000000003</c:v>
                </c:pt>
                <c:pt idx="2023">
                  <c:v>29.97</c:v>
                </c:pt>
                <c:pt idx="2024">
                  <c:v>34.01</c:v>
                </c:pt>
                <c:pt idx="2025">
                  <c:v>32.200000000000003</c:v>
                </c:pt>
                <c:pt idx="2026">
                  <c:v>32.65</c:v>
                </c:pt>
                <c:pt idx="2027">
                  <c:v>41.92</c:v>
                </c:pt>
                <c:pt idx="2028">
                  <c:v>29.53</c:v>
                </c:pt>
                <c:pt idx="2029">
                  <c:v>29.44</c:v>
                </c:pt>
                <c:pt idx="2030">
                  <c:v>34.92</c:v>
                </c:pt>
                <c:pt idx="2031">
                  <c:v>38.94</c:v>
                </c:pt>
                <c:pt idx="2032">
                  <c:v>34.33</c:v>
                </c:pt>
                <c:pt idx="2033">
                  <c:v>34.04</c:v>
                </c:pt>
                <c:pt idx="2034">
                  <c:v>37.590000000000003</c:v>
                </c:pt>
                <c:pt idx="2035">
                  <c:v>44.17</c:v>
                </c:pt>
                <c:pt idx="2036">
                  <c:v>34.53</c:v>
                </c:pt>
                <c:pt idx="2037">
                  <c:v>38.409999999999997</c:v>
                </c:pt>
                <c:pt idx="2038">
                  <c:v>42.92</c:v>
                </c:pt>
                <c:pt idx="2039">
                  <c:v>43.75</c:v>
                </c:pt>
                <c:pt idx="2040">
                  <c:v>32.85</c:v>
                </c:pt>
                <c:pt idx="2041">
                  <c:v>32.72</c:v>
                </c:pt>
                <c:pt idx="2042">
                  <c:v>28.89</c:v>
                </c:pt>
                <c:pt idx="2043">
                  <c:v>35.380000000000003</c:v>
                </c:pt>
                <c:pt idx="2044">
                  <c:v>28.98</c:v>
                </c:pt>
                <c:pt idx="2045">
                  <c:v>36.54</c:v>
                </c:pt>
                <c:pt idx="2046">
                  <c:v>38.020000000000003</c:v>
                </c:pt>
                <c:pt idx="2047">
                  <c:v>31.7</c:v>
                </c:pt>
                <c:pt idx="2048">
                  <c:v>29.16</c:v>
                </c:pt>
                <c:pt idx="2049">
                  <c:v>31.26</c:v>
                </c:pt>
                <c:pt idx="2050">
                  <c:v>39.58</c:v>
                </c:pt>
                <c:pt idx="2051">
                  <c:v>33.090000000000003</c:v>
                </c:pt>
                <c:pt idx="2052">
                  <c:v>33.71</c:v>
                </c:pt>
                <c:pt idx="2053">
                  <c:v>29.9</c:v>
                </c:pt>
                <c:pt idx="2054">
                  <c:v>37.450000000000003</c:v>
                </c:pt>
                <c:pt idx="2055">
                  <c:v>30.99</c:v>
                </c:pt>
                <c:pt idx="2056">
                  <c:v>38.33</c:v>
                </c:pt>
                <c:pt idx="2057">
                  <c:v>29.45</c:v>
                </c:pt>
                <c:pt idx="2058">
                  <c:v>33.39</c:v>
                </c:pt>
                <c:pt idx="2059">
                  <c:v>34.79</c:v>
                </c:pt>
                <c:pt idx="2060">
                  <c:v>40.32</c:v>
                </c:pt>
                <c:pt idx="2061">
                  <c:v>38.07</c:v>
                </c:pt>
                <c:pt idx="2062">
                  <c:v>33.14</c:v>
                </c:pt>
                <c:pt idx="2063">
                  <c:v>36.659999999999997</c:v>
                </c:pt>
                <c:pt idx="2064">
                  <c:v>34.340000000000003</c:v>
                </c:pt>
                <c:pt idx="2065">
                  <c:v>34.81</c:v>
                </c:pt>
                <c:pt idx="2066">
                  <c:v>30.06</c:v>
                </c:pt>
                <c:pt idx="2067">
                  <c:v>33.53</c:v>
                </c:pt>
                <c:pt idx="2068">
                  <c:v>36.58</c:v>
                </c:pt>
                <c:pt idx="2069">
                  <c:v>36.06</c:v>
                </c:pt>
                <c:pt idx="2070">
                  <c:v>32.869999999999997</c:v>
                </c:pt>
                <c:pt idx="2071">
                  <c:v>33.31</c:v>
                </c:pt>
                <c:pt idx="2072">
                  <c:v>36.68</c:v>
                </c:pt>
                <c:pt idx="2073">
                  <c:v>35.24</c:v>
                </c:pt>
                <c:pt idx="2074">
                  <c:v>32.6</c:v>
                </c:pt>
                <c:pt idx="2075">
                  <c:v>39.64</c:v>
                </c:pt>
                <c:pt idx="2076">
                  <c:v>31.3</c:v>
                </c:pt>
                <c:pt idx="2077">
                  <c:v>33.21</c:v>
                </c:pt>
                <c:pt idx="2078">
                  <c:v>33.869999999999997</c:v>
                </c:pt>
                <c:pt idx="2079">
                  <c:v>37.119999999999997</c:v>
                </c:pt>
                <c:pt idx="2080">
                  <c:v>38.31</c:v>
                </c:pt>
                <c:pt idx="2081">
                  <c:v>37.950000000000003</c:v>
                </c:pt>
                <c:pt idx="2082">
                  <c:v>33.04</c:v>
                </c:pt>
                <c:pt idx="2083">
                  <c:v>32.86</c:v>
                </c:pt>
                <c:pt idx="2084">
                  <c:v>34.450000000000003</c:v>
                </c:pt>
                <c:pt idx="2085">
                  <c:v>31.57</c:v>
                </c:pt>
                <c:pt idx="2086">
                  <c:v>39.97</c:v>
                </c:pt>
                <c:pt idx="2087">
                  <c:v>35.33</c:v>
                </c:pt>
                <c:pt idx="2088">
                  <c:v>34.47</c:v>
                </c:pt>
                <c:pt idx="2089">
                  <c:v>41.45</c:v>
                </c:pt>
                <c:pt idx="2090">
                  <c:v>34.75</c:v>
                </c:pt>
                <c:pt idx="2091">
                  <c:v>32.4</c:v>
                </c:pt>
                <c:pt idx="2092">
                  <c:v>39.729999999999997</c:v>
                </c:pt>
                <c:pt idx="2093">
                  <c:v>36.950000000000003</c:v>
                </c:pt>
                <c:pt idx="2094">
                  <c:v>32.1</c:v>
                </c:pt>
                <c:pt idx="2095">
                  <c:v>36.89</c:v>
                </c:pt>
                <c:pt idx="2096">
                  <c:v>38.549999999999997</c:v>
                </c:pt>
                <c:pt idx="2097">
                  <c:v>38.11</c:v>
                </c:pt>
                <c:pt idx="2098">
                  <c:v>36.64</c:v>
                </c:pt>
                <c:pt idx="2099">
                  <c:v>36.96</c:v>
                </c:pt>
                <c:pt idx="2100">
                  <c:v>31.99</c:v>
                </c:pt>
                <c:pt idx="2101">
                  <c:v>37.72</c:v>
                </c:pt>
                <c:pt idx="2102">
                  <c:v>31.76</c:v>
                </c:pt>
                <c:pt idx="2103">
                  <c:v>38.08</c:v>
                </c:pt>
                <c:pt idx="2104">
                  <c:v>41.86</c:v>
                </c:pt>
                <c:pt idx="2105">
                  <c:v>35.119999999999997</c:v>
                </c:pt>
                <c:pt idx="2106">
                  <c:v>30.18</c:v>
                </c:pt>
                <c:pt idx="2107">
                  <c:v>32.869999999999997</c:v>
                </c:pt>
                <c:pt idx="2108">
                  <c:v>35.75</c:v>
                </c:pt>
                <c:pt idx="2109">
                  <c:v>36.53</c:v>
                </c:pt>
                <c:pt idx="2110">
                  <c:v>38.770000000000003</c:v>
                </c:pt>
                <c:pt idx="2111">
                  <c:v>39.020000000000003</c:v>
                </c:pt>
                <c:pt idx="2112">
                  <c:v>28.01</c:v>
                </c:pt>
                <c:pt idx="2113">
                  <c:v>34.200000000000003</c:v>
                </c:pt>
                <c:pt idx="2114">
                  <c:v>32.229999999999997</c:v>
                </c:pt>
                <c:pt idx="2115">
                  <c:v>38.380000000000003</c:v>
                </c:pt>
                <c:pt idx="2116">
                  <c:v>34.79</c:v>
                </c:pt>
                <c:pt idx="2117">
                  <c:v>36.08</c:v>
                </c:pt>
                <c:pt idx="2118">
                  <c:v>30.44</c:v>
                </c:pt>
                <c:pt idx="2119">
                  <c:v>34.64</c:v>
                </c:pt>
                <c:pt idx="2120">
                  <c:v>37.72</c:v>
                </c:pt>
                <c:pt idx="2121">
                  <c:v>33.090000000000003</c:v>
                </c:pt>
                <c:pt idx="2122">
                  <c:v>32.479999999999997</c:v>
                </c:pt>
                <c:pt idx="2123">
                  <c:v>38.53</c:v>
                </c:pt>
                <c:pt idx="2124">
                  <c:v>25.16</c:v>
                </c:pt>
                <c:pt idx="2125">
                  <c:v>36.950000000000003</c:v>
                </c:pt>
                <c:pt idx="2126">
                  <c:v>31.2</c:v>
                </c:pt>
                <c:pt idx="2127">
                  <c:v>31.15</c:v>
                </c:pt>
                <c:pt idx="2128">
                  <c:v>32.409999999999997</c:v>
                </c:pt>
                <c:pt idx="2129">
                  <c:v>37.78</c:v>
                </c:pt>
                <c:pt idx="2130">
                  <c:v>33.07</c:v>
                </c:pt>
                <c:pt idx="2131">
                  <c:v>35.75</c:v>
                </c:pt>
                <c:pt idx="2132">
                  <c:v>30.57</c:v>
                </c:pt>
                <c:pt idx="2133">
                  <c:v>39.76</c:v>
                </c:pt>
                <c:pt idx="2134">
                  <c:v>36.46</c:v>
                </c:pt>
                <c:pt idx="2135">
                  <c:v>29.04</c:v>
                </c:pt>
                <c:pt idx="2136">
                  <c:v>35.14</c:v>
                </c:pt>
                <c:pt idx="2137">
                  <c:v>34.299999999999997</c:v>
                </c:pt>
                <c:pt idx="2138">
                  <c:v>30.57</c:v>
                </c:pt>
                <c:pt idx="2139">
                  <c:v>33.61</c:v>
                </c:pt>
                <c:pt idx="2140">
                  <c:v>32.79</c:v>
                </c:pt>
                <c:pt idx="2141">
                  <c:v>36.130000000000003</c:v>
                </c:pt>
                <c:pt idx="2142">
                  <c:v>37.479999999999997</c:v>
                </c:pt>
                <c:pt idx="2143">
                  <c:v>39.159999999999997</c:v>
                </c:pt>
                <c:pt idx="2144">
                  <c:v>30.34</c:v>
                </c:pt>
                <c:pt idx="2145">
                  <c:v>38.659999999999997</c:v>
                </c:pt>
                <c:pt idx="2146">
                  <c:v>33.93</c:v>
                </c:pt>
                <c:pt idx="2147">
                  <c:v>30.73</c:v>
                </c:pt>
                <c:pt idx="2148">
                  <c:v>32.619999999999997</c:v>
                </c:pt>
                <c:pt idx="2149">
                  <c:v>32.96</c:v>
                </c:pt>
                <c:pt idx="2150">
                  <c:v>33.11</c:v>
                </c:pt>
                <c:pt idx="2151">
                  <c:v>33.01</c:v>
                </c:pt>
                <c:pt idx="2152">
                  <c:v>33.369999999999997</c:v>
                </c:pt>
                <c:pt idx="2153">
                  <c:v>31.27</c:v>
                </c:pt>
                <c:pt idx="2154">
                  <c:v>33.82</c:v>
                </c:pt>
                <c:pt idx="2155">
                  <c:v>35.14</c:v>
                </c:pt>
                <c:pt idx="2156">
                  <c:v>34.04</c:v>
                </c:pt>
                <c:pt idx="2157">
                  <c:v>35.94</c:v>
                </c:pt>
                <c:pt idx="2158">
                  <c:v>42.12</c:v>
                </c:pt>
                <c:pt idx="2159">
                  <c:v>31.61</c:v>
                </c:pt>
                <c:pt idx="2160">
                  <c:v>35.24</c:v>
                </c:pt>
                <c:pt idx="2161">
                  <c:v>33.299999999999997</c:v>
                </c:pt>
                <c:pt idx="2162">
                  <c:v>33.630000000000003</c:v>
                </c:pt>
                <c:pt idx="2163">
                  <c:v>39.99</c:v>
                </c:pt>
                <c:pt idx="2164">
                  <c:v>34.590000000000003</c:v>
                </c:pt>
                <c:pt idx="2165">
                  <c:v>33.229999999999997</c:v>
                </c:pt>
                <c:pt idx="2166">
                  <c:v>35.42</c:v>
                </c:pt>
                <c:pt idx="2167">
                  <c:v>44.91</c:v>
                </c:pt>
                <c:pt idx="2168">
                  <c:v>31.4</c:v>
                </c:pt>
                <c:pt idx="2169">
                  <c:v>41.2</c:v>
                </c:pt>
                <c:pt idx="2170">
                  <c:v>37.450000000000003</c:v>
                </c:pt>
                <c:pt idx="2171">
                  <c:v>37.36</c:v>
                </c:pt>
                <c:pt idx="2172">
                  <c:v>21.79</c:v>
                </c:pt>
                <c:pt idx="2173">
                  <c:v>32.880000000000003</c:v>
                </c:pt>
                <c:pt idx="2174">
                  <c:v>37.22</c:v>
                </c:pt>
                <c:pt idx="2175">
                  <c:v>38.46</c:v>
                </c:pt>
                <c:pt idx="2176">
                  <c:v>34.22</c:v>
                </c:pt>
                <c:pt idx="2177">
                  <c:v>33.130000000000003</c:v>
                </c:pt>
                <c:pt idx="2178">
                  <c:v>36.94</c:v>
                </c:pt>
                <c:pt idx="2179">
                  <c:v>34.57</c:v>
                </c:pt>
                <c:pt idx="2180">
                  <c:v>30.95</c:v>
                </c:pt>
                <c:pt idx="2181">
                  <c:v>32.42</c:v>
                </c:pt>
                <c:pt idx="2182">
                  <c:v>37.630000000000003</c:v>
                </c:pt>
                <c:pt idx="2183">
                  <c:v>32.119999999999997</c:v>
                </c:pt>
                <c:pt idx="2184">
                  <c:v>27.13</c:v>
                </c:pt>
                <c:pt idx="2185">
                  <c:v>28.15</c:v>
                </c:pt>
                <c:pt idx="2186">
                  <c:v>34.46</c:v>
                </c:pt>
                <c:pt idx="2187">
                  <c:v>31.04</c:v>
                </c:pt>
                <c:pt idx="2188">
                  <c:v>32.39</c:v>
                </c:pt>
                <c:pt idx="2189">
                  <c:v>39.299999999999997</c:v>
                </c:pt>
                <c:pt idx="2190">
                  <c:v>34.47</c:v>
                </c:pt>
                <c:pt idx="2191">
                  <c:v>32.409999999999997</c:v>
                </c:pt>
                <c:pt idx="2192">
                  <c:v>39.340000000000003</c:v>
                </c:pt>
                <c:pt idx="2193">
                  <c:v>29.82</c:v>
                </c:pt>
                <c:pt idx="2194">
                  <c:v>32.71</c:v>
                </c:pt>
                <c:pt idx="2195">
                  <c:v>33.090000000000003</c:v>
                </c:pt>
                <c:pt idx="2196">
                  <c:v>31.94</c:v>
                </c:pt>
                <c:pt idx="2197">
                  <c:v>35.18</c:v>
                </c:pt>
                <c:pt idx="2198">
                  <c:v>30.35</c:v>
                </c:pt>
                <c:pt idx="2199">
                  <c:v>35.56</c:v>
                </c:pt>
                <c:pt idx="2200">
                  <c:v>29.52</c:v>
                </c:pt>
                <c:pt idx="2201">
                  <c:v>32.04</c:v>
                </c:pt>
                <c:pt idx="2202">
                  <c:v>30.87</c:v>
                </c:pt>
                <c:pt idx="2203">
                  <c:v>29.75</c:v>
                </c:pt>
                <c:pt idx="2204">
                  <c:v>40.130000000000003</c:v>
                </c:pt>
                <c:pt idx="2205">
                  <c:v>37.409999999999997</c:v>
                </c:pt>
                <c:pt idx="2206">
                  <c:v>35.159999999999997</c:v>
                </c:pt>
                <c:pt idx="2207">
                  <c:v>41.1</c:v>
                </c:pt>
                <c:pt idx="2208">
                  <c:v>27.71</c:v>
                </c:pt>
                <c:pt idx="2209">
                  <c:v>32.61</c:v>
                </c:pt>
                <c:pt idx="2210">
                  <c:v>30.91</c:v>
                </c:pt>
                <c:pt idx="2211">
                  <c:v>34.119999999999997</c:v>
                </c:pt>
                <c:pt idx="2212">
                  <c:v>32.53</c:v>
                </c:pt>
                <c:pt idx="2213">
                  <c:v>38.229999999999997</c:v>
                </c:pt>
                <c:pt idx="2214">
                  <c:v>30.35</c:v>
                </c:pt>
                <c:pt idx="2215">
                  <c:v>30.72</c:v>
                </c:pt>
                <c:pt idx="2216">
                  <c:v>28.95</c:v>
                </c:pt>
                <c:pt idx="2217">
                  <c:v>36.630000000000003</c:v>
                </c:pt>
                <c:pt idx="2218">
                  <c:v>36.25</c:v>
                </c:pt>
                <c:pt idx="2219">
                  <c:v>42.97</c:v>
                </c:pt>
                <c:pt idx="2220">
                  <c:v>29.81</c:v>
                </c:pt>
                <c:pt idx="2221">
                  <c:v>32.61</c:v>
                </c:pt>
                <c:pt idx="2222">
                  <c:v>34.200000000000003</c:v>
                </c:pt>
                <c:pt idx="2223">
                  <c:v>29.5</c:v>
                </c:pt>
                <c:pt idx="2224">
                  <c:v>39.270000000000003</c:v>
                </c:pt>
                <c:pt idx="2225">
                  <c:v>33.799999999999997</c:v>
                </c:pt>
                <c:pt idx="2226">
                  <c:v>40.58</c:v>
                </c:pt>
                <c:pt idx="2227">
                  <c:v>39.090000000000003</c:v>
                </c:pt>
                <c:pt idx="2228">
                  <c:v>34.479999999999997</c:v>
                </c:pt>
                <c:pt idx="2229">
                  <c:v>38.520000000000003</c:v>
                </c:pt>
                <c:pt idx="2230">
                  <c:v>42.26</c:v>
                </c:pt>
                <c:pt idx="2231">
                  <c:v>37.630000000000003</c:v>
                </c:pt>
                <c:pt idx="2232">
                  <c:v>32.67</c:v>
                </c:pt>
                <c:pt idx="2233">
                  <c:v>36.549999999999997</c:v>
                </c:pt>
                <c:pt idx="2234">
                  <c:v>33.619999999999997</c:v>
                </c:pt>
                <c:pt idx="2235">
                  <c:v>33.67</c:v>
                </c:pt>
                <c:pt idx="2236">
                  <c:v>29.1</c:v>
                </c:pt>
                <c:pt idx="2237">
                  <c:v>33.6</c:v>
                </c:pt>
                <c:pt idx="2238">
                  <c:v>33.380000000000003</c:v>
                </c:pt>
                <c:pt idx="2239">
                  <c:v>38.51</c:v>
                </c:pt>
                <c:pt idx="2240">
                  <c:v>33.83</c:v>
                </c:pt>
                <c:pt idx="2241">
                  <c:v>33.729999999999997</c:v>
                </c:pt>
                <c:pt idx="2242">
                  <c:v>41.98</c:v>
                </c:pt>
                <c:pt idx="2243">
                  <c:v>31.88</c:v>
                </c:pt>
                <c:pt idx="2244">
                  <c:v>29.63</c:v>
                </c:pt>
                <c:pt idx="2245">
                  <c:v>36.68</c:v>
                </c:pt>
                <c:pt idx="2246">
                  <c:v>34.159999999999997</c:v>
                </c:pt>
                <c:pt idx="2247">
                  <c:v>35.57</c:v>
                </c:pt>
                <c:pt idx="2248">
                  <c:v>35.32</c:v>
                </c:pt>
                <c:pt idx="2249">
                  <c:v>32.25</c:v>
                </c:pt>
                <c:pt idx="2250">
                  <c:v>29.75</c:v>
                </c:pt>
                <c:pt idx="2251">
                  <c:v>43.55</c:v>
                </c:pt>
                <c:pt idx="2252">
                  <c:v>34.03</c:v>
                </c:pt>
                <c:pt idx="2253">
                  <c:v>34.33</c:v>
                </c:pt>
                <c:pt idx="2254">
                  <c:v>37.909999999999997</c:v>
                </c:pt>
                <c:pt idx="2255">
                  <c:v>42.34</c:v>
                </c:pt>
                <c:pt idx="2256">
                  <c:v>35</c:v>
                </c:pt>
                <c:pt idx="2257">
                  <c:v>35.369999999999997</c:v>
                </c:pt>
                <c:pt idx="2258">
                  <c:v>29.29</c:v>
                </c:pt>
                <c:pt idx="2259">
                  <c:v>33.700000000000003</c:v>
                </c:pt>
                <c:pt idx="2260">
                  <c:v>36.69</c:v>
                </c:pt>
                <c:pt idx="2261">
                  <c:v>32</c:v>
                </c:pt>
                <c:pt idx="2262">
                  <c:v>30.26</c:v>
                </c:pt>
                <c:pt idx="2263">
                  <c:v>32.49</c:v>
                </c:pt>
                <c:pt idx="2264">
                  <c:v>37.08</c:v>
                </c:pt>
                <c:pt idx="2265">
                  <c:v>32.340000000000003</c:v>
                </c:pt>
                <c:pt idx="2266">
                  <c:v>35.99</c:v>
                </c:pt>
                <c:pt idx="2267">
                  <c:v>43.72</c:v>
                </c:pt>
                <c:pt idx="2268">
                  <c:v>34.950000000000003</c:v>
                </c:pt>
                <c:pt idx="2269">
                  <c:v>37.64</c:v>
                </c:pt>
                <c:pt idx="2270">
                  <c:v>31.81</c:v>
                </c:pt>
                <c:pt idx="2271">
                  <c:v>32.14</c:v>
                </c:pt>
                <c:pt idx="2272">
                  <c:v>29.48</c:v>
                </c:pt>
                <c:pt idx="2273">
                  <c:v>36.29</c:v>
                </c:pt>
                <c:pt idx="2274">
                  <c:v>30.7</c:v>
                </c:pt>
                <c:pt idx="2275">
                  <c:v>31.33</c:v>
                </c:pt>
                <c:pt idx="2276">
                  <c:v>33.909999999999997</c:v>
                </c:pt>
                <c:pt idx="2277">
                  <c:v>37.19</c:v>
                </c:pt>
                <c:pt idx="2278">
                  <c:v>39.19</c:v>
                </c:pt>
                <c:pt idx="2279">
                  <c:v>38.61</c:v>
                </c:pt>
                <c:pt idx="2280">
                  <c:v>28.87</c:v>
                </c:pt>
                <c:pt idx="2281">
                  <c:v>38.85</c:v>
                </c:pt>
                <c:pt idx="2282">
                  <c:v>37.130000000000003</c:v>
                </c:pt>
                <c:pt idx="2283">
                  <c:v>37.35</c:v>
                </c:pt>
                <c:pt idx="2284">
                  <c:v>32.020000000000003</c:v>
                </c:pt>
                <c:pt idx="2285">
                  <c:v>33.229999999999997</c:v>
                </c:pt>
                <c:pt idx="2286">
                  <c:v>33.69</c:v>
                </c:pt>
                <c:pt idx="2287">
                  <c:v>36.880000000000003</c:v>
                </c:pt>
                <c:pt idx="2288">
                  <c:v>33.53</c:v>
                </c:pt>
                <c:pt idx="2289">
                  <c:v>38.270000000000003</c:v>
                </c:pt>
                <c:pt idx="2290">
                  <c:v>32.75</c:v>
                </c:pt>
                <c:pt idx="2291">
                  <c:v>34.47</c:v>
                </c:pt>
                <c:pt idx="2292">
                  <c:v>31.29</c:v>
                </c:pt>
                <c:pt idx="2293">
                  <c:v>35.1</c:v>
                </c:pt>
                <c:pt idx="2294">
                  <c:v>30.38</c:v>
                </c:pt>
                <c:pt idx="2295">
                  <c:v>36.46</c:v>
                </c:pt>
                <c:pt idx="2296">
                  <c:v>33.64</c:v>
                </c:pt>
                <c:pt idx="2297">
                  <c:v>36.090000000000003</c:v>
                </c:pt>
                <c:pt idx="2298">
                  <c:v>30.42</c:v>
                </c:pt>
                <c:pt idx="2299">
                  <c:v>32.119999999999997</c:v>
                </c:pt>
                <c:pt idx="2300">
                  <c:v>40.729999999999997</c:v>
                </c:pt>
                <c:pt idx="2301">
                  <c:v>35.69</c:v>
                </c:pt>
                <c:pt idx="2302">
                  <c:v>35.39</c:v>
                </c:pt>
                <c:pt idx="2303">
                  <c:v>35.24</c:v>
                </c:pt>
                <c:pt idx="2304">
                  <c:v>20.62</c:v>
                </c:pt>
                <c:pt idx="2305">
                  <c:v>26.6</c:v>
                </c:pt>
                <c:pt idx="2306">
                  <c:v>32.31</c:v>
                </c:pt>
                <c:pt idx="2307">
                  <c:v>37.07</c:v>
                </c:pt>
                <c:pt idx="2308">
                  <c:v>35.18</c:v>
                </c:pt>
                <c:pt idx="2309">
                  <c:v>35.659999999999997</c:v>
                </c:pt>
                <c:pt idx="2310">
                  <c:v>41.88</c:v>
                </c:pt>
                <c:pt idx="2311">
                  <c:v>32.770000000000003</c:v>
                </c:pt>
                <c:pt idx="2312">
                  <c:v>34.78</c:v>
                </c:pt>
                <c:pt idx="2313">
                  <c:v>32.369999999999997</c:v>
                </c:pt>
                <c:pt idx="2314">
                  <c:v>35.81</c:v>
                </c:pt>
                <c:pt idx="2315">
                  <c:v>34.479999999999997</c:v>
                </c:pt>
                <c:pt idx="2316">
                  <c:v>31.73</c:v>
                </c:pt>
                <c:pt idx="2317">
                  <c:v>32.53</c:v>
                </c:pt>
                <c:pt idx="2318">
                  <c:v>39.81</c:v>
                </c:pt>
                <c:pt idx="2319">
                  <c:v>40.64</c:v>
                </c:pt>
                <c:pt idx="2320">
                  <c:v>32.11</c:v>
                </c:pt>
                <c:pt idx="2321">
                  <c:v>39.869999999999997</c:v>
                </c:pt>
                <c:pt idx="2322">
                  <c:v>36.119999999999997</c:v>
                </c:pt>
                <c:pt idx="2323">
                  <c:v>38.770000000000003</c:v>
                </c:pt>
                <c:pt idx="2324">
                  <c:v>38.81</c:v>
                </c:pt>
                <c:pt idx="2325">
                  <c:v>33.619999999999997</c:v>
                </c:pt>
                <c:pt idx="2326">
                  <c:v>33.47</c:v>
                </c:pt>
                <c:pt idx="2327">
                  <c:v>40.67</c:v>
                </c:pt>
                <c:pt idx="2328">
                  <c:v>30.04</c:v>
                </c:pt>
                <c:pt idx="2329">
                  <c:v>29.42</c:v>
                </c:pt>
                <c:pt idx="2330">
                  <c:v>28.71</c:v>
                </c:pt>
                <c:pt idx="2331">
                  <c:v>34.909999999999997</c:v>
                </c:pt>
                <c:pt idx="2332">
                  <c:v>33.590000000000003</c:v>
                </c:pt>
                <c:pt idx="2333">
                  <c:v>32.22</c:v>
                </c:pt>
                <c:pt idx="2334">
                  <c:v>34.17</c:v>
                </c:pt>
                <c:pt idx="2335">
                  <c:v>37.549999999999997</c:v>
                </c:pt>
                <c:pt idx="2336">
                  <c:v>38</c:v>
                </c:pt>
                <c:pt idx="2337">
                  <c:v>32.56</c:v>
                </c:pt>
                <c:pt idx="2338">
                  <c:v>36.44</c:v>
                </c:pt>
                <c:pt idx="2339">
                  <c:v>36</c:v>
                </c:pt>
                <c:pt idx="2340">
                  <c:v>28.21</c:v>
                </c:pt>
                <c:pt idx="2341">
                  <c:v>37.520000000000003</c:v>
                </c:pt>
                <c:pt idx="2342">
                  <c:v>30.63</c:v>
                </c:pt>
                <c:pt idx="2343">
                  <c:v>32.96</c:v>
                </c:pt>
                <c:pt idx="2344">
                  <c:v>33.08</c:v>
                </c:pt>
                <c:pt idx="2345">
                  <c:v>39.01</c:v>
                </c:pt>
                <c:pt idx="2346">
                  <c:v>37.43</c:v>
                </c:pt>
                <c:pt idx="2347">
                  <c:v>30.24</c:v>
                </c:pt>
                <c:pt idx="2348">
                  <c:v>37.21</c:v>
                </c:pt>
                <c:pt idx="2349">
                  <c:v>32.520000000000003</c:v>
                </c:pt>
                <c:pt idx="2350">
                  <c:v>37.590000000000003</c:v>
                </c:pt>
                <c:pt idx="2351">
                  <c:v>35.049999999999997</c:v>
                </c:pt>
                <c:pt idx="2352">
                  <c:v>29.36</c:v>
                </c:pt>
                <c:pt idx="2353">
                  <c:v>36.85</c:v>
                </c:pt>
                <c:pt idx="2354">
                  <c:v>33.6</c:v>
                </c:pt>
                <c:pt idx="2355">
                  <c:v>36.92</c:v>
                </c:pt>
                <c:pt idx="2356">
                  <c:v>34.76</c:v>
                </c:pt>
                <c:pt idx="2357">
                  <c:v>30.59</c:v>
                </c:pt>
                <c:pt idx="2358">
                  <c:v>33.5</c:v>
                </c:pt>
                <c:pt idx="2359">
                  <c:v>34.35</c:v>
                </c:pt>
                <c:pt idx="2360">
                  <c:v>44.31</c:v>
                </c:pt>
                <c:pt idx="2361">
                  <c:v>43.06</c:v>
                </c:pt>
                <c:pt idx="2362">
                  <c:v>42.03</c:v>
                </c:pt>
                <c:pt idx="2363">
                  <c:v>38.630000000000003</c:v>
                </c:pt>
                <c:pt idx="2364">
                  <c:v>29.05</c:v>
                </c:pt>
                <c:pt idx="2365">
                  <c:v>36.909999999999997</c:v>
                </c:pt>
                <c:pt idx="2366">
                  <c:v>38.229999999999997</c:v>
                </c:pt>
                <c:pt idx="2367">
                  <c:v>38.86</c:v>
                </c:pt>
                <c:pt idx="2368">
                  <c:v>38.08</c:v>
                </c:pt>
                <c:pt idx="2369">
                  <c:v>30.8</c:v>
                </c:pt>
                <c:pt idx="2370">
                  <c:v>32.26</c:v>
                </c:pt>
                <c:pt idx="2371">
                  <c:v>30.15</c:v>
                </c:pt>
                <c:pt idx="2372">
                  <c:v>30.03</c:v>
                </c:pt>
                <c:pt idx="2373">
                  <c:v>28.59</c:v>
                </c:pt>
                <c:pt idx="2374">
                  <c:v>41.32</c:v>
                </c:pt>
                <c:pt idx="2375">
                  <c:v>33.799999999999997</c:v>
                </c:pt>
                <c:pt idx="2376">
                  <c:v>35.04</c:v>
                </c:pt>
                <c:pt idx="2377">
                  <c:v>35.979999999999997</c:v>
                </c:pt>
                <c:pt idx="2378">
                  <c:v>31.49</c:v>
                </c:pt>
                <c:pt idx="2379">
                  <c:v>30.54</c:v>
                </c:pt>
                <c:pt idx="2380">
                  <c:v>36.200000000000003</c:v>
                </c:pt>
                <c:pt idx="2381">
                  <c:v>30.25</c:v>
                </c:pt>
                <c:pt idx="2382">
                  <c:v>37.369999999999997</c:v>
                </c:pt>
                <c:pt idx="2383">
                  <c:v>36.43</c:v>
                </c:pt>
                <c:pt idx="2384">
                  <c:v>32.97</c:v>
                </c:pt>
                <c:pt idx="2385">
                  <c:v>32.630000000000003</c:v>
                </c:pt>
                <c:pt idx="2386">
                  <c:v>37.619999999999997</c:v>
                </c:pt>
                <c:pt idx="2387">
                  <c:v>33.47</c:v>
                </c:pt>
                <c:pt idx="2388">
                  <c:v>33.909999999999997</c:v>
                </c:pt>
                <c:pt idx="2389">
                  <c:v>35.57</c:v>
                </c:pt>
                <c:pt idx="2390">
                  <c:v>39.04</c:v>
                </c:pt>
                <c:pt idx="2391">
                  <c:v>34.950000000000003</c:v>
                </c:pt>
                <c:pt idx="2392">
                  <c:v>26.79</c:v>
                </c:pt>
                <c:pt idx="2393">
                  <c:v>39.950000000000003</c:v>
                </c:pt>
                <c:pt idx="2394">
                  <c:v>32.880000000000003</c:v>
                </c:pt>
                <c:pt idx="2395">
                  <c:v>33</c:v>
                </c:pt>
                <c:pt idx="2396">
                  <c:v>31.83</c:v>
                </c:pt>
                <c:pt idx="2397">
                  <c:v>32.61</c:v>
                </c:pt>
                <c:pt idx="2398">
                  <c:v>38.43</c:v>
                </c:pt>
                <c:pt idx="2399">
                  <c:v>39.29</c:v>
                </c:pt>
                <c:pt idx="2400">
                  <c:v>31.32</c:v>
                </c:pt>
                <c:pt idx="2401">
                  <c:v>37.21</c:v>
                </c:pt>
                <c:pt idx="2402">
                  <c:v>29.43</c:v>
                </c:pt>
                <c:pt idx="2403">
                  <c:v>29.48</c:v>
                </c:pt>
                <c:pt idx="2404">
                  <c:v>28.22</c:v>
                </c:pt>
                <c:pt idx="2405">
                  <c:v>41.37</c:v>
                </c:pt>
                <c:pt idx="2406">
                  <c:v>38.82</c:v>
                </c:pt>
                <c:pt idx="2407">
                  <c:v>35.47</c:v>
                </c:pt>
                <c:pt idx="2408">
                  <c:v>34.24</c:v>
                </c:pt>
                <c:pt idx="2409">
                  <c:v>26.75</c:v>
                </c:pt>
                <c:pt idx="2410">
                  <c:v>33.380000000000003</c:v>
                </c:pt>
                <c:pt idx="2411">
                  <c:v>32.56</c:v>
                </c:pt>
                <c:pt idx="2412">
                  <c:v>31.9</c:v>
                </c:pt>
                <c:pt idx="2413">
                  <c:v>37.200000000000003</c:v>
                </c:pt>
                <c:pt idx="2414">
                  <c:v>31.46</c:v>
                </c:pt>
                <c:pt idx="2415">
                  <c:v>39.08</c:v>
                </c:pt>
                <c:pt idx="2416">
                  <c:v>31.69</c:v>
                </c:pt>
                <c:pt idx="2417">
                  <c:v>32.380000000000003</c:v>
                </c:pt>
                <c:pt idx="2418">
                  <c:v>30.87</c:v>
                </c:pt>
                <c:pt idx="2419">
                  <c:v>37.44</c:v>
                </c:pt>
                <c:pt idx="2420">
                  <c:v>33.86</c:v>
                </c:pt>
                <c:pt idx="2421">
                  <c:v>31.86</c:v>
                </c:pt>
                <c:pt idx="2422">
                  <c:v>40.96</c:v>
                </c:pt>
                <c:pt idx="2423">
                  <c:v>36.51</c:v>
                </c:pt>
                <c:pt idx="2424">
                  <c:v>39.67</c:v>
                </c:pt>
                <c:pt idx="2425">
                  <c:v>32.25</c:v>
                </c:pt>
                <c:pt idx="2426">
                  <c:v>33.71</c:v>
                </c:pt>
                <c:pt idx="2427">
                  <c:v>30.47</c:v>
                </c:pt>
                <c:pt idx="2428">
                  <c:v>31.75</c:v>
                </c:pt>
                <c:pt idx="2429">
                  <c:v>38.79</c:v>
                </c:pt>
                <c:pt idx="2430">
                  <c:v>35.33</c:v>
                </c:pt>
                <c:pt idx="2431">
                  <c:v>42.91</c:v>
                </c:pt>
                <c:pt idx="2432">
                  <c:v>38.380000000000003</c:v>
                </c:pt>
                <c:pt idx="2433">
                  <c:v>34.090000000000003</c:v>
                </c:pt>
                <c:pt idx="2434">
                  <c:v>40.21</c:v>
                </c:pt>
                <c:pt idx="2435">
                  <c:v>37.909999999999997</c:v>
                </c:pt>
                <c:pt idx="2436">
                  <c:v>31.02</c:v>
                </c:pt>
                <c:pt idx="2437">
                  <c:v>27.62</c:v>
                </c:pt>
                <c:pt idx="2438">
                  <c:v>30.8</c:v>
                </c:pt>
                <c:pt idx="2439">
                  <c:v>38.799999999999997</c:v>
                </c:pt>
                <c:pt idx="2440">
                  <c:v>34.979999999999997</c:v>
                </c:pt>
                <c:pt idx="2441">
                  <c:v>37.9</c:v>
                </c:pt>
                <c:pt idx="2442">
                  <c:v>31.16</c:v>
                </c:pt>
                <c:pt idx="2443">
                  <c:v>35.869999999999997</c:v>
                </c:pt>
                <c:pt idx="2444">
                  <c:v>35</c:v>
                </c:pt>
                <c:pt idx="2445">
                  <c:v>32.32</c:v>
                </c:pt>
                <c:pt idx="2446">
                  <c:v>38.090000000000003</c:v>
                </c:pt>
                <c:pt idx="2447">
                  <c:v>32.270000000000003</c:v>
                </c:pt>
                <c:pt idx="2448">
                  <c:v>34.31</c:v>
                </c:pt>
                <c:pt idx="2449">
                  <c:v>34.270000000000003</c:v>
                </c:pt>
                <c:pt idx="2450">
                  <c:v>35.81</c:v>
                </c:pt>
                <c:pt idx="2451">
                  <c:v>30.68</c:v>
                </c:pt>
                <c:pt idx="2452">
                  <c:v>31.81</c:v>
                </c:pt>
                <c:pt idx="2453">
                  <c:v>37.049999999999997</c:v>
                </c:pt>
                <c:pt idx="2454">
                  <c:v>27.58</c:v>
                </c:pt>
                <c:pt idx="2455">
                  <c:v>31.05</c:v>
                </c:pt>
                <c:pt idx="2456">
                  <c:v>33.630000000000003</c:v>
                </c:pt>
                <c:pt idx="2457">
                  <c:v>34.200000000000003</c:v>
                </c:pt>
                <c:pt idx="2458">
                  <c:v>35.51</c:v>
                </c:pt>
                <c:pt idx="2459">
                  <c:v>38.340000000000003</c:v>
                </c:pt>
                <c:pt idx="2460">
                  <c:v>22.87</c:v>
                </c:pt>
                <c:pt idx="2461">
                  <c:v>31.28</c:v>
                </c:pt>
                <c:pt idx="2462">
                  <c:v>38.01</c:v>
                </c:pt>
                <c:pt idx="2463">
                  <c:v>36.39</c:v>
                </c:pt>
                <c:pt idx="2464">
                  <c:v>37.17</c:v>
                </c:pt>
                <c:pt idx="2465">
                  <c:v>33.32</c:v>
                </c:pt>
                <c:pt idx="2466">
                  <c:v>38.43</c:v>
                </c:pt>
                <c:pt idx="2467">
                  <c:v>34.630000000000003</c:v>
                </c:pt>
                <c:pt idx="2468">
                  <c:v>33.369999999999997</c:v>
                </c:pt>
                <c:pt idx="2469">
                  <c:v>35.79</c:v>
                </c:pt>
                <c:pt idx="2470">
                  <c:v>31.33</c:v>
                </c:pt>
                <c:pt idx="2471">
                  <c:v>32.89</c:v>
                </c:pt>
                <c:pt idx="2472">
                  <c:v>36.65</c:v>
                </c:pt>
                <c:pt idx="2473">
                  <c:v>32.630000000000003</c:v>
                </c:pt>
                <c:pt idx="2474">
                  <c:v>33.6</c:v>
                </c:pt>
                <c:pt idx="2475">
                  <c:v>33.99</c:v>
                </c:pt>
                <c:pt idx="2476">
                  <c:v>38.85</c:v>
                </c:pt>
                <c:pt idx="2477">
                  <c:v>31.6</c:v>
                </c:pt>
                <c:pt idx="2478">
                  <c:v>36.340000000000003</c:v>
                </c:pt>
                <c:pt idx="2479">
                  <c:v>34.76</c:v>
                </c:pt>
                <c:pt idx="2480">
                  <c:v>38.299999999999997</c:v>
                </c:pt>
                <c:pt idx="2481">
                  <c:v>37.82</c:v>
                </c:pt>
                <c:pt idx="2482">
                  <c:v>39.29</c:v>
                </c:pt>
                <c:pt idx="2483">
                  <c:v>29.6</c:v>
                </c:pt>
                <c:pt idx="2484">
                  <c:v>33.33</c:v>
                </c:pt>
                <c:pt idx="2485">
                  <c:v>36.74</c:v>
                </c:pt>
                <c:pt idx="2486">
                  <c:v>34.19</c:v>
                </c:pt>
                <c:pt idx="2487">
                  <c:v>33.33</c:v>
                </c:pt>
                <c:pt idx="2488">
                  <c:v>28.97</c:v>
                </c:pt>
                <c:pt idx="2489">
                  <c:v>30.42</c:v>
                </c:pt>
                <c:pt idx="2490">
                  <c:v>35.69</c:v>
                </c:pt>
                <c:pt idx="2491">
                  <c:v>32.409999999999997</c:v>
                </c:pt>
                <c:pt idx="2492">
                  <c:v>38.869999999999997</c:v>
                </c:pt>
                <c:pt idx="2493">
                  <c:v>32.520000000000003</c:v>
                </c:pt>
                <c:pt idx="2494">
                  <c:v>32.01</c:v>
                </c:pt>
                <c:pt idx="2495">
                  <c:v>35.19</c:v>
                </c:pt>
                <c:pt idx="2496">
                  <c:v>30.53</c:v>
                </c:pt>
                <c:pt idx="2497">
                  <c:v>27.14</c:v>
                </c:pt>
                <c:pt idx="2498">
                  <c:v>30.88</c:v>
                </c:pt>
                <c:pt idx="2499">
                  <c:v>31.06</c:v>
                </c:pt>
                <c:pt idx="2500">
                  <c:v>32.01</c:v>
                </c:pt>
                <c:pt idx="2501">
                  <c:v>30.45</c:v>
                </c:pt>
                <c:pt idx="2502">
                  <c:v>30.59</c:v>
                </c:pt>
                <c:pt idx="2503">
                  <c:v>35.86</c:v>
                </c:pt>
                <c:pt idx="2504">
                  <c:v>35.770000000000003</c:v>
                </c:pt>
                <c:pt idx="2505">
                  <c:v>37.86</c:v>
                </c:pt>
                <c:pt idx="2506">
                  <c:v>33.57</c:v>
                </c:pt>
                <c:pt idx="2507">
                  <c:v>37.49</c:v>
                </c:pt>
                <c:pt idx="2508">
                  <c:v>20.37</c:v>
                </c:pt>
                <c:pt idx="2509">
                  <c:v>31.72</c:v>
                </c:pt>
                <c:pt idx="2510">
                  <c:v>31.63</c:v>
                </c:pt>
                <c:pt idx="2511">
                  <c:v>26.28</c:v>
                </c:pt>
                <c:pt idx="2512">
                  <c:v>36.76</c:v>
                </c:pt>
                <c:pt idx="2513">
                  <c:v>37.54</c:v>
                </c:pt>
                <c:pt idx="2514">
                  <c:v>30.74</c:v>
                </c:pt>
                <c:pt idx="2515">
                  <c:v>34.71</c:v>
                </c:pt>
                <c:pt idx="2516">
                  <c:v>32.799999999999997</c:v>
                </c:pt>
                <c:pt idx="2517">
                  <c:v>37.450000000000003</c:v>
                </c:pt>
                <c:pt idx="2518">
                  <c:v>33.47</c:v>
                </c:pt>
                <c:pt idx="2519">
                  <c:v>37.299999999999997</c:v>
                </c:pt>
                <c:pt idx="2520">
                  <c:v>24.42</c:v>
                </c:pt>
                <c:pt idx="2521">
                  <c:v>28.64</c:v>
                </c:pt>
                <c:pt idx="2522">
                  <c:v>31.53</c:v>
                </c:pt>
                <c:pt idx="2523">
                  <c:v>30.4</c:v>
                </c:pt>
                <c:pt idx="2524">
                  <c:v>33.6</c:v>
                </c:pt>
                <c:pt idx="2525">
                  <c:v>27.7</c:v>
                </c:pt>
                <c:pt idx="2526">
                  <c:v>34.19</c:v>
                </c:pt>
                <c:pt idx="2527">
                  <c:v>36.31</c:v>
                </c:pt>
                <c:pt idx="2528">
                  <c:v>28.93</c:v>
                </c:pt>
                <c:pt idx="2529">
                  <c:v>33.33</c:v>
                </c:pt>
                <c:pt idx="2530">
                  <c:v>40.840000000000003</c:v>
                </c:pt>
                <c:pt idx="2531">
                  <c:v>30.72</c:v>
                </c:pt>
                <c:pt idx="2532">
                  <c:v>30.94</c:v>
                </c:pt>
                <c:pt idx="2533">
                  <c:v>27.59</c:v>
                </c:pt>
                <c:pt idx="2534">
                  <c:v>32.869999999999997</c:v>
                </c:pt>
                <c:pt idx="2535">
                  <c:v>36.950000000000003</c:v>
                </c:pt>
                <c:pt idx="2536">
                  <c:v>38.729999999999997</c:v>
                </c:pt>
                <c:pt idx="2537">
                  <c:v>37.82</c:v>
                </c:pt>
                <c:pt idx="2538">
                  <c:v>33.119999999999997</c:v>
                </c:pt>
                <c:pt idx="2539">
                  <c:v>37.119999999999997</c:v>
                </c:pt>
                <c:pt idx="2540">
                  <c:v>31.03</c:v>
                </c:pt>
                <c:pt idx="2541">
                  <c:v>37.69</c:v>
                </c:pt>
                <c:pt idx="2542">
                  <c:v>33.99</c:v>
                </c:pt>
                <c:pt idx="2543">
                  <c:v>31.2</c:v>
                </c:pt>
                <c:pt idx="2544">
                  <c:v>31.08</c:v>
                </c:pt>
                <c:pt idx="2545">
                  <c:v>29.9</c:v>
                </c:pt>
                <c:pt idx="2546">
                  <c:v>28.44</c:v>
                </c:pt>
                <c:pt idx="2547">
                  <c:v>30.31</c:v>
                </c:pt>
                <c:pt idx="2548">
                  <c:v>31.18</c:v>
                </c:pt>
                <c:pt idx="2549">
                  <c:v>30.57</c:v>
                </c:pt>
                <c:pt idx="2550">
                  <c:v>32.6</c:v>
                </c:pt>
                <c:pt idx="2551">
                  <c:v>32.4</c:v>
                </c:pt>
                <c:pt idx="2552">
                  <c:v>33.020000000000003</c:v>
                </c:pt>
                <c:pt idx="2553">
                  <c:v>28.23</c:v>
                </c:pt>
                <c:pt idx="2554">
                  <c:v>32.049999999999997</c:v>
                </c:pt>
                <c:pt idx="2555">
                  <c:v>28.76</c:v>
                </c:pt>
                <c:pt idx="2556">
                  <c:v>30.83</c:v>
                </c:pt>
                <c:pt idx="2557">
                  <c:v>33.97</c:v>
                </c:pt>
                <c:pt idx="2558">
                  <c:v>33.71</c:v>
                </c:pt>
                <c:pt idx="2559">
                  <c:v>37.79</c:v>
                </c:pt>
                <c:pt idx="2560">
                  <c:v>35.869999999999997</c:v>
                </c:pt>
                <c:pt idx="2561">
                  <c:v>41.11</c:v>
                </c:pt>
                <c:pt idx="2562">
                  <c:v>31.03</c:v>
                </c:pt>
                <c:pt idx="2563">
                  <c:v>36.92</c:v>
                </c:pt>
                <c:pt idx="2564">
                  <c:v>32.97</c:v>
                </c:pt>
                <c:pt idx="2565">
                  <c:v>36.9</c:v>
                </c:pt>
                <c:pt idx="2566">
                  <c:v>33.31</c:v>
                </c:pt>
                <c:pt idx="2567">
                  <c:v>31.24</c:v>
                </c:pt>
                <c:pt idx="2568">
                  <c:v>28.88</c:v>
                </c:pt>
                <c:pt idx="2569">
                  <c:v>30.31</c:v>
                </c:pt>
                <c:pt idx="2570">
                  <c:v>34.49</c:v>
                </c:pt>
                <c:pt idx="2571">
                  <c:v>32.090000000000003</c:v>
                </c:pt>
                <c:pt idx="2572">
                  <c:v>36.33</c:v>
                </c:pt>
                <c:pt idx="2573">
                  <c:v>36.799999999999997</c:v>
                </c:pt>
                <c:pt idx="2574">
                  <c:v>37.26</c:v>
                </c:pt>
                <c:pt idx="2575">
                  <c:v>30.98</c:v>
                </c:pt>
                <c:pt idx="2576">
                  <c:v>34.07</c:v>
                </c:pt>
                <c:pt idx="2577">
                  <c:v>35.39</c:v>
                </c:pt>
                <c:pt idx="2578">
                  <c:v>41.5</c:v>
                </c:pt>
                <c:pt idx="2579">
                  <c:v>33.33</c:v>
                </c:pt>
                <c:pt idx="2580">
                  <c:v>29.67</c:v>
                </c:pt>
                <c:pt idx="2581">
                  <c:v>34.94</c:v>
                </c:pt>
                <c:pt idx="2582">
                  <c:v>29.96</c:v>
                </c:pt>
                <c:pt idx="2583">
                  <c:v>31.5</c:v>
                </c:pt>
                <c:pt idx="2584">
                  <c:v>33.61</c:v>
                </c:pt>
                <c:pt idx="2585">
                  <c:v>41.01</c:v>
                </c:pt>
                <c:pt idx="2586">
                  <c:v>29.73</c:v>
                </c:pt>
                <c:pt idx="2587">
                  <c:v>39</c:v>
                </c:pt>
                <c:pt idx="2588">
                  <c:v>38.770000000000003</c:v>
                </c:pt>
                <c:pt idx="2589">
                  <c:v>38.35</c:v>
                </c:pt>
                <c:pt idx="2590">
                  <c:v>31.94</c:v>
                </c:pt>
                <c:pt idx="2591">
                  <c:v>33.119999999999997</c:v>
                </c:pt>
                <c:pt idx="2592">
                  <c:v>36.22</c:v>
                </c:pt>
                <c:pt idx="2593">
                  <c:v>40.76</c:v>
                </c:pt>
                <c:pt idx="2594">
                  <c:v>35.04</c:v>
                </c:pt>
                <c:pt idx="2595">
                  <c:v>31.59</c:v>
                </c:pt>
                <c:pt idx="2596">
                  <c:v>35.24</c:v>
                </c:pt>
                <c:pt idx="2597">
                  <c:v>34.229999999999997</c:v>
                </c:pt>
                <c:pt idx="2598">
                  <c:v>32.94</c:v>
                </c:pt>
                <c:pt idx="2599">
                  <c:v>41.84</c:v>
                </c:pt>
                <c:pt idx="2600">
                  <c:v>39.43</c:v>
                </c:pt>
                <c:pt idx="2601">
                  <c:v>31.67</c:v>
                </c:pt>
                <c:pt idx="2602">
                  <c:v>40.56</c:v>
                </c:pt>
                <c:pt idx="2603">
                  <c:v>32.86</c:v>
                </c:pt>
                <c:pt idx="2604">
                  <c:v>36.44</c:v>
                </c:pt>
                <c:pt idx="2605">
                  <c:v>35.450000000000003</c:v>
                </c:pt>
                <c:pt idx="2606">
                  <c:v>32.04</c:v>
                </c:pt>
                <c:pt idx="2607">
                  <c:v>37.06</c:v>
                </c:pt>
                <c:pt idx="2608">
                  <c:v>33.979999999999997</c:v>
                </c:pt>
                <c:pt idx="2609">
                  <c:v>34.119999999999997</c:v>
                </c:pt>
                <c:pt idx="2610">
                  <c:v>31.25</c:v>
                </c:pt>
                <c:pt idx="2611">
                  <c:v>40.31</c:v>
                </c:pt>
                <c:pt idx="2612">
                  <c:v>40.56</c:v>
                </c:pt>
                <c:pt idx="2613">
                  <c:v>39.119999999999997</c:v>
                </c:pt>
                <c:pt idx="2614">
                  <c:v>37.43</c:v>
                </c:pt>
                <c:pt idx="2615">
                  <c:v>36.71</c:v>
                </c:pt>
                <c:pt idx="2616">
                  <c:v>28.98</c:v>
                </c:pt>
                <c:pt idx="2617">
                  <c:v>27.46</c:v>
                </c:pt>
                <c:pt idx="2618">
                  <c:v>36.89</c:v>
                </c:pt>
                <c:pt idx="2619">
                  <c:v>33.33</c:v>
                </c:pt>
                <c:pt idx="2620">
                  <c:v>30.85</c:v>
                </c:pt>
                <c:pt idx="2621">
                  <c:v>31.03</c:v>
                </c:pt>
                <c:pt idx="2622">
                  <c:v>35.39</c:v>
                </c:pt>
                <c:pt idx="2623">
                  <c:v>35.85</c:v>
                </c:pt>
                <c:pt idx="2624">
                  <c:v>31.39</c:v>
                </c:pt>
                <c:pt idx="2625">
                  <c:v>39.06</c:v>
                </c:pt>
                <c:pt idx="2626">
                  <c:v>34.29</c:v>
                </c:pt>
                <c:pt idx="2627">
                  <c:v>28.23</c:v>
                </c:pt>
                <c:pt idx="2628">
                  <c:v>33.99</c:v>
                </c:pt>
                <c:pt idx="2629">
                  <c:v>33.99</c:v>
                </c:pt>
                <c:pt idx="2630">
                  <c:v>33.44</c:v>
                </c:pt>
                <c:pt idx="2631">
                  <c:v>33.229999999999997</c:v>
                </c:pt>
                <c:pt idx="2632">
                  <c:v>36.340000000000003</c:v>
                </c:pt>
                <c:pt idx="2633">
                  <c:v>33.65</c:v>
                </c:pt>
                <c:pt idx="2634">
                  <c:v>28.93</c:v>
                </c:pt>
                <c:pt idx="2635">
                  <c:v>39.549999999999997</c:v>
                </c:pt>
                <c:pt idx="2636">
                  <c:v>41.89</c:v>
                </c:pt>
                <c:pt idx="2637">
                  <c:v>30.38</c:v>
                </c:pt>
                <c:pt idx="2638">
                  <c:v>33.450000000000003</c:v>
                </c:pt>
                <c:pt idx="2639">
                  <c:v>32.74</c:v>
                </c:pt>
                <c:pt idx="2640">
                  <c:v>34.47</c:v>
                </c:pt>
                <c:pt idx="2641">
                  <c:v>34.909999999999997</c:v>
                </c:pt>
                <c:pt idx="2642">
                  <c:v>35</c:v>
                </c:pt>
                <c:pt idx="2643">
                  <c:v>32.57</c:v>
                </c:pt>
                <c:pt idx="2644">
                  <c:v>36.5</c:v>
                </c:pt>
                <c:pt idx="2645">
                  <c:v>32.47</c:v>
                </c:pt>
                <c:pt idx="2646">
                  <c:v>41.26</c:v>
                </c:pt>
                <c:pt idx="2647">
                  <c:v>28.71</c:v>
                </c:pt>
                <c:pt idx="2648">
                  <c:v>31.11</c:v>
                </c:pt>
                <c:pt idx="2649">
                  <c:v>31.08</c:v>
                </c:pt>
                <c:pt idx="2650">
                  <c:v>36.28</c:v>
                </c:pt>
                <c:pt idx="2651">
                  <c:v>33.67</c:v>
                </c:pt>
                <c:pt idx="2652">
                  <c:v>33.83</c:v>
                </c:pt>
                <c:pt idx="2653">
                  <c:v>35.71</c:v>
                </c:pt>
                <c:pt idx="2654">
                  <c:v>38.92</c:v>
                </c:pt>
                <c:pt idx="2655">
                  <c:v>36.64</c:v>
                </c:pt>
                <c:pt idx="2656">
                  <c:v>32.96</c:v>
                </c:pt>
                <c:pt idx="2657">
                  <c:v>29.45</c:v>
                </c:pt>
                <c:pt idx="2658">
                  <c:v>38.6</c:v>
                </c:pt>
                <c:pt idx="2659">
                  <c:v>32.11</c:v>
                </c:pt>
                <c:pt idx="2660">
                  <c:v>35.729999999999997</c:v>
                </c:pt>
                <c:pt idx="2661">
                  <c:v>40.82</c:v>
                </c:pt>
                <c:pt idx="2662">
                  <c:v>31.77</c:v>
                </c:pt>
                <c:pt idx="2663">
                  <c:v>36.119999999999997</c:v>
                </c:pt>
                <c:pt idx="2664">
                  <c:v>28.31</c:v>
                </c:pt>
                <c:pt idx="2665">
                  <c:v>36.04</c:v>
                </c:pt>
                <c:pt idx="2666">
                  <c:v>34.42</c:v>
                </c:pt>
                <c:pt idx="2667">
                  <c:v>29.41</c:v>
                </c:pt>
                <c:pt idx="2668">
                  <c:v>33.340000000000003</c:v>
                </c:pt>
                <c:pt idx="2669">
                  <c:v>38.86</c:v>
                </c:pt>
                <c:pt idx="2670">
                  <c:v>34.44</c:v>
                </c:pt>
                <c:pt idx="2671">
                  <c:v>33.32</c:v>
                </c:pt>
                <c:pt idx="2672">
                  <c:v>33.47</c:v>
                </c:pt>
                <c:pt idx="2673">
                  <c:v>38.22</c:v>
                </c:pt>
                <c:pt idx="2674">
                  <c:v>34.58</c:v>
                </c:pt>
                <c:pt idx="2675">
                  <c:v>32.520000000000003</c:v>
                </c:pt>
                <c:pt idx="2676">
                  <c:v>32</c:v>
                </c:pt>
                <c:pt idx="2677">
                  <c:v>29.8</c:v>
                </c:pt>
                <c:pt idx="2678">
                  <c:v>33.85</c:v>
                </c:pt>
                <c:pt idx="2679">
                  <c:v>30.13</c:v>
                </c:pt>
                <c:pt idx="2680">
                  <c:v>29.3</c:v>
                </c:pt>
                <c:pt idx="2681">
                  <c:v>28.82</c:v>
                </c:pt>
                <c:pt idx="2682">
                  <c:v>31.82</c:v>
                </c:pt>
                <c:pt idx="2683">
                  <c:v>34.409999999999997</c:v>
                </c:pt>
                <c:pt idx="2684">
                  <c:v>29.43</c:v>
                </c:pt>
                <c:pt idx="2685">
                  <c:v>37.24</c:v>
                </c:pt>
                <c:pt idx="2686">
                  <c:v>32.020000000000003</c:v>
                </c:pt>
                <c:pt idx="2687">
                  <c:v>31.92</c:v>
                </c:pt>
                <c:pt idx="2688">
                  <c:v>28.33</c:v>
                </c:pt>
                <c:pt idx="2689">
                  <c:v>33.85</c:v>
                </c:pt>
                <c:pt idx="2690">
                  <c:v>28.3</c:v>
                </c:pt>
                <c:pt idx="2691">
                  <c:v>29.51</c:v>
                </c:pt>
                <c:pt idx="2692">
                  <c:v>28.59</c:v>
                </c:pt>
                <c:pt idx="2693">
                  <c:v>33.130000000000003</c:v>
                </c:pt>
                <c:pt idx="2694">
                  <c:v>32.159999999999997</c:v>
                </c:pt>
                <c:pt idx="2695">
                  <c:v>27.58</c:v>
                </c:pt>
                <c:pt idx="2696">
                  <c:v>28.21</c:v>
                </c:pt>
                <c:pt idx="2697">
                  <c:v>31.18</c:v>
                </c:pt>
                <c:pt idx="2698">
                  <c:v>32.43</c:v>
                </c:pt>
                <c:pt idx="2699">
                  <c:v>37.369999999999997</c:v>
                </c:pt>
                <c:pt idx="2700">
                  <c:v>30.28</c:v>
                </c:pt>
                <c:pt idx="2701">
                  <c:v>39.130000000000003</c:v>
                </c:pt>
                <c:pt idx="2702">
                  <c:v>37.71</c:v>
                </c:pt>
                <c:pt idx="2703">
                  <c:v>37.22</c:v>
                </c:pt>
                <c:pt idx="2704">
                  <c:v>35.24</c:v>
                </c:pt>
                <c:pt idx="2705">
                  <c:v>40.799999999999997</c:v>
                </c:pt>
                <c:pt idx="2706">
                  <c:v>31.24</c:v>
                </c:pt>
                <c:pt idx="2707">
                  <c:v>35.659999999999997</c:v>
                </c:pt>
                <c:pt idx="2708">
                  <c:v>34.69</c:v>
                </c:pt>
                <c:pt idx="2709">
                  <c:v>37.880000000000003</c:v>
                </c:pt>
                <c:pt idx="2710">
                  <c:v>39.549999999999997</c:v>
                </c:pt>
                <c:pt idx="2711">
                  <c:v>40.18</c:v>
                </c:pt>
                <c:pt idx="2712">
                  <c:v>41.17</c:v>
                </c:pt>
                <c:pt idx="2713">
                  <c:v>36.67</c:v>
                </c:pt>
                <c:pt idx="2714">
                  <c:v>29.86</c:v>
                </c:pt>
                <c:pt idx="2715">
                  <c:v>35.86</c:v>
                </c:pt>
                <c:pt idx="2716">
                  <c:v>31.79</c:v>
                </c:pt>
                <c:pt idx="2717">
                  <c:v>29.81</c:v>
                </c:pt>
                <c:pt idx="2718">
                  <c:v>35.9</c:v>
                </c:pt>
                <c:pt idx="2719">
                  <c:v>30.89</c:v>
                </c:pt>
                <c:pt idx="2720">
                  <c:v>29.64</c:v>
                </c:pt>
                <c:pt idx="2721">
                  <c:v>38.6</c:v>
                </c:pt>
                <c:pt idx="2722">
                  <c:v>41.84</c:v>
                </c:pt>
                <c:pt idx="2723">
                  <c:v>44.06</c:v>
                </c:pt>
                <c:pt idx="2724">
                  <c:v>33.700000000000003</c:v>
                </c:pt>
                <c:pt idx="2725">
                  <c:v>30.75</c:v>
                </c:pt>
                <c:pt idx="2726">
                  <c:v>40.17</c:v>
                </c:pt>
                <c:pt idx="2727">
                  <c:v>38.590000000000003</c:v>
                </c:pt>
                <c:pt idx="2728">
                  <c:v>30.62</c:v>
                </c:pt>
                <c:pt idx="2729">
                  <c:v>41.08</c:v>
                </c:pt>
                <c:pt idx="2730">
                  <c:v>35.18</c:v>
                </c:pt>
                <c:pt idx="2731">
                  <c:v>30.77</c:v>
                </c:pt>
                <c:pt idx="2732">
                  <c:v>39.799999999999997</c:v>
                </c:pt>
                <c:pt idx="2733">
                  <c:v>37.64</c:v>
                </c:pt>
                <c:pt idx="2734">
                  <c:v>30.42</c:v>
                </c:pt>
                <c:pt idx="2735">
                  <c:v>43.11</c:v>
                </c:pt>
                <c:pt idx="2736">
                  <c:v>18.7</c:v>
                </c:pt>
                <c:pt idx="2737">
                  <c:v>31.61</c:v>
                </c:pt>
                <c:pt idx="2738">
                  <c:v>39.78</c:v>
                </c:pt>
                <c:pt idx="2739">
                  <c:v>29.64</c:v>
                </c:pt>
                <c:pt idx="2740">
                  <c:v>37.51</c:v>
                </c:pt>
                <c:pt idx="2741">
                  <c:v>41.39</c:v>
                </c:pt>
                <c:pt idx="2742">
                  <c:v>36.619999999999997</c:v>
                </c:pt>
                <c:pt idx="2743">
                  <c:v>32.64</c:v>
                </c:pt>
                <c:pt idx="2744">
                  <c:v>33.020000000000003</c:v>
                </c:pt>
                <c:pt idx="2745">
                  <c:v>33.82</c:v>
                </c:pt>
                <c:pt idx="2746">
                  <c:v>42.54</c:v>
                </c:pt>
                <c:pt idx="2747">
                  <c:v>34.65</c:v>
                </c:pt>
                <c:pt idx="2748">
                  <c:v>28.9</c:v>
                </c:pt>
                <c:pt idx="2749">
                  <c:v>36.200000000000003</c:v>
                </c:pt>
                <c:pt idx="2750">
                  <c:v>36.64</c:v>
                </c:pt>
                <c:pt idx="2751">
                  <c:v>29.44</c:v>
                </c:pt>
                <c:pt idx="2752">
                  <c:v>34.76</c:v>
                </c:pt>
                <c:pt idx="2753">
                  <c:v>33.520000000000003</c:v>
                </c:pt>
                <c:pt idx="2754">
                  <c:v>29.9</c:v>
                </c:pt>
                <c:pt idx="2755">
                  <c:v>29.58</c:v>
                </c:pt>
                <c:pt idx="2756">
                  <c:v>42.25</c:v>
                </c:pt>
                <c:pt idx="2757">
                  <c:v>34.58</c:v>
                </c:pt>
                <c:pt idx="2758">
                  <c:v>36.42</c:v>
                </c:pt>
                <c:pt idx="2759">
                  <c:v>42.47</c:v>
                </c:pt>
                <c:pt idx="2760">
                  <c:v>26.09</c:v>
                </c:pt>
                <c:pt idx="2761">
                  <c:v>37.01</c:v>
                </c:pt>
                <c:pt idx="2762">
                  <c:v>28.53</c:v>
                </c:pt>
                <c:pt idx="2763">
                  <c:v>33.979999999999997</c:v>
                </c:pt>
                <c:pt idx="2764">
                  <c:v>37.07</c:v>
                </c:pt>
                <c:pt idx="2765">
                  <c:v>37.1</c:v>
                </c:pt>
                <c:pt idx="2766">
                  <c:v>37.47</c:v>
                </c:pt>
                <c:pt idx="2767">
                  <c:v>33.72</c:v>
                </c:pt>
                <c:pt idx="2768">
                  <c:v>38.700000000000003</c:v>
                </c:pt>
                <c:pt idx="2769">
                  <c:v>32.69</c:v>
                </c:pt>
                <c:pt idx="2770">
                  <c:v>34.340000000000003</c:v>
                </c:pt>
                <c:pt idx="2771">
                  <c:v>31.97</c:v>
                </c:pt>
                <c:pt idx="2772">
                  <c:v>27.23</c:v>
                </c:pt>
                <c:pt idx="2773">
                  <c:v>25.86</c:v>
                </c:pt>
                <c:pt idx="2774">
                  <c:v>34.39</c:v>
                </c:pt>
                <c:pt idx="2775">
                  <c:v>29.16</c:v>
                </c:pt>
                <c:pt idx="2776">
                  <c:v>29.26</c:v>
                </c:pt>
                <c:pt idx="2777">
                  <c:v>34.82</c:v>
                </c:pt>
                <c:pt idx="2778">
                  <c:v>32.75</c:v>
                </c:pt>
                <c:pt idx="2779">
                  <c:v>39.1</c:v>
                </c:pt>
                <c:pt idx="2780">
                  <c:v>34.270000000000003</c:v>
                </c:pt>
                <c:pt idx="2781">
                  <c:v>31.5</c:v>
                </c:pt>
                <c:pt idx="2782">
                  <c:v>28.2</c:v>
                </c:pt>
                <c:pt idx="2783">
                  <c:v>33.1</c:v>
                </c:pt>
                <c:pt idx="2784">
                  <c:v>17.84</c:v>
                </c:pt>
                <c:pt idx="2785">
                  <c:v>27.19</c:v>
                </c:pt>
                <c:pt idx="2786">
                  <c:v>34.44</c:v>
                </c:pt>
                <c:pt idx="2787">
                  <c:v>35.450000000000003</c:v>
                </c:pt>
                <c:pt idx="2788">
                  <c:v>30.19</c:v>
                </c:pt>
                <c:pt idx="2789">
                  <c:v>36.39</c:v>
                </c:pt>
                <c:pt idx="2790">
                  <c:v>32.72</c:v>
                </c:pt>
                <c:pt idx="2791">
                  <c:v>29.41</c:v>
                </c:pt>
                <c:pt idx="2792">
                  <c:v>32.729999999999997</c:v>
                </c:pt>
                <c:pt idx="2793">
                  <c:v>36.159999999999997</c:v>
                </c:pt>
                <c:pt idx="2794">
                  <c:v>38.94</c:v>
                </c:pt>
                <c:pt idx="2795">
                  <c:v>31.94</c:v>
                </c:pt>
                <c:pt idx="2796">
                  <c:v>32.81</c:v>
                </c:pt>
                <c:pt idx="2797">
                  <c:v>30.57</c:v>
                </c:pt>
                <c:pt idx="2798">
                  <c:v>33.56</c:v>
                </c:pt>
                <c:pt idx="2799">
                  <c:v>30.23</c:v>
                </c:pt>
                <c:pt idx="2800">
                  <c:v>33.04</c:v>
                </c:pt>
                <c:pt idx="2801">
                  <c:v>36.479999999999997</c:v>
                </c:pt>
                <c:pt idx="2802">
                  <c:v>37.61</c:v>
                </c:pt>
                <c:pt idx="2803">
                  <c:v>34.700000000000003</c:v>
                </c:pt>
                <c:pt idx="2804">
                  <c:v>38.18</c:v>
                </c:pt>
                <c:pt idx="2805">
                  <c:v>30.12</c:v>
                </c:pt>
                <c:pt idx="2806">
                  <c:v>33.81</c:v>
                </c:pt>
                <c:pt idx="2807">
                  <c:v>40.83</c:v>
                </c:pt>
                <c:pt idx="2808">
                  <c:v>35.619999999999997</c:v>
                </c:pt>
                <c:pt idx="2809">
                  <c:v>29.84</c:v>
                </c:pt>
                <c:pt idx="2810">
                  <c:v>35.81</c:v>
                </c:pt>
                <c:pt idx="2811">
                  <c:v>33.979999999999997</c:v>
                </c:pt>
                <c:pt idx="2812">
                  <c:v>31.9</c:v>
                </c:pt>
                <c:pt idx="2813">
                  <c:v>33.880000000000003</c:v>
                </c:pt>
                <c:pt idx="2814">
                  <c:v>33.43</c:v>
                </c:pt>
                <c:pt idx="2815">
                  <c:v>29.73</c:v>
                </c:pt>
                <c:pt idx="2816">
                  <c:v>33.93</c:v>
                </c:pt>
                <c:pt idx="2817">
                  <c:v>34.58</c:v>
                </c:pt>
                <c:pt idx="2818">
                  <c:v>36.630000000000003</c:v>
                </c:pt>
                <c:pt idx="2819">
                  <c:v>39.46</c:v>
                </c:pt>
                <c:pt idx="2820">
                  <c:v>32.159999999999997</c:v>
                </c:pt>
                <c:pt idx="2821">
                  <c:v>35.369999999999997</c:v>
                </c:pt>
                <c:pt idx="2822">
                  <c:v>33.9</c:v>
                </c:pt>
                <c:pt idx="2823">
                  <c:v>28.72</c:v>
                </c:pt>
                <c:pt idx="2824">
                  <c:v>29.31</c:v>
                </c:pt>
                <c:pt idx="2825">
                  <c:v>39.340000000000003</c:v>
                </c:pt>
                <c:pt idx="2826">
                  <c:v>30.45</c:v>
                </c:pt>
                <c:pt idx="2827">
                  <c:v>33.979999999999997</c:v>
                </c:pt>
                <c:pt idx="2828">
                  <c:v>38.549999999999997</c:v>
                </c:pt>
                <c:pt idx="2829">
                  <c:v>36.43</c:v>
                </c:pt>
                <c:pt idx="2830">
                  <c:v>30.49</c:v>
                </c:pt>
                <c:pt idx="2831">
                  <c:v>36.299999999999997</c:v>
                </c:pt>
                <c:pt idx="2832">
                  <c:v>35.76</c:v>
                </c:pt>
                <c:pt idx="2833">
                  <c:v>29.4</c:v>
                </c:pt>
                <c:pt idx="2834">
                  <c:v>37.14</c:v>
                </c:pt>
                <c:pt idx="2835">
                  <c:v>36.85</c:v>
                </c:pt>
                <c:pt idx="2836">
                  <c:v>38.270000000000003</c:v>
                </c:pt>
                <c:pt idx="2837">
                  <c:v>37.450000000000003</c:v>
                </c:pt>
                <c:pt idx="2838">
                  <c:v>30.76</c:v>
                </c:pt>
                <c:pt idx="2839">
                  <c:v>31.74</c:v>
                </c:pt>
                <c:pt idx="2840">
                  <c:v>31.67</c:v>
                </c:pt>
                <c:pt idx="2841">
                  <c:v>37.32</c:v>
                </c:pt>
                <c:pt idx="2842">
                  <c:v>38.03</c:v>
                </c:pt>
                <c:pt idx="2843">
                  <c:v>30.5</c:v>
                </c:pt>
                <c:pt idx="2844">
                  <c:v>30.02</c:v>
                </c:pt>
                <c:pt idx="2845">
                  <c:v>28.16</c:v>
                </c:pt>
                <c:pt idx="2846">
                  <c:v>34.409999999999997</c:v>
                </c:pt>
                <c:pt idx="2847">
                  <c:v>34.200000000000003</c:v>
                </c:pt>
                <c:pt idx="2848">
                  <c:v>31.5</c:v>
                </c:pt>
                <c:pt idx="2849">
                  <c:v>35.409999999999997</c:v>
                </c:pt>
                <c:pt idx="2850">
                  <c:v>29.96</c:v>
                </c:pt>
                <c:pt idx="2851">
                  <c:v>33.69</c:v>
                </c:pt>
                <c:pt idx="2852">
                  <c:v>29.81</c:v>
                </c:pt>
                <c:pt idx="2853">
                  <c:v>36.14</c:v>
                </c:pt>
                <c:pt idx="2854">
                  <c:v>36.369999999999997</c:v>
                </c:pt>
                <c:pt idx="2855">
                  <c:v>37.049999999999997</c:v>
                </c:pt>
                <c:pt idx="2856">
                  <c:v>30.53</c:v>
                </c:pt>
                <c:pt idx="2857">
                  <c:v>29.48</c:v>
                </c:pt>
                <c:pt idx="2858">
                  <c:v>27.87</c:v>
                </c:pt>
                <c:pt idx="2859">
                  <c:v>34.71</c:v>
                </c:pt>
                <c:pt idx="2860">
                  <c:v>34.96</c:v>
                </c:pt>
                <c:pt idx="2861">
                  <c:v>30.02</c:v>
                </c:pt>
                <c:pt idx="2862">
                  <c:v>32.19</c:v>
                </c:pt>
                <c:pt idx="2863">
                  <c:v>40.76</c:v>
                </c:pt>
                <c:pt idx="2864">
                  <c:v>38.380000000000003</c:v>
                </c:pt>
                <c:pt idx="2865">
                  <c:v>41.54</c:v>
                </c:pt>
                <c:pt idx="2866">
                  <c:v>31.61</c:v>
                </c:pt>
                <c:pt idx="2867">
                  <c:v>31.4</c:v>
                </c:pt>
                <c:pt idx="2868">
                  <c:v>22.96</c:v>
                </c:pt>
                <c:pt idx="2869">
                  <c:v>22.9</c:v>
                </c:pt>
                <c:pt idx="2870">
                  <c:v>29.52</c:v>
                </c:pt>
                <c:pt idx="2871">
                  <c:v>30.97</c:v>
                </c:pt>
                <c:pt idx="2872">
                  <c:v>31.41</c:v>
                </c:pt>
                <c:pt idx="2873">
                  <c:v>37.06</c:v>
                </c:pt>
                <c:pt idx="2874">
                  <c:v>37.86</c:v>
                </c:pt>
                <c:pt idx="2875">
                  <c:v>36.36</c:v>
                </c:pt>
                <c:pt idx="2876">
                  <c:v>37.04</c:v>
                </c:pt>
                <c:pt idx="2877">
                  <c:v>38.04</c:v>
                </c:pt>
                <c:pt idx="2878">
                  <c:v>40.22</c:v>
                </c:pt>
                <c:pt idx="2879">
                  <c:v>33.06</c:v>
                </c:pt>
                <c:pt idx="2880">
                  <c:v>34.630000000000003</c:v>
                </c:pt>
                <c:pt idx="2881">
                  <c:v>28.96</c:v>
                </c:pt>
                <c:pt idx="2882">
                  <c:v>27.25</c:v>
                </c:pt>
                <c:pt idx="2883">
                  <c:v>41.02</c:v>
                </c:pt>
                <c:pt idx="2884">
                  <c:v>37.1</c:v>
                </c:pt>
                <c:pt idx="2885">
                  <c:v>31.64</c:v>
                </c:pt>
                <c:pt idx="2886">
                  <c:v>40.03</c:v>
                </c:pt>
                <c:pt idx="2887">
                  <c:v>34.14</c:v>
                </c:pt>
                <c:pt idx="2888">
                  <c:v>31.99</c:v>
                </c:pt>
                <c:pt idx="2889">
                  <c:v>38.57</c:v>
                </c:pt>
                <c:pt idx="2890">
                  <c:v>39.35</c:v>
                </c:pt>
                <c:pt idx="2891">
                  <c:v>34.06</c:v>
                </c:pt>
                <c:pt idx="2892">
                  <c:v>29.33</c:v>
                </c:pt>
                <c:pt idx="2893">
                  <c:v>33.81</c:v>
                </c:pt>
                <c:pt idx="2894">
                  <c:v>35.92</c:v>
                </c:pt>
                <c:pt idx="2895">
                  <c:v>29.47</c:v>
                </c:pt>
                <c:pt idx="2896">
                  <c:v>29.81</c:v>
                </c:pt>
                <c:pt idx="2897">
                  <c:v>35.549999999999997</c:v>
                </c:pt>
                <c:pt idx="2898">
                  <c:v>28.97</c:v>
                </c:pt>
                <c:pt idx="2899">
                  <c:v>37.17</c:v>
                </c:pt>
                <c:pt idx="2900">
                  <c:v>40.17</c:v>
                </c:pt>
                <c:pt idx="2901">
                  <c:v>31.3</c:v>
                </c:pt>
                <c:pt idx="2902">
                  <c:v>34.229999999999997</c:v>
                </c:pt>
                <c:pt idx="2903">
                  <c:v>31.71</c:v>
                </c:pt>
                <c:pt idx="2904">
                  <c:v>39.869999999999997</c:v>
                </c:pt>
                <c:pt idx="2905">
                  <c:v>33.31</c:v>
                </c:pt>
                <c:pt idx="2906">
                  <c:v>38.619999999999997</c:v>
                </c:pt>
                <c:pt idx="2907">
                  <c:v>39.31</c:v>
                </c:pt>
                <c:pt idx="2908">
                  <c:v>33.17</c:v>
                </c:pt>
                <c:pt idx="2909">
                  <c:v>31.63</c:v>
                </c:pt>
                <c:pt idx="2910">
                  <c:v>31.06</c:v>
                </c:pt>
                <c:pt idx="2911">
                  <c:v>36.78</c:v>
                </c:pt>
                <c:pt idx="2912">
                  <c:v>33.049999999999997</c:v>
                </c:pt>
                <c:pt idx="2913">
                  <c:v>31.38</c:v>
                </c:pt>
                <c:pt idx="2914">
                  <c:v>38.14</c:v>
                </c:pt>
                <c:pt idx="2915">
                  <c:v>35.79</c:v>
                </c:pt>
                <c:pt idx="2916">
                  <c:v>29.3</c:v>
                </c:pt>
                <c:pt idx="2917">
                  <c:v>33.96</c:v>
                </c:pt>
                <c:pt idx="2918">
                  <c:v>37.450000000000003</c:v>
                </c:pt>
                <c:pt idx="2919">
                  <c:v>38.770000000000003</c:v>
                </c:pt>
                <c:pt idx="2920">
                  <c:v>37.78</c:v>
                </c:pt>
                <c:pt idx="2921">
                  <c:v>28.02</c:v>
                </c:pt>
                <c:pt idx="2922">
                  <c:v>35.130000000000003</c:v>
                </c:pt>
                <c:pt idx="2923">
                  <c:v>41.39</c:v>
                </c:pt>
                <c:pt idx="2924">
                  <c:v>32.24</c:v>
                </c:pt>
                <c:pt idx="2925">
                  <c:v>34.57</c:v>
                </c:pt>
                <c:pt idx="2926">
                  <c:v>40.270000000000003</c:v>
                </c:pt>
                <c:pt idx="2927">
                  <c:v>33.99</c:v>
                </c:pt>
                <c:pt idx="2928">
                  <c:v>33.659999999999997</c:v>
                </c:pt>
                <c:pt idx="2929">
                  <c:v>29.49</c:v>
                </c:pt>
                <c:pt idx="2930">
                  <c:v>35.15</c:v>
                </c:pt>
                <c:pt idx="2931">
                  <c:v>32.880000000000003</c:v>
                </c:pt>
                <c:pt idx="2932">
                  <c:v>41.6</c:v>
                </c:pt>
                <c:pt idx="2933">
                  <c:v>36.49</c:v>
                </c:pt>
                <c:pt idx="2934">
                  <c:v>30.73</c:v>
                </c:pt>
                <c:pt idx="2935">
                  <c:v>43.46</c:v>
                </c:pt>
                <c:pt idx="2936">
                  <c:v>44.69</c:v>
                </c:pt>
                <c:pt idx="2937">
                  <c:v>37.03</c:v>
                </c:pt>
                <c:pt idx="2938">
                  <c:v>37.93</c:v>
                </c:pt>
                <c:pt idx="2939">
                  <c:v>37.840000000000003</c:v>
                </c:pt>
                <c:pt idx="2940">
                  <c:v>33.11</c:v>
                </c:pt>
                <c:pt idx="2941">
                  <c:v>38.28</c:v>
                </c:pt>
                <c:pt idx="2942">
                  <c:v>28.9</c:v>
                </c:pt>
                <c:pt idx="2943">
                  <c:v>30.27</c:v>
                </c:pt>
                <c:pt idx="2944">
                  <c:v>30.53</c:v>
                </c:pt>
                <c:pt idx="2945">
                  <c:v>39.409999999999997</c:v>
                </c:pt>
                <c:pt idx="2946">
                  <c:v>36.159999999999997</c:v>
                </c:pt>
                <c:pt idx="2947">
                  <c:v>30.24</c:v>
                </c:pt>
                <c:pt idx="2948">
                  <c:v>39.57</c:v>
                </c:pt>
                <c:pt idx="2949">
                  <c:v>37.57</c:v>
                </c:pt>
                <c:pt idx="2950">
                  <c:v>36.94</c:v>
                </c:pt>
                <c:pt idx="2951">
                  <c:v>34.61</c:v>
                </c:pt>
                <c:pt idx="2952">
                  <c:v>32.83</c:v>
                </c:pt>
                <c:pt idx="2953">
                  <c:v>35.42</c:v>
                </c:pt>
                <c:pt idx="2954">
                  <c:v>32.81</c:v>
                </c:pt>
                <c:pt idx="2955">
                  <c:v>32.83</c:v>
                </c:pt>
                <c:pt idx="2956">
                  <c:v>32.51</c:v>
                </c:pt>
                <c:pt idx="2957">
                  <c:v>29.71</c:v>
                </c:pt>
                <c:pt idx="2958">
                  <c:v>32.97</c:v>
                </c:pt>
                <c:pt idx="2959">
                  <c:v>37.39</c:v>
                </c:pt>
                <c:pt idx="2960">
                  <c:v>38.76</c:v>
                </c:pt>
                <c:pt idx="2961">
                  <c:v>36.28</c:v>
                </c:pt>
                <c:pt idx="2962">
                  <c:v>38.93</c:v>
                </c:pt>
                <c:pt idx="2963">
                  <c:v>36.049999999999997</c:v>
                </c:pt>
                <c:pt idx="2964">
                  <c:v>28.61</c:v>
                </c:pt>
                <c:pt idx="2965">
                  <c:v>36.72</c:v>
                </c:pt>
                <c:pt idx="2966">
                  <c:v>33.11</c:v>
                </c:pt>
                <c:pt idx="2967">
                  <c:v>31.93</c:v>
                </c:pt>
                <c:pt idx="2968">
                  <c:v>33.79</c:v>
                </c:pt>
                <c:pt idx="2969">
                  <c:v>30.12</c:v>
                </c:pt>
                <c:pt idx="2970">
                  <c:v>34.56</c:v>
                </c:pt>
                <c:pt idx="2971">
                  <c:v>35.74</c:v>
                </c:pt>
                <c:pt idx="2972">
                  <c:v>34.03</c:v>
                </c:pt>
                <c:pt idx="2973">
                  <c:v>27.71</c:v>
                </c:pt>
                <c:pt idx="2974">
                  <c:v>32.909999999999997</c:v>
                </c:pt>
                <c:pt idx="2975">
                  <c:v>36.590000000000003</c:v>
                </c:pt>
                <c:pt idx="2976">
                  <c:v>31.93</c:v>
                </c:pt>
                <c:pt idx="2977">
                  <c:v>31.84</c:v>
                </c:pt>
                <c:pt idx="2978">
                  <c:v>36.619999999999997</c:v>
                </c:pt>
                <c:pt idx="2979">
                  <c:v>31.08</c:v>
                </c:pt>
                <c:pt idx="2980">
                  <c:v>34.24</c:v>
                </c:pt>
                <c:pt idx="2981">
                  <c:v>33.15</c:v>
                </c:pt>
                <c:pt idx="2982">
                  <c:v>31.38</c:v>
                </c:pt>
                <c:pt idx="2983">
                  <c:v>29.02</c:v>
                </c:pt>
                <c:pt idx="2984">
                  <c:v>28.62</c:v>
                </c:pt>
                <c:pt idx="2985">
                  <c:v>38.11</c:v>
                </c:pt>
                <c:pt idx="2986">
                  <c:v>37.31</c:v>
                </c:pt>
                <c:pt idx="2987">
                  <c:v>31.08</c:v>
                </c:pt>
                <c:pt idx="2988">
                  <c:v>18.91</c:v>
                </c:pt>
                <c:pt idx="2989">
                  <c:v>19.3</c:v>
                </c:pt>
                <c:pt idx="2990">
                  <c:v>31.85</c:v>
                </c:pt>
                <c:pt idx="2991">
                  <c:v>36.6</c:v>
                </c:pt>
                <c:pt idx="2992">
                  <c:v>35.31</c:v>
                </c:pt>
                <c:pt idx="2993">
                  <c:v>32.71</c:v>
                </c:pt>
                <c:pt idx="2994">
                  <c:v>36.69</c:v>
                </c:pt>
                <c:pt idx="2995">
                  <c:v>35.409999999999997</c:v>
                </c:pt>
                <c:pt idx="2996">
                  <c:v>30.55</c:v>
                </c:pt>
                <c:pt idx="2997">
                  <c:v>37.47</c:v>
                </c:pt>
                <c:pt idx="2998">
                  <c:v>34.4</c:v>
                </c:pt>
                <c:pt idx="2999">
                  <c:v>28.49</c:v>
                </c:pt>
                <c:pt idx="3000">
                  <c:v>28.98</c:v>
                </c:pt>
                <c:pt idx="3001">
                  <c:v>41.49</c:v>
                </c:pt>
                <c:pt idx="3002">
                  <c:v>35.78</c:v>
                </c:pt>
                <c:pt idx="3003">
                  <c:v>43.61</c:v>
                </c:pt>
                <c:pt idx="3004">
                  <c:v>36.72</c:v>
                </c:pt>
                <c:pt idx="3005">
                  <c:v>34.21</c:v>
                </c:pt>
                <c:pt idx="3006">
                  <c:v>30.27</c:v>
                </c:pt>
                <c:pt idx="3007">
                  <c:v>37.19</c:v>
                </c:pt>
                <c:pt idx="3008">
                  <c:v>34.35</c:v>
                </c:pt>
                <c:pt idx="3009">
                  <c:v>35.11</c:v>
                </c:pt>
                <c:pt idx="3010">
                  <c:v>34.61</c:v>
                </c:pt>
                <c:pt idx="3011">
                  <c:v>41.93</c:v>
                </c:pt>
                <c:pt idx="3012">
                  <c:v>28.14</c:v>
                </c:pt>
                <c:pt idx="3013">
                  <c:v>31.37</c:v>
                </c:pt>
                <c:pt idx="3014">
                  <c:v>42.21</c:v>
                </c:pt>
                <c:pt idx="3015">
                  <c:v>36.6</c:v>
                </c:pt>
                <c:pt idx="3016">
                  <c:v>35.03</c:v>
                </c:pt>
                <c:pt idx="3017">
                  <c:v>39.42</c:v>
                </c:pt>
                <c:pt idx="3018">
                  <c:v>32.74</c:v>
                </c:pt>
                <c:pt idx="3019">
                  <c:v>31.84</c:v>
                </c:pt>
                <c:pt idx="3020">
                  <c:v>35.03</c:v>
                </c:pt>
                <c:pt idx="3021">
                  <c:v>39.5</c:v>
                </c:pt>
                <c:pt idx="3022">
                  <c:v>40.22</c:v>
                </c:pt>
                <c:pt idx="3023">
                  <c:v>43.04</c:v>
                </c:pt>
                <c:pt idx="3024">
                  <c:v>29.49</c:v>
                </c:pt>
                <c:pt idx="3025">
                  <c:v>32.69</c:v>
                </c:pt>
                <c:pt idx="3026">
                  <c:v>33.49</c:v>
                </c:pt>
                <c:pt idx="3027">
                  <c:v>35.17</c:v>
                </c:pt>
                <c:pt idx="3028">
                  <c:v>29.28</c:v>
                </c:pt>
                <c:pt idx="3029">
                  <c:v>38.590000000000003</c:v>
                </c:pt>
                <c:pt idx="3030">
                  <c:v>38.44</c:v>
                </c:pt>
                <c:pt idx="3031">
                  <c:v>28.7</c:v>
                </c:pt>
                <c:pt idx="3032">
                  <c:v>30.95</c:v>
                </c:pt>
                <c:pt idx="3033">
                  <c:v>31.63</c:v>
                </c:pt>
                <c:pt idx="3034">
                  <c:v>33.18</c:v>
                </c:pt>
                <c:pt idx="3035">
                  <c:v>34.880000000000003</c:v>
                </c:pt>
                <c:pt idx="3036">
                  <c:v>31.3</c:v>
                </c:pt>
                <c:pt idx="3037">
                  <c:v>30.15</c:v>
                </c:pt>
                <c:pt idx="3038">
                  <c:v>28.42</c:v>
                </c:pt>
                <c:pt idx="3039">
                  <c:v>35.56</c:v>
                </c:pt>
                <c:pt idx="3040">
                  <c:v>30.22</c:v>
                </c:pt>
                <c:pt idx="3041">
                  <c:v>31.18</c:v>
                </c:pt>
                <c:pt idx="3042">
                  <c:v>38.79</c:v>
                </c:pt>
                <c:pt idx="3043">
                  <c:v>31.28</c:v>
                </c:pt>
                <c:pt idx="3044">
                  <c:v>27.63</c:v>
                </c:pt>
                <c:pt idx="3045">
                  <c:v>35.549999999999997</c:v>
                </c:pt>
                <c:pt idx="3046">
                  <c:v>34.549999999999997</c:v>
                </c:pt>
                <c:pt idx="3047">
                  <c:v>30.4</c:v>
                </c:pt>
                <c:pt idx="3048">
                  <c:v>33</c:v>
                </c:pt>
                <c:pt idx="3049">
                  <c:v>31.56</c:v>
                </c:pt>
                <c:pt idx="3050">
                  <c:v>35.340000000000003</c:v>
                </c:pt>
                <c:pt idx="3051">
                  <c:v>37.65</c:v>
                </c:pt>
                <c:pt idx="3052">
                  <c:v>35.270000000000003</c:v>
                </c:pt>
                <c:pt idx="3053">
                  <c:v>29.7</c:v>
                </c:pt>
                <c:pt idx="3054">
                  <c:v>37.85</c:v>
                </c:pt>
                <c:pt idx="3055">
                  <c:v>36.86</c:v>
                </c:pt>
                <c:pt idx="3056">
                  <c:v>33.81</c:v>
                </c:pt>
                <c:pt idx="3057">
                  <c:v>31.78</c:v>
                </c:pt>
                <c:pt idx="3058">
                  <c:v>35.659999999999997</c:v>
                </c:pt>
                <c:pt idx="3059">
                  <c:v>32.520000000000003</c:v>
                </c:pt>
                <c:pt idx="3060">
                  <c:v>19.95</c:v>
                </c:pt>
                <c:pt idx="3061">
                  <c:v>33.43</c:v>
                </c:pt>
                <c:pt idx="3062">
                  <c:v>31.52</c:v>
                </c:pt>
                <c:pt idx="3063">
                  <c:v>28.68</c:v>
                </c:pt>
                <c:pt idx="3064">
                  <c:v>40.5</c:v>
                </c:pt>
                <c:pt idx="3065">
                  <c:v>37.549999999999997</c:v>
                </c:pt>
                <c:pt idx="3066">
                  <c:v>39.83</c:v>
                </c:pt>
                <c:pt idx="3067">
                  <c:v>31.76</c:v>
                </c:pt>
                <c:pt idx="3068">
                  <c:v>36.869999999999997</c:v>
                </c:pt>
                <c:pt idx="3069">
                  <c:v>39.54</c:v>
                </c:pt>
                <c:pt idx="3070">
                  <c:v>33.81</c:v>
                </c:pt>
                <c:pt idx="3071">
                  <c:v>31.89</c:v>
                </c:pt>
                <c:pt idx="3072">
                  <c:v>32.58</c:v>
                </c:pt>
                <c:pt idx="3073">
                  <c:v>34.229999999999997</c:v>
                </c:pt>
                <c:pt idx="3074">
                  <c:v>28.49</c:v>
                </c:pt>
                <c:pt idx="3075">
                  <c:v>29.6</c:v>
                </c:pt>
                <c:pt idx="3076">
                  <c:v>33.6</c:v>
                </c:pt>
                <c:pt idx="3077">
                  <c:v>29.03</c:v>
                </c:pt>
                <c:pt idx="3078">
                  <c:v>35.299999999999997</c:v>
                </c:pt>
                <c:pt idx="3079">
                  <c:v>37.549999999999997</c:v>
                </c:pt>
                <c:pt idx="3080">
                  <c:v>32.340000000000003</c:v>
                </c:pt>
                <c:pt idx="3081">
                  <c:v>32.380000000000003</c:v>
                </c:pt>
                <c:pt idx="3082">
                  <c:v>36.479999999999997</c:v>
                </c:pt>
                <c:pt idx="3083">
                  <c:v>35.35</c:v>
                </c:pt>
                <c:pt idx="3084">
                  <c:v>36.67</c:v>
                </c:pt>
                <c:pt idx="3085">
                  <c:v>37.01</c:v>
                </c:pt>
                <c:pt idx="3086">
                  <c:v>38.619999999999997</c:v>
                </c:pt>
                <c:pt idx="3087">
                  <c:v>34.31</c:v>
                </c:pt>
                <c:pt idx="3088">
                  <c:v>32.36</c:v>
                </c:pt>
                <c:pt idx="3089">
                  <c:v>37.74</c:v>
                </c:pt>
                <c:pt idx="3090">
                  <c:v>30.53</c:v>
                </c:pt>
                <c:pt idx="3091">
                  <c:v>31.41</c:v>
                </c:pt>
                <c:pt idx="3092">
                  <c:v>40.19</c:v>
                </c:pt>
                <c:pt idx="3093">
                  <c:v>32.26</c:v>
                </c:pt>
                <c:pt idx="3094">
                  <c:v>33.770000000000003</c:v>
                </c:pt>
                <c:pt idx="3095">
                  <c:v>36.74</c:v>
                </c:pt>
                <c:pt idx="3096">
                  <c:v>26.36</c:v>
                </c:pt>
                <c:pt idx="3097">
                  <c:v>29.13</c:v>
                </c:pt>
                <c:pt idx="3098">
                  <c:v>31.84</c:v>
                </c:pt>
                <c:pt idx="3099">
                  <c:v>35.32</c:v>
                </c:pt>
                <c:pt idx="3100">
                  <c:v>33.28</c:v>
                </c:pt>
                <c:pt idx="3101">
                  <c:v>29.92</c:v>
                </c:pt>
                <c:pt idx="3102">
                  <c:v>30.77</c:v>
                </c:pt>
                <c:pt idx="3103">
                  <c:v>36.340000000000003</c:v>
                </c:pt>
                <c:pt idx="3104">
                  <c:v>29.16</c:v>
                </c:pt>
                <c:pt idx="3105">
                  <c:v>32.799999999999997</c:v>
                </c:pt>
                <c:pt idx="3106">
                  <c:v>31.71</c:v>
                </c:pt>
                <c:pt idx="3107">
                  <c:v>39.1</c:v>
                </c:pt>
                <c:pt idx="3108">
                  <c:v>37.89</c:v>
                </c:pt>
                <c:pt idx="3109">
                  <c:v>34.619999999999997</c:v>
                </c:pt>
                <c:pt idx="3110">
                  <c:v>28.02</c:v>
                </c:pt>
                <c:pt idx="3111">
                  <c:v>30.42</c:v>
                </c:pt>
                <c:pt idx="3112">
                  <c:v>31.07</c:v>
                </c:pt>
                <c:pt idx="3113">
                  <c:v>30.04</c:v>
                </c:pt>
                <c:pt idx="3114">
                  <c:v>27.52</c:v>
                </c:pt>
                <c:pt idx="3115">
                  <c:v>36.520000000000003</c:v>
                </c:pt>
                <c:pt idx="3116">
                  <c:v>31.05</c:v>
                </c:pt>
                <c:pt idx="3117">
                  <c:v>31.59</c:v>
                </c:pt>
                <c:pt idx="3118">
                  <c:v>40.56</c:v>
                </c:pt>
                <c:pt idx="3119">
                  <c:v>33.9</c:v>
                </c:pt>
                <c:pt idx="3120">
                  <c:v>35.369999999999997</c:v>
                </c:pt>
                <c:pt idx="3121">
                  <c:v>29.9</c:v>
                </c:pt>
                <c:pt idx="3122">
                  <c:v>35.549999999999997</c:v>
                </c:pt>
                <c:pt idx="3123">
                  <c:v>33.46</c:v>
                </c:pt>
                <c:pt idx="3124">
                  <c:v>33.67</c:v>
                </c:pt>
                <c:pt idx="3125">
                  <c:v>37.090000000000003</c:v>
                </c:pt>
                <c:pt idx="3126">
                  <c:v>31.92</c:v>
                </c:pt>
                <c:pt idx="3127">
                  <c:v>33.01</c:v>
                </c:pt>
                <c:pt idx="3128">
                  <c:v>34.18</c:v>
                </c:pt>
                <c:pt idx="3129">
                  <c:v>31.2</c:v>
                </c:pt>
                <c:pt idx="3130">
                  <c:v>35.08</c:v>
                </c:pt>
                <c:pt idx="3131">
                  <c:v>35.92</c:v>
                </c:pt>
                <c:pt idx="3132">
                  <c:v>29.39</c:v>
                </c:pt>
                <c:pt idx="3133">
                  <c:v>36.950000000000003</c:v>
                </c:pt>
                <c:pt idx="3134">
                  <c:v>34.590000000000003</c:v>
                </c:pt>
                <c:pt idx="3135">
                  <c:v>30.55</c:v>
                </c:pt>
                <c:pt idx="3136">
                  <c:v>40.99</c:v>
                </c:pt>
                <c:pt idx="3137">
                  <c:v>37.82</c:v>
                </c:pt>
                <c:pt idx="3138">
                  <c:v>29.33</c:v>
                </c:pt>
                <c:pt idx="3139">
                  <c:v>40.01</c:v>
                </c:pt>
                <c:pt idx="3140">
                  <c:v>36.82</c:v>
                </c:pt>
                <c:pt idx="3141">
                  <c:v>36.75</c:v>
                </c:pt>
                <c:pt idx="3142">
                  <c:v>38.32</c:v>
                </c:pt>
                <c:pt idx="3143">
                  <c:v>34.22</c:v>
                </c:pt>
                <c:pt idx="3144">
                  <c:v>34.08</c:v>
                </c:pt>
                <c:pt idx="3145">
                  <c:v>35.83</c:v>
                </c:pt>
                <c:pt idx="3146">
                  <c:v>30.9</c:v>
                </c:pt>
                <c:pt idx="3147">
                  <c:v>31.15</c:v>
                </c:pt>
                <c:pt idx="3148">
                  <c:v>30.75</c:v>
                </c:pt>
                <c:pt idx="3149">
                  <c:v>29.93</c:v>
                </c:pt>
                <c:pt idx="3150">
                  <c:v>29</c:v>
                </c:pt>
                <c:pt idx="3151">
                  <c:v>39.07</c:v>
                </c:pt>
                <c:pt idx="3152">
                  <c:v>32.11</c:v>
                </c:pt>
                <c:pt idx="3153">
                  <c:v>31.13</c:v>
                </c:pt>
                <c:pt idx="3154">
                  <c:v>29.81</c:v>
                </c:pt>
                <c:pt idx="3155">
                  <c:v>33.840000000000003</c:v>
                </c:pt>
                <c:pt idx="3156">
                  <c:v>27.96</c:v>
                </c:pt>
                <c:pt idx="3157">
                  <c:v>28.32</c:v>
                </c:pt>
                <c:pt idx="3158">
                  <c:v>36.39</c:v>
                </c:pt>
                <c:pt idx="3159">
                  <c:v>35.39</c:v>
                </c:pt>
                <c:pt idx="3160">
                  <c:v>28.94</c:v>
                </c:pt>
                <c:pt idx="3161">
                  <c:v>29.38</c:v>
                </c:pt>
                <c:pt idx="3162">
                  <c:v>33.369999999999997</c:v>
                </c:pt>
                <c:pt idx="3163">
                  <c:v>35.56</c:v>
                </c:pt>
                <c:pt idx="3164">
                  <c:v>32.29</c:v>
                </c:pt>
                <c:pt idx="3165">
                  <c:v>34.270000000000003</c:v>
                </c:pt>
                <c:pt idx="3166">
                  <c:v>27.72</c:v>
                </c:pt>
                <c:pt idx="3167">
                  <c:v>37.22</c:v>
                </c:pt>
                <c:pt idx="3168">
                  <c:v>30.22</c:v>
                </c:pt>
                <c:pt idx="3169">
                  <c:v>36.26</c:v>
                </c:pt>
                <c:pt idx="3170">
                  <c:v>30.29</c:v>
                </c:pt>
                <c:pt idx="3171">
                  <c:v>30.98</c:v>
                </c:pt>
                <c:pt idx="3172">
                  <c:v>36.630000000000003</c:v>
                </c:pt>
                <c:pt idx="3173">
                  <c:v>32.090000000000003</c:v>
                </c:pt>
                <c:pt idx="3174">
                  <c:v>34.58</c:v>
                </c:pt>
                <c:pt idx="3175">
                  <c:v>31.63</c:v>
                </c:pt>
                <c:pt idx="3176">
                  <c:v>37.47</c:v>
                </c:pt>
                <c:pt idx="3177">
                  <c:v>31.23</c:v>
                </c:pt>
                <c:pt idx="3178">
                  <c:v>38.26</c:v>
                </c:pt>
                <c:pt idx="3179">
                  <c:v>33.49</c:v>
                </c:pt>
                <c:pt idx="3180">
                  <c:v>33.53</c:v>
                </c:pt>
                <c:pt idx="3181">
                  <c:v>37.51</c:v>
                </c:pt>
                <c:pt idx="3182">
                  <c:v>33.01</c:v>
                </c:pt>
                <c:pt idx="3183">
                  <c:v>36.97</c:v>
                </c:pt>
                <c:pt idx="3184">
                  <c:v>30.72</c:v>
                </c:pt>
                <c:pt idx="3185">
                  <c:v>39.64</c:v>
                </c:pt>
                <c:pt idx="3186">
                  <c:v>33.799999999999997</c:v>
                </c:pt>
                <c:pt idx="3187">
                  <c:v>29.74</c:v>
                </c:pt>
                <c:pt idx="3188">
                  <c:v>32.1</c:v>
                </c:pt>
                <c:pt idx="3189">
                  <c:v>28.99</c:v>
                </c:pt>
                <c:pt idx="3190">
                  <c:v>35.950000000000003</c:v>
                </c:pt>
                <c:pt idx="3191">
                  <c:v>40.909999999999997</c:v>
                </c:pt>
                <c:pt idx="3192">
                  <c:v>35.74</c:v>
                </c:pt>
                <c:pt idx="3193">
                  <c:v>31.09</c:v>
                </c:pt>
                <c:pt idx="3194">
                  <c:v>26.65</c:v>
                </c:pt>
                <c:pt idx="3195">
                  <c:v>35.299999999999997</c:v>
                </c:pt>
                <c:pt idx="3196">
                  <c:v>37.6</c:v>
                </c:pt>
                <c:pt idx="3197">
                  <c:v>36.71</c:v>
                </c:pt>
                <c:pt idx="3198">
                  <c:v>38.369999999999997</c:v>
                </c:pt>
                <c:pt idx="3199">
                  <c:v>29.7</c:v>
                </c:pt>
                <c:pt idx="3200">
                  <c:v>32.26</c:v>
                </c:pt>
                <c:pt idx="3201">
                  <c:v>31.74</c:v>
                </c:pt>
                <c:pt idx="3202">
                  <c:v>37.42</c:v>
                </c:pt>
                <c:pt idx="3203">
                  <c:v>34.200000000000003</c:v>
                </c:pt>
                <c:pt idx="3204">
                  <c:v>38.18</c:v>
                </c:pt>
                <c:pt idx="3205">
                  <c:v>38.78</c:v>
                </c:pt>
                <c:pt idx="3206">
                  <c:v>31.06</c:v>
                </c:pt>
                <c:pt idx="3207">
                  <c:v>33.29</c:v>
                </c:pt>
                <c:pt idx="3208">
                  <c:v>32.72</c:v>
                </c:pt>
                <c:pt idx="3209">
                  <c:v>37.71</c:v>
                </c:pt>
                <c:pt idx="3210">
                  <c:v>34.94</c:v>
                </c:pt>
                <c:pt idx="3211">
                  <c:v>34.479999999999997</c:v>
                </c:pt>
                <c:pt idx="3212">
                  <c:v>30.48</c:v>
                </c:pt>
                <c:pt idx="3213">
                  <c:v>43.43</c:v>
                </c:pt>
                <c:pt idx="3214">
                  <c:v>44.85</c:v>
                </c:pt>
                <c:pt idx="3215">
                  <c:v>36.799999999999997</c:v>
                </c:pt>
                <c:pt idx="3216">
                  <c:v>27.86</c:v>
                </c:pt>
                <c:pt idx="3217">
                  <c:v>33.74</c:v>
                </c:pt>
                <c:pt idx="3218">
                  <c:v>32</c:v>
                </c:pt>
                <c:pt idx="3219">
                  <c:v>32.409999999999997</c:v>
                </c:pt>
                <c:pt idx="3220">
                  <c:v>28.39</c:v>
                </c:pt>
                <c:pt idx="3221">
                  <c:v>37.11</c:v>
                </c:pt>
                <c:pt idx="3222">
                  <c:v>36.36</c:v>
                </c:pt>
                <c:pt idx="3223">
                  <c:v>31.04</c:v>
                </c:pt>
                <c:pt idx="3224">
                  <c:v>31.8</c:v>
                </c:pt>
                <c:pt idx="3225">
                  <c:v>37.89</c:v>
                </c:pt>
                <c:pt idx="3226">
                  <c:v>31.68</c:v>
                </c:pt>
                <c:pt idx="3227">
                  <c:v>40.32</c:v>
                </c:pt>
                <c:pt idx="3228">
                  <c:v>17.23</c:v>
                </c:pt>
                <c:pt idx="3229">
                  <c:v>36.76</c:v>
                </c:pt>
                <c:pt idx="3230">
                  <c:v>39.71</c:v>
                </c:pt>
                <c:pt idx="3231">
                  <c:v>31.51</c:v>
                </c:pt>
                <c:pt idx="3232">
                  <c:v>30.9</c:v>
                </c:pt>
                <c:pt idx="3233">
                  <c:v>33.619999999999997</c:v>
                </c:pt>
                <c:pt idx="3234">
                  <c:v>37.619999999999997</c:v>
                </c:pt>
                <c:pt idx="3235">
                  <c:v>30.76</c:v>
                </c:pt>
                <c:pt idx="3236">
                  <c:v>39.619999999999997</c:v>
                </c:pt>
                <c:pt idx="3237">
                  <c:v>41.94</c:v>
                </c:pt>
                <c:pt idx="3238">
                  <c:v>36.090000000000003</c:v>
                </c:pt>
                <c:pt idx="3239">
                  <c:v>34.909999999999997</c:v>
                </c:pt>
                <c:pt idx="3240">
                  <c:v>29.29</c:v>
                </c:pt>
                <c:pt idx="3241">
                  <c:v>28.35</c:v>
                </c:pt>
                <c:pt idx="3242">
                  <c:v>31.11</c:v>
                </c:pt>
                <c:pt idx="3243">
                  <c:v>34.61</c:v>
                </c:pt>
                <c:pt idx="3244">
                  <c:v>34.130000000000003</c:v>
                </c:pt>
                <c:pt idx="3245">
                  <c:v>35.47</c:v>
                </c:pt>
                <c:pt idx="3246">
                  <c:v>28.74</c:v>
                </c:pt>
                <c:pt idx="3247">
                  <c:v>32.83</c:v>
                </c:pt>
                <c:pt idx="3248">
                  <c:v>32.06</c:v>
                </c:pt>
                <c:pt idx="3249">
                  <c:v>30.87</c:v>
                </c:pt>
                <c:pt idx="3250">
                  <c:v>32.659999999999997</c:v>
                </c:pt>
                <c:pt idx="3251">
                  <c:v>34.49</c:v>
                </c:pt>
                <c:pt idx="3252">
                  <c:v>35.33</c:v>
                </c:pt>
                <c:pt idx="3253">
                  <c:v>29.68</c:v>
                </c:pt>
                <c:pt idx="3254">
                  <c:v>28.42</c:v>
                </c:pt>
                <c:pt idx="3255">
                  <c:v>31.55</c:v>
                </c:pt>
                <c:pt idx="3256">
                  <c:v>32.92</c:v>
                </c:pt>
                <c:pt idx="3257">
                  <c:v>37.869999999999997</c:v>
                </c:pt>
                <c:pt idx="3258">
                  <c:v>29.82</c:v>
                </c:pt>
                <c:pt idx="3259">
                  <c:v>33.85</c:v>
                </c:pt>
                <c:pt idx="3260">
                  <c:v>36.21</c:v>
                </c:pt>
                <c:pt idx="3261">
                  <c:v>34.9</c:v>
                </c:pt>
                <c:pt idx="3262">
                  <c:v>36.409999999999997</c:v>
                </c:pt>
                <c:pt idx="3263">
                  <c:v>31.19</c:v>
                </c:pt>
                <c:pt idx="3264">
                  <c:v>29.58</c:v>
                </c:pt>
                <c:pt idx="3265">
                  <c:v>30.94</c:v>
                </c:pt>
                <c:pt idx="3266">
                  <c:v>29.08</c:v>
                </c:pt>
                <c:pt idx="3267">
                  <c:v>37.57</c:v>
                </c:pt>
                <c:pt idx="3268">
                  <c:v>37.61</c:v>
                </c:pt>
                <c:pt idx="3269">
                  <c:v>34.28</c:v>
                </c:pt>
                <c:pt idx="3270">
                  <c:v>34.1</c:v>
                </c:pt>
                <c:pt idx="3271">
                  <c:v>42.09</c:v>
                </c:pt>
                <c:pt idx="3272">
                  <c:v>37.049999999999997</c:v>
                </c:pt>
                <c:pt idx="3273">
                  <c:v>32.340000000000003</c:v>
                </c:pt>
                <c:pt idx="3274">
                  <c:v>38.17</c:v>
                </c:pt>
                <c:pt idx="3275">
                  <c:v>37.76</c:v>
                </c:pt>
                <c:pt idx="3276">
                  <c:v>27.79</c:v>
                </c:pt>
                <c:pt idx="3277">
                  <c:v>37.92</c:v>
                </c:pt>
                <c:pt idx="3278">
                  <c:v>31.07</c:v>
                </c:pt>
                <c:pt idx="3279">
                  <c:v>29.01</c:v>
                </c:pt>
                <c:pt idx="3280">
                  <c:v>39.22</c:v>
                </c:pt>
                <c:pt idx="3281">
                  <c:v>36.82</c:v>
                </c:pt>
                <c:pt idx="3282">
                  <c:v>32.06</c:v>
                </c:pt>
                <c:pt idx="3283">
                  <c:v>40.659999999999997</c:v>
                </c:pt>
                <c:pt idx="3284">
                  <c:v>35.82</c:v>
                </c:pt>
                <c:pt idx="3285">
                  <c:v>38.08</c:v>
                </c:pt>
                <c:pt idx="3286">
                  <c:v>33.32</c:v>
                </c:pt>
                <c:pt idx="3287">
                  <c:v>40.93</c:v>
                </c:pt>
                <c:pt idx="3288">
                  <c:v>31.17</c:v>
                </c:pt>
                <c:pt idx="3289">
                  <c:v>35.83</c:v>
                </c:pt>
                <c:pt idx="3290">
                  <c:v>37.479999999999997</c:v>
                </c:pt>
                <c:pt idx="3291">
                  <c:v>30.16</c:v>
                </c:pt>
                <c:pt idx="3292">
                  <c:v>39.020000000000003</c:v>
                </c:pt>
                <c:pt idx="3293">
                  <c:v>32.950000000000003</c:v>
                </c:pt>
                <c:pt idx="3294">
                  <c:v>32.76</c:v>
                </c:pt>
                <c:pt idx="3295">
                  <c:v>34.69</c:v>
                </c:pt>
                <c:pt idx="3296">
                  <c:v>41.68</c:v>
                </c:pt>
                <c:pt idx="3297">
                  <c:v>33.46</c:v>
                </c:pt>
                <c:pt idx="3298">
                  <c:v>37.54</c:v>
                </c:pt>
                <c:pt idx="3299">
                  <c:v>38.03</c:v>
                </c:pt>
                <c:pt idx="3300">
                  <c:v>34.29</c:v>
                </c:pt>
                <c:pt idx="3301">
                  <c:v>27.32</c:v>
                </c:pt>
                <c:pt idx="3302">
                  <c:v>28.74</c:v>
                </c:pt>
                <c:pt idx="3303">
                  <c:v>31.43</c:v>
                </c:pt>
                <c:pt idx="3304">
                  <c:v>35.76</c:v>
                </c:pt>
                <c:pt idx="3305">
                  <c:v>29.99</c:v>
                </c:pt>
                <c:pt idx="3306">
                  <c:v>34.200000000000003</c:v>
                </c:pt>
                <c:pt idx="3307">
                  <c:v>27.01</c:v>
                </c:pt>
                <c:pt idx="3308">
                  <c:v>36.049999999999997</c:v>
                </c:pt>
                <c:pt idx="3309">
                  <c:v>29.8</c:v>
                </c:pt>
                <c:pt idx="3310">
                  <c:v>36.659999999999997</c:v>
                </c:pt>
                <c:pt idx="3311">
                  <c:v>39.93</c:v>
                </c:pt>
                <c:pt idx="3312">
                  <c:v>23.74</c:v>
                </c:pt>
                <c:pt idx="3313">
                  <c:v>29.43</c:v>
                </c:pt>
                <c:pt idx="3314">
                  <c:v>30.24</c:v>
                </c:pt>
                <c:pt idx="3315">
                  <c:v>35.57</c:v>
                </c:pt>
                <c:pt idx="3316">
                  <c:v>31.34</c:v>
                </c:pt>
                <c:pt idx="3317">
                  <c:v>29.7</c:v>
                </c:pt>
                <c:pt idx="3318">
                  <c:v>34.15</c:v>
                </c:pt>
                <c:pt idx="3319">
                  <c:v>34.119999999999997</c:v>
                </c:pt>
                <c:pt idx="3320">
                  <c:v>31.95</c:v>
                </c:pt>
                <c:pt idx="3321">
                  <c:v>35.1</c:v>
                </c:pt>
                <c:pt idx="3322">
                  <c:v>37.69</c:v>
                </c:pt>
                <c:pt idx="3323">
                  <c:v>28.3</c:v>
                </c:pt>
                <c:pt idx="3324">
                  <c:v>26.58</c:v>
                </c:pt>
                <c:pt idx="3325">
                  <c:v>30.62</c:v>
                </c:pt>
                <c:pt idx="3326">
                  <c:v>26.81</c:v>
                </c:pt>
                <c:pt idx="3327">
                  <c:v>34.15</c:v>
                </c:pt>
                <c:pt idx="3328">
                  <c:v>34.950000000000003</c:v>
                </c:pt>
                <c:pt idx="3329">
                  <c:v>34.44</c:v>
                </c:pt>
                <c:pt idx="3330">
                  <c:v>36.19</c:v>
                </c:pt>
                <c:pt idx="3331">
                  <c:v>34.72</c:v>
                </c:pt>
                <c:pt idx="3332">
                  <c:v>35.81</c:v>
                </c:pt>
                <c:pt idx="3333">
                  <c:v>29.67</c:v>
                </c:pt>
                <c:pt idx="3334">
                  <c:v>37.82</c:v>
                </c:pt>
                <c:pt idx="3335">
                  <c:v>35.08</c:v>
                </c:pt>
                <c:pt idx="3336">
                  <c:v>27.84</c:v>
                </c:pt>
                <c:pt idx="3337">
                  <c:v>31.22</c:v>
                </c:pt>
                <c:pt idx="3338">
                  <c:v>30.18</c:v>
                </c:pt>
                <c:pt idx="3339">
                  <c:v>30.03</c:v>
                </c:pt>
                <c:pt idx="3340">
                  <c:v>32.979999999999997</c:v>
                </c:pt>
                <c:pt idx="3341">
                  <c:v>36.770000000000003</c:v>
                </c:pt>
                <c:pt idx="3342">
                  <c:v>38.76</c:v>
                </c:pt>
                <c:pt idx="3343">
                  <c:v>31.66</c:v>
                </c:pt>
                <c:pt idx="3344">
                  <c:v>31.85</c:v>
                </c:pt>
                <c:pt idx="3345">
                  <c:v>40.47</c:v>
                </c:pt>
                <c:pt idx="3346">
                  <c:v>33.47</c:v>
                </c:pt>
                <c:pt idx="3347">
                  <c:v>31.78</c:v>
                </c:pt>
                <c:pt idx="3348">
                  <c:v>31.36</c:v>
                </c:pt>
                <c:pt idx="3349">
                  <c:v>37.19</c:v>
                </c:pt>
                <c:pt idx="3350">
                  <c:v>33.270000000000003</c:v>
                </c:pt>
                <c:pt idx="3351">
                  <c:v>34.880000000000003</c:v>
                </c:pt>
                <c:pt idx="3352">
                  <c:v>34.200000000000003</c:v>
                </c:pt>
                <c:pt idx="3353">
                  <c:v>31.34</c:v>
                </c:pt>
                <c:pt idx="3354">
                  <c:v>36.64</c:v>
                </c:pt>
                <c:pt idx="3355">
                  <c:v>36.82</c:v>
                </c:pt>
                <c:pt idx="3356">
                  <c:v>38.24</c:v>
                </c:pt>
                <c:pt idx="3357">
                  <c:v>31.91</c:v>
                </c:pt>
                <c:pt idx="3358">
                  <c:v>41.6</c:v>
                </c:pt>
                <c:pt idx="3359">
                  <c:v>34.97</c:v>
                </c:pt>
                <c:pt idx="3360">
                  <c:v>32.979999999999997</c:v>
                </c:pt>
                <c:pt idx="3361">
                  <c:v>35.69</c:v>
                </c:pt>
                <c:pt idx="3362">
                  <c:v>39.97</c:v>
                </c:pt>
                <c:pt idx="3363">
                  <c:v>31.62</c:v>
                </c:pt>
                <c:pt idx="3364">
                  <c:v>30.15</c:v>
                </c:pt>
                <c:pt idx="3365">
                  <c:v>28.42</c:v>
                </c:pt>
                <c:pt idx="3366">
                  <c:v>34.369999999999997</c:v>
                </c:pt>
                <c:pt idx="3367">
                  <c:v>41.67</c:v>
                </c:pt>
                <c:pt idx="3368">
                  <c:v>36.979999999999997</c:v>
                </c:pt>
                <c:pt idx="3369">
                  <c:v>29.87</c:v>
                </c:pt>
                <c:pt idx="3370">
                  <c:v>35.86</c:v>
                </c:pt>
                <c:pt idx="3371">
                  <c:v>34.869999999999997</c:v>
                </c:pt>
                <c:pt idx="3372">
                  <c:v>30.15</c:v>
                </c:pt>
                <c:pt idx="3373">
                  <c:v>33.28</c:v>
                </c:pt>
                <c:pt idx="3374">
                  <c:v>27.24</c:v>
                </c:pt>
                <c:pt idx="3375">
                  <c:v>26.14</c:v>
                </c:pt>
                <c:pt idx="3376">
                  <c:v>31.92</c:v>
                </c:pt>
                <c:pt idx="3377">
                  <c:v>34.56</c:v>
                </c:pt>
                <c:pt idx="3378">
                  <c:v>35.619999999999997</c:v>
                </c:pt>
                <c:pt idx="3379">
                  <c:v>36.68</c:v>
                </c:pt>
                <c:pt idx="3380">
                  <c:v>34.53</c:v>
                </c:pt>
                <c:pt idx="3381">
                  <c:v>31.5</c:v>
                </c:pt>
                <c:pt idx="3382">
                  <c:v>28.32</c:v>
                </c:pt>
                <c:pt idx="3383">
                  <c:v>36.54</c:v>
                </c:pt>
                <c:pt idx="3384">
                  <c:v>35.950000000000003</c:v>
                </c:pt>
                <c:pt idx="3385">
                  <c:v>31.17</c:v>
                </c:pt>
                <c:pt idx="3386">
                  <c:v>35.25</c:v>
                </c:pt>
                <c:pt idx="3387">
                  <c:v>31.74</c:v>
                </c:pt>
                <c:pt idx="3388">
                  <c:v>34.32</c:v>
                </c:pt>
                <c:pt idx="3389">
                  <c:v>31.58</c:v>
                </c:pt>
                <c:pt idx="3390">
                  <c:v>29.71</c:v>
                </c:pt>
                <c:pt idx="3391">
                  <c:v>30.92</c:v>
                </c:pt>
                <c:pt idx="3392">
                  <c:v>37.97</c:v>
                </c:pt>
                <c:pt idx="3393">
                  <c:v>32.950000000000003</c:v>
                </c:pt>
                <c:pt idx="3394">
                  <c:v>38.83</c:v>
                </c:pt>
                <c:pt idx="3395">
                  <c:v>38.590000000000003</c:v>
                </c:pt>
                <c:pt idx="3396">
                  <c:v>35.72</c:v>
                </c:pt>
                <c:pt idx="3397">
                  <c:v>31.09</c:v>
                </c:pt>
                <c:pt idx="3398">
                  <c:v>32.9</c:v>
                </c:pt>
                <c:pt idx="3399">
                  <c:v>24.33</c:v>
                </c:pt>
                <c:pt idx="3400">
                  <c:v>40.42</c:v>
                </c:pt>
                <c:pt idx="3401">
                  <c:v>28.88</c:v>
                </c:pt>
                <c:pt idx="3402">
                  <c:v>37.15</c:v>
                </c:pt>
                <c:pt idx="3403">
                  <c:v>30.13</c:v>
                </c:pt>
                <c:pt idx="3404">
                  <c:v>37.36</c:v>
                </c:pt>
                <c:pt idx="3405">
                  <c:v>29.87</c:v>
                </c:pt>
                <c:pt idx="3406">
                  <c:v>37.229999999999997</c:v>
                </c:pt>
                <c:pt idx="3407">
                  <c:v>38.659999999999997</c:v>
                </c:pt>
                <c:pt idx="3408">
                  <c:v>29.94</c:v>
                </c:pt>
                <c:pt idx="3409">
                  <c:v>37.32</c:v>
                </c:pt>
                <c:pt idx="3410">
                  <c:v>36.89</c:v>
                </c:pt>
                <c:pt idx="3411">
                  <c:v>30.18</c:v>
                </c:pt>
                <c:pt idx="3412">
                  <c:v>30.02</c:v>
                </c:pt>
                <c:pt idx="3413">
                  <c:v>27.58</c:v>
                </c:pt>
                <c:pt idx="3414">
                  <c:v>35.92</c:v>
                </c:pt>
                <c:pt idx="3415">
                  <c:v>34.11</c:v>
                </c:pt>
                <c:pt idx="3416">
                  <c:v>28.24</c:v>
                </c:pt>
                <c:pt idx="3417">
                  <c:v>31.09</c:v>
                </c:pt>
                <c:pt idx="3418">
                  <c:v>30.98</c:v>
                </c:pt>
                <c:pt idx="3419">
                  <c:v>31.33</c:v>
                </c:pt>
                <c:pt idx="3420">
                  <c:v>32.53</c:v>
                </c:pt>
                <c:pt idx="3421">
                  <c:v>36.090000000000003</c:v>
                </c:pt>
                <c:pt idx="3422">
                  <c:v>32.090000000000003</c:v>
                </c:pt>
                <c:pt idx="3423">
                  <c:v>33.67</c:v>
                </c:pt>
                <c:pt idx="3424">
                  <c:v>36.6</c:v>
                </c:pt>
                <c:pt idx="3425">
                  <c:v>32.21</c:v>
                </c:pt>
                <c:pt idx="3426">
                  <c:v>29.64</c:v>
                </c:pt>
                <c:pt idx="3427">
                  <c:v>36.28</c:v>
                </c:pt>
                <c:pt idx="3428">
                  <c:v>33.85</c:v>
                </c:pt>
                <c:pt idx="3429">
                  <c:v>38.32</c:v>
                </c:pt>
                <c:pt idx="3430">
                  <c:v>31.79</c:v>
                </c:pt>
                <c:pt idx="3431">
                  <c:v>31.74</c:v>
                </c:pt>
                <c:pt idx="3432">
                  <c:v>34.979999999999997</c:v>
                </c:pt>
                <c:pt idx="3433">
                  <c:v>29.02</c:v>
                </c:pt>
                <c:pt idx="3434">
                  <c:v>30.15</c:v>
                </c:pt>
                <c:pt idx="3435">
                  <c:v>33.53</c:v>
                </c:pt>
                <c:pt idx="3436">
                  <c:v>35.14</c:v>
                </c:pt>
                <c:pt idx="3437">
                  <c:v>30.86</c:v>
                </c:pt>
                <c:pt idx="3438">
                  <c:v>30.49</c:v>
                </c:pt>
                <c:pt idx="3439">
                  <c:v>30.62</c:v>
                </c:pt>
                <c:pt idx="3440">
                  <c:v>35.96</c:v>
                </c:pt>
                <c:pt idx="3441">
                  <c:v>30.74</c:v>
                </c:pt>
                <c:pt idx="3442">
                  <c:v>33.869999999999997</c:v>
                </c:pt>
                <c:pt idx="3443">
                  <c:v>37.24</c:v>
                </c:pt>
                <c:pt idx="3444">
                  <c:v>35.89</c:v>
                </c:pt>
                <c:pt idx="3445">
                  <c:v>35.5</c:v>
                </c:pt>
                <c:pt idx="3446">
                  <c:v>34.06</c:v>
                </c:pt>
                <c:pt idx="3447">
                  <c:v>30.43</c:v>
                </c:pt>
                <c:pt idx="3448">
                  <c:v>33.31</c:v>
                </c:pt>
                <c:pt idx="3449">
                  <c:v>32.49</c:v>
                </c:pt>
                <c:pt idx="3450">
                  <c:v>36.840000000000003</c:v>
                </c:pt>
                <c:pt idx="3451">
                  <c:v>38.049999999999997</c:v>
                </c:pt>
                <c:pt idx="3452">
                  <c:v>41.83</c:v>
                </c:pt>
                <c:pt idx="3453">
                  <c:v>38.090000000000003</c:v>
                </c:pt>
                <c:pt idx="3454">
                  <c:v>34.840000000000003</c:v>
                </c:pt>
                <c:pt idx="3455">
                  <c:v>34.369999999999997</c:v>
                </c:pt>
                <c:pt idx="3456">
                  <c:v>32.44</c:v>
                </c:pt>
                <c:pt idx="3457">
                  <c:v>34.75</c:v>
                </c:pt>
                <c:pt idx="3458">
                  <c:v>27.19</c:v>
                </c:pt>
                <c:pt idx="3459">
                  <c:v>36.26</c:v>
                </c:pt>
                <c:pt idx="3460">
                  <c:v>34.03</c:v>
                </c:pt>
                <c:pt idx="3461">
                  <c:v>32.54</c:v>
                </c:pt>
                <c:pt idx="3462">
                  <c:v>28.98</c:v>
                </c:pt>
                <c:pt idx="3463">
                  <c:v>34.369999999999997</c:v>
                </c:pt>
                <c:pt idx="3464">
                  <c:v>32.380000000000003</c:v>
                </c:pt>
                <c:pt idx="3465">
                  <c:v>33.28</c:v>
                </c:pt>
                <c:pt idx="3466">
                  <c:v>36.21</c:v>
                </c:pt>
                <c:pt idx="3467">
                  <c:v>38.380000000000003</c:v>
                </c:pt>
                <c:pt idx="3468">
                  <c:v>27.51</c:v>
                </c:pt>
                <c:pt idx="3469">
                  <c:v>32.89</c:v>
                </c:pt>
                <c:pt idx="3470">
                  <c:v>34.71</c:v>
                </c:pt>
                <c:pt idx="3471">
                  <c:v>34</c:v>
                </c:pt>
                <c:pt idx="3472">
                  <c:v>27.13</c:v>
                </c:pt>
                <c:pt idx="3473">
                  <c:v>32.369999999999997</c:v>
                </c:pt>
                <c:pt idx="3474">
                  <c:v>36.36</c:v>
                </c:pt>
                <c:pt idx="3475">
                  <c:v>38.21</c:v>
                </c:pt>
                <c:pt idx="3476">
                  <c:v>33.07</c:v>
                </c:pt>
                <c:pt idx="3477">
                  <c:v>28.97</c:v>
                </c:pt>
                <c:pt idx="3478">
                  <c:v>33.409999999999997</c:v>
                </c:pt>
                <c:pt idx="3479">
                  <c:v>31.1</c:v>
                </c:pt>
                <c:pt idx="3480">
                  <c:v>28.08</c:v>
                </c:pt>
                <c:pt idx="3481">
                  <c:v>31.24</c:v>
                </c:pt>
                <c:pt idx="3482">
                  <c:v>34.32</c:v>
                </c:pt>
                <c:pt idx="3483">
                  <c:v>38.32</c:v>
                </c:pt>
                <c:pt idx="3484">
                  <c:v>31.57</c:v>
                </c:pt>
                <c:pt idx="3485">
                  <c:v>34.31</c:v>
                </c:pt>
                <c:pt idx="3486">
                  <c:v>32.200000000000003</c:v>
                </c:pt>
                <c:pt idx="3487">
                  <c:v>36.909999999999997</c:v>
                </c:pt>
                <c:pt idx="3488">
                  <c:v>37.549999999999997</c:v>
                </c:pt>
                <c:pt idx="3489">
                  <c:v>34.450000000000003</c:v>
                </c:pt>
                <c:pt idx="3490">
                  <c:v>40.22</c:v>
                </c:pt>
                <c:pt idx="3491">
                  <c:v>34.61</c:v>
                </c:pt>
                <c:pt idx="3492">
                  <c:v>34.57</c:v>
                </c:pt>
                <c:pt idx="3493">
                  <c:v>35.28</c:v>
                </c:pt>
                <c:pt idx="3494">
                  <c:v>36.229999999999997</c:v>
                </c:pt>
                <c:pt idx="3495">
                  <c:v>32.43</c:v>
                </c:pt>
                <c:pt idx="3496">
                  <c:v>32.79</c:v>
                </c:pt>
                <c:pt idx="3497">
                  <c:v>29.82</c:v>
                </c:pt>
                <c:pt idx="3498">
                  <c:v>41.23</c:v>
                </c:pt>
                <c:pt idx="3499">
                  <c:v>31.43</c:v>
                </c:pt>
                <c:pt idx="3500">
                  <c:v>35.520000000000003</c:v>
                </c:pt>
                <c:pt idx="3501">
                  <c:v>40.409999999999997</c:v>
                </c:pt>
                <c:pt idx="3502">
                  <c:v>33.33</c:v>
                </c:pt>
                <c:pt idx="3503">
                  <c:v>35.97</c:v>
                </c:pt>
                <c:pt idx="3504">
                  <c:v>35.08</c:v>
                </c:pt>
                <c:pt idx="3505">
                  <c:v>31.05</c:v>
                </c:pt>
                <c:pt idx="3506">
                  <c:v>35.85</c:v>
                </c:pt>
                <c:pt idx="3507">
                  <c:v>32.07</c:v>
                </c:pt>
                <c:pt idx="3508">
                  <c:v>36.270000000000003</c:v>
                </c:pt>
                <c:pt idx="3509">
                  <c:v>33.450000000000003</c:v>
                </c:pt>
                <c:pt idx="3510">
                  <c:v>36.46</c:v>
                </c:pt>
                <c:pt idx="3511">
                  <c:v>36.24</c:v>
                </c:pt>
                <c:pt idx="3512">
                  <c:v>33.44</c:v>
                </c:pt>
                <c:pt idx="3513">
                  <c:v>33.409999999999997</c:v>
                </c:pt>
                <c:pt idx="3514">
                  <c:v>41.12</c:v>
                </c:pt>
                <c:pt idx="3515">
                  <c:v>34.11</c:v>
                </c:pt>
                <c:pt idx="3516">
                  <c:v>26.53</c:v>
                </c:pt>
                <c:pt idx="3517">
                  <c:v>28.23</c:v>
                </c:pt>
                <c:pt idx="3518">
                  <c:v>33.69</c:v>
                </c:pt>
                <c:pt idx="3519">
                  <c:v>36.24</c:v>
                </c:pt>
                <c:pt idx="3520">
                  <c:v>28.93</c:v>
                </c:pt>
                <c:pt idx="3521">
                  <c:v>35.049999999999997</c:v>
                </c:pt>
                <c:pt idx="3522">
                  <c:v>40.299999999999997</c:v>
                </c:pt>
                <c:pt idx="3523">
                  <c:v>32.07</c:v>
                </c:pt>
                <c:pt idx="3524">
                  <c:v>33.28</c:v>
                </c:pt>
                <c:pt idx="3525">
                  <c:v>30.86</c:v>
                </c:pt>
                <c:pt idx="3526">
                  <c:v>40.28</c:v>
                </c:pt>
                <c:pt idx="3527">
                  <c:v>37.61</c:v>
                </c:pt>
                <c:pt idx="3528">
                  <c:v>29.06</c:v>
                </c:pt>
                <c:pt idx="3529">
                  <c:v>35.020000000000003</c:v>
                </c:pt>
                <c:pt idx="3530">
                  <c:v>28.93</c:v>
                </c:pt>
                <c:pt idx="3531">
                  <c:v>33.33</c:v>
                </c:pt>
                <c:pt idx="3532">
                  <c:v>30.95</c:v>
                </c:pt>
                <c:pt idx="3533">
                  <c:v>35.94</c:v>
                </c:pt>
                <c:pt idx="3534">
                  <c:v>27.77</c:v>
                </c:pt>
                <c:pt idx="3535">
                  <c:v>41.04</c:v>
                </c:pt>
                <c:pt idx="3536">
                  <c:v>30.67</c:v>
                </c:pt>
                <c:pt idx="3537">
                  <c:v>32.75</c:v>
                </c:pt>
                <c:pt idx="3538">
                  <c:v>30.83</c:v>
                </c:pt>
                <c:pt idx="3539">
                  <c:v>39.08</c:v>
                </c:pt>
                <c:pt idx="3540">
                  <c:v>23.17</c:v>
                </c:pt>
                <c:pt idx="3541">
                  <c:v>30.5</c:v>
                </c:pt>
                <c:pt idx="3542">
                  <c:v>35.43</c:v>
                </c:pt>
                <c:pt idx="3543">
                  <c:v>34.950000000000003</c:v>
                </c:pt>
                <c:pt idx="3544">
                  <c:v>42.08</c:v>
                </c:pt>
                <c:pt idx="3545">
                  <c:v>34.159999999999997</c:v>
                </c:pt>
                <c:pt idx="3546">
                  <c:v>38</c:v>
                </c:pt>
                <c:pt idx="3547">
                  <c:v>38.33</c:v>
                </c:pt>
                <c:pt idx="3548">
                  <c:v>32.56</c:v>
                </c:pt>
                <c:pt idx="3549">
                  <c:v>39.49</c:v>
                </c:pt>
                <c:pt idx="3550">
                  <c:v>33.65</c:v>
                </c:pt>
                <c:pt idx="3551">
                  <c:v>35.450000000000003</c:v>
                </c:pt>
                <c:pt idx="3552">
                  <c:v>29.49</c:v>
                </c:pt>
                <c:pt idx="3553">
                  <c:v>28.58</c:v>
                </c:pt>
                <c:pt idx="3554">
                  <c:v>28.85</c:v>
                </c:pt>
                <c:pt idx="3555">
                  <c:v>28.89</c:v>
                </c:pt>
                <c:pt idx="3556">
                  <c:v>37.21</c:v>
                </c:pt>
                <c:pt idx="3557">
                  <c:v>37.229999999999997</c:v>
                </c:pt>
                <c:pt idx="3558">
                  <c:v>29.75</c:v>
                </c:pt>
                <c:pt idx="3559">
                  <c:v>34.5</c:v>
                </c:pt>
                <c:pt idx="3560">
                  <c:v>30.73</c:v>
                </c:pt>
                <c:pt idx="3561">
                  <c:v>29.82</c:v>
                </c:pt>
                <c:pt idx="3562">
                  <c:v>34.26</c:v>
                </c:pt>
                <c:pt idx="3563">
                  <c:v>41.13</c:v>
                </c:pt>
                <c:pt idx="3564">
                  <c:v>20.41</c:v>
                </c:pt>
                <c:pt idx="3565">
                  <c:v>37.47</c:v>
                </c:pt>
                <c:pt idx="3566">
                  <c:v>30</c:v>
                </c:pt>
                <c:pt idx="3567">
                  <c:v>29.1</c:v>
                </c:pt>
                <c:pt idx="3568">
                  <c:v>35.880000000000003</c:v>
                </c:pt>
                <c:pt idx="3569">
                  <c:v>26.36</c:v>
                </c:pt>
                <c:pt idx="3570">
                  <c:v>30.64</c:v>
                </c:pt>
                <c:pt idx="3571">
                  <c:v>37.04</c:v>
                </c:pt>
                <c:pt idx="3572">
                  <c:v>36.200000000000003</c:v>
                </c:pt>
                <c:pt idx="3573">
                  <c:v>40.28</c:v>
                </c:pt>
                <c:pt idx="3574">
                  <c:v>34.64</c:v>
                </c:pt>
                <c:pt idx="3575">
                  <c:v>35.380000000000003</c:v>
                </c:pt>
                <c:pt idx="3576">
                  <c:v>28.75</c:v>
                </c:pt>
                <c:pt idx="3577">
                  <c:v>34.58</c:v>
                </c:pt>
                <c:pt idx="3578">
                  <c:v>40.79</c:v>
                </c:pt>
                <c:pt idx="3579">
                  <c:v>39.56</c:v>
                </c:pt>
                <c:pt idx="3580">
                  <c:v>35.5</c:v>
                </c:pt>
                <c:pt idx="3581">
                  <c:v>40.32</c:v>
                </c:pt>
                <c:pt idx="3582">
                  <c:v>29.36</c:v>
                </c:pt>
                <c:pt idx="3583">
                  <c:v>36.81</c:v>
                </c:pt>
                <c:pt idx="3584">
                  <c:v>40.799999999999997</c:v>
                </c:pt>
                <c:pt idx="3585">
                  <c:v>32.090000000000003</c:v>
                </c:pt>
                <c:pt idx="3586">
                  <c:v>33.549999999999997</c:v>
                </c:pt>
                <c:pt idx="3587">
                  <c:v>34.630000000000003</c:v>
                </c:pt>
                <c:pt idx="3588">
                  <c:v>25.92</c:v>
                </c:pt>
                <c:pt idx="3589">
                  <c:v>35.26</c:v>
                </c:pt>
                <c:pt idx="3590">
                  <c:v>31.28</c:v>
                </c:pt>
                <c:pt idx="3591">
                  <c:v>36.43</c:v>
                </c:pt>
                <c:pt idx="3592">
                  <c:v>33.25</c:v>
                </c:pt>
                <c:pt idx="3593">
                  <c:v>34.57</c:v>
                </c:pt>
                <c:pt idx="3594">
                  <c:v>30.17</c:v>
                </c:pt>
                <c:pt idx="3595">
                  <c:v>36.25</c:v>
                </c:pt>
                <c:pt idx="3596">
                  <c:v>35.340000000000003</c:v>
                </c:pt>
                <c:pt idx="3597">
                  <c:v>41.17</c:v>
                </c:pt>
                <c:pt idx="3598">
                  <c:v>33.26</c:v>
                </c:pt>
                <c:pt idx="3599">
                  <c:v>37.49</c:v>
                </c:pt>
                <c:pt idx="3600">
                  <c:v>35.72</c:v>
                </c:pt>
                <c:pt idx="3601">
                  <c:v>38.340000000000003</c:v>
                </c:pt>
                <c:pt idx="3602">
                  <c:v>40.14</c:v>
                </c:pt>
                <c:pt idx="3603">
                  <c:v>36.74</c:v>
                </c:pt>
                <c:pt idx="3604">
                  <c:v>30.13</c:v>
                </c:pt>
                <c:pt idx="3605">
                  <c:v>30.37</c:v>
                </c:pt>
                <c:pt idx="3606">
                  <c:v>35.43</c:v>
                </c:pt>
                <c:pt idx="3607">
                  <c:v>34.33</c:v>
                </c:pt>
                <c:pt idx="3608">
                  <c:v>31.86</c:v>
                </c:pt>
                <c:pt idx="3609">
                  <c:v>35.51</c:v>
                </c:pt>
                <c:pt idx="3610">
                  <c:v>30.65</c:v>
                </c:pt>
                <c:pt idx="3611">
                  <c:v>32.42</c:v>
                </c:pt>
                <c:pt idx="3612">
                  <c:v>27</c:v>
                </c:pt>
                <c:pt idx="3613">
                  <c:v>31.08</c:v>
                </c:pt>
                <c:pt idx="3614">
                  <c:v>34.049999999999997</c:v>
                </c:pt>
                <c:pt idx="3615">
                  <c:v>35.19</c:v>
                </c:pt>
                <c:pt idx="3616">
                  <c:v>33.24</c:v>
                </c:pt>
                <c:pt idx="3617">
                  <c:v>38.54</c:v>
                </c:pt>
                <c:pt idx="3618">
                  <c:v>35.56</c:v>
                </c:pt>
                <c:pt idx="3619">
                  <c:v>39.49</c:v>
                </c:pt>
                <c:pt idx="3620">
                  <c:v>31.52</c:v>
                </c:pt>
                <c:pt idx="3621">
                  <c:v>34.74</c:v>
                </c:pt>
                <c:pt idx="3622">
                  <c:v>38.729999999999997</c:v>
                </c:pt>
                <c:pt idx="3623">
                  <c:v>32.69</c:v>
                </c:pt>
                <c:pt idx="3624">
                  <c:v>34.03</c:v>
                </c:pt>
                <c:pt idx="3625">
                  <c:v>34.83</c:v>
                </c:pt>
                <c:pt idx="3626">
                  <c:v>31.99</c:v>
                </c:pt>
                <c:pt idx="3627">
                  <c:v>32.340000000000003</c:v>
                </c:pt>
                <c:pt idx="3628">
                  <c:v>33.5</c:v>
                </c:pt>
                <c:pt idx="3629">
                  <c:v>32.409999999999997</c:v>
                </c:pt>
                <c:pt idx="3630">
                  <c:v>37.409999999999997</c:v>
                </c:pt>
                <c:pt idx="3631">
                  <c:v>34.53</c:v>
                </c:pt>
                <c:pt idx="3632">
                  <c:v>35.229999999999997</c:v>
                </c:pt>
                <c:pt idx="3633">
                  <c:v>26.22</c:v>
                </c:pt>
                <c:pt idx="3634">
                  <c:v>35.229999999999997</c:v>
                </c:pt>
                <c:pt idx="3635">
                  <c:v>30.26</c:v>
                </c:pt>
                <c:pt idx="3636">
                  <c:v>37.909999999999997</c:v>
                </c:pt>
                <c:pt idx="3637">
                  <c:v>28.21</c:v>
                </c:pt>
                <c:pt idx="3638">
                  <c:v>36.44</c:v>
                </c:pt>
                <c:pt idx="3639">
                  <c:v>30.61</c:v>
                </c:pt>
                <c:pt idx="3640">
                  <c:v>37.36</c:v>
                </c:pt>
                <c:pt idx="3641">
                  <c:v>30.82</c:v>
                </c:pt>
                <c:pt idx="3642">
                  <c:v>33.799999999999997</c:v>
                </c:pt>
                <c:pt idx="3643">
                  <c:v>31.72</c:v>
                </c:pt>
                <c:pt idx="3644">
                  <c:v>31.63</c:v>
                </c:pt>
                <c:pt idx="3645">
                  <c:v>35.44</c:v>
                </c:pt>
                <c:pt idx="3646">
                  <c:v>34.32</c:v>
                </c:pt>
                <c:pt idx="3647">
                  <c:v>30.3</c:v>
                </c:pt>
                <c:pt idx="3648">
                  <c:v>37.4</c:v>
                </c:pt>
                <c:pt idx="3649">
                  <c:v>33.94</c:v>
                </c:pt>
                <c:pt idx="3650">
                  <c:v>29.32</c:v>
                </c:pt>
                <c:pt idx="3651">
                  <c:v>36.9</c:v>
                </c:pt>
                <c:pt idx="3652">
                  <c:v>34.22</c:v>
                </c:pt>
                <c:pt idx="3653">
                  <c:v>32.130000000000003</c:v>
                </c:pt>
                <c:pt idx="3654">
                  <c:v>32.67</c:v>
                </c:pt>
                <c:pt idx="3655">
                  <c:v>30.54</c:v>
                </c:pt>
                <c:pt idx="3656">
                  <c:v>29.97</c:v>
                </c:pt>
                <c:pt idx="3657">
                  <c:v>37.5</c:v>
                </c:pt>
                <c:pt idx="3658">
                  <c:v>32.75</c:v>
                </c:pt>
                <c:pt idx="3659">
                  <c:v>29.52</c:v>
                </c:pt>
                <c:pt idx="3660">
                  <c:v>35.85</c:v>
                </c:pt>
                <c:pt idx="3661">
                  <c:v>32.020000000000003</c:v>
                </c:pt>
                <c:pt idx="3662">
                  <c:v>30.4</c:v>
                </c:pt>
                <c:pt idx="3663">
                  <c:v>31.22</c:v>
                </c:pt>
                <c:pt idx="3664">
                  <c:v>27.73</c:v>
                </c:pt>
                <c:pt idx="3665">
                  <c:v>35.11</c:v>
                </c:pt>
                <c:pt idx="3666">
                  <c:v>29.93</c:v>
                </c:pt>
                <c:pt idx="3667">
                  <c:v>37.69</c:v>
                </c:pt>
                <c:pt idx="3668">
                  <c:v>33.79</c:v>
                </c:pt>
                <c:pt idx="3669">
                  <c:v>37.97</c:v>
                </c:pt>
                <c:pt idx="3670">
                  <c:v>27.96</c:v>
                </c:pt>
                <c:pt idx="3671">
                  <c:v>35.630000000000003</c:v>
                </c:pt>
                <c:pt idx="3672">
                  <c:v>23.36</c:v>
                </c:pt>
                <c:pt idx="3673">
                  <c:v>26.19</c:v>
                </c:pt>
                <c:pt idx="3674">
                  <c:v>28.03</c:v>
                </c:pt>
                <c:pt idx="3675">
                  <c:v>33.86</c:v>
                </c:pt>
                <c:pt idx="3676">
                  <c:v>30.66</c:v>
                </c:pt>
                <c:pt idx="3677">
                  <c:v>33.85</c:v>
                </c:pt>
                <c:pt idx="3678">
                  <c:v>29.36</c:v>
                </c:pt>
                <c:pt idx="3679">
                  <c:v>28.36</c:v>
                </c:pt>
                <c:pt idx="3680">
                  <c:v>35.47</c:v>
                </c:pt>
                <c:pt idx="3681">
                  <c:v>34.44</c:v>
                </c:pt>
                <c:pt idx="3682">
                  <c:v>35.58</c:v>
                </c:pt>
                <c:pt idx="3683">
                  <c:v>36.67</c:v>
                </c:pt>
                <c:pt idx="3684">
                  <c:v>17.41</c:v>
                </c:pt>
                <c:pt idx="3685">
                  <c:v>32.28</c:v>
                </c:pt>
                <c:pt idx="3686">
                  <c:v>30.04</c:v>
                </c:pt>
                <c:pt idx="3687">
                  <c:v>31.43</c:v>
                </c:pt>
                <c:pt idx="3688">
                  <c:v>31.49</c:v>
                </c:pt>
                <c:pt idx="3689">
                  <c:v>37.340000000000003</c:v>
                </c:pt>
                <c:pt idx="3690">
                  <c:v>37.11</c:v>
                </c:pt>
                <c:pt idx="3691">
                  <c:v>31.23</c:v>
                </c:pt>
                <c:pt idx="3692">
                  <c:v>31.78</c:v>
                </c:pt>
                <c:pt idx="3693">
                  <c:v>30.49</c:v>
                </c:pt>
                <c:pt idx="3694">
                  <c:v>37.549999999999997</c:v>
                </c:pt>
                <c:pt idx="3695">
                  <c:v>37.97</c:v>
                </c:pt>
                <c:pt idx="3696">
                  <c:v>29.75</c:v>
                </c:pt>
                <c:pt idx="3697">
                  <c:v>35.450000000000003</c:v>
                </c:pt>
                <c:pt idx="3698">
                  <c:v>31.21</c:v>
                </c:pt>
                <c:pt idx="3699">
                  <c:v>29.69</c:v>
                </c:pt>
                <c:pt idx="3700">
                  <c:v>36.729999999999997</c:v>
                </c:pt>
                <c:pt idx="3701">
                  <c:v>38.22</c:v>
                </c:pt>
                <c:pt idx="3702">
                  <c:v>33.49</c:v>
                </c:pt>
                <c:pt idx="3703">
                  <c:v>32.72</c:v>
                </c:pt>
                <c:pt idx="3704">
                  <c:v>39.47</c:v>
                </c:pt>
                <c:pt idx="3705">
                  <c:v>38.08</c:v>
                </c:pt>
                <c:pt idx="3706">
                  <c:v>29.98</c:v>
                </c:pt>
                <c:pt idx="3707">
                  <c:v>34.520000000000003</c:v>
                </c:pt>
                <c:pt idx="3708">
                  <c:v>28.06</c:v>
                </c:pt>
                <c:pt idx="3709">
                  <c:v>32.33</c:v>
                </c:pt>
                <c:pt idx="3710">
                  <c:v>34.53</c:v>
                </c:pt>
                <c:pt idx="3711">
                  <c:v>36.479999999999997</c:v>
                </c:pt>
                <c:pt idx="3712">
                  <c:v>32.200000000000003</c:v>
                </c:pt>
                <c:pt idx="3713">
                  <c:v>28.56</c:v>
                </c:pt>
                <c:pt idx="3714">
                  <c:v>30.97</c:v>
                </c:pt>
                <c:pt idx="3715">
                  <c:v>38.04</c:v>
                </c:pt>
                <c:pt idx="3716">
                  <c:v>32.880000000000003</c:v>
                </c:pt>
                <c:pt idx="3717">
                  <c:v>33.770000000000003</c:v>
                </c:pt>
                <c:pt idx="3718">
                  <c:v>35.06</c:v>
                </c:pt>
                <c:pt idx="3719">
                  <c:v>35.049999999999997</c:v>
                </c:pt>
                <c:pt idx="3720">
                  <c:v>33.24</c:v>
                </c:pt>
                <c:pt idx="3721">
                  <c:v>29.37</c:v>
                </c:pt>
                <c:pt idx="3722">
                  <c:v>38.25</c:v>
                </c:pt>
                <c:pt idx="3723">
                  <c:v>30.08</c:v>
                </c:pt>
                <c:pt idx="3724">
                  <c:v>33.380000000000003</c:v>
                </c:pt>
                <c:pt idx="3725">
                  <c:v>33.76</c:v>
                </c:pt>
                <c:pt idx="3726">
                  <c:v>35.83</c:v>
                </c:pt>
                <c:pt idx="3727">
                  <c:v>39.15</c:v>
                </c:pt>
                <c:pt idx="3728">
                  <c:v>32.79</c:v>
                </c:pt>
                <c:pt idx="3729">
                  <c:v>40.24</c:v>
                </c:pt>
                <c:pt idx="3730">
                  <c:v>42.2</c:v>
                </c:pt>
                <c:pt idx="3731">
                  <c:v>39.49</c:v>
                </c:pt>
                <c:pt idx="3732">
                  <c:v>22.22</c:v>
                </c:pt>
                <c:pt idx="3733">
                  <c:v>32.04</c:v>
                </c:pt>
                <c:pt idx="3734">
                  <c:v>36.39</c:v>
                </c:pt>
                <c:pt idx="3735">
                  <c:v>30.3</c:v>
                </c:pt>
                <c:pt idx="3736">
                  <c:v>33.03</c:v>
                </c:pt>
                <c:pt idx="3737">
                  <c:v>31.89</c:v>
                </c:pt>
                <c:pt idx="3738">
                  <c:v>25.69</c:v>
                </c:pt>
                <c:pt idx="3739">
                  <c:v>37.47</c:v>
                </c:pt>
                <c:pt idx="3740">
                  <c:v>29.42</c:v>
                </c:pt>
                <c:pt idx="3741">
                  <c:v>39.83</c:v>
                </c:pt>
                <c:pt idx="3742">
                  <c:v>29.41</c:v>
                </c:pt>
                <c:pt idx="3743">
                  <c:v>38.71</c:v>
                </c:pt>
                <c:pt idx="3744">
                  <c:v>32.99</c:v>
                </c:pt>
                <c:pt idx="3745">
                  <c:v>29.8</c:v>
                </c:pt>
                <c:pt idx="3746">
                  <c:v>27.2</c:v>
                </c:pt>
                <c:pt idx="3747">
                  <c:v>30.15</c:v>
                </c:pt>
                <c:pt idx="3748">
                  <c:v>36.07</c:v>
                </c:pt>
                <c:pt idx="3749">
                  <c:v>35.22</c:v>
                </c:pt>
                <c:pt idx="3750">
                  <c:v>29.69</c:v>
                </c:pt>
                <c:pt idx="3751">
                  <c:v>37.270000000000003</c:v>
                </c:pt>
                <c:pt idx="3752">
                  <c:v>35.04</c:v>
                </c:pt>
                <c:pt idx="3753">
                  <c:v>38.64</c:v>
                </c:pt>
                <c:pt idx="3754">
                  <c:v>36.159999999999997</c:v>
                </c:pt>
                <c:pt idx="3755">
                  <c:v>33.11</c:v>
                </c:pt>
                <c:pt idx="3756">
                  <c:v>36.96</c:v>
                </c:pt>
                <c:pt idx="3757">
                  <c:v>35.42</c:v>
                </c:pt>
                <c:pt idx="3758">
                  <c:v>33.68</c:v>
                </c:pt>
                <c:pt idx="3759">
                  <c:v>34.51</c:v>
                </c:pt>
                <c:pt idx="3760">
                  <c:v>38.700000000000003</c:v>
                </c:pt>
                <c:pt idx="3761">
                  <c:v>37.15</c:v>
                </c:pt>
                <c:pt idx="3762">
                  <c:v>39.049999999999997</c:v>
                </c:pt>
                <c:pt idx="3763">
                  <c:v>33.869999999999997</c:v>
                </c:pt>
                <c:pt idx="3764">
                  <c:v>36.270000000000003</c:v>
                </c:pt>
                <c:pt idx="3765">
                  <c:v>33.18</c:v>
                </c:pt>
                <c:pt idx="3766">
                  <c:v>36.979999999999997</c:v>
                </c:pt>
                <c:pt idx="3767">
                  <c:v>42.58</c:v>
                </c:pt>
                <c:pt idx="3768">
                  <c:v>23.13</c:v>
                </c:pt>
                <c:pt idx="3769">
                  <c:v>30.36</c:v>
                </c:pt>
                <c:pt idx="3770">
                  <c:v>35.21</c:v>
                </c:pt>
                <c:pt idx="3771">
                  <c:v>30.86</c:v>
                </c:pt>
                <c:pt idx="3772">
                  <c:v>31.54</c:v>
                </c:pt>
                <c:pt idx="3773">
                  <c:v>30.22</c:v>
                </c:pt>
                <c:pt idx="3774">
                  <c:v>27.67</c:v>
                </c:pt>
                <c:pt idx="3775">
                  <c:v>31.46</c:v>
                </c:pt>
                <c:pt idx="3776">
                  <c:v>36.25</c:v>
                </c:pt>
                <c:pt idx="3777">
                  <c:v>36.72</c:v>
                </c:pt>
                <c:pt idx="3778">
                  <c:v>35.06</c:v>
                </c:pt>
                <c:pt idx="3779">
                  <c:v>38.270000000000003</c:v>
                </c:pt>
                <c:pt idx="3780">
                  <c:v>32.229999999999997</c:v>
                </c:pt>
                <c:pt idx="3781">
                  <c:v>31.72</c:v>
                </c:pt>
                <c:pt idx="3782">
                  <c:v>31.65</c:v>
                </c:pt>
                <c:pt idx="3783">
                  <c:v>29.3</c:v>
                </c:pt>
                <c:pt idx="3784">
                  <c:v>34.68</c:v>
                </c:pt>
                <c:pt idx="3785">
                  <c:v>28.04</c:v>
                </c:pt>
                <c:pt idx="3786">
                  <c:v>32.42</c:v>
                </c:pt>
                <c:pt idx="3787">
                  <c:v>38.69</c:v>
                </c:pt>
                <c:pt idx="3788">
                  <c:v>34.75</c:v>
                </c:pt>
                <c:pt idx="3789">
                  <c:v>32.770000000000003</c:v>
                </c:pt>
                <c:pt idx="3790">
                  <c:v>39.090000000000003</c:v>
                </c:pt>
                <c:pt idx="3791">
                  <c:v>37.75</c:v>
                </c:pt>
                <c:pt idx="3792">
                  <c:v>37</c:v>
                </c:pt>
                <c:pt idx="3793">
                  <c:v>28.32</c:v>
                </c:pt>
                <c:pt idx="3794">
                  <c:v>30.57</c:v>
                </c:pt>
                <c:pt idx="3795">
                  <c:v>27.37</c:v>
                </c:pt>
                <c:pt idx="3796">
                  <c:v>34.1</c:v>
                </c:pt>
                <c:pt idx="3797">
                  <c:v>36.380000000000003</c:v>
                </c:pt>
                <c:pt idx="3798">
                  <c:v>30.11</c:v>
                </c:pt>
                <c:pt idx="3799">
                  <c:v>38.17</c:v>
                </c:pt>
                <c:pt idx="3800">
                  <c:v>36.89</c:v>
                </c:pt>
                <c:pt idx="3801">
                  <c:v>41.17</c:v>
                </c:pt>
                <c:pt idx="3802">
                  <c:v>32.979999999999997</c:v>
                </c:pt>
                <c:pt idx="3803">
                  <c:v>34.950000000000003</c:v>
                </c:pt>
                <c:pt idx="3804">
                  <c:v>31.11</c:v>
                </c:pt>
                <c:pt idx="3805">
                  <c:v>33.159999999999997</c:v>
                </c:pt>
                <c:pt idx="3806">
                  <c:v>37.090000000000003</c:v>
                </c:pt>
                <c:pt idx="3807">
                  <c:v>34.19</c:v>
                </c:pt>
                <c:pt idx="3808">
                  <c:v>31.76</c:v>
                </c:pt>
                <c:pt idx="3809">
                  <c:v>31.05</c:v>
                </c:pt>
                <c:pt idx="3810">
                  <c:v>28.68</c:v>
                </c:pt>
                <c:pt idx="3811">
                  <c:v>31.38</c:v>
                </c:pt>
                <c:pt idx="3812">
                  <c:v>36.630000000000003</c:v>
                </c:pt>
                <c:pt idx="3813">
                  <c:v>35.46</c:v>
                </c:pt>
                <c:pt idx="3814">
                  <c:v>32.520000000000003</c:v>
                </c:pt>
                <c:pt idx="3815">
                  <c:v>41.29</c:v>
                </c:pt>
                <c:pt idx="3816">
                  <c:v>30.37</c:v>
                </c:pt>
                <c:pt idx="3817">
                  <c:v>31.79</c:v>
                </c:pt>
                <c:pt idx="3818">
                  <c:v>29.13</c:v>
                </c:pt>
                <c:pt idx="3819">
                  <c:v>32.79</c:v>
                </c:pt>
                <c:pt idx="3820">
                  <c:v>35.229999999999997</c:v>
                </c:pt>
                <c:pt idx="3821">
                  <c:v>36.54</c:v>
                </c:pt>
                <c:pt idx="3822">
                  <c:v>34.6</c:v>
                </c:pt>
                <c:pt idx="3823">
                  <c:v>30.07</c:v>
                </c:pt>
                <c:pt idx="3824">
                  <c:v>37.22</c:v>
                </c:pt>
                <c:pt idx="3825">
                  <c:v>32.950000000000003</c:v>
                </c:pt>
                <c:pt idx="3826">
                  <c:v>30.45</c:v>
                </c:pt>
                <c:pt idx="3827">
                  <c:v>30.83</c:v>
                </c:pt>
                <c:pt idx="3828">
                  <c:v>20.98</c:v>
                </c:pt>
                <c:pt idx="3829">
                  <c:v>26.95</c:v>
                </c:pt>
                <c:pt idx="3830">
                  <c:v>34.69</c:v>
                </c:pt>
                <c:pt idx="3831">
                  <c:v>31.24</c:v>
                </c:pt>
                <c:pt idx="3832">
                  <c:v>33.729999999999997</c:v>
                </c:pt>
                <c:pt idx="3833">
                  <c:v>29.14</c:v>
                </c:pt>
                <c:pt idx="3834">
                  <c:v>34.25</c:v>
                </c:pt>
                <c:pt idx="3835">
                  <c:v>40.33</c:v>
                </c:pt>
                <c:pt idx="3836">
                  <c:v>32.93</c:v>
                </c:pt>
                <c:pt idx="3837">
                  <c:v>32.61</c:v>
                </c:pt>
                <c:pt idx="3838">
                  <c:v>37.74</c:v>
                </c:pt>
                <c:pt idx="3839">
                  <c:v>29.92</c:v>
                </c:pt>
                <c:pt idx="3840">
                  <c:v>30.34</c:v>
                </c:pt>
                <c:pt idx="3841">
                  <c:v>38.549999999999997</c:v>
                </c:pt>
                <c:pt idx="3842">
                  <c:v>28.54</c:v>
                </c:pt>
                <c:pt idx="3843">
                  <c:v>37.549999999999997</c:v>
                </c:pt>
                <c:pt idx="3844">
                  <c:v>37.799999999999997</c:v>
                </c:pt>
                <c:pt idx="3845">
                  <c:v>38.26</c:v>
                </c:pt>
                <c:pt idx="3846">
                  <c:v>33.869999999999997</c:v>
                </c:pt>
                <c:pt idx="3847">
                  <c:v>32.46</c:v>
                </c:pt>
                <c:pt idx="3848">
                  <c:v>35.799999999999997</c:v>
                </c:pt>
                <c:pt idx="3849">
                  <c:v>34.24</c:v>
                </c:pt>
                <c:pt idx="3850">
                  <c:v>34.619999999999997</c:v>
                </c:pt>
                <c:pt idx="3851">
                  <c:v>37.5</c:v>
                </c:pt>
                <c:pt idx="3852">
                  <c:v>30</c:v>
                </c:pt>
                <c:pt idx="3853">
                  <c:v>33.549999999999997</c:v>
                </c:pt>
                <c:pt idx="3854">
                  <c:v>32.950000000000003</c:v>
                </c:pt>
                <c:pt idx="3855">
                  <c:v>38.96</c:v>
                </c:pt>
                <c:pt idx="3856">
                  <c:v>31.59</c:v>
                </c:pt>
                <c:pt idx="3857">
                  <c:v>32.03</c:v>
                </c:pt>
                <c:pt idx="3858">
                  <c:v>37.46</c:v>
                </c:pt>
                <c:pt idx="3859">
                  <c:v>38.200000000000003</c:v>
                </c:pt>
                <c:pt idx="3860">
                  <c:v>43.89</c:v>
                </c:pt>
                <c:pt idx="3861">
                  <c:v>41.01</c:v>
                </c:pt>
                <c:pt idx="3862">
                  <c:v>35.369999999999997</c:v>
                </c:pt>
                <c:pt idx="3863">
                  <c:v>38.57</c:v>
                </c:pt>
                <c:pt idx="3864">
                  <c:v>37.9</c:v>
                </c:pt>
                <c:pt idx="3865">
                  <c:v>32.950000000000003</c:v>
                </c:pt>
                <c:pt idx="3866">
                  <c:v>32.200000000000003</c:v>
                </c:pt>
                <c:pt idx="3867">
                  <c:v>31.49</c:v>
                </c:pt>
                <c:pt idx="3868">
                  <c:v>36.1</c:v>
                </c:pt>
                <c:pt idx="3869">
                  <c:v>33.020000000000003</c:v>
                </c:pt>
                <c:pt idx="3870">
                  <c:v>33.549999999999997</c:v>
                </c:pt>
                <c:pt idx="3871">
                  <c:v>33.369999999999997</c:v>
                </c:pt>
                <c:pt idx="3872">
                  <c:v>38.1</c:v>
                </c:pt>
                <c:pt idx="3873">
                  <c:v>37.090000000000003</c:v>
                </c:pt>
                <c:pt idx="3874">
                  <c:v>35.950000000000003</c:v>
                </c:pt>
                <c:pt idx="3875">
                  <c:v>36.130000000000003</c:v>
                </c:pt>
                <c:pt idx="3876">
                  <c:v>30.9</c:v>
                </c:pt>
                <c:pt idx="3877">
                  <c:v>39.369999999999997</c:v>
                </c:pt>
                <c:pt idx="3878">
                  <c:v>37.57</c:v>
                </c:pt>
                <c:pt idx="3879">
                  <c:v>36.69</c:v>
                </c:pt>
                <c:pt idx="3880">
                  <c:v>37.22</c:v>
                </c:pt>
                <c:pt idx="3881">
                  <c:v>31.29</c:v>
                </c:pt>
                <c:pt idx="3882">
                  <c:v>28.13</c:v>
                </c:pt>
                <c:pt idx="3883">
                  <c:v>35.65</c:v>
                </c:pt>
                <c:pt idx="3884">
                  <c:v>34.64</c:v>
                </c:pt>
                <c:pt idx="3885">
                  <c:v>29.53</c:v>
                </c:pt>
                <c:pt idx="3886">
                  <c:v>30.37</c:v>
                </c:pt>
                <c:pt idx="3887">
                  <c:v>42.35</c:v>
                </c:pt>
                <c:pt idx="3888">
                  <c:v>28.23</c:v>
                </c:pt>
                <c:pt idx="3889">
                  <c:v>34.18</c:v>
                </c:pt>
                <c:pt idx="3890">
                  <c:v>40.32</c:v>
                </c:pt>
                <c:pt idx="3891">
                  <c:v>32.44</c:v>
                </c:pt>
                <c:pt idx="3892">
                  <c:v>32.22</c:v>
                </c:pt>
                <c:pt idx="3893">
                  <c:v>34.659999999999997</c:v>
                </c:pt>
                <c:pt idx="3894">
                  <c:v>38.78</c:v>
                </c:pt>
                <c:pt idx="3895">
                  <c:v>37.32</c:v>
                </c:pt>
                <c:pt idx="3896">
                  <c:v>30.79</c:v>
                </c:pt>
                <c:pt idx="3897">
                  <c:v>35.97</c:v>
                </c:pt>
                <c:pt idx="3898">
                  <c:v>37.979999999999997</c:v>
                </c:pt>
                <c:pt idx="3899">
                  <c:v>34.18</c:v>
                </c:pt>
                <c:pt idx="3900">
                  <c:v>27.76</c:v>
                </c:pt>
                <c:pt idx="3901">
                  <c:v>28.37</c:v>
                </c:pt>
                <c:pt idx="3902">
                  <c:v>31.13</c:v>
                </c:pt>
                <c:pt idx="3903">
                  <c:v>28.56</c:v>
                </c:pt>
                <c:pt idx="3904">
                  <c:v>35.72</c:v>
                </c:pt>
                <c:pt idx="3905">
                  <c:v>36.35</c:v>
                </c:pt>
                <c:pt idx="3906">
                  <c:v>35.32</c:v>
                </c:pt>
                <c:pt idx="3907">
                  <c:v>32.42</c:v>
                </c:pt>
                <c:pt idx="3908">
                  <c:v>37.72</c:v>
                </c:pt>
                <c:pt idx="3909">
                  <c:v>36.840000000000003</c:v>
                </c:pt>
                <c:pt idx="3910">
                  <c:v>31.35</c:v>
                </c:pt>
                <c:pt idx="3911">
                  <c:v>34.909999999999997</c:v>
                </c:pt>
                <c:pt idx="3912">
                  <c:v>26.43</c:v>
                </c:pt>
                <c:pt idx="3913">
                  <c:v>35.64</c:v>
                </c:pt>
                <c:pt idx="3914">
                  <c:v>32.32</c:v>
                </c:pt>
                <c:pt idx="3915">
                  <c:v>38.369999999999997</c:v>
                </c:pt>
                <c:pt idx="3916">
                  <c:v>35.770000000000003</c:v>
                </c:pt>
                <c:pt idx="3917">
                  <c:v>29.9</c:v>
                </c:pt>
                <c:pt idx="3918">
                  <c:v>36.82</c:v>
                </c:pt>
                <c:pt idx="3919">
                  <c:v>32.57</c:v>
                </c:pt>
                <c:pt idx="3920">
                  <c:v>34.07</c:v>
                </c:pt>
                <c:pt idx="3921">
                  <c:v>30.42</c:v>
                </c:pt>
                <c:pt idx="3922">
                  <c:v>35.82</c:v>
                </c:pt>
                <c:pt idx="3923">
                  <c:v>35.11</c:v>
                </c:pt>
                <c:pt idx="3924">
                  <c:v>28.95</c:v>
                </c:pt>
                <c:pt idx="3925">
                  <c:v>34.04</c:v>
                </c:pt>
                <c:pt idx="3926">
                  <c:v>34.57</c:v>
                </c:pt>
                <c:pt idx="3927">
                  <c:v>29.33</c:v>
                </c:pt>
                <c:pt idx="3928">
                  <c:v>31.01</c:v>
                </c:pt>
                <c:pt idx="3929">
                  <c:v>36.450000000000003</c:v>
                </c:pt>
                <c:pt idx="3930">
                  <c:v>31.57</c:v>
                </c:pt>
                <c:pt idx="3931">
                  <c:v>39.840000000000003</c:v>
                </c:pt>
                <c:pt idx="3932">
                  <c:v>31.03</c:v>
                </c:pt>
                <c:pt idx="3933">
                  <c:v>36.24</c:v>
                </c:pt>
                <c:pt idx="3934">
                  <c:v>35.909999999999997</c:v>
                </c:pt>
                <c:pt idx="3935">
                  <c:v>32.869999999999997</c:v>
                </c:pt>
                <c:pt idx="3936">
                  <c:v>32.4</c:v>
                </c:pt>
                <c:pt idx="3937">
                  <c:v>36.520000000000003</c:v>
                </c:pt>
                <c:pt idx="3938">
                  <c:v>31.32</c:v>
                </c:pt>
                <c:pt idx="3939">
                  <c:v>30.13</c:v>
                </c:pt>
                <c:pt idx="3940">
                  <c:v>34.75</c:v>
                </c:pt>
                <c:pt idx="3941">
                  <c:v>35.270000000000003</c:v>
                </c:pt>
                <c:pt idx="3942">
                  <c:v>30.97</c:v>
                </c:pt>
                <c:pt idx="3943">
                  <c:v>39.53</c:v>
                </c:pt>
                <c:pt idx="3944">
                  <c:v>39.49</c:v>
                </c:pt>
                <c:pt idx="3945">
                  <c:v>36.369999999999997</c:v>
                </c:pt>
                <c:pt idx="3946">
                  <c:v>36.54</c:v>
                </c:pt>
                <c:pt idx="3947">
                  <c:v>39.51</c:v>
                </c:pt>
                <c:pt idx="3948">
                  <c:v>33.35</c:v>
                </c:pt>
                <c:pt idx="3949">
                  <c:v>33.96</c:v>
                </c:pt>
                <c:pt idx="3950">
                  <c:v>35.26</c:v>
                </c:pt>
                <c:pt idx="3951">
                  <c:v>30.72</c:v>
                </c:pt>
                <c:pt idx="3952">
                  <c:v>39.07</c:v>
                </c:pt>
                <c:pt idx="3953">
                  <c:v>37.200000000000003</c:v>
                </c:pt>
                <c:pt idx="3954">
                  <c:v>36.83</c:v>
                </c:pt>
                <c:pt idx="3955">
                  <c:v>31.42</c:v>
                </c:pt>
                <c:pt idx="3956">
                  <c:v>43.53</c:v>
                </c:pt>
                <c:pt idx="3957">
                  <c:v>32.44</c:v>
                </c:pt>
                <c:pt idx="3958">
                  <c:v>39.33</c:v>
                </c:pt>
                <c:pt idx="3959">
                  <c:v>36.520000000000003</c:v>
                </c:pt>
                <c:pt idx="3960">
                  <c:v>32.89</c:v>
                </c:pt>
                <c:pt idx="3961">
                  <c:v>28.66</c:v>
                </c:pt>
                <c:pt idx="3962">
                  <c:v>32.26</c:v>
                </c:pt>
                <c:pt idx="3963">
                  <c:v>39.06</c:v>
                </c:pt>
                <c:pt idx="3964">
                  <c:v>30.37</c:v>
                </c:pt>
                <c:pt idx="3965">
                  <c:v>38.520000000000003</c:v>
                </c:pt>
                <c:pt idx="3966">
                  <c:v>34.049999999999997</c:v>
                </c:pt>
                <c:pt idx="3967">
                  <c:v>37.909999999999997</c:v>
                </c:pt>
                <c:pt idx="3968">
                  <c:v>37.799999999999997</c:v>
                </c:pt>
                <c:pt idx="3969">
                  <c:v>33.479999999999997</c:v>
                </c:pt>
                <c:pt idx="3970">
                  <c:v>38.6</c:v>
                </c:pt>
                <c:pt idx="3971">
                  <c:v>41.83</c:v>
                </c:pt>
                <c:pt idx="3972">
                  <c:v>40.71</c:v>
                </c:pt>
                <c:pt idx="3973">
                  <c:v>34.28</c:v>
                </c:pt>
                <c:pt idx="3974">
                  <c:v>34.64</c:v>
                </c:pt>
                <c:pt idx="3975">
                  <c:v>37.96</c:v>
                </c:pt>
                <c:pt idx="3976">
                  <c:v>35.56</c:v>
                </c:pt>
                <c:pt idx="3977">
                  <c:v>39.71</c:v>
                </c:pt>
                <c:pt idx="3978">
                  <c:v>28.17</c:v>
                </c:pt>
                <c:pt idx="3979">
                  <c:v>36.56</c:v>
                </c:pt>
                <c:pt idx="3980">
                  <c:v>31.87</c:v>
                </c:pt>
                <c:pt idx="3981">
                  <c:v>32.28</c:v>
                </c:pt>
                <c:pt idx="3982">
                  <c:v>31.16</c:v>
                </c:pt>
                <c:pt idx="3983">
                  <c:v>41.47</c:v>
                </c:pt>
                <c:pt idx="3984">
                  <c:v>35.090000000000003</c:v>
                </c:pt>
                <c:pt idx="3985">
                  <c:v>39.08</c:v>
                </c:pt>
                <c:pt idx="3986">
                  <c:v>30.85</c:v>
                </c:pt>
                <c:pt idx="3987">
                  <c:v>38.020000000000003</c:v>
                </c:pt>
                <c:pt idx="3988">
                  <c:v>34.35</c:v>
                </c:pt>
                <c:pt idx="3989">
                  <c:v>32.5</c:v>
                </c:pt>
                <c:pt idx="3990">
                  <c:v>35.36</c:v>
                </c:pt>
                <c:pt idx="3991">
                  <c:v>35.99</c:v>
                </c:pt>
                <c:pt idx="3992">
                  <c:v>30</c:v>
                </c:pt>
                <c:pt idx="3993">
                  <c:v>36.049999999999997</c:v>
                </c:pt>
                <c:pt idx="3994">
                  <c:v>33.08</c:v>
                </c:pt>
                <c:pt idx="3995">
                  <c:v>38.29</c:v>
                </c:pt>
                <c:pt idx="3996">
                  <c:v>35.22</c:v>
                </c:pt>
                <c:pt idx="3997">
                  <c:v>30.73</c:v>
                </c:pt>
                <c:pt idx="3998">
                  <c:v>40.15</c:v>
                </c:pt>
                <c:pt idx="3999">
                  <c:v>37.96</c:v>
                </c:pt>
                <c:pt idx="4000">
                  <c:v>34.08</c:v>
                </c:pt>
                <c:pt idx="4001">
                  <c:v>32.18</c:v>
                </c:pt>
                <c:pt idx="4002">
                  <c:v>36.950000000000003</c:v>
                </c:pt>
                <c:pt idx="4003">
                  <c:v>43.1</c:v>
                </c:pt>
                <c:pt idx="4004">
                  <c:v>37.229999999999997</c:v>
                </c:pt>
                <c:pt idx="4005">
                  <c:v>33.75</c:v>
                </c:pt>
                <c:pt idx="4006">
                  <c:v>41.58</c:v>
                </c:pt>
                <c:pt idx="4007">
                  <c:v>32</c:v>
                </c:pt>
                <c:pt idx="4008">
                  <c:v>30.29</c:v>
                </c:pt>
                <c:pt idx="4009">
                  <c:v>27.59</c:v>
                </c:pt>
                <c:pt idx="4010">
                  <c:v>32.96</c:v>
                </c:pt>
                <c:pt idx="4011">
                  <c:v>31.39</c:v>
                </c:pt>
                <c:pt idx="4012">
                  <c:v>36.61</c:v>
                </c:pt>
                <c:pt idx="4013">
                  <c:v>29.88</c:v>
                </c:pt>
                <c:pt idx="4014">
                  <c:v>30.74</c:v>
                </c:pt>
                <c:pt idx="4015">
                  <c:v>34.909999999999997</c:v>
                </c:pt>
                <c:pt idx="4016">
                  <c:v>42.73</c:v>
                </c:pt>
                <c:pt idx="4017">
                  <c:v>38.31</c:v>
                </c:pt>
                <c:pt idx="4018">
                  <c:v>36.08</c:v>
                </c:pt>
                <c:pt idx="4019">
                  <c:v>35.15</c:v>
                </c:pt>
                <c:pt idx="4020">
                  <c:v>28.71</c:v>
                </c:pt>
                <c:pt idx="4021">
                  <c:v>32.33</c:v>
                </c:pt>
                <c:pt idx="4022">
                  <c:v>36.130000000000003</c:v>
                </c:pt>
                <c:pt idx="4023">
                  <c:v>34.229999999999997</c:v>
                </c:pt>
                <c:pt idx="4024">
                  <c:v>34.33</c:v>
                </c:pt>
                <c:pt idx="4025">
                  <c:v>36.86</c:v>
                </c:pt>
                <c:pt idx="4026">
                  <c:v>34.35</c:v>
                </c:pt>
                <c:pt idx="4027">
                  <c:v>38.14</c:v>
                </c:pt>
                <c:pt idx="4028">
                  <c:v>33.299999999999997</c:v>
                </c:pt>
                <c:pt idx="4029">
                  <c:v>39.78</c:v>
                </c:pt>
                <c:pt idx="4030">
                  <c:v>34.380000000000003</c:v>
                </c:pt>
                <c:pt idx="4031">
                  <c:v>38.51</c:v>
                </c:pt>
                <c:pt idx="4032">
                  <c:v>34.83</c:v>
                </c:pt>
                <c:pt idx="4033">
                  <c:v>30.22</c:v>
                </c:pt>
                <c:pt idx="4034">
                  <c:v>35.72</c:v>
                </c:pt>
                <c:pt idx="4035">
                  <c:v>31.15</c:v>
                </c:pt>
                <c:pt idx="4036">
                  <c:v>34.39</c:v>
                </c:pt>
                <c:pt idx="4037">
                  <c:v>37</c:v>
                </c:pt>
                <c:pt idx="4038">
                  <c:v>38.04</c:v>
                </c:pt>
                <c:pt idx="4039">
                  <c:v>30.86</c:v>
                </c:pt>
                <c:pt idx="4040">
                  <c:v>35.65</c:v>
                </c:pt>
                <c:pt idx="4041">
                  <c:v>34.24</c:v>
                </c:pt>
                <c:pt idx="4042">
                  <c:v>30.68</c:v>
                </c:pt>
                <c:pt idx="4043">
                  <c:v>39.18</c:v>
                </c:pt>
                <c:pt idx="4044">
                  <c:v>30.98</c:v>
                </c:pt>
                <c:pt idx="4045">
                  <c:v>35.07</c:v>
                </c:pt>
                <c:pt idx="4046">
                  <c:v>32.01</c:v>
                </c:pt>
                <c:pt idx="4047">
                  <c:v>34.090000000000003</c:v>
                </c:pt>
                <c:pt idx="4048">
                  <c:v>37.61</c:v>
                </c:pt>
                <c:pt idx="4049">
                  <c:v>34.840000000000003</c:v>
                </c:pt>
                <c:pt idx="4050">
                  <c:v>34.56</c:v>
                </c:pt>
                <c:pt idx="4051">
                  <c:v>33.15</c:v>
                </c:pt>
                <c:pt idx="4052">
                  <c:v>30.07</c:v>
                </c:pt>
                <c:pt idx="4053">
                  <c:v>31.78</c:v>
                </c:pt>
                <c:pt idx="4054">
                  <c:v>32.19</c:v>
                </c:pt>
                <c:pt idx="4055">
                  <c:v>38.799999999999997</c:v>
                </c:pt>
                <c:pt idx="4056">
                  <c:v>36.090000000000003</c:v>
                </c:pt>
                <c:pt idx="4057">
                  <c:v>37.1</c:v>
                </c:pt>
                <c:pt idx="4058">
                  <c:v>32.57</c:v>
                </c:pt>
                <c:pt idx="4059">
                  <c:v>26.34</c:v>
                </c:pt>
                <c:pt idx="4060">
                  <c:v>36.04</c:v>
                </c:pt>
                <c:pt idx="4061">
                  <c:v>31.53</c:v>
                </c:pt>
                <c:pt idx="4062">
                  <c:v>32.35</c:v>
                </c:pt>
                <c:pt idx="4063">
                  <c:v>38.85</c:v>
                </c:pt>
                <c:pt idx="4064">
                  <c:v>31.71</c:v>
                </c:pt>
                <c:pt idx="4065">
                  <c:v>37.61</c:v>
                </c:pt>
                <c:pt idx="4066">
                  <c:v>34.619999999999997</c:v>
                </c:pt>
                <c:pt idx="4067">
                  <c:v>30.7</c:v>
                </c:pt>
                <c:pt idx="4068">
                  <c:v>21.6</c:v>
                </c:pt>
                <c:pt idx="4069">
                  <c:v>35.9</c:v>
                </c:pt>
                <c:pt idx="4070">
                  <c:v>37.96</c:v>
                </c:pt>
                <c:pt idx="4071">
                  <c:v>31.87</c:v>
                </c:pt>
                <c:pt idx="4072">
                  <c:v>39.14</c:v>
                </c:pt>
                <c:pt idx="4073">
                  <c:v>34.049999999999997</c:v>
                </c:pt>
                <c:pt idx="4074">
                  <c:v>38.380000000000003</c:v>
                </c:pt>
                <c:pt idx="4075">
                  <c:v>32.21</c:v>
                </c:pt>
                <c:pt idx="4076">
                  <c:v>38.17</c:v>
                </c:pt>
                <c:pt idx="4077">
                  <c:v>32.020000000000003</c:v>
                </c:pt>
                <c:pt idx="4078">
                  <c:v>30.66</c:v>
                </c:pt>
                <c:pt idx="4079">
                  <c:v>40.75</c:v>
                </c:pt>
                <c:pt idx="4080">
                  <c:v>32.39</c:v>
                </c:pt>
                <c:pt idx="4081">
                  <c:v>37.49</c:v>
                </c:pt>
                <c:pt idx="4082">
                  <c:v>33.58</c:v>
                </c:pt>
                <c:pt idx="4083">
                  <c:v>36.65</c:v>
                </c:pt>
                <c:pt idx="4084">
                  <c:v>37.94</c:v>
                </c:pt>
                <c:pt idx="4085">
                  <c:v>32.68</c:v>
                </c:pt>
                <c:pt idx="4086">
                  <c:v>39.520000000000003</c:v>
                </c:pt>
                <c:pt idx="4087">
                  <c:v>36.67</c:v>
                </c:pt>
                <c:pt idx="4088">
                  <c:v>37.869999999999997</c:v>
                </c:pt>
                <c:pt idx="4089">
                  <c:v>31.27</c:v>
                </c:pt>
                <c:pt idx="4090">
                  <c:v>31.58</c:v>
                </c:pt>
                <c:pt idx="4091">
                  <c:v>36.450000000000003</c:v>
                </c:pt>
                <c:pt idx="4092">
                  <c:v>30.36</c:v>
                </c:pt>
                <c:pt idx="4093">
                  <c:v>35.49</c:v>
                </c:pt>
                <c:pt idx="4094">
                  <c:v>32.71</c:v>
                </c:pt>
                <c:pt idx="4095">
                  <c:v>32.200000000000003</c:v>
                </c:pt>
                <c:pt idx="4096">
                  <c:v>35.43</c:v>
                </c:pt>
                <c:pt idx="4097">
                  <c:v>34.880000000000003</c:v>
                </c:pt>
                <c:pt idx="4098">
                  <c:v>38.29</c:v>
                </c:pt>
                <c:pt idx="4099">
                  <c:v>37.42</c:v>
                </c:pt>
                <c:pt idx="4100">
                  <c:v>38.520000000000003</c:v>
                </c:pt>
                <c:pt idx="4101">
                  <c:v>32.9</c:v>
                </c:pt>
                <c:pt idx="4102">
                  <c:v>38.31</c:v>
                </c:pt>
                <c:pt idx="4103">
                  <c:v>32.81</c:v>
                </c:pt>
                <c:pt idx="4104">
                  <c:v>31.98</c:v>
                </c:pt>
                <c:pt idx="4105">
                  <c:v>27.9</c:v>
                </c:pt>
                <c:pt idx="4106">
                  <c:v>29.6</c:v>
                </c:pt>
                <c:pt idx="4107">
                  <c:v>31.7</c:v>
                </c:pt>
                <c:pt idx="4108">
                  <c:v>33.97</c:v>
                </c:pt>
                <c:pt idx="4109">
                  <c:v>31.75</c:v>
                </c:pt>
                <c:pt idx="4110">
                  <c:v>34.47</c:v>
                </c:pt>
                <c:pt idx="4111">
                  <c:v>37.979999999999997</c:v>
                </c:pt>
                <c:pt idx="4112">
                  <c:v>40.92</c:v>
                </c:pt>
                <c:pt idx="4113">
                  <c:v>37.39</c:v>
                </c:pt>
                <c:pt idx="4114">
                  <c:v>34.56</c:v>
                </c:pt>
                <c:pt idx="4115">
                  <c:v>40.9</c:v>
                </c:pt>
                <c:pt idx="4116">
                  <c:v>33.79</c:v>
                </c:pt>
                <c:pt idx="4117">
                  <c:v>41.16</c:v>
                </c:pt>
                <c:pt idx="4118">
                  <c:v>41.58</c:v>
                </c:pt>
                <c:pt idx="4119">
                  <c:v>40.14</c:v>
                </c:pt>
                <c:pt idx="4120">
                  <c:v>38.99</c:v>
                </c:pt>
                <c:pt idx="4121">
                  <c:v>30.81</c:v>
                </c:pt>
                <c:pt idx="4122">
                  <c:v>37.159999999999997</c:v>
                </c:pt>
                <c:pt idx="4123">
                  <c:v>46.03</c:v>
                </c:pt>
                <c:pt idx="4124">
                  <c:v>41.82</c:v>
                </c:pt>
                <c:pt idx="4125">
                  <c:v>44.95</c:v>
                </c:pt>
                <c:pt idx="4126">
                  <c:v>36.14</c:v>
                </c:pt>
                <c:pt idx="4127">
                  <c:v>39.51</c:v>
                </c:pt>
                <c:pt idx="4128">
                  <c:v>33.64</c:v>
                </c:pt>
                <c:pt idx="4129">
                  <c:v>39.53</c:v>
                </c:pt>
                <c:pt idx="4130">
                  <c:v>28.39</c:v>
                </c:pt>
                <c:pt idx="4131">
                  <c:v>33.72</c:v>
                </c:pt>
                <c:pt idx="4132">
                  <c:v>39.97</c:v>
                </c:pt>
                <c:pt idx="4133">
                  <c:v>33.49</c:v>
                </c:pt>
                <c:pt idx="4134">
                  <c:v>36.93</c:v>
                </c:pt>
                <c:pt idx="4135">
                  <c:v>32.700000000000003</c:v>
                </c:pt>
                <c:pt idx="4136">
                  <c:v>33.64</c:v>
                </c:pt>
                <c:pt idx="4137">
                  <c:v>38.25</c:v>
                </c:pt>
                <c:pt idx="4138">
                  <c:v>36.68</c:v>
                </c:pt>
                <c:pt idx="4139">
                  <c:v>33.15</c:v>
                </c:pt>
                <c:pt idx="4140">
                  <c:v>36</c:v>
                </c:pt>
                <c:pt idx="4141">
                  <c:v>29.14</c:v>
                </c:pt>
                <c:pt idx="4142">
                  <c:v>39.159999999999997</c:v>
                </c:pt>
                <c:pt idx="4143">
                  <c:v>36.380000000000003</c:v>
                </c:pt>
                <c:pt idx="4144">
                  <c:v>33.06</c:v>
                </c:pt>
                <c:pt idx="4145">
                  <c:v>34.17</c:v>
                </c:pt>
                <c:pt idx="4146">
                  <c:v>40.69</c:v>
                </c:pt>
                <c:pt idx="4147">
                  <c:v>37.85</c:v>
                </c:pt>
                <c:pt idx="4148">
                  <c:v>39.950000000000003</c:v>
                </c:pt>
                <c:pt idx="4149">
                  <c:v>30.17</c:v>
                </c:pt>
                <c:pt idx="4150">
                  <c:v>33.700000000000003</c:v>
                </c:pt>
                <c:pt idx="4151">
                  <c:v>34.68</c:v>
                </c:pt>
                <c:pt idx="4152">
                  <c:v>37.840000000000003</c:v>
                </c:pt>
                <c:pt idx="4153">
                  <c:v>36.06</c:v>
                </c:pt>
                <c:pt idx="4154">
                  <c:v>32.9</c:v>
                </c:pt>
                <c:pt idx="4155">
                  <c:v>32.61</c:v>
                </c:pt>
                <c:pt idx="4156">
                  <c:v>32.92</c:v>
                </c:pt>
                <c:pt idx="4157">
                  <c:v>33.99</c:v>
                </c:pt>
                <c:pt idx="4158">
                  <c:v>37.33</c:v>
                </c:pt>
                <c:pt idx="4159">
                  <c:v>41.2</c:v>
                </c:pt>
                <c:pt idx="4160">
                  <c:v>38.700000000000003</c:v>
                </c:pt>
                <c:pt idx="4161">
                  <c:v>33.92</c:v>
                </c:pt>
                <c:pt idx="4162">
                  <c:v>28.8</c:v>
                </c:pt>
                <c:pt idx="4163">
                  <c:v>34.590000000000003</c:v>
                </c:pt>
                <c:pt idx="4164">
                  <c:v>32.799999999999997</c:v>
                </c:pt>
                <c:pt idx="4165">
                  <c:v>37.26</c:v>
                </c:pt>
                <c:pt idx="4166">
                  <c:v>35.840000000000003</c:v>
                </c:pt>
                <c:pt idx="4167">
                  <c:v>30.04</c:v>
                </c:pt>
                <c:pt idx="4168">
                  <c:v>37.24</c:v>
                </c:pt>
                <c:pt idx="4169">
                  <c:v>37.08</c:v>
                </c:pt>
                <c:pt idx="4170">
                  <c:v>34.01</c:v>
                </c:pt>
                <c:pt idx="4171">
                  <c:v>28.35</c:v>
                </c:pt>
                <c:pt idx="4172">
                  <c:v>35.75</c:v>
                </c:pt>
                <c:pt idx="4173">
                  <c:v>33.659999999999997</c:v>
                </c:pt>
                <c:pt idx="4174">
                  <c:v>29.87</c:v>
                </c:pt>
                <c:pt idx="4175">
                  <c:v>39.380000000000003</c:v>
                </c:pt>
                <c:pt idx="4176">
                  <c:v>33.090000000000003</c:v>
                </c:pt>
                <c:pt idx="4177">
                  <c:v>28.57</c:v>
                </c:pt>
                <c:pt idx="4178">
                  <c:v>33.840000000000003</c:v>
                </c:pt>
                <c:pt idx="4179">
                  <c:v>32.1</c:v>
                </c:pt>
                <c:pt idx="4180">
                  <c:v>39.54</c:v>
                </c:pt>
                <c:pt idx="4181">
                  <c:v>31</c:v>
                </c:pt>
                <c:pt idx="4182">
                  <c:v>33.479999999999997</c:v>
                </c:pt>
                <c:pt idx="4183">
                  <c:v>31.99</c:v>
                </c:pt>
                <c:pt idx="4184">
                  <c:v>37.409999999999997</c:v>
                </c:pt>
                <c:pt idx="4185">
                  <c:v>32.229999999999997</c:v>
                </c:pt>
                <c:pt idx="4186">
                  <c:v>36.72</c:v>
                </c:pt>
                <c:pt idx="4187">
                  <c:v>40.450000000000003</c:v>
                </c:pt>
                <c:pt idx="4188">
                  <c:v>35.729999999999997</c:v>
                </c:pt>
                <c:pt idx="4189">
                  <c:v>36.69</c:v>
                </c:pt>
                <c:pt idx="4190">
                  <c:v>24.1</c:v>
                </c:pt>
                <c:pt idx="4191">
                  <c:v>37.659999999999997</c:v>
                </c:pt>
                <c:pt idx="4192">
                  <c:v>29.42</c:v>
                </c:pt>
                <c:pt idx="4193">
                  <c:v>37.67</c:v>
                </c:pt>
                <c:pt idx="4194">
                  <c:v>32.22</c:v>
                </c:pt>
                <c:pt idx="4195">
                  <c:v>37.4</c:v>
                </c:pt>
                <c:pt idx="4196">
                  <c:v>35.03</c:v>
                </c:pt>
                <c:pt idx="4197">
                  <c:v>33.630000000000003</c:v>
                </c:pt>
                <c:pt idx="4198">
                  <c:v>33.74</c:v>
                </c:pt>
                <c:pt idx="4199">
                  <c:v>34.49</c:v>
                </c:pt>
                <c:pt idx="4200">
                  <c:v>30.77</c:v>
                </c:pt>
                <c:pt idx="4201">
                  <c:v>39.86</c:v>
                </c:pt>
                <c:pt idx="4202">
                  <c:v>36.01</c:v>
                </c:pt>
                <c:pt idx="4203">
                  <c:v>40.299999999999997</c:v>
                </c:pt>
                <c:pt idx="4204">
                  <c:v>38.21</c:v>
                </c:pt>
                <c:pt idx="4205">
                  <c:v>32.729999999999997</c:v>
                </c:pt>
                <c:pt idx="4206">
                  <c:v>31.9</c:v>
                </c:pt>
                <c:pt idx="4207">
                  <c:v>36.799999999999997</c:v>
                </c:pt>
                <c:pt idx="4208">
                  <c:v>35.229999999999997</c:v>
                </c:pt>
                <c:pt idx="4209">
                  <c:v>29.95</c:v>
                </c:pt>
                <c:pt idx="4210">
                  <c:v>31.79</c:v>
                </c:pt>
                <c:pt idx="4211">
                  <c:v>33.94</c:v>
                </c:pt>
                <c:pt idx="4212">
                  <c:v>29.72</c:v>
                </c:pt>
                <c:pt idx="4213">
                  <c:v>33.33</c:v>
                </c:pt>
                <c:pt idx="4214">
                  <c:v>29.19</c:v>
                </c:pt>
                <c:pt idx="4215">
                  <c:v>39.32</c:v>
                </c:pt>
                <c:pt idx="4216">
                  <c:v>36.51</c:v>
                </c:pt>
                <c:pt idx="4217">
                  <c:v>38.299999999999997</c:v>
                </c:pt>
                <c:pt idx="4218">
                  <c:v>31.46</c:v>
                </c:pt>
                <c:pt idx="4219">
                  <c:v>34.299999999999997</c:v>
                </c:pt>
                <c:pt idx="4220">
                  <c:v>39.520000000000003</c:v>
                </c:pt>
                <c:pt idx="4221">
                  <c:v>42.23</c:v>
                </c:pt>
                <c:pt idx="4222">
                  <c:v>34.04</c:v>
                </c:pt>
                <c:pt idx="4223">
                  <c:v>36.61</c:v>
                </c:pt>
                <c:pt idx="4224">
                  <c:v>24.26</c:v>
                </c:pt>
                <c:pt idx="4225">
                  <c:v>28.92</c:v>
                </c:pt>
                <c:pt idx="4226">
                  <c:v>36.93</c:v>
                </c:pt>
                <c:pt idx="4227">
                  <c:v>38.39</c:v>
                </c:pt>
                <c:pt idx="4228">
                  <c:v>38.9</c:v>
                </c:pt>
                <c:pt idx="4229">
                  <c:v>33.590000000000003</c:v>
                </c:pt>
                <c:pt idx="4230">
                  <c:v>39.479999999999997</c:v>
                </c:pt>
                <c:pt idx="4231">
                  <c:v>34.950000000000003</c:v>
                </c:pt>
                <c:pt idx="4232">
                  <c:v>39.409999999999997</c:v>
                </c:pt>
                <c:pt idx="4233">
                  <c:v>34.76</c:v>
                </c:pt>
                <c:pt idx="4234">
                  <c:v>34.75</c:v>
                </c:pt>
                <c:pt idx="4235">
                  <c:v>35.74</c:v>
                </c:pt>
                <c:pt idx="4236">
                  <c:v>32.4</c:v>
                </c:pt>
                <c:pt idx="4237">
                  <c:v>35.58</c:v>
                </c:pt>
                <c:pt idx="4238">
                  <c:v>33.840000000000003</c:v>
                </c:pt>
                <c:pt idx="4239">
                  <c:v>37.479999999999997</c:v>
                </c:pt>
                <c:pt idx="4240">
                  <c:v>28.54</c:v>
                </c:pt>
                <c:pt idx="4241">
                  <c:v>30.35</c:v>
                </c:pt>
                <c:pt idx="4242">
                  <c:v>30.14</c:v>
                </c:pt>
                <c:pt idx="4243">
                  <c:v>37.909999999999997</c:v>
                </c:pt>
                <c:pt idx="4244">
                  <c:v>31.17</c:v>
                </c:pt>
                <c:pt idx="4245">
                  <c:v>32.64</c:v>
                </c:pt>
                <c:pt idx="4246">
                  <c:v>39.01</c:v>
                </c:pt>
                <c:pt idx="4247">
                  <c:v>35.24</c:v>
                </c:pt>
                <c:pt idx="4248">
                  <c:v>36.200000000000003</c:v>
                </c:pt>
                <c:pt idx="4249">
                  <c:v>33.58</c:v>
                </c:pt>
                <c:pt idx="4250">
                  <c:v>34.729999999999997</c:v>
                </c:pt>
                <c:pt idx="4251">
                  <c:v>35.11</c:v>
                </c:pt>
                <c:pt idx="4252">
                  <c:v>31.76</c:v>
                </c:pt>
                <c:pt idx="4253">
                  <c:v>37.24</c:v>
                </c:pt>
                <c:pt idx="4254">
                  <c:v>33.340000000000003</c:v>
                </c:pt>
                <c:pt idx="4255">
                  <c:v>30.44</c:v>
                </c:pt>
                <c:pt idx="4256">
                  <c:v>29.93</c:v>
                </c:pt>
                <c:pt idx="4257">
                  <c:v>34.46</c:v>
                </c:pt>
                <c:pt idx="4258">
                  <c:v>38.14</c:v>
                </c:pt>
                <c:pt idx="4259">
                  <c:v>41.62</c:v>
                </c:pt>
                <c:pt idx="4260">
                  <c:v>29.68</c:v>
                </c:pt>
                <c:pt idx="4261">
                  <c:v>39.9</c:v>
                </c:pt>
                <c:pt idx="4262">
                  <c:v>36.369999999999997</c:v>
                </c:pt>
                <c:pt idx="4263">
                  <c:v>34.11</c:v>
                </c:pt>
                <c:pt idx="4264">
                  <c:v>37.6</c:v>
                </c:pt>
                <c:pt idx="4265">
                  <c:v>37.94</c:v>
                </c:pt>
                <c:pt idx="4266">
                  <c:v>32.65</c:v>
                </c:pt>
                <c:pt idx="4267">
                  <c:v>33.86</c:v>
                </c:pt>
                <c:pt idx="4268">
                  <c:v>38.21</c:v>
                </c:pt>
                <c:pt idx="4269">
                  <c:v>30.16</c:v>
                </c:pt>
                <c:pt idx="4270">
                  <c:v>34.44</c:v>
                </c:pt>
                <c:pt idx="4271">
                  <c:v>36.43</c:v>
                </c:pt>
                <c:pt idx="4272">
                  <c:v>32.25</c:v>
                </c:pt>
                <c:pt idx="4273">
                  <c:v>40.18</c:v>
                </c:pt>
                <c:pt idx="4274">
                  <c:v>32.409999999999997</c:v>
                </c:pt>
                <c:pt idx="4275">
                  <c:v>29.77</c:v>
                </c:pt>
                <c:pt idx="4276">
                  <c:v>30.31</c:v>
                </c:pt>
                <c:pt idx="4277">
                  <c:v>40.36</c:v>
                </c:pt>
                <c:pt idx="4278">
                  <c:v>36.57</c:v>
                </c:pt>
                <c:pt idx="4279">
                  <c:v>37.65</c:v>
                </c:pt>
                <c:pt idx="4280">
                  <c:v>39.97</c:v>
                </c:pt>
                <c:pt idx="4281">
                  <c:v>42.25</c:v>
                </c:pt>
                <c:pt idx="4282">
                  <c:v>36.729999999999997</c:v>
                </c:pt>
                <c:pt idx="4283">
                  <c:v>31.69</c:v>
                </c:pt>
                <c:pt idx="4284">
                  <c:v>25.34</c:v>
                </c:pt>
                <c:pt idx="4285">
                  <c:v>33.81</c:v>
                </c:pt>
                <c:pt idx="4286">
                  <c:v>33</c:v>
                </c:pt>
                <c:pt idx="4287">
                  <c:v>34.72</c:v>
                </c:pt>
                <c:pt idx="4288">
                  <c:v>37.659999999999997</c:v>
                </c:pt>
                <c:pt idx="4289">
                  <c:v>28.56</c:v>
                </c:pt>
                <c:pt idx="4290">
                  <c:v>32.869999999999997</c:v>
                </c:pt>
                <c:pt idx="4291">
                  <c:v>34.04</c:v>
                </c:pt>
                <c:pt idx="4292">
                  <c:v>40.119999999999997</c:v>
                </c:pt>
                <c:pt idx="4293">
                  <c:v>34.44</c:v>
                </c:pt>
                <c:pt idx="4294">
                  <c:v>37.83</c:v>
                </c:pt>
                <c:pt idx="4295">
                  <c:v>37.130000000000003</c:v>
                </c:pt>
                <c:pt idx="4296">
                  <c:v>30.11</c:v>
                </c:pt>
                <c:pt idx="4297">
                  <c:v>32.75</c:v>
                </c:pt>
                <c:pt idx="4298">
                  <c:v>33.74</c:v>
                </c:pt>
                <c:pt idx="4299">
                  <c:v>35.700000000000003</c:v>
                </c:pt>
                <c:pt idx="4300">
                  <c:v>34.65</c:v>
                </c:pt>
                <c:pt idx="4301">
                  <c:v>40</c:v>
                </c:pt>
                <c:pt idx="4302">
                  <c:v>34.19</c:v>
                </c:pt>
                <c:pt idx="4303">
                  <c:v>38.86</c:v>
                </c:pt>
                <c:pt idx="4304">
                  <c:v>39.270000000000003</c:v>
                </c:pt>
                <c:pt idx="4305">
                  <c:v>41.74</c:v>
                </c:pt>
                <c:pt idx="4306">
                  <c:v>37.78</c:v>
                </c:pt>
                <c:pt idx="4307">
                  <c:v>36.46</c:v>
                </c:pt>
                <c:pt idx="4308">
                  <c:v>25.77</c:v>
                </c:pt>
                <c:pt idx="4309">
                  <c:v>31.55</c:v>
                </c:pt>
                <c:pt idx="4310">
                  <c:v>33.81</c:v>
                </c:pt>
                <c:pt idx="4311">
                  <c:v>31.19</c:v>
                </c:pt>
                <c:pt idx="4312">
                  <c:v>32.64</c:v>
                </c:pt>
                <c:pt idx="4313">
                  <c:v>34.82</c:v>
                </c:pt>
                <c:pt idx="4314">
                  <c:v>34.71</c:v>
                </c:pt>
                <c:pt idx="4315">
                  <c:v>30</c:v>
                </c:pt>
                <c:pt idx="4316">
                  <c:v>34.92</c:v>
                </c:pt>
                <c:pt idx="4317">
                  <c:v>37.44</c:v>
                </c:pt>
                <c:pt idx="4318">
                  <c:v>36.619999999999997</c:v>
                </c:pt>
                <c:pt idx="4319">
                  <c:v>41.12</c:v>
                </c:pt>
                <c:pt idx="4320">
                  <c:v>28.51</c:v>
                </c:pt>
                <c:pt idx="4321">
                  <c:v>34.01</c:v>
                </c:pt>
                <c:pt idx="4322">
                  <c:v>38.090000000000003</c:v>
                </c:pt>
                <c:pt idx="4323">
                  <c:v>30.78</c:v>
                </c:pt>
                <c:pt idx="4324">
                  <c:v>36.72</c:v>
                </c:pt>
                <c:pt idx="4325">
                  <c:v>37.82</c:v>
                </c:pt>
                <c:pt idx="4326">
                  <c:v>40.31</c:v>
                </c:pt>
                <c:pt idx="4327">
                  <c:v>33.76</c:v>
                </c:pt>
                <c:pt idx="4328">
                  <c:v>34.82</c:v>
                </c:pt>
                <c:pt idx="4329">
                  <c:v>31.64</c:v>
                </c:pt>
                <c:pt idx="4330">
                  <c:v>38.549999999999997</c:v>
                </c:pt>
                <c:pt idx="4331">
                  <c:v>37.89</c:v>
                </c:pt>
                <c:pt idx="4332">
                  <c:v>29.81</c:v>
                </c:pt>
                <c:pt idx="4333">
                  <c:v>35.79</c:v>
                </c:pt>
                <c:pt idx="4334">
                  <c:v>31.46</c:v>
                </c:pt>
                <c:pt idx="4335">
                  <c:v>35.630000000000003</c:v>
                </c:pt>
                <c:pt idx="4336">
                  <c:v>29.26</c:v>
                </c:pt>
                <c:pt idx="4337">
                  <c:v>29.72</c:v>
                </c:pt>
                <c:pt idx="4338">
                  <c:v>34.21</c:v>
                </c:pt>
                <c:pt idx="4339">
                  <c:v>39.54</c:v>
                </c:pt>
                <c:pt idx="4340">
                  <c:v>37.57</c:v>
                </c:pt>
                <c:pt idx="4341">
                  <c:v>31.74</c:v>
                </c:pt>
                <c:pt idx="4342">
                  <c:v>31.61</c:v>
                </c:pt>
                <c:pt idx="4343">
                  <c:v>38.83</c:v>
                </c:pt>
                <c:pt idx="4344">
                  <c:v>34.83</c:v>
                </c:pt>
                <c:pt idx="4345">
                  <c:v>29.86</c:v>
                </c:pt>
                <c:pt idx="4346">
                  <c:v>35</c:v>
                </c:pt>
                <c:pt idx="4347">
                  <c:v>35.71</c:v>
                </c:pt>
                <c:pt idx="4348">
                  <c:v>40.44</c:v>
                </c:pt>
                <c:pt idx="4349">
                  <c:v>35.979999999999997</c:v>
                </c:pt>
                <c:pt idx="4350">
                  <c:v>32.4</c:v>
                </c:pt>
                <c:pt idx="4351">
                  <c:v>38.200000000000003</c:v>
                </c:pt>
                <c:pt idx="4352">
                  <c:v>29.26</c:v>
                </c:pt>
                <c:pt idx="4353">
                  <c:v>29.66</c:v>
                </c:pt>
                <c:pt idx="4354">
                  <c:v>38.549999999999997</c:v>
                </c:pt>
                <c:pt idx="4355">
                  <c:v>38.409999999999997</c:v>
                </c:pt>
                <c:pt idx="4356">
                  <c:v>36.39</c:v>
                </c:pt>
                <c:pt idx="4357">
                  <c:v>36.380000000000003</c:v>
                </c:pt>
                <c:pt idx="4358">
                  <c:v>31.42</c:v>
                </c:pt>
                <c:pt idx="4359">
                  <c:v>31.04</c:v>
                </c:pt>
                <c:pt idx="4360">
                  <c:v>29.5</c:v>
                </c:pt>
                <c:pt idx="4361">
                  <c:v>38.75</c:v>
                </c:pt>
                <c:pt idx="4362">
                  <c:v>36.229999999999997</c:v>
                </c:pt>
                <c:pt idx="4363">
                  <c:v>32.32</c:v>
                </c:pt>
                <c:pt idx="4364">
                  <c:v>31.89</c:v>
                </c:pt>
                <c:pt idx="4365">
                  <c:v>42.22</c:v>
                </c:pt>
                <c:pt idx="4366">
                  <c:v>41.73</c:v>
                </c:pt>
                <c:pt idx="4367">
                  <c:v>35.24</c:v>
                </c:pt>
                <c:pt idx="4368">
                  <c:v>36.42</c:v>
                </c:pt>
                <c:pt idx="4369">
                  <c:v>33.1</c:v>
                </c:pt>
                <c:pt idx="4370">
                  <c:v>30.41</c:v>
                </c:pt>
                <c:pt idx="4371">
                  <c:v>31.54</c:v>
                </c:pt>
                <c:pt idx="4372">
                  <c:v>37.07</c:v>
                </c:pt>
                <c:pt idx="4373">
                  <c:v>37.28</c:v>
                </c:pt>
                <c:pt idx="4374">
                  <c:v>31.9</c:v>
                </c:pt>
                <c:pt idx="4375">
                  <c:v>34.69</c:v>
                </c:pt>
                <c:pt idx="4376">
                  <c:v>39.770000000000003</c:v>
                </c:pt>
                <c:pt idx="4377">
                  <c:v>29.92</c:v>
                </c:pt>
                <c:pt idx="4378">
                  <c:v>34.630000000000003</c:v>
                </c:pt>
                <c:pt idx="4379">
                  <c:v>38.39</c:v>
                </c:pt>
              </c:numCache>
            </c:numRef>
          </c:yVal>
          <c:smooth val="0"/>
          <c:extLst>
            <c:ext xmlns:c16="http://schemas.microsoft.com/office/drawing/2014/chart" uri="{C3380CC4-5D6E-409C-BE32-E72D297353CC}">
              <c16:uniqueId val="{00000000-EA27-4BC0-A9E2-E8147AC47CA4}"/>
            </c:ext>
          </c:extLst>
        </c:ser>
        <c:dLbls>
          <c:showLegendKey val="0"/>
          <c:showVal val="0"/>
          <c:showCatName val="0"/>
          <c:showSerName val="0"/>
          <c:showPercent val="0"/>
          <c:showBubbleSize val="0"/>
        </c:dLbls>
        <c:axId val="1377472431"/>
        <c:axId val="1377486831"/>
      </c:scatterChart>
      <c:valAx>
        <c:axId val="13774724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DOWNTIME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7486831"/>
        <c:crosses val="autoZero"/>
        <c:crossBetween val="midCat"/>
      </c:valAx>
      <c:valAx>
        <c:axId val="1377486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747243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[PROJECT-1.xlsx]13!PivotTable14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'13'!$B$4</c:f>
              <c:strCache>
                <c:ptCount val="1"/>
                <c:pt idx="0">
                  <c:v>Sum of Target_Production_t</c:v>
                </c:pt>
              </c:strCache>
            </c:strRef>
          </c:tx>
          <c:spPr>
            <a:solidFill>
              <a:schemeClr val="accent1"/>
            </a:solidFill>
            <a:ln>
              <a:noFill/>
            </a:ln>
            <a:effectLst/>
          </c:spPr>
          <c:invertIfNegative val="0"/>
          <c:cat>
            <c:strRef>
              <c:f>'13'!$A$5:$A$17</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'13'!$B$5:$B$17</c:f>
              <c:numCache>
                <c:formatCode>General</c:formatCode>
                <c:ptCount val="12"/>
                <c:pt idx="0">
                  <c:v>14749.130000000001</c:v>
                </c:pt>
                <c:pt idx="1">
                  <c:v>13562.010000000004</c:v>
                </c:pt>
                <c:pt idx="2">
                  <c:v>15206.479999999992</c:v>
                </c:pt>
                <c:pt idx="3">
                  <c:v>14608.71</c:v>
                </c:pt>
                <c:pt idx="4">
                  <c:v>14999.730000000001</c:v>
                </c:pt>
                <c:pt idx="5">
                  <c:v>14250.609999999993</c:v>
                </c:pt>
                <c:pt idx="6">
                  <c:v>14217.080000000007</c:v>
                </c:pt>
                <c:pt idx="7">
                  <c:v>14137.520000000006</c:v>
                </c:pt>
                <c:pt idx="8">
                  <c:v>13666.380000000005</c:v>
                </c:pt>
                <c:pt idx="9">
                  <c:v>14079.629999999997</c:v>
                </c:pt>
                <c:pt idx="10">
                  <c:v>13728.969999999996</c:v>
                </c:pt>
                <c:pt idx="11">
                  <c:v>14433.260000000004</c:v>
                </c:pt>
              </c:numCache>
            </c:numRef>
          </c:val>
          <c:extLst>
            <c:ext xmlns:c16="http://schemas.microsoft.com/office/drawing/2014/chart" uri="{C3380CC4-5D6E-409C-BE32-E72D297353CC}">
              <c16:uniqueId val="{00000000-1125-4B71-99E5-BBEC7E4FF9ED}"/>
            </c:ext>
          </c:extLst>
        </c:ser>
        <c:dLbls>
          <c:showLegendKey val="0"/>
          <c:showVal val="0"/>
          <c:showCatName val="0"/>
          <c:showSerName val="0"/>
          <c:showPercent val="0"/>
          <c:showBubbleSize val="0"/>
        </c:dLbls>
        <c:gapWidth val="219"/>
        <c:overlap val="-27"/>
        <c:axId val="1377436911"/>
        <c:axId val="1377454191"/>
      </c:barChart>
      <c:lineChart>
        <c:grouping val="standard"/>
        <c:varyColors val="0"/>
        <c:ser>
          <c:idx val="1"/>
          <c:order val="1"/>
          <c:tx>
            <c:strRef>
              <c:f>'13'!$C$4</c:f>
              <c:strCache>
                <c:ptCount val="1"/>
                <c:pt idx="0">
                  <c:v>Sum of Production_t</c:v>
                </c:pt>
              </c:strCache>
            </c:strRef>
          </c:tx>
          <c:spPr>
            <a:ln w="28575" cap="rnd">
              <a:solidFill>
                <a:schemeClr val="accent2"/>
              </a:solidFill>
              <a:round/>
            </a:ln>
            <a:effectLst/>
          </c:spPr>
          <c:marker>
            <c:symbol val="none"/>
          </c:marker>
          <c:cat>
            <c:strRef>
              <c:f>'13'!$A$5:$A$17</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'13'!$C$5:$C$17</c:f>
              <c:numCache>
                <c:formatCode>General</c:formatCode>
                <c:ptCount val="12"/>
                <c:pt idx="0">
                  <c:v>13101.480000000007</c:v>
                </c:pt>
                <c:pt idx="1">
                  <c:v>12115.259999999995</c:v>
                </c:pt>
                <c:pt idx="2">
                  <c:v>13582.82000000002</c:v>
                </c:pt>
                <c:pt idx="3">
                  <c:v>12992.770000000004</c:v>
                </c:pt>
                <c:pt idx="4">
                  <c:v>13378.14</c:v>
                </c:pt>
                <c:pt idx="5">
                  <c:v>12735.830000000005</c:v>
                </c:pt>
                <c:pt idx="6">
                  <c:v>12726.420000000007</c:v>
                </c:pt>
                <c:pt idx="7">
                  <c:v>12639.669999999993</c:v>
                </c:pt>
                <c:pt idx="8">
                  <c:v>12209.1</c:v>
                </c:pt>
                <c:pt idx="9">
                  <c:v>12553.679999999991</c:v>
                </c:pt>
                <c:pt idx="10">
                  <c:v>12252.929999999997</c:v>
                </c:pt>
                <c:pt idx="11">
                  <c:v>12955.409999999993</c:v>
                </c:pt>
              </c:numCache>
            </c:numRef>
          </c:val>
          <c:smooth val="0"/>
          <c:extLst>
            <c:ext xmlns:c16="http://schemas.microsoft.com/office/drawing/2014/chart" uri="{C3380CC4-5D6E-409C-BE32-E72D297353CC}">
              <c16:uniqueId val="{00000001-1125-4B71-99E5-BBEC7E4FF9ED}"/>
            </c:ext>
          </c:extLst>
        </c:ser>
        <c:dLbls>
          <c:showLegendKey val="0"/>
          <c:showVal val="0"/>
          <c:showCatName val="0"/>
          <c:showSerName val="0"/>
          <c:showPercent val="0"/>
          <c:showBubbleSize val="0"/>
        </c:dLbls>
        <c:marker val="1"/>
        <c:smooth val="0"/>
        <c:axId val="1377455151"/>
        <c:axId val="1377457551"/>
      </c:lineChart>
      <c:catAx>
        <c:axId val="137743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7454191"/>
        <c:crosses val="autoZero"/>
        <c:auto val="1"/>
        <c:lblAlgn val="ctr"/>
        <c:lblOffset val="100"/>
        <c:noMultiLvlLbl val="0"/>
      </c:catAx>
      <c:valAx>
        <c:axId val="1377454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7436911"/>
        <c:crosses val="autoZero"/>
        <c:crossBetween val="between"/>
      </c:valAx>
      <c:valAx>
        <c:axId val="13774575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7455151"/>
        <c:crosses val="max"/>
        <c:crossBetween val="between"/>
      </c:valAx>
      <c:catAx>
        <c:axId val="1377455151"/>
        <c:scaling>
          <c:orientation val="minMax"/>
        </c:scaling>
        <c:delete val="1"/>
        <c:axPos val="b"/>
        <c:numFmt formatCode="General" sourceLinked="1"/>
        <c:majorTickMark val="out"/>
        <c:minorTickMark val="none"/>
        <c:tickLblPos val="nextTo"/>
        <c:crossAx val="13774575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[PROJECT-1.xlsx]29!PivotTable5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'29'!$B$4</c:f>
              <c:strCache>
                <c:ptCount val="1"/>
                <c:pt idx="0">
                  <c:v>Sum of Good_Production_t</c:v>
                </c:pt>
              </c:strCache>
            </c:strRef>
          </c:tx>
          <c:spPr>
            <a:solidFill>
              <a:schemeClr val="accent1"/>
            </a:solidFill>
            <a:ln>
              <a:noFill/>
            </a:ln>
            <a:effectLst/>
          </c:spPr>
          <c:invertIfNegative val="0"/>
          <c:cat>
            <c:strRef>
              <c:f>'29'!$A$5:$A$17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'29'!$B$5:$B$17</c:f>
              <c:numCache>
                <c:formatCode>General</c:formatCode>
                <c:ptCount val="12"/>
                <c:pt idx="0">
                  <c:v>12838.130000000008</c:v>
                </c:pt>
                <c:pt idx="1">
                  <c:v>11877.77000000001</c:v>
                </c:pt>
                <c:pt idx="2">
                  <c:v>13310.160000000011</c:v>
                </c:pt>
                <c:pt idx="3">
                  <c:v>12729.110000000002</c:v>
                </c:pt>
                <c:pt idx="4">
                  <c:v>13126.709999999988</c:v>
                </c:pt>
                <c:pt idx="5">
                  <c:v>12488.189999999997</c:v>
                </c:pt>
                <c:pt idx="6">
                  <c:v>12471.800000000012</c:v>
                </c:pt>
                <c:pt idx="7">
                  <c:v>12394.519999999997</c:v>
                </c:pt>
                <c:pt idx="8">
                  <c:v>11958.779999999999</c:v>
                </c:pt>
                <c:pt idx="9">
                  <c:v>12306.019999999995</c:v>
                </c:pt>
                <c:pt idx="10">
                  <c:v>12015.369999999984</c:v>
                </c:pt>
                <c:pt idx="11">
                  <c:v>12693.260000000007</c:v>
                </c:pt>
              </c:numCache>
            </c:numRef>
          </c:val>
          <c:extLst>
            <c:ext xmlns:c16="http://schemas.microsoft.com/office/drawing/2014/chart" uri="{C3380CC4-5D6E-409C-BE32-E72D297353CC}">
              <c16:uniqueId val="{00000000-BBE1-4BB7-B195-8754B581F266}"/>
            </c:ext>
          </c:extLst>
        </c:ser>
        <c:dLbls>
          <c:showLegendKey val="0"/>
          <c:showVal val="0"/>
          <c:showCatName val="0"/>
          <c:showSerName val="0"/>
          <c:showPercent val="0"/>
          <c:showBubbleSize val="0"/>
        </c:dLbls>
        <c:gapWidth val="219"/>
        <c:overlap val="-27"/>
        <c:axId val="263958448"/>
        <c:axId val="263958928"/>
      </c:barChart>
      <c:lineChart>
        <c:grouping val="standard"/>
        <c:varyColors val="0"/>
        <c:ser>
          <c:idx val="1"/>
          <c:order val="1"/>
          <c:tx>
            <c:strRef>
              <c:f>'29'!$C$4</c:f>
              <c:strCache>
                <c:ptCount val="1"/>
                <c:pt idx="0">
                  <c:v>Sum of Offspec_or_Scrap_t</c:v>
                </c:pt>
              </c:strCache>
            </c:strRef>
          </c:tx>
          <c:spPr>
            <a:ln w="28575" cap="rnd">
              <a:solidFill>
                <a:schemeClr val="accent2"/>
              </a:solidFill>
              <a:round/>
            </a:ln>
            <a:effectLst/>
          </c:spPr>
          <c:marker>
            <c:symbol val="none"/>
          </c:marker>
          <c:cat>
            <c:strRef>
              <c:f>'29'!$A$5:$A$17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'29'!$C$5:$C$17</c:f>
              <c:numCache>
                <c:formatCode>General</c:formatCode>
                <c:ptCount val="12"/>
                <c:pt idx="0">
                  <c:v>263.44</c:v>
                </c:pt>
                <c:pt idx="1">
                  <c:v>237.32999999999996</c:v>
                </c:pt>
                <c:pt idx="2">
                  <c:v>272.6699999999999</c:v>
                </c:pt>
                <c:pt idx="3">
                  <c:v>263.48000000000008</c:v>
                </c:pt>
                <c:pt idx="4">
                  <c:v>251.32999999999996</c:v>
                </c:pt>
                <c:pt idx="5">
                  <c:v>247.58999999999992</c:v>
                </c:pt>
                <c:pt idx="6">
                  <c:v>254.57000000000014</c:v>
                </c:pt>
                <c:pt idx="7">
                  <c:v>245.1399999999999</c:v>
                </c:pt>
                <c:pt idx="8">
                  <c:v>250.46999999999991</c:v>
                </c:pt>
                <c:pt idx="9">
                  <c:v>247.71000000000009</c:v>
                </c:pt>
                <c:pt idx="10">
                  <c:v>237.4699999999998</c:v>
                </c:pt>
                <c:pt idx="11">
                  <c:v>261.94000000000005</c:v>
                </c:pt>
              </c:numCache>
            </c:numRef>
          </c:val>
          <c:smooth val="0"/>
          <c:extLst>
            <c:ext xmlns:c16="http://schemas.microsoft.com/office/drawing/2014/chart" uri="{C3380CC4-5D6E-409C-BE32-E72D297353CC}">
              <c16:uniqueId val="{00000001-BBE1-4BB7-B195-8754B581F266}"/>
            </c:ext>
          </c:extLst>
        </c:ser>
        <c:dLbls>
          <c:showLegendKey val="0"/>
          <c:showVal val="0"/>
          <c:showCatName val="0"/>
          <c:showSerName val="0"/>
          <c:showPercent val="0"/>
          <c:showBubbleSize val="0"/>
        </c:dLbls>
        <c:marker val="1"/>
        <c:smooth val="0"/>
        <c:axId val="263958448"/>
        <c:axId val="263958928"/>
      </c:lineChart>
      <c:catAx>
        <c:axId val="26395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63958928"/>
        <c:crosses val="autoZero"/>
        <c:auto val="1"/>
        <c:lblAlgn val="ctr"/>
        <c:lblOffset val="100"/>
        <c:noMultiLvlLbl val="0"/>
      </c:catAx>
      <c:valAx>
        <c:axId val="26395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6395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rgbClr val="FF0000"/>
                  </a:solidFill>
                </a:ln>
                <a:solidFill>
                  <a:schemeClr val="tx1">
                    <a:lumMod val="65000"/>
                    <a:lumOff val="35000"/>
                  </a:schemeClr>
                </a:solidFill>
                <a:latin typeface="+mn-lt"/>
                <a:ea typeface="+mn-ea"/>
                <a:cs typeface="+mn-cs"/>
              </a:defRPr>
            </a:pPr>
            <a:r>
              <a:rPr lang="en-US">
                <a:ln>
                  <a:solidFill>
                    <a:srgbClr val="FF0000"/>
                  </a:solidFill>
                </a:ln>
              </a:rPr>
              <a:t>QUALITY VS ASSAY</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FF0000"/>
                </a:solidFill>
              </a:ln>
              <a:solidFill>
                <a:schemeClr val="tx1">
                  <a:lumMod val="65000"/>
                  <a:lumOff val="35000"/>
                </a:schemeClr>
              </a:solidFill>
              <a:latin typeface="+mn-lt"/>
              <a:ea typeface="+mn-ea"/>
              <a:cs typeface="+mn-cs"/>
            </a:defRPr>
          </a:pPr>
          <a:endParaRPr lang="en-PK"/>
        </a:p>
      </c:txPr>
    </c:title>
    <c:autoTitleDeleted val="0"/>
    <c:plotArea>
      <c:layout/>
      <c:scatterChart>
        <c:scatterStyle val="lineMarker"/>
        <c:varyColors val="0"/>
        <c:ser>
          <c:idx val="0"/>
          <c:order val="0"/>
          <c:tx>
            <c:strRef>
              <c:f>'19'!$B$5</c:f>
              <c:strCache>
                <c:ptCount val="1"/>
                <c:pt idx="0">
                  <c:v>ASSAY</c:v>
                </c:pt>
              </c:strCache>
            </c:strRef>
          </c:tx>
          <c:spPr>
            <a:ln w="28575" cap="rnd">
              <a:noFill/>
              <a:round/>
            </a:ln>
            <a:effectLst/>
          </c:spPr>
          <c:marker>
            <c:symbol val="circle"/>
            <c:size val="5"/>
            <c:spPr>
              <a:solidFill>
                <a:schemeClr val="accent1"/>
              </a:solidFill>
              <a:ln w="9525">
                <a:solidFill>
                  <a:schemeClr val="accent1"/>
                </a:solidFill>
              </a:ln>
              <a:effectLst/>
            </c:spPr>
          </c:marker>
          <c:xVal>
            <c:numRef>
              <c:f>'19'!$A$6:$A$225</c:f>
              <c:numCache>
                <c:formatCode>General</c:formatCode>
                <c:ptCount val="220"/>
                <c:pt idx="0">
                  <c:v>9.0999999999999998E-2</c:v>
                </c:pt>
                <c:pt idx="1">
                  <c:v>0.11799999999999999</c:v>
                </c:pt>
                <c:pt idx="2">
                  <c:v>0.123</c:v>
                </c:pt>
                <c:pt idx="3">
                  <c:v>0.13800000000000001</c:v>
                </c:pt>
                <c:pt idx="4">
                  <c:v>0.156</c:v>
                </c:pt>
                <c:pt idx="5">
                  <c:v>0.157</c:v>
                </c:pt>
                <c:pt idx="6">
                  <c:v>0.159</c:v>
                </c:pt>
                <c:pt idx="7">
                  <c:v>0.17100000000000001</c:v>
                </c:pt>
                <c:pt idx="8">
                  <c:v>0.185</c:v>
                </c:pt>
                <c:pt idx="9">
                  <c:v>0.186</c:v>
                </c:pt>
                <c:pt idx="10">
                  <c:v>0.192</c:v>
                </c:pt>
                <c:pt idx="11">
                  <c:v>0.19600000000000001</c:v>
                </c:pt>
                <c:pt idx="12">
                  <c:v>0.20499999999999999</c:v>
                </c:pt>
                <c:pt idx="13">
                  <c:v>0.216</c:v>
                </c:pt>
                <c:pt idx="14">
                  <c:v>0.218</c:v>
                </c:pt>
                <c:pt idx="15">
                  <c:v>0.219</c:v>
                </c:pt>
                <c:pt idx="16">
                  <c:v>0.22</c:v>
                </c:pt>
                <c:pt idx="17">
                  <c:v>0.22500000000000001</c:v>
                </c:pt>
                <c:pt idx="18">
                  <c:v>0.22600000000000001</c:v>
                </c:pt>
                <c:pt idx="19">
                  <c:v>0.22800000000000001</c:v>
                </c:pt>
                <c:pt idx="20">
                  <c:v>0.22900000000000001</c:v>
                </c:pt>
                <c:pt idx="21">
                  <c:v>0.23</c:v>
                </c:pt>
                <c:pt idx="22">
                  <c:v>0.23100000000000001</c:v>
                </c:pt>
                <c:pt idx="23">
                  <c:v>0.23599999999999999</c:v>
                </c:pt>
                <c:pt idx="24">
                  <c:v>0.23899999999999999</c:v>
                </c:pt>
                <c:pt idx="25">
                  <c:v>0.24099999999999999</c:v>
                </c:pt>
                <c:pt idx="26">
                  <c:v>0.24399999999999999</c:v>
                </c:pt>
                <c:pt idx="27">
                  <c:v>0.245</c:v>
                </c:pt>
                <c:pt idx="28">
                  <c:v>0.246</c:v>
                </c:pt>
                <c:pt idx="29">
                  <c:v>0.247</c:v>
                </c:pt>
                <c:pt idx="30">
                  <c:v>0.249</c:v>
                </c:pt>
                <c:pt idx="31">
                  <c:v>0.25</c:v>
                </c:pt>
                <c:pt idx="32">
                  <c:v>0.251</c:v>
                </c:pt>
                <c:pt idx="33">
                  <c:v>0.252</c:v>
                </c:pt>
                <c:pt idx="34">
                  <c:v>0.253</c:v>
                </c:pt>
                <c:pt idx="35">
                  <c:v>0.25600000000000001</c:v>
                </c:pt>
                <c:pt idx="36">
                  <c:v>0.25700000000000001</c:v>
                </c:pt>
                <c:pt idx="37">
                  <c:v>0.25800000000000001</c:v>
                </c:pt>
                <c:pt idx="38">
                  <c:v>0.25900000000000001</c:v>
                </c:pt>
                <c:pt idx="39">
                  <c:v>0.26</c:v>
                </c:pt>
                <c:pt idx="40">
                  <c:v>0.26200000000000001</c:v>
                </c:pt>
                <c:pt idx="41">
                  <c:v>0.26400000000000001</c:v>
                </c:pt>
                <c:pt idx="42">
                  <c:v>0.26600000000000001</c:v>
                </c:pt>
                <c:pt idx="43">
                  <c:v>0.26700000000000002</c:v>
                </c:pt>
                <c:pt idx="44">
                  <c:v>0.26800000000000002</c:v>
                </c:pt>
                <c:pt idx="45">
                  <c:v>0.27</c:v>
                </c:pt>
                <c:pt idx="46">
                  <c:v>0.27200000000000002</c:v>
                </c:pt>
                <c:pt idx="47">
                  <c:v>0.27300000000000002</c:v>
                </c:pt>
                <c:pt idx="48">
                  <c:v>0.27400000000000002</c:v>
                </c:pt>
                <c:pt idx="49">
                  <c:v>0.27500000000000002</c:v>
                </c:pt>
                <c:pt idx="50">
                  <c:v>0.27600000000000002</c:v>
                </c:pt>
                <c:pt idx="51">
                  <c:v>0.27700000000000002</c:v>
                </c:pt>
                <c:pt idx="52">
                  <c:v>0.27900000000000003</c:v>
                </c:pt>
                <c:pt idx="53">
                  <c:v>0.28000000000000003</c:v>
                </c:pt>
                <c:pt idx="54">
                  <c:v>0.28100000000000003</c:v>
                </c:pt>
                <c:pt idx="55">
                  <c:v>0.28199999999999997</c:v>
                </c:pt>
                <c:pt idx="56">
                  <c:v>0.28299999999999997</c:v>
                </c:pt>
                <c:pt idx="57">
                  <c:v>0.28399999999999997</c:v>
                </c:pt>
                <c:pt idx="58">
                  <c:v>0.28899999999999998</c:v>
                </c:pt>
                <c:pt idx="59">
                  <c:v>0.28999999999999998</c:v>
                </c:pt>
                <c:pt idx="60">
                  <c:v>0.29099999999999998</c:v>
                </c:pt>
                <c:pt idx="61">
                  <c:v>0.29199999999999998</c:v>
                </c:pt>
                <c:pt idx="62">
                  <c:v>0.29299999999999998</c:v>
                </c:pt>
                <c:pt idx="63">
                  <c:v>0.29399999999999998</c:v>
                </c:pt>
                <c:pt idx="64">
                  <c:v>0.29499999999999998</c:v>
                </c:pt>
                <c:pt idx="65">
                  <c:v>0.29699999999999999</c:v>
                </c:pt>
                <c:pt idx="66">
                  <c:v>0.29799999999999999</c:v>
                </c:pt>
                <c:pt idx="67">
                  <c:v>0.30099999999999999</c:v>
                </c:pt>
                <c:pt idx="68">
                  <c:v>0.30199999999999999</c:v>
                </c:pt>
                <c:pt idx="69">
                  <c:v>0.30299999999999999</c:v>
                </c:pt>
                <c:pt idx="70">
                  <c:v>0.30399999999999999</c:v>
                </c:pt>
                <c:pt idx="71">
                  <c:v>0.30599999999999999</c:v>
                </c:pt>
                <c:pt idx="72">
                  <c:v>0.307</c:v>
                </c:pt>
                <c:pt idx="73">
                  <c:v>0.308</c:v>
                </c:pt>
                <c:pt idx="74">
                  <c:v>0.309</c:v>
                </c:pt>
                <c:pt idx="75">
                  <c:v>0.31</c:v>
                </c:pt>
                <c:pt idx="76">
                  <c:v>0.312</c:v>
                </c:pt>
                <c:pt idx="77">
                  <c:v>0.314</c:v>
                </c:pt>
                <c:pt idx="78">
                  <c:v>0.315</c:v>
                </c:pt>
                <c:pt idx="79">
                  <c:v>0.316</c:v>
                </c:pt>
                <c:pt idx="80">
                  <c:v>0.317</c:v>
                </c:pt>
                <c:pt idx="81">
                  <c:v>0.318</c:v>
                </c:pt>
                <c:pt idx="82">
                  <c:v>0.31900000000000001</c:v>
                </c:pt>
                <c:pt idx="83">
                  <c:v>0.32100000000000001</c:v>
                </c:pt>
                <c:pt idx="84">
                  <c:v>0.32200000000000001</c:v>
                </c:pt>
                <c:pt idx="85">
                  <c:v>0.32300000000000001</c:v>
                </c:pt>
                <c:pt idx="86">
                  <c:v>0.32400000000000001</c:v>
                </c:pt>
                <c:pt idx="87">
                  <c:v>0.32500000000000001</c:v>
                </c:pt>
                <c:pt idx="88">
                  <c:v>0.32700000000000001</c:v>
                </c:pt>
                <c:pt idx="89">
                  <c:v>0.32800000000000001</c:v>
                </c:pt>
                <c:pt idx="90">
                  <c:v>0.33</c:v>
                </c:pt>
                <c:pt idx="91">
                  <c:v>0.33100000000000002</c:v>
                </c:pt>
                <c:pt idx="92">
                  <c:v>0.33200000000000002</c:v>
                </c:pt>
                <c:pt idx="93">
                  <c:v>0.33300000000000002</c:v>
                </c:pt>
                <c:pt idx="94">
                  <c:v>0.33400000000000002</c:v>
                </c:pt>
                <c:pt idx="95">
                  <c:v>0.33500000000000002</c:v>
                </c:pt>
                <c:pt idx="96">
                  <c:v>0.33700000000000002</c:v>
                </c:pt>
                <c:pt idx="97">
                  <c:v>0.33800000000000002</c:v>
                </c:pt>
                <c:pt idx="98">
                  <c:v>0.33900000000000002</c:v>
                </c:pt>
                <c:pt idx="99">
                  <c:v>0.34</c:v>
                </c:pt>
                <c:pt idx="100">
                  <c:v>0.34100000000000003</c:v>
                </c:pt>
                <c:pt idx="101">
                  <c:v>0.34200000000000003</c:v>
                </c:pt>
                <c:pt idx="102">
                  <c:v>0.34300000000000003</c:v>
                </c:pt>
                <c:pt idx="103">
                  <c:v>0.34399999999999997</c:v>
                </c:pt>
                <c:pt idx="104">
                  <c:v>0.34699999999999998</c:v>
                </c:pt>
                <c:pt idx="105">
                  <c:v>0.34799999999999998</c:v>
                </c:pt>
                <c:pt idx="106">
                  <c:v>0.34899999999999998</c:v>
                </c:pt>
                <c:pt idx="107">
                  <c:v>0.35</c:v>
                </c:pt>
                <c:pt idx="108">
                  <c:v>0.35099999999999998</c:v>
                </c:pt>
                <c:pt idx="109">
                  <c:v>0.35199999999999998</c:v>
                </c:pt>
                <c:pt idx="110">
                  <c:v>0.35299999999999998</c:v>
                </c:pt>
                <c:pt idx="111">
                  <c:v>0.35399999999999998</c:v>
                </c:pt>
                <c:pt idx="112">
                  <c:v>0.35499999999999998</c:v>
                </c:pt>
                <c:pt idx="113">
                  <c:v>0.35599999999999998</c:v>
                </c:pt>
                <c:pt idx="114">
                  <c:v>0.35699999999999998</c:v>
                </c:pt>
                <c:pt idx="115">
                  <c:v>0.35799999999999998</c:v>
                </c:pt>
                <c:pt idx="116">
                  <c:v>0.35899999999999999</c:v>
                </c:pt>
                <c:pt idx="117">
                  <c:v>0.36</c:v>
                </c:pt>
                <c:pt idx="118">
                  <c:v>0.36099999999999999</c:v>
                </c:pt>
                <c:pt idx="119">
                  <c:v>0.36199999999999999</c:v>
                </c:pt>
                <c:pt idx="120">
                  <c:v>0.36299999999999999</c:v>
                </c:pt>
                <c:pt idx="121">
                  <c:v>0.36399999999999999</c:v>
                </c:pt>
                <c:pt idx="122">
                  <c:v>0.36499999999999999</c:v>
                </c:pt>
                <c:pt idx="123">
                  <c:v>0.36599999999999999</c:v>
                </c:pt>
                <c:pt idx="124">
                  <c:v>0.36699999999999999</c:v>
                </c:pt>
                <c:pt idx="125">
                  <c:v>0.36899999999999999</c:v>
                </c:pt>
                <c:pt idx="126">
                  <c:v>0.37</c:v>
                </c:pt>
                <c:pt idx="127">
                  <c:v>0.372</c:v>
                </c:pt>
                <c:pt idx="128">
                  <c:v>0.373</c:v>
                </c:pt>
                <c:pt idx="129">
                  <c:v>0.375</c:v>
                </c:pt>
                <c:pt idx="130">
                  <c:v>0.377</c:v>
                </c:pt>
                <c:pt idx="131">
                  <c:v>0.378</c:v>
                </c:pt>
                <c:pt idx="132">
                  <c:v>0.379</c:v>
                </c:pt>
                <c:pt idx="133">
                  <c:v>0.38</c:v>
                </c:pt>
                <c:pt idx="134">
                  <c:v>0.38100000000000001</c:v>
                </c:pt>
                <c:pt idx="135">
                  <c:v>0.38200000000000001</c:v>
                </c:pt>
                <c:pt idx="136">
                  <c:v>0.38300000000000001</c:v>
                </c:pt>
                <c:pt idx="137">
                  <c:v>0.38400000000000001</c:v>
                </c:pt>
                <c:pt idx="138">
                  <c:v>0.38800000000000001</c:v>
                </c:pt>
                <c:pt idx="139">
                  <c:v>0.38900000000000001</c:v>
                </c:pt>
                <c:pt idx="140">
                  <c:v>0.39</c:v>
                </c:pt>
                <c:pt idx="141">
                  <c:v>0.39100000000000001</c:v>
                </c:pt>
                <c:pt idx="142">
                  <c:v>0.39200000000000002</c:v>
                </c:pt>
                <c:pt idx="143">
                  <c:v>0.39300000000000002</c:v>
                </c:pt>
                <c:pt idx="144">
                  <c:v>0.39500000000000002</c:v>
                </c:pt>
                <c:pt idx="145">
                  <c:v>0.39600000000000002</c:v>
                </c:pt>
                <c:pt idx="146">
                  <c:v>0.39700000000000002</c:v>
                </c:pt>
                <c:pt idx="147">
                  <c:v>0.39800000000000002</c:v>
                </c:pt>
                <c:pt idx="148">
                  <c:v>0.39900000000000002</c:v>
                </c:pt>
                <c:pt idx="149">
                  <c:v>0.4</c:v>
                </c:pt>
                <c:pt idx="150">
                  <c:v>0.40300000000000002</c:v>
                </c:pt>
                <c:pt idx="151">
                  <c:v>0.40400000000000003</c:v>
                </c:pt>
                <c:pt idx="152">
                  <c:v>0.40500000000000003</c:v>
                </c:pt>
                <c:pt idx="153">
                  <c:v>0.40600000000000003</c:v>
                </c:pt>
                <c:pt idx="154">
                  <c:v>0.40699999999999997</c:v>
                </c:pt>
                <c:pt idx="155">
                  <c:v>0.40799999999999997</c:v>
                </c:pt>
                <c:pt idx="156">
                  <c:v>0.40899999999999997</c:v>
                </c:pt>
                <c:pt idx="157">
                  <c:v>0.41</c:v>
                </c:pt>
                <c:pt idx="158">
                  <c:v>0.41099999999999998</c:v>
                </c:pt>
                <c:pt idx="159">
                  <c:v>0.41199999999999998</c:v>
                </c:pt>
                <c:pt idx="160">
                  <c:v>0.41299999999999998</c:v>
                </c:pt>
                <c:pt idx="161">
                  <c:v>0.41399999999999998</c:v>
                </c:pt>
                <c:pt idx="162">
                  <c:v>0.41499999999999998</c:v>
                </c:pt>
                <c:pt idx="163">
                  <c:v>0.41599999999999998</c:v>
                </c:pt>
                <c:pt idx="164">
                  <c:v>0.41699999999999998</c:v>
                </c:pt>
                <c:pt idx="165">
                  <c:v>0.41799999999999998</c:v>
                </c:pt>
                <c:pt idx="166">
                  <c:v>0.41899999999999998</c:v>
                </c:pt>
                <c:pt idx="167">
                  <c:v>0.42</c:v>
                </c:pt>
                <c:pt idx="168">
                  <c:v>0.42399999999999999</c:v>
                </c:pt>
                <c:pt idx="169">
                  <c:v>0.42499999999999999</c:v>
                </c:pt>
                <c:pt idx="170">
                  <c:v>0.42599999999999999</c:v>
                </c:pt>
                <c:pt idx="171">
                  <c:v>0.42899999999999999</c:v>
                </c:pt>
                <c:pt idx="172">
                  <c:v>0.43</c:v>
                </c:pt>
                <c:pt idx="173">
                  <c:v>0.432</c:v>
                </c:pt>
                <c:pt idx="174">
                  <c:v>0.433</c:v>
                </c:pt>
                <c:pt idx="175">
                  <c:v>0.434</c:v>
                </c:pt>
                <c:pt idx="176">
                  <c:v>0.435</c:v>
                </c:pt>
                <c:pt idx="177">
                  <c:v>0.436</c:v>
                </c:pt>
                <c:pt idx="178">
                  <c:v>0.437</c:v>
                </c:pt>
                <c:pt idx="179">
                  <c:v>0.438</c:v>
                </c:pt>
                <c:pt idx="180">
                  <c:v>0.439</c:v>
                </c:pt>
                <c:pt idx="181">
                  <c:v>0.44</c:v>
                </c:pt>
                <c:pt idx="182">
                  <c:v>0.441</c:v>
                </c:pt>
                <c:pt idx="183">
                  <c:v>0.442</c:v>
                </c:pt>
                <c:pt idx="184">
                  <c:v>0.443</c:v>
                </c:pt>
                <c:pt idx="185">
                  <c:v>0.44600000000000001</c:v>
                </c:pt>
                <c:pt idx="186">
                  <c:v>0.44700000000000001</c:v>
                </c:pt>
                <c:pt idx="187">
                  <c:v>0.44800000000000001</c:v>
                </c:pt>
                <c:pt idx="188">
                  <c:v>0.44900000000000001</c:v>
                </c:pt>
                <c:pt idx="189">
                  <c:v>0.45</c:v>
                </c:pt>
                <c:pt idx="190">
                  <c:v>0.45100000000000001</c:v>
                </c:pt>
                <c:pt idx="191">
                  <c:v>0.45300000000000001</c:v>
                </c:pt>
                <c:pt idx="192">
                  <c:v>0.45500000000000002</c:v>
                </c:pt>
                <c:pt idx="193">
                  <c:v>0.45700000000000002</c:v>
                </c:pt>
                <c:pt idx="194">
                  <c:v>0.45800000000000002</c:v>
                </c:pt>
                <c:pt idx="195">
                  <c:v>0.45900000000000002</c:v>
                </c:pt>
                <c:pt idx="196">
                  <c:v>0.46</c:v>
                </c:pt>
                <c:pt idx="197">
                  <c:v>0.46200000000000002</c:v>
                </c:pt>
                <c:pt idx="198">
                  <c:v>0.46600000000000003</c:v>
                </c:pt>
                <c:pt idx="199">
                  <c:v>0.46700000000000003</c:v>
                </c:pt>
                <c:pt idx="200">
                  <c:v>0.47</c:v>
                </c:pt>
                <c:pt idx="201">
                  <c:v>0.47199999999999998</c:v>
                </c:pt>
                <c:pt idx="202">
                  <c:v>0.47699999999999998</c:v>
                </c:pt>
                <c:pt idx="203">
                  <c:v>0.47899999999999998</c:v>
                </c:pt>
                <c:pt idx="204">
                  <c:v>0.48</c:v>
                </c:pt>
                <c:pt idx="205">
                  <c:v>0.48099999999999998</c:v>
                </c:pt>
                <c:pt idx="206">
                  <c:v>0.48199999999999998</c:v>
                </c:pt>
                <c:pt idx="207">
                  <c:v>0.48799999999999999</c:v>
                </c:pt>
                <c:pt idx="208">
                  <c:v>0.49099999999999999</c:v>
                </c:pt>
                <c:pt idx="209">
                  <c:v>0.49299999999999999</c:v>
                </c:pt>
                <c:pt idx="210">
                  <c:v>0.499</c:v>
                </c:pt>
                <c:pt idx="211">
                  <c:v>0.502</c:v>
                </c:pt>
                <c:pt idx="212">
                  <c:v>0.505</c:v>
                </c:pt>
                <c:pt idx="213">
                  <c:v>0.50600000000000001</c:v>
                </c:pt>
                <c:pt idx="214">
                  <c:v>0.50700000000000001</c:v>
                </c:pt>
                <c:pt idx="215">
                  <c:v>0.51900000000000002</c:v>
                </c:pt>
                <c:pt idx="216">
                  <c:v>0.52200000000000002</c:v>
                </c:pt>
                <c:pt idx="217">
                  <c:v>0.52300000000000002</c:v>
                </c:pt>
                <c:pt idx="218">
                  <c:v>0.55400000000000005</c:v>
                </c:pt>
                <c:pt idx="219">
                  <c:v>0.58799999999999997</c:v>
                </c:pt>
              </c:numCache>
            </c:numRef>
          </c:xVal>
          <c:yVal>
            <c:numRef>
              <c:f>'19'!$B$6:$B$225</c:f>
              <c:numCache>
                <c:formatCode>General</c:formatCode>
                <c:ptCount val="220"/>
                <c:pt idx="0">
                  <c:v>98.3</c:v>
                </c:pt>
                <c:pt idx="1">
                  <c:v>98.79</c:v>
                </c:pt>
                <c:pt idx="2">
                  <c:v>98.09</c:v>
                </c:pt>
                <c:pt idx="3">
                  <c:v>97.83</c:v>
                </c:pt>
                <c:pt idx="4">
                  <c:v>97.83</c:v>
                </c:pt>
                <c:pt idx="5">
                  <c:v>98.87</c:v>
                </c:pt>
                <c:pt idx="6">
                  <c:v>98.22</c:v>
                </c:pt>
                <c:pt idx="7">
                  <c:v>99.01</c:v>
                </c:pt>
                <c:pt idx="8">
                  <c:v>195.02999999999997</c:v>
                </c:pt>
                <c:pt idx="9">
                  <c:v>98.85</c:v>
                </c:pt>
                <c:pt idx="10">
                  <c:v>97.18</c:v>
                </c:pt>
                <c:pt idx="11">
                  <c:v>98.12</c:v>
                </c:pt>
                <c:pt idx="12">
                  <c:v>98.64</c:v>
                </c:pt>
                <c:pt idx="13">
                  <c:v>98.52</c:v>
                </c:pt>
                <c:pt idx="14">
                  <c:v>194.23000000000002</c:v>
                </c:pt>
                <c:pt idx="15">
                  <c:v>96.82</c:v>
                </c:pt>
                <c:pt idx="16">
                  <c:v>99.11</c:v>
                </c:pt>
                <c:pt idx="17">
                  <c:v>97.85</c:v>
                </c:pt>
                <c:pt idx="18">
                  <c:v>196.17000000000002</c:v>
                </c:pt>
                <c:pt idx="19">
                  <c:v>98.84</c:v>
                </c:pt>
                <c:pt idx="20">
                  <c:v>99.78</c:v>
                </c:pt>
                <c:pt idx="21">
                  <c:v>196.44</c:v>
                </c:pt>
                <c:pt idx="22">
                  <c:v>98.6</c:v>
                </c:pt>
                <c:pt idx="23">
                  <c:v>98.38</c:v>
                </c:pt>
                <c:pt idx="24">
                  <c:v>98.21</c:v>
                </c:pt>
                <c:pt idx="25">
                  <c:v>97.67</c:v>
                </c:pt>
                <c:pt idx="26">
                  <c:v>98.43</c:v>
                </c:pt>
                <c:pt idx="27">
                  <c:v>98.95</c:v>
                </c:pt>
                <c:pt idx="28">
                  <c:v>98.51</c:v>
                </c:pt>
                <c:pt idx="29">
                  <c:v>196.78</c:v>
                </c:pt>
                <c:pt idx="30">
                  <c:v>195.60000000000002</c:v>
                </c:pt>
                <c:pt idx="31">
                  <c:v>98.39</c:v>
                </c:pt>
                <c:pt idx="32">
                  <c:v>196.31</c:v>
                </c:pt>
                <c:pt idx="33">
                  <c:v>98.28</c:v>
                </c:pt>
                <c:pt idx="34">
                  <c:v>98.41</c:v>
                </c:pt>
                <c:pt idx="35">
                  <c:v>196.9</c:v>
                </c:pt>
                <c:pt idx="36">
                  <c:v>97.24</c:v>
                </c:pt>
                <c:pt idx="37">
                  <c:v>98.27</c:v>
                </c:pt>
                <c:pt idx="38">
                  <c:v>98.07</c:v>
                </c:pt>
                <c:pt idx="39">
                  <c:v>97.83</c:v>
                </c:pt>
                <c:pt idx="40">
                  <c:v>97.77</c:v>
                </c:pt>
                <c:pt idx="41">
                  <c:v>196.07999999999998</c:v>
                </c:pt>
                <c:pt idx="42">
                  <c:v>196.42</c:v>
                </c:pt>
                <c:pt idx="43">
                  <c:v>98.45</c:v>
                </c:pt>
                <c:pt idx="44">
                  <c:v>98.8</c:v>
                </c:pt>
                <c:pt idx="45">
                  <c:v>97.96</c:v>
                </c:pt>
                <c:pt idx="46">
                  <c:v>98.82</c:v>
                </c:pt>
                <c:pt idx="47">
                  <c:v>196.87</c:v>
                </c:pt>
                <c:pt idx="48">
                  <c:v>295.39999999999998</c:v>
                </c:pt>
                <c:pt idx="49">
                  <c:v>98.81</c:v>
                </c:pt>
                <c:pt idx="50">
                  <c:v>392.45</c:v>
                </c:pt>
                <c:pt idx="51">
                  <c:v>392.49999999999994</c:v>
                </c:pt>
                <c:pt idx="52">
                  <c:v>195.76</c:v>
                </c:pt>
                <c:pt idx="53">
                  <c:v>98.61</c:v>
                </c:pt>
                <c:pt idx="54">
                  <c:v>98.05</c:v>
                </c:pt>
                <c:pt idx="55">
                  <c:v>97.76</c:v>
                </c:pt>
                <c:pt idx="56">
                  <c:v>196.42000000000002</c:v>
                </c:pt>
                <c:pt idx="57">
                  <c:v>194.87</c:v>
                </c:pt>
                <c:pt idx="58">
                  <c:v>195.69</c:v>
                </c:pt>
                <c:pt idx="59">
                  <c:v>98.24</c:v>
                </c:pt>
                <c:pt idx="60">
                  <c:v>196.15</c:v>
                </c:pt>
                <c:pt idx="61">
                  <c:v>98.47</c:v>
                </c:pt>
                <c:pt idx="62">
                  <c:v>196.46</c:v>
                </c:pt>
                <c:pt idx="63">
                  <c:v>294.27999999999997</c:v>
                </c:pt>
                <c:pt idx="64">
                  <c:v>98.99</c:v>
                </c:pt>
                <c:pt idx="65">
                  <c:v>393.05</c:v>
                </c:pt>
                <c:pt idx="66">
                  <c:v>293.10000000000002</c:v>
                </c:pt>
                <c:pt idx="67">
                  <c:v>97.91</c:v>
                </c:pt>
                <c:pt idx="68">
                  <c:v>98.12</c:v>
                </c:pt>
                <c:pt idx="69">
                  <c:v>393.21999999999997</c:v>
                </c:pt>
                <c:pt idx="70">
                  <c:v>195.82</c:v>
                </c:pt>
                <c:pt idx="71">
                  <c:v>98.42</c:v>
                </c:pt>
                <c:pt idx="72">
                  <c:v>198.3</c:v>
                </c:pt>
                <c:pt idx="73">
                  <c:v>195.83999999999997</c:v>
                </c:pt>
                <c:pt idx="74">
                  <c:v>97.96</c:v>
                </c:pt>
                <c:pt idx="75">
                  <c:v>294.98</c:v>
                </c:pt>
                <c:pt idx="76">
                  <c:v>394.96</c:v>
                </c:pt>
                <c:pt idx="77">
                  <c:v>98.66</c:v>
                </c:pt>
                <c:pt idx="78">
                  <c:v>98.41</c:v>
                </c:pt>
                <c:pt idx="79">
                  <c:v>195.45</c:v>
                </c:pt>
                <c:pt idx="80">
                  <c:v>99.21</c:v>
                </c:pt>
                <c:pt idx="81">
                  <c:v>294.56</c:v>
                </c:pt>
                <c:pt idx="82">
                  <c:v>490.57</c:v>
                </c:pt>
                <c:pt idx="83">
                  <c:v>196</c:v>
                </c:pt>
                <c:pt idx="84">
                  <c:v>98.08</c:v>
                </c:pt>
                <c:pt idx="85">
                  <c:v>294.02999999999997</c:v>
                </c:pt>
                <c:pt idx="86">
                  <c:v>97.56</c:v>
                </c:pt>
                <c:pt idx="87">
                  <c:v>98.17</c:v>
                </c:pt>
                <c:pt idx="88">
                  <c:v>98.19</c:v>
                </c:pt>
                <c:pt idx="89">
                  <c:v>98.16</c:v>
                </c:pt>
                <c:pt idx="90">
                  <c:v>97.89</c:v>
                </c:pt>
                <c:pt idx="91">
                  <c:v>196.75</c:v>
                </c:pt>
                <c:pt idx="92">
                  <c:v>196.11</c:v>
                </c:pt>
                <c:pt idx="93">
                  <c:v>98.16</c:v>
                </c:pt>
                <c:pt idx="94">
                  <c:v>196.07999999999998</c:v>
                </c:pt>
                <c:pt idx="95">
                  <c:v>98.4</c:v>
                </c:pt>
                <c:pt idx="96">
                  <c:v>196.06</c:v>
                </c:pt>
                <c:pt idx="97">
                  <c:v>196.47</c:v>
                </c:pt>
                <c:pt idx="98">
                  <c:v>97.9</c:v>
                </c:pt>
                <c:pt idx="99">
                  <c:v>295.8</c:v>
                </c:pt>
                <c:pt idx="100">
                  <c:v>98.51</c:v>
                </c:pt>
                <c:pt idx="101">
                  <c:v>392.56</c:v>
                </c:pt>
                <c:pt idx="102">
                  <c:v>196.14</c:v>
                </c:pt>
                <c:pt idx="103">
                  <c:v>197.04</c:v>
                </c:pt>
                <c:pt idx="104">
                  <c:v>195.74</c:v>
                </c:pt>
                <c:pt idx="105">
                  <c:v>295.86</c:v>
                </c:pt>
                <c:pt idx="106">
                  <c:v>195.87</c:v>
                </c:pt>
                <c:pt idx="107">
                  <c:v>98.98</c:v>
                </c:pt>
                <c:pt idx="108">
                  <c:v>196.47000000000003</c:v>
                </c:pt>
                <c:pt idx="109">
                  <c:v>394.09</c:v>
                </c:pt>
                <c:pt idx="110">
                  <c:v>393.53999999999996</c:v>
                </c:pt>
                <c:pt idx="111">
                  <c:v>196.07</c:v>
                </c:pt>
                <c:pt idx="112">
                  <c:v>98.11</c:v>
                </c:pt>
                <c:pt idx="113">
                  <c:v>391.61</c:v>
                </c:pt>
                <c:pt idx="114">
                  <c:v>689.29</c:v>
                </c:pt>
                <c:pt idx="115">
                  <c:v>294.87</c:v>
                </c:pt>
                <c:pt idx="116">
                  <c:v>195.28</c:v>
                </c:pt>
                <c:pt idx="117">
                  <c:v>98.01</c:v>
                </c:pt>
                <c:pt idx="118">
                  <c:v>197.2</c:v>
                </c:pt>
                <c:pt idx="119">
                  <c:v>490.11</c:v>
                </c:pt>
                <c:pt idx="120">
                  <c:v>98.33</c:v>
                </c:pt>
                <c:pt idx="121">
                  <c:v>98.81</c:v>
                </c:pt>
                <c:pt idx="122">
                  <c:v>98.4</c:v>
                </c:pt>
                <c:pt idx="123">
                  <c:v>390.44000000000005</c:v>
                </c:pt>
                <c:pt idx="124">
                  <c:v>98.76</c:v>
                </c:pt>
                <c:pt idx="125">
                  <c:v>196.5</c:v>
                </c:pt>
                <c:pt idx="126">
                  <c:v>98.57</c:v>
                </c:pt>
                <c:pt idx="127">
                  <c:v>195.34</c:v>
                </c:pt>
                <c:pt idx="128">
                  <c:v>195.25</c:v>
                </c:pt>
                <c:pt idx="129">
                  <c:v>196.66</c:v>
                </c:pt>
                <c:pt idx="130">
                  <c:v>196.02</c:v>
                </c:pt>
                <c:pt idx="131">
                  <c:v>98.84</c:v>
                </c:pt>
                <c:pt idx="132">
                  <c:v>98.07</c:v>
                </c:pt>
                <c:pt idx="133">
                  <c:v>97.77</c:v>
                </c:pt>
                <c:pt idx="134">
                  <c:v>294.43</c:v>
                </c:pt>
                <c:pt idx="135">
                  <c:v>195.76999999999998</c:v>
                </c:pt>
                <c:pt idx="136">
                  <c:v>98.14</c:v>
                </c:pt>
                <c:pt idx="137">
                  <c:v>390.06</c:v>
                </c:pt>
                <c:pt idx="138">
                  <c:v>391.86</c:v>
                </c:pt>
                <c:pt idx="139">
                  <c:v>98.76</c:v>
                </c:pt>
                <c:pt idx="140">
                  <c:v>98.76</c:v>
                </c:pt>
                <c:pt idx="141">
                  <c:v>195.68</c:v>
                </c:pt>
                <c:pt idx="142">
                  <c:v>99.14</c:v>
                </c:pt>
                <c:pt idx="143">
                  <c:v>99.24</c:v>
                </c:pt>
                <c:pt idx="144">
                  <c:v>97.54</c:v>
                </c:pt>
                <c:pt idx="145">
                  <c:v>98.22</c:v>
                </c:pt>
                <c:pt idx="146">
                  <c:v>293.24</c:v>
                </c:pt>
                <c:pt idx="147">
                  <c:v>97.83</c:v>
                </c:pt>
                <c:pt idx="148">
                  <c:v>197.13</c:v>
                </c:pt>
                <c:pt idx="149">
                  <c:v>196.03</c:v>
                </c:pt>
                <c:pt idx="150">
                  <c:v>98.46</c:v>
                </c:pt>
                <c:pt idx="151">
                  <c:v>195.41</c:v>
                </c:pt>
                <c:pt idx="152">
                  <c:v>97.78</c:v>
                </c:pt>
                <c:pt idx="153">
                  <c:v>98.56</c:v>
                </c:pt>
                <c:pt idx="154">
                  <c:v>98.12</c:v>
                </c:pt>
                <c:pt idx="155">
                  <c:v>295.33</c:v>
                </c:pt>
                <c:pt idx="156">
                  <c:v>293.36</c:v>
                </c:pt>
                <c:pt idx="157">
                  <c:v>98.27</c:v>
                </c:pt>
                <c:pt idx="158">
                  <c:v>98.46</c:v>
                </c:pt>
                <c:pt idx="159">
                  <c:v>196.45</c:v>
                </c:pt>
                <c:pt idx="160">
                  <c:v>97.74</c:v>
                </c:pt>
                <c:pt idx="161">
                  <c:v>196.68</c:v>
                </c:pt>
                <c:pt idx="162">
                  <c:v>98.74</c:v>
                </c:pt>
                <c:pt idx="163">
                  <c:v>98.35</c:v>
                </c:pt>
                <c:pt idx="164">
                  <c:v>292.99</c:v>
                </c:pt>
                <c:pt idx="165">
                  <c:v>196.97</c:v>
                </c:pt>
                <c:pt idx="166">
                  <c:v>196.7</c:v>
                </c:pt>
                <c:pt idx="167">
                  <c:v>98.03</c:v>
                </c:pt>
                <c:pt idx="168">
                  <c:v>99.1</c:v>
                </c:pt>
                <c:pt idx="169">
                  <c:v>98.38</c:v>
                </c:pt>
                <c:pt idx="170">
                  <c:v>392.56</c:v>
                </c:pt>
                <c:pt idx="171">
                  <c:v>98.7</c:v>
                </c:pt>
                <c:pt idx="172">
                  <c:v>195.78</c:v>
                </c:pt>
                <c:pt idx="173">
                  <c:v>97.78</c:v>
                </c:pt>
                <c:pt idx="174">
                  <c:v>98.36</c:v>
                </c:pt>
                <c:pt idx="175">
                  <c:v>98.54</c:v>
                </c:pt>
                <c:pt idx="176">
                  <c:v>98.24</c:v>
                </c:pt>
                <c:pt idx="177">
                  <c:v>98.29</c:v>
                </c:pt>
                <c:pt idx="178">
                  <c:v>97.78</c:v>
                </c:pt>
                <c:pt idx="179">
                  <c:v>197.64</c:v>
                </c:pt>
                <c:pt idx="180">
                  <c:v>97.77</c:v>
                </c:pt>
                <c:pt idx="181">
                  <c:v>195.76999999999998</c:v>
                </c:pt>
                <c:pt idx="182">
                  <c:v>196.23000000000002</c:v>
                </c:pt>
                <c:pt idx="183">
                  <c:v>98.23</c:v>
                </c:pt>
                <c:pt idx="184">
                  <c:v>97.36</c:v>
                </c:pt>
                <c:pt idx="185">
                  <c:v>98.18</c:v>
                </c:pt>
                <c:pt idx="186">
                  <c:v>97.22</c:v>
                </c:pt>
                <c:pt idx="187">
                  <c:v>98.7</c:v>
                </c:pt>
                <c:pt idx="188">
                  <c:v>98.16</c:v>
                </c:pt>
                <c:pt idx="189">
                  <c:v>197.17</c:v>
                </c:pt>
                <c:pt idx="190">
                  <c:v>295.63</c:v>
                </c:pt>
                <c:pt idx="191">
                  <c:v>196.79000000000002</c:v>
                </c:pt>
                <c:pt idx="192">
                  <c:v>196.18</c:v>
                </c:pt>
                <c:pt idx="193">
                  <c:v>196.16</c:v>
                </c:pt>
                <c:pt idx="194">
                  <c:v>196.9</c:v>
                </c:pt>
                <c:pt idx="195">
                  <c:v>97.75</c:v>
                </c:pt>
                <c:pt idx="196">
                  <c:v>196.7</c:v>
                </c:pt>
                <c:pt idx="197">
                  <c:v>97.95</c:v>
                </c:pt>
                <c:pt idx="198">
                  <c:v>98.28</c:v>
                </c:pt>
                <c:pt idx="199">
                  <c:v>98.89</c:v>
                </c:pt>
                <c:pt idx="200">
                  <c:v>97.82</c:v>
                </c:pt>
                <c:pt idx="201">
                  <c:v>97.76</c:v>
                </c:pt>
                <c:pt idx="202">
                  <c:v>98.21</c:v>
                </c:pt>
                <c:pt idx="203">
                  <c:v>98.54</c:v>
                </c:pt>
                <c:pt idx="204">
                  <c:v>98.88</c:v>
                </c:pt>
                <c:pt idx="205">
                  <c:v>98.03</c:v>
                </c:pt>
                <c:pt idx="206">
                  <c:v>293.49</c:v>
                </c:pt>
                <c:pt idx="207">
                  <c:v>98.27</c:v>
                </c:pt>
                <c:pt idx="208">
                  <c:v>98.2</c:v>
                </c:pt>
                <c:pt idx="209">
                  <c:v>196.6</c:v>
                </c:pt>
                <c:pt idx="210">
                  <c:v>98.57</c:v>
                </c:pt>
                <c:pt idx="211">
                  <c:v>98.47</c:v>
                </c:pt>
                <c:pt idx="212">
                  <c:v>97.69</c:v>
                </c:pt>
                <c:pt idx="213">
                  <c:v>97.7</c:v>
                </c:pt>
                <c:pt idx="214">
                  <c:v>96.65</c:v>
                </c:pt>
                <c:pt idx="215">
                  <c:v>98.32</c:v>
                </c:pt>
                <c:pt idx="216">
                  <c:v>97.43</c:v>
                </c:pt>
                <c:pt idx="217">
                  <c:v>97.79</c:v>
                </c:pt>
                <c:pt idx="218">
                  <c:v>97.99</c:v>
                </c:pt>
                <c:pt idx="219">
                  <c:v>99.19</c:v>
                </c:pt>
              </c:numCache>
            </c:numRef>
          </c:yVal>
          <c:smooth val="0"/>
          <c:extLst>
            <c:ext xmlns:c16="http://schemas.microsoft.com/office/drawing/2014/chart" uri="{C3380CC4-5D6E-409C-BE32-E72D297353CC}">
              <c16:uniqueId val="{00000000-23C3-44BC-A1F0-13C48CFC8F28}"/>
            </c:ext>
          </c:extLst>
        </c:ser>
        <c:dLbls>
          <c:showLegendKey val="0"/>
          <c:showVal val="0"/>
          <c:showCatName val="0"/>
          <c:showSerName val="0"/>
          <c:showPercent val="0"/>
          <c:showBubbleSize val="0"/>
        </c:dLbls>
        <c:axId val="86128543"/>
        <c:axId val="86148703"/>
      </c:scatterChart>
      <c:valAx>
        <c:axId val="861285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QUALITY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6148703"/>
        <c:crosses val="autoZero"/>
        <c:crossBetween val="midCat"/>
      </c:valAx>
      <c:valAx>
        <c:axId val="86148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ASSAY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61285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[PROJECT-1.xlsx]24!PivotTable1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'24'!$B$4:$B$5</c:f>
              <c:strCache>
                <c:ptCount val="1"/>
                <c:pt idx="0">
                  <c:v>Boiler-1</c:v>
                </c:pt>
              </c:strCache>
            </c:strRef>
          </c:tx>
          <c:spPr>
            <a:ln w="28575" cap="rnd">
              <a:solidFill>
                <a:schemeClr val="accent1"/>
              </a:solidFill>
              <a:round/>
            </a:ln>
            <a:effectLst/>
          </c:spPr>
          <c:marker>
            <c:symbol val="none"/>
          </c:marker>
          <c:cat>
            <c:strRef>
              <c:f>'24'!$A$6:$A$18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'24'!$B$6:$B$18</c:f>
              <c:numCache>
                <c:formatCode>General</c:formatCode>
                <c:ptCount val="12"/>
                <c:pt idx="0">
                  <c:v>83.936774193548388</c:v>
                </c:pt>
                <c:pt idx="1">
                  <c:v>84.992142857142838</c:v>
                </c:pt>
                <c:pt idx="2">
                  <c:v>83.897419354838718</c:v>
                </c:pt>
                <c:pt idx="3">
                  <c:v>83.801999999999978</c:v>
                </c:pt>
                <c:pt idx="4">
                  <c:v>84.206129032258048</c:v>
                </c:pt>
                <c:pt idx="5">
                  <c:v>84.044333333333327</c:v>
                </c:pt>
                <c:pt idx="6">
                  <c:v>84.217419354838711</c:v>
                </c:pt>
                <c:pt idx="7">
                  <c:v>84.592258064516116</c:v>
                </c:pt>
                <c:pt idx="8">
                  <c:v>83.703999999999994</c:v>
                </c:pt>
                <c:pt idx="9">
                  <c:v>84.700645161290296</c:v>
                </c:pt>
                <c:pt idx="10">
                  <c:v>83.929999999999978</c:v>
                </c:pt>
                <c:pt idx="11">
                  <c:v>84.085161290322574</c:v>
                </c:pt>
              </c:numCache>
            </c:numRef>
          </c:val>
          <c:smooth val="0"/>
          <c:extLst>
            <c:ext xmlns:c16="http://schemas.microsoft.com/office/drawing/2014/chart" uri="{C3380CC4-5D6E-409C-BE32-E72D297353CC}">
              <c16:uniqueId val="{00000000-503A-4869-805B-589A3BA01E6F}"/>
            </c:ext>
          </c:extLst>
        </c:ser>
        <c:ser>
          <c:idx val="1"/>
          <c:order val="1"/>
          <c:tx>
            <c:strRef>
              <c:f>'24'!$C$4:$C$5</c:f>
              <c:strCache>
                <c:ptCount val="1"/>
                <c:pt idx="0">
                  <c:v>Boiler-2</c:v>
                </c:pt>
              </c:strCache>
            </c:strRef>
          </c:tx>
          <c:spPr>
            <a:ln w="28575" cap="rnd">
              <a:solidFill>
                <a:schemeClr val="accent2"/>
              </a:solidFill>
              <a:round/>
            </a:ln>
            <a:effectLst/>
          </c:spPr>
          <c:marker>
            <c:symbol val="none"/>
          </c:marker>
          <c:cat>
            <c:strRef>
              <c:f>'24'!$A$6:$A$18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'24'!$C$6:$C$18</c:f>
              <c:numCache>
                <c:formatCode>General</c:formatCode>
                <c:ptCount val="12"/>
                <c:pt idx="0">
                  <c:v>81.515161290322581</c:v>
                </c:pt>
                <c:pt idx="1">
                  <c:v>81.775714285714272</c:v>
                </c:pt>
                <c:pt idx="2">
                  <c:v>81.827741935483871</c:v>
                </c:pt>
                <c:pt idx="3">
                  <c:v>82.031999999999996</c:v>
                </c:pt>
                <c:pt idx="4">
                  <c:v>82.374193548387098</c:v>
                </c:pt>
                <c:pt idx="5">
                  <c:v>82.023999999999987</c:v>
                </c:pt>
                <c:pt idx="6">
                  <c:v>82.670322580645177</c:v>
                </c:pt>
                <c:pt idx="7">
                  <c:v>82.326451612903213</c:v>
                </c:pt>
                <c:pt idx="8">
                  <c:v>81.518666666666647</c:v>
                </c:pt>
                <c:pt idx="9">
                  <c:v>82.262580645161265</c:v>
                </c:pt>
                <c:pt idx="10">
                  <c:v>81.940999999999974</c:v>
                </c:pt>
                <c:pt idx="11">
                  <c:v>82.135483870967732</c:v>
                </c:pt>
              </c:numCache>
            </c:numRef>
          </c:val>
          <c:smooth val="0"/>
          <c:extLst>
            <c:ext xmlns:c16="http://schemas.microsoft.com/office/drawing/2014/chart" uri="{C3380CC4-5D6E-409C-BE32-E72D297353CC}">
              <c16:uniqueId val="{00000001-503A-4869-805B-589A3BA01E6F}"/>
            </c:ext>
          </c:extLst>
        </c:ser>
        <c:dLbls>
          <c:showLegendKey val="0"/>
          <c:showVal val="0"/>
          <c:showCatName val="0"/>
          <c:showSerName val="0"/>
          <c:showPercent val="0"/>
          <c:showBubbleSize val="0"/>
        </c:dLbls>
        <c:smooth val="0"/>
        <c:axId val="263946448"/>
        <c:axId val="263934928"/>
      </c:lineChart>
      <c:catAx>
        <c:axId val="26394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63934928"/>
        <c:crosses val="autoZero"/>
        <c:auto val="1"/>
        <c:lblAlgn val="ctr"/>
        <c:lblOffset val="100"/>
        <c:noMultiLvlLbl val="0"/>
      </c:catAx>
      <c:valAx>
        <c:axId val="26393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6394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[PROJECT-1.xlsx]26!PivotTable3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'26'!$B$6</c:f>
              <c:strCache>
                <c:ptCount val="1"/>
                <c:pt idx="0">
                  <c:v>Total</c:v>
                </c:pt>
              </c:strCache>
            </c:strRef>
          </c:tx>
          <c:spPr>
            <a:ln w="28575" cap="rnd">
              <a:solidFill>
                <a:schemeClr val="accent1"/>
              </a:solidFill>
              <a:round/>
            </a:ln>
            <a:effectLst/>
          </c:spPr>
          <c:marker>
            <c:symbol val="none"/>
          </c:marker>
          <c:cat>
            <c:strRef>
              <c:f>'26'!$A$7:$A$19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'26'!$B$7:$B$19</c:f>
              <c:numCache>
                <c:formatCode>General</c:formatCode>
                <c:ptCount val="12"/>
                <c:pt idx="0">
                  <c:v>114.57032258064517</c:v>
                </c:pt>
                <c:pt idx="1">
                  <c:v>115.15571428571431</c:v>
                </c:pt>
                <c:pt idx="2">
                  <c:v>117.4190322580645</c:v>
                </c:pt>
                <c:pt idx="3">
                  <c:v>117.29333333333331</c:v>
                </c:pt>
                <c:pt idx="4">
                  <c:v>114.38483870967744</c:v>
                </c:pt>
                <c:pt idx="5">
                  <c:v>114.16999999999999</c:v>
                </c:pt>
                <c:pt idx="6">
                  <c:v>113.46967741935484</c:v>
                </c:pt>
                <c:pt idx="7">
                  <c:v>116.17903225806451</c:v>
                </c:pt>
                <c:pt idx="8">
                  <c:v>116.04133333333334</c:v>
                </c:pt>
                <c:pt idx="9">
                  <c:v>113.24290322580644</c:v>
                </c:pt>
                <c:pt idx="10">
                  <c:v>113.95399999999999</c:v>
                </c:pt>
                <c:pt idx="11">
                  <c:v>114.21677419354836</c:v>
                </c:pt>
              </c:numCache>
            </c:numRef>
          </c:val>
          <c:smooth val="0"/>
          <c:extLst>
            <c:ext xmlns:c16="http://schemas.microsoft.com/office/drawing/2014/chart" uri="{C3380CC4-5D6E-409C-BE32-E72D297353CC}">
              <c16:uniqueId val="{00000000-0BEC-47DF-8497-54867E6A8A63}"/>
            </c:ext>
          </c:extLst>
        </c:ser>
        <c:dLbls>
          <c:showLegendKey val="0"/>
          <c:showVal val="0"/>
          <c:showCatName val="0"/>
          <c:showSerName val="0"/>
          <c:showPercent val="0"/>
          <c:showBubbleSize val="0"/>
        </c:dLbls>
        <c:smooth val="0"/>
        <c:axId val="263950288"/>
        <c:axId val="263956528"/>
      </c:lineChart>
      <c:catAx>
        <c:axId val="26395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63956528"/>
        <c:crosses val="autoZero"/>
        <c:auto val="1"/>
        <c:lblAlgn val="ctr"/>
        <c:lblOffset val="100"/>
        <c:noMultiLvlLbl val="0"/>
      </c:catAx>
      <c:valAx>
        <c:axId val="26395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6395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[PROJECT-1.xlsx]2!PivotTable1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'2'!$B$4:$B$5</c:f>
              <c:strCache>
                <c:ptCount val="1"/>
                <c:pt idx="0">
                  <c:v>Distillation</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'2'!$A$6:$A$18</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'2'!$B$6:$B$18</c:f>
              <c:numCache>
                <c:formatCode>General</c:formatCode>
                <c:ptCount val="12"/>
                <c:pt idx="0">
                  <c:v>3123.7699999999995</c:v>
                </c:pt>
                <c:pt idx="1">
                  <c:v>2881.2399999999984</c:v>
                </c:pt>
                <c:pt idx="2">
                  <c:v>3248.5400000000004</c:v>
                </c:pt>
                <c:pt idx="3">
                  <c:v>3113.090000000002</c:v>
                </c:pt>
                <c:pt idx="4">
                  <c:v>3188.9699999999989</c:v>
                </c:pt>
                <c:pt idx="5">
                  <c:v>3015.4499999999994</c:v>
                </c:pt>
                <c:pt idx="6">
                  <c:v>3020.3399999999997</c:v>
                </c:pt>
                <c:pt idx="7">
                  <c:v>2982.29</c:v>
                </c:pt>
                <c:pt idx="8">
                  <c:v>2909.7000000000007</c:v>
                </c:pt>
                <c:pt idx="9">
                  <c:v>2986.69</c:v>
                </c:pt>
                <c:pt idx="10">
                  <c:v>2920.2100000000005</c:v>
                </c:pt>
                <c:pt idx="11">
                  <c:v>3079.0600000000018</c:v>
                </c:pt>
              </c:numCache>
            </c:numRef>
          </c:val>
          <c:smooth val="0"/>
          <c:extLst>
            <c:ext xmlns:c16="http://schemas.microsoft.com/office/drawing/2014/chart" uri="{C3380CC4-5D6E-409C-BE32-E72D297353CC}">
              <c16:uniqueId val="{00000000-F104-4832-95D8-1C0545941A30}"/>
            </c:ext>
          </c:extLst>
        </c:ser>
        <c:ser>
          <c:idx val="1"/>
          <c:order val="1"/>
          <c:tx>
            <c:strRef>
              <c:f>'2'!$C$4:$C$5</c:f>
              <c:strCache>
                <c:ptCount val="1"/>
                <c:pt idx="0">
                  <c:v>Drying</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'2'!$A$6:$A$18</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'2'!$C$6:$C$18</c:f>
              <c:numCache>
                <c:formatCode>General</c:formatCode>
                <c:ptCount val="12"/>
                <c:pt idx="0">
                  <c:v>2935.3399999999988</c:v>
                </c:pt>
                <c:pt idx="1">
                  <c:v>2686.1799999999989</c:v>
                </c:pt>
                <c:pt idx="2">
                  <c:v>3039.1600000000003</c:v>
                </c:pt>
                <c:pt idx="3">
                  <c:v>2916.6299999999987</c:v>
                </c:pt>
                <c:pt idx="4">
                  <c:v>3000.92</c:v>
                </c:pt>
                <c:pt idx="5">
                  <c:v>2897.7500000000009</c:v>
                </c:pt>
                <c:pt idx="6">
                  <c:v>2890.9799999999987</c:v>
                </c:pt>
                <c:pt idx="7">
                  <c:v>2863.38</c:v>
                </c:pt>
                <c:pt idx="8">
                  <c:v>2722.2999999999997</c:v>
                </c:pt>
                <c:pt idx="9">
                  <c:v>2857.4300000000003</c:v>
                </c:pt>
                <c:pt idx="10">
                  <c:v>2742.1499999999996</c:v>
                </c:pt>
                <c:pt idx="11">
                  <c:v>2906.26</c:v>
                </c:pt>
              </c:numCache>
            </c:numRef>
          </c:val>
          <c:smooth val="0"/>
          <c:extLst>
            <c:ext xmlns:c16="http://schemas.microsoft.com/office/drawing/2014/chart" uri="{C3380CC4-5D6E-409C-BE32-E72D297353CC}">
              <c16:uniqueId val="{00000001-F104-4832-95D8-1C0545941A30}"/>
            </c:ext>
          </c:extLst>
        </c:ser>
        <c:ser>
          <c:idx val="2"/>
          <c:order val="2"/>
          <c:tx>
            <c:strRef>
              <c:f>'2'!$D$4:$D$5</c:f>
              <c:strCache>
                <c:ptCount val="1"/>
                <c:pt idx="0">
                  <c:v>Packaging</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'2'!$A$6:$A$18</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'2'!$D$6:$D$18</c:f>
              <c:numCache>
                <c:formatCode>General</c:formatCode>
                <c:ptCount val="12"/>
                <c:pt idx="0">
                  <c:v>3579.8599999999992</c:v>
                </c:pt>
                <c:pt idx="1">
                  <c:v>3362.3099999999995</c:v>
                </c:pt>
                <c:pt idx="2">
                  <c:v>3721.0499999999993</c:v>
                </c:pt>
                <c:pt idx="3">
                  <c:v>3572.19</c:v>
                </c:pt>
                <c:pt idx="4">
                  <c:v>3687.5499999999997</c:v>
                </c:pt>
                <c:pt idx="5">
                  <c:v>3492.3399999999983</c:v>
                </c:pt>
                <c:pt idx="6">
                  <c:v>3528.36</c:v>
                </c:pt>
                <c:pt idx="7">
                  <c:v>3499.8200000000006</c:v>
                </c:pt>
                <c:pt idx="8">
                  <c:v>3362.0699999999983</c:v>
                </c:pt>
                <c:pt idx="9">
                  <c:v>3426.9700000000007</c:v>
                </c:pt>
                <c:pt idx="10">
                  <c:v>3388.2700000000004</c:v>
                </c:pt>
                <c:pt idx="11">
                  <c:v>3548.31</c:v>
                </c:pt>
              </c:numCache>
            </c:numRef>
          </c:val>
          <c:smooth val="0"/>
          <c:extLst>
            <c:ext xmlns:c16="http://schemas.microsoft.com/office/drawing/2014/chart" uri="{C3380CC4-5D6E-409C-BE32-E72D297353CC}">
              <c16:uniqueId val="{00000002-F104-4832-95D8-1C0545941A30}"/>
            </c:ext>
          </c:extLst>
        </c:ser>
        <c:ser>
          <c:idx val="3"/>
          <c:order val="3"/>
          <c:tx>
            <c:strRef>
              <c:f>'2'!$E$4:$E$5</c:f>
              <c:strCache>
                <c:ptCount val="1"/>
                <c:pt idx="0">
                  <c:v>Reactor</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'2'!$A$6:$A$18</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'2'!$E$6:$E$18</c:f>
              <c:numCache>
                <c:formatCode>General</c:formatCode>
                <c:ptCount val="12"/>
                <c:pt idx="0">
                  <c:v>3462.51</c:v>
                </c:pt>
                <c:pt idx="1">
                  <c:v>3185.5300000000011</c:v>
                </c:pt>
                <c:pt idx="2">
                  <c:v>3574.0699999999993</c:v>
                </c:pt>
                <c:pt idx="3">
                  <c:v>3390.8599999999997</c:v>
                </c:pt>
                <c:pt idx="4">
                  <c:v>3500.7000000000003</c:v>
                </c:pt>
                <c:pt idx="5">
                  <c:v>3330.29</c:v>
                </c:pt>
                <c:pt idx="6">
                  <c:v>3286.7400000000002</c:v>
                </c:pt>
                <c:pt idx="7">
                  <c:v>3294.18</c:v>
                </c:pt>
                <c:pt idx="8">
                  <c:v>3215.0300000000011</c:v>
                </c:pt>
                <c:pt idx="9">
                  <c:v>3282.5899999999988</c:v>
                </c:pt>
                <c:pt idx="10">
                  <c:v>3202.2999999999993</c:v>
                </c:pt>
                <c:pt idx="11">
                  <c:v>3421.7799999999993</c:v>
                </c:pt>
              </c:numCache>
            </c:numRef>
          </c:val>
          <c:smooth val="0"/>
          <c:extLst>
            <c:ext xmlns:c16="http://schemas.microsoft.com/office/drawing/2014/chart" uri="{C3380CC4-5D6E-409C-BE32-E72D297353CC}">
              <c16:uniqueId val="{00000003-F104-4832-95D8-1C0545941A30}"/>
            </c:ext>
          </c:extLst>
        </c:ser>
        <c:dLbls>
          <c:showLegendKey val="0"/>
          <c:showVal val="0"/>
          <c:showCatName val="0"/>
          <c:showSerName val="0"/>
          <c:showPercent val="0"/>
          <c:showBubbleSize val="0"/>
        </c:dLbls>
        <c:marker val="1"/>
        <c:smooth val="0"/>
        <c:axId val="1100735487"/>
        <c:axId val="1100740767"/>
      </c:lineChart>
      <c:catAx>
        <c:axId val="11007354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crossAx val="1100740767"/>
        <c:crosses val="autoZero"/>
        <c:auto val="1"/>
        <c:lblAlgn val="ctr"/>
        <c:lblOffset val="100"/>
        <c:noMultiLvlLbl val="0"/>
      </c:catAx>
      <c:valAx>
        <c:axId val="11007407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crossAx val="110073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[PROJECT-1.xlsx]5!PivotTable6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'5'!$B$4:$B$5</c:f>
              <c:strCache>
                <c:ptCount val="1"/>
                <c:pt idx="0">
                  <c:v>01</c:v>
                </c:pt>
              </c:strCache>
            </c:strRef>
          </c:tx>
          <c:spPr>
            <a:solidFill>
              <a:schemeClr val="accent1"/>
            </a:solidFill>
            <a:ln>
              <a:noFill/>
            </a:ln>
            <a:effectLst/>
          </c:spPr>
          <c:invertIfNegative val="0"/>
          <c:cat>
            <c:strRef>
              <c:f>'5'!$A$6:$A$9</c:f>
              <c:strCache>
                <c:ptCount val="3"/>
                <c:pt idx="0">
                  <c:v>A</c:v>
                </c:pt>
                <c:pt idx="1">
                  <c:v>B</c:v>
                </c:pt>
                <c:pt idx="2">
                  <c:v>C</c:v>
                </c:pt>
              </c:strCache>
            </c:strRef>
          </c:cat>
          <c:val>
            <c:numRef>
              <c:f>'5'!$B$6:$B$9</c:f>
              <c:numCache>
                <c:formatCode>General</c:formatCode>
                <c:ptCount val="3"/>
                <c:pt idx="0">
                  <c:v>4510.1800000000021</c:v>
                </c:pt>
                <c:pt idx="1">
                  <c:v>4371.0399999999991</c:v>
                </c:pt>
                <c:pt idx="2">
                  <c:v>4220.2599999999993</c:v>
                </c:pt>
              </c:numCache>
            </c:numRef>
          </c:val>
          <c:extLst>
            <c:ext xmlns:c16="http://schemas.microsoft.com/office/drawing/2014/chart" uri="{C3380CC4-5D6E-409C-BE32-E72D297353CC}">
              <c16:uniqueId val="{00000000-0F6E-4D4D-86A3-C5356A66499A}"/>
            </c:ext>
          </c:extLst>
        </c:ser>
        <c:ser>
          <c:idx val="1"/>
          <c:order val="1"/>
          <c:tx>
            <c:strRef>
              <c:f>'5'!$C$4:$C$5</c:f>
              <c:strCache>
                <c:ptCount val="1"/>
                <c:pt idx="0">
                  <c:v>02</c:v>
                </c:pt>
              </c:strCache>
            </c:strRef>
          </c:tx>
          <c:spPr>
            <a:solidFill>
              <a:schemeClr val="accent2"/>
            </a:solidFill>
            <a:ln>
              <a:noFill/>
            </a:ln>
            <a:effectLst/>
          </c:spPr>
          <c:invertIfNegative val="0"/>
          <c:cat>
            <c:strRef>
              <c:f>'5'!$A$6:$A$9</c:f>
              <c:strCache>
                <c:ptCount val="3"/>
                <c:pt idx="0">
                  <c:v>A</c:v>
                </c:pt>
                <c:pt idx="1">
                  <c:v>B</c:v>
                </c:pt>
                <c:pt idx="2">
                  <c:v>C</c:v>
                </c:pt>
              </c:strCache>
            </c:strRef>
          </c:cat>
          <c:val>
            <c:numRef>
              <c:f>'5'!$C$6:$C$9</c:f>
              <c:numCache>
                <c:formatCode>General</c:formatCode>
                <c:ptCount val="3"/>
                <c:pt idx="0">
                  <c:v>4158.3799999999992</c:v>
                </c:pt>
                <c:pt idx="1">
                  <c:v>4050.66</c:v>
                </c:pt>
                <c:pt idx="2">
                  <c:v>3906.22</c:v>
                </c:pt>
              </c:numCache>
            </c:numRef>
          </c:val>
          <c:extLst>
            <c:ext xmlns:c16="http://schemas.microsoft.com/office/drawing/2014/chart" uri="{C3380CC4-5D6E-409C-BE32-E72D297353CC}">
              <c16:uniqueId val="{00000001-0F6E-4D4D-86A3-C5356A66499A}"/>
            </c:ext>
          </c:extLst>
        </c:ser>
        <c:ser>
          <c:idx val="2"/>
          <c:order val="2"/>
          <c:tx>
            <c:strRef>
              <c:f>'5'!$D$4:$D$5</c:f>
              <c:strCache>
                <c:ptCount val="1"/>
                <c:pt idx="0">
                  <c:v>03</c:v>
                </c:pt>
              </c:strCache>
            </c:strRef>
          </c:tx>
          <c:spPr>
            <a:solidFill>
              <a:schemeClr val="accent3"/>
            </a:solidFill>
            <a:ln>
              <a:noFill/>
            </a:ln>
            <a:effectLst/>
          </c:spPr>
          <c:invertIfNegative val="0"/>
          <c:cat>
            <c:strRef>
              <c:f>'5'!$A$6:$A$9</c:f>
              <c:strCache>
                <c:ptCount val="3"/>
                <c:pt idx="0">
                  <c:v>A</c:v>
                </c:pt>
                <c:pt idx="1">
                  <c:v>B</c:v>
                </c:pt>
                <c:pt idx="2">
                  <c:v>C</c:v>
                </c:pt>
              </c:strCache>
            </c:strRef>
          </c:cat>
          <c:val>
            <c:numRef>
              <c:f>'5'!$D$6:$D$9</c:f>
              <c:numCache>
                <c:formatCode>General</c:formatCode>
                <c:ptCount val="3"/>
                <c:pt idx="0">
                  <c:v>4652.329999999999</c:v>
                </c:pt>
                <c:pt idx="1">
                  <c:v>4561.5699999999988</c:v>
                </c:pt>
                <c:pt idx="2">
                  <c:v>4368.9199999999992</c:v>
                </c:pt>
              </c:numCache>
            </c:numRef>
          </c:val>
          <c:extLst>
            <c:ext xmlns:c16="http://schemas.microsoft.com/office/drawing/2014/chart" uri="{C3380CC4-5D6E-409C-BE32-E72D297353CC}">
              <c16:uniqueId val="{00000002-0F6E-4D4D-86A3-C5356A66499A}"/>
            </c:ext>
          </c:extLst>
        </c:ser>
        <c:ser>
          <c:idx val="3"/>
          <c:order val="3"/>
          <c:tx>
            <c:strRef>
              <c:f>'5'!$E$4:$E$5</c:f>
              <c:strCache>
                <c:ptCount val="1"/>
                <c:pt idx="0">
                  <c:v>04</c:v>
                </c:pt>
              </c:strCache>
            </c:strRef>
          </c:tx>
          <c:spPr>
            <a:solidFill>
              <a:schemeClr val="accent4"/>
            </a:solidFill>
            <a:ln>
              <a:noFill/>
            </a:ln>
            <a:effectLst/>
          </c:spPr>
          <c:invertIfNegative val="0"/>
          <c:cat>
            <c:strRef>
              <c:f>'5'!$A$6:$A$9</c:f>
              <c:strCache>
                <c:ptCount val="3"/>
                <c:pt idx="0">
                  <c:v>A</c:v>
                </c:pt>
                <c:pt idx="1">
                  <c:v>B</c:v>
                </c:pt>
                <c:pt idx="2">
                  <c:v>C</c:v>
                </c:pt>
              </c:strCache>
            </c:strRef>
          </c:cat>
          <c:val>
            <c:numRef>
              <c:f>'5'!$E$6:$E$9</c:f>
              <c:numCache>
                <c:formatCode>General</c:formatCode>
                <c:ptCount val="3"/>
                <c:pt idx="0">
                  <c:v>4416.340000000002</c:v>
                </c:pt>
                <c:pt idx="1">
                  <c:v>4372.51</c:v>
                </c:pt>
                <c:pt idx="2">
                  <c:v>4203.920000000001</c:v>
                </c:pt>
              </c:numCache>
            </c:numRef>
          </c:val>
          <c:extLst>
            <c:ext xmlns:c16="http://schemas.microsoft.com/office/drawing/2014/chart" uri="{C3380CC4-5D6E-409C-BE32-E72D297353CC}">
              <c16:uniqueId val="{00000003-0F6E-4D4D-86A3-C5356A66499A}"/>
            </c:ext>
          </c:extLst>
        </c:ser>
        <c:ser>
          <c:idx val="4"/>
          <c:order val="4"/>
          <c:tx>
            <c:strRef>
              <c:f>'5'!$F$4:$F$5</c:f>
              <c:strCache>
                <c:ptCount val="1"/>
                <c:pt idx="0">
                  <c:v>05</c:v>
                </c:pt>
              </c:strCache>
            </c:strRef>
          </c:tx>
          <c:spPr>
            <a:solidFill>
              <a:schemeClr val="accent5"/>
            </a:solidFill>
            <a:ln>
              <a:noFill/>
            </a:ln>
            <a:effectLst/>
          </c:spPr>
          <c:invertIfNegative val="0"/>
          <c:cat>
            <c:strRef>
              <c:f>'5'!$A$6:$A$9</c:f>
              <c:strCache>
                <c:ptCount val="3"/>
                <c:pt idx="0">
                  <c:v>A</c:v>
                </c:pt>
                <c:pt idx="1">
                  <c:v>B</c:v>
                </c:pt>
                <c:pt idx="2">
                  <c:v>C</c:v>
                </c:pt>
              </c:strCache>
            </c:strRef>
          </c:cat>
          <c:val>
            <c:numRef>
              <c:f>'5'!$F$6:$F$9</c:f>
              <c:numCache>
                <c:formatCode>General</c:formatCode>
                <c:ptCount val="3"/>
                <c:pt idx="0">
                  <c:v>4556.9400000000023</c:v>
                </c:pt>
                <c:pt idx="1">
                  <c:v>4534.7199999999993</c:v>
                </c:pt>
                <c:pt idx="2">
                  <c:v>4286.4800000000005</c:v>
                </c:pt>
              </c:numCache>
            </c:numRef>
          </c:val>
          <c:extLst>
            <c:ext xmlns:c16="http://schemas.microsoft.com/office/drawing/2014/chart" uri="{C3380CC4-5D6E-409C-BE32-E72D297353CC}">
              <c16:uniqueId val="{00000004-0F6E-4D4D-86A3-C5356A66499A}"/>
            </c:ext>
          </c:extLst>
        </c:ser>
        <c:ser>
          <c:idx val="5"/>
          <c:order val="5"/>
          <c:tx>
            <c:strRef>
              <c:f>'5'!$G$4:$G$5</c:f>
              <c:strCache>
                <c:ptCount val="1"/>
                <c:pt idx="0">
                  <c:v>06</c:v>
                </c:pt>
              </c:strCache>
            </c:strRef>
          </c:tx>
          <c:spPr>
            <a:solidFill>
              <a:schemeClr val="accent6"/>
            </a:solidFill>
            <a:ln>
              <a:noFill/>
            </a:ln>
            <a:effectLst/>
          </c:spPr>
          <c:invertIfNegative val="0"/>
          <c:cat>
            <c:strRef>
              <c:f>'5'!$A$6:$A$9</c:f>
              <c:strCache>
                <c:ptCount val="3"/>
                <c:pt idx="0">
                  <c:v>A</c:v>
                </c:pt>
                <c:pt idx="1">
                  <c:v>B</c:v>
                </c:pt>
                <c:pt idx="2">
                  <c:v>C</c:v>
                </c:pt>
              </c:strCache>
            </c:strRef>
          </c:cat>
          <c:val>
            <c:numRef>
              <c:f>'5'!$G$6:$G$9</c:f>
              <c:numCache>
                <c:formatCode>General</c:formatCode>
                <c:ptCount val="3"/>
                <c:pt idx="0">
                  <c:v>4271.5899999999974</c:v>
                </c:pt>
                <c:pt idx="1">
                  <c:v>4303.8199999999988</c:v>
                </c:pt>
                <c:pt idx="2">
                  <c:v>4160.42</c:v>
                </c:pt>
              </c:numCache>
            </c:numRef>
          </c:val>
          <c:extLst>
            <c:ext xmlns:c16="http://schemas.microsoft.com/office/drawing/2014/chart" uri="{C3380CC4-5D6E-409C-BE32-E72D297353CC}">
              <c16:uniqueId val="{00000005-0F6E-4D4D-86A3-C5356A66499A}"/>
            </c:ext>
          </c:extLst>
        </c:ser>
        <c:ser>
          <c:idx val="6"/>
          <c:order val="6"/>
          <c:tx>
            <c:strRef>
              <c:f>'5'!$H$4:$H$5</c:f>
              <c:strCache>
                <c:ptCount val="1"/>
                <c:pt idx="0">
                  <c:v>07</c:v>
                </c:pt>
              </c:strCache>
            </c:strRef>
          </c:tx>
          <c:spPr>
            <a:solidFill>
              <a:schemeClr val="accent1">
                <a:lumMod val="60000"/>
              </a:schemeClr>
            </a:solidFill>
            <a:ln>
              <a:noFill/>
            </a:ln>
            <a:effectLst/>
          </c:spPr>
          <c:invertIfNegative val="0"/>
          <c:cat>
            <c:strRef>
              <c:f>'5'!$A$6:$A$9</c:f>
              <c:strCache>
                <c:ptCount val="3"/>
                <c:pt idx="0">
                  <c:v>A</c:v>
                </c:pt>
                <c:pt idx="1">
                  <c:v>B</c:v>
                </c:pt>
                <c:pt idx="2">
                  <c:v>C</c:v>
                </c:pt>
              </c:strCache>
            </c:strRef>
          </c:cat>
          <c:val>
            <c:numRef>
              <c:f>'5'!$H$6:$H$9</c:f>
              <c:numCache>
                <c:formatCode>General</c:formatCode>
                <c:ptCount val="3"/>
                <c:pt idx="0">
                  <c:v>4374.3699999999981</c:v>
                </c:pt>
                <c:pt idx="1">
                  <c:v>4235.1400000000003</c:v>
                </c:pt>
                <c:pt idx="2">
                  <c:v>4116.9100000000008</c:v>
                </c:pt>
              </c:numCache>
            </c:numRef>
          </c:val>
          <c:extLst>
            <c:ext xmlns:c16="http://schemas.microsoft.com/office/drawing/2014/chart" uri="{C3380CC4-5D6E-409C-BE32-E72D297353CC}">
              <c16:uniqueId val="{00000006-0F6E-4D4D-86A3-C5356A66499A}"/>
            </c:ext>
          </c:extLst>
        </c:ser>
        <c:ser>
          <c:idx val="7"/>
          <c:order val="7"/>
          <c:tx>
            <c:strRef>
              <c:f>'5'!$I$4:$I$5</c:f>
              <c:strCache>
                <c:ptCount val="1"/>
                <c:pt idx="0">
                  <c:v>08</c:v>
                </c:pt>
              </c:strCache>
            </c:strRef>
          </c:tx>
          <c:spPr>
            <a:solidFill>
              <a:schemeClr val="accent2">
                <a:lumMod val="60000"/>
              </a:schemeClr>
            </a:solidFill>
            <a:ln>
              <a:noFill/>
            </a:ln>
            <a:effectLst/>
          </c:spPr>
          <c:invertIfNegative val="0"/>
          <c:cat>
            <c:strRef>
              <c:f>'5'!$A$6:$A$9</c:f>
              <c:strCache>
                <c:ptCount val="3"/>
                <c:pt idx="0">
                  <c:v>A</c:v>
                </c:pt>
                <c:pt idx="1">
                  <c:v>B</c:v>
                </c:pt>
                <c:pt idx="2">
                  <c:v>C</c:v>
                </c:pt>
              </c:strCache>
            </c:strRef>
          </c:cat>
          <c:val>
            <c:numRef>
              <c:f>'5'!$I$6:$I$9</c:f>
              <c:numCache>
                <c:formatCode>General</c:formatCode>
                <c:ptCount val="3"/>
                <c:pt idx="0">
                  <c:v>4334.5699999999988</c:v>
                </c:pt>
                <c:pt idx="1">
                  <c:v>4237.6000000000004</c:v>
                </c:pt>
                <c:pt idx="2">
                  <c:v>4067.5</c:v>
                </c:pt>
              </c:numCache>
            </c:numRef>
          </c:val>
          <c:extLst>
            <c:ext xmlns:c16="http://schemas.microsoft.com/office/drawing/2014/chart" uri="{C3380CC4-5D6E-409C-BE32-E72D297353CC}">
              <c16:uniqueId val="{00000007-0F6E-4D4D-86A3-C5356A66499A}"/>
            </c:ext>
          </c:extLst>
        </c:ser>
        <c:ser>
          <c:idx val="8"/>
          <c:order val="8"/>
          <c:tx>
            <c:strRef>
              <c:f>'5'!$J$4:$J$5</c:f>
              <c:strCache>
                <c:ptCount val="1"/>
                <c:pt idx="0">
                  <c:v>09</c:v>
                </c:pt>
              </c:strCache>
            </c:strRef>
          </c:tx>
          <c:spPr>
            <a:solidFill>
              <a:schemeClr val="accent3">
                <a:lumMod val="60000"/>
              </a:schemeClr>
            </a:solidFill>
            <a:ln>
              <a:noFill/>
            </a:ln>
            <a:effectLst/>
          </c:spPr>
          <c:invertIfNegative val="0"/>
          <c:cat>
            <c:strRef>
              <c:f>'5'!$A$6:$A$9</c:f>
              <c:strCache>
                <c:ptCount val="3"/>
                <c:pt idx="0">
                  <c:v>A</c:v>
                </c:pt>
                <c:pt idx="1">
                  <c:v>B</c:v>
                </c:pt>
                <c:pt idx="2">
                  <c:v>C</c:v>
                </c:pt>
              </c:strCache>
            </c:strRef>
          </c:cat>
          <c:val>
            <c:numRef>
              <c:f>'5'!$J$6:$J$9</c:f>
              <c:numCache>
                <c:formatCode>General</c:formatCode>
                <c:ptCount val="3"/>
                <c:pt idx="0">
                  <c:v>4167.4299999999994</c:v>
                </c:pt>
                <c:pt idx="1">
                  <c:v>4121.1400000000003</c:v>
                </c:pt>
                <c:pt idx="2">
                  <c:v>3920.5300000000007</c:v>
                </c:pt>
              </c:numCache>
            </c:numRef>
          </c:val>
          <c:extLst>
            <c:ext xmlns:c16="http://schemas.microsoft.com/office/drawing/2014/chart" uri="{C3380CC4-5D6E-409C-BE32-E72D297353CC}">
              <c16:uniqueId val="{00000008-0F6E-4D4D-86A3-C5356A66499A}"/>
            </c:ext>
          </c:extLst>
        </c:ser>
        <c:ser>
          <c:idx val="9"/>
          <c:order val="9"/>
          <c:tx>
            <c:strRef>
              <c:f>'5'!$K$4:$K$5</c:f>
              <c:strCache>
                <c:ptCount val="1"/>
                <c:pt idx="0">
                  <c:v>10</c:v>
                </c:pt>
              </c:strCache>
            </c:strRef>
          </c:tx>
          <c:spPr>
            <a:solidFill>
              <a:schemeClr val="accent4">
                <a:lumMod val="60000"/>
              </a:schemeClr>
            </a:solidFill>
            <a:ln>
              <a:noFill/>
            </a:ln>
            <a:effectLst/>
          </c:spPr>
          <c:invertIfNegative val="0"/>
          <c:cat>
            <c:strRef>
              <c:f>'5'!$A$6:$A$9</c:f>
              <c:strCache>
                <c:ptCount val="3"/>
                <c:pt idx="0">
                  <c:v>A</c:v>
                </c:pt>
                <c:pt idx="1">
                  <c:v>B</c:v>
                </c:pt>
                <c:pt idx="2">
                  <c:v>C</c:v>
                </c:pt>
              </c:strCache>
            </c:strRef>
          </c:cat>
          <c:val>
            <c:numRef>
              <c:f>'5'!$K$6:$K$9</c:f>
              <c:numCache>
                <c:formatCode>General</c:formatCode>
                <c:ptCount val="3"/>
                <c:pt idx="0">
                  <c:v>4281.8699999999981</c:v>
                </c:pt>
                <c:pt idx="1">
                  <c:v>4202.2800000000007</c:v>
                </c:pt>
                <c:pt idx="2">
                  <c:v>4069.53</c:v>
                </c:pt>
              </c:numCache>
            </c:numRef>
          </c:val>
          <c:extLst>
            <c:ext xmlns:c16="http://schemas.microsoft.com/office/drawing/2014/chart" uri="{C3380CC4-5D6E-409C-BE32-E72D297353CC}">
              <c16:uniqueId val="{00000009-0F6E-4D4D-86A3-C5356A66499A}"/>
            </c:ext>
          </c:extLst>
        </c:ser>
        <c:ser>
          <c:idx val="10"/>
          <c:order val="10"/>
          <c:tx>
            <c:strRef>
              <c:f>'5'!$L$4:$L$5</c:f>
              <c:strCache>
                <c:ptCount val="1"/>
                <c:pt idx="0">
                  <c:v>11</c:v>
                </c:pt>
              </c:strCache>
            </c:strRef>
          </c:tx>
          <c:spPr>
            <a:solidFill>
              <a:schemeClr val="accent5">
                <a:lumMod val="60000"/>
              </a:schemeClr>
            </a:solidFill>
            <a:ln>
              <a:noFill/>
            </a:ln>
            <a:effectLst/>
          </c:spPr>
          <c:invertIfNegative val="0"/>
          <c:cat>
            <c:strRef>
              <c:f>'5'!$A$6:$A$9</c:f>
              <c:strCache>
                <c:ptCount val="3"/>
                <c:pt idx="0">
                  <c:v>A</c:v>
                </c:pt>
                <c:pt idx="1">
                  <c:v>B</c:v>
                </c:pt>
                <c:pt idx="2">
                  <c:v>C</c:v>
                </c:pt>
              </c:strCache>
            </c:strRef>
          </c:cat>
          <c:val>
            <c:numRef>
              <c:f>'5'!$L$6:$L$9</c:f>
              <c:numCache>
                <c:formatCode>General</c:formatCode>
                <c:ptCount val="3"/>
                <c:pt idx="0">
                  <c:v>4194.6100000000015</c:v>
                </c:pt>
                <c:pt idx="1">
                  <c:v>4110.12</c:v>
                </c:pt>
                <c:pt idx="2">
                  <c:v>3948.1999999999994</c:v>
                </c:pt>
              </c:numCache>
            </c:numRef>
          </c:val>
          <c:extLst>
            <c:ext xmlns:c16="http://schemas.microsoft.com/office/drawing/2014/chart" uri="{C3380CC4-5D6E-409C-BE32-E72D297353CC}">
              <c16:uniqueId val="{0000000A-0F6E-4D4D-86A3-C5356A66499A}"/>
            </c:ext>
          </c:extLst>
        </c:ser>
        <c:ser>
          <c:idx val="11"/>
          <c:order val="11"/>
          <c:tx>
            <c:strRef>
              <c:f>'5'!$M$4:$M$5</c:f>
              <c:strCache>
                <c:ptCount val="1"/>
                <c:pt idx="0">
                  <c:v>12</c:v>
                </c:pt>
              </c:strCache>
            </c:strRef>
          </c:tx>
          <c:spPr>
            <a:solidFill>
              <a:schemeClr val="accent6">
                <a:lumMod val="60000"/>
              </a:schemeClr>
            </a:solidFill>
            <a:ln>
              <a:noFill/>
            </a:ln>
            <a:effectLst/>
          </c:spPr>
          <c:invertIfNegative val="0"/>
          <c:cat>
            <c:strRef>
              <c:f>'5'!$A$6:$A$9</c:f>
              <c:strCache>
                <c:ptCount val="3"/>
                <c:pt idx="0">
                  <c:v>A</c:v>
                </c:pt>
                <c:pt idx="1">
                  <c:v>B</c:v>
                </c:pt>
                <c:pt idx="2">
                  <c:v>C</c:v>
                </c:pt>
              </c:strCache>
            </c:strRef>
          </c:cat>
          <c:val>
            <c:numRef>
              <c:f>'5'!$M$6:$M$9</c:f>
              <c:numCache>
                <c:formatCode>General</c:formatCode>
                <c:ptCount val="3"/>
                <c:pt idx="0">
                  <c:v>4396.3600000000024</c:v>
                </c:pt>
                <c:pt idx="1">
                  <c:v>4390.130000000001</c:v>
                </c:pt>
                <c:pt idx="2">
                  <c:v>4168.920000000001</c:v>
                </c:pt>
              </c:numCache>
            </c:numRef>
          </c:val>
          <c:extLst>
            <c:ext xmlns:c16="http://schemas.microsoft.com/office/drawing/2014/chart" uri="{C3380CC4-5D6E-409C-BE32-E72D297353CC}">
              <c16:uniqueId val="{0000000B-0F6E-4D4D-86A3-C5356A66499A}"/>
            </c:ext>
          </c:extLst>
        </c:ser>
        <c:dLbls>
          <c:showLegendKey val="0"/>
          <c:showVal val="0"/>
          <c:showCatName val="0"/>
          <c:showSerName val="0"/>
          <c:showPercent val="0"/>
          <c:showBubbleSize val="0"/>
        </c:dLbls>
        <c:gapWidth val="182"/>
        <c:axId val="1219549487"/>
        <c:axId val="1219556207"/>
      </c:barChart>
      <c:catAx>
        <c:axId val="121954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19556207"/>
        <c:crosses val="autoZero"/>
        <c:auto val="1"/>
        <c:lblAlgn val="ctr"/>
        <c:lblOffset val="100"/>
        <c:noMultiLvlLbl val="0"/>
      </c:catAx>
      <c:valAx>
        <c:axId val="121955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1954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[PROJECT-1.xlsx]6!PivotTable5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'6'!$B$4:$B$5</c:f>
              <c:strCache>
                <c:ptCount val="1"/>
                <c:pt idx="0">
                  <c:v>01</c:v>
                </c:pt>
              </c:strCache>
            </c:strRef>
          </c:tx>
          <c:spPr>
            <a:solidFill>
              <a:schemeClr val="accent1"/>
            </a:solidFill>
            <a:ln>
              <a:noFill/>
            </a:ln>
            <a:effectLst/>
          </c:spPr>
          <c:invertIfNegative val="0"/>
          <c:cat>
            <c:strRef>
              <c:f>'6'!$A$6:$A$9</c:f>
              <c:strCache>
                <c:ptCount val="3"/>
                <c:pt idx="0">
                  <c:v>A</c:v>
                </c:pt>
                <c:pt idx="1">
                  <c:v>B</c:v>
                </c:pt>
                <c:pt idx="2">
                  <c:v>C</c:v>
                </c:pt>
              </c:strCache>
            </c:strRef>
          </c:cat>
          <c:val>
            <c:numRef>
              <c:f>'6'!$B$6:$B$9</c:f>
              <c:numCache>
                <c:formatCode>General</c:formatCode>
                <c:ptCount val="3"/>
                <c:pt idx="0">
                  <c:v>97.883225806451662</c:v>
                </c:pt>
                <c:pt idx="1">
                  <c:v>97.99064516129036</c:v>
                </c:pt>
                <c:pt idx="2">
                  <c:v>97.96588709677421</c:v>
                </c:pt>
              </c:numCache>
            </c:numRef>
          </c:val>
          <c:extLst>
            <c:ext xmlns:c16="http://schemas.microsoft.com/office/drawing/2014/chart" uri="{C3380CC4-5D6E-409C-BE32-E72D297353CC}">
              <c16:uniqueId val="{00000000-613D-4B56-94D5-340D5E1185E0}"/>
            </c:ext>
          </c:extLst>
        </c:ser>
        <c:ser>
          <c:idx val="1"/>
          <c:order val="1"/>
          <c:tx>
            <c:strRef>
              <c:f>'6'!$C$4:$C$5</c:f>
              <c:strCache>
                <c:ptCount val="1"/>
                <c:pt idx="0">
                  <c:v>02</c:v>
                </c:pt>
              </c:strCache>
            </c:strRef>
          </c:tx>
          <c:spPr>
            <a:solidFill>
              <a:schemeClr val="accent2"/>
            </a:solidFill>
            <a:ln>
              <a:noFill/>
            </a:ln>
            <a:effectLst/>
          </c:spPr>
          <c:invertIfNegative val="0"/>
          <c:cat>
            <c:strRef>
              <c:f>'6'!$A$6:$A$9</c:f>
              <c:strCache>
                <c:ptCount val="3"/>
                <c:pt idx="0">
                  <c:v>A</c:v>
                </c:pt>
                <c:pt idx="1">
                  <c:v>B</c:v>
                </c:pt>
                <c:pt idx="2">
                  <c:v>C</c:v>
                </c:pt>
              </c:strCache>
            </c:strRef>
          </c:cat>
          <c:val>
            <c:numRef>
              <c:f>'6'!$C$6:$C$9</c:f>
              <c:numCache>
                <c:formatCode>General</c:formatCode>
                <c:ptCount val="3"/>
                <c:pt idx="0">
                  <c:v>97.910357142857151</c:v>
                </c:pt>
                <c:pt idx="1">
                  <c:v>97.97607142857143</c:v>
                </c:pt>
                <c:pt idx="2">
                  <c:v>98.114553571428601</c:v>
                </c:pt>
              </c:numCache>
            </c:numRef>
          </c:val>
          <c:extLst>
            <c:ext xmlns:c16="http://schemas.microsoft.com/office/drawing/2014/chart" uri="{C3380CC4-5D6E-409C-BE32-E72D297353CC}">
              <c16:uniqueId val="{00000001-613D-4B56-94D5-340D5E1185E0}"/>
            </c:ext>
          </c:extLst>
        </c:ser>
        <c:ser>
          <c:idx val="2"/>
          <c:order val="2"/>
          <c:tx>
            <c:strRef>
              <c:f>'6'!$D$4:$D$5</c:f>
              <c:strCache>
                <c:ptCount val="1"/>
                <c:pt idx="0">
                  <c:v>03</c:v>
                </c:pt>
              </c:strCache>
            </c:strRef>
          </c:tx>
          <c:spPr>
            <a:solidFill>
              <a:schemeClr val="accent3"/>
            </a:solidFill>
            <a:ln>
              <a:noFill/>
            </a:ln>
            <a:effectLst/>
          </c:spPr>
          <c:invertIfNegative val="0"/>
          <c:cat>
            <c:strRef>
              <c:f>'6'!$A$6:$A$9</c:f>
              <c:strCache>
                <c:ptCount val="3"/>
                <c:pt idx="0">
                  <c:v>A</c:v>
                </c:pt>
                <c:pt idx="1">
                  <c:v>B</c:v>
                </c:pt>
                <c:pt idx="2">
                  <c:v>C</c:v>
                </c:pt>
              </c:strCache>
            </c:strRef>
          </c:cat>
          <c:val>
            <c:numRef>
              <c:f>'6'!$D$6:$D$9</c:f>
              <c:numCache>
                <c:formatCode>General</c:formatCode>
                <c:ptCount val="3"/>
                <c:pt idx="0">
                  <c:v>97.830564516129002</c:v>
                </c:pt>
                <c:pt idx="1">
                  <c:v>97.985806451612916</c:v>
                </c:pt>
                <c:pt idx="2">
                  <c:v>98.05725806451612</c:v>
                </c:pt>
              </c:numCache>
            </c:numRef>
          </c:val>
          <c:extLst>
            <c:ext xmlns:c16="http://schemas.microsoft.com/office/drawing/2014/chart" uri="{C3380CC4-5D6E-409C-BE32-E72D297353CC}">
              <c16:uniqueId val="{00000002-613D-4B56-94D5-340D5E1185E0}"/>
            </c:ext>
          </c:extLst>
        </c:ser>
        <c:ser>
          <c:idx val="3"/>
          <c:order val="3"/>
          <c:tx>
            <c:strRef>
              <c:f>'6'!$E$4:$E$5</c:f>
              <c:strCache>
                <c:ptCount val="1"/>
                <c:pt idx="0">
                  <c:v>04</c:v>
                </c:pt>
              </c:strCache>
            </c:strRef>
          </c:tx>
          <c:spPr>
            <a:solidFill>
              <a:schemeClr val="accent4"/>
            </a:solidFill>
            <a:ln>
              <a:noFill/>
            </a:ln>
            <a:effectLst/>
          </c:spPr>
          <c:invertIfNegative val="0"/>
          <c:cat>
            <c:strRef>
              <c:f>'6'!$A$6:$A$9</c:f>
              <c:strCache>
                <c:ptCount val="3"/>
                <c:pt idx="0">
                  <c:v>A</c:v>
                </c:pt>
                <c:pt idx="1">
                  <c:v>B</c:v>
                </c:pt>
                <c:pt idx="2">
                  <c:v>C</c:v>
                </c:pt>
              </c:strCache>
            </c:strRef>
          </c:cat>
          <c:val>
            <c:numRef>
              <c:f>'6'!$E$6:$E$9</c:f>
              <c:numCache>
                <c:formatCode>General</c:formatCode>
                <c:ptCount val="3"/>
                <c:pt idx="0">
                  <c:v>97.914083333333295</c:v>
                </c:pt>
                <c:pt idx="1">
                  <c:v>97.973583333333352</c:v>
                </c:pt>
                <c:pt idx="2">
                  <c:v>97.872083333333279</c:v>
                </c:pt>
              </c:numCache>
            </c:numRef>
          </c:val>
          <c:extLst>
            <c:ext xmlns:c16="http://schemas.microsoft.com/office/drawing/2014/chart" uri="{C3380CC4-5D6E-409C-BE32-E72D297353CC}">
              <c16:uniqueId val="{00000003-613D-4B56-94D5-340D5E1185E0}"/>
            </c:ext>
          </c:extLst>
        </c:ser>
        <c:ser>
          <c:idx val="4"/>
          <c:order val="4"/>
          <c:tx>
            <c:strRef>
              <c:f>'6'!$F$4:$F$5</c:f>
              <c:strCache>
                <c:ptCount val="1"/>
                <c:pt idx="0">
                  <c:v>05</c:v>
                </c:pt>
              </c:strCache>
            </c:strRef>
          </c:tx>
          <c:spPr>
            <a:solidFill>
              <a:schemeClr val="accent5"/>
            </a:solidFill>
            <a:ln>
              <a:noFill/>
            </a:ln>
            <a:effectLst/>
          </c:spPr>
          <c:invertIfNegative val="0"/>
          <c:cat>
            <c:strRef>
              <c:f>'6'!$A$6:$A$9</c:f>
              <c:strCache>
                <c:ptCount val="3"/>
                <c:pt idx="0">
                  <c:v>A</c:v>
                </c:pt>
                <c:pt idx="1">
                  <c:v>B</c:v>
                </c:pt>
                <c:pt idx="2">
                  <c:v>C</c:v>
                </c:pt>
              </c:strCache>
            </c:strRef>
          </c:cat>
          <c:val>
            <c:numRef>
              <c:f>'6'!$F$6:$F$9</c:f>
              <c:numCache>
                <c:formatCode>General</c:formatCode>
                <c:ptCount val="3"/>
                <c:pt idx="0">
                  <c:v>97.974919354838676</c:v>
                </c:pt>
                <c:pt idx="1">
                  <c:v>98.107661290322611</c:v>
                </c:pt>
                <c:pt idx="2">
                  <c:v>98.155161290322596</c:v>
                </c:pt>
              </c:numCache>
            </c:numRef>
          </c:val>
          <c:extLst>
            <c:ext xmlns:c16="http://schemas.microsoft.com/office/drawing/2014/chart" uri="{C3380CC4-5D6E-409C-BE32-E72D297353CC}">
              <c16:uniqueId val="{00000004-613D-4B56-94D5-340D5E1185E0}"/>
            </c:ext>
          </c:extLst>
        </c:ser>
        <c:ser>
          <c:idx val="5"/>
          <c:order val="5"/>
          <c:tx>
            <c:strRef>
              <c:f>'6'!$G$4:$G$5</c:f>
              <c:strCache>
                <c:ptCount val="1"/>
                <c:pt idx="0">
                  <c:v>06</c:v>
                </c:pt>
              </c:strCache>
            </c:strRef>
          </c:tx>
          <c:spPr>
            <a:solidFill>
              <a:schemeClr val="accent6"/>
            </a:solidFill>
            <a:ln>
              <a:noFill/>
            </a:ln>
            <a:effectLst/>
          </c:spPr>
          <c:invertIfNegative val="0"/>
          <c:cat>
            <c:strRef>
              <c:f>'6'!$A$6:$A$9</c:f>
              <c:strCache>
                <c:ptCount val="3"/>
                <c:pt idx="0">
                  <c:v>A</c:v>
                </c:pt>
                <c:pt idx="1">
                  <c:v>B</c:v>
                </c:pt>
                <c:pt idx="2">
                  <c:v>C</c:v>
                </c:pt>
              </c:strCache>
            </c:strRef>
          </c:cat>
          <c:val>
            <c:numRef>
              <c:f>'6'!$G$6:$G$9</c:f>
              <c:numCache>
                <c:formatCode>General</c:formatCode>
                <c:ptCount val="3"/>
                <c:pt idx="0">
                  <c:v>98.044749999999993</c:v>
                </c:pt>
                <c:pt idx="1">
                  <c:v>97.955499999999958</c:v>
                </c:pt>
                <c:pt idx="2">
                  <c:v>98.050166666666684</c:v>
                </c:pt>
              </c:numCache>
            </c:numRef>
          </c:val>
          <c:extLst>
            <c:ext xmlns:c16="http://schemas.microsoft.com/office/drawing/2014/chart" uri="{C3380CC4-5D6E-409C-BE32-E72D297353CC}">
              <c16:uniqueId val="{00000005-613D-4B56-94D5-340D5E1185E0}"/>
            </c:ext>
          </c:extLst>
        </c:ser>
        <c:ser>
          <c:idx val="6"/>
          <c:order val="6"/>
          <c:tx>
            <c:strRef>
              <c:f>'6'!$H$4:$H$5</c:f>
              <c:strCache>
                <c:ptCount val="1"/>
                <c:pt idx="0">
                  <c:v>07</c:v>
                </c:pt>
              </c:strCache>
            </c:strRef>
          </c:tx>
          <c:spPr>
            <a:solidFill>
              <a:schemeClr val="accent1">
                <a:lumMod val="60000"/>
              </a:schemeClr>
            </a:solidFill>
            <a:ln>
              <a:noFill/>
            </a:ln>
            <a:effectLst/>
          </c:spPr>
          <c:invertIfNegative val="0"/>
          <c:cat>
            <c:strRef>
              <c:f>'6'!$A$6:$A$9</c:f>
              <c:strCache>
                <c:ptCount val="3"/>
                <c:pt idx="0">
                  <c:v>A</c:v>
                </c:pt>
                <c:pt idx="1">
                  <c:v>B</c:v>
                </c:pt>
                <c:pt idx="2">
                  <c:v>C</c:v>
                </c:pt>
              </c:strCache>
            </c:strRef>
          </c:cat>
          <c:val>
            <c:numRef>
              <c:f>'6'!$H$6:$H$9</c:f>
              <c:numCache>
                <c:formatCode>General</c:formatCode>
                <c:ptCount val="3"/>
                <c:pt idx="0">
                  <c:v>97.966532258064476</c:v>
                </c:pt>
                <c:pt idx="1">
                  <c:v>97.897580645161341</c:v>
                </c:pt>
                <c:pt idx="2">
                  <c:v>98.027580645161251</c:v>
                </c:pt>
              </c:numCache>
            </c:numRef>
          </c:val>
          <c:extLst>
            <c:ext xmlns:c16="http://schemas.microsoft.com/office/drawing/2014/chart" uri="{C3380CC4-5D6E-409C-BE32-E72D297353CC}">
              <c16:uniqueId val="{00000006-613D-4B56-94D5-340D5E1185E0}"/>
            </c:ext>
          </c:extLst>
        </c:ser>
        <c:ser>
          <c:idx val="7"/>
          <c:order val="7"/>
          <c:tx>
            <c:strRef>
              <c:f>'6'!$I$4:$I$5</c:f>
              <c:strCache>
                <c:ptCount val="1"/>
                <c:pt idx="0">
                  <c:v>08</c:v>
                </c:pt>
              </c:strCache>
            </c:strRef>
          </c:tx>
          <c:spPr>
            <a:solidFill>
              <a:schemeClr val="accent2">
                <a:lumMod val="60000"/>
              </a:schemeClr>
            </a:solidFill>
            <a:ln>
              <a:noFill/>
            </a:ln>
            <a:effectLst/>
          </c:spPr>
          <c:invertIfNegative val="0"/>
          <c:cat>
            <c:strRef>
              <c:f>'6'!$A$6:$A$9</c:f>
              <c:strCache>
                <c:ptCount val="3"/>
                <c:pt idx="0">
                  <c:v>A</c:v>
                </c:pt>
                <c:pt idx="1">
                  <c:v>B</c:v>
                </c:pt>
                <c:pt idx="2">
                  <c:v>C</c:v>
                </c:pt>
              </c:strCache>
            </c:strRef>
          </c:cat>
          <c:val>
            <c:numRef>
              <c:f>'6'!$I$6:$I$9</c:f>
              <c:numCache>
                <c:formatCode>General</c:formatCode>
                <c:ptCount val="3"/>
                <c:pt idx="0">
                  <c:v>97.953387096774179</c:v>
                </c:pt>
                <c:pt idx="1">
                  <c:v>98.010725806451589</c:v>
                </c:pt>
                <c:pt idx="2">
                  <c:v>98.087661290322572</c:v>
                </c:pt>
              </c:numCache>
            </c:numRef>
          </c:val>
          <c:extLst>
            <c:ext xmlns:c16="http://schemas.microsoft.com/office/drawing/2014/chart" uri="{C3380CC4-5D6E-409C-BE32-E72D297353CC}">
              <c16:uniqueId val="{00000007-613D-4B56-94D5-340D5E1185E0}"/>
            </c:ext>
          </c:extLst>
        </c:ser>
        <c:ser>
          <c:idx val="8"/>
          <c:order val="8"/>
          <c:tx>
            <c:strRef>
              <c:f>'6'!$J$4:$J$5</c:f>
              <c:strCache>
                <c:ptCount val="1"/>
                <c:pt idx="0">
                  <c:v>09</c:v>
                </c:pt>
              </c:strCache>
            </c:strRef>
          </c:tx>
          <c:spPr>
            <a:solidFill>
              <a:schemeClr val="accent3">
                <a:lumMod val="60000"/>
              </a:schemeClr>
            </a:solidFill>
            <a:ln>
              <a:noFill/>
            </a:ln>
            <a:effectLst/>
          </c:spPr>
          <c:invertIfNegative val="0"/>
          <c:cat>
            <c:strRef>
              <c:f>'6'!$A$6:$A$9</c:f>
              <c:strCache>
                <c:ptCount val="3"/>
                <c:pt idx="0">
                  <c:v>A</c:v>
                </c:pt>
                <c:pt idx="1">
                  <c:v>B</c:v>
                </c:pt>
                <c:pt idx="2">
                  <c:v>C</c:v>
                </c:pt>
              </c:strCache>
            </c:strRef>
          </c:cat>
          <c:val>
            <c:numRef>
              <c:f>'6'!$J$6:$J$9</c:f>
              <c:numCache>
                <c:formatCode>General</c:formatCode>
                <c:ptCount val="3"/>
                <c:pt idx="0">
                  <c:v>97.94574999999999</c:v>
                </c:pt>
                <c:pt idx="1">
                  <c:v>97.855583333333342</c:v>
                </c:pt>
                <c:pt idx="2">
                  <c:v>97.91075000000005</c:v>
                </c:pt>
              </c:numCache>
            </c:numRef>
          </c:val>
          <c:extLst>
            <c:ext xmlns:c16="http://schemas.microsoft.com/office/drawing/2014/chart" uri="{C3380CC4-5D6E-409C-BE32-E72D297353CC}">
              <c16:uniqueId val="{00000008-613D-4B56-94D5-340D5E1185E0}"/>
            </c:ext>
          </c:extLst>
        </c:ser>
        <c:ser>
          <c:idx val="9"/>
          <c:order val="9"/>
          <c:tx>
            <c:strRef>
              <c:f>'6'!$K$4:$K$5</c:f>
              <c:strCache>
                <c:ptCount val="1"/>
                <c:pt idx="0">
                  <c:v>10</c:v>
                </c:pt>
              </c:strCache>
            </c:strRef>
          </c:tx>
          <c:spPr>
            <a:solidFill>
              <a:schemeClr val="accent4">
                <a:lumMod val="60000"/>
              </a:schemeClr>
            </a:solidFill>
            <a:ln>
              <a:noFill/>
            </a:ln>
            <a:effectLst/>
          </c:spPr>
          <c:invertIfNegative val="0"/>
          <c:cat>
            <c:strRef>
              <c:f>'6'!$A$6:$A$9</c:f>
              <c:strCache>
                <c:ptCount val="3"/>
                <c:pt idx="0">
                  <c:v>A</c:v>
                </c:pt>
                <c:pt idx="1">
                  <c:v>B</c:v>
                </c:pt>
                <c:pt idx="2">
                  <c:v>C</c:v>
                </c:pt>
              </c:strCache>
            </c:strRef>
          </c:cat>
          <c:val>
            <c:numRef>
              <c:f>'6'!$K$6:$K$9</c:f>
              <c:numCache>
                <c:formatCode>General</c:formatCode>
                <c:ptCount val="3"/>
                <c:pt idx="0">
                  <c:v>97.936774193548416</c:v>
                </c:pt>
                <c:pt idx="1">
                  <c:v>98.066612903225789</c:v>
                </c:pt>
                <c:pt idx="2">
                  <c:v>97.976290322580638</c:v>
                </c:pt>
              </c:numCache>
            </c:numRef>
          </c:val>
          <c:extLst>
            <c:ext xmlns:c16="http://schemas.microsoft.com/office/drawing/2014/chart" uri="{C3380CC4-5D6E-409C-BE32-E72D297353CC}">
              <c16:uniqueId val="{00000009-613D-4B56-94D5-340D5E1185E0}"/>
            </c:ext>
          </c:extLst>
        </c:ser>
        <c:ser>
          <c:idx val="10"/>
          <c:order val="10"/>
          <c:tx>
            <c:strRef>
              <c:f>'6'!$L$4:$L$5</c:f>
              <c:strCache>
                <c:ptCount val="1"/>
                <c:pt idx="0">
                  <c:v>11</c:v>
                </c:pt>
              </c:strCache>
            </c:strRef>
          </c:tx>
          <c:spPr>
            <a:solidFill>
              <a:schemeClr val="accent5">
                <a:lumMod val="60000"/>
              </a:schemeClr>
            </a:solidFill>
            <a:ln>
              <a:noFill/>
            </a:ln>
            <a:effectLst/>
          </c:spPr>
          <c:invertIfNegative val="0"/>
          <c:cat>
            <c:strRef>
              <c:f>'6'!$A$6:$A$9</c:f>
              <c:strCache>
                <c:ptCount val="3"/>
                <c:pt idx="0">
                  <c:v>A</c:v>
                </c:pt>
                <c:pt idx="1">
                  <c:v>B</c:v>
                </c:pt>
                <c:pt idx="2">
                  <c:v>C</c:v>
                </c:pt>
              </c:strCache>
            </c:strRef>
          </c:cat>
          <c:val>
            <c:numRef>
              <c:f>'6'!$L$6:$L$9</c:f>
              <c:numCache>
                <c:formatCode>General</c:formatCode>
                <c:ptCount val="3"/>
                <c:pt idx="0">
                  <c:v>98.09458333333329</c:v>
                </c:pt>
                <c:pt idx="1">
                  <c:v>97.896333333333331</c:v>
                </c:pt>
                <c:pt idx="2">
                  <c:v>98.073000000000008</c:v>
                </c:pt>
              </c:numCache>
            </c:numRef>
          </c:val>
          <c:extLst>
            <c:ext xmlns:c16="http://schemas.microsoft.com/office/drawing/2014/chart" uri="{C3380CC4-5D6E-409C-BE32-E72D297353CC}">
              <c16:uniqueId val="{0000000A-613D-4B56-94D5-340D5E1185E0}"/>
            </c:ext>
          </c:extLst>
        </c:ser>
        <c:ser>
          <c:idx val="11"/>
          <c:order val="11"/>
          <c:tx>
            <c:strRef>
              <c:f>'6'!$M$4:$M$5</c:f>
              <c:strCache>
                <c:ptCount val="1"/>
                <c:pt idx="0">
                  <c:v>12</c:v>
                </c:pt>
              </c:strCache>
            </c:strRef>
          </c:tx>
          <c:spPr>
            <a:solidFill>
              <a:schemeClr val="accent6">
                <a:lumMod val="60000"/>
              </a:schemeClr>
            </a:solidFill>
            <a:ln>
              <a:noFill/>
            </a:ln>
            <a:effectLst/>
          </c:spPr>
          <c:invertIfNegative val="0"/>
          <c:cat>
            <c:strRef>
              <c:f>'6'!$A$6:$A$9</c:f>
              <c:strCache>
                <c:ptCount val="3"/>
                <c:pt idx="0">
                  <c:v>A</c:v>
                </c:pt>
                <c:pt idx="1">
                  <c:v>B</c:v>
                </c:pt>
                <c:pt idx="2">
                  <c:v>C</c:v>
                </c:pt>
              </c:strCache>
            </c:strRef>
          </c:cat>
          <c:val>
            <c:numRef>
              <c:f>'6'!$M$6:$M$9</c:f>
              <c:numCache>
                <c:formatCode>General</c:formatCode>
                <c:ptCount val="3"/>
                <c:pt idx="0">
                  <c:v>97.939274193548414</c:v>
                </c:pt>
                <c:pt idx="1">
                  <c:v>97.994193548387116</c:v>
                </c:pt>
                <c:pt idx="2">
                  <c:v>97.898467741935505</c:v>
                </c:pt>
              </c:numCache>
            </c:numRef>
          </c:val>
          <c:extLst>
            <c:ext xmlns:c16="http://schemas.microsoft.com/office/drawing/2014/chart" uri="{C3380CC4-5D6E-409C-BE32-E72D297353CC}">
              <c16:uniqueId val="{0000000B-613D-4B56-94D5-340D5E1185E0}"/>
            </c:ext>
          </c:extLst>
        </c:ser>
        <c:dLbls>
          <c:showLegendKey val="0"/>
          <c:showVal val="0"/>
          <c:showCatName val="0"/>
          <c:showSerName val="0"/>
          <c:showPercent val="0"/>
          <c:showBubbleSize val="0"/>
        </c:dLbls>
        <c:gapWidth val="219"/>
        <c:overlap val="-27"/>
        <c:axId val="888702143"/>
        <c:axId val="888692063"/>
      </c:barChart>
      <c:catAx>
        <c:axId val="88870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88692063"/>
        <c:crosses val="autoZero"/>
        <c:auto val="1"/>
        <c:lblAlgn val="ctr"/>
        <c:lblOffset val="100"/>
        <c:noMultiLvlLbl val="0"/>
      </c:catAx>
      <c:valAx>
        <c:axId val="88869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8870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'12'!$B$4</c:f>
              <c:strCache>
                <c:ptCount val="1"/>
                <c:pt idx="0">
                  <c:v>Production_t</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'12'!$A$5:$A$4384</c:f>
              <c:numCache>
                <c:formatCode>General</c:formatCode>
                <c:ptCount val="4380"/>
                <c:pt idx="0">
                  <c:v>2.75</c:v>
                </c:pt>
                <c:pt idx="1">
                  <c:v>0.98</c:v>
                </c:pt>
                <c:pt idx="2">
                  <c:v>0.94</c:v>
                </c:pt>
                <c:pt idx="3">
                  <c:v>0.66</c:v>
                </c:pt>
                <c:pt idx="4">
                  <c:v>0.66</c:v>
                </c:pt>
                <c:pt idx="5">
                  <c:v>0.42</c:v>
                </c:pt>
                <c:pt idx="6">
                  <c:v>0.41</c:v>
                </c:pt>
                <c:pt idx="7">
                  <c:v>0.4</c:v>
                </c:pt>
                <c:pt idx="8">
                  <c:v>0.33</c:v>
                </c:pt>
                <c:pt idx="9">
                  <c:v>0.3</c:v>
                </c:pt>
                <c:pt idx="10">
                  <c:v>0.27</c:v>
                </c:pt>
                <c:pt idx="11">
                  <c:v>0.15</c:v>
                </c:pt>
                <c:pt idx="12">
                  <c:v>0.97</c:v>
                </c:pt>
                <c:pt idx="13">
                  <c:v>0.77</c:v>
                </c:pt>
                <c:pt idx="14">
                  <c:v>0.73</c:v>
                </c:pt>
                <c:pt idx="15">
                  <c:v>0.68</c:v>
                </c:pt>
                <c:pt idx="16">
                  <c:v>0.62</c:v>
                </c:pt>
                <c:pt idx="17">
                  <c:v>0.42</c:v>
                </c:pt>
                <c:pt idx="18">
                  <c:v>0.37</c:v>
                </c:pt>
                <c:pt idx="19">
                  <c:v>0.32</c:v>
                </c:pt>
                <c:pt idx="20">
                  <c:v>0.31</c:v>
                </c:pt>
                <c:pt idx="21">
                  <c:v>0.24</c:v>
                </c:pt>
                <c:pt idx="22">
                  <c:v>0.22</c:v>
                </c:pt>
                <c:pt idx="23">
                  <c:v>0.17</c:v>
                </c:pt>
                <c:pt idx="24">
                  <c:v>0.49</c:v>
                </c:pt>
                <c:pt idx="25">
                  <c:v>0.45</c:v>
                </c:pt>
                <c:pt idx="26">
                  <c:v>0.42</c:v>
                </c:pt>
                <c:pt idx="27">
                  <c:v>0.41</c:v>
                </c:pt>
                <c:pt idx="28">
                  <c:v>0.4</c:v>
                </c:pt>
                <c:pt idx="29">
                  <c:v>0.39</c:v>
                </c:pt>
                <c:pt idx="30">
                  <c:v>0.36</c:v>
                </c:pt>
                <c:pt idx="31">
                  <c:v>0.32</c:v>
                </c:pt>
                <c:pt idx="32">
                  <c:v>0.28000000000000003</c:v>
                </c:pt>
                <c:pt idx="33">
                  <c:v>0.23</c:v>
                </c:pt>
                <c:pt idx="34">
                  <c:v>0.17</c:v>
                </c:pt>
                <c:pt idx="35">
                  <c:v>0.06</c:v>
                </c:pt>
                <c:pt idx="36">
                  <c:v>1.76</c:v>
                </c:pt>
                <c:pt idx="37">
                  <c:v>0.7</c:v>
                </c:pt>
                <c:pt idx="38">
                  <c:v>0.65</c:v>
                </c:pt>
                <c:pt idx="39">
                  <c:v>0.62</c:v>
                </c:pt>
                <c:pt idx="40">
                  <c:v>0.57999999999999996</c:v>
                </c:pt>
                <c:pt idx="41">
                  <c:v>0.5</c:v>
                </c:pt>
                <c:pt idx="42">
                  <c:v>0.37</c:v>
                </c:pt>
                <c:pt idx="43">
                  <c:v>0.24</c:v>
                </c:pt>
                <c:pt idx="44">
                  <c:v>0.2</c:v>
                </c:pt>
                <c:pt idx="45">
                  <c:v>0.15</c:v>
                </c:pt>
                <c:pt idx="46">
                  <c:v>0.13</c:v>
                </c:pt>
                <c:pt idx="47">
                  <c:v>0.11</c:v>
                </c:pt>
                <c:pt idx="48">
                  <c:v>3.48</c:v>
                </c:pt>
                <c:pt idx="49">
                  <c:v>0.7</c:v>
                </c:pt>
                <c:pt idx="50">
                  <c:v>0.68</c:v>
                </c:pt>
                <c:pt idx="51">
                  <c:v>0.64</c:v>
                </c:pt>
                <c:pt idx="52">
                  <c:v>0.57999999999999996</c:v>
                </c:pt>
                <c:pt idx="53">
                  <c:v>0.56999999999999995</c:v>
                </c:pt>
                <c:pt idx="54">
                  <c:v>0.48</c:v>
                </c:pt>
                <c:pt idx="55">
                  <c:v>0.39</c:v>
                </c:pt>
                <c:pt idx="56">
                  <c:v>0.39</c:v>
                </c:pt>
                <c:pt idx="57">
                  <c:v>0.24</c:v>
                </c:pt>
                <c:pt idx="58">
                  <c:v>0.17</c:v>
                </c:pt>
                <c:pt idx="59">
                  <c:v>0.17</c:v>
                </c:pt>
                <c:pt idx="60">
                  <c:v>0.77</c:v>
                </c:pt>
                <c:pt idx="61">
                  <c:v>0.56000000000000005</c:v>
                </c:pt>
                <c:pt idx="62">
                  <c:v>0.52</c:v>
                </c:pt>
                <c:pt idx="63">
                  <c:v>0.48</c:v>
                </c:pt>
                <c:pt idx="64">
                  <c:v>0.43</c:v>
                </c:pt>
                <c:pt idx="65">
                  <c:v>0.39</c:v>
                </c:pt>
                <c:pt idx="66">
                  <c:v>0.31</c:v>
                </c:pt>
                <c:pt idx="67">
                  <c:v>0.3</c:v>
                </c:pt>
                <c:pt idx="68">
                  <c:v>0.28999999999999998</c:v>
                </c:pt>
                <c:pt idx="69">
                  <c:v>0.26</c:v>
                </c:pt>
                <c:pt idx="70">
                  <c:v>0.24</c:v>
                </c:pt>
                <c:pt idx="71">
                  <c:v>0.11</c:v>
                </c:pt>
                <c:pt idx="72">
                  <c:v>0.63</c:v>
                </c:pt>
                <c:pt idx="73">
                  <c:v>0.59</c:v>
                </c:pt>
                <c:pt idx="74">
                  <c:v>0.53</c:v>
                </c:pt>
                <c:pt idx="75">
                  <c:v>0.37</c:v>
                </c:pt>
                <c:pt idx="76">
                  <c:v>0.35</c:v>
                </c:pt>
                <c:pt idx="77">
                  <c:v>0.31</c:v>
                </c:pt>
                <c:pt idx="78">
                  <c:v>0.25</c:v>
                </c:pt>
                <c:pt idx="79">
                  <c:v>0.2</c:v>
                </c:pt>
                <c:pt idx="80">
                  <c:v>0.19</c:v>
                </c:pt>
                <c:pt idx="81">
                  <c:v>0.18</c:v>
                </c:pt>
                <c:pt idx="82">
                  <c:v>0.17</c:v>
                </c:pt>
                <c:pt idx="83">
                  <c:v>0.16</c:v>
                </c:pt>
                <c:pt idx="84">
                  <c:v>0.97</c:v>
                </c:pt>
                <c:pt idx="85">
                  <c:v>0.68</c:v>
                </c:pt>
                <c:pt idx="86">
                  <c:v>0.59</c:v>
                </c:pt>
                <c:pt idx="87">
                  <c:v>0.56000000000000005</c:v>
                </c:pt>
                <c:pt idx="88">
                  <c:v>0.51</c:v>
                </c:pt>
                <c:pt idx="89">
                  <c:v>0.5</c:v>
                </c:pt>
                <c:pt idx="90">
                  <c:v>0.5</c:v>
                </c:pt>
                <c:pt idx="91">
                  <c:v>0.41</c:v>
                </c:pt>
                <c:pt idx="92">
                  <c:v>0.38</c:v>
                </c:pt>
                <c:pt idx="93">
                  <c:v>0.36</c:v>
                </c:pt>
                <c:pt idx="94">
                  <c:v>0.32</c:v>
                </c:pt>
                <c:pt idx="95">
                  <c:v>0.24</c:v>
                </c:pt>
                <c:pt idx="96">
                  <c:v>1.7</c:v>
                </c:pt>
                <c:pt idx="97">
                  <c:v>0.69</c:v>
                </c:pt>
                <c:pt idx="98">
                  <c:v>0.67</c:v>
                </c:pt>
                <c:pt idx="99">
                  <c:v>0.61</c:v>
                </c:pt>
                <c:pt idx="100">
                  <c:v>0.61</c:v>
                </c:pt>
                <c:pt idx="101">
                  <c:v>0.57999999999999996</c:v>
                </c:pt>
                <c:pt idx="102">
                  <c:v>0.55000000000000004</c:v>
                </c:pt>
                <c:pt idx="103">
                  <c:v>0.53</c:v>
                </c:pt>
                <c:pt idx="104">
                  <c:v>0.39</c:v>
                </c:pt>
                <c:pt idx="105">
                  <c:v>0.39</c:v>
                </c:pt>
                <c:pt idx="106">
                  <c:v>0.38</c:v>
                </c:pt>
                <c:pt idx="107">
                  <c:v>0.35</c:v>
                </c:pt>
                <c:pt idx="108">
                  <c:v>2.92</c:v>
                </c:pt>
                <c:pt idx="109">
                  <c:v>0.83</c:v>
                </c:pt>
                <c:pt idx="110">
                  <c:v>0.69</c:v>
                </c:pt>
                <c:pt idx="111">
                  <c:v>0.68</c:v>
                </c:pt>
                <c:pt idx="112">
                  <c:v>0.63</c:v>
                </c:pt>
                <c:pt idx="113">
                  <c:v>0.62</c:v>
                </c:pt>
                <c:pt idx="114">
                  <c:v>0.46</c:v>
                </c:pt>
                <c:pt idx="115">
                  <c:v>0.42</c:v>
                </c:pt>
                <c:pt idx="116">
                  <c:v>0.35</c:v>
                </c:pt>
                <c:pt idx="117">
                  <c:v>0.34</c:v>
                </c:pt>
                <c:pt idx="118">
                  <c:v>0.31</c:v>
                </c:pt>
                <c:pt idx="119">
                  <c:v>0.1</c:v>
                </c:pt>
                <c:pt idx="120">
                  <c:v>0.79</c:v>
                </c:pt>
                <c:pt idx="121">
                  <c:v>0.64</c:v>
                </c:pt>
                <c:pt idx="122">
                  <c:v>0.61</c:v>
                </c:pt>
                <c:pt idx="123">
                  <c:v>0.46</c:v>
                </c:pt>
                <c:pt idx="124">
                  <c:v>0.37</c:v>
                </c:pt>
                <c:pt idx="125">
                  <c:v>0.34</c:v>
                </c:pt>
                <c:pt idx="126">
                  <c:v>0.27</c:v>
                </c:pt>
                <c:pt idx="127">
                  <c:v>0.24</c:v>
                </c:pt>
                <c:pt idx="128">
                  <c:v>0.2</c:v>
                </c:pt>
                <c:pt idx="129">
                  <c:v>0.17</c:v>
                </c:pt>
                <c:pt idx="130">
                  <c:v>0.14000000000000001</c:v>
                </c:pt>
                <c:pt idx="131">
                  <c:v>0.05</c:v>
                </c:pt>
                <c:pt idx="132">
                  <c:v>3.01</c:v>
                </c:pt>
                <c:pt idx="133">
                  <c:v>1.31</c:v>
                </c:pt>
                <c:pt idx="134">
                  <c:v>1.07</c:v>
                </c:pt>
                <c:pt idx="135">
                  <c:v>0.97</c:v>
                </c:pt>
                <c:pt idx="136">
                  <c:v>0.53</c:v>
                </c:pt>
                <c:pt idx="137">
                  <c:v>0.51</c:v>
                </c:pt>
                <c:pt idx="138">
                  <c:v>0.37</c:v>
                </c:pt>
                <c:pt idx="139">
                  <c:v>0.36</c:v>
                </c:pt>
                <c:pt idx="140">
                  <c:v>0.31</c:v>
                </c:pt>
                <c:pt idx="141">
                  <c:v>0.28999999999999998</c:v>
                </c:pt>
                <c:pt idx="142">
                  <c:v>0.21</c:v>
                </c:pt>
                <c:pt idx="143">
                  <c:v>0.09</c:v>
                </c:pt>
                <c:pt idx="144">
                  <c:v>3.32</c:v>
                </c:pt>
                <c:pt idx="145">
                  <c:v>0.78</c:v>
                </c:pt>
                <c:pt idx="146">
                  <c:v>0.65</c:v>
                </c:pt>
                <c:pt idx="147">
                  <c:v>0.64</c:v>
                </c:pt>
                <c:pt idx="148">
                  <c:v>0.48</c:v>
                </c:pt>
                <c:pt idx="149">
                  <c:v>0.44</c:v>
                </c:pt>
                <c:pt idx="150">
                  <c:v>0.42</c:v>
                </c:pt>
                <c:pt idx="151">
                  <c:v>0.36</c:v>
                </c:pt>
                <c:pt idx="152">
                  <c:v>0.35</c:v>
                </c:pt>
                <c:pt idx="153">
                  <c:v>0.21</c:v>
                </c:pt>
                <c:pt idx="154">
                  <c:v>0.14000000000000001</c:v>
                </c:pt>
                <c:pt idx="155">
                  <c:v>0.09</c:v>
                </c:pt>
                <c:pt idx="156">
                  <c:v>1.01</c:v>
                </c:pt>
                <c:pt idx="157">
                  <c:v>0.63</c:v>
                </c:pt>
                <c:pt idx="158">
                  <c:v>0.61</c:v>
                </c:pt>
                <c:pt idx="159">
                  <c:v>0.57999999999999996</c:v>
                </c:pt>
                <c:pt idx="160">
                  <c:v>0.53</c:v>
                </c:pt>
                <c:pt idx="161">
                  <c:v>0.47</c:v>
                </c:pt>
                <c:pt idx="162">
                  <c:v>0.38</c:v>
                </c:pt>
                <c:pt idx="163">
                  <c:v>0.34</c:v>
                </c:pt>
                <c:pt idx="164">
                  <c:v>0.32</c:v>
                </c:pt>
                <c:pt idx="165">
                  <c:v>0.21</c:v>
                </c:pt>
                <c:pt idx="166">
                  <c:v>0.19</c:v>
                </c:pt>
                <c:pt idx="167">
                  <c:v>0.03</c:v>
                </c:pt>
                <c:pt idx="168">
                  <c:v>1.06</c:v>
                </c:pt>
                <c:pt idx="169">
                  <c:v>0.62</c:v>
                </c:pt>
                <c:pt idx="170">
                  <c:v>0.6</c:v>
                </c:pt>
                <c:pt idx="171">
                  <c:v>0.56999999999999995</c:v>
                </c:pt>
                <c:pt idx="172">
                  <c:v>0.53</c:v>
                </c:pt>
                <c:pt idx="173">
                  <c:v>0.42</c:v>
                </c:pt>
                <c:pt idx="174">
                  <c:v>0.28000000000000003</c:v>
                </c:pt>
                <c:pt idx="175">
                  <c:v>0.28000000000000003</c:v>
                </c:pt>
                <c:pt idx="176">
                  <c:v>0.24</c:v>
                </c:pt>
                <c:pt idx="177">
                  <c:v>0.17</c:v>
                </c:pt>
                <c:pt idx="178">
                  <c:v>0.15</c:v>
                </c:pt>
                <c:pt idx="179">
                  <c:v>0.05</c:v>
                </c:pt>
                <c:pt idx="180">
                  <c:v>3.22</c:v>
                </c:pt>
                <c:pt idx="181">
                  <c:v>0.97</c:v>
                </c:pt>
                <c:pt idx="182">
                  <c:v>0.76</c:v>
                </c:pt>
                <c:pt idx="183">
                  <c:v>0.37</c:v>
                </c:pt>
                <c:pt idx="184">
                  <c:v>0.36</c:v>
                </c:pt>
                <c:pt idx="185">
                  <c:v>0.32</c:v>
                </c:pt>
                <c:pt idx="186">
                  <c:v>0.31</c:v>
                </c:pt>
                <c:pt idx="187">
                  <c:v>0.28999999999999998</c:v>
                </c:pt>
                <c:pt idx="188">
                  <c:v>0.22</c:v>
                </c:pt>
                <c:pt idx="189">
                  <c:v>0.17</c:v>
                </c:pt>
                <c:pt idx="190">
                  <c:v>0.13</c:v>
                </c:pt>
                <c:pt idx="191">
                  <c:v>0</c:v>
                </c:pt>
                <c:pt idx="192">
                  <c:v>1.1100000000000001</c:v>
                </c:pt>
                <c:pt idx="193">
                  <c:v>0.75</c:v>
                </c:pt>
                <c:pt idx="194">
                  <c:v>0.55000000000000004</c:v>
                </c:pt>
                <c:pt idx="195">
                  <c:v>0.49</c:v>
                </c:pt>
                <c:pt idx="196">
                  <c:v>0.37</c:v>
                </c:pt>
                <c:pt idx="197">
                  <c:v>0.33</c:v>
                </c:pt>
                <c:pt idx="198">
                  <c:v>0.28000000000000003</c:v>
                </c:pt>
                <c:pt idx="199">
                  <c:v>0.24</c:v>
                </c:pt>
                <c:pt idx="200">
                  <c:v>0.24</c:v>
                </c:pt>
                <c:pt idx="201">
                  <c:v>0.16</c:v>
                </c:pt>
                <c:pt idx="202">
                  <c:v>0.08</c:v>
                </c:pt>
                <c:pt idx="203">
                  <c:v>0</c:v>
                </c:pt>
                <c:pt idx="204">
                  <c:v>0.81</c:v>
                </c:pt>
                <c:pt idx="205">
                  <c:v>0.7</c:v>
                </c:pt>
                <c:pt idx="206">
                  <c:v>0.62</c:v>
                </c:pt>
                <c:pt idx="207">
                  <c:v>0.55000000000000004</c:v>
                </c:pt>
                <c:pt idx="208">
                  <c:v>0.47</c:v>
                </c:pt>
                <c:pt idx="209">
                  <c:v>0.39</c:v>
                </c:pt>
                <c:pt idx="210">
                  <c:v>0.39</c:v>
                </c:pt>
                <c:pt idx="211">
                  <c:v>0.38</c:v>
                </c:pt>
                <c:pt idx="212">
                  <c:v>0.37</c:v>
                </c:pt>
                <c:pt idx="213">
                  <c:v>0.26</c:v>
                </c:pt>
                <c:pt idx="214">
                  <c:v>0.21</c:v>
                </c:pt>
                <c:pt idx="215">
                  <c:v>0.08</c:v>
                </c:pt>
                <c:pt idx="216">
                  <c:v>0.9</c:v>
                </c:pt>
                <c:pt idx="217">
                  <c:v>0.8</c:v>
                </c:pt>
                <c:pt idx="218">
                  <c:v>0.72</c:v>
                </c:pt>
                <c:pt idx="219">
                  <c:v>0.56000000000000005</c:v>
                </c:pt>
                <c:pt idx="220">
                  <c:v>0.56000000000000005</c:v>
                </c:pt>
                <c:pt idx="221">
                  <c:v>0.46</c:v>
                </c:pt>
                <c:pt idx="222">
                  <c:v>0.32</c:v>
                </c:pt>
                <c:pt idx="223">
                  <c:v>0.32</c:v>
                </c:pt>
                <c:pt idx="224">
                  <c:v>0.24</c:v>
                </c:pt>
                <c:pt idx="225">
                  <c:v>0.19</c:v>
                </c:pt>
                <c:pt idx="226">
                  <c:v>0.17</c:v>
                </c:pt>
                <c:pt idx="227">
                  <c:v>0.1</c:v>
                </c:pt>
                <c:pt idx="228">
                  <c:v>0.96</c:v>
                </c:pt>
                <c:pt idx="229">
                  <c:v>0.91</c:v>
                </c:pt>
                <c:pt idx="230">
                  <c:v>0.78</c:v>
                </c:pt>
                <c:pt idx="231">
                  <c:v>0.56000000000000005</c:v>
                </c:pt>
                <c:pt idx="232">
                  <c:v>0.48</c:v>
                </c:pt>
                <c:pt idx="233">
                  <c:v>0.46</c:v>
                </c:pt>
                <c:pt idx="234">
                  <c:v>0.37</c:v>
                </c:pt>
                <c:pt idx="235">
                  <c:v>0.31</c:v>
                </c:pt>
                <c:pt idx="236">
                  <c:v>0.26</c:v>
                </c:pt>
                <c:pt idx="237">
                  <c:v>0.14000000000000001</c:v>
                </c:pt>
                <c:pt idx="238">
                  <c:v>0.09</c:v>
                </c:pt>
                <c:pt idx="239">
                  <c:v>0</c:v>
                </c:pt>
                <c:pt idx="240">
                  <c:v>2.36</c:v>
                </c:pt>
                <c:pt idx="241">
                  <c:v>0.64</c:v>
                </c:pt>
                <c:pt idx="242">
                  <c:v>0.59</c:v>
                </c:pt>
                <c:pt idx="243">
                  <c:v>0.51</c:v>
                </c:pt>
                <c:pt idx="244">
                  <c:v>0.5</c:v>
                </c:pt>
                <c:pt idx="245">
                  <c:v>0.38</c:v>
                </c:pt>
                <c:pt idx="246">
                  <c:v>0.36</c:v>
                </c:pt>
                <c:pt idx="247">
                  <c:v>0.35</c:v>
                </c:pt>
                <c:pt idx="248">
                  <c:v>0.31</c:v>
                </c:pt>
                <c:pt idx="249">
                  <c:v>0.28999999999999998</c:v>
                </c:pt>
                <c:pt idx="250">
                  <c:v>0.17</c:v>
                </c:pt>
                <c:pt idx="251">
                  <c:v>0.12</c:v>
                </c:pt>
                <c:pt idx="252">
                  <c:v>0.91</c:v>
                </c:pt>
                <c:pt idx="253">
                  <c:v>0.77</c:v>
                </c:pt>
                <c:pt idx="254">
                  <c:v>0.72</c:v>
                </c:pt>
                <c:pt idx="255">
                  <c:v>0.69</c:v>
                </c:pt>
                <c:pt idx="256">
                  <c:v>0.54</c:v>
                </c:pt>
                <c:pt idx="257">
                  <c:v>0.51</c:v>
                </c:pt>
                <c:pt idx="258">
                  <c:v>0.48</c:v>
                </c:pt>
                <c:pt idx="259">
                  <c:v>0.42</c:v>
                </c:pt>
                <c:pt idx="260">
                  <c:v>0.28999999999999998</c:v>
                </c:pt>
                <c:pt idx="261">
                  <c:v>0.28000000000000003</c:v>
                </c:pt>
                <c:pt idx="262">
                  <c:v>0.26</c:v>
                </c:pt>
                <c:pt idx="263">
                  <c:v>0.25</c:v>
                </c:pt>
                <c:pt idx="264">
                  <c:v>0.7</c:v>
                </c:pt>
                <c:pt idx="265">
                  <c:v>0.69</c:v>
                </c:pt>
                <c:pt idx="266">
                  <c:v>0.59</c:v>
                </c:pt>
                <c:pt idx="267">
                  <c:v>0.57999999999999996</c:v>
                </c:pt>
                <c:pt idx="268">
                  <c:v>0.49</c:v>
                </c:pt>
                <c:pt idx="269">
                  <c:v>0.46</c:v>
                </c:pt>
                <c:pt idx="270">
                  <c:v>0.39</c:v>
                </c:pt>
                <c:pt idx="271">
                  <c:v>0.39</c:v>
                </c:pt>
                <c:pt idx="272">
                  <c:v>0.37</c:v>
                </c:pt>
                <c:pt idx="273">
                  <c:v>0.33</c:v>
                </c:pt>
                <c:pt idx="274">
                  <c:v>0.31</c:v>
                </c:pt>
                <c:pt idx="275">
                  <c:v>0.14000000000000001</c:v>
                </c:pt>
                <c:pt idx="276">
                  <c:v>0.66</c:v>
                </c:pt>
                <c:pt idx="277">
                  <c:v>0.62</c:v>
                </c:pt>
                <c:pt idx="278">
                  <c:v>0.56999999999999995</c:v>
                </c:pt>
                <c:pt idx="279">
                  <c:v>0.46</c:v>
                </c:pt>
                <c:pt idx="280">
                  <c:v>0.37</c:v>
                </c:pt>
                <c:pt idx="281">
                  <c:v>0.35</c:v>
                </c:pt>
                <c:pt idx="282">
                  <c:v>0.28999999999999998</c:v>
                </c:pt>
                <c:pt idx="283">
                  <c:v>0.28999999999999998</c:v>
                </c:pt>
                <c:pt idx="284">
                  <c:v>0.23</c:v>
                </c:pt>
                <c:pt idx="285">
                  <c:v>0.23</c:v>
                </c:pt>
                <c:pt idx="286">
                  <c:v>0.1</c:v>
                </c:pt>
                <c:pt idx="287">
                  <c:v>0.06</c:v>
                </c:pt>
                <c:pt idx="288">
                  <c:v>0.76</c:v>
                </c:pt>
                <c:pt idx="289">
                  <c:v>0.69</c:v>
                </c:pt>
                <c:pt idx="290">
                  <c:v>0.68</c:v>
                </c:pt>
                <c:pt idx="291">
                  <c:v>0.6</c:v>
                </c:pt>
                <c:pt idx="292">
                  <c:v>0.59</c:v>
                </c:pt>
                <c:pt idx="293">
                  <c:v>0.56999999999999995</c:v>
                </c:pt>
                <c:pt idx="294">
                  <c:v>0.55000000000000004</c:v>
                </c:pt>
                <c:pt idx="295">
                  <c:v>0.53</c:v>
                </c:pt>
                <c:pt idx="296">
                  <c:v>0.53</c:v>
                </c:pt>
                <c:pt idx="297">
                  <c:v>0.5</c:v>
                </c:pt>
                <c:pt idx="298">
                  <c:v>0.25</c:v>
                </c:pt>
                <c:pt idx="299">
                  <c:v>0.24</c:v>
                </c:pt>
                <c:pt idx="300">
                  <c:v>0.79</c:v>
                </c:pt>
                <c:pt idx="301">
                  <c:v>0.79</c:v>
                </c:pt>
                <c:pt idx="302">
                  <c:v>0.65</c:v>
                </c:pt>
                <c:pt idx="303">
                  <c:v>0.49</c:v>
                </c:pt>
                <c:pt idx="304">
                  <c:v>0.48</c:v>
                </c:pt>
                <c:pt idx="305">
                  <c:v>0.43</c:v>
                </c:pt>
                <c:pt idx="306">
                  <c:v>0.41</c:v>
                </c:pt>
                <c:pt idx="307">
                  <c:v>0.41</c:v>
                </c:pt>
                <c:pt idx="308">
                  <c:v>0.18</c:v>
                </c:pt>
                <c:pt idx="309">
                  <c:v>0.18</c:v>
                </c:pt>
                <c:pt idx="310">
                  <c:v>0.14000000000000001</c:v>
                </c:pt>
                <c:pt idx="311">
                  <c:v>0.14000000000000001</c:v>
                </c:pt>
                <c:pt idx="312">
                  <c:v>0.91</c:v>
                </c:pt>
                <c:pt idx="313">
                  <c:v>0.68</c:v>
                </c:pt>
                <c:pt idx="314">
                  <c:v>0.68</c:v>
                </c:pt>
                <c:pt idx="315">
                  <c:v>0.57999999999999996</c:v>
                </c:pt>
                <c:pt idx="316">
                  <c:v>0.56999999999999995</c:v>
                </c:pt>
                <c:pt idx="317">
                  <c:v>0.5</c:v>
                </c:pt>
                <c:pt idx="318">
                  <c:v>0.49</c:v>
                </c:pt>
                <c:pt idx="319">
                  <c:v>0.4</c:v>
                </c:pt>
                <c:pt idx="320">
                  <c:v>0.37</c:v>
                </c:pt>
                <c:pt idx="321">
                  <c:v>0.34</c:v>
                </c:pt>
                <c:pt idx="322">
                  <c:v>0.25</c:v>
                </c:pt>
                <c:pt idx="323">
                  <c:v>0.09</c:v>
                </c:pt>
                <c:pt idx="324">
                  <c:v>2.3199999999999998</c:v>
                </c:pt>
                <c:pt idx="325">
                  <c:v>0.93</c:v>
                </c:pt>
                <c:pt idx="326">
                  <c:v>0.75</c:v>
                </c:pt>
                <c:pt idx="327">
                  <c:v>0.69</c:v>
                </c:pt>
                <c:pt idx="328">
                  <c:v>0.66</c:v>
                </c:pt>
                <c:pt idx="329">
                  <c:v>0.61</c:v>
                </c:pt>
                <c:pt idx="330">
                  <c:v>0.6</c:v>
                </c:pt>
                <c:pt idx="331">
                  <c:v>0.56999999999999995</c:v>
                </c:pt>
                <c:pt idx="332">
                  <c:v>0.49</c:v>
                </c:pt>
                <c:pt idx="333">
                  <c:v>0.36</c:v>
                </c:pt>
                <c:pt idx="334">
                  <c:v>0.23</c:v>
                </c:pt>
                <c:pt idx="335">
                  <c:v>0.17</c:v>
                </c:pt>
                <c:pt idx="336">
                  <c:v>0.65</c:v>
                </c:pt>
                <c:pt idx="337">
                  <c:v>0.62</c:v>
                </c:pt>
                <c:pt idx="338">
                  <c:v>0.57999999999999996</c:v>
                </c:pt>
                <c:pt idx="339">
                  <c:v>0.55000000000000004</c:v>
                </c:pt>
                <c:pt idx="340">
                  <c:v>0.52</c:v>
                </c:pt>
                <c:pt idx="341">
                  <c:v>0.48</c:v>
                </c:pt>
                <c:pt idx="342">
                  <c:v>0.3</c:v>
                </c:pt>
                <c:pt idx="343">
                  <c:v>0.27</c:v>
                </c:pt>
                <c:pt idx="344">
                  <c:v>0.21</c:v>
                </c:pt>
                <c:pt idx="345">
                  <c:v>0.19</c:v>
                </c:pt>
                <c:pt idx="346">
                  <c:v>0.19</c:v>
                </c:pt>
                <c:pt idx="347">
                  <c:v>0.14000000000000001</c:v>
                </c:pt>
                <c:pt idx="348">
                  <c:v>0.73</c:v>
                </c:pt>
                <c:pt idx="349">
                  <c:v>0.57999999999999996</c:v>
                </c:pt>
                <c:pt idx="350">
                  <c:v>0.54</c:v>
                </c:pt>
                <c:pt idx="351">
                  <c:v>0.52</c:v>
                </c:pt>
                <c:pt idx="352">
                  <c:v>0.46</c:v>
                </c:pt>
                <c:pt idx="353">
                  <c:v>0.45</c:v>
                </c:pt>
                <c:pt idx="354">
                  <c:v>0.44</c:v>
                </c:pt>
                <c:pt idx="355">
                  <c:v>0.39</c:v>
                </c:pt>
                <c:pt idx="356">
                  <c:v>0.32</c:v>
                </c:pt>
                <c:pt idx="357">
                  <c:v>0.26</c:v>
                </c:pt>
                <c:pt idx="358">
                  <c:v>0.23</c:v>
                </c:pt>
                <c:pt idx="359">
                  <c:v>0.12</c:v>
                </c:pt>
                <c:pt idx="360">
                  <c:v>0.83</c:v>
                </c:pt>
                <c:pt idx="361">
                  <c:v>0.77</c:v>
                </c:pt>
                <c:pt idx="362">
                  <c:v>0.7</c:v>
                </c:pt>
                <c:pt idx="363">
                  <c:v>0.65</c:v>
                </c:pt>
                <c:pt idx="364">
                  <c:v>0.64</c:v>
                </c:pt>
                <c:pt idx="365">
                  <c:v>0.61</c:v>
                </c:pt>
                <c:pt idx="366">
                  <c:v>0.56999999999999995</c:v>
                </c:pt>
                <c:pt idx="367">
                  <c:v>0.52</c:v>
                </c:pt>
                <c:pt idx="368">
                  <c:v>0.34</c:v>
                </c:pt>
                <c:pt idx="369">
                  <c:v>0.31</c:v>
                </c:pt>
                <c:pt idx="370">
                  <c:v>0.25</c:v>
                </c:pt>
                <c:pt idx="371">
                  <c:v>0.22</c:v>
                </c:pt>
                <c:pt idx="372">
                  <c:v>4.3</c:v>
                </c:pt>
                <c:pt idx="373">
                  <c:v>0.82</c:v>
                </c:pt>
                <c:pt idx="374">
                  <c:v>0.74</c:v>
                </c:pt>
                <c:pt idx="375">
                  <c:v>0.74</c:v>
                </c:pt>
                <c:pt idx="376">
                  <c:v>0.55000000000000004</c:v>
                </c:pt>
                <c:pt idx="377">
                  <c:v>0.49</c:v>
                </c:pt>
                <c:pt idx="378">
                  <c:v>0.48</c:v>
                </c:pt>
                <c:pt idx="379">
                  <c:v>0.38</c:v>
                </c:pt>
                <c:pt idx="380">
                  <c:v>0.3</c:v>
                </c:pt>
                <c:pt idx="381">
                  <c:v>0.22</c:v>
                </c:pt>
                <c:pt idx="382">
                  <c:v>0.16</c:v>
                </c:pt>
                <c:pt idx="383">
                  <c:v>0.05</c:v>
                </c:pt>
                <c:pt idx="384">
                  <c:v>0.77</c:v>
                </c:pt>
                <c:pt idx="385">
                  <c:v>0.53</c:v>
                </c:pt>
                <c:pt idx="386">
                  <c:v>0.52</c:v>
                </c:pt>
                <c:pt idx="387">
                  <c:v>0.48</c:v>
                </c:pt>
                <c:pt idx="388">
                  <c:v>0.47</c:v>
                </c:pt>
                <c:pt idx="389">
                  <c:v>0.44</c:v>
                </c:pt>
                <c:pt idx="390">
                  <c:v>0.42</c:v>
                </c:pt>
                <c:pt idx="391">
                  <c:v>0.35</c:v>
                </c:pt>
                <c:pt idx="392">
                  <c:v>0.27</c:v>
                </c:pt>
                <c:pt idx="393">
                  <c:v>0.15</c:v>
                </c:pt>
                <c:pt idx="394">
                  <c:v>0.11</c:v>
                </c:pt>
                <c:pt idx="395">
                  <c:v>0.1</c:v>
                </c:pt>
                <c:pt idx="396">
                  <c:v>2.48</c:v>
                </c:pt>
                <c:pt idx="397">
                  <c:v>0.79</c:v>
                </c:pt>
                <c:pt idx="398">
                  <c:v>0.74</c:v>
                </c:pt>
                <c:pt idx="399">
                  <c:v>0.64</c:v>
                </c:pt>
                <c:pt idx="400">
                  <c:v>0.64</c:v>
                </c:pt>
                <c:pt idx="401">
                  <c:v>0.59</c:v>
                </c:pt>
                <c:pt idx="402">
                  <c:v>0.56999999999999995</c:v>
                </c:pt>
                <c:pt idx="403">
                  <c:v>0.5</c:v>
                </c:pt>
                <c:pt idx="404">
                  <c:v>0.5</c:v>
                </c:pt>
                <c:pt idx="405">
                  <c:v>0.34</c:v>
                </c:pt>
                <c:pt idx="406">
                  <c:v>0.31</c:v>
                </c:pt>
                <c:pt idx="407">
                  <c:v>0.18</c:v>
                </c:pt>
                <c:pt idx="408">
                  <c:v>3.46</c:v>
                </c:pt>
                <c:pt idx="409">
                  <c:v>0.56000000000000005</c:v>
                </c:pt>
                <c:pt idx="410">
                  <c:v>0.54</c:v>
                </c:pt>
                <c:pt idx="411">
                  <c:v>0.51</c:v>
                </c:pt>
                <c:pt idx="412">
                  <c:v>0.47</c:v>
                </c:pt>
                <c:pt idx="413">
                  <c:v>0.45</c:v>
                </c:pt>
                <c:pt idx="414">
                  <c:v>0.45</c:v>
                </c:pt>
                <c:pt idx="415">
                  <c:v>0.42</c:v>
                </c:pt>
                <c:pt idx="416">
                  <c:v>0.4</c:v>
                </c:pt>
                <c:pt idx="417">
                  <c:v>0.19</c:v>
                </c:pt>
                <c:pt idx="418">
                  <c:v>0.17</c:v>
                </c:pt>
                <c:pt idx="419">
                  <c:v>0.11</c:v>
                </c:pt>
                <c:pt idx="420">
                  <c:v>2.66</c:v>
                </c:pt>
                <c:pt idx="421">
                  <c:v>0.9</c:v>
                </c:pt>
                <c:pt idx="422">
                  <c:v>0.78</c:v>
                </c:pt>
                <c:pt idx="423">
                  <c:v>0.68</c:v>
                </c:pt>
                <c:pt idx="424">
                  <c:v>0.67</c:v>
                </c:pt>
                <c:pt idx="425">
                  <c:v>0.67</c:v>
                </c:pt>
                <c:pt idx="426">
                  <c:v>0.49</c:v>
                </c:pt>
                <c:pt idx="427">
                  <c:v>0.48</c:v>
                </c:pt>
                <c:pt idx="428">
                  <c:v>0.47</c:v>
                </c:pt>
                <c:pt idx="429">
                  <c:v>0.34</c:v>
                </c:pt>
                <c:pt idx="430">
                  <c:v>0.25</c:v>
                </c:pt>
                <c:pt idx="431">
                  <c:v>0.16</c:v>
                </c:pt>
                <c:pt idx="432">
                  <c:v>2.41</c:v>
                </c:pt>
                <c:pt idx="433">
                  <c:v>0.68</c:v>
                </c:pt>
                <c:pt idx="434">
                  <c:v>0.63</c:v>
                </c:pt>
                <c:pt idx="435">
                  <c:v>0.54</c:v>
                </c:pt>
                <c:pt idx="436">
                  <c:v>0.45</c:v>
                </c:pt>
                <c:pt idx="437">
                  <c:v>0.44</c:v>
                </c:pt>
                <c:pt idx="438">
                  <c:v>0.4</c:v>
                </c:pt>
                <c:pt idx="439">
                  <c:v>0.4</c:v>
                </c:pt>
                <c:pt idx="440">
                  <c:v>0.31</c:v>
                </c:pt>
                <c:pt idx="441">
                  <c:v>0.28999999999999998</c:v>
                </c:pt>
                <c:pt idx="442">
                  <c:v>0.28999999999999998</c:v>
                </c:pt>
                <c:pt idx="443">
                  <c:v>0.25</c:v>
                </c:pt>
                <c:pt idx="444">
                  <c:v>0.88</c:v>
                </c:pt>
                <c:pt idx="445">
                  <c:v>0.82</c:v>
                </c:pt>
                <c:pt idx="446">
                  <c:v>0.59</c:v>
                </c:pt>
                <c:pt idx="447">
                  <c:v>0.51</c:v>
                </c:pt>
                <c:pt idx="448">
                  <c:v>0.48</c:v>
                </c:pt>
                <c:pt idx="449">
                  <c:v>0.47</c:v>
                </c:pt>
                <c:pt idx="450">
                  <c:v>0.41</c:v>
                </c:pt>
                <c:pt idx="451">
                  <c:v>0.41</c:v>
                </c:pt>
                <c:pt idx="452">
                  <c:v>0.34</c:v>
                </c:pt>
                <c:pt idx="453">
                  <c:v>0.28999999999999998</c:v>
                </c:pt>
                <c:pt idx="454">
                  <c:v>0.19</c:v>
                </c:pt>
                <c:pt idx="455">
                  <c:v>0.12</c:v>
                </c:pt>
                <c:pt idx="456">
                  <c:v>0.87</c:v>
                </c:pt>
                <c:pt idx="457">
                  <c:v>0.74</c:v>
                </c:pt>
                <c:pt idx="458">
                  <c:v>0.66</c:v>
                </c:pt>
                <c:pt idx="459">
                  <c:v>0.66</c:v>
                </c:pt>
                <c:pt idx="460">
                  <c:v>0.46</c:v>
                </c:pt>
                <c:pt idx="461">
                  <c:v>0.45</c:v>
                </c:pt>
                <c:pt idx="462">
                  <c:v>0.39</c:v>
                </c:pt>
                <c:pt idx="463">
                  <c:v>0.37</c:v>
                </c:pt>
                <c:pt idx="464">
                  <c:v>0.35</c:v>
                </c:pt>
                <c:pt idx="465">
                  <c:v>0.34</c:v>
                </c:pt>
                <c:pt idx="466">
                  <c:v>0.21</c:v>
                </c:pt>
                <c:pt idx="467">
                  <c:v>0.17</c:v>
                </c:pt>
                <c:pt idx="468">
                  <c:v>0.72</c:v>
                </c:pt>
                <c:pt idx="469">
                  <c:v>0.57999999999999996</c:v>
                </c:pt>
                <c:pt idx="470">
                  <c:v>0.56999999999999995</c:v>
                </c:pt>
                <c:pt idx="471">
                  <c:v>0.52</c:v>
                </c:pt>
                <c:pt idx="472">
                  <c:v>0.51</c:v>
                </c:pt>
                <c:pt idx="473">
                  <c:v>0.48</c:v>
                </c:pt>
                <c:pt idx="474">
                  <c:v>0.42</c:v>
                </c:pt>
                <c:pt idx="475">
                  <c:v>0.32</c:v>
                </c:pt>
                <c:pt idx="476">
                  <c:v>0.2</c:v>
                </c:pt>
                <c:pt idx="477">
                  <c:v>0.17</c:v>
                </c:pt>
                <c:pt idx="478">
                  <c:v>0.15</c:v>
                </c:pt>
                <c:pt idx="479">
                  <c:v>0.03</c:v>
                </c:pt>
                <c:pt idx="480">
                  <c:v>0.78</c:v>
                </c:pt>
                <c:pt idx="481">
                  <c:v>0.64</c:v>
                </c:pt>
                <c:pt idx="482">
                  <c:v>0.6</c:v>
                </c:pt>
                <c:pt idx="483">
                  <c:v>0.41</c:v>
                </c:pt>
                <c:pt idx="484">
                  <c:v>0.39</c:v>
                </c:pt>
                <c:pt idx="485">
                  <c:v>0.35</c:v>
                </c:pt>
                <c:pt idx="486">
                  <c:v>0.35</c:v>
                </c:pt>
                <c:pt idx="487">
                  <c:v>0.32</c:v>
                </c:pt>
                <c:pt idx="488">
                  <c:v>0.21</c:v>
                </c:pt>
                <c:pt idx="489">
                  <c:v>0.21</c:v>
                </c:pt>
                <c:pt idx="490">
                  <c:v>0.18</c:v>
                </c:pt>
                <c:pt idx="491">
                  <c:v>0.13</c:v>
                </c:pt>
                <c:pt idx="492">
                  <c:v>0.96</c:v>
                </c:pt>
                <c:pt idx="493">
                  <c:v>0.76</c:v>
                </c:pt>
                <c:pt idx="494">
                  <c:v>0.63</c:v>
                </c:pt>
                <c:pt idx="495">
                  <c:v>0.57999999999999996</c:v>
                </c:pt>
                <c:pt idx="496">
                  <c:v>0.56999999999999995</c:v>
                </c:pt>
                <c:pt idx="497">
                  <c:v>0.56000000000000005</c:v>
                </c:pt>
                <c:pt idx="498">
                  <c:v>0.49</c:v>
                </c:pt>
                <c:pt idx="499">
                  <c:v>0.45</c:v>
                </c:pt>
                <c:pt idx="500">
                  <c:v>0.34</c:v>
                </c:pt>
                <c:pt idx="501">
                  <c:v>0.27</c:v>
                </c:pt>
                <c:pt idx="502">
                  <c:v>0.26</c:v>
                </c:pt>
                <c:pt idx="503">
                  <c:v>0.24</c:v>
                </c:pt>
                <c:pt idx="504">
                  <c:v>0.8</c:v>
                </c:pt>
                <c:pt idx="505">
                  <c:v>0.68</c:v>
                </c:pt>
                <c:pt idx="506">
                  <c:v>0.57999999999999996</c:v>
                </c:pt>
                <c:pt idx="507">
                  <c:v>0.5</c:v>
                </c:pt>
                <c:pt idx="508">
                  <c:v>0.49</c:v>
                </c:pt>
                <c:pt idx="509">
                  <c:v>0.35</c:v>
                </c:pt>
                <c:pt idx="510">
                  <c:v>0.33</c:v>
                </c:pt>
                <c:pt idx="511">
                  <c:v>0.26</c:v>
                </c:pt>
                <c:pt idx="512">
                  <c:v>0.22</c:v>
                </c:pt>
                <c:pt idx="513">
                  <c:v>0.22</c:v>
                </c:pt>
                <c:pt idx="514">
                  <c:v>0.2</c:v>
                </c:pt>
                <c:pt idx="515">
                  <c:v>0.16</c:v>
                </c:pt>
                <c:pt idx="516">
                  <c:v>0.85</c:v>
                </c:pt>
                <c:pt idx="517">
                  <c:v>0.73</c:v>
                </c:pt>
                <c:pt idx="518">
                  <c:v>0.6</c:v>
                </c:pt>
                <c:pt idx="519">
                  <c:v>0.53</c:v>
                </c:pt>
                <c:pt idx="520">
                  <c:v>0.51</c:v>
                </c:pt>
                <c:pt idx="521">
                  <c:v>0.51</c:v>
                </c:pt>
                <c:pt idx="522">
                  <c:v>0.43</c:v>
                </c:pt>
                <c:pt idx="523">
                  <c:v>0.28999999999999998</c:v>
                </c:pt>
                <c:pt idx="524">
                  <c:v>0.28000000000000003</c:v>
                </c:pt>
                <c:pt idx="525">
                  <c:v>0.27</c:v>
                </c:pt>
                <c:pt idx="526">
                  <c:v>0.27</c:v>
                </c:pt>
                <c:pt idx="527">
                  <c:v>0.18</c:v>
                </c:pt>
                <c:pt idx="528">
                  <c:v>1</c:v>
                </c:pt>
                <c:pt idx="529">
                  <c:v>0.69</c:v>
                </c:pt>
                <c:pt idx="530">
                  <c:v>0.55000000000000004</c:v>
                </c:pt>
                <c:pt idx="531">
                  <c:v>0.48</c:v>
                </c:pt>
                <c:pt idx="532">
                  <c:v>0.46</c:v>
                </c:pt>
                <c:pt idx="533">
                  <c:v>0.45</c:v>
                </c:pt>
                <c:pt idx="534">
                  <c:v>0.28999999999999998</c:v>
                </c:pt>
                <c:pt idx="535">
                  <c:v>0.26</c:v>
                </c:pt>
                <c:pt idx="536">
                  <c:v>0.24</c:v>
                </c:pt>
                <c:pt idx="537">
                  <c:v>0.21</c:v>
                </c:pt>
                <c:pt idx="538">
                  <c:v>0.2</c:v>
                </c:pt>
                <c:pt idx="539">
                  <c:v>0.04</c:v>
                </c:pt>
                <c:pt idx="540">
                  <c:v>0.75</c:v>
                </c:pt>
                <c:pt idx="541">
                  <c:v>0.69</c:v>
                </c:pt>
                <c:pt idx="542">
                  <c:v>0.59</c:v>
                </c:pt>
                <c:pt idx="543">
                  <c:v>0.56999999999999995</c:v>
                </c:pt>
                <c:pt idx="544">
                  <c:v>0.51</c:v>
                </c:pt>
                <c:pt idx="545">
                  <c:v>0.47</c:v>
                </c:pt>
                <c:pt idx="546">
                  <c:v>0.39</c:v>
                </c:pt>
                <c:pt idx="547">
                  <c:v>0.38</c:v>
                </c:pt>
                <c:pt idx="548">
                  <c:v>0.25</c:v>
                </c:pt>
                <c:pt idx="549">
                  <c:v>0.22</c:v>
                </c:pt>
                <c:pt idx="550">
                  <c:v>0.2</c:v>
                </c:pt>
                <c:pt idx="551">
                  <c:v>0.2</c:v>
                </c:pt>
                <c:pt idx="552">
                  <c:v>0.74</c:v>
                </c:pt>
                <c:pt idx="553">
                  <c:v>0.53</c:v>
                </c:pt>
                <c:pt idx="554">
                  <c:v>0.53</c:v>
                </c:pt>
                <c:pt idx="555">
                  <c:v>0.46</c:v>
                </c:pt>
                <c:pt idx="556">
                  <c:v>0.45</c:v>
                </c:pt>
                <c:pt idx="557">
                  <c:v>0.38</c:v>
                </c:pt>
                <c:pt idx="558">
                  <c:v>0.32</c:v>
                </c:pt>
                <c:pt idx="559">
                  <c:v>0.28999999999999998</c:v>
                </c:pt>
                <c:pt idx="560">
                  <c:v>0.25</c:v>
                </c:pt>
                <c:pt idx="561">
                  <c:v>0.11</c:v>
                </c:pt>
                <c:pt idx="562">
                  <c:v>0.11</c:v>
                </c:pt>
                <c:pt idx="563">
                  <c:v>0.1</c:v>
                </c:pt>
                <c:pt idx="564">
                  <c:v>1.1299999999999999</c:v>
                </c:pt>
                <c:pt idx="565">
                  <c:v>0.69</c:v>
                </c:pt>
                <c:pt idx="566">
                  <c:v>0.65</c:v>
                </c:pt>
                <c:pt idx="567">
                  <c:v>0.63</c:v>
                </c:pt>
                <c:pt idx="568">
                  <c:v>0.59</c:v>
                </c:pt>
                <c:pt idx="569">
                  <c:v>0.41</c:v>
                </c:pt>
                <c:pt idx="570">
                  <c:v>0.28000000000000003</c:v>
                </c:pt>
                <c:pt idx="571">
                  <c:v>0.27</c:v>
                </c:pt>
                <c:pt idx="572">
                  <c:v>0.24</c:v>
                </c:pt>
                <c:pt idx="573">
                  <c:v>0.24</c:v>
                </c:pt>
                <c:pt idx="574">
                  <c:v>0.19</c:v>
                </c:pt>
                <c:pt idx="575">
                  <c:v>0.16</c:v>
                </c:pt>
                <c:pt idx="576">
                  <c:v>0.75</c:v>
                </c:pt>
                <c:pt idx="577">
                  <c:v>0.6</c:v>
                </c:pt>
                <c:pt idx="578">
                  <c:v>0.47</c:v>
                </c:pt>
                <c:pt idx="579">
                  <c:v>0.46</c:v>
                </c:pt>
                <c:pt idx="580">
                  <c:v>0.44</c:v>
                </c:pt>
                <c:pt idx="581">
                  <c:v>0.37</c:v>
                </c:pt>
                <c:pt idx="582">
                  <c:v>0.37</c:v>
                </c:pt>
                <c:pt idx="583">
                  <c:v>0.36</c:v>
                </c:pt>
                <c:pt idx="584">
                  <c:v>0.3</c:v>
                </c:pt>
                <c:pt idx="585">
                  <c:v>0.28999999999999998</c:v>
                </c:pt>
                <c:pt idx="586">
                  <c:v>0.16</c:v>
                </c:pt>
                <c:pt idx="587">
                  <c:v>0.14000000000000001</c:v>
                </c:pt>
                <c:pt idx="588">
                  <c:v>1.1499999999999999</c:v>
                </c:pt>
                <c:pt idx="589">
                  <c:v>0.79</c:v>
                </c:pt>
                <c:pt idx="590">
                  <c:v>0.59</c:v>
                </c:pt>
                <c:pt idx="591">
                  <c:v>0.57999999999999996</c:v>
                </c:pt>
                <c:pt idx="592">
                  <c:v>0.43</c:v>
                </c:pt>
                <c:pt idx="593">
                  <c:v>0.43</c:v>
                </c:pt>
                <c:pt idx="594">
                  <c:v>0.42</c:v>
                </c:pt>
                <c:pt idx="595">
                  <c:v>0.35</c:v>
                </c:pt>
                <c:pt idx="596">
                  <c:v>0.33</c:v>
                </c:pt>
                <c:pt idx="597">
                  <c:v>0.32</c:v>
                </c:pt>
                <c:pt idx="598">
                  <c:v>0.25</c:v>
                </c:pt>
                <c:pt idx="599">
                  <c:v>0.15</c:v>
                </c:pt>
                <c:pt idx="600">
                  <c:v>0.94</c:v>
                </c:pt>
                <c:pt idx="601">
                  <c:v>0.6</c:v>
                </c:pt>
                <c:pt idx="602">
                  <c:v>0.55000000000000004</c:v>
                </c:pt>
                <c:pt idx="603">
                  <c:v>0.5</c:v>
                </c:pt>
                <c:pt idx="604">
                  <c:v>0.43</c:v>
                </c:pt>
                <c:pt idx="605">
                  <c:v>0.35</c:v>
                </c:pt>
                <c:pt idx="606">
                  <c:v>0.32</c:v>
                </c:pt>
                <c:pt idx="607">
                  <c:v>0.28999999999999998</c:v>
                </c:pt>
                <c:pt idx="608">
                  <c:v>0.28999999999999998</c:v>
                </c:pt>
                <c:pt idx="609">
                  <c:v>0.2</c:v>
                </c:pt>
                <c:pt idx="610">
                  <c:v>0.18</c:v>
                </c:pt>
                <c:pt idx="611">
                  <c:v>0.1</c:v>
                </c:pt>
                <c:pt idx="612">
                  <c:v>0.76</c:v>
                </c:pt>
                <c:pt idx="613">
                  <c:v>0.76</c:v>
                </c:pt>
                <c:pt idx="614">
                  <c:v>0.63</c:v>
                </c:pt>
                <c:pt idx="615">
                  <c:v>0.56999999999999995</c:v>
                </c:pt>
                <c:pt idx="616">
                  <c:v>0.46</c:v>
                </c:pt>
                <c:pt idx="617">
                  <c:v>0.45</c:v>
                </c:pt>
                <c:pt idx="618">
                  <c:v>0.37</c:v>
                </c:pt>
                <c:pt idx="619">
                  <c:v>0.35</c:v>
                </c:pt>
                <c:pt idx="620">
                  <c:v>0.3</c:v>
                </c:pt>
                <c:pt idx="621">
                  <c:v>0.3</c:v>
                </c:pt>
                <c:pt idx="622">
                  <c:v>0.19</c:v>
                </c:pt>
                <c:pt idx="623">
                  <c:v>0.16</c:v>
                </c:pt>
                <c:pt idx="624">
                  <c:v>0.75</c:v>
                </c:pt>
                <c:pt idx="625">
                  <c:v>0.67</c:v>
                </c:pt>
                <c:pt idx="626">
                  <c:v>0.52</c:v>
                </c:pt>
                <c:pt idx="627">
                  <c:v>0.5</c:v>
                </c:pt>
                <c:pt idx="628">
                  <c:v>0.37</c:v>
                </c:pt>
                <c:pt idx="629">
                  <c:v>0.32</c:v>
                </c:pt>
                <c:pt idx="630">
                  <c:v>0.3</c:v>
                </c:pt>
                <c:pt idx="631">
                  <c:v>0.3</c:v>
                </c:pt>
                <c:pt idx="632">
                  <c:v>0.21</c:v>
                </c:pt>
                <c:pt idx="633">
                  <c:v>0.2</c:v>
                </c:pt>
                <c:pt idx="634">
                  <c:v>0.18</c:v>
                </c:pt>
                <c:pt idx="635">
                  <c:v>0.08</c:v>
                </c:pt>
                <c:pt idx="636">
                  <c:v>1.73</c:v>
                </c:pt>
                <c:pt idx="637">
                  <c:v>0.9</c:v>
                </c:pt>
                <c:pt idx="638">
                  <c:v>0.68</c:v>
                </c:pt>
                <c:pt idx="639">
                  <c:v>0.61</c:v>
                </c:pt>
                <c:pt idx="640">
                  <c:v>0.56999999999999995</c:v>
                </c:pt>
                <c:pt idx="641">
                  <c:v>0.45</c:v>
                </c:pt>
                <c:pt idx="642">
                  <c:v>0.45</c:v>
                </c:pt>
                <c:pt idx="643">
                  <c:v>0.3</c:v>
                </c:pt>
                <c:pt idx="644">
                  <c:v>0.27</c:v>
                </c:pt>
                <c:pt idx="645">
                  <c:v>0.26</c:v>
                </c:pt>
                <c:pt idx="646">
                  <c:v>0.22</c:v>
                </c:pt>
                <c:pt idx="647">
                  <c:v>0.19</c:v>
                </c:pt>
                <c:pt idx="648">
                  <c:v>0.81</c:v>
                </c:pt>
                <c:pt idx="649">
                  <c:v>0.77</c:v>
                </c:pt>
                <c:pt idx="650">
                  <c:v>0.75</c:v>
                </c:pt>
                <c:pt idx="651">
                  <c:v>0.67</c:v>
                </c:pt>
                <c:pt idx="652">
                  <c:v>0.59</c:v>
                </c:pt>
                <c:pt idx="653">
                  <c:v>0.57999999999999996</c:v>
                </c:pt>
                <c:pt idx="654">
                  <c:v>0.56999999999999995</c:v>
                </c:pt>
                <c:pt idx="655">
                  <c:v>0.52</c:v>
                </c:pt>
                <c:pt idx="656">
                  <c:v>0.49</c:v>
                </c:pt>
                <c:pt idx="657">
                  <c:v>0.47</c:v>
                </c:pt>
                <c:pt idx="658">
                  <c:v>0.26</c:v>
                </c:pt>
                <c:pt idx="659">
                  <c:v>0</c:v>
                </c:pt>
                <c:pt idx="660">
                  <c:v>3.34</c:v>
                </c:pt>
                <c:pt idx="661">
                  <c:v>1.07</c:v>
                </c:pt>
                <c:pt idx="662">
                  <c:v>0.59</c:v>
                </c:pt>
                <c:pt idx="663">
                  <c:v>0.53</c:v>
                </c:pt>
                <c:pt idx="664">
                  <c:v>0.41</c:v>
                </c:pt>
                <c:pt idx="665">
                  <c:v>0.32</c:v>
                </c:pt>
                <c:pt idx="666">
                  <c:v>0.3</c:v>
                </c:pt>
                <c:pt idx="667">
                  <c:v>0.28999999999999998</c:v>
                </c:pt>
                <c:pt idx="668">
                  <c:v>0.28000000000000003</c:v>
                </c:pt>
                <c:pt idx="669">
                  <c:v>0.2</c:v>
                </c:pt>
                <c:pt idx="670">
                  <c:v>0.2</c:v>
                </c:pt>
                <c:pt idx="671">
                  <c:v>0.14000000000000001</c:v>
                </c:pt>
                <c:pt idx="672">
                  <c:v>1.06</c:v>
                </c:pt>
                <c:pt idx="673">
                  <c:v>0.81</c:v>
                </c:pt>
                <c:pt idx="674">
                  <c:v>0.7</c:v>
                </c:pt>
                <c:pt idx="675">
                  <c:v>0.69</c:v>
                </c:pt>
                <c:pt idx="676">
                  <c:v>0.66</c:v>
                </c:pt>
                <c:pt idx="677">
                  <c:v>0.63</c:v>
                </c:pt>
                <c:pt idx="678">
                  <c:v>0.33</c:v>
                </c:pt>
                <c:pt idx="679">
                  <c:v>0.32</c:v>
                </c:pt>
                <c:pt idx="680">
                  <c:v>0.31</c:v>
                </c:pt>
                <c:pt idx="681">
                  <c:v>0.26</c:v>
                </c:pt>
                <c:pt idx="682">
                  <c:v>0.2</c:v>
                </c:pt>
                <c:pt idx="683">
                  <c:v>0.04</c:v>
                </c:pt>
                <c:pt idx="684">
                  <c:v>0.79</c:v>
                </c:pt>
                <c:pt idx="685">
                  <c:v>0.63</c:v>
                </c:pt>
                <c:pt idx="686">
                  <c:v>0.59</c:v>
                </c:pt>
                <c:pt idx="687">
                  <c:v>0.56999999999999995</c:v>
                </c:pt>
                <c:pt idx="688">
                  <c:v>0.41</c:v>
                </c:pt>
                <c:pt idx="689">
                  <c:v>0.4</c:v>
                </c:pt>
                <c:pt idx="690">
                  <c:v>0.34</c:v>
                </c:pt>
                <c:pt idx="691">
                  <c:v>0.31</c:v>
                </c:pt>
                <c:pt idx="692">
                  <c:v>0.21</c:v>
                </c:pt>
                <c:pt idx="693">
                  <c:v>0.11</c:v>
                </c:pt>
                <c:pt idx="694">
                  <c:v>0.08</c:v>
                </c:pt>
                <c:pt idx="695">
                  <c:v>7.0000000000000007E-2</c:v>
                </c:pt>
                <c:pt idx="696">
                  <c:v>0.72</c:v>
                </c:pt>
                <c:pt idx="697">
                  <c:v>0.63</c:v>
                </c:pt>
                <c:pt idx="698">
                  <c:v>0.55000000000000004</c:v>
                </c:pt>
                <c:pt idx="699">
                  <c:v>0.47</c:v>
                </c:pt>
                <c:pt idx="700">
                  <c:v>0.34</c:v>
                </c:pt>
                <c:pt idx="701">
                  <c:v>0.31</c:v>
                </c:pt>
                <c:pt idx="702">
                  <c:v>0.22</c:v>
                </c:pt>
                <c:pt idx="703">
                  <c:v>0.21</c:v>
                </c:pt>
                <c:pt idx="704">
                  <c:v>0.16</c:v>
                </c:pt>
                <c:pt idx="705">
                  <c:v>0.16</c:v>
                </c:pt>
                <c:pt idx="706">
                  <c:v>0.12</c:v>
                </c:pt>
                <c:pt idx="707">
                  <c:v>0.04</c:v>
                </c:pt>
                <c:pt idx="708">
                  <c:v>0.85</c:v>
                </c:pt>
                <c:pt idx="709">
                  <c:v>0.74</c:v>
                </c:pt>
                <c:pt idx="710">
                  <c:v>0.57999999999999996</c:v>
                </c:pt>
                <c:pt idx="711">
                  <c:v>0.54</c:v>
                </c:pt>
                <c:pt idx="712">
                  <c:v>0.39</c:v>
                </c:pt>
                <c:pt idx="713">
                  <c:v>0.31</c:v>
                </c:pt>
                <c:pt idx="714">
                  <c:v>0.3</c:v>
                </c:pt>
                <c:pt idx="715">
                  <c:v>0.25</c:v>
                </c:pt>
                <c:pt idx="716">
                  <c:v>0.19</c:v>
                </c:pt>
                <c:pt idx="717">
                  <c:v>0.15</c:v>
                </c:pt>
                <c:pt idx="718">
                  <c:v>0.11</c:v>
                </c:pt>
                <c:pt idx="719">
                  <c:v>0.04</c:v>
                </c:pt>
                <c:pt idx="720">
                  <c:v>2.21</c:v>
                </c:pt>
                <c:pt idx="721">
                  <c:v>1.2</c:v>
                </c:pt>
                <c:pt idx="722">
                  <c:v>0.59</c:v>
                </c:pt>
                <c:pt idx="723">
                  <c:v>0.57999999999999996</c:v>
                </c:pt>
                <c:pt idx="724">
                  <c:v>0.56999999999999995</c:v>
                </c:pt>
                <c:pt idx="725">
                  <c:v>0.51</c:v>
                </c:pt>
                <c:pt idx="726">
                  <c:v>0.49</c:v>
                </c:pt>
                <c:pt idx="727">
                  <c:v>0.34</c:v>
                </c:pt>
                <c:pt idx="728">
                  <c:v>0.2</c:v>
                </c:pt>
                <c:pt idx="729">
                  <c:v>0.18</c:v>
                </c:pt>
                <c:pt idx="730">
                  <c:v>0.16</c:v>
                </c:pt>
                <c:pt idx="731">
                  <c:v>0.12</c:v>
                </c:pt>
                <c:pt idx="732">
                  <c:v>0.71</c:v>
                </c:pt>
                <c:pt idx="733">
                  <c:v>0.65</c:v>
                </c:pt>
                <c:pt idx="734">
                  <c:v>0.64</c:v>
                </c:pt>
                <c:pt idx="735">
                  <c:v>0.56000000000000005</c:v>
                </c:pt>
                <c:pt idx="736">
                  <c:v>0.55000000000000004</c:v>
                </c:pt>
                <c:pt idx="737">
                  <c:v>0.54</c:v>
                </c:pt>
                <c:pt idx="738">
                  <c:v>0.54</c:v>
                </c:pt>
                <c:pt idx="739">
                  <c:v>0.5</c:v>
                </c:pt>
                <c:pt idx="740">
                  <c:v>0.37</c:v>
                </c:pt>
                <c:pt idx="741">
                  <c:v>0.28999999999999998</c:v>
                </c:pt>
                <c:pt idx="742">
                  <c:v>0.26</c:v>
                </c:pt>
                <c:pt idx="743">
                  <c:v>0.06</c:v>
                </c:pt>
                <c:pt idx="744">
                  <c:v>2.27</c:v>
                </c:pt>
                <c:pt idx="745">
                  <c:v>1.1399999999999999</c:v>
                </c:pt>
                <c:pt idx="746">
                  <c:v>0.7</c:v>
                </c:pt>
                <c:pt idx="747">
                  <c:v>0.65</c:v>
                </c:pt>
                <c:pt idx="748">
                  <c:v>0.6</c:v>
                </c:pt>
                <c:pt idx="749">
                  <c:v>0.48</c:v>
                </c:pt>
                <c:pt idx="750">
                  <c:v>0.32</c:v>
                </c:pt>
                <c:pt idx="751">
                  <c:v>0.28999999999999998</c:v>
                </c:pt>
                <c:pt idx="752">
                  <c:v>0.28999999999999998</c:v>
                </c:pt>
                <c:pt idx="753">
                  <c:v>0.28999999999999998</c:v>
                </c:pt>
                <c:pt idx="754">
                  <c:v>0.23</c:v>
                </c:pt>
                <c:pt idx="755">
                  <c:v>0.15</c:v>
                </c:pt>
                <c:pt idx="756">
                  <c:v>2.09</c:v>
                </c:pt>
                <c:pt idx="757">
                  <c:v>1.04</c:v>
                </c:pt>
                <c:pt idx="758">
                  <c:v>0.78</c:v>
                </c:pt>
                <c:pt idx="759">
                  <c:v>0.7</c:v>
                </c:pt>
                <c:pt idx="760">
                  <c:v>0.69</c:v>
                </c:pt>
                <c:pt idx="761">
                  <c:v>0.62</c:v>
                </c:pt>
                <c:pt idx="762">
                  <c:v>0.55000000000000004</c:v>
                </c:pt>
                <c:pt idx="763">
                  <c:v>0.49</c:v>
                </c:pt>
                <c:pt idx="764">
                  <c:v>0.47</c:v>
                </c:pt>
                <c:pt idx="765">
                  <c:v>0.45</c:v>
                </c:pt>
                <c:pt idx="766">
                  <c:v>0.3</c:v>
                </c:pt>
                <c:pt idx="767">
                  <c:v>0.28000000000000003</c:v>
                </c:pt>
                <c:pt idx="768">
                  <c:v>1.1200000000000001</c:v>
                </c:pt>
                <c:pt idx="769">
                  <c:v>0.8</c:v>
                </c:pt>
                <c:pt idx="770">
                  <c:v>0.73</c:v>
                </c:pt>
                <c:pt idx="771">
                  <c:v>0.61</c:v>
                </c:pt>
                <c:pt idx="772">
                  <c:v>0.55000000000000004</c:v>
                </c:pt>
                <c:pt idx="773">
                  <c:v>0.53</c:v>
                </c:pt>
                <c:pt idx="774">
                  <c:v>0.49</c:v>
                </c:pt>
                <c:pt idx="775">
                  <c:v>0.42</c:v>
                </c:pt>
                <c:pt idx="776">
                  <c:v>0.41</c:v>
                </c:pt>
                <c:pt idx="777">
                  <c:v>0.37</c:v>
                </c:pt>
                <c:pt idx="778">
                  <c:v>0.18</c:v>
                </c:pt>
                <c:pt idx="779">
                  <c:v>0.1</c:v>
                </c:pt>
                <c:pt idx="780">
                  <c:v>0.85</c:v>
                </c:pt>
                <c:pt idx="781">
                  <c:v>0.69</c:v>
                </c:pt>
                <c:pt idx="782">
                  <c:v>0.67</c:v>
                </c:pt>
                <c:pt idx="783">
                  <c:v>0.56000000000000005</c:v>
                </c:pt>
                <c:pt idx="784">
                  <c:v>0.49</c:v>
                </c:pt>
                <c:pt idx="785">
                  <c:v>0.47</c:v>
                </c:pt>
                <c:pt idx="786">
                  <c:v>0.42</c:v>
                </c:pt>
                <c:pt idx="787">
                  <c:v>0.32</c:v>
                </c:pt>
                <c:pt idx="788">
                  <c:v>0.3</c:v>
                </c:pt>
                <c:pt idx="789">
                  <c:v>0.2</c:v>
                </c:pt>
                <c:pt idx="790">
                  <c:v>0.11</c:v>
                </c:pt>
                <c:pt idx="791">
                  <c:v>0</c:v>
                </c:pt>
                <c:pt idx="792">
                  <c:v>3.36</c:v>
                </c:pt>
                <c:pt idx="793">
                  <c:v>2.1</c:v>
                </c:pt>
                <c:pt idx="794">
                  <c:v>1.06</c:v>
                </c:pt>
                <c:pt idx="795">
                  <c:v>0.64</c:v>
                </c:pt>
                <c:pt idx="796">
                  <c:v>0.61</c:v>
                </c:pt>
                <c:pt idx="797">
                  <c:v>0.6</c:v>
                </c:pt>
                <c:pt idx="798">
                  <c:v>0.57999999999999996</c:v>
                </c:pt>
                <c:pt idx="799">
                  <c:v>0.41</c:v>
                </c:pt>
                <c:pt idx="800">
                  <c:v>0.35</c:v>
                </c:pt>
                <c:pt idx="801">
                  <c:v>0.31</c:v>
                </c:pt>
                <c:pt idx="802">
                  <c:v>0.28999999999999998</c:v>
                </c:pt>
                <c:pt idx="803">
                  <c:v>0.13</c:v>
                </c:pt>
                <c:pt idx="804">
                  <c:v>0.69</c:v>
                </c:pt>
                <c:pt idx="805">
                  <c:v>0.57999999999999996</c:v>
                </c:pt>
                <c:pt idx="806">
                  <c:v>0.55000000000000004</c:v>
                </c:pt>
                <c:pt idx="807">
                  <c:v>0.49</c:v>
                </c:pt>
                <c:pt idx="808">
                  <c:v>0.48</c:v>
                </c:pt>
                <c:pt idx="809">
                  <c:v>0.4</c:v>
                </c:pt>
                <c:pt idx="810">
                  <c:v>0.31</c:v>
                </c:pt>
                <c:pt idx="811">
                  <c:v>0.31</c:v>
                </c:pt>
                <c:pt idx="812">
                  <c:v>0.3</c:v>
                </c:pt>
                <c:pt idx="813">
                  <c:v>0.22</c:v>
                </c:pt>
                <c:pt idx="814">
                  <c:v>0.12</c:v>
                </c:pt>
                <c:pt idx="815">
                  <c:v>0.12</c:v>
                </c:pt>
                <c:pt idx="816">
                  <c:v>0.7</c:v>
                </c:pt>
                <c:pt idx="817">
                  <c:v>0.65</c:v>
                </c:pt>
                <c:pt idx="818">
                  <c:v>0.48</c:v>
                </c:pt>
                <c:pt idx="819">
                  <c:v>0.47</c:v>
                </c:pt>
                <c:pt idx="820">
                  <c:v>0.43</c:v>
                </c:pt>
                <c:pt idx="821">
                  <c:v>0.4</c:v>
                </c:pt>
                <c:pt idx="822">
                  <c:v>0.37</c:v>
                </c:pt>
                <c:pt idx="823">
                  <c:v>0.35</c:v>
                </c:pt>
                <c:pt idx="824">
                  <c:v>0.25</c:v>
                </c:pt>
                <c:pt idx="825">
                  <c:v>0.24</c:v>
                </c:pt>
                <c:pt idx="826">
                  <c:v>0.16</c:v>
                </c:pt>
                <c:pt idx="827">
                  <c:v>0.05</c:v>
                </c:pt>
                <c:pt idx="828">
                  <c:v>1.35</c:v>
                </c:pt>
                <c:pt idx="829">
                  <c:v>0.83</c:v>
                </c:pt>
                <c:pt idx="830">
                  <c:v>0.81</c:v>
                </c:pt>
                <c:pt idx="831">
                  <c:v>0.77</c:v>
                </c:pt>
                <c:pt idx="832">
                  <c:v>0.68</c:v>
                </c:pt>
                <c:pt idx="833">
                  <c:v>0.67</c:v>
                </c:pt>
                <c:pt idx="834">
                  <c:v>0.66</c:v>
                </c:pt>
                <c:pt idx="835">
                  <c:v>0.46</c:v>
                </c:pt>
                <c:pt idx="836">
                  <c:v>0.43</c:v>
                </c:pt>
                <c:pt idx="837">
                  <c:v>0.37</c:v>
                </c:pt>
                <c:pt idx="838">
                  <c:v>0.22</c:v>
                </c:pt>
                <c:pt idx="839">
                  <c:v>0.21</c:v>
                </c:pt>
                <c:pt idx="840">
                  <c:v>0.71</c:v>
                </c:pt>
                <c:pt idx="841">
                  <c:v>0.63</c:v>
                </c:pt>
                <c:pt idx="842">
                  <c:v>0.56999999999999995</c:v>
                </c:pt>
                <c:pt idx="843">
                  <c:v>0.54</c:v>
                </c:pt>
                <c:pt idx="844">
                  <c:v>0.54</c:v>
                </c:pt>
                <c:pt idx="845">
                  <c:v>0.42</c:v>
                </c:pt>
                <c:pt idx="846">
                  <c:v>0.37</c:v>
                </c:pt>
                <c:pt idx="847">
                  <c:v>0.31</c:v>
                </c:pt>
                <c:pt idx="848">
                  <c:v>0.16</c:v>
                </c:pt>
                <c:pt idx="849">
                  <c:v>0.12</c:v>
                </c:pt>
                <c:pt idx="850">
                  <c:v>0.06</c:v>
                </c:pt>
                <c:pt idx="851">
                  <c:v>0</c:v>
                </c:pt>
                <c:pt idx="852">
                  <c:v>0.76</c:v>
                </c:pt>
                <c:pt idx="853">
                  <c:v>0.66</c:v>
                </c:pt>
                <c:pt idx="854">
                  <c:v>0.6</c:v>
                </c:pt>
                <c:pt idx="855">
                  <c:v>0.47</c:v>
                </c:pt>
                <c:pt idx="856">
                  <c:v>0.44</c:v>
                </c:pt>
                <c:pt idx="857">
                  <c:v>0.32</c:v>
                </c:pt>
                <c:pt idx="858">
                  <c:v>0.31</c:v>
                </c:pt>
                <c:pt idx="859">
                  <c:v>0.28000000000000003</c:v>
                </c:pt>
                <c:pt idx="860">
                  <c:v>0.28000000000000003</c:v>
                </c:pt>
                <c:pt idx="861">
                  <c:v>0.2</c:v>
                </c:pt>
                <c:pt idx="862">
                  <c:v>0.12</c:v>
                </c:pt>
                <c:pt idx="863">
                  <c:v>0.11</c:v>
                </c:pt>
                <c:pt idx="864">
                  <c:v>1.07</c:v>
                </c:pt>
                <c:pt idx="865">
                  <c:v>0.74</c:v>
                </c:pt>
                <c:pt idx="866">
                  <c:v>0.71</c:v>
                </c:pt>
                <c:pt idx="867">
                  <c:v>0.61</c:v>
                </c:pt>
                <c:pt idx="868">
                  <c:v>0.59</c:v>
                </c:pt>
                <c:pt idx="869">
                  <c:v>0.57999999999999996</c:v>
                </c:pt>
                <c:pt idx="870">
                  <c:v>0.56999999999999995</c:v>
                </c:pt>
                <c:pt idx="871">
                  <c:v>0.43</c:v>
                </c:pt>
                <c:pt idx="872">
                  <c:v>0.36</c:v>
                </c:pt>
                <c:pt idx="873">
                  <c:v>0.22</c:v>
                </c:pt>
                <c:pt idx="874">
                  <c:v>0.21</c:v>
                </c:pt>
                <c:pt idx="875">
                  <c:v>0.15</c:v>
                </c:pt>
                <c:pt idx="876">
                  <c:v>1.1100000000000001</c:v>
                </c:pt>
                <c:pt idx="877">
                  <c:v>0.83</c:v>
                </c:pt>
                <c:pt idx="878">
                  <c:v>0.47</c:v>
                </c:pt>
                <c:pt idx="879">
                  <c:v>0.46</c:v>
                </c:pt>
                <c:pt idx="880">
                  <c:v>0.45</c:v>
                </c:pt>
                <c:pt idx="881">
                  <c:v>0.44</c:v>
                </c:pt>
                <c:pt idx="882">
                  <c:v>0.37</c:v>
                </c:pt>
                <c:pt idx="883">
                  <c:v>0.3</c:v>
                </c:pt>
                <c:pt idx="884">
                  <c:v>0.23</c:v>
                </c:pt>
                <c:pt idx="885">
                  <c:v>0.22</c:v>
                </c:pt>
                <c:pt idx="886">
                  <c:v>0.18</c:v>
                </c:pt>
                <c:pt idx="887">
                  <c:v>0.09</c:v>
                </c:pt>
                <c:pt idx="888">
                  <c:v>0.97</c:v>
                </c:pt>
                <c:pt idx="889">
                  <c:v>0.67</c:v>
                </c:pt>
                <c:pt idx="890">
                  <c:v>0.56999999999999995</c:v>
                </c:pt>
                <c:pt idx="891">
                  <c:v>0.54</c:v>
                </c:pt>
                <c:pt idx="892">
                  <c:v>0.48</c:v>
                </c:pt>
                <c:pt idx="893">
                  <c:v>0.48</c:v>
                </c:pt>
                <c:pt idx="894">
                  <c:v>0.45</c:v>
                </c:pt>
                <c:pt idx="895">
                  <c:v>0.37</c:v>
                </c:pt>
                <c:pt idx="896">
                  <c:v>0.37</c:v>
                </c:pt>
                <c:pt idx="897">
                  <c:v>0.28999999999999998</c:v>
                </c:pt>
                <c:pt idx="898">
                  <c:v>0.24</c:v>
                </c:pt>
                <c:pt idx="899">
                  <c:v>0.22</c:v>
                </c:pt>
                <c:pt idx="900">
                  <c:v>0.85</c:v>
                </c:pt>
                <c:pt idx="901">
                  <c:v>0.82</c:v>
                </c:pt>
                <c:pt idx="902">
                  <c:v>0.69</c:v>
                </c:pt>
                <c:pt idx="903">
                  <c:v>0.63</c:v>
                </c:pt>
                <c:pt idx="904">
                  <c:v>0.45</c:v>
                </c:pt>
                <c:pt idx="905">
                  <c:v>0.42</c:v>
                </c:pt>
                <c:pt idx="906">
                  <c:v>0.4</c:v>
                </c:pt>
                <c:pt idx="907">
                  <c:v>0.39</c:v>
                </c:pt>
                <c:pt idx="908">
                  <c:v>0.31</c:v>
                </c:pt>
                <c:pt idx="909">
                  <c:v>0.28000000000000003</c:v>
                </c:pt>
                <c:pt idx="910">
                  <c:v>0.13</c:v>
                </c:pt>
                <c:pt idx="911">
                  <c:v>0</c:v>
                </c:pt>
                <c:pt idx="912">
                  <c:v>1.0900000000000001</c:v>
                </c:pt>
                <c:pt idx="913">
                  <c:v>0.73</c:v>
                </c:pt>
                <c:pt idx="914">
                  <c:v>0.42</c:v>
                </c:pt>
                <c:pt idx="915">
                  <c:v>0.39</c:v>
                </c:pt>
                <c:pt idx="916">
                  <c:v>0.38</c:v>
                </c:pt>
                <c:pt idx="917">
                  <c:v>0.38</c:v>
                </c:pt>
                <c:pt idx="918">
                  <c:v>0.33</c:v>
                </c:pt>
                <c:pt idx="919">
                  <c:v>0.31</c:v>
                </c:pt>
                <c:pt idx="920">
                  <c:v>0.3</c:v>
                </c:pt>
                <c:pt idx="921">
                  <c:v>0.28999999999999998</c:v>
                </c:pt>
                <c:pt idx="922">
                  <c:v>0.24</c:v>
                </c:pt>
                <c:pt idx="923">
                  <c:v>0.09</c:v>
                </c:pt>
                <c:pt idx="924">
                  <c:v>0.81</c:v>
                </c:pt>
                <c:pt idx="925">
                  <c:v>0.81</c:v>
                </c:pt>
                <c:pt idx="926">
                  <c:v>0.66</c:v>
                </c:pt>
                <c:pt idx="927">
                  <c:v>0.55000000000000004</c:v>
                </c:pt>
                <c:pt idx="928">
                  <c:v>0.54</c:v>
                </c:pt>
                <c:pt idx="929">
                  <c:v>0.49</c:v>
                </c:pt>
                <c:pt idx="930">
                  <c:v>0.38</c:v>
                </c:pt>
                <c:pt idx="931">
                  <c:v>0.31</c:v>
                </c:pt>
                <c:pt idx="932">
                  <c:v>0.28999999999999998</c:v>
                </c:pt>
                <c:pt idx="933">
                  <c:v>0.28000000000000003</c:v>
                </c:pt>
                <c:pt idx="934">
                  <c:v>0.24</c:v>
                </c:pt>
                <c:pt idx="935">
                  <c:v>0.11</c:v>
                </c:pt>
                <c:pt idx="936">
                  <c:v>2.11</c:v>
                </c:pt>
                <c:pt idx="937">
                  <c:v>0.81</c:v>
                </c:pt>
                <c:pt idx="938">
                  <c:v>0.78</c:v>
                </c:pt>
                <c:pt idx="939">
                  <c:v>0.7</c:v>
                </c:pt>
                <c:pt idx="940">
                  <c:v>0.46</c:v>
                </c:pt>
                <c:pt idx="941">
                  <c:v>0.35</c:v>
                </c:pt>
                <c:pt idx="942">
                  <c:v>0.35</c:v>
                </c:pt>
                <c:pt idx="943">
                  <c:v>0.31</c:v>
                </c:pt>
                <c:pt idx="944">
                  <c:v>0.25</c:v>
                </c:pt>
                <c:pt idx="945">
                  <c:v>0.2</c:v>
                </c:pt>
                <c:pt idx="946">
                  <c:v>0.15</c:v>
                </c:pt>
                <c:pt idx="947">
                  <c:v>0.12</c:v>
                </c:pt>
                <c:pt idx="948">
                  <c:v>0.56000000000000005</c:v>
                </c:pt>
                <c:pt idx="949">
                  <c:v>0.5</c:v>
                </c:pt>
                <c:pt idx="950">
                  <c:v>0.47</c:v>
                </c:pt>
                <c:pt idx="951">
                  <c:v>0.43</c:v>
                </c:pt>
                <c:pt idx="952">
                  <c:v>0.43</c:v>
                </c:pt>
                <c:pt idx="953">
                  <c:v>0.41</c:v>
                </c:pt>
                <c:pt idx="954">
                  <c:v>0.41</c:v>
                </c:pt>
                <c:pt idx="955">
                  <c:v>0.28000000000000003</c:v>
                </c:pt>
                <c:pt idx="956">
                  <c:v>0.27</c:v>
                </c:pt>
                <c:pt idx="957">
                  <c:v>0.25</c:v>
                </c:pt>
                <c:pt idx="958">
                  <c:v>0.21</c:v>
                </c:pt>
                <c:pt idx="959">
                  <c:v>0.06</c:v>
                </c:pt>
                <c:pt idx="960">
                  <c:v>1.01</c:v>
                </c:pt>
                <c:pt idx="961">
                  <c:v>0.89</c:v>
                </c:pt>
                <c:pt idx="962">
                  <c:v>0.71</c:v>
                </c:pt>
                <c:pt idx="963">
                  <c:v>0.46</c:v>
                </c:pt>
                <c:pt idx="964">
                  <c:v>0.32</c:v>
                </c:pt>
                <c:pt idx="965">
                  <c:v>0.31</c:v>
                </c:pt>
                <c:pt idx="966">
                  <c:v>0.28999999999999998</c:v>
                </c:pt>
                <c:pt idx="967">
                  <c:v>0.25</c:v>
                </c:pt>
                <c:pt idx="968">
                  <c:v>0.23</c:v>
                </c:pt>
                <c:pt idx="969">
                  <c:v>0.22</c:v>
                </c:pt>
                <c:pt idx="970">
                  <c:v>0.22</c:v>
                </c:pt>
                <c:pt idx="971">
                  <c:v>0.01</c:v>
                </c:pt>
                <c:pt idx="972">
                  <c:v>0.66</c:v>
                </c:pt>
                <c:pt idx="973">
                  <c:v>0.66</c:v>
                </c:pt>
                <c:pt idx="974">
                  <c:v>0.65</c:v>
                </c:pt>
                <c:pt idx="975">
                  <c:v>0.62</c:v>
                </c:pt>
                <c:pt idx="976">
                  <c:v>0.56999999999999995</c:v>
                </c:pt>
                <c:pt idx="977">
                  <c:v>0.54</c:v>
                </c:pt>
                <c:pt idx="978">
                  <c:v>0.43</c:v>
                </c:pt>
                <c:pt idx="979">
                  <c:v>0.38</c:v>
                </c:pt>
                <c:pt idx="980">
                  <c:v>0.38</c:v>
                </c:pt>
                <c:pt idx="981">
                  <c:v>0.25</c:v>
                </c:pt>
                <c:pt idx="982">
                  <c:v>0.21</c:v>
                </c:pt>
                <c:pt idx="983">
                  <c:v>0.19</c:v>
                </c:pt>
                <c:pt idx="984">
                  <c:v>1.32</c:v>
                </c:pt>
                <c:pt idx="985">
                  <c:v>0.73</c:v>
                </c:pt>
                <c:pt idx="986">
                  <c:v>0.7</c:v>
                </c:pt>
                <c:pt idx="987">
                  <c:v>0.56000000000000005</c:v>
                </c:pt>
                <c:pt idx="988">
                  <c:v>0.47</c:v>
                </c:pt>
                <c:pt idx="989">
                  <c:v>0.47</c:v>
                </c:pt>
                <c:pt idx="990">
                  <c:v>0.36</c:v>
                </c:pt>
                <c:pt idx="991">
                  <c:v>0.35</c:v>
                </c:pt>
                <c:pt idx="992">
                  <c:v>0.22</c:v>
                </c:pt>
                <c:pt idx="993">
                  <c:v>0.15</c:v>
                </c:pt>
                <c:pt idx="994">
                  <c:v>0.14000000000000001</c:v>
                </c:pt>
                <c:pt idx="995">
                  <c:v>0.14000000000000001</c:v>
                </c:pt>
                <c:pt idx="996">
                  <c:v>0.85</c:v>
                </c:pt>
                <c:pt idx="997">
                  <c:v>0.69</c:v>
                </c:pt>
                <c:pt idx="998">
                  <c:v>0.65</c:v>
                </c:pt>
                <c:pt idx="999">
                  <c:v>0.64</c:v>
                </c:pt>
                <c:pt idx="1000">
                  <c:v>0.57999999999999996</c:v>
                </c:pt>
                <c:pt idx="1001">
                  <c:v>0.56999999999999995</c:v>
                </c:pt>
                <c:pt idx="1002">
                  <c:v>0.48</c:v>
                </c:pt>
                <c:pt idx="1003">
                  <c:v>0.37</c:v>
                </c:pt>
                <c:pt idx="1004">
                  <c:v>0.36</c:v>
                </c:pt>
                <c:pt idx="1005">
                  <c:v>0.25</c:v>
                </c:pt>
                <c:pt idx="1006">
                  <c:v>0.19</c:v>
                </c:pt>
                <c:pt idx="1007">
                  <c:v>0.08</c:v>
                </c:pt>
                <c:pt idx="1008">
                  <c:v>0.56000000000000005</c:v>
                </c:pt>
                <c:pt idx="1009">
                  <c:v>0.56000000000000005</c:v>
                </c:pt>
                <c:pt idx="1010">
                  <c:v>0.42</c:v>
                </c:pt>
                <c:pt idx="1011">
                  <c:v>0.4</c:v>
                </c:pt>
                <c:pt idx="1012">
                  <c:v>0.4</c:v>
                </c:pt>
                <c:pt idx="1013">
                  <c:v>0.4</c:v>
                </c:pt>
                <c:pt idx="1014">
                  <c:v>0.34</c:v>
                </c:pt>
                <c:pt idx="1015">
                  <c:v>0.32</c:v>
                </c:pt>
                <c:pt idx="1016">
                  <c:v>0.27</c:v>
                </c:pt>
                <c:pt idx="1017">
                  <c:v>0.15</c:v>
                </c:pt>
                <c:pt idx="1018">
                  <c:v>0.13</c:v>
                </c:pt>
                <c:pt idx="1019">
                  <c:v>0</c:v>
                </c:pt>
                <c:pt idx="1020">
                  <c:v>0.91</c:v>
                </c:pt>
                <c:pt idx="1021">
                  <c:v>0.78</c:v>
                </c:pt>
                <c:pt idx="1022">
                  <c:v>0.69</c:v>
                </c:pt>
                <c:pt idx="1023">
                  <c:v>0.65</c:v>
                </c:pt>
                <c:pt idx="1024">
                  <c:v>0.65</c:v>
                </c:pt>
                <c:pt idx="1025">
                  <c:v>0.48</c:v>
                </c:pt>
                <c:pt idx="1026">
                  <c:v>0.3</c:v>
                </c:pt>
                <c:pt idx="1027">
                  <c:v>0.27</c:v>
                </c:pt>
                <c:pt idx="1028">
                  <c:v>0.24</c:v>
                </c:pt>
                <c:pt idx="1029">
                  <c:v>0.2</c:v>
                </c:pt>
                <c:pt idx="1030">
                  <c:v>0.14000000000000001</c:v>
                </c:pt>
                <c:pt idx="1031">
                  <c:v>0.13</c:v>
                </c:pt>
                <c:pt idx="1032">
                  <c:v>1.53</c:v>
                </c:pt>
                <c:pt idx="1033">
                  <c:v>0.97</c:v>
                </c:pt>
                <c:pt idx="1034">
                  <c:v>0.83</c:v>
                </c:pt>
                <c:pt idx="1035">
                  <c:v>0.8</c:v>
                </c:pt>
                <c:pt idx="1036">
                  <c:v>0.68</c:v>
                </c:pt>
                <c:pt idx="1037">
                  <c:v>0.68</c:v>
                </c:pt>
                <c:pt idx="1038">
                  <c:v>0.57999999999999996</c:v>
                </c:pt>
                <c:pt idx="1039">
                  <c:v>0.56000000000000005</c:v>
                </c:pt>
                <c:pt idx="1040">
                  <c:v>0.55000000000000004</c:v>
                </c:pt>
                <c:pt idx="1041">
                  <c:v>0.42</c:v>
                </c:pt>
                <c:pt idx="1042">
                  <c:v>0.39</c:v>
                </c:pt>
                <c:pt idx="1043">
                  <c:v>0.05</c:v>
                </c:pt>
                <c:pt idx="1044">
                  <c:v>0.92</c:v>
                </c:pt>
                <c:pt idx="1045">
                  <c:v>0.77</c:v>
                </c:pt>
                <c:pt idx="1046">
                  <c:v>0.71</c:v>
                </c:pt>
                <c:pt idx="1047">
                  <c:v>0.62</c:v>
                </c:pt>
                <c:pt idx="1048">
                  <c:v>0.57999999999999996</c:v>
                </c:pt>
                <c:pt idx="1049">
                  <c:v>0.55000000000000004</c:v>
                </c:pt>
                <c:pt idx="1050">
                  <c:v>0.43</c:v>
                </c:pt>
                <c:pt idx="1051">
                  <c:v>0.4</c:v>
                </c:pt>
                <c:pt idx="1052">
                  <c:v>0.38</c:v>
                </c:pt>
                <c:pt idx="1053">
                  <c:v>0.2</c:v>
                </c:pt>
                <c:pt idx="1054">
                  <c:v>0.17</c:v>
                </c:pt>
                <c:pt idx="1055">
                  <c:v>0.12</c:v>
                </c:pt>
                <c:pt idx="1056">
                  <c:v>0.86</c:v>
                </c:pt>
                <c:pt idx="1057">
                  <c:v>0.65</c:v>
                </c:pt>
                <c:pt idx="1058">
                  <c:v>0.57999999999999996</c:v>
                </c:pt>
                <c:pt idx="1059">
                  <c:v>0.46</c:v>
                </c:pt>
                <c:pt idx="1060">
                  <c:v>0.31</c:v>
                </c:pt>
                <c:pt idx="1061">
                  <c:v>0.26</c:v>
                </c:pt>
                <c:pt idx="1062">
                  <c:v>0.21</c:v>
                </c:pt>
                <c:pt idx="1063">
                  <c:v>0.2</c:v>
                </c:pt>
                <c:pt idx="1064">
                  <c:v>0.19</c:v>
                </c:pt>
                <c:pt idx="1065">
                  <c:v>0.17</c:v>
                </c:pt>
                <c:pt idx="1066">
                  <c:v>0.14000000000000001</c:v>
                </c:pt>
                <c:pt idx="1067">
                  <c:v>0.05</c:v>
                </c:pt>
                <c:pt idx="1068">
                  <c:v>0.97</c:v>
                </c:pt>
                <c:pt idx="1069">
                  <c:v>0.79</c:v>
                </c:pt>
                <c:pt idx="1070">
                  <c:v>0.72</c:v>
                </c:pt>
                <c:pt idx="1071">
                  <c:v>0.7</c:v>
                </c:pt>
                <c:pt idx="1072">
                  <c:v>0.59</c:v>
                </c:pt>
                <c:pt idx="1073">
                  <c:v>0.55000000000000004</c:v>
                </c:pt>
                <c:pt idx="1074">
                  <c:v>0.51</c:v>
                </c:pt>
                <c:pt idx="1075">
                  <c:v>0.47</c:v>
                </c:pt>
                <c:pt idx="1076">
                  <c:v>0.4</c:v>
                </c:pt>
                <c:pt idx="1077">
                  <c:v>0.28000000000000003</c:v>
                </c:pt>
                <c:pt idx="1078">
                  <c:v>0.12</c:v>
                </c:pt>
                <c:pt idx="1079">
                  <c:v>0.09</c:v>
                </c:pt>
                <c:pt idx="1080">
                  <c:v>0.74</c:v>
                </c:pt>
                <c:pt idx="1081">
                  <c:v>0.57999999999999996</c:v>
                </c:pt>
                <c:pt idx="1082">
                  <c:v>0.56999999999999995</c:v>
                </c:pt>
                <c:pt idx="1083">
                  <c:v>0.56999999999999995</c:v>
                </c:pt>
                <c:pt idx="1084">
                  <c:v>0.47</c:v>
                </c:pt>
                <c:pt idx="1085">
                  <c:v>0.47</c:v>
                </c:pt>
                <c:pt idx="1086">
                  <c:v>0.46</c:v>
                </c:pt>
                <c:pt idx="1087">
                  <c:v>0.44</c:v>
                </c:pt>
                <c:pt idx="1088">
                  <c:v>0.35</c:v>
                </c:pt>
                <c:pt idx="1089">
                  <c:v>0.34</c:v>
                </c:pt>
                <c:pt idx="1090">
                  <c:v>0.31</c:v>
                </c:pt>
                <c:pt idx="1091">
                  <c:v>0.28999999999999998</c:v>
                </c:pt>
                <c:pt idx="1092">
                  <c:v>0.75</c:v>
                </c:pt>
                <c:pt idx="1093">
                  <c:v>0.64</c:v>
                </c:pt>
                <c:pt idx="1094">
                  <c:v>0.56000000000000005</c:v>
                </c:pt>
                <c:pt idx="1095">
                  <c:v>0.56000000000000005</c:v>
                </c:pt>
                <c:pt idx="1096">
                  <c:v>0.48</c:v>
                </c:pt>
                <c:pt idx="1097">
                  <c:v>0.47</c:v>
                </c:pt>
                <c:pt idx="1098">
                  <c:v>0.34</c:v>
                </c:pt>
                <c:pt idx="1099">
                  <c:v>0.28999999999999998</c:v>
                </c:pt>
                <c:pt idx="1100">
                  <c:v>0.17</c:v>
                </c:pt>
                <c:pt idx="1101">
                  <c:v>0.08</c:v>
                </c:pt>
                <c:pt idx="1102">
                  <c:v>0.08</c:v>
                </c:pt>
                <c:pt idx="1103">
                  <c:v>0.03</c:v>
                </c:pt>
                <c:pt idx="1104">
                  <c:v>1.1599999999999999</c:v>
                </c:pt>
                <c:pt idx="1105">
                  <c:v>0.62</c:v>
                </c:pt>
                <c:pt idx="1106">
                  <c:v>0.41</c:v>
                </c:pt>
                <c:pt idx="1107">
                  <c:v>0.4</c:v>
                </c:pt>
                <c:pt idx="1108">
                  <c:v>0.4</c:v>
                </c:pt>
                <c:pt idx="1109">
                  <c:v>0.4</c:v>
                </c:pt>
                <c:pt idx="1110">
                  <c:v>0.37</c:v>
                </c:pt>
                <c:pt idx="1111">
                  <c:v>0.36</c:v>
                </c:pt>
                <c:pt idx="1112">
                  <c:v>0.33</c:v>
                </c:pt>
                <c:pt idx="1113">
                  <c:v>0.3</c:v>
                </c:pt>
                <c:pt idx="1114">
                  <c:v>0.16</c:v>
                </c:pt>
                <c:pt idx="1115">
                  <c:v>0.14000000000000001</c:v>
                </c:pt>
                <c:pt idx="1116">
                  <c:v>0.88</c:v>
                </c:pt>
                <c:pt idx="1117">
                  <c:v>0.68</c:v>
                </c:pt>
                <c:pt idx="1118">
                  <c:v>0.65</c:v>
                </c:pt>
                <c:pt idx="1119">
                  <c:v>0.51</c:v>
                </c:pt>
                <c:pt idx="1120">
                  <c:v>0.46</c:v>
                </c:pt>
                <c:pt idx="1121">
                  <c:v>0.45</c:v>
                </c:pt>
                <c:pt idx="1122">
                  <c:v>0.43</c:v>
                </c:pt>
                <c:pt idx="1123">
                  <c:v>0.39</c:v>
                </c:pt>
                <c:pt idx="1124">
                  <c:v>0.31</c:v>
                </c:pt>
                <c:pt idx="1125">
                  <c:v>0.28000000000000003</c:v>
                </c:pt>
                <c:pt idx="1126">
                  <c:v>0.27</c:v>
                </c:pt>
                <c:pt idx="1127">
                  <c:v>0.19</c:v>
                </c:pt>
                <c:pt idx="1128">
                  <c:v>0.9</c:v>
                </c:pt>
                <c:pt idx="1129">
                  <c:v>0.61</c:v>
                </c:pt>
                <c:pt idx="1130">
                  <c:v>0.61</c:v>
                </c:pt>
                <c:pt idx="1131">
                  <c:v>0.56999999999999995</c:v>
                </c:pt>
                <c:pt idx="1132">
                  <c:v>0.54</c:v>
                </c:pt>
                <c:pt idx="1133">
                  <c:v>0.5</c:v>
                </c:pt>
                <c:pt idx="1134">
                  <c:v>0.49</c:v>
                </c:pt>
                <c:pt idx="1135">
                  <c:v>0.47</c:v>
                </c:pt>
                <c:pt idx="1136">
                  <c:v>0.41</c:v>
                </c:pt>
                <c:pt idx="1137">
                  <c:v>0.27</c:v>
                </c:pt>
                <c:pt idx="1138">
                  <c:v>0.21</c:v>
                </c:pt>
                <c:pt idx="1139">
                  <c:v>0.01</c:v>
                </c:pt>
                <c:pt idx="1140">
                  <c:v>0.63</c:v>
                </c:pt>
                <c:pt idx="1141">
                  <c:v>0.62</c:v>
                </c:pt>
                <c:pt idx="1142">
                  <c:v>0.61</c:v>
                </c:pt>
                <c:pt idx="1143">
                  <c:v>0.56000000000000005</c:v>
                </c:pt>
                <c:pt idx="1144">
                  <c:v>0.51</c:v>
                </c:pt>
                <c:pt idx="1145">
                  <c:v>0.49</c:v>
                </c:pt>
                <c:pt idx="1146">
                  <c:v>0.4</c:v>
                </c:pt>
                <c:pt idx="1147">
                  <c:v>0.38</c:v>
                </c:pt>
                <c:pt idx="1148">
                  <c:v>0.36</c:v>
                </c:pt>
                <c:pt idx="1149">
                  <c:v>0.34</c:v>
                </c:pt>
                <c:pt idx="1150">
                  <c:v>0.26</c:v>
                </c:pt>
                <c:pt idx="1151">
                  <c:v>0.11</c:v>
                </c:pt>
                <c:pt idx="1152">
                  <c:v>3.52</c:v>
                </c:pt>
                <c:pt idx="1153">
                  <c:v>0.79</c:v>
                </c:pt>
                <c:pt idx="1154">
                  <c:v>0.67</c:v>
                </c:pt>
                <c:pt idx="1155">
                  <c:v>0.65</c:v>
                </c:pt>
                <c:pt idx="1156">
                  <c:v>0.6</c:v>
                </c:pt>
                <c:pt idx="1157">
                  <c:v>0.52</c:v>
                </c:pt>
                <c:pt idx="1158">
                  <c:v>0.41</c:v>
                </c:pt>
                <c:pt idx="1159">
                  <c:v>0.39</c:v>
                </c:pt>
                <c:pt idx="1160">
                  <c:v>0.36</c:v>
                </c:pt>
                <c:pt idx="1161">
                  <c:v>0.18</c:v>
                </c:pt>
                <c:pt idx="1162">
                  <c:v>0.15</c:v>
                </c:pt>
                <c:pt idx="1163">
                  <c:v>0.1</c:v>
                </c:pt>
                <c:pt idx="1164">
                  <c:v>0.88</c:v>
                </c:pt>
                <c:pt idx="1165">
                  <c:v>0.76</c:v>
                </c:pt>
                <c:pt idx="1166">
                  <c:v>0.64</c:v>
                </c:pt>
                <c:pt idx="1167">
                  <c:v>0.62</c:v>
                </c:pt>
                <c:pt idx="1168">
                  <c:v>0.6</c:v>
                </c:pt>
                <c:pt idx="1169">
                  <c:v>0.6</c:v>
                </c:pt>
                <c:pt idx="1170">
                  <c:v>0.6</c:v>
                </c:pt>
                <c:pt idx="1171">
                  <c:v>0.48</c:v>
                </c:pt>
                <c:pt idx="1172">
                  <c:v>0.46</c:v>
                </c:pt>
                <c:pt idx="1173">
                  <c:v>0.42</c:v>
                </c:pt>
                <c:pt idx="1174">
                  <c:v>0.36</c:v>
                </c:pt>
                <c:pt idx="1175">
                  <c:v>0.25</c:v>
                </c:pt>
                <c:pt idx="1176">
                  <c:v>0.91</c:v>
                </c:pt>
                <c:pt idx="1177">
                  <c:v>0.68</c:v>
                </c:pt>
                <c:pt idx="1178">
                  <c:v>0.64</c:v>
                </c:pt>
                <c:pt idx="1179">
                  <c:v>0.56999999999999995</c:v>
                </c:pt>
                <c:pt idx="1180">
                  <c:v>0.55000000000000004</c:v>
                </c:pt>
                <c:pt idx="1181">
                  <c:v>0.55000000000000004</c:v>
                </c:pt>
                <c:pt idx="1182">
                  <c:v>0.52</c:v>
                </c:pt>
                <c:pt idx="1183">
                  <c:v>0.52</c:v>
                </c:pt>
                <c:pt idx="1184">
                  <c:v>0.36</c:v>
                </c:pt>
                <c:pt idx="1185">
                  <c:v>0.27</c:v>
                </c:pt>
                <c:pt idx="1186">
                  <c:v>0.23</c:v>
                </c:pt>
                <c:pt idx="1187">
                  <c:v>0.23</c:v>
                </c:pt>
                <c:pt idx="1188">
                  <c:v>0.88</c:v>
                </c:pt>
                <c:pt idx="1189">
                  <c:v>0.86</c:v>
                </c:pt>
                <c:pt idx="1190">
                  <c:v>0.71</c:v>
                </c:pt>
                <c:pt idx="1191">
                  <c:v>0.67</c:v>
                </c:pt>
                <c:pt idx="1192">
                  <c:v>0.61</c:v>
                </c:pt>
                <c:pt idx="1193">
                  <c:v>0.57999999999999996</c:v>
                </c:pt>
                <c:pt idx="1194">
                  <c:v>0.56999999999999995</c:v>
                </c:pt>
                <c:pt idx="1195">
                  <c:v>0.55000000000000004</c:v>
                </c:pt>
                <c:pt idx="1196">
                  <c:v>0.4</c:v>
                </c:pt>
                <c:pt idx="1197">
                  <c:v>0.34</c:v>
                </c:pt>
                <c:pt idx="1198">
                  <c:v>0.13</c:v>
                </c:pt>
                <c:pt idx="1199">
                  <c:v>0.02</c:v>
                </c:pt>
                <c:pt idx="1200">
                  <c:v>0.98</c:v>
                </c:pt>
                <c:pt idx="1201">
                  <c:v>0.78</c:v>
                </c:pt>
                <c:pt idx="1202">
                  <c:v>0.74</c:v>
                </c:pt>
                <c:pt idx="1203">
                  <c:v>0.66</c:v>
                </c:pt>
                <c:pt idx="1204">
                  <c:v>0.47</c:v>
                </c:pt>
                <c:pt idx="1205">
                  <c:v>0.47</c:v>
                </c:pt>
                <c:pt idx="1206">
                  <c:v>0.45</c:v>
                </c:pt>
                <c:pt idx="1207">
                  <c:v>0.42</c:v>
                </c:pt>
                <c:pt idx="1208">
                  <c:v>0.36</c:v>
                </c:pt>
                <c:pt idx="1209">
                  <c:v>0.3</c:v>
                </c:pt>
                <c:pt idx="1210">
                  <c:v>0.3</c:v>
                </c:pt>
                <c:pt idx="1211">
                  <c:v>0.26</c:v>
                </c:pt>
                <c:pt idx="1212">
                  <c:v>1</c:v>
                </c:pt>
                <c:pt idx="1213">
                  <c:v>0.97</c:v>
                </c:pt>
                <c:pt idx="1214">
                  <c:v>0.77</c:v>
                </c:pt>
                <c:pt idx="1215">
                  <c:v>0.56999999999999995</c:v>
                </c:pt>
                <c:pt idx="1216">
                  <c:v>0.5</c:v>
                </c:pt>
                <c:pt idx="1217">
                  <c:v>0.41</c:v>
                </c:pt>
                <c:pt idx="1218">
                  <c:v>0.27</c:v>
                </c:pt>
                <c:pt idx="1219">
                  <c:v>0.25</c:v>
                </c:pt>
                <c:pt idx="1220">
                  <c:v>0.25</c:v>
                </c:pt>
                <c:pt idx="1221">
                  <c:v>0.25</c:v>
                </c:pt>
                <c:pt idx="1222">
                  <c:v>0.18</c:v>
                </c:pt>
                <c:pt idx="1223">
                  <c:v>0.13</c:v>
                </c:pt>
                <c:pt idx="1224">
                  <c:v>2.2200000000000002</c:v>
                </c:pt>
                <c:pt idx="1225">
                  <c:v>0.69</c:v>
                </c:pt>
                <c:pt idx="1226">
                  <c:v>0.55000000000000004</c:v>
                </c:pt>
                <c:pt idx="1227">
                  <c:v>0.54</c:v>
                </c:pt>
                <c:pt idx="1228">
                  <c:v>0.5</c:v>
                </c:pt>
                <c:pt idx="1229">
                  <c:v>0.47</c:v>
                </c:pt>
                <c:pt idx="1230">
                  <c:v>0.42</c:v>
                </c:pt>
                <c:pt idx="1231">
                  <c:v>0.42</c:v>
                </c:pt>
                <c:pt idx="1232">
                  <c:v>0.41</c:v>
                </c:pt>
                <c:pt idx="1233">
                  <c:v>0.36</c:v>
                </c:pt>
                <c:pt idx="1234">
                  <c:v>0.27</c:v>
                </c:pt>
                <c:pt idx="1235">
                  <c:v>0.2</c:v>
                </c:pt>
                <c:pt idx="1236">
                  <c:v>0.66</c:v>
                </c:pt>
                <c:pt idx="1237">
                  <c:v>0.62</c:v>
                </c:pt>
                <c:pt idx="1238">
                  <c:v>0.56000000000000005</c:v>
                </c:pt>
                <c:pt idx="1239">
                  <c:v>0.41</c:v>
                </c:pt>
                <c:pt idx="1240">
                  <c:v>0.41</c:v>
                </c:pt>
                <c:pt idx="1241">
                  <c:v>0.4</c:v>
                </c:pt>
                <c:pt idx="1242">
                  <c:v>0.4</c:v>
                </c:pt>
                <c:pt idx="1243">
                  <c:v>0.35</c:v>
                </c:pt>
                <c:pt idx="1244">
                  <c:v>0.25</c:v>
                </c:pt>
                <c:pt idx="1245">
                  <c:v>0.21</c:v>
                </c:pt>
                <c:pt idx="1246">
                  <c:v>0.2</c:v>
                </c:pt>
                <c:pt idx="1247">
                  <c:v>0.05</c:v>
                </c:pt>
                <c:pt idx="1248">
                  <c:v>0.68</c:v>
                </c:pt>
                <c:pt idx="1249">
                  <c:v>0.59</c:v>
                </c:pt>
                <c:pt idx="1250">
                  <c:v>0.56999999999999995</c:v>
                </c:pt>
                <c:pt idx="1251">
                  <c:v>0.56999999999999995</c:v>
                </c:pt>
                <c:pt idx="1252">
                  <c:v>0.49</c:v>
                </c:pt>
                <c:pt idx="1253">
                  <c:v>0.44</c:v>
                </c:pt>
                <c:pt idx="1254">
                  <c:v>0.28999999999999998</c:v>
                </c:pt>
                <c:pt idx="1255">
                  <c:v>0.28999999999999998</c:v>
                </c:pt>
                <c:pt idx="1256">
                  <c:v>0.25</c:v>
                </c:pt>
                <c:pt idx="1257">
                  <c:v>0.2</c:v>
                </c:pt>
                <c:pt idx="1258">
                  <c:v>0.19</c:v>
                </c:pt>
                <c:pt idx="1259">
                  <c:v>7.0000000000000007E-2</c:v>
                </c:pt>
                <c:pt idx="1260">
                  <c:v>0.92</c:v>
                </c:pt>
                <c:pt idx="1261">
                  <c:v>0.71</c:v>
                </c:pt>
                <c:pt idx="1262">
                  <c:v>0.63</c:v>
                </c:pt>
                <c:pt idx="1263">
                  <c:v>0.59</c:v>
                </c:pt>
                <c:pt idx="1264">
                  <c:v>0.52</c:v>
                </c:pt>
                <c:pt idx="1265">
                  <c:v>0.51</c:v>
                </c:pt>
                <c:pt idx="1266">
                  <c:v>0.5</c:v>
                </c:pt>
                <c:pt idx="1267">
                  <c:v>0.4</c:v>
                </c:pt>
                <c:pt idx="1268">
                  <c:v>0.38</c:v>
                </c:pt>
                <c:pt idx="1269">
                  <c:v>0.36</c:v>
                </c:pt>
                <c:pt idx="1270">
                  <c:v>0.22</c:v>
                </c:pt>
                <c:pt idx="1271">
                  <c:v>0.15</c:v>
                </c:pt>
                <c:pt idx="1272">
                  <c:v>2.63</c:v>
                </c:pt>
                <c:pt idx="1273">
                  <c:v>0.7</c:v>
                </c:pt>
                <c:pt idx="1274">
                  <c:v>0.66</c:v>
                </c:pt>
                <c:pt idx="1275">
                  <c:v>0.59</c:v>
                </c:pt>
                <c:pt idx="1276">
                  <c:v>0.57999999999999996</c:v>
                </c:pt>
                <c:pt idx="1277">
                  <c:v>0.56999999999999995</c:v>
                </c:pt>
                <c:pt idx="1278">
                  <c:v>0.52</c:v>
                </c:pt>
                <c:pt idx="1279">
                  <c:v>0.43</c:v>
                </c:pt>
                <c:pt idx="1280">
                  <c:v>0.37</c:v>
                </c:pt>
                <c:pt idx="1281">
                  <c:v>0.2</c:v>
                </c:pt>
                <c:pt idx="1282">
                  <c:v>0.12</c:v>
                </c:pt>
                <c:pt idx="1283">
                  <c:v>0.09</c:v>
                </c:pt>
                <c:pt idx="1284">
                  <c:v>0.78</c:v>
                </c:pt>
                <c:pt idx="1285">
                  <c:v>0.64</c:v>
                </c:pt>
                <c:pt idx="1286">
                  <c:v>0.63</c:v>
                </c:pt>
                <c:pt idx="1287">
                  <c:v>0.62</c:v>
                </c:pt>
                <c:pt idx="1288">
                  <c:v>0.56000000000000005</c:v>
                </c:pt>
                <c:pt idx="1289">
                  <c:v>0.5</c:v>
                </c:pt>
                <c:pt idx="1290">
                  <c:v>0.49</c:v>
                </c:pt>
                <c:pt idx="1291">
                  <c:v>0.49</c:v>
                </c:pt>
                <c:pt idx="1292">
                  <c:v>0.48</c:v>
                </c:pt>
                <c:pt idx="1293">
                  <c:v>0.45</c:v>
                </c:pt>
                <c:pt idx="1294">
                  <c:v>0.37</c:v>
                </c:pt>
                <c:pt idx="1295">
                  <c:v>0.03</c:v>
                </c:pt>
                <c:pt idx="1296">
                  <c:v>0.69</c:v>
                </c:pt>
                <c:pt idx="1297">
                  <c:v>0.68</c:v>
                </c:pt>
                <c:pt idx="1298">
                  <c:v>0.57999999999999996</c:v>
                </c:pt>
                <c:pt idx="1299">
                  <c:v>0.52</c:v>
                </c:pt>
                <c:pt idx="1300">
                  <c:v>0.51</c:v>
                </c:pt>
                <c:pt idx="1301">
                  <c:v>0.43</c:v>
                </c:pt>
                <c:pt idx="1302">
                  <c:v>0.41</c:v>
                </c:pt>
                <c:pt idx="1303">
                  <c:v>0.31</c:v>
                </c:pt>
                <c:pt idx="1304">
                  <c:v>0.27</c:v>
                </c:pt>
                <c:pt idx="1305">
                  <c:v>0.25</c:v>
                </c:pt>
                <c:pt idx="1306">
                  <c:v>0.17</c:v>
                </c:pt>
                <c:pt idx="1307">
                  <c:v>0.15</c:v>
                </c:pt>
                <c:pt idx="1308">
                  <c:v>0.89</c:v>
                </c:pt>
                <c:pt idx="1309">
                  <c:v>0.88</c:v>
                </c:pt>
                <c:pt idx="1310">
                  <c:v>0.65</c:v>
                </c:pt>
                <c:pt idx="1311">
                  <c:v>0.56999999999999995</c:v>
                </c:pt>
                <c:pt idx="1312">
                  <c:v>0.54</c:v>
                </c:pt>
                <c:pt idx="1313">
                  <c:v>0.48</c:v>
                </c:pt>
                <c:pt idx="1314">
                  <c:v>0.41</c:v>
                </c:pt>
                <c:pt idx="1315">
                  <c:v>0.34</c:v>
                </c:pt>
                <c:pt idx="1316">
                  <c:v>0.34</c:v>
                </c:pt>
                <c:pt idx="1317">
                  <c:v>0.28000000000000003</c:v>
                </c:pt>
                <c:pt idx="1318">
                  <c:v>0.23</c:v>
                </c:pt>
                <c:pt idx="1319">
                  <c:v>0.06</c:v>
                </c:pt>
                <c:pt idx="1320">
                  <c:v>3.22</c:v>
                </c:pt>
                <c:pt idx="1321">
                  <c:v>0.88</c:v>
                </c:pt>
                <c:pt idx="1322">
                  <c:v>0.79</c:v>
                </c:pt>
                <c:pt idx="1323">
                  <c:v>0.63</c:v>
                </c:pt>
                <c:pt idx="1324">
                  <c:v>0.56999999999999995</c:v>
                </c:pt>
                <c:pt idx="1325">
                  <c:v>0.52</c:v>
                </c:pt>
                <c:pt idx="1326">
                  <c:v>0.52</c:v>
                </c:pt>
                <c:pt idx="1327">
                  <c:v>0.39</c:v>
                </c:pt>
                <c:pt idx="1328">
                  <c:v>0.35</c:v>
                </c:pt>
                <c:pt idx="1329">
                  <c:v>0.34</c:v>
                </c:pt>
                <c:pt idx="1330">
                  <c:v>0.25</c:v>
                </c:pt>
                <c:pt idx="1331">
                  <c:v>0.23</c:v>
                </c:pt>
                <c:pt idx="1332">
                  <c:v>0.81</c:v>
                </c:pt>
                <c:pt idx="1333">
                  <c:v>0.62</c:v>
                </c:pt>
                <c:pt idx="1334">
                  <c:v>0.61</c:v>
                </c:pt>
                <c:pt idx="1335">
                  <c:v>0.48</c:v>
                </c:pt>
                <c:pt idx="1336">
                  <c:v>0.47</c:v>
                </c:pt>
                <c:pt idx="1337">
                  <c:v>0.38</c:v>
                </c:pt>
                <c:pt idx="1338">
                  <c:v>0.37</c:v>
                </c:pt>
                <c:pt idx="1339">
                  <c:v>0.31</c:v>
                </c:pt>
                <c:pt idx="1340">
                  <c:v>0.27</c:v>
                </c:pt>
                <c:pt idx="1341">
                  <c:v>0.21</c:v>
                </c:pt>
                <c:pt idx="1342">
                  <c:v>0.21</c:v>
                </c:pt>
                <c:pt idx="1343">
                  <c:v>0.16</c:v>
                </c:pt>
                <c:pt idx="1344">
                  <c:v>2.4700000000000002</c:v>
                </c:pt>
                <c:pt idx="1345">
                  <c:v>0.82</c:v>
                </c:pt>
                <c:pt idx="1346">
                  <c:v>0.67</c:v>
                </c:pt>
                <c:pt idx="1347">
                  <c:v>0.54</c:v>
                </c:pt>
                <c:pt idx="1348">
                  <c:v>0.46</c:v>
                </c:pt>
                <c:pt idx="1349">
                  <c:v>0.45</c:v>
                </c:pt>
                <c:pt idx="1350">
                  <c:v>0.4</c:v>
                </c:pt>
                <c:pt idx="1351">
                  <c:v>0.34</c:v>
                </c:pt>
                <c:pt idx="1352">
                  <c:v>0.24</c:v>
                </c:pt>
                <c:pt idx="1353">
                  <c:v>0.19</c:v>
                </c:pt>
                <c:pt idx="1354">
                  <c:v>0.09</c:v>
                </c:pt>
                <c:pt idx="1355">
                  <c:v>0.08</c:v>
                </c:pt>
                <c:pt idx="1356">
                  <c:v>0.88</c:v>
                </c:pt>
                <c:pt idx="1357">
                  <c:v>0.81</c:v>
                </c:pt>
                <c:pt idx="1358">
                  <c:v>0.66</c:v>
                </c:pt>
                <c:pt idx="1359">
                  <c:v>0.62</c:v>
                </c:pt>
                <c:pt idx="1360">
                  <c:v>0.61</c:v>
                </c:pt>
                <c:pt idx="1361">
                  <c:v>0.43</c:v>
                </c:pt>
                <c:pt idx="1362">
                  <c:v>0.38</c:v>
                </c:pt>
                <c:pt idx="1363">
                  <c:v>0.34</c:v>
                </c:pt>
                <c:pt idx="1364">
                  <c:v>0.28000000000000003</c:v>
                </c:pt>
                <c:pt idx="1365">
                  <c:v>0.24</c:v>
                </c:pt>
                <c:pt idx="1366">
                  <c:v>0.2</c:v>
                </c:pt>
                <c:pt idx="1367">
                  <c:v>0.09</c:v>
                </c:pt>
                <c:pt idx="1368">
                  <c:v>3.05</c:v>
                </c:pt>
                <c:pt idx="1369">
                  <c:v>0.56000000000000005</c:v>
                </c:pt>
                <c:pt idx="1370">
                  <c:v>0.55000000000000004</c:v>
                </c:pt>
                <c:pt idx="1371">
                  <c:v>0.5</c:v>
                </c:pt>
                <c:pt idx="1372">
                  <c:v>0.49</c:v>
                </c:pt>
                <c:pt idx="1373">
                  <c:v>0.48</c:v>
                </c:pt>
                <c:pt idx="1374">
                  <c:v>0.46</c:v>
                </c:pt>
                <c:pt idx="1375">
                  <c:v>0.44</c:v>
                </c:pt>
                <c:pt idx="1376">
                  <c:v>0.43</c:v>
                </c:pt>
                <c:pt idx="1377">
                  <c:v>0.37</c:v>
                </c:pt>
                <c:pt idx="1378">
                  <c:v>0.28999999999999998</c:v>
                </c:pt>
                <c:pt idx="1379">
                  <c:v>0.24</c:v>
                </c:pt>
                <c:pt idx="1380">
                  <c:v>0.78</c:v>
                </c:pt>
                <c:pt idx="1381">
                  <c:v>0.72</c:v>
                </c:pt>
                <c:pt idx="1382">
                  <c:v>0.64</c:v>
                </c:pt>
                <c:pt idx="1383">
                  <c:v>0.6</c:v>
                </c:pt>
                <c:pt idx="1384">
                  <c:v>0.6</c:v>
                </c:pt>
                <c:pt idx="1385">
                  <c:v>0.56999999999999995</c:v>
                </c:pt>
                <c:pt idx="1386">
                  <c:v>0.49</c:v>
                </c:pt>
                <c:pt idx="1387">
                  <c:v>0.46</c:v>
                </c:pt>
                <c:pt idx="1388">
                  <c:v>0.37</c:v>
                </c:pt>
                <c:pt idx="1389">
                  <c:v>0.34</c:v>
                </c:pt>
                <c:pt idx="1390">
                  <c:v>0.34</c:v>
                </c:pt>
                <c:pt idx="1391">
                  <c:v>0.05</c:v>
                </c:pt>
                <c:pt idx="1392">
                  <c:v>0.76</c:v>
                </c:pt>
                <c:pt idx="1393">
                  <c:v>0.57999999999999996</c:v>
                </c:pt>
                <c:pt idx="1394">
                  <c:v>0.49</c:v>
                </c:pt>
                <c:pt idx="1395">
                  <c:v>0.37</c:v>
                </c:pt>
                <c:pt idx="1396">
                  <c:v>0.34</c:v>
                </c:pt>
                <c:pt idx="1397">
                  <c:v>0.28999999999999998</c:v>
                </c:pt>
                <c:pt idx="1398">
                  <c:v>0.28999999999999998</c:v>
                </c:pt>
                <c:pt idx="1399">
                  <c:v>0.21</c:v>
                </c:pt>
                <c:pt idx="1400">
                  <c:v>0.16</c:v>
                </c:pt>
                <c:pt idx="1401">
                  <c:v>0.14000000000000001</c:v>
                </c:pt>
                <c:pt idx="1402">
                  <c:v>0.03</c:v>
                </c:pt>
                <c:pt idx="1403">
                  <c:v>0.02</c:v>
                </c:pt>
                <c:pt idx="1404">
                  <c:v>0.78</c:v>
                </c:pt>
                <c:pt idx="1405">
                  <c:v>0.56000000000000005</c:v>
                </c:pt>
                <c:pt idx="1406">
                  <c:v>0.52</c:v>
                </c:pt>
                <c:pt idx="1407">
                  <c:v>0.35</c:v>
                </c:pt>
                <c:pt idx="1408">
                  <c:v>0.33</c:v>
                </c:pt>
                <c:pt idx="1409">
                  <c:v>0.32</c:v>
                </c:pt>
                <c:pt idx="1410">
                  <c:v>0.26</c:v>
                </c:pt>
                <c:pt idx="1411">
                  <c:v>0.25</c:v>
                </c:pt>
                <c:pt idx="1412">
                  <c:v>0.21</c:v>
                </c:pt>
                <c:pt idx="1413">
                  <c:v>0.17</c:v>
                </c:pt>
                <c:pt idx="1414">
                  <c:v>0.17</c:v>
                </c:pt>
                <c:pt idx="1415">
                  <c:v>0.16</c:v>
                </c:pt>
                <c:pt idx="1416">
                  <c:v>0.62</c:v>
                </c:pt>
                <c:pt idx="1417">
                  <c:v>0.57999999999999996</c:v>
                </c:pt>
                <c:pt idx="1418">
                  <c:v>0.56999999999999995</c:v>
                </c:pt>
                <c:pt idx="1419">
                  <c:v>0.51</c:v>
                </c:pt>
                <c:pt idx="1420">
                  <c:v>0.43</c:v>
                </c:pt>
                <c:pt idx="1421">
                  <c:v>0.37</c:v>
                </c:pt>
                <c:pt idx="1422">
                  <c:v>0.33</c:v>
                </c:pt>
                <c:pt idx="1423">
                  <c:v>0.33</c:v>
                </c:pt>
                <c:pt idx="1424">
                  <c:v>0.33</c:v>
                </c:pt>
                <c:pt idx="1425">
                  <c:v>0.18</c:v>
                </c:pt>
                <c:pt idx="1426">
                  <c:v>0.17</c:v>
                </c:pt>
                <c:pt idx="1427">
                  <c:v>0</c:v>
                </c:pt>
                <c:pt idx="1428">
                  <c:v>0.54</c:v>
                </c:pt>
                <c:pt idx="1429">
                  <c:v>0.53</c:v>
                </c:pt>
                <c:pt idx="1430">
                  <c:v>0.45</c:v>
                </c:pt>
                <c:pt idx="1431">
                  <c:v>0.43</c:v>
                </c:pt>
                <c:pt idx="1432">
                  <c:v>0.38</c:v>
                </c:pt>
                <c:pt idx="1433">
                  <c:v>0.37</c:v>
                </c:pt>
                <c:pt idx="1434">
                  <c:v>0.36</c:v>
                </c:pt>
                <c:pt idx="1435">
                  <c:v>0.34</c:v>
                </c:pt>
                <c:pt idx="1436">
                  <c:v>0.34</c:v>
                </c:pt>
                <c:pt idx="1437">
                  <c:v>0.26</c:v>
                </c:pt>
                <c:pt idx="1438">
                  <c:v>0.25</c:v>
                </c:pt>
                <c:pt idx="1439">
                  <c:v>0.24</c:v>
                </c:pt>
                <c:pt idx="1440">
                  <c:v>3.65</c:v>
                </c:pt>
                <c:pt idx="1441">
                  <c:v>0.85</c:v>
                </c:pt>
                <c:pt idx="1442">
                  <c:v>0.75</c:v>
                </c:pt>
                <c:pt idx="1443">
                  <c:v>0.48</c:v>
                </c:pt>
                <c:pt idx="1444">
                  <c:v>0.47</c:v>
                </c:pt>
                <c:pt idx="1445">
                  <c:v>0.42</c:v>
                </c:pt>
                <c:pt idx="1446">
                  <c:v>0.39</c:v>
                </c:pt>
                <c:pt idx="1447">
                  <c:v>0.32</c:v>
                </c:pt>
                <c:pt idx="1448">
                  <c:v>0.3</c:v>
                </c:pt>
                <c:pt idx="1449">
                  <c:v>0.27</c:v>
                </c:pt>
                <c:pt idx="1450">
                  <c:v>0.18</c:v>
                </c:pt>
                <c:pt idx="1451">
                  <c:v>0.12</c:v>
                </c:pt>
                <c:pt idx="1452">
                  <c:v>3.37</c:v>
                </c:pt>
                <c:pt idx="1453">
                  <c:v>0.86</c:v>
                </c:pt>
                <c:pt idx="1454">
                  <c:v>0.68</c:v>
                </c:pt>
                <c:pt idx="1455">
                  <c:v>0.57999999999999996</c:v>
                </c:pt>
                <c:pt idx="1456">
                  <c:v>0.47</c:v>
                </c:pt>
                <c:pt idx="1457">
                  <c:v>0.38</c:v>
                </c:pt>
                <c:pt idx="1458">
                  <c:v>0.34</c:v>
                </c:pt>
                <c:pt idx="1459">
                  <c:v>0.3</c:v>
                </c:pt>
                <c:pt idx="1460">
                  <c:v>0.28999999999999998</c:v>
                </c:pt>
                <c:pt idx="1461">
                  <c:v>0.21</c:v>
                </c:pt>
                <c:pt idx="1462">
                  <c:v>0.21</c:v>
                </c:pt>
                <c:pt idx="1463">
                  <c:v>0.2</c:v>
                </c:pt>
                <c:pt idx="1464">
                  <c:v>0.96</c:v>
                </c:pt>
                <c:pt idx="1465">
                  <c:v>0.93</c:v>
                </c:pt>
                <c:pt idx="1466">
                  <c:v>0.69</c:v>
                </c:pt>
                <c:pt idx="1467">
                  <c:v>0.67</c:v>
                </c:pt>
                <c:pt idx="1468">
                  <c:v>0.53</c:v>
                </c:pt>
                <c:pt idx="1469">
                  <c:v>0.46</c:v>
                </c:pt>
                <c:pt idx="1470">
                  <c:v>0.36</c:v>
                </c:pt>
                <c:pt idx="1471">
                  <c:v>0.33</c:v>
                </c:pt>
                <c:pt idx="1472">
                  <c:v>0.32</c:v>
                </c:pt>
                <c:pt idx="1473">
                  <c:v>0.28999999999999998</c:v>
                </c:pt>
                <c:pt idx="1474">
                  <c:v>0.26</c:v>
                </c:pt>
                <c:pt idx="1475">
                  <c:v>0.25</c:v>
                </c:pt>
                <c:pt idx="1476">
                  <c:v>1.03</c:v>
                </c:pt>
                <c:pt idx="1477">
                  <c:v>0.76</c:v>
                </c:pt>
                <c:pt idx="1478">
                  <c:v>0.76</c:v>
                </c:pt>
                <c:pt idx="1479">
                  <c:v>0.68</c:v>
                </c:pt>
                <c:pt idx="1480">
                  <c:v>0.61</c:v>
                </c:pt>
                <c:pt idx="1481">
                  <c:v>0.55000000000000004</c:v>
                </c:pt>
                <c:pt idx="1482">
                  <c:v>0.41</c:v>
                </c:pt>
                <c:pt idx="1483">
                  <c:v>0.36</c:v>
                </c:pt>
                <c:pt idx="1484">
                  <c:v>0.35</c:v>
                </c:pt>
                <c:pt idx="1485">
                  <c:v>0.31</c:v>
                </c:pt>
                <c:pt idx="1486">
                  <c:v>0.23</c:v>
                </c:pt>
                <c:pt idx="1487">
                  <c:v>0</c:v>
                </c:pt>
                <c:pt idx="1488">
                  <c:v>3.34</c:v>
                </c:pt>
                <c:pt idx="1489">
                  <c:v>0.73</c:v>
                </c:pt>
                <c:pt idx="1490">
                  <c:v>0.67</c:v>
                </c:pt>
                <c:pt idx="1491">
                  <c:v>0.56000000000000005</c:v>
                </c:pt>
                <c:pt idx="1492">
                  <c:v>0.56000000000000005</c:v>
                </c:pt>
                <c:pt idx="1493">
                  <c:v>0.47</c:v>
                </c:pt>
                <c:pt idx="1494">
                  <c:v>0.38</c:v>
                </c:pt>
                <c:pt idx="1495">
                  <c:v>0.35</c:v>
                </c:pt>
                <c:pt idx="1496">
                  <c:v>0.26</c:v>
                </c:pt>
                <c:pt idx="1497">
                  <c:v>0.24</c:v>
                </c:pt>
                <c:pt idx="1498">
                  <c:v>0.12</c:v>
                </c:pt>
                <c:pt idx="1499">
                  <c:v>7.0000000000000007E-2</c:v>
                </c:pt>
                <c:pt idx="1500">
                  <c:v>1.26</c:v>
                </c:pt>
                <c:pt idx="1501">
                  <c:v>1.1299999999999999</c:v>
                </c:pt>
                <c:pt idx="1502">
                  <c:v>0.87</c:v>
                </c:pt>
                <c:pt idx="1503">
                  <c:v>0.59</c:v>
                </c:pt>
                <c:pt idx="1504">
                  <c:v>0.56999999999999995</c:v>
                </c:pt>
                <c:pt idx="1505">
                  <c:v>0.54</c:v>
                </c:pt>
                <c:pt idx="1506">
                  <c:v>0.51</c:v>
                </c:pt>
                <c:pt idx="1507">
                  <c:v>0.47</c:v>
                </c:pt>
                <c:pt idx="1508">
                  <c:v>0.39</c:v>
                </c:pt>
                <c:pt idx="1509">
                  <c:v>0.33</c:v>
                </c:pt>
                <c:pt idx="1510">
                  <c:v>0.31</c:v>
                </c:pt>
                <c:pt idx="1511">
                  <c:v>0.13</c:v>
                </c:pt>
                <c:pt idx="1512">
                  <c:v>0.66</c:v>
                </c:pt>
                <c:pt idx="1513">
                  <c:v>0.63</c:v>
                </c:pt>
                <c:pt idx="1514">
                  <c:v>0.52</c:v>
                </c:pt>
                <c:pt idx="1515">
                  <c:v>0.5</c:v>
                </c:pt>
                <c:pt idx="1516">
                  <c:v>0.42</c:v>
                </c:pt>
                <c:pt idx="1517">
                  <c:v>0.4</c:v>
                </c:pt>
                <c:pt idx="1518">
                  <c:v>0.35</c:v>
                </c:pt>
                <c:pt idx="1519">
                  <c:v>0.3</c:v>
                </c:pt>
                <c:pt idx="1520">
                  <c:v>0.27</c:v>
                </c:pt>
                <c:pt idx="1521">
                  <c:v>0.15</c:v>
                </c:pt>
                <c:pt idx="1522">
                  <c:v>0.08</c:v>
                </c:pt>
                <c:pt idx="1523">
                  <c:v>0</c:v>
                </c:pt>
                <c:pt idx="1524">
                  <c:v>0.84</c:v>
                </c:pt>
                <c:pt idx="1525">
                  <c:v>0.77</c:v>
                </c:pt>
                <c:pt idx="1526">
                  <c:v>0.59</c:v>
                </c:pt>
                <c:pt idx="1527">
                  <c:v>0.55000000000000004</c:v>
                </c:pt>
                <c:pt idx="1528">
                  <c:v>0.48</c:v>
                </c:pt>
                <c:pt idx="1529">
                  <c:v>0.45</c:v>
                </c:pt>
                <c:pt idx="1530">
                  <c:v>0.39</c:v>
                </c:pt>
                <c:pt idx="1531">
                  <c:v>0.35</c:v>
                </c:pt>
                <c:pt idx="1532">
                  <c:v>0.34</c:v>
                </c:pt>
                <c:pt idx="1533">
                  <c:v>0.25</c:v>
                </c:pt>
                <c:pt idx="1534">
                  <c:v>0.15</c:v>
                </c:pt>
                <c:pt idx="1535">
                  <c:v>0.09</c:v>
                </c:pt>
                <c:pt idx="1536">
                  <c:v>0.91</c:v>
                </c:pt>
                <c:pt idx="1537">
                  <c:v>0.75</c:v>
                </c:pt>
                <c:pt idx="1538">
                  <c:v>0.62</c:v>
                </c:pt>
                <c:pt idx="1539">
                  <c:v>0.6</c:v>
                </c:pt>
                <c:pt idx="1540">
                  <c:v>0.56999999999999995</c:v>
                </c:pt>
                <c:pt idx="1541">
                  <c:v>0.43</c:v>
                </c:pt>
                <c:pt idx="1542">
                  <c:v>0.35</c:v>
                </c:pt>
                <c:pt idx="1543">
                  <c:v>0.31</c:v>
                </c:pt>
                <c:pt idx="1544">
                  <c:v>0.25</c:v>
                </c:pt>
                <c:pt idx="1545">
                  <c:v>0.23</c:v>
                </c:pt>
                <c:pt idx="1546">
                  <c:v>0.21</c:v>
                </c:pt>
                <c:pt idx="1547">
                  <c:v>0.13</c:v>
                </c:pt>
                <c:pt idx="1548">
                  <c:v>0.62</c:v>
                </c:pt>
                <c:pt idx="1549">
                  <c:v>0.52</c:v>
                </c:pt>
                <c:pt idx="1550">
                  <c:v>0.47</c:v>
                </c:pt>
                <c:pt idx="1551">
                  <c:v>0.44</c:v>
                </c:pt>
                <c:pt idx="1552">
                  <c:v>0.4</c:v>
                </c:pt>
                <c:pt idx="1553">
                  <c:v>0.4</c:v>
                </c:pt>
                <c:pt idx="1554">
                  <c:v>0.37</c:v>
                </c:pt>
                <c:pt idx="1555">
                  <c:v>0.34</c:v>
                </c:pt>
                <c:pt idx="1556">
                  <c:v>0.23</c:v>
                </c:pt>
                <c:pt idx="1557">
                  <c:v>0.19</c:v>
                </c:pt>
                <c:pt idx="1558">
                  <c:v>0.19</c:v>
                </c:pt>
                <c:pt idx="1559">
                  <c:v>0.1</c:v>
                </c:pt>
                <c:pt idx="1560">
                  <c:v>0.68</c:v>
                </c:pt>
                <c:pt idx="1561">
                  <c:v>0.65</c:v>
                </c:pt>
                <c:pt idx="1562">
                  <c:v>0.63</c:v>
                </c:pt>
                <c:pt idx="1563">
                  <c:v>0.62</c:v>
                </c:pt>
                <c:pt idx="1564">
                  <c:v>0.61</c:v>
                </c:pt>
                <c:pt idx="1565">
                  <c:v>0.55000000000000004</c:v>
                </c:pt>
                <c:pt idx="1566">
                  <c:v>0.52</c:v>
                </c:pt>
                <c:pt idx="1567">
                  <c:v>0.47</c:v>
                </c:pt>
                <c:pt idx="1568">
                  <c:v>0.28999999999999998</c:v>
                </c:pt>
                <c:pt idx="1569">
                  <c:v>0.24</c:v>
                </c:pt>
                <c:pt idx="1570">
                  <c:v>0.15</c:v>
                </c:pt>
                <c:pt idx="1571">
                  <c:v>0.13</c:v>
                </c:pt>
                <c:pt idx="1572">
                  <c:v>0.81</c:v>
                </c:pt>
                <c:pt idx="1573">
                  <c:v>0.75</c:v>
                </c:pt>
                <c:pt idx="1574">
                  <c:v>0.56000000000000005</c:v>
                </c:pt>
                <c:pt idx="1575">
                  <c:v>0.56000000000000005</c:v>
                </c:pt>
                <c:pt idx="1576">
                  <c:v>0.54</c:v>
                </c:pt>
                <c:pt idx="1577">
                  <c:v>0.53</c:v>
                </c:pt>
                <c:pt idx="1578">
                  <c:v>0.52</c:v>
                </c:pt>
                <c:pt idx="1579">
                  <c:v>0.48</c:v>
                </c:pt>
                <c:pt idx="1580">
                  <c:v>0.32</c:v>
                </c:pt>
                <c:pt idx="1581">
                  <c:v>0.31</c:v>
                </c:pt>
                <c:pt idx="1582">
                  <c:v>0.24</c:v>
                </c:pt>
                <c:pt idx="1583">
                  <c:v>0.15</c:v>
                </c:pt>
                <c:pt idx="1584">
                  <c:v>0.99</c:v>
                </c:pt>
                <c:pt idx="1585">
                  <c:v>0.94</c:v>
                </c:pt>
                <c:pt idx="1586">
                  <c:v>0.92</c:v>
                </c:pt>
                <c:pt idx="1587">
                  <c:v>0.52</c:v>
                </c:pt>
                <c:pt idx="1588">
                  <c:v>0.51</c:v>
                </c:pt>
                <c:pt idx="1589">
                  <c:v>0.48</c:v>
                </c:pt>
                <c:pt idx="1590">
                  <c:v>0.42</c:v>
                </c:pt>
                <c:pt idx="1591">
                  <c:v>0.39</c:v>
                </c:pt>
                <c:pt idx="1592">
                  <c:v>0.33</c:v>
                </c:pt>
                <c:pt idx="1593">
                  <c:v>0.3</c:v>
                </c:pt>
                <c:pt idx="1594">
                  <c:v>0.27</c:v>
                </c:pt>
                <c:pt idx="1595">
                  <c:v>0.19</c:v>
                </c:pt>
                <c:pt idx="1596">
                  <c:v>0.99</c:v>
                </c:pt>
                <c:pt idx="1597">
                  <c:v>0.92</c:v>
                </c:pt>
                <c:pt idx="1598">
                  <c:v>0.72</c:v>
                </c:pt>
                <c:pt idx="1599">
                  <c:v>0.57999999999999996</c:v>
                </c:pt>
                <c:pt idx="1600">
                  <c:v>0.52</c:v>
                </c:pt>
                <c:pt idx="1601">
                  <c:v>0.5</c:v>
                </c:pt>
                <c:pt idx="1602">
                  <c:v>0.4</c:v>
                </c:pt>
                <c:pt idx="1603">
                  <c:v>0.26</c:v>
                </c:pt>
                <c:pt idx="1604">
                  <c:v>0.23</c:v>
                </c:pt>
                <c:pt idx="1605">
                  <c:v>0.19</c:v>
                </c:pt>
                <c:pt idx="1606">
                  <c:v>0.16</c:v>
                </c:pt>
                <c:pt idx="1607">
                  <c:v>0.02</c:v>
                </c:pt>
                <c:pt idx="1608">
                  <c:v>0.83</c:v>
                </c:pt>
                <c:pt idx="1609">
                  <c:v>0.68</c:v>
                </c:pt>
                <c:pt idx="1610">
                  <c:v>0.54</c:v>
                </c:pt>
                <c:pt idx="1611">
                  <c:v>0.53</c:v>
                </c:pt>
                <c:pt idx="1612">
                  <c:v>0.52</c:v>
                </c:pt>
                <c:pt idx="1613">
                  <c:v>0.46</c:v>
                </c:pt>
                <c:pt idx="1614">
                  <c:v>0.39</c:v>
                </c:pt>
                <c:pt idx="1615">
                  <c:v>0.3</c:v>
                </c:pt>
                <c:pt idx="1616">
                  <c:v>0.3</c:v>
                </c:pt>
                <c:pt idx="1617">
                  <c:v>0.28000000000000003</c:v>
                </c:pt>
                <c:pt idx="1618">
                  <c:v>0.28000000000000003</c:v>
                </c:pt>
                <c:pt idx="1619">
                  <c:v>0.2</c:v>
                </c:pt>
                <c:pt idx="1620">
                  <c:v>0.76</c:v>
                </c:pt>
                <c:pt idx="1621">
                  <c:v>0.61</c:v>
                </c:pt>
                <c:pt idx="1622">
                  <c:v>0.59</c:v>
                </c:pt>
                <c:pt idx="1623">
                  <c:v>0.56999999999999995</c:v>
                </c:pt>
                <c:pt idx="1624">
                  <c:v>0.54</c:v>
                </c:pt>
                <c:pt idx="1625">
                  <c:v>0.54</c:v>
                </c:pt>
                <c:pt idx="1626">
                  <c:v>0.53</c:v>
                </c:pt>
                <c:pt idx="1627">
                  <c:v>0.48</c:v>
                </c:pt>
                <c:pt idx="1628">
                  <c:v>0.45</c:v>
                </c:pt>
                <c:pt idx="1629">
                  <c:v>0.41</c:v>
                </c:pt>
                <c:pt idx="1630">
                  <c:v>0.36</c:v>
                </c:pt>
                <c:pt idx="1631">
                  <c:v>0.32</c:v>
                </c:pt>
                <c:pt idx="1632">
                  <c:v>0.96</c:v>
                </c:pt>
                <c:pt idx="1633">
                  <c:v>0.84</c:v>
                </c:pt>
                <c:pt idx="1634">
                  <c:v>0.65</c:v>
                </c:pt>
                <c:pt idx="1635">
                  <c:v>0.56000000000000005</c:v>
                </c:pt>
                <c:pt idx="1636">
                  <c:v>0.56000000000000005</c:v>
                </c:pt>
                <c:pt idx="1637">
                  <c:v>0.39</c:v>
                </c:pt>
                <c:pt idx="1638">
                  <c:v>0.37</c:v>
                </c:pt>
                <c:pt idx="1639">
                  <c:v>0.34</c:v>
                </c:pt>
                <c:pt idx="1640">
                  <c:v>0.2</c:v>
                </c:pt>
                <c:pt idx="1641">
                  <c:v>0.19</c:v>
                </c:pt>
                <c:pt idx="1642">
                  <c:v>0.13</c:v>
                </c:pt>
                <c:pt idx="1643">
                  <c:v>0.11</c:v>
                </c:pt>
                <c:pt idx="1644">
                  <c:v>0.84</c:v>
                </c:pt>
                <c:pt idx="1645">
                  <c:v>0.82</c:v>
                </c:pt>
                <c:pt idx="1646">
                  <c:v>0.82</c:v>
                </c:pt>
                <c:pt idx="1647">
                  <c:v>0.77</c:v>
                </c:pt>
                <c:pt idx="1648">
                  <c:v>0.48</c:v>
                </c:pt>
                <c:pt idx="1649">
                  <c:v>0.45</c:v>
                </c:pt>
                <c:pt idx="1650">
                  <c:v>0.42</c:v>
                </c:pt>
                <c:pt idx="1651">
                  <c:v>0.41</c:v>
                </c:pt>
                <c:pt idx="1652">
                  <c:v>0.3</c:v>
                </c:pt>
                <c:pt idx="1653">
                  <c:v>0.28000000000000003</c:v>
                </c:pt>
                <c:pt idx="1654">
                  <c:v>0.23</c:v>
                </c:pt>
                <c:pt idx="1655">
                  <c:v>0.16</c:v>
                </c:pt>
                <c:pt idx="1656">
                  <c:v>0.77</c:v>
                </c:pt>
                <c:pt idx="1657">
                  <c:v>0.63</c:v>
                </c:pt>
                <c:pt idx="1658">
                  <c:v>0.51</c:v>
                </c:pt>
                <c:pt idx="1659">
                  <c:v>0.5</c:v>
                </c:pt>
                <c:pt idx="1660">
                  <c:v>0.47</c:v>
                </c:pt>
                <c:pt idx="1661">
                  <c:v>0.44</c:v>
                </c:pt>
                <c:pt idx="1662">
                  <c:v>0.41</c:v>
                </c:pt>
                <c:pt idx="1663">
                  <c:v>0.4</c:v>
                </c:pt>
                <c:pt idx="1664">
                  <c:v>0.37</c:v>
                </c:pt>
                <c:pt idx="1665">
                  <c:v>0.18</c:v>
                </c:pt>
                <c:pt idx="1666">
                  <c:v>0.05</c:v>
                </c:pt>
                <c:pt idx="1667">
                  <c:v>0</c:v>
                </c:pt>
                <c:pt idx="1668">
                  <c:v>0.81</c:v>
                </c:pt>
                <c:pt idx="1669">
                  <c:v>0.74</c:v>
                </c:pt>
                <c:pt idx="1670">
                  <c:v>0.6</c:v>
                </c:pt>
                <c:pt idx="1671">
                  <c:v>0.44</c:v>
                </c:pt>
                <c:pt idx="1672">
                  <c:v>0.37</c:v>
                </c:pt>
                <c:pt idx="1673">
                  <c:v>0.26</c:v>
                </c:pt>
                <c:pt idx="1674">
                  <c:v>0.26</c:v>
                </c:pt>
                <c:pt idx="1675">
                  <c:v>0.21</c:v>
                </c:pt>
                <c:pt idx="1676">
                  <c:v>0.21</c:v>
                </c:pt>
                <c:pt idx="1677">
                  <c:v>0.2</c:v>
                </c:pt>
                <c:pt idx="1678">
                  <c:v>0.11</c:v>
                </c:pt>
                <c:pt idx="1679">
                  <c:v>0</c:v>
                </c:pt>
                <c:pt idx="1680">
                  <c:v>0.92</c:v>
                </c:pt>
                <c:pt idx="1681">
                  <c:v>0.9</c:v>
                </c:pt>
                <c:pt idx="1682">
                  <c:v>0.75</c:v>
                </c:pt>
                <c:pt idx="1683">
                  <c:v>0.56999999999999995</c:v>
                </c:pt>
                <c:pt idx="1684">
                  <c:v>0.55000000000000004</c:v>
                </c:pt>
                <c:pt idx="1685">
                  <c:v>0.54</c:v>
                </c:pt>
                <c:pt idx="1686">
                  <c:v>0.52</c:v>
                </c:pt>
                <c:pt idx="1687">
                  <c:v>0.49</c:v>
                </c:pt>
                <c:pt idx="1688">
                  <c:v>0.44</c:v>
                </c:pt>
                <c:pt idx="1689">
                  <c:v>0.38</c:v>
                </c:pt>
                <c:pt idx="1690">
                  <c:v>0.31</c:v>
                </c:pt>
                <c:pt idx="1691">
                  <c:v>0.11</c:v>
                </c:pt>
                <c:pt idx="1692">
                  <c:v>2.17</c:v>
                </c:pt>
                <c:pt idx="1693">
                  <c:v>0.75</c:v>
                </c:pt>
                <c:pt idx="1694">
                  <c:v>0.56999999999999995</c:v>
                </c:pt>
                <c:pt idx="1695">
                  <c:v>0.56000000000000005</c:v>
                </c:pt>
                <c:pt idx="1696">
                  <c:v>0.5</c:v>
                </c:pt>
                <c:pt idx="1697">
                  <c:v>0.41</c:v>
                </c:pt>
                <c:pt idx="1698">
                  <c:v>0.33</c:v>
                </c:pt>
                <c:pt idx="1699">
                  <c:v>0.27</c:v>
                </c:pt>
                <c:pt idx="1700">
                  <c:v>0.25</c:v>
                </c:pt>
                <c:pt idx="1701">
                  <c:v>0.23</c:v>
                </c:pt>
                <c:pt idx="1702">
                  <c:v>0.17</c:v>
                </c:pt>
                <c:pt idx="1703">
                  <c:v>0</c:v>
                </c:pt>
                <c:pt idx="1704">
                  <c:v>2.66</c:v>
                </c:pt>
                <c:pt idx="1705">
                  <c:v>1</c:v>
                </c:pt>
                <c:pt idx="1706">
                  <c:v>0.87</c:v>
                </c:pt>
                <c:pt idx="1707">
                  <c:v>0.85</c:v>
                </c:pt>
                <c:pt idx="1708">
                  <c:v>0.56000000000000005</c:v>
                </c:pt>
                <c:pt idx="1709">
                  <c:v>0.45</c:v>
                </c:pt>
                <c:pt idx="1710">
                  <c:v>0.44</c:v>
                </c:pt>
                <c:pt idx="1711">
                  <c:v>0.38</c:v>
                </c:pt>
                <c:pt idx="1712">
                  <c:v>0.34</c:v>
                </c:pt>
                <c:pt idx="1713">
                  <c:v>0.3</c:v>
                </c:pt>
                <c:pt idx="1714">
                  <c:v>0.25</c:v>
                </c:pt>
                <c:pt idx="1715">
                  <c:v>0.21</c:v>
                </c:pt>
                <c:pt idx="1716">
                  <c:v>0.87</c:v>
                </c:pt>
                <c:pt idx="1717">
                  <c:v>0.79</c:v>
                </c:pt>
                <c:pt idx="1718">
                  <c:v>0.77</c:v>
                </c:pt>
                <c:pt idx="1719">
                  <c:v>0.7</c:v>
                </c:pt>
                <c:pt idx="1720">
                  <c:v>0.69</c:v>
                </c:pt>
                <c:pt idx="1721">
                  <c:v>0.56000000000000005</c:v>
                </c:pt>
                <c:pt idx="1722">
                  <c:v>0.55000000000000004</c:v>
                </c:pt>
                <c:pt idx="1723">
                  <c:v>0.43</c:v>
                </c:pt>
                <c:pt idx="1724">
                  <c:v>0.38</c:v>
                </c:pt>
                <c:pt idx="1725">
                  <c:v>0.35</c:v>
                </c:pt>
                <c:pt idx="1726">
                  <c:v>0.19</c:v>
                </c:pt>
                <c:pt idx="1727">
                  <c:v>0.09</c:v>
                </c:pt>
                <c:pt idx="1728">
                  <c:v>1.97</c:v>
                </c:pt>
                <c:pt idx="1729">
                  <c:v>0.91</c:v>
                </c:pt>
                <c:pt idx="1730">
                  <c:v>0.74</c:v>
                </c:pt>
                <c:pt idx="1731">
                  <c:v>0.52</c:v>
                </c:pt>
                <c:pt idx="1732">
                  <c:v>0.47</c:v>
                </c:pt>
                <c:pt idx="1733">
                  <c:v>0.45</c:v>
                </c:pt>
                <c:pt idx="1734">
                  <c:v>0.36</c:v>
                </c:pt>
                <c:pt idx="1735">
                  <c:v>0.35</c:v>
                </c:pt>
                <c:pt idx="1736">
                  <c:v>0.27</c:v>
                </c:pt>
                <c:pt idx="1737">
                  <c:v>0.26</c:v>
                </c:pt>
                <c:pt idx="1738">
                  <c:v>0.17</c:v>
                </c:pt>
                <c:pt idx="1739">
                  <c:v>0.16</c:v>
                </c:pt>
                <c:pt idx="1740">
                  <c:v>0.79</c:v>
                </c:pt>
                <c:pt idx="1741">
                  <c:v>0.78</c:v>
                </c:pt>
                <c:pt idx="1742">
                  <c:v>0.68</c:v>
                </c:pt>
                <c:pt idx="1743">
                  <c:v>0.57999999999999996</c:v>
                </c:pt>
                <c:pt idx="1744">
                  <c:v>0.53</c:v>
                </c:pt>
                <c:pt idx="1745">
                  <c:v>0.52</c:v>
                </c:pt>
                <c:pt idx="1746">
                  <c:v>0.28999999999999998</c:v>
                </c:pt>
                <c:pt idx="1747">
                  <c:v>0.28000000000000003</c:v>
                </c:pt>
                <c:pt idx="1748">
                  <c:v>0.25</c:v>
                </c:pt>
                <c:pt idx="1749">
                  <c:v>0.19</c:v>
                </c:pt>
                <c:pt idx="1750">
                  <c:v>0.14000000000000001</c:v>
                </c:pt>
                <c:pt idx="1751">
                  <c:v>0.01</c:v>
                </c:pt>
                <c:pt idx="1752">
                  <c:v>0.91</c:v>
                </c:pt>
                <c:pt idx="1753">
                  <c:v>0.82</c:v>
                </c:pt>
                <c:pt idx="1754">
                  <c:v>0.57999999999999996</c:v>
                </c:pt>
                <c:pt idx="1755">
                  <c:v>0.53</c:v>
                </c:pt>
                <c:pt idx="1756">
                  <c:v>0.46</c:v>
                </c:pt>
                <c:pt idx="1757">
                  <c:v>0.4</c:v>
                </c:pt>
                <c:pt idx="1758">
                  <c:v>0.38</c:v>
                </c:pt>
                <c:pt idx="1759">
                  <c:v>0.36</c:v>
                </c:pt>
                <c:pt idx="1760">
                  <c:v>0.36</c:v>
                </c:pt>
                <c:pt idx="1761">
                  <c:v>0.23</c:v>
                </c:pt>
                <c:pt idx="1762">
                  <c:v>0.17</c:v>
                </c:pt>
                <c:pt idx="1763">
                  <c:v>0.17</c:v>
                </c:pt>
                <c:pt idx="1764">
                  <c:v>0.96</c:v>
                </c:pt>
                <c:pt idx="1765">
                  <c:v>0.86</c:v>
                </c:pt>
                <c:pt idx="1766">
                  <c:v>0.55000000000000004</c:v>
                </c:pt>
                <c:pt idx="1767">
                  <c:v>0.54</c:v>
                </c:pt>
                <c:pt idx="1768">
                  <c:v>0.48</c:v>
                </c:pt>
                <c:pt idx="1769">
                  <c:v>0.35</c:v>
                </c:pt>
                <c:pt idx="1770">
                  <c:v>0.27</c:v>
                </c:pt>
                <c:pt idx="1771">
                  <c:v>0.17</c:v>
                </c:pt>
                <c:pt idx="1772">
                  <c:v>0.13</c:v>
                </c:pt>
                <c:pt idx="1773">
                  <c:v>0.12</c:v>
                </c:pt>
                <c:pt idx="1774">
                  <c:v>0.08</c:v>
                </c:pt>
                <c:pt idx="1775">
                  <c:v>0.01</c:v>
                </c:pt>
                <c:pt idx="1776">
                  <c:v>1.02</c:v>
                </c:pt>
                <c:pt idx="1777">
                  <c:v>0.75</c:v>
                </c:pt>
                <c:pt idx="1778">
                  <c:v>0.72</c:v>
                </c:pt>
                <c:pt idx="1779">
                  <c:v>0.44</c:v>
                </c:pt>
                <c:pt idx="1780">
                  <c:v>0.39</c:v>
                </c:pt>
                <c:pt idx="1781">
                  <c:v>0.36</c:v>
                </c:pt>
                <c:pt idx="1782">
                  <c:v>0.33</c:v>
                </c:pt>
                <c:pt idx="1783">
                  <c:v>0.33</c:v>
                </c:pt>
                <c:pt idx="1784">
                  <c:v>0.33</c:v>
                </c:pt>
                <c:pt idx="1785">
                  <c:v>0.31</c:v>
                </c:pt>
                <c:pt idx="1786">
                  <c:v>0.24</c:v>
                </c:pt>
                <c:pt idx="1787">
                  <c:v>0.15</c:v>
                </c:pt>
                <c:pt idx="1788">
                  <c:v>0.7</c:v>
                </c:pt>
                <c:pt idx="1789">
                  <c:v>0.69</c:v>
                </c:pt>
                <c:pt idx="1790">
                  <c:v>0.6</c:v>
                </c:pt>
                <c:pt idx="1791">
                  <c:v>0.57999999999999996</c:v>
                </c:pt>
                <c:pt idx="1792">
                  <c:v>0.53</c:v>
                </c:pt>
                <c:pt idx="1793">
                  <c:v>0.48</c:v>
                </c:pt>
                <c:pt idx="1794">
                  <c:v>0.38</c:v>
                </c:pt>
                <c:pt idx="1795">
                  <c:v>0.36</c:v>
                </c:pt>
                <c:pt idx="1796">
                  <c:v>0.31</c:v>
                </c:pt>
                <c:pt idx="1797">
                  <c:v>0.31</c:v>
                </c:pt>
                <c:pt idx="1798">
                  <c:v>0.21</c:v>
                </c:pt>
                <c:pt idx="1799">
                  <c:v>0.09</c:v>
                </c:pt>
                <c:pt idx="1800">
                  <c:v>0.78</c:v>
                </c:pt>
                <c:pt idx="1801">
                  <c:v>0.71</c:v>
                </c:pt>
                <c:pt idx="1802">
                  <c:v>0.7</c:v>
                </c:pt>
                <c:pt idx="1803">
                  <c:v>0.61</c:v>
                </c:pt>
                <c:pt idx="1804">
                  <c:v>0.56999999999999995</c:v>
                </c:pt>
                <c:pt idx="1805">
                  <c:v>0.53</c:v>
                </c:pt>
                <c:pt idx="1806">
                  <c:v>0.45</c:v>
                </c:pt>
                <c:pt idx="1807">
                  <c:v>0.43</c:v>
                </c:pt>
                <c:pt idx="1808">
                  <c:v>0.35</c:v>
                </c:pt>
                <c:pt idx="1809">
                  <c:v>0.28999999999999998</c:v>
                </c:pt>
                <c:pt idx="1810">
                  <c:v>0.27</c:v>
                </c:pt>
                <c:pt idx="1811">
                  <c:v>0.22</c:v>
                </c:pt>
                <c:pt idx="1812">
                  <c:v>2.2999999999999998</c:v>
                </c:pt>
                <c:pt idx="1813">
                  <c:v>0.82</c:v>
                </c:pt>
                <c:pt idx="1814">
                  <c:v>0.76</c:v>
                </c:pt>
                <c:pt idx="1815">
                  <c:v>0.7</c:v>
                </c:pt>
                <c:pt idx="1816">
                  <c:v>0.3</c:v>
                </c:pt>
                <c:pt idx="1817">
                  <c:v>0.3</c:v>
                </c:pt>
                <c:pt idx="1818">
                  <c:v>0.28000000000000003</c:v>
                </c:pt>
                <c:pt idx="1819">
                  <c:v>0.27</c:v>
                </c:pt>
                <c:pt idx="1820">
                  <c:v>0.26</c:v>
                </c:pt>
                <c:pt idx="1821">
                  <c:v>0.21</c:v>
                </c:pt>
                <c:pt idx="1822">
                  <c:v>0.15</c:v>
                </c:pt>
                <c:pt idx="1823">
                  <c:v>0</c:v>
                </c:pt>
                <c:pt idx="1824">
                  <c:v>0.49</c:v>
                </c:pt>
                <c:pt idx="1825">
                  <c:v>0.49</c:v>
                </c:pt>
                <c:pt idx="1826">
                  <c:v>0.48</c:v>
                </c:pt>
                <c:pt idx="1827">
                  <c:v>0.48</c:v>
                </c:pt>
                <c:pt idx="1828">
                  <c:v>0.43</c:v>
                </c:pt>
                <c:pt idx="1829">
                  <c:v>0.38</c:v>
                </c:pt>
                <c:pt idx="1830">
                  <c:v>0.37</c:v>
                </c:pt>
                <c:pt idx="1831">
                  <c:v>0.35</c:v>
                </c:pt>
                <c:pt idx="1832">
                  <c:v>0.34</c:v>
                </c:pt>
                <c:pt idx="1833">
                  <c:v>0.34</c:v>
                </c:pt>
                <c:pt idx="1834">
                  <c:v>0.24</c:v>
                </c:pt>
                <c:pt idx="1835">
                  <c:v>0.16</c:v>
                </c:pt>
                <c:pt idx="1836">
                  <c:v>0.75</c:v>
                </c:pt>
                <c:pt idx="1837">
                  <c:v>0.67</c:v>
                </c:pt>
                <c:pt idx="1838">
                  <c:v>0.55000000000000004</c:v>
                </c:pt>
                <c:pt idx="1839">
                  <c:v>0.43</c:v>
                </c:pt>
                <c:pt idx="1840">
                  <c:v>0.4</c:v>
                </c:pt>
                <c:pt idx="1841">
                  <c:v>0.36</c:v>
                </c:pt>
                <c:pt idx="1842">
                  <c:v>0.35</c:v>
                </c:pt>
                <c:pt idx="1843">
                  <c:v>0.32</c:v>
                </c:pt>
                <c:pt idx="1844">
                  <c:v>0.28000000000000003</c:v>
                </c:pt>
                <c:pt idx="1845">
                  <c:v>0.24</c:v>
                </c:pt>
                <c:pt idx="1846">
                  <c:v>0.21</c:v>
                </c:pt>
                <c:pt idx="1847">
                  <c:v>0.14000000000000001</c:v>
                </c:pt>
                <c:pt idx="1848">
                  <c:v>0.79</c:v>
                </c:pt>
                <c:pt idx="1849">
                  <c:v>0.75</c:v>
                </c:pt>
                <c:pt idx="1850">
                  <c:v>0.72</c:v>
                </c:pt>
                <c:pt idx="1851">
                  <c:v>0.65</c:v>
                </c:pt>
                <c:pt idx="1852">
                  <c:v>0.64</c:v>
                </c:pt>
                <c:pt idx="1853">
                  <c:v>0.56999999999999995</c:v>
                </c:pt>
                <c:pt idx="1854">
                  <c:v>0.47</c:v>
                </c:pt>
                <c:pt idx="1855">
                  <c:v>0.41</c:v>
                </c:pt>
                <c:pt idx="1856">
                  <c:v>0.3</c:v>
                </c:pt>
                <c:pt idx="1857">
                  <c:v>0.3</c:v>
                </c:pt>
                <c:pt idx="1858">
                  <c:v>0.12</c:v>
                </c:pt>
                <c:pt idx="1859">
                  <c:v>0.05</c:v>
                </c:pt>
                <c:pt idx="1860">
                  <c:v>0.98</c:v>
                </c:pt>
                <c:pt idx="1861">
                  <c:v>0.69</c:v>
                </c:pt>
                <c:pt idx="1862">
                  <c:v>0.67</c:v>
                </c:pt>
                <c:pt idx="1863">
                  <c:v>0.61</c:v>
                </c:pt>
                <c:pt idx="1864">
                  <c:v>0.52</c:v>
                </c:pt>
                <c:pt idx="1865">
                  <c:v>0.46</c:v>
                </c:pt>
                <c:pt idx="1866">
                  <c:v>0.45</c:v>
                </c:pt>
                <c:pt idx="1867">
                  <c:v>0.41</c:v>
                </c:pt>
                <c:pt idx="1868">
                  <c:v>0.31</c:v>
                </c:pt>
                <c:pt idx="1869">
                  <c:v>0.28999999999999998</c:v>
                </c:pt>
                <c:pt idx="1870">
                  <c:v>0.28999999999999998</c:v>
                </c:pt>
                <c:pt idx="1871">
                  <c:v>0.12</c:v>
                </c:pt>
                <c:pt idx="1872">
                  <c:v>0.77</c:v>
                </c:pt>
                <c:pt idx="1873">
                  <c:v>0.72</c:v>
                </c:pt>
                <c:pt idx="1874">
                  <c:v>0.62</c:v>
                </c:pt>
                <c:pt idx="1875">
                  <c:v>0.48</c:v>
                </c:pt>
                <c:pt idx="1876">
                  <c:v>0.42</c:v>
                </c:pt>
                <c:pt idx="1877">
                  <c:v>0.4</c:v>
                </c:pt>
                <c:pt idx="1878">
                  <c:v>0.22</c:v>
                </c:pt>
                <c:pt idx="1879">
                  <c:v>0.2</c:v>
                </c:pt>
                <c:pt idx="1880">
                  <c:v>0.16</c:v>
                </c:pt>
                <c:pt idx="1881">
                  <c:v>0.14000000000000001</c:v>
                </c:pt>
                <c:pt idx="1882">
                  <c:v>0.13</c:v>
                </c:pt>
                <c:pt idx="1883">
                  <c:v>0</c:v>
                </c:pt>
                <c:pt idx="1884">
                  <c:v>0.79</c:v>
                </c:pt>
                <c:pt idx="1885">
                  <c:v>0.78</c:v>
                </c:pt>
                <c:pt idx="1886">
                  <c:v>0.59</c:v>
                </c:pt>
                <c:pt idx="1887">
                  <c:v>0.5</c:v>
                </c:pt>
                <c:pt idx="1888">
                  <c:v>0.48</c:v>
                </c:pt>
                <c:pt idx="1889">
                  <c:v>0.36</c:v>
                </c:pt>
                <c:pt idx="1890">
                  <c:v>0.33</c:v>
                </c:pt>
                <c:pt idx="1891">
                  <c:v>0.22</c:v>
                </c:pt>
                <c:pt idx="1892">
                  <c:v>0.21</c:v>
                </c:pt>
                <c:pt idx="1893">
                  <c:v>0.15</c:v>
                </c:pt>
                <c:pt idx="1894">
                  <c:v>0.13</c:v>
                </c:pt>
                <c:pt idx="1895">
                  <c:v>0</c:v>
                </c:pt>
                <c:pt idx="1896">
                  <c:v>0.85</c:v>
                </c:pt>
                <c:pt idx="1897">
                  <c:v>0.68</c:v>
                </c:pt>
                <c:pt idx="1898">
                  <c:v>0.66</c:v>
                </c:pt>
                <c:pt idx="1899">
                  <c:v>0.39</c:v>
                </c:pt>
                <c:pt idx="1900">
                  <c:v>0.37</c:v>
                </c:pt>
                <c:pt idx="1901">
                  <c:v>0.37</c:v>
                </c:pt>
                <c:pt idx="1902">
                  <c:v>0.34</c:v>
                </c:pt>
                <c:pt idx="1903">
                  <c:v>0.33</c:v>
                </c:pt>
                <c:pt idx="1904">
                  <c:v>0.32</c:v>
                </c:pt>
                <c:pt idx="1905">
                  <c:v>0.3</c:v>
                </c:pt>
                <c:pt idx="1906">
                  <c:v>0.25</c:v>
                </c:pt>
                <c:pt idx="1907">
                  <c:v>0.2</c:v>
                </c:pt>
                <c:pt idx="1908">
                  <c:v>2.58</c:v>
                </c:pt>
                <c:pt idx="1909">
                  <c:v>2.1</c:v>
                </c:pt>
                <c:pt idx="1910">
                  <c:v>0.93</c:v>
                </c:pt>
                <c:pt idx="1911">
                  <c:v>0.82</c:v>
                </c:pt>
                <c:pt idx="1912">
                  <c:v>0.73</c:v>
                </c:pt>
                <c:pt idx="1913">
                  <c:v>0.67</c:v>
                </c:pt>
                <c:pt idx="1914">
                  <c:v>0.59</c:v>
                </c:pt>
                <c:pt idx="1915">
                  <c:v>0.55000000000000004</c:v>
                </c:pt>
                <c:pt idx="1916">
                  <c:v>0.45</c:v>
                </c:pt>
                <c:pt idx="1917">
                  <c:v>0.33</c:v>
                </c:pt>
                <c:pt idx="1918">
                  <c:v>0.28000000000000003</c:v>
                </c:pt>
                <c:pt idx="1919">
                  <c:v>0.24</c:v>
                </c:pt>
                <c:pt idx="1920">
                  <c:v>1.79</c:v>
                </c:pt>
                <c:pt idx="1921">
                  <c:v>0.87</c:v>
                </c:pt>
                <c:pt idx="1922">
                  <c:v>0.57999999999999996</c:v>
                </c:pt>
                <c:pt idx="1923">
                  <c:v>0.55000000000000004</c:v>
                </c:pt>
                <c:pt idx="1924">
                  <c:v>0.52</c:v>
                </c:pt>
                <c:pt idx="1925">
                  <c:v>0.43</c:v>
                </c:pt>
                <c:pt idx="1926">
                  <c:v>0.36</c:v>
                </c:pt>
                <c:pt idx="1927">
                  <c:v>0.35</c:v>
                </c:pt>
                <c:pt idx="1928">
                  <c:v>0.28000000000000003</c:v>
                </c:pt>
                <c:pt idx="1929">
                  <c:v>0.28000000000000003</c:v>
                </c:pt>
                <c:pt idx="1930">
                  <c:v>0.17</c:v>
                </c:pt>
                <c:pt idx="1931">
                  <c:v>0.12</c:v>
                </c:pt>
                <c:pt idx="1932">
                  <c:v>0.8</c:v>
                </c:pt>
                <c:pt idx="1933">
                  <c:v>0.72</c:v>
                </c:pt>
                <c:pt idx="1934">
                  <c:v>0.6</c:v>
                </c:pt>
                <c:pt idx="1935">
                  <c:v>0.53</c:v>
                </c:pt>
                <c:pt idx="1936">
                  <c:v>0.5</c:v>
                </c:pt>
                <c:pt idx="1937">
                  <c:v>0.39</c:v>
                </c:pt>
                <c:pt idx="1938">
                  <c:v>0.36</c:v>
                </c:pt>
                <c:pt idx="1939">
                  <c:v>0.33</c:v>
                </c:pt>
                <c:pt idx="1940">
                  <c:v>0.28999999999999998</c:v>
                </c:pt>
                <c:pt idx="1941">
                  <c:v>0.28000000000000003</c:v>
                </c:pt>
                <c:pt idx="1942">
                  <c:v>0.12</c:v>
                </c:pt>
                <c:pt idx="1943">
                  <c:v>0.02</c:v>
                </c:pt>
                <c:pt idx="1944">
                  <c:v>0.69</c:v>
                </c:pt>
                <c:pt idx="1945">
                  <c:v>0.55000000000000004</c:v>
                </c:pt>
                <c:pt idx="1946">
                  <c:v>0.4</c:v>
                </c:pt>
                <c:pt idx="1947">
                  <c:v>0.3</c:v>
                </c:pt>
                <c:pt idx="1948">
                  <c:v>0.28999999999999998</c:v>
                </c:pt>
                <c:pt idx="1949">
                  <c:v>0.28000000000000003</c:v>
                </c:pt>
                <c:pt idx="1950">
                  <c:v>0.27</c:v>
                </c:pt>
                <c:pt idx="1951">
                  <c:v>0.26</c:v>
                </c:pt>
                <c:pt idx="1952">
                  <c:v>0.21</c:v>
                </c:pt>
                <c:pt idx="1953">
                  <c:v>0.21</c:v>
                </c:pt>
                <c:pt idx="1954">
                  <c:v>0.16</c:v>
                </c:pt>
                <c:pt idx="1955">
                  <c:v>0.13</c:v>
                </c:pt>
                <c:pt idx="1956">
                  <c:v>3.41</c:v>
                </c:pt>
                <c:pt idx="1957">
                  <c:v>2.35</c:v>
                </c:pt>
                <c:pt idx="1958">
                  <c:v>0.7</c:v>
                </c:pt>
                <c:pt idx="1959">
                  <c:v>0.67</c:v>
                </c:pt>
                <c:pt idx="1960">
                  <c:v>0.63</c:v>
                </c:pt>
                <c:pt idx="1961">
                  <c:v>0.62</c:v>
                </c:pt>
                <c:pt idx="1962">
                  <c:v>0.61</c:v>
                </c:pt>
                <c:pt idx="1963">
                  <c:v>0.53</c:v>
                </c:pt>
                <c:pt idx="1964">
                  <c:v>0.39</c:v>
                </c:pt>
                <c:pt idx="1965">
                  <c:v>0.27</c:v>
                </c:pt>
                <c:pt idx="1966">
                  <c:v>0.24</c:v>
                </c:pt>
                <c:pt idx="1967">
                  <c:v>0.23</c:v>
                </c:pt>
                <c:pt idx="1968">
                  <c:v>1.87</c:v>
                </c:pt>
                <c:pt idx="1969">
                  <c:v>1.1599999999999999</c:v>
                </c:pt>
                <c:pt idx="1970">
                  <c:v>1</c:v>
                </c:pt>
                <c:pt idx="1971">
                  <c:v>0.78</c:v>
                </c:pt>
                <c:pt idx="1972">
                  <c:v>0.74</c:v>
                </c:pt>
                <c:pt idx="1973">
                  <c:v>0.68</c:v>
                </c:pt>
                <c:pt idx="1974">
                  <c:v>0.51</c:v>
                </c:pt>
                <c:pt idx="1975">
                  <c:v>0.33</c:v>
                </c:pt>
                <c:pt idx="1976">
                  <c:v>0.26</c:v>
                </c:pt>
                <c:pt idx="1977">
                  <c:v>0.25</c:v>
                </c:pt>
                <c:pt idx="1978">
                  <c:v>0.23</c:v>
                </c:pt>
                <c:pt idx="1979">
                  <c:v>0.16</c:v>
                </c:pt>
                <c:pt idx="1980">
                  <c:v>3.15</c:v>
                </c:pt>
                <c:pt idx="1981">
                  <c:v>0.8</c:v>
                </c:pt>
                <c:pt idx="1982">
                  <c:v>0.75</c:v>
                </c:pt>
                <c:pt idx="1983">
                  <c:v>0.72</c:v>
                </c:pt>
                <c:pt idx="1984">
                  <c:v>0.67</c:v>
                </c:pt>
                <c:pt idx="1985">
                  <c:v>0.63</c:v>
                </c:pt>
                <c:pt idx="1986">
                  <c:v>0.6</c:v>
                </c:pt>
                <c:pt idx="1987">
                  <c:v>0.39</c:v>
                </c:pt>
                <c:pt idx="1988">
                  <c:v>0.37</c:v>
                </c:pt>
                <c:pt idx="1989">
                  <c:v>0.32</c:v>
                </c:pt>
                <c:pt idx="1990">
                  <c:v>0.32</c:v>
                </c:pt>
                <c:pt idx="1991">
                  <c:v>0.3</c:v>
                </c:pt>
                <c:pt idx="1992">
                  <c:v>0.69</c:v>
                </c:pt>
                <c:pt idx="1993">
                  <c:v>0.64</c:v>
                </c:pt>
                <c:pt idx="1994">
                  <c:v>0.55000000000000004</c:v>
                </c:pt>
                <c:pt idx="1995">
                  <c:v>0.49</c:v>
                </c:pt>
                <c:pt idx="1996">
                  <c:v>0.49</c:v>
                </c:pt>
                <c:pt idx="1997">
                  <c:v>0.46</c:v>
                </c:pt>
                <c:pt idx="1998">
                  <c:v>0.42</c:v>
                </c:pt>
                <c:pt idx="1999">
                  <c:v>0.41</c:v>
                </c:pt>
                <c:pt idx="2000">
                  <c:v>0.37</c:v>
                </c:pt>
                <c:pt idx="2001">
                  <c:v>0.31</c:v>
                </c:pt>
                <c:pt idx="2002">
                  <c:v>0.25</c:v>
                </c:pt>
                <c:pt idx="2003">
                  <c:v>0.08</c:v>
                </c:pt>
                <c:pt idx="2004">
                  <c:v>0.56000000000000005</c:v>
                </c:pt>
                <c:pt idx="2005">
                  <c:v>0.49</c:v>
                </c:pt>
                <c:pt idx="2006">
                  <c:v>0.46</c:v>
                </c:pt>
                <c:pt idx="2007">
                  <c:v>0.4</c:v>
                </c:pt>
                <c:pt idx="2008">
                  <c:v>0.38</c:v>
                </c:pt>
                <c:pt idx="2009">
                  <c:v>0.36</c:v>
                </c:pt>
                <c:pt idx="2010">
                  <c:v>0.34</c:v>
                </c:pt>
                <c:pt idx="2011">
                  <c:v>0.27</c:v>
                </c:pt>
                <c:pt idx="2012">
                  <c:v>0.27</c:v>
                </c:pt>
                <c:pt idx="2013">
                  <c:v>0.26</c:v>
                </c:pt>
                <c:pt idx="2014">
                  <c:v>0.25</c:v>
                </c:pt>
                <c:pt idx="2015">
                  <c:v>0.22</c:v>
                </c:pt>
                <c:pt idx="2016">
                  <c:v>0.67</c:v>
                </c:pt>
                <c:pt idx="2017">
                  <c:v>0.64</c:v>
                </c:pt>
                <c:pt idx="2018">
                  <c:v>0.63</c:v>
                </c:pt>
                <c:pt idx="2019">
                  <c:v>0.53</c:v>
                </c:pt>
                <c:pt idx="2020">
                  <c:v>0.53</c:v>
                </c:pt>
                <c:pt idx="2021">
                  <c:v>0.48</c:v>
                </c:pt>
                <c:pt idx="2022">
                  <c:v>0.43</c:v>
                </c:pt>
                <c:pt idx="2023">
                  <c:v>0.24</c:v>
                </c:pt>
                <c:pt idx="2024">
                  <c:v>0.23</c:v>
                </c:pt>
                <c:pt idx="2025">
                  <c:v>0.23</c:v>
                </c:pt>
                <c:pt idx="2026">
                  <c:v>0.18</c:v>
                </c:pt>
                <c:pt idx="2027">
                  <c:v>0.03</c:v>
                </c:pt>
                <c:pt idx="2028">
                  <c:v>0.94</c:v>
                </c:pt>
                <c:pt idx="2029">
                  <c:v>0.77</c:v>
                </c:pt>
                <c:pt idx="2030">
                  <c:v>0.67</c:v>
                </c:pt>
                <c:pt idx="2031">
                  <c:v>0.51</c:v>
                </c:pt>
                <c:pt idx="2032">
                  <c:v>0.48</c:v>
                </c:pt>
                <c:pt idx="2033">
                  <c:v>0.38</c:v>
                </c:pt>
                <c:pt idx="2034">
                  <c:v>0.36</c:v>
                </c:pt>
                <c:pt idx="2035">
                  <c:v>0.36</c:v>
                </c:pt>
                <c:pt idx="2036">
                  <c:v>0.32</c:v>
                </c:pt>
                <c:pt idx="2037">
                  <c:v>0.3</c:v>
                </c:pt>
                <c:pt idx="2038">
                  <c:v>0.2</c:v>
                </c:pt>
                <c:pt idx="2039">
                  <c:v>0.19</c:v>
                </c:pt>
                <c:pt idx="2040">
                  <c:v>1.07</c:v>
                </c:pt>
                <c:pt idx="2041">
                  <c:v>0.85</c:v>
                </c:pt>
                <c:pt idx="2042">
                  <c:v>0.78</c:v>
                </c:pt>
                <c:pt idx="2043">
                  <c:v>0.59</c:v>
                </c:pt>
                <c:pt idx="2044">
                  <c:v>0.54</c:v>
                </c:pt>
                <c:pt idx="2045">
                  <c:v>0.54</c:v>
                </c:pt>
                <c:pt idx="2046">
                  <c:v>0.49</c:v>
                </c:pt>
                <c:pt idx="2047">
                  <c:v>0.45</c:v>
                </c:pt>
                <c:pt idx="2048">
                  <c:v>0.4</c:v>
                </c:pt>
                <c:pt idx="2049">
                  <c:v>0.38</c:v>
                </c:pt>
                <c:pt idx="2050">
                  <c:v>0.26</c:v>
                </c:pt>
                <c:pt idx="2051">
                  <c:v>0.21</c:v>
                </c:pt>
                <c:pt idx="2052">
                  <c:v>0.91</c:v>
                </c:pt>
                <c:pt idx="2053">
                  <c:v>0.79</c:v>
                </c:pt>
                <c:pt idx="2054">
                  <c:v>0.71</c:v>
                </c:pt>
                <c:pt idx="2055">
                  <c:v>0.7</c:v>
                </c:pt>
                <c:pt idx="2056">
                  <c:v>0.63</c:v>
                </c:pt>
                <c:pt idx="2057">
                  <c:v>0.61</c:v>
                </c:pt>
                <c:pt idx="2058">
                  <c:v>0.56999999999999995</c:v>
                </c:pt>
                <c:pt idx="2059">
                  <c:v>0.51</c:v>
                </c:pt>
                <c:pt idx="2060">
                  <c:v>0.46</c:v>
                </c:pt>
                <c:pt idx="2061">
                  <c:v>0.27</c:v>
                </c:pt>
                <c:pt idx="2062">
                  <c:v>0.23</c:v>
                </c:pt>
                <c:pt idx="2063">
                  <c:v>0.18</c:v>
                </c:pt>
                <c:pt idx="2064">
                  <c:v>0.76</c:v>
                </c:pt>
                <c:pt idx="2065">
                  <c:v>0.71</c:v>
                </c:pt>
                <c:pt idx="2066">
                  <c:v>0.63</c:v>
                </c:pt>
                <c:pt idx="2067">
                  <c:v>0.59</c:v>
                </c:pt>
                <c:pt idx="2068">
                  <c:v>0.56999999999999995</c:v>
                </c:pt>
                <c:pt idx="2069">
                  <c:v>0.54</c:v>
                </c:pt>
                <c:pt idx="2070">
                  <c:v>0.5</c:v>
                </c:pt>
                <c:pt idx="2071">
                  <c:v>0.47</c:v>
                </c:pt>
                <c:pt idx="2072">
                  <c:v>0.4</c:v>
                </c:pt>
                <c:pt idx="2073">
                  <c:v>0.28000000000000003</c:v>
                </c:pt>
                <c:pt idx="2074">
                  <c:v>0.13</c:v>
                </c:pt>
                <c:pt idx="2075">
                  <c:v>0</c:v>
                </c:pt>
                <c:pt idx="2076">
                  <c:v>0.66</c:v>
                </c:pt>
                <c:pt idx="2077">
                  <c:v>0.47</c:v>
                </c:pt>
                <c:pt idx="2078">
                  <c:v>0.45</c:v>
                </c:pt>
                <c:pt idx="2079">
                  <c:v>0.44</c:v>
                </c:pt>
                <c:pt idx="2080">
                  <c:v>0.34</c:v>
                </c:pt>
                <c:pt idx="2081">
                  <c:v>0.34</c:v>
                </c:pt>
                <c:pt idx="2082">
                  <c:v>0.33</c:v>
                </c:pt>
                <c:pt idx="2083">
                  <c:v>0.3</c:v>
                </c:pt>
                <c:pt idx="2084">
                  <c:v>0.28999999999999998</c:v>
                </c:pt>
                <c:pt idx="2085">
                  <c:v>0.28999999999999998</c:v>
                </c:pt>
                <c:pt idx="2086">
                  <c:v>0.26</c:v>
                </c:pt>
                <c:pt idx="2087">
                  <c:v>0.24</c:v>
                </c:pt>
                <c:pt idx="2088">
                  <c:v>0.74</c:v>
                </c:pt>
                <c:pt idx="2089">
                  <c:v>0.67</c:v>
                </c:pt>
                <c:pt idx="2090">
                  <c:v>0.65</c:v>
                </c:pt>
                <c:pt idx="2091">
                  <c:v>0.64</c:v>
                </c:pt>
                <c:pt idx="2092">
                  <c:v>0.53</c:v>
                </c:pt>
                <c:pt idx="2093">
                  <c:v>0.47</c:v>
                </c:pt>
                <c:pt idx="2094">
                  <c:v>0.43</c:v>
                </c:pt>
                <c:pt idx="2095">
                  <c:v>0.24</c:v>
                </c:pt>
                <c:pt idx="2096">
                  <c:v>0.22</c:v>
                </c:pt>
                <c:pt idx="2097">
                  <c:v>0.17</c:v>
                </c:pt>
                <c:pt idx="2098">
                  <c:v>0.11</c:v>
                </c:pt>
                <c:pt idx="2099">
                  <c:v>0.1</c:v>
                </c:pt>
                <c:pt idx="2100">
                  <c:v>0.81</c:v>
                </c:pt>
                <c:pt idx="2101">
                  <c:v>0.76</c:v>
                </c:pt>
                <c:pt idx="2102">
                  <c:v>0.61</c:v>
                </c:pt>
                <c:pt idx="2103">
                  <c:v>0.55000000000000004</c:v>
                </c:pt>
                <c:pt idx="2104">
                  <c:v>0.48</c:v>
                </c:pt>
                <c:pt idx="2105">
                  <c:v>0.41</c:v>
                </c:pt>
                <c:pt idx="2106">
                  <c:v>0.39</c:v>
                </c:pt>
                <c:pt idx="2107">
                  <c:v>0.31</c:v>
                </c:pt>
                <c:pt idx="2108">
                  <c:v>0.26</c:v>
                </c:pt>
                <c:pt idx="2109">
                  <c:v>0.21</c:v>
                </c:pt>
                <c:pt idx="2110">
                  <c:v>0.15</c:v>
                </c:pt>
                <c:pt idx="2111">
                  <c:v>0.12</c:v>
                </c:pt>
                <c:pt idx="2112">
                  <c:v>0.57999999999999996</c:v>
                </c:pt>
                <c:pt idx="2113">
                  <c:v>0.56000000000000005</c:v>
                </c:pt>
                <c:pt idx="2114">
                  <c:v>0.46</c:v>
                </c:pt>
                <c:pt idx="2115">
                  <c:v>0.43</c:v>
                </c:pt>
                <c:pt idx="2116">
                  <c:v>0.31</c:v>
                </c:pt>
                <c:pt idx="2117">
                  <c:v>0.28000000000000003</c:v>
                </c:pt>
                <c:pt idx="2118">
                  <c:v>0.28000000000000003</c:v>
                </c:pt>
                <c:pt idx="2119">
                  <c:v>0.23</c:v>
                </c:pt>
                <c:pt idx="2120">
                  <c:v>0.23</c:v>
                </c:pt>
                <c:pt idx="2121">
                  <c:v>0.12</c:v>
                </c:pt>
                <c:pt idx="2122">
                  <c:v>0.12</c:v>
                </c:pt>
                <c:pt idx="2123">
                  <c:v>0.09</c:v>
                </c:pt>
                <c:pt idx="2124">
                  <c:v>3.13</c:v>
                </c:pt>
                <c:pt idx="2125">
                  <c:v>0.94</c:v>
                </c:pt>
                <c:pt idx="2126">
                  <c:v>0.83</c:v>
                </c:pt>
                <c:pt idx="2127">
                  <c:v>0.75</c:v>
                </c:pt>
                <c:pt idx="2128">
                  <c:v>0.66</c:v>
                </c:pt>
                <c:pt idx="2129">
                  <c:v>0.61</c:v>
                </c:pt>
                <c:pt idx="2130">
                  <c:v>0.57999999999999996</c:v>
                </c:pt>
                <c:pt idx="2131">
                  <c:v>0.52</c:v>
                </c:pt>
                <c:pt idx="2132">
                  <c:v>0.48</c:v>
                </c:pt>
                <c:pt idx="2133">
                  <c:v>0.46</c:v>
                </c:pt>
                <c:pt idx="2134">
                  <c:v>0.44</c:v>
                </c:pt>
                <c:pt idx="2135">
                  <c:v>0.3</c:v>
                </c:pt>
                <c:pt idx="2136">
                  <c:v>0.93</c:v>
                </c:pt>
                <c:pt idx="2137">
                  <c:v>0.82</c:v>
                </c:pt>
                <c:pt idx="2138">
                  <c:v>0.77</c:v>
                </c:pt>
                <c:pt idx="2139">
                  <c:v>0.66</c:v>
                </c:pt>
                <c:pt idx="2140">
                  <c:v>0.55000000000000004</c:v>
                </c:pt>
                <c:pt idx="2141">
                  <c:v>0.46</c:v>
                </c:pt>
                <c:pt idx="2142">
                  <c:v>0.4</c:v>
                </c:pt>
                <c:pt idx="2143">
                  <c:v>0.36</c:v>
                </c:pt>
                <c:pt idx="2144">
                  <c:v>0.28999999999999998</c:v>
                </c:pt>
                <c:pt idx="2145">
                  <c:v>0.28000000000000003</c:v>
                </c:pt>
                <c:pt idx="2146">
                  <c:v>0.27</c:v>
                </c:pt>
                <c:pt idx="2147">
                  <c:v>0.21</c:v>
                </c:pt>
                <c:pt idx="2148">
                  <c:v>0.89</c:v>
                </c:pt>
                <c:pt idx="2149">
                  <c:v>0.76</c:v>
                </c:pt>
                <c:pt idx="2150">
                  <c:v>0.7</c:v>
                </c:pt>
                <c:pt idx="2151">
                  <c:v>0.59</c:v>
                </c:pt>
                <c:pt idx="2152">
                  <c:v>0.46</c:v>
                </c:pt>
                <c:pt idx="2153">
                  <c:v>0.44</c:v>
                </c:pt>
                <c:pt idx="2154">
                  <c:v>0.44</c:v>
                </c:pt>
                <c:pt idx="2155">
                  <c:v>0.42</c:v>
                </c:pt>
                <c:pt idx="2156">
                  <c:v>0.38</c:v>
                </c:pt>
                <c:pt idx="2157">
                  <c:v>0.33</c:v>
                </c:pt>
                <c:pt idx="2158">
                  <c:v>0.23</c:v>
                </c:pt>
                <c:pt idx="2159">
                  <c:v>0.21</c:v>
                </c:pt>
                <c:pt idx="2160">
                  <c:v>0.74</c:v>
                </c:pt>
                <c:pt idx="2161">
                  <c:v>0.72</c:v>
                </c:pt>
                <c:pt idx="2162">
                  <c:v>0.48</c:v>
                </c:pt>
                <c:pt idx="2163">
                  <c:v>0.47</c:v>
                </c:pt>
                <c:pt idx="2164">
                  <c:v>0.47</c:v>
                </c:pt>
                <c:pt idx="2165">
                  <c:v>0.46</c:v>
                </c:pt>
                <c:pt idx="2166">
                  <c:v>0.37</c:v>
                </c:pt>
                <c:pt idx="2167">
                  <c:v>0.31</c:v>
                </c:pt>
                <c:pt idx="2168">
                  <c:v>0.28000000000000003</c:v>
                </c:pt>
                <c:pt idx="2169">
                  <c:v>0.23</c:v>
                </c:pt>
                <c:pt idx="2170">
                  <c:v>0.19</c:v>
                </c:pt>
                <c:pt idx="2171">
                  <c:v>0.03</c:v>
                </c:pt>
                <c:pt idx="2172">
                  <c:v>3.15</c:v>
                </c:pt>
                <c:pt idx="2173">
                  <c:v>0.77</c:v>
                </c:pt>
                <c:pt idx="2174">
                  <c:v>0.57999999999999996</c:v>
                </c:pt>
                <c:pt idx="2175">
                  <c:v>0.47</c:v>
                </c:pt>
                <c:pt idx="2176">
                  <c:v>0.39</c:v>
                </c:pt>
                <c:pt idx="2177">
                  <c:v>0.35</c:v>
                </c:pt>
                <c:pt idx="2178">
                  <c:v>0.34</c:v>
                </c:pt>
                <c:pt idx="2179">
                  <c:v>0.27</c:v>
                </c:pt>
                <c:pt idx="2180">
                  <c:v>0.25</c:v>
                </c:pt>
                <c:pt idx="2181">
                  <c:v>0.25</c:v>
                </c:pt>
                <c:pt idx="2182">
                  <c:v>0.23</c:v>
                </c:pt>
                <c:pt idx="2183">
                  <c:v>0.22</c:v>
                </c:pt>
                <c:pt idx="2184">
                  <c:v>0.78</c:v>
                </c:pt>
                <c:pt idx="2185">
                  <c:v>0.6</c:v>
                </c:pt>
                <c:pt idx="2186">
                  <c:v>0.5</c:v>
                </c:pt>
                <c:pt idx="2187">
                  <c:v>0.46</c:v>
                </c:pt>
                <c:pt idx="2188">
                  <c:v>0.45</c:v>
                </c:pt>
                <c:pt idx="2189">
                  <c:v>0.42</c:v>
                </c:pt>
                <c:pt idx="2190">
                  <c:v>0.41</c:v>
                </c:pt>
                <c:pt idx="2191">
                  <c:v>0.39</c:v>
                </c:pt>
                <c:pt idx="2192">
                  <c:v>0.39</c:v>
                </c:pt>
                <c:pt idx="2193">
                  <c:v>0.32</c:v>
                </c:pt>
                <c:pt idx="2194">
                  <c:v>0.18</c:v>
                </c:pt>
                <c:pt idx="2195">
                  <c:v>0.17</c:v>
                </c:pt>
                <c:pt idx="2196">
                  <c:v>0.66</c:v>
                </c:pt>
                <c:pt idx="2197">
                  <c:v>0.64</c:v>
                </c:pt>
                <c:pt idx="2198">
                  <c:v>0.56999999999999995</c:v>
                </c:pt>
                <c:pt idx="2199">
                  <c:v>0.53</c:v>
                </c:pt>
                <c:pt idx="2200">
                  <c:v>0.52</c:v>
                </c:pt>
                <c:pt idx="2201">
                  <c:v>0.47</c:v>
                </c:pt>
                <c:pt idx="2202">
                  <c:v>0.35</c:v>
                </c:pt>
                <c:pt idx="2203">
                  <c:v>0.18</c:v>
                </c:pt>
                <c:pt idx="2204">
                  <c:v>0.17</c:v>
                </c:pt>
                <c:pt idx="2205">
                  <c:v>0.16</c:v>
                </c:pt>
                <c:pt idx="2206">
                  <c:v>0.15</c:v>
                </c:pt>
                <c:pt idx="2207">
                  <c:v>0.14000000000000001</c:v>
                </c:pt>
                <c:pt idx="2208">
                  <c:v>0.7</c:v>
                </c:pt>
                <c:pt idx="2209">
                  <c:v>0.66</c:v>
                </c:pt>
                <c:pt idx="2210">
                  <c:v>0.62</c:v>
                </c:pt>
                <c:pt idx="2211">
                  <c:v>0.52</c:v>
                </c:pt>
                <c:pt idx="2212">
                  <c:v>0.41</c:v>
                </c:pt>
                <c:pt idx="2213">
                  <c:v>0.38</c:v>
                </c:pt>
                <c:pt idx="2214">
                  <c:v>0.34</c:v>
                </c:pt>
                <c:pt idx="2215">
                  <c:v>0.31</c:v>
                </c:pt>
                <c:pt idx="2216">
                  <c:v>0.28999999999999998</c:v>
                </c:pt>
                <c:pt idx="2217">
                  <c:v>0.27</c:v>
                </c:pt>
                <c:pt idx="2218">
                  <c:v>0.25</c:v>
                </c:pt>
                <c:pt idx="2219">
                  <c:v>0.22</c:v>
                </c:pt>
                <c:pt idx="2220">
                  <c:v>2.0099999999999998</c:v>
                </c:pt>
                <c:pt idx="2221">
                  <c:v>0.89</c:v>
                </c:pt>
                <c:pt idx="2222">
                  <c:v>0.67</c:v>
                </c:pt>
                <c:pt idx="2223">
                  <c:v>0.65</c:v>
                </c:pt>
                <c:pt idx="2224">
                  <c:v>0.62</c:v>
                </c:pt>
                <c:pt idx="2225">
                  <c:v>0.57999999999999996</c:v>
                </c:pt>
                <c:pt idx="2226">
                  <c:v>0.5</c:v>
                </c:pt>
                <c:pt idx="2227">
                  <c:v>0.49</c:v>
                </c:pt>
                <c:pt idx="2228">
                  <c:v>0.3</c:v>
                </c:pt>
                <c:pt idx="2229">
                  <c:v>0.25</c:v>
                </c:pt>
                <c:pt idx="2230">
                  <c:v>0.11</c:v>
                </c:pt>
                <c:pt idx="2231">
                  <c:v>0.02</c:v>
                </c:pt>
                <c:pt idx="2232">
                  <c:v>1.06</c:v>
                </c:pt>
                <c:pt idx="2233">
                  <c:v>0.62</c:v>
                </c:pt>
                <c:pt idx="2234">
                  <c:v>0.6</c:v>
                </c:pt>
                <c:pt idx="2235">
                  <c:v>0.55000000000000004</c:v>
                </c:pt>
                <c:pt idx="2236">
                  <c:v>0.48</c:v>
                </c:pt>
                <c:pt idx="2237">
                  <c:v>0.46</c:v>
                </c:pt>
                <c:pt idx="2238">
                  <c:v>0.39</c:v>
                </c:pt>
                <c:pt idx="2239">
                  <c:v>0.34</c:v>
                </c:pt>
                <c:pt idx="2240">
                  <c:v>0.28999999999999998</c:v>
                </c:pt>
                <c:pt idx="2241">
                  <c:v>0.28999999999999998</c:v>
                </c:pt>
                <c:pt idx="2242">
                  <c:v>0.27</c:v>
                </c:pt>
                <c:pt idx="2243">
                  <c:v>0.25</c:v>
                </c:pt>
                <c:pt idx="2244">
                  <c:v>0.85</c:v>
                </c:pt>
                <c:pt idx="2245">
                  <c:v>0.83</c:v>
                </c:pt>
                <c:pt idx="2246">
                  <c:v>0.67</c:v>
                </c:pt>
                <c:pt idx="2247">
                  <c:v>0.67</c:v>
                </c:pt>
                <c:pt idx="2248">
                  <c:v>0.55000000000000004</c:v>
                </c:pt>
                <c:pt idx="2249">
                  <c:v>0.53</c:v>
                </c:pt>
                <c:pt idx="2250">
                  <c:v>0.5</c:v>
                </c:pt>
                <c:pt idx="2251">
                  <c:v>0.45</c:v>
                </c:pt>
                <c:pt idx="2252">
                  <c:v>0.39</c:v>
                </c:pt>
                <c:pt idx="2253">
                  <c:v>0.32</c:v>
                </c:pt>
                <c:pt idx="2254">
                  <c:v>0.09</c:v>
                </c:pt>
                <c:pt idx="2255">
                  <c:v>0.08</c:v>
                </c:pt>
                <c:pt idx="2256">
                  <c:v>0.76</c:v>
                </c:pt>
                <c:pt idx="2257">
                  <c:v>0.66</c:v>
                </c:pt>
                <c:pt idx="2258">
                  <c:v>0.5</c:v>
                </c:pt>
                <c:pt idx="2259">
                  <c:v>0.46</c:v>
                </c:pt>
                <c:pt idx="2260">
                  <c:v>0.44</c:v>
                </c:pt>
                <c:pt idx="2261">
                  <c:v>0.43</c:v>
                </c:pt>
                <c:pt idx="2262">
                  <c:v>0.42</c:v>
                </c:pt>
                <c:pt idx="2263">
                  <c:v>0.35</c:v>
                </c:pt>
                <c:pt idx="2264">
                  <c:v>0.34</c:v>
                </c:pt>
                <c:pt idx="2265">
                  <c:v>0.33</c:v>
                </c:pt>
                <c:pt idx="2266">
                  <c:v>0.22</c:v>
                </c:pt>
                <c:pt idx="2267">
                  <c:v>0.2</c:v>
                </c:pt>
                <c:pt idx="2268">
                  <c:v>0.76</c:v>
                </c:pt>
                <c:pt idx="2269">
                  <c:v>0.45</c:v>
                </c:pt>
                <c:pt idx="2270">
                  <c:v>0.44</c:v>
                </c:pt>
                <c:pt idx="2271">
                  <c:v>0.43</c:v>
                </c:pt>
                <c:pt idx="2272">
                  <c:v>0.42</c:v>
                </c:pt>
                <c:pt idx="2273">
                  <c:v>0.37</c:v>
                </c:pt>
                <c:pt idx="2274">
                  <c:v>0.35</c:v>
                </c:pt>
                <c:pt idx="2275">
                  <c:v>0.33</c:v>
                </c:pt>
                <c:pt idx="2276">
                  <c:v>0.32</c:v>
                </c:pt>
                <c:pt idx="2277">
                  <c:v>0.27</c:v>
                </c:pt>
                <c:pt idx="2278">
                  <c:v>0.2</c:v>
                </c:pt>
                <c:pt idx="2279">
                  <c:v>0.1</c:v>
                </c:pt>
                <c:pt idx="2280">
                  <c:v>0.66</c:v>
                </c:pt>
                <c:pt idx="2281">
                  <c:v>0.62</c:v>
                </c:pt>
                <c:pt idx="2282">
                  <c:v>0.56000000000000005</c:v>
                </c:pt>
                <c:pt idx="2283">
                  <c:v>0.51</c:v>
                </c:pt>
                <c:pt idx="2284">
                  <c:v>0.42</c:v>
                </c:pt>
                <c:pt idx="2285">
                  <c:v>0.36</c:v>
                </c:pt>
                <c:pt idx="2286">
                  <c:v>0.36</c:v>
                </c:pt>
                <c:pt idx="2287">
                  <c:v>0.32</c:v>
                </c:pt>
                <c:pt idx="2288">
                  <c:v>0.28999999999999998</c:v>
                </c:pt>
                <c:pt idx="2289">
                  <c:v>0.17</c:v>
                </c:pt>
                <c:pt idx="2290">
                  <c:v>7.0000000000000007E-2</c:v>
                </c:pt>
                <c:pt idx="2291">
                  <c:v>0.02</c:v>
                </c:pt>
                <c:pt idx="2292">
                  <c:v>0.65</c:v>
                </c:pt>
                <c:pt idx="2293">
                  <c:v>0.49</c:v>
                </c:pt>
                <c:pt idx="2294">
                  <c:v>0.44</c:v>
                </c:pt>
                <c:pt idx="2295">
                  <c:v>0.44</c:v>
                </c:pt>
                <c:pt idx="2296">
                  <c:v>0.4</c:v>
                </c:pt>
                <c:pt idx="2297">
                  <c:v>0.38</c:v>
                </c:pt>
                <c:pt idx="2298">
                  <c:v>0.34</c:v>
                </c:pt>
                <c:pt idx="2299">
                  <c:v>0.26</c:v>
                </c:pt>
                <c:pt idx="2300">
                  <c:v>0.23</c:v>
                </c:pt>
                <c:pt idx="2301">
                  <c:v>0.21</c:v>
                </c:pt>
                <c:pt idx="2302">
                  <c:v>0.16</c:v>
                </c:pt>
                <c:pt idx="2303">
                  <c:v>0.04</c:v>
                </c:pt>
                <c:pt idx="2304">
                  <c:v>3.64</c:v>
                </c:pt>
                <c:pt idx="2305">
                  <c:v>3.06</c:v>
                </c:pt>
                <c:pt idx="2306">
                  <c:v>0.61</c:v>
                </c:pt>
                <c:pt idx="2307">
                  <c:v>0.56999999999999995</c:v>
                </c:pt>
                <c:pt idx="2308">
                  <c:v>0.53</c:v>
                </c:pt>
                <c:pt idx="2309">
                  <c:v>0.47</c:v>
                </c:pt>
                <c:pt idx="2310">
                  <c:v>0.47</c:v>
                </c:pt>
                <c:pt idx="2311">
                  <c:v>0.4</c:v>
                </c:pt>
                <c:pt idx="2312">
                  <c:v>0.32</c:v>
                </c:pt>
                <c:pt idx="2313">
                  <c:v>0.28999999999999998</c:v>
                </c:pt>
                <c:pt idx="2314">
                  <c:v>0.27</c:v>
                </c:pt>
                <c:pt idx="2315">
                  <c:v>0.14000000000000001</c:v>
                </c:pt>
                <c:pt idx="2316">
                  <c:v>0.88</c:v>
                </c:pt>
                <c:pt idx="2317">
                  <c:v>0.56000000000000005</c:v>
                </c:pt>
                <c:pt idx="2318">
                  <c:v>0.49</c:v>
                </c:pt>
                <c:pt idx="2319">
                  <c:v>0.48</c:v>
                </c:pt>
                <c:pt idx="2320">
                  <c:v>0.43</c:v>
                </c:pt>
                <c:pt idx="2321">
                  <c:v>0.39</c:v>
                </c:pt>
                <c:pt idx="2322">
                  <c:v>0.22</c:v>
                </c:pt>
                <c:pt idx="2323">
                  <c:v>0.18</c:v>
                </c:pt>
                <c:pt idx="2324">
                  <c:v>0.16</c:v>
                </c:pt>
                <c:pt idx="2325">
                  <c:v>0.14000000000000001</c:v>
                </c:pt>
                <c:pt idx="2326">
                  <c:v>0.11</c:v>
                </c:pt>
                <c:pt idx="2327">
                  <c:v>0.1</c:v>
                </c:pt>
                <c:pt idx="2328">
                  <c:v>0.88</c:v>
                </c:pt>
                <c:pt idx="2329">
                  <c:v>0.73</c:v>
                </c:pt>
                <c:pt idx="2330">
                  <c:v>0.66</c:v>
                </c:pt>
                <c:pt idx="2331">
                  <c:v>0.64</c:v>
                </c:pt>
                <c:pt idx="2332">
                  <c:v>0.62</c:v>
                </c:pt>
                <c:pt idx="2333">
                  <c:v>0.6</c:v>
                </c:pt>
                <c:pt idx="2334">
                  <c:v>0.6</c:v>
                </c:pt>
                <c:pt idx="2335">
                  <c:v>0.52</c:v>
                </c:pt>
                <c:pt idx="2336">
                  <c:v>0.37</c:v>
                </c:pt>
                <c:pt idx="2337">
                  <c:v>0.35</c:v>
                </c:pt>
                <c:pt idx="2338">
                  <c:v>0.31</c:v>
                </c:pt>
                <c:pt idx="2339">
                  <c:v>0.21</c:v>
                </c:pt>
                <c:pt idx="2340">
                  <c:v>0.9</c:v>
                </c:pt>
                <c:pt idx="2341">
                  <c:v>0.72</c:v>
                </c:pt>
                <c:pt idx="2342">
                  <c:v>0.63</c:v>
                </c:pt>
                <c:pt idx="2343">
                  <c:v>0.52</c:v>
                </c:pt>
                <c:pt idx="2344">
                  <c:v>0.47</c:v>
                </c:pt>
                <c:pt idx="2345">
                  <c:v>0.4</c:v>
                </c:pt>
                <c:pt idx="2346">
                  <c:v>0.34</c:v>
                </c:pt>
                <c:pt idx="2347">
                  <c:v>0.28999999999999998</c:v>
                </c:pt>
                <c:pt idx="2348">
                  <c:v>0.28000000000000003</c:v>
                </c:pt>
                <c:pt idx="2349">
                  <c:v>0.25</c:v>
                </c:pt>
                <c:pt idx="2350">
                  <c:v>0.14000000000000001</c:v>
                </c:pt>
                <c:pt idx="2351">
                  <c:v>0.12</c:v>
                </c:pt>
                <c:pt idx="2352">
                  <c:v>0.94</c:v>
                </c:pt>
                <c:pt idx="2353">
                  <c:v>0.88</c:v>
                </c:pt>
                <c:pt idx="2354">
                  <c:v>0.73</c:v>
                </c:pt>
                <c:pt idx="2355">
                  <c:v>0.73</c:v>
                </c:pt>
                <c:pt idx="2356">
                  <c:v>0.6</c:v>
                </c:pt>
                <c:pt idx="2357">
                  <c:v>0.49</c:v>
                </c:pt>
                <c:pt idx="2358">
                  <c:v>0.47</c:v>
                </c:pt>
                <c:pt idx="2359">
                  <c:v>0.45</c:v>
                </c:pt>
                <c:pt idx="2360">
                  <c:v>0.34</c:v>
                </c:pt>
                <c:pt idx="2361">
                  <c:v>0.31</c:v>
                </c:pt>
                <c:pt idx="2362">
                  <c:v>0.16</c:v>
                </c:pt>
                <c:pt idx="2363">
                  <c:v>0</c:v>
                </c:pt>
                <c:pt idx="2364">
                  <c:v>0.76</c:v>
                </c:pt>
                <c:pt idx="2365">
                  <c:v>0.71</c:v>
                </c:pt>
                <c:pt idx="2366">
                  <c:v>0.56999999999999995</c:v>
                </c:pt>
                <c:pt idx="2367">
                  <c:v>0.56000000000000005</c:v>
                </c:pt>
                <c:pt idx="2368">
                  <c:v>0.55000000000000004</c:v>
                </c:pt>
                <c:pt idx="2369">
                  <c:v>0.51</c:v>
                </c:pt>
                <c:pt idx="2370">
                  <c:v>0.5</c:v>
                </c:pt>
                <c:pt idx="2371">
                  <c:v>0.5</c:v>
                </c:pt>
                <c:pt idx="2372">
                  <c:v>0.46</c:v>
                </c:pt>
                <c:pt idx="2373">
                  <c:v>0.42</c:v>
                </c:pt>
                <c:pt idx="2374">
                  <c:v>0.32</c:v>
                </c:pt>
                <c:pt idx="2375">
                  <c:v>0.28999999999999998</c:v>
                </c:pt>
                <c:pt idx="2376">
                  <c:v>0.79</c:v>
                </c:pt>
                <c:pt idx="2377">
                  <c:v>0.5</c:v>
                </c:pt>
                <c:pt idx="2378">
                  <c:v>0.49</c:v>
                </c:pt>
                <c:pt idx="2379">
                  <c:v>0.46</c:v>
                </c:pt>
                <c:pt idx="2380">
                  <c:v>0.45</c:v>
                </c:pt>
                <c:pt idx="2381">
                  <c:v>0.42</c:v>
                </c:pt>
                <c:pt idx="2382">
                  <c:v>0.41</c:v>
                </c:pt>
                <c:pt idx="2383">
                  <c:v>0.41</c:v>
                </c:pt>
                <c:pt idx="2384">
                  <c:v>0.39</c:v>
                </c:pt>
                <c:pt idx="2385">
                  <c:v>0.35</c:v>
                </c:pt>
                <c:pt idx="2386">
                  <c:v>0.34</c:v>
                </c:pt>
                <c:pt idx="2387">
                  <c:v>0.14000000000000001</c:v>
                </c:pt>
                <c:pt idx="2388">
                  <c:v>0.72</c:v>
                </c:pt>
                <c:pt idx="2389">
                  <c:v>0.71</c:v>
                </c:pt>
                <c:pt idx="2390">
                  <c:v>0.69</c:v>
                </c:pt>
                <c:pt idx="2391">
                  <c:v>0.63</c:v>
                </c:pt>
                <c:pt idx="2392">
                  <c:v>0.55000000000000004</c:v>
                </c:pt>
                <c:pt idx="2393">
                  <c:v>0.45</c:v>
                </c:pt>
                <c:pt idx="2394">
                  <c:v>0.43</c:v>
                </c:pt>
                <c:pt idx="2395">
                  <c:v>0.41</c:v>
                </c:pt>
                <c:pt idx="2396">
                  <c:v>0.41</c:v>
                </c:pt>
                <c:pt idx="2397">
                  <c:v>0.39</c:v>
                </c:pt>
                <c:pt idx="2398">
                  <c:v>0.31</c:v>
                </c:pt>
                <c:pt idx="2399">
                  <c:v>0.28000000000000003</c:v>
                </c:pt>
                <c:pt idx="2400">
                  <c:v>0.79</c:v>
                </c:pt>
                <c:pt idx="2401">
                  <c:v>0.67</c:v>
                </c:pt>
                <c:pt idx="2402">
                  <c:v>0.62</c:v>
                </c:pt>
                <c:pt idx="2403">
                  <c:v>0.44</c:v>
                </c:pt>
                <c:pt idx="2404">
                  <c:v>0.44</c:v>
                </c:pt>
                <c:pt idx="2405">
                  <c:v>0.44</c:v>
                </c:pt>
                <c:pt idx="2406">
                  <c:v>0.42</c:v>
                </c:pt>
                <c:pt idx="2407">
                  <c:v>0.34</c:v>
                </c:pt>
                <c:pt idx="2408">
                  <c:v>0.28999999999999998</c:v>
                </c:pt>
                <c:pt idx="2409">
                  <c:v>0.28000000000000003</c:v>
                </c:pt>
                <c:pt idx="2410">
                  <c:v>0.14000000000000001</c:v>
                </c:pt>
                <c:pt idx="2411">
                  <c:v>0.09</c:v>
                </c:pt>
                <c:pt idx="2412">
                  <c:v>1.84</c:v>
                </c:pt>
                <c:pt idx="2413">
                  <c:v>0.7</c:v>
                </c:pt>
                <c:pt idx="2414">
                  <c:v>0.67</c:v>
                </c:pt>
                <c:pt idx="2415">
                  <c:v>0.59</c:v>
                </c:pt>
                <c:pt idx="2416">
                  <c:v>0.56000000000000005</c:v>
                </c:pt>
                <c:pt idx="2417">
                  <c:v>0.54</c:v>
                </c:pt>
                <c:pt idx="2418">
                  <c:v>0.49</c:v>
                </c:pt>
                <c:pt idx="2419">
                  <c:v>0.4</c:v>
                </c:pt>
                <c:pt idx="2420">
                  <c:v>0.38</c:v>
                </c:pt>
                <c:pt idx="2421">
                  <c:v>0.37</c:v>
                </c:pt>
                <c:pt idx="2422">
                  <c:v>0.33</c:v>
                </c:pt>
                <c:pt idx="2423">
                  <c:v>0.14000000000000001</c:v>
                </c:pt>
                <c:pt idx="2424">
                  <c:v>0.66</c:v>
                </c:pt>
                <c:pt idx="2425">
                  <c:v>0.65</c:v>
                </c:pt>
                <c:pt idx="2426">
                  <c:v>0.59</c:v>
                </c:pt>
                <c:pt idx="2427">
                  <c:v>0.56999999999999995</c:v>
                </c:pt>
                <c:pt idx="2428">
                  <c:v>0.54</c:v>
                </c:pt>
                <c:pt idx="2429">
                  <c:v>0.35</c:v>
                </c:pt>
                <c:pt idx="2430">
                  <c:v>0.27</c:v>
                </c:pt>
                <c:pt idx="2431">
                  <c:v>0.23</c:v>
                </c:pt>
                <c:pt idx="2432">
                  <c:v>0.13</c:v>
                </c:pt>
                <c:pt idx="2433">
                  <c:v>0.12</c:v>
                </c:pt>
                <c:pt idx="2434">
                  <c:v>0.04</c:v>
                </c:pt>
                <c:pt idx="2435">
                  <c:v>0.02</c:v>
                </c:pt>
                <c:pt idx="2436">
                  <c:v>0.72</c:v>
                </c:pt>
                <c:pt idx="2437">
                  <c:v>0.68</c:v>
                </c:pt>
                <c:pt idx="2438">
                  <c:v>0.61</c:v>
                </c:pt>
                <c:pt idx="2439">
                  <c:v>0.55000000000000004</c:v>
                </c:pt>
                <c:pt idx="2440">
                  <c:v>0.45</c:v>
                </c:pt>
                <c:pt idx="2441">
                  <c:v>0.44</c:v>
                </c:pt>
                <c:pt idx="2442">
                  <c:v>0.44</c:v>
                </c:pt>
                <c:pt idx="2443">
                  <c:v>0.44</c:v>
                </c:pt>
                <c:pt idx="2444">
                  <c:v>0.33</c:v>
                </c:pt>
                <c:pt idx="2445">
                  <c:v>0.17</c:v>
                </c:pt>
                <c:pt idx="2446">
                  <c:v>0.13</c:v>
                </c:pt>
                <c:pt idx="2447">
                  <c:v>0.03</c:v>
                </c:pt>
                <c:pt idx="2448">
                  <c:v>0.9</c:v>
                </c:pt>
                <c:pt idx="2449">
                  <c:v>0.73</c:v>
                </c:pt>
                <c:pt idx="2450">
                  <c:v>0.73</c:v>
                </c:pt>
                <c:pt idx="2451">
                  <c:v>0.55000000000000004</c:v>
                </c:pt>
                <c:pt idx="2452">
                  <c:v>0.54</c:v>
                </c:pt>
                <c:pt idx="2453">
                  <c:v>0.48</c:v>
                </c:pt>
                <c:pt idx="2454">
                  <c:v>0.45</c:v>
                </c:pt>
                <c:pt idx="2455">
                  <c:v>0.44</c:v>
                </c:pt>
                <c:pt idx="2456">
                  <c:v>0.4</c:v>
                </c:pt>
                <c:pt idx="2457">
                  <c:v>0.31</c:v>
                </c:pt>
                <c:pt idx="2458">
                  <c:v>0.16</c:v>
                </c:pt>
                <c:pt idx="2459">
                  <c:v>0</c:v>
                </c:pt>
                <c:pt idx="2460">
                  <c:v>2.98</c:v>
                </c:pt>
                <c:pt idx="2461">
                  <c:v>0.8</c:v>
                </c:pt>
                <c:pt idx="2462">
                  <c:v>0.62</c:v>
                </c:pt>
                <c:pt idx="2463">
                  <c:v>0.54</c:v>
                </c:pt>
                <c:pt idx="2464">
                  <c:v>0.48</c:v>
                </c:pt>
                <c:pt idx="2465">
                  <c:v>0.43</c:v>
                </c:pt>
                <c:pt idx="2466">
                  <c:v>0.43</c:v>
                </c:pt>
                <c:pt idx="2467">
                  <c:v>0.42</c:v>
                </c:pt>
                <c:pt idx="2468">
                  <c:v>0.4</c:v>
                </c:pt>
                <c:pt idx="2469">
                  <c:v>0.33</c:v>
                </c:pt>
                <c:pt idx="2470">
                  <c:v>0.3</c:v>
                </c:pt>
                <c:pt idx="2471">
                  <c:v>0.28000000000000003</c:v>
                </c:pt>
                <c:pt idx="2472">
                  <c:v>0.85</c:v>
                </c:pt>
                <c:pt idx="2473">
                  <c:v>0.63</c:v>
                </c:pt>
                <c:pt idx="2474">
                  <c:v>0.56000000000000005</c:v>
                </c:pt>
                <c:pt idx="2475">
                  <c:v>0.56000000000000005</c:v>
                </c:pt>
                <c:pt idx="2476">
                  <c:v>0.51</c:v>
                </c:pt>
                <c:pt idx="2477">
                  <c:v>0.48</c:v>
                </c:pt>
                <c:pt idx="2478">
                  <c:v>0.45</c:v>
                </c:pt>
                <c:pt idx="2479">
                  <c:v>0.3</c:v>
                </c:pt>
                <c:pt idx="2480">
                  <c:v>0.27</c:v>
                </c:pt>
                <c:pt idx="2481">
                  <c:v>0.17</c:v>
                </c:pt>
                <c:pt idx="2482">
                  <c:v>0.06</c:v>
                </c:pt>
                <c:pt idx="2483">
                  <c:v>0.02</c:v>
                </c:pt>
                <c:pt idx="2484">
                  <c:v>0.67</c:v>
                </c:pt>
                <c:pt idx="2485">
                  <c:v>0.55000000000000004</c:v>
                </c:pt>
                <c:pt idx="2486">
                  <c:v>0.51</c:v>
                </c:pt>
                <c:pt idx="2487">
                  <c:v>0.5</c:v>
                </c:pt>
                <c:pt idx="2488">
                  <c:v>0.47</c:v>
                </c:pt>
                <c:pt idx="2489">
                  <c:v>0.43</c:v>
                </c:pt>
                <c:pt idx="2490">
                  <c:v>0.36</c:v>
                </c:pt>
                <c:pt idx="2491">
                  <c:v>0.25</c:v>
                </c:pt>
                <c:pt idx="2492">
                  <c:v>0.22</c:v>
                </c:pt>
                <c:pt idx="2493">
                  <c:v>0.18</c:v>
                </c:pt>
                <c:pt idx="2494">
                  <c:v>0.17</c:v>
                </c:pt>
                <c:pt idx="2495">
                  <c:v>0.01</c:v>
                </c:pt>
                <c:pt idx="2496">
                  <c:v>0.64</c:v>
                </c:pt>
                <c:pt idx="2497">
                  <c:v>0.6</c:v>
                </c:pt>
                <c:pt idx="2498">
                  <c:v>0.48</c:v>
                </c:pt>
                <c:pt idx="2499">
                  <c:v>0.46</c:v>
                </c:pt>
                <c:pt idx="2500">
                  <c:v>0.45</c:v>
                </c:pt>
                <c:pt idx="2501">
                  <c:v>0.41</c:v>
                </c:pt>
                <c:pt idx="2502">
                  <c:v>0.33</c:v>
                </c:pt>
                <c:pt idx="2503">
                  <c:v>0.33</c:v>
                </c:pt>
                <c:pt idx="2504">
                  <c:v>0.25</c:v>
                </c:pt>
                <c:pt idx="2505">
                  <c:v>0.18</c:v>
                </c:pt>
                <c:pt idx="2506">
                  <c:v>0.16</c:v>
                </c:pt>
                <c:pt idx="2507">
                  <c:v>0.1</c:v>
                </c:pt>
                <c:pt idx="2508">
                  <c:v>3.25</c:v>
                </c:pt>
                <c:pt idx="2509">
                  <c:v>0.98</c:v>
                </c:pt>
                <c:pt idx="2510">
                  <c:v>0.94</c:v>
                </c:pt>
                <c:pt idx="2511">
                  <c:v>0.89</c:v>
                </c:pt>
                <c:pt idx="2512">
                  <c:v>0.79</c:v>
                </c:pt>
                <c:pt idx="2513">
                  <c:v>0.63</c:v>
                </c:pt>
                <c:pt idx="2514">
                  <c:v>0.54</c:v>
                </c:pt>
                <c:pt idx="2515">
                  <c:v>0.47</c:v>
                </c:pt>
                <c:pt idx="2516">
                  <c:v>0.4</c:v>
                </c:pt>
                <c:pt idx="2517">
                  <c:v>0.31</c:v>
                </c:pt>
                <c:pt idx="2518">
                  <c:v>0.26</c:v>
                </c:pt>
                <c:pt idx="2519">
                  <c:v>0</c:v>
                </c:pt>
                <c:pt idx="2520">
                  <c:v>2.2000000000000002</c:v>
                </c:pt>
                <c:pt idx="2521">
                  <c:v>1.1000000000000001</c:v>
                </c:pt>
                <c:pt idx="2522">
                  <c:v>0.86</c:v>
                </c:pt>
                <c:pt idx="2523">
                  <c:v>0.73</c:v>
                </c:pt>
                <c:pt idx="2524">
                  <c:v>0.57999999999999996</c:v>
                </c:pt>
                <c:pt idx="2525">
                  <c:v>0.56000000000000005</c:v>
                </c:pt>
                <c:pt idx="2526">
                  <c:v>0.56000000000000005</c:v>
                </c:pt>
                <c:pt idx="2527">
                  <c:v>0.54</c:v>
                </c:pt>
                <c:pt idx="2528">
                  <c:v>0.44</c:v>
                </c:pt>
                <c:pt idx="2529">
                  <c:v>0.38</c:v>
                </c:pt>
                <c:pt idx="2530">
                  <c:v>0.36</c:v>
                </c:pt>
                <c:pt idx="2531">
                  <c:v>0.33</c:v>
                </c:pt>
                <c:pt idx="2532">
                  <c:v>0.85</c:v>
                </c:pt>
                <c:pt idx="2533">
                  <c:v>0.75</c:v>
                </c:pt>
                <c:pt idx="2534">
                  <c:v>0.52</c:v>
                </c:pt>
                <c:pt idx="2535">
                  <c:v>0.45</c:v>
                </c:pt>
                <c:pt idx="2536">
                  <c:v>0.45</c:v>
                </c:pt>
                <c:pt idx="2537">
                  <c:v>0.43</c:v>
                </c:pt>
                <c:pt idx="2538">
                  <c:v>0.41</c:v>
                </c:pt>
                <c:pt idx="2539">
                  <c:v>0.27</c:v>
                </c:pt>
                <c:pt idx="2540">
                  <c:v>0.24</c:v>
                </c:pt>
                <c:pt idx="2541">
                  <c:v>0.23</c:v>
                </c:pt>
                <c:pt idx="2542">
                  <c:v>0.17</c:v>
                </c:pt>
                <c:pt idx="2543">
                  <c:v>0.16</c:v>
                </c:pt>
                <c:pt idx="2544">
                  <c:v>0.94</c:v>
                </c:pt>
                <c:pt idx="2545">
                  <c:v>0.88</c:v>
                </c:pt>
                <c:pt idx="2546">
                  <c:v>0.84</c:v>
                </c:pt>
                <c:pt idx="2547">
                  <c:v>0.8</c:v>
                </c:pt>
                <c:pt idx="2548">
                  <c:v>0.71</c:v>
                </c:pt>
                <c:pt idx="2549">
                  <c:v>0.68</c:v>
                </c:pt>
                <c:pt idx="2550">
                  <c:v>0.61</c:v>
                </c:pt>
                <c:pt idx="2551">
                  <c:v>0.48</c:v>
                </c:pt>
                <c:pt idx="2552">
                  <c:v>0.44</c:v>
                </c:pt>
                <c:pt idx="2553">
                  <c:v>0.34</c:v>
                </c:pt>
                <c:pt idx="2554">
                  <c:v>0.26</c:v>
                </c:pt>
                <c:pt idx="2555">
                  <c:v>0.21</c:v>
                </c:pt>
                <c:pt idx="2556">
                  <c:v>0.94</c:v>
                </c:pt>
                <c:pt idx="2557">
                  <c:v>0.66</c:v>
                </c:pt>
                <c:pt idx="2558">
                  <c:v>0.54</c:v>
                </c:pt>
                <c:pt idx="2559">
                  <c:v>0.5</c:v>
                </c:pt>
                <c:pt idx="2560">
                  <c:v>0.44</c:v>
                </c:pt>
                <c:pt idx="2561">
                  <c:v>0.4</c:v>
                </c:pt>
                <c:pt idx="2562">
                  <c:v>0.31</c:v>
                </c:pt>
                <c:pt idx="2563">
                  <c:v>0.31</c:v>
                </c:pt>
                <c:pt idx="2564">
                  <c:v>0.3</c:v>
                </c:pt>
                <c:pt idx="2565">
                  <c:v>0.25</c:v>
                </c:pt>
                <c:pt idx="2566">
                  <c:v>0.22</c:v>
                </c:pt>
                <c:pt idx="2567">
                  <c:v>0.16</c:v>
                </c:pt>
                <c:pt idx="2568">
                  <c:v>0.73</c:v>
                </c:pt>
                <c:pt idx="2569">
                  <c:v>0.72</c:v>
                </c:pt>
                <c:pt idx="2570">
                  <c:v>0.7</c:v>
                </c:pt>
                <c:pt idx="2571">
                  <c:v>0.68</c:v>
                </c:pt>
                <c:pt idx="2572">
                  <c:v>0.64</c:v>
                </c:pt>
                <c:pt idx="2573">
                  <c:v>0.59</c:v>
                </c:pt>
                <c:pt idx="2574">
                  <c:v>0.51</c:v>
                </c:pt>
                <c:pt idx="2575">
                  <c:v>0.4</c:v>
                </c:pt>
                <c:pt idx="2576">
                  <c:v>0.36</c:v>
                </c:pt>
                <c:pt idx="2577">
                  <c:v>0.32</c:v>
                </c:pt>
                <c:pt idx="2578">
                  <c:v>0.3</c:v>
                </c:pt>
                <c:pt idx="2579">
                  <c:v>0.2</c:v>
                </c:pt>
                <c:pt idx="2580">
                  <c:v>1.98</c:v>
                </c:pt>
                <c:pt idx="2581">
                  <c:v>0.74</c:v>
                </c:pt>
                <c:pt idx="2582">
                  <c:v>0.6</c:v>
                </c:pt>
                <c:pt idx="2583">
                  <c:v>0.57999999999999996</c:v>
                </c:pt>
                <c:pt idx="2584">
                  <c:v>0.55000000000000004</c:v>
                </c:pt>
                <c:pt idx="2585">
                  <c:v>0.51</c:v>
                </c:pt>
                <c:pt idx="2586">
                  <c:v>0.36</c:v>
                </c:pt>
                <c:pt idx="2587">
                  <c:v>0.24</c:v>
                </c:pt>
                <c:pt idx="2588">
                  <c:v>0.24</c:v>
                </c:pt>
                <c:pt idx="2589">
                  <c:v>0.21</c:v>
                </c:pt>
                <c:pt idx="2590">
                  <c:v>0.21</c:v>
                </c:pt>
                <c:pt idx="2591">
                  <c:v>0.2</c:v>
                </c:pt>
                <c:pt idx="2592">
                  <c:v>0.57999999999999996</c:v>
                </c:pt>
                <c:pt idx="2593">
                  <c:v>0.56000000000000005</c:v>
                </c:pt>
                <c:pt idx="2594">
                  <c:v>0.55000000000000004</c:v>
                </c:pt>
                <c:pt idx="2595">
                  <c:v>0.54</c:v>
                </c:pt>
                <c:pt idx="2596">
                  <c:v>0.51</c:v>
                </c:pt>
                <c:pt idx="2597">
                  <c:v>0.46</c:v>
                </c:pt>
                <c:pt idx="2598">
                  <c:v>0.44</c:v>
                </c:pt>
                <c:pt idx="2599">
                  <c:v>0.37</c:v>
                </c:pt>
                <c:pt idx="2600">
                  <c:v>0.28000000000000003</c:v>
                </c:pt>
                <c:pt idx="2601">
                  <c:v>0.28000000000000003</c:v>
                </c:pt>
                <c:pt idx="2602">
                  <c:v>0.18</c:v>
                </c:pt>
                <c:pt idx="2603">
                  <c:v>0.15</c:v>
                </c:pt>
                <c:pt idx="2604">
                  <c:v>1.27</c:v>
                </c:pt>
                <c:pt idx="2605">
                  <c:v>0.92</c:v>
                </c:pt>
                <c:pt idx="2606">
                  <c:v>0.68</c:v>
                </c:pt>
                <c:pt idx="2607">
                  <c:v>0.54</c:v>
                </c:pt>
                <c:pt idx="2608">
                  <c:v>0.54</c:v>
                </c:pt>
                <c:pt idx="2609">
                  <c:v>0.45</c:v>
                </c:pt>
                <c:pt idx="2610">
                  <c:v>0.41</c:v>
                </c:pt>
                <c:pt idx="2611">
                  <c:v>0.4</c:v>
                </c:pt>
                <c:pt idx="2612">
                  <c:v>0.36</c:v>
                </c:pt>
                <c:pt idx="2613">
                  <c:v>0.34</c:v>
                </c:pt>
                <c:pt idx="2614">
                  <c:v>0.24</c:v>
                </c:pt>
                <c:pt idx="2615">
                  <c:v>0.17</c:v>
                </c:pt>
                <c:pt idx="2616">
                  <c:v>0.57999999999999996</c:v>
                </c:pt>
                <c:pt idx="2617">
                  <c:v>0.45</c:v>
                </c:pt>
                <c:pt idx="2618">
                  <c:v>0.45</c:v>
                </c:pt>
                <c:pt idx="2619">
                  <c:v>0.42</c:v>
                </c:pt>
                <c:pt idx="2620">
                  <c:v>0.36</c:v>
                </c:pt>
                <c:pt idx="2621">
                  <c:v>0.34</c:v>
                </c:pt>
                <c:pt idx="2622">
                  <c:v>0.24</c:v>
                </c:pt>
                <c:pt idx="2623">
                  <c:v>0.23</c:v>
                </c:pt>
                <c:pt idx="2624">
                  <c:v>0.22</c:v>
                </c:pt>
                <c:pt idx="2625">
                  <c:v>0.2</c:v>
                </c:pt>
                <c:pt idx="2626">
                  <c:v>0.14000000000000001</c:v>
                </c:pt>
                <c:pt idx="2627">
                  <c:v>0.13</c:v>
                </c:pt>
                <c:pt idx="2628">
                  <c:v>0.87</c:v>
                </c:pt>
                <c:pt idx="2629">
                  <c:v>0.71</c:v>
                </c:pt>
                <c:pt idx="2630">
                  <c:v>0.59</c:v>
                </c:pt>
                <c:pt idx="2631">
                  <c:v>0.55000000000000004</c:v>
                </c:pt>
                <c:pt idx="2632">
                  <c:v>0.5</c:v>
                </c:pt>
                <c:pt idx="2633">
                  <c:v>0.49</c:v>
                </c:pt>
                <c:pt idx="2634">
                  <c:v>0.47</c:v>
                </c:pt>
                <c:pt idx="2635">
                  <c:v>0.45</c:v>
                </c:pt>
                <c:pt idx="2636">
                  <c:v>0.42</c:v>
                </c:pt>
                <c:pt idx="2637">
                  <c:v>0.35</c:v>
                </c:pt>
                <c:pt idx="2638">
                  <c:v>0.3</c:v>
                </c:pt>
                <c:pt idx="2639">
                  <c:v>0.28999999999999998</c:v>
                </c:pt>
                <c:pt idx="2640">
                  <c:v>0.88</c:v>
                </c:pt>
                <c:pt idx="2641">
                  <c:v>0.53</c:v>
                </c:pt>
                <c:pt idx="2642">
                  <c:v>0.49</c:v>
                </c:pt>
                <c:pt idx="2643">
                  <c:v>0.44</c:v>
                </c:pt>
                <c:pt idx="2644">
                  <c:v>0.43</c:v>
                </c:pt>
                <c:pt idx="2645">
                  <c:v>0.36</c:v>
                </c:pt>
                <c:pt idx="2646">
                  <c:v>0.34</c:v>
                </c:pt>
                <c:pt idx="2647">
                  <c:v>0.32</c:v>
                </c:pt>
                <c:pt idx="2648">
                  <c:v>0.27</c:v>
                </c:pt>
                <c:pt idx="2649">
                  <c:v>0.23</c:v>
                </c:pt>
                <c:pt idx="2650">
                  <c:v>0.08</c:v>
                </c:pt>
                <c:pt idx="2651">
                  <c:v>0.03</c:v>
                </c:pt>
                <c:pt idx="2652">
                  <c:v>0.77</c:v>
                </c:pt>
                <c:pt idx="2653">
                  <c:v>0.69</c:v>
                </c:pt>
                <c:pt idx="2654">
                  <c:v>0.69</c:v>
                </c:pt>
                <c:pt idx="2655">
                  <c:v>0.68</c:v>
                </c:pt>
                <c:pt idx="2656">
                  <c:v>0.63</c:v>
                </c:pt>
                <c:pt idx="2657">
                  <c:v>0.43</c:v>
                </c:pt>
                <c:pt idx="2658">
                  <c:v>0.4</c:v>
                </c:pt>
                <c:pt idx="2659">
                  <c:v>0.35</c:v>
                </c:pt>
                <c:pt idx="2660">
                  <c:v>0.27</c:v>
                </c:pt>
                <c:pt idx="2661">
                  <c:v>0.17</c:v>
                </c:pt>
                <c:pt idx="2662">
                  <c:v>0.11</c:v>
                </c:pt>
                <c:pt idx="2663">
                  <c:v>0</c:v>
                </c:pt>
                <c:pt idx="2664">
                  <c:v>0.86</c:v>
                </c:pt>
                <c:pt idx="2665">
                  <c:v>0.76</c:v>
                </c:pt>
                <c:pt idx="2666">
                  <c:v>0.66</c:v>
                </c:pt>
                <c:pt idx="2667">
                  <c:v>0.65</c:v>
                </c:pt>
                <c:pt idx="2668">
                  <c:v>0.63</c:v>
                </c:pt>
                <c:pt idx="2669">
                  <c:v>0.53</c:v>
                </c:pt>
                <c:pt idx="2670">
                  <c:v>0.46</c:v>
                </c:pt>
                <c:pt idx="2671">
                  <c:v>0.36</c:v>
                </c:pt>
                <c:pt idx="2672">
                  <c:v>0.31</c:v>
                </c:pt>
                <c:pt idx="2673">
                  <c:v>0.22</c:v>
                </c:pt>
                <c:pt idx="2674">
                  <c:v>0.14000000000000001</c:v>
                </c:pt>
                <c:pt idx="2675">
                  <c:v>0.04</c:v>
                </c:pt>
                <c:pt idx="2676">
                  <c:v>0.79</c:v>
                </c:pt>
                <c:pt idx="2677">
                  <c:v>0.56999999999999995</c:v>
                </c:pt>
                <c:pt idx="2678">
                  <c:v>0.56000000000000005</c:v>
                </c:pt>
                <c:pt idx="2679">
                  <c:v>0.54</c:v>
                </c:pt>
                <c:pt idx="2680">
                  <c:v>0.49</c:v>
                </c:pt>
                <c:pt idx="2681">
                  <c:v>0.49</c:v>
                </c:pt>
                <c:pt idx="2682">
                  <c:v>0.44</c:v>
                </c:pt>
                <c:pt idx="2683">
                  <c:v>0.4</c:v>
                </c:pt>
                <c:pt idx="2684">
                  <c:v>0.32</c:v>
                </c:pt>
                <c:pt idx="2685">
                  <c:v>0.32</c:v>
                </c:pt>
                <c:pt idx="2686">
                  <c:v>0.28000000000000003</c:v>
                </c:pt>
                <c:pt idx="2687">
                  <c:v>0.26</c:v>
                </c:pt>
                <c:pt idx="2688">
                  <c:v>0.83</c:v>
                </c:pt>
                <c:pt idx="2689">
                  <c:v>0.69</c:v>
                </c:pt>
                <c:pt idx="2690">
                  <c:v>0.59</c:v>
                </c:pt>
                <c:pt idx="2691">
                  <c:v>0.57999999999999996</c:v>
                </c:pt>
                <c:pt idx="2692">
                  <c:v>0.51</c:v>
                </c:pt>
                <c:pt idx="2693">
                  <c:v>0.45</c:v>
                </c:pt>
                <c:pt idx="2694">
                  <c:v>0.42</c:v>
                </c:pt>
                <c:pt idx="2695">
                  <c:v>0.35</c:v>
                </c:pt>
                <c:pt idx="2696">
                  <c:v>0.27</c:v>
                </c:pt>
                <c:pt idx="2697">
                  <c:v>0.14000000000000001</c:v>
                </c:pt>
                <c:pt idx="2698">
                  <c:v>0.13</c:v>
                </c:pt>
                <c:pt idx="2699">
                  <c:v>0.08</c:v>
                </c:pt>
                <c:pt idx="2700">
                  <c:v>0.84</c:v>
                </c:pt>
                <c:pt idx="2701">
                  <c:v>0.64</c:v>
                </c:pt>
                <c:pt idx="2702">
                  <c:v>0.62</c:v>
                </c:pt>
                <c:pt idx="2703">
                  <c:v>0.54</c:v>
                </c:pt>
                <c:pt idx="2704">
                  <c:v>0.52</c:v>
                </c:pt>
                <c:pt idx="2705">
                  <c:v>0.46</c:v>
                </c:pt>
                <c:pt idx="2706">
                  <c:v>0.4</c:v>
                </c:pt>
                <c:pt idx="2707">
                  <c:v>0.34</c:v>
                </c:pt>
                <c:pt idx="2708">
                  <c:v>0.3</c:v>
                </c:pt>
                <c:pt idx="2709">
                  <c:v>0.24</c:v>
                </c:pt>
                <c:pt idx="2710">
                  <c:v>0.2</c:v>
                </c:pt>
                <c:pt idx="2711">
                  <c:v>0.1</c:v>
                </c:pt>
                <c:pt idx="2712">
                  <c:v>0.79</c:v>
                </c:pt>
                <c:pt idx="2713">
                  <c:v>0.68</c:v>
                </c:pt>
                <c:pt idx="2714">
                  <c:v>0.61</c:v>
                </c:pt>
                <c:pt idx="2715">
                  <c:v>0.6</c:v>
                </c:pt>
                <c:pt idx="2716">
                  <c:v>0.56999999999999995</c:v>
                </c:pt>
                <c:pt idx="2717">
                  <c:v>0.56999999999999995</c:v>
                </c:pt>
                <c:pt idx="2718">
                  <c:v>0.48</c:v>
                </c:pt>
                <c:pt idx="2719">
                  <c:v>0.48</c:v>
                </c:pt>
                <c:pt idx="2720">
                  <c:v>0.39</c:v>
                </c:pt>
                <c:pt idx="2721">
                  <c:v>0.3</c:v>
                </c:pt>
                <c:pt idx="2722">
                  <c:v>0.08</c:v>
                </c:pt>
                <c:pt idx="2723">
                  <c:v>0.04</c:v>
                </c:pt>
                <c:pt idx="2724">
                  <c:v>0.96</c:v>
                </c:pt>
                <c:pt idx="2725">
                  <c:v>0.74</c:v>
                </c:pt>
                <c:pt idx="2726">
                  <c:v>0.49</c:v>
                </c:pt>
                <c:pt idx="2727">
                  <c:v>0.47</c:v>
                </c:pt>
                <c:pt idx="2728">
                  <c:v>0.42</c:v>
                </c:pt>
                <c:pt idx="2729">
                  <c:v>0.38</c:v>
                </c:pt>
                <c:pt idx="2730">
                  <c:v>0.22</c:v>
                </c:pt>
                <c:pt idx="2731">
                  <c:v>0.19</c:v>
                </c:pt>
                <c:pt idx="2732">
                  <c:v>0.14000000000000001</c:v>
                </c:pt>
                <c:pt idx="2733">
                  <c:v>0.13</c:v>
                </c:pt>
                <c:pt idx="2734">
                  <c:v>0.09</c:v>
                </c:pt>
                <c:pt idx="2735">
                  <c:v>0.08</c:v>
                </c:pt>
                <c:pt idx="2736">
                  <c:v>3.88</c:v>
                </c:pt>
                <c:pt idx="2737">
                  <c:v>0.8</c:v>
                </c:pt>
                <c:pt idx="2738">
                  <c:v>0.76</c:v>
                </c:pt>
                <c:pt idx="2739">
                  <c:v>0.56999999999999995</c:v>
                </c:pt>
                <c:pt idx="2740">
                  <c:v>0.54</c:v>
                </c:pt>
                <c:pt idx="2741">
                  <c:v>0.45</c:v>
                </c:pt>
                <c:pt idx="2742">
                  <c:v>0.42</c:v>
                </c:pt>
                <c:pt idx="2743">
                  <c:v>0.4</c:v>
                </c:pt>
                <c:pt idx="2744">
                  <c:v>0.35</c:v>
                </c:pt>
                <c:pt idx="2745">
                  <c:v>0.33</c:v>
                </c:pt>
                <c:pt idx="2746">
                  <c:v>0.14000000000000001</c:v>
                </c:pt>
                <c:pt idx="2747">
                  <c:v>0.13</c:v>
                </c:pt>
                <c:pt idx="2748">
                  <c:v>1.18</c:v>
                </c:pt>
                <c:pt idx="2749">
                  <c:v>0.64</c:v>
                </c:pt>
                <c:pt idx="2750">
                  <c:v>0.61</c:v>
                </c:pt>
                <c:pt idx="2751">
                  <c:v>0.61</c:v>
                </c:pt>
                <c:pt idx="2752">
                  <c:v>0.59</c:v>
                </c:pt>
                <c:pt idx="2753">
                  <c:v>0.57999999999999996</c:v>
                </c:pt>
                <c:pt idx="2754">
                  <c:v>0.36</c:v>
                </c:pt>
                <c:pt idx="2755">
                  <c:v>0.3</c:v>
                </c:pt>
                <c:pt idx="2756">
                  <c:v>0.28999999999999998</c:v>
                </c:pt>
                <c:pt idx="2757">
                  <c:v>0.27</c:v>
                </c:pt>
                <c:pt idx="2758">
                  <c:v>0.14000000000000001</c:v>
                </c:pt>
                <c:pt idx="2759">
                  <c:v>0.03</c:v>
                </c:pt>
                <c:pt idx="2760">
                  <c:v>1.0900000000000001</c:v>
                </c:pt>
                <c:pt idx="2761">
                  <c:v>0.65</c:v>
                </c:pt>
                <c:pt idx="2762">
                  <c:v>0.64</c:v>
                </c:pt>
                <c:pt idx="2763">
                  <c:v>0.56999999999999995</c:v>
                </c:pt>
                <c:pt idx="2764">
                  <c:v>0.49</c:v>
                </c:pt>
                <c:pt idx="2765">
                  <c:v>0.47</c:v>
                </c:pt>
                <c:pt idx="2766">
                  <c:v>0.37</c:v>
                </c:pt>
                <c:pt idx="2767">
                  <c:v>0.35</c:v>
                </c:pt>
                <c:pt idx="2768">
                  <c:v>0.35</c:v>
                </c:pt>
                <c:pt idx="2769">
                  <c:v>0.21</c:v>
                </c:pt>
                <c:pt idx="2770">
                  <c:v>0.15</c:v>
                </c:pt>
                <c:pt idx="2771">
                  <c:v>0.04</c:v>
                </c:pt>
                <c:pt idx="2772">
                  <c:v>0.97</c:v>
                </c:pt>
                <c:pt idx="2773">
                  <c:v>0.82</c:v>
                </c:pt>
                <c:pt idx="2774">
                  <c:v>0.66</c:v>
                </c:pt>
                <c:pt idx="2775">
                  <c:v>0.66</c:v>
                </c:pt>
                <c:pt idx="2776">
                  <c:v>0.42</c:v>
                </c:pt>
                <c:pt idx="2777">
                  <c:v>0.4</c:v>
                </c:pt>
                <c:pt idx="2778">
                  <c:v>0.28000000000000003</c:v>
                </c:pt>
                <c:pt idx="2779">
                  <c:v>0.28000000000000003</c:v>
                </c:pt>
                <c:pt idx="2780">
                  <c:v>0.26</c:v>
                </c:pt>
                <c:pt idx="2781">
                  <c:v>0.16</c:v>
                </c:pt>
                <c:pt idx="2782">
                  <c:v>0.14000000000000001</c:v>
                </c:pt>
                <c:pt idx="2783">
                  <c:v>0.13</c:v>
                </c:pt>
                <c:pt idx="2784">
                  <c:v>3.81</c:v>
                </c:pt>
                <c:pt idx="2785">
                  <c:v>2.1800000000000002</c:v>
                </c:pt>
                <c:pt idx="2786">
                  <c:v>0.72</c:v>
                </c:pt>
                <c:pt idx="2787">
                  <c:v>0.53</c:v>
                </c:pt>
                <c:pt idx="2788">
                  <c:v>0.51</c:v>
                </c:pt>
                <c:pt idx="2789">
                  <c:v>0.51</c:v>
                </c:pt>
                <c:pt idx="2790">
                  <c:v>0.41</c:v>
                </c:pt>
                <c:pt idx="2791">
                  <c:v>0.38</c:v>
                </c:pt>
                <c:pt idx="2792">
                  <c:v>0.31</c:v>
                </c:pt>
                <c:pt idx="2793">
                  <c:v>0.3</c:v>
                </c:pt>
                <c:pt idx="2794">
                  <c:v>0.3</c:v>
                </c:pt>
                <c:pt idx="2795">
                  <c:v>0.16</c:v>
                </c:pt>
                <c:pt idx="2796">
                  <c:v>0.72</c:v>
                </c:pt>
                <c:pt idx="2797">
                  <c:v>0.69</c:v>
                </c:pt>
                <c:pt idx="2798">
                  <c:v>0.64</c:v>
                </c:pt>
                <c:pt idx="2799">
                  <c:v>0.57999999999999996</c:v>
                </c:pt>
                <c:pt idx="2800">
                  <c:v>0.56999999999999995</c:v>
                </c:pt>
                <c:pt idx="2801">
                  <c:v>0.53</c:v>
                </c:pt>
                <c:pt idx="2802">
                  <c:v>0.49</c:v>
                </c:pt>
                <c:pt idx="2803">
                  <c:v>0.4</c:v>
                </c:pt>
                <c:pt idx="2804">
                  <c:v>0.33</c:v>
                </c:pt>
                <c:pt idx="2805">
                  <c:v>0.28000000000000003</c:v>
                </c:pt>
                <c:pt idx="2806">
                  <c:v>0.14000000000000001</c:v>
                </c:pt>
                <c:pt idx="2807">
                  <c:v>0.09</c:v>
                </c:pt>
                <c:pt idx="2808">
                  <c:v>0.66</c:v>
                </c:pt>
                <c:pt idx="2809">
                  <c:v>0.62</c:v>
                </c:pt>
                <c:pt idx="2810">
                  <c:v>0.62</c:v>
                </c:pt>
                <c:pt idx="2811">
                  <c:v>0.61</c:v>
                </c:pt>
                <c:pt idx="2812">
                  <c:v>0.52</c:v>
                </c:pt>
                <c:pt idx="2813">
                  <c:v>0.5</c:v>
                </c:pt>
                <c:pt idx="2814">
                  <c:v>0.45</c:v>
                </c:pt>
                <c:pt idx="2815">
                  <c:v>0.37</c:v>
                </c:pt>
                <c:pt idx="2816">
                  <c:v>0.32</c:v>
                </c:pt>
                <c:pt idx="2817">
                  <c:v>0.32</c:v>
                </c:pt>
                <c:pt idx="2818">
                  <c:v>0.28000000000000003</c:v>
                </c:pt>
                <c:pt idx="2819">
                  <c:v>0.28000000000000003</c:v>
                </c:pt>
                <c:pt idx="2820">
                  <c:v>0.89</c:v>
                </c:pt>
                <c:pt idx="2821">
                  <c:v>0.73</c:v>
                </c:pt>
                <c:pt idx="2822">
                  <c:v>0.6</c:v>
                </c:pt>
                <c:pt idx="2823">
                  <c:v>0.59</c:v>
                </c:pt>
                <c:pt idx="2824">
                  <c:v>0.49</c:v>
                </c:pt>
                <c:pt idx="2825">
                  <c:v>0.45</c:v>
                </c:pt>
                <c:pt idx="2826">
                  <c:v>0.39</c:v>
                </c:pt>
                <c:pt idx="2827">
                  <c:v>0.35</c:v>
                </c:pt>
                <c:pt idx="2828">
                  <c:v>0.28999999999999998</c:v>
                </c:pt>
                <c:pt idx="2829">
                  <c:v>0.2</c:v>
                </c:pt>
                <c:pt idx="2830">
                  <c:v>0.2</c:v>
                </c:pt>
                <c:pt idx="2831">
                  <c:v>0.13</c:v>
                </c:pt>
                <c:pt idx="2832">
                  <c:v>0.6</c:v>
                </c:pt>
                <c:pt idx="2833">
                  <c:v>0.56000000000000005</c:v>
                </c:pt>
                <c:pt idx="2834">
                  <c:v>0.47</c:v>
                </c:pt>
                <c:pt idx="2835">
                  <c:v>0.47</c:v>
                </c:pt>
                <c:pt idx="2836">
                  <c:v>0.43</c:v>
                </c:pt>
                <c:pt idx="2837">
                  <c:v>0.4</c:v>
                </c:pt>
                <c:pt idx="2838">
                  <c:v>0.37</c:v>
                </c:pt>
                <c:pt idx="2839">
                  <c:v>0.33</c:v>
                </c:pt>
                <c:pt idx="2840">
                  <c:v>0.25</c:v>
                </c:pt>
                <c:pt idx="2841">
                  <c:v>0.22</c:v>
                </c:pt>
                <c:pt idx="2842">
                  <c:v>0.13</c:v>
                </c:pt>
                <c:pt idx="2843">
                  <c:v>0</c:v>
                </c:pt>
                <c:pt idx="2844">
                  <c:v>0.54</c:v>
                </c:pt>
                <c:pt idx="2845">
                  <c:v>0.5</c:v>
                </c:pt>
                <c:pt idx="2846">
                  <c:v>0.48</c:v>
                </c:pt>
                <c:pt idx="2847">
                  <c:v>0.46</c:v>
                </c:pt>
                <c:pt idx="2848">
                  <c:v>0.4</c:v>
                </c:pt>
                <c:pt idx="2849">
                  <c:v>0.34</c:v>
                </c:pt>
                <c:pt idx="2850">
                  <c:v>0.24</c:v>
                </c:pt>
                <c:pt idx="2851">
                  <c:v>0.22</c:v>
                </c:pt>
                <c:pt idx="2852">
                  <c:v>0.21</c:v>
                </c:pt>
                <c:pt idx="2853">
                  <c:v>0.2</c:v>
                </c:pt>
                <c:pt idx="2854">
                  <c:v>0.16</c:v>
                </c:pt>
                <c:pt idx="2855">
                  <c:v>0</c:v>
                </c:pt>
                <c:pt idx="2856">
                  <c:v>1.93</c:v>
                </c:pt>
                <c:pt idx="2857">
                  <c:v>0.86</c:v>
                </c:pt>
                <c:pt idx="2858">
                  <c:v>0.78</c:v>
                </c:pt>
                <c:pt idx="2859">
                  <c:v>0.63</c:v>
                </c:pt>
                <c:pt idx="2860">
                  <c:v>0.53</c:v>
                </c:pt>
                <c:pt idx="2861">
                  <c:v>0.5</c:v>
                </c:pt>
                <c:pt idx="2862">
                  <c:v>0.48</c:v>
                </c:pt>
                <c:pt idx="2863">
                  <c:v>0.44</c:v>
                </c:pt>
                <c:pt idx="2864">
                  <c:v>0.37</c:v>
                </c:pt>
                <c:pt idx="2865">
                  <c:v>0.33</c:v>
                </c:pt>
                <c:pt idx="2866">
                  <c:v>0.28000000000000003</c:v>
                </c:pt>
                <c:pt idx="2867">
                  <c:v>0.11</c:v>
                </c:pt>
                <c:pt idx="2868">
                  <c:v>2.81</c:v>
                </c:pt>
                <c:pt idx="2869">
                  <c:v>2.67</c:v>
                </c:pt>
                <c:pt idx="2870">
                  <c:v>0.83</c:v>
                </c:pt>
                <c:pt idx="2871">
                  <c:v>0.64</c:v>
                </c:pt>
                <c:pt idx="2872">
                  <c:v>0.6</c:v>
                </c:pt>
                <c:pt idx="2873">
                  <c:v>0.51</c:v>
                </c:pt>
                <c:pt idx="2874">
                  <c:v>0.42</c:v>
                </c:pt>
                <c:pt idx="2875">
                  <c:v>0.37</c:v>
                </c:pt>
                <c:pt idx="2876">
                  <c:v>0.36</c:v>
                </c:pt>
                <c:pt idx="2877">
                  <c:v>0.31</c:v>
                </c:pt>
                <c:pt idx="2878">
                  <c:v>0.22</c:v>
                </c:pt>
                <c:pt idx="2879">
                  <c:v>0.19</c:v>
                </c:pt>
                <c:pt idx="2880">
                  <c:v>1.1000000000000001</c:v>
                </c:pt>
                <c:pt idx="2881">
                  <c:v>0.91</c:v>
                </c:pt>
                <c:pt idx="2882">
                  <c:v>0.64</c:v>
                </c:pt>
                <c:pt idx="2883">
                  <c:v>0.61</c:v>
                </c:pt>
                <c:pt idx="2884">
                  <c:v>0.53</c:v>
                </c:pt>
                <c:pt idx="2885">
                  <c:v>0.47</c:v>
                </c:pt>
                <c:pt idx="2886">
                  <c:v>0.37</c:v>
                </c:pt>
                <c:pt idx="2887">
                  <c:v>0.26</c:v>
                </c:pt>
                <c:pt idx="2888">
                  <c:v>0.23</c:v>
                </c:pt>
                <c:pt idx="2889">
                  <c:v>0.15</c:v>
                </c:pt>
                <c:pt idx="2890">
                  <c:v>0.11</c:v>
                </c:pt>
                <c:pt idx="2891">
                  <c:v>0</c:v>
                </c:pt>
                <c:pt idx="2892">
                  <c:v>0.9</c:v>
                </c:pt>
                <c:pt idx="2893">
                  <c:v>0.88</c:v>
                </c:pt>
                <c:pt idx="2894">
                  <c:v>0.76</c:v>
                </c:pt>
                <c:pt idx="2895">
                  <c:v>0.66</c:v>
                </c:pt>
                <c:pt idx="2896">
                  <c:v>0.53</c:v>
                </c:pt>
                <c:pt idx="2897">
                  <c:v>0.49</c:v>
                </c:pt>
                <c:pt idx="2898">
                  <c:v>0.48</c:v>
                </c:pt>
                <c:pt idx="2899">
                  <c:v>0.47</c:v>
                </c:pt>
                <c:pt idx="2900">
                  <c:v>0.43</c:v>
                </c:pt>
                <c:pt idx="2901">
                  <c:v>0.17</c:v>
                </c:pt>
                <c:pt idx="2902">
                  <c:v>0.09</c:v>
                </c:pt>
                <c:pt idx="2903">
                  <c:v>0.08</c:v>
                </c:pt>
                <c:pt idx="2904">
                  <c:v>0.8</c:v>
                </c:pt>
                <c:pt idx="2905">
                  <c:v>0.67</c:v>
                </c:pt>
                <c:pt idx="2906">
                  <c:v>0.62</c:v>
                </c:pt>
                <c:pt idx="2907">
                  <c:v>0.56000000000000005</c:v>
                </c:pt>
                <c:pt idx="2908">
                  <c:v>0.53</c:v>
                </c:pt>
                <c:pt idx="2909">
                  <c:v>0.47</c:v>
                </c:pt>
                <c:pt idx="2910">
                  <c:v>0.45</c:v>
                </c:pt>
                <c:pt idx="2911">
                  <c:v>0.37</c:v>
                </c:pt>
                <c:pt idx="2912">
                  <c:v>0.34</c:v>
                </c:pt>
                <c:pt idx="2913">
                  <c:v>0.18</c:v>
                </c:pt>
                <c:pt idx="2914">
                  <c:v>0.17</c:v>
                </c:pt>
                <c:pt idx="2915">
                  <c:v>0.15</c:v>
                </c:pt>
                <c:pt idx="2916">
                  <c:v>0.92</c:v>
                </c:pt>
                <c:pt idx="2917">
                  <c:v>0.69</c:v>
                </c:pt>
                <c:pt idx="2918">
                  <c:v>0.53</c:v>
                </c:pt>
                <c:pt idx="2919">
                  <c:v>0.51</c:v>
                </c:pt>
                <c:pt idx="2920">
                  <c:v>0.48</c:v>
                </c:pt>
                <c:pt idx="2921">
                  <c:v>0.44</c:v>
                </c:pt>
                <c:pt idx="2922">
                  <c:v>0.4</c:v>
                </c:pt>
                <c:pt idx="2923">
                  <c:v>0.37</c:v>
                </c:pt>
                <c:pt idx="2924">
                  <c:v>0.32</c:v>
                </c:pt>
                <c:pt idx="2925">
                  <c:v>0.31</c:v>
                </c:pt>
                <c:pt idx="2926">
                  <c:v>0.22</c:v>
                </c:pt>
                <c:pt idx="2927">
                  <c:v>0.08</c:v>
                </c:pt>
                <c:pt idx="2928">
                  <c:v>0.91</c:v>
                </c:pt>
                <c:pt idx="2929">
                  <c:v>0.81</c:v>
                </c:pt>
                <c:pt idx="2930">
                  <c:v>0.7</c:v>
                </c:pt>
                <c:pt idx="2931">
                  <c:v>0.6</c:v>
                </c:pt>
                <c:pt idx="2932">
                  <c:v>0.56999999999999995</c:v>
                </c:pt>
                <c:pt idx="2933">
                  <c:v>0.53</c:v>
                </c:pt>
                <c:pt idx="2934">
                  <c:v>0.46</c:v>
                </c:pt>
                <c:pt idx="2935">
                  <c:v>0.44</c:v>
                </c:pt>
                <c:pt idx="2936">
                  <c:v>0.36</c:v>
                </c:pt>
                <c:pt idx="2937">
                  <c:v>0.22</c:v>
                </c:pt>
                <c:pt idx="2938">
                  <c:v>0.21</c:v>
                </c:pt>
                <c:pt idx="2939">
                  <c:v>0.19</c:v>
                </c:pt>
                <c:pt idx="2940">
                  <c:v>0.7</c:v>
                </c:pt>
                <c:pt idx="2941">
                  <c:v>0.64</c:v>
                </c:pt>
                <c:pt idx="2942">
                  <c:v>0.61</c:v>
                </c:pt>
                <c:pt idx="2943">
                  <c:v>0.59</c:v>
                </c:pt>
                <c:pt idx="2944">
                  <c:v>0.56999999999999995</c:v>
                </c:pt>
                <c:pt idx="2945">
                  <c:v>0.47</c:v>
                </c:pt>
                <c:pt idx="2946">
                  <c:v>0.45</c:v>
                </c:pt>
                <c:pt idx="2947">
                  <c:v>0.42</c:v>
                </c:pt>
                <c:pt idx="2948">
                  <c:v>0.25</c:v>
                </c:pt>
                <c:pt idx="2949">
                  <c:v>0.23</c:v>
                </c:pt>
                <c:pt idx="2950">
                  <c:v>0.21</c:v>
                </c:pt>
                <c:pt idx="2951">
                  <c:v>0.15</c:v>
                </c:pt>
                <c:pt idx="2952">
                  <c:v>0.85</c:v>
                </c:pt>
                <c:pt idx="2953">
                  <c:v>0.71</c:v>
                </c:pt>
                <c:pt idx="2954">
                  <c:v>0.63</c:v>
                </c:pt>
                <c:pt idx="2955">
                  <c:v>0.62</c:v>
                </c:pt>
                <c:pt idx="2956">
                  <c:v>0.55000000000000004</c:v>
                </c:pt>
                <c:pt idx="2957">
                  <c:v>0.49</c:v>
                </c:pt>
                <c:pt idx="2958">
                  <c:v>0.45</c:v>
                </c:pt>
                <c:pt idx="2959">
                  <c:v>0.44</c:v>
                </c:pt>
                <c:pt idx="2960">
                  <c:v>0.43</c:v>
                </c:pt>
                <c:pt idx="2961">
                  <c:v>0.41</c:v>
                </c:pt>
                <c:pt idx="2962">
                  <c:v>0.39</c:v>
                </c:pt>
                <c:pt idx="2963">
                  <c:v>0.28999999999999998</c:v>
                </c:pt>
                <c:pt idx="2964">
                  <c:v>0.61</c:v>
                </c:pt>
                <c:pt idx="2965">
                  <c:v>0.51</c:v>
                </c:pt>
                <c:pt idx="2966">
                  <c:v>0.49</c:v>
                </c:pt>
                <c:pt idx="2967">
                  <c:v>0.47</c:v>
                </c:pt>
                <c:pt idx="2968">
                  <c:v>0.42</c:v>
                </c:pt>
                <c:pt idx="2969">
                  <c:v>0.37</c:v>
                </c:pt>
                <c:pt idx="2970">
                  <c:v>0.37</c:v>
                </c:pt>
                <c:pt idx="2971">
                  <c:v>0.3</c:v>
                </c:pt>
                <c:pt idx="2972">
                  <c:v>0.3</c:v>
                </c:pt>
                <c:pt idx="2973">
                  <c:v>0.26</c:v>
                </c:pt>
                <c:pt idx="2974">
                  <c:v>0.22</c:v>
                </c:pt>
                <c:pt idx="2975">
                  <c:v>0.11</c:v>
                </c:pt>
                <c:pt idx="2976">
                  <c:v>0.91</c:v>
                </c:pt>
                <c:pt idx="2977">
                  <c:v>0.76</c:v>
                </c:pt>
                <c:pt idx="2978">
                  <c:v>0.72</c:v>
                </c:pt>
                <c:pt idx="2979">
                  <c:v>0.54</c:v>
                </c:pt>
                <c:pt idx="2980">
                  <c:v>0.54</c:v>
                </c:pt>
                <c:pt idx="2981">
                  <c:v>0.43</c:v>
                </c:pt>
                <c:pt idx="2982">
                  <c:v>0.41</c:v>
                </c:pt>
                <c:pt idx="2983">
                  <c:v>0.41</c:v>
                </c:pt>
                <c:pt idx="2984">
                  <c:v>0.22</c:v>
                </c:pt>
                <c:pt idx="2985">
                  <c:v>0.16</c:v>
                </c:pt>
                <c:pt idx="2986">
                  <c:v>0.15</c:v>
                </c:pt>
                <c:pt idx="2987">
                  <c:v>0.14000000000000001</c:v>
                </c:pt>
                <c:pt idx="2988">
                  <c:v>3.09</c:v>
                </c:pt>
                <c:pt idx="2989">
                  <c:v>2.92</c:v>
                </c:pt>
                <c:pt idx="2990">
                  <c:v>0.74</c:v>
                </c:pt>
                <c:pt idx="2991">
                  <c:v>0.63</c:v>
                </c:pt>
                <c:pt idx="2992">
                  <c:v>0.6</c:v>
                </c:pt>
                <c:pt idx="2993">
                  <c:v>0.52</c:v>
                </c:pt>
                <c:pt idx="2994">
                  <c:v>0.44</c:v>
                </c:pt>
                <c:pt idx="2995">
                  <c:v>0.44</c:v>
                </c:pt>
                <c:pt idx="2996">
                  <c:v>0.43</c:v>
                </c:pt>
                <c:pt idx="2997">
                  <c:v>0.43</c:v>
                </c:pt>
                <c:pt idx="2998">
                  <c:v>0.36</c:v>
                </c:pt>
                <c:pt idx="2999">
                  <c:v>0.02</c:v>
                </c:pt>
                <c:pt idx="3000">
                  <c:v>0.86</c:v>
                </c:pt>
                <c:pt idx="3001">
                  <c:v>0.56000000000000005</c:v>
                </c:pt>
                <c:pt idx="3002">
                  <c:v>0.52</c:v>
                </c:pt>
                <c:pt idx="3003">
                  <c:v>0.51</c:v>
                </c:pt>
                <c:pt idx="3004">
                  <c:v>0.46</c:v>
                </c:pt>
                <c:pt idx="3005">
                  <c:v>0.44</c:v>
                </c:pt>
                <c:pt idx="3006">
                  <c:v>0.42</c:v>
                </c:pt>
                <c:pt idx="3007">
                  <c:v>0.39</c:v>
                </c:pt>
                <c:pt idx="3008">
                  <c:v>0.38</c:v>
                </c:pt>
                <c:pt idx="3009">
                  <c:v>0.31</c:v>
                </c:pt>
                <c:pt idx="3010">
                  <c:v>0.13</c:v>
                </c:pt>
                <c:pt idx="3011">
                  <c:v>0.12</c:v>
                </c:pt>
                <c:pt idx="3012">
                  <c:v>0.99</c:v>
                </c:pt>
                <c:pt idx="3013">
                  <c:v>0.68</c:v>
                </c:pt>
                <c:pt idx="3014">
                  <c:v>0.65</c:v>
                </c:pt>
                <c:pt idx="3015">
                  <c:v>0.61</c:v>
                </c:pt>
                <c:pt idx="3016">
                  <c:v>0.56999999999999995</c:v>
                </c:pt>
                <c:pt idx="3017">
                  <c:v>0.46</c:v>
                </c:pt>
                <c:pt idx="3018">
                  <c:v>0.42</c:v>
                </c:pt>
                <c:pt idx="3019">
                  <c:v>0.4</c:v>
                </c:pt>
                <c:pt idx="3020">
                  <c:v>0.4</c:v>
                </c:pt>
                <c:pt idx="3021">
                  <c:v>0.37</c:v>
                </c:pt>
                <c:pt idx="3022">
                  <c:v>0.33</c:v>
                </c:pt>
                <c:pt idx="3023">
                  <c:v>0.17</c:v>
                </c:pt>
                <c:pt idx="3024">
                  <c:v>0.81</c:v>
                </c:pt>
                <c:pt idx="3025">
                  <c:v>0.6</c:v>
                </c:pt>
                <c:pt idx="3026">
                  <c:v>0.37</c:v>
                </c:pt>
                <c:pt idx="3027">
                  <c:v>0.36</c:v>
                </c:pt>
                <c:pt idx="3028">
                  <c:v>0.35</c:v>
                </c:pt>
                <c:pt idx="3029">
                  <c:v>0.32</c:v>
                </c:pt>
                <c:pt idx="3030">
                  <c:v>0.28999999999999998</c:v>
                </c:pt>
                <c:pt idx="3031">
                  <c:v>0.28000000000000003</c:v>
                </c:pt>
                <c:pt idx="3032">
                  <c:v>0.25</c:v>
                </c:pt>
                <c:pt idx="3033">
                  <c:v>0.23</c:v>
                </c:pt>
                <c:pt idx="3034">
                  <c:v>0.2</c:v>
                </c:pt>
                <c:pt idx="3035">
                  <c:v>0.03</c:v>
                </c:pt>
                <c:pt idx="3036">
                  <c:v>0.96</c:v>
                </c:pt>
                <c:pt idx="3037">
                  <c:v>0.79</c:v>
                </c:pt>
                <c:pt idx="3038">
                  <c:v>0.71</c:v>
                </c:pt>
                <c:pt idx="3039">
                  <c:v>0.7</c:v>
                </c:pt>
                <c:pt idx="3040">
                  <c:v>0.7</c:v>
                </c:pt>
                <c:pt idx="3041">
                  <c:v>0.62</c:v>
                </c:pt>
                <c:pt idx="3042">
                  <c:v>0.6</c:v>
                </c:pt>
                <c:pt idx="3043">
                  <c:v>0.6</c:v>
                </c:pt>
                <c:pt idx="3044">
                  <c:v>0.56000000000000005</c:v>
                </c:pt>
                <c:pt idx="3045">
                  <c:v>0.25</c:v>
                </c:pt>
                <c:pt idx="3046">
                  <c:v>0.18</c:v>
                </c:pt>
                <c:pt idx="3047">
                  <c:v>0.17</c:v>
                </c:pt>
                <c:pt idx="3048">
                  <c:v>0.79</c:v>
                </c:pt>
                <c:pt idx="3049">
                  <c:v>0.73</c:v>
                </c:pt>
                <c:pt idx="3050">
                  <c:v>0.61</c:v>
                </c:pt>
                <c:pt idx="3051">
                  <c:v>0.46</c:v>
                </c:pt>
                <c:pt idx="3052">
                  <c:v>0.45</c:v>
                </c:pt>
                <c:pt idx="3053">
                  <c:v>0.35</c:v>
                </c:pt>
                <c:pt idx="3054">
                  <c:v>0.31</c:v>
                </c:pt>
                <c:pt idx="3055">
                  <c:v>0.25</c:v>
                </c:pt>
                <c:pt idx="3056">
                  <c:v>0.23</c:v>
                </c:pt>
                <c:pt idx="3057">
                  <c:v>0.23</c:v>
                </c:pt>
                <c:pt idx="3058">
                  <c:v>0.19</c:v>
                </c:pt>
                <c:pt idx="3059">
                  <c:v>0.17</c:v>
                </c:pt>
                <c:pt idx="3060">
                  <c:v>3.17</c:v>
                </c:pt>
                <c:pt idx="3061">
                  <c:v>0.6</c:v>
                </c:pt>
                <c:pt idx="3062">
                  <c:v>0.56000000000000005</c:v>
                </c:pt>
                <c:pt idx="3063">
                  <c:v>0.52</c:v>
                </c:pt>
                <c:pt idx="3064">
                  <c:v>0.42</c:v>
                </c:pt>
                <c:pt idx="3065">
                  <c:v>0.42</c:v>
                </c:pt>
                <c:pt idx="3066">
                  <c:v>0.39</c:v>
                </c:pt>
                <c:pt idx="3067">
                  <c:v>0.38</c:v>
                </c:pt>
                <c:pt idx="3068">
                  <c:v>0.31</c:v>
                </c:pt>
                <c:pt idx="3069">
                  <c:v>0.21</c:v>
                </c:pt>
                <c:pt idx="3070">
                  <c:v>0.2</c:v>
                </c:pt>
                <c:pt idx="3071">
                  <c:v>0.13</c:v>
                </c:pt>
                <c:pt idx="3072">
                  <c:v>1.49</c:v>
                </c:pt>
                <c:pt idx="3073">
                  <c:v>0.71</c:v>
                </c:pt>
                <c:pt idx="3074">
                  <c:v>0.68</c:v>
                </c:pt>
                <c:pt idx="3075">
                  <c:v>0.68</c:v>
                </c:pt>
                <c:pt idx="3076">
                  <c:v>0.42</c:v>
                </c:pt>
                <c:pt idx="3077">
                  <c:v>0.41</c:v>
                </c:pt>
                <c:pt idx="3078">
                  <c:v>0.35</c:v>
                </c:pt>
                <c:pt idx="3079">
                  <c:v>0.3</c:v>
                </c:pt>
                <c:pt idx="3080">
                  <c:v>0.2</c:v>
                </c:pt>
                <c:pt idx="3081">
                  <c:v>0.13</c:v>
                </c:pt>
                <c:pt idx="3082">
                  <c:v>0.1</c:v>
                </c:pt>
                <c:pt idx="3083">
                  <c:v>0.02</c:v>
                </c:pt>
                <c:pt idx="3084">
                  <c:v>0.83</c:v>
                </c:pt>
                <c:pt idx="3085">
                  <c:v>0.79</c:v>
                </c:pt>
                <c:pt idx="3086">
                  <c:v>0.76</c:v>
                </c:pt>
                <c:pt idx="3087">
                  <c:v>0.73</c:v>
                </c:pt>
                <c:pt idx="3088">
                  <c:v>0.64</c:v>
                </c:pt>
                <c:pt idx="3089">
                  <c:v>0.4</c:v>
                </c:pt>
                <c:pt idx="3090">
                  <c:v>0.37</c:v>
                </c:pt>
                <c:pt idx="3091">
                  <c:v>0.3</c:v>
                </c:pt>
                <c:pt idx="3092">
                  <c:v>0.28000000000000003</c:v>
                </c:pt>
                <c:pt idx="3093">
                  <c:v>0.27</c:v>
                </c:pt>
                <c:pt idx="3094">
                  <c:v>0.22</c:v>
                </c:pt>
                <c:pt idx="3095">
                  <c:v>0.01</c:v>
                </c:pt>
                <c:pt idx="3096">
                  <c:v>2.2000000000000002</c:v>
                </c:pt>
                <c:pt idx="3097">
                  <c:v>0.74</c:v>
                </c:pt>
                <c:pt idx="3098">
                  <c:v>0.7</c:v>
                </c:pt>
                <c:pt idx="3099">
                  <c:v>0.52</c:v>
                </c:pt>
                <c:pt idx="3100">
                  <c:v>0.47</c:v>
                </c:pt>
                <c:pt idx="3101">
                  <c:v>0.45</c:v>
                </c:pt>
                <c:pt idx="3102">
                  <c:v>0.45</c:v>
                </c:pt>
                <c:pt idx="3103">
                  <c:v>0.45</c:v>
                </c:pt>
                <c:pt idx="3104">
                  <c:v>0.44</c:v>
                </c:pt>
                <c:pt idx="3105">
                  <c:v>0.42</c:v>
                </c:pt>
                <c:pt idx="3106">
                  <c:v>0.28999999999999998</c:v>
                </c:pt>
                <c:pt idx="3107">
                  <c:v>0.08</c:v>
                </c:pt>
                <c:pt idx="3108">
                  <c:v>0.77</c:v>
                </c:pt>
                <c:pt idx="3109">
                  <c:v>0.73</c:v>
                </c:pt>
                <c:pt idx="3110">
                  <c:v>0.7</c:v>
                </c:pt>
                <c:pt idx="3111">
                  <c:v>0.66</c:v>
                </c:pt>
                <c:pt idx="3112">
                  <c:v>0.53</c:v>
                </c:pt>
                <c:pt idx="3113">
                  <c:v>0.42</c:v>
                </c:pt>
                <c:pt idx="3114">
                  <c:v>0.38</c:v>
                </c:pt>
                <c:pt idx="3115">
                  <c:v>0.34</c:v>
                </c:pt>
                <c:pt idx="3116">
                  <c:v>0.27</c:v>
                </c:pt>
                <c:pt idx="3117">
                  <c:v>0.27</c:v>
                </c:pt>
                <c:pt idx="3118">
                  <c:v>0.21</c:v>
                </c:pt>
                <c:pt idx="3119">
                  <c:v>0.16</c:v>
                </c:pt>
                <c:pt idx="3120">
                  <c:v>0.72</c:v>
                </c:pt>
                <c:pt idx="3121">
                  <c:v>0.61</c:v>
                </c:pt>
                <c:pt idx="3122">
                  <c:v>0.57999999999999996</c:v>
                </c:pt>
                <c:pt idx="3123">
                  <c:v>0.5</c:v>
                </c:pt>
                <c:pt idx="3124">
                  <c:v>0.45</c:v>
                </c:pt>
                <c:pt idx="3125">
                  <c:v>0.41</c:v>
                </c:pt>
                <c:pt idx="3126">
                  <c:v>0.4</c:v>
                </c:pt>
                <c:pt idx="3127">
                  <c:v>0.33</c:v>
                </c:pt>
                <c:pt idx="3128">
                  <c:v>0.23</c:v>
                </c:pt>
                <c:pt idx="3129">
                  <c:v>0.17</c:v>
                </c:pt>
                <c:pt idx="3130">
                  <c:v>0.14000000000000001</c:v>
                </c:pt>
                <c:pt idx="3131">
                  <c:v>0.06</c:v>
                </c:pt>
                <c:pt idx="3132">
                  <c:v>1</c:v>
                </c:pt>
                <c:pt idx="3133">
                  <c:v>0.64</c:v>
                </c:pt>
                <c:pt idx="3134">
                  <c:v>0.54</c:v>
                </c:pt>
                <c:pt idx="3135">
                  <c:v>0.52</c:v>
                </c:pt>
                <c:pt idx="3136">
                  <c:v>0.36</c:v>
                </c:pt>
                <c:pt idx="3137">
                  <c:v>0.32</c:v>
                </c:pt>
                <c:pt idx="3138">
                  <c:v>0.32</c:v>
                </c:pt>
                <c:pt idx="3139">
                  <c:v>0.28999999999999998</c:v>
                </c:pt>
                <c:pt idx="3140">
                  <c:v>0.19</c:v>
                </c:pt>
                <c:pt idx="3141">
                  <c:v>0.18</c:v>
                </c:pt>
                <c:pt idx="3142">
                  <c:v>0.18</c:v>
                </c:pt>
                <c:pt idx="3143">
                  <c:v>0.09</c:v>
                </c:pt>
                <c:pt idx="3144">
                  <c:v>0.87</c:v>
                </c:pt>
                <c:pt idx="3145">
                  <c:v>0.65</c:v>
                </c:pt>
                <c:pt idx="3146">
                  <c:v>0.55000000000000004</c:v>
                </c:pt>
                <c:pt idx="3147">
                  <c:v>0.45</c:v>
                </c:pt>
                <c:pt idx="3148">
                  <c:v>0.35</c:v>
                </c:pt>
                <c:pt idx="3149">
                  <c:v>0.33</c:v>
                </c:pt>
                <c:pt idx="3150">
                  <c:v>0.33</c:v>
                </c:pt>
                <c:pt idx="3151">
                  <c:v>0.33</c:v>
                </c:pt>
                <c:pt idx="3152">
                  <c:v>0.3</c:v>
                </c:pt>
                <c:pt idx="3153">
                  <c:v>0.28000000000000003</c:v>
                </c:pt>
                <c:pt idx="3154">
                  <c:v>0.09</c:v>
                </c:pt>
                <c:pt idx="3155">
                  <c:v>7.0000000000000007E-2</c:v>
                </c:pt>
                <c:pt idx="3156">
                  <c:v>0.74</c:v>
                </c:pt>
                <c:pt idx="3157">
                  <c:v>0.68</c:v>
                </c:pt>
                <c:pt idx="3158">
                  <c:v>0.63</c:v>
                </c:pt>
                <c:pt idx="3159">
                  <c:v>0.59</c:v>
                </c:pt>
                <c:pt idx="3160">
                  <c:v>0.52</c:v>
                </c:pt>
                <c:pt idx="3161">
                  <c:v>0.44</c:v>
                </c:pt>
                <c:pt idx="3162">
                  <c:v>0.35</c:v>
                </c:pt>
                <c:pt idx="3163">
                  <c:v>0.31</c:v>
                </c:pt>
                <c:pt idx="3164">
                  <c:v>0.25</c:v>
                </c:pt>
                <c:pt idx="3165">
                  <c:v>0.14000000000000001</c:v>
                </c:pt>
                <c:pt idx="3166">
                  <c:v>0.1</c:v>
                </c:pt>
                <c:pt idx="3167">
                  <c:v>0.01</c:v>
                </c:pt>
                <c:pt idx="3168">
                  <c:v>0.91</c:v>
                </c:pt>
                <c:pt idx="3169">
                  <c:v>0.72</c:v>
                </c:pt>
                <c:pt idx="3170">
                  <c:v>0.56999999999999995</c:v>
                </c:pt>
                <c:pt idx="3171">
                  <c:v>0.56000000000000005</c:v>
                </c:pt>
                <c:pt idx="3172">
                  <c:v>0.52</c:v>
                </c:pt>
                <c:pt idx="3173">
                  <c:v>0.52</c:v>
                </c:pt>
                <c:pt idx="3174">
                  <c:v>0.51</c:v>
                </c:pt>
                <c:pt idx="3175">
                  <c:v>0.37</c:v>
                </c:pt>
                <c:pt idx="3176">
                  <c:v>0.19</c:v>
                </c:pt>
                <c:pt idx="3177">
                  <c:v>0.16</c:v>
                </c:pt>
                <c:pt idx="3178">
                  <c:v>0.14000000000000001</c:v>
                </c:pt>
                <c:pt idx="3179">
                  <c:v>0.11</c:v>
                </c:pt>
                <c:pt idx="3180">
                  <c:v>0.92</c:v>
                </c:pt>
                <c:pt idx="3181">
                  <c:v>0.65</c:v>
                </c:pt>
                <c:pt idx="3182">
                  <c:v>0.6</c:v>
                </c:pt>
                <c:pt idx="3183">
                  <c:v>0.51</c:v>
                </c:pt>
                <c:pt idx="3184">
                  <c:v>0.42</c:v>
                </c:pt>
                <c:pt idx="3185">
                  <c:v>0.37</c:v>
                </c:pt>
                <c:pt idx="3186">
                  <c:v>0.31</c:v>
                </c:pt>
                <c:pt idx="3187">
                  <c:v>0.3</c:v>
                </c:pt>
                <c:pt idx="3188">
                  <c:v>0.21</c:v>
                </c:pt>
                <c:pt idx="3189">
                  <c:v>0.19</c:v>
                </c:pt>
                <c:pt idx="3190">
                  <c:v>0.18</c:v>
                </c:pt>
                <c:pt idx="3191">
                  <c:v>0.08</c:v>
                </c:pt>
                <c:pt idx="3192">
                  <c:v>0.65</c:v>
                </c:pt>
                <c:pt idx="3193">
                  <c:v>0.51</c:v>
                </c:pt>
                <c:pt idx="3194">
                  <c:v>0.49</c:v>
                </c:pt>
                <c:pt idx="3195">
                  <c:v>0.42</c:v>
                </c:pt>
                <c:pt idx="3196">
                  <c:v>0.36</c:v>
                </c:pt>
                <c:pt idx="3197">
                  <c:v>0.34</c:v>
                </c:pt>
                <c:pt idx="3198">
                  <c:v>0.31</c:v>
                </c:pt>
                <c:pt idx="3199">
                  <c:v>0.26</c:v>
                </c:pt>
                <c:pt idx="3200">
                  <c:v>0.22</c:v>
                </c:pt>
                <c:pt idx="3201">
                  <c:v>0.22</c:v>
                </c:pt>
                <c:pt idx="3202">
                  <c:v>0.19</c:v>
                </c:pt>
                <c:pt idx="3203">
                  <c:v>7.0000000000000007E-2</c:v>
                </c:pt>
                <c:pt idx="3204">
                  <c:v>0.75</c:v>
                </c:pt>
                <c:pt idx="3205">
                  <c:v>0.64</c:v>
                </c:pt>
                <c:pt idx="3206">
                  <c:v>0.62</c:v>
                </c:pt>
                <c:pt idx="3207">
                  <c:v>0.54</c:v>
                </c:pt>
                <c:pt idx="3208">
                  <c:v>0.49</c:v>
                </c:pt>
                <c:pt idx="3209">
                  <c:v>0.49</c:v>
                </c:pt>
                <c:pt idx="3210">
                  <c:v>0.47</c:v>
                </c:pt>
                <c:pt idx="3211">
                  <c:v>0.38</c:v>
                </c:pt>
                <c:pt idx="3212">
                  <c:v>0.33</c:v>
                </c:pt>
                <c:pt idx="3213">
                  <c:v>0.26</c:v>
                </c:pt>
                <c:pt idx="3214">
                  <c:v>0.23</c:v>
                </c:pt>
                <c:pt idx="3215">
                  <c:v>0.05</c:v>
                </c:pt>
                <c:pt idx="3216">
                  <c:v>0.91</c:v>
                </c:pt>
                <c:pt idx="3217">
                  <c:v>0.7</c:v>
                </c:pt>
                <c:pt idx="3218">
                  <c:v>0.68</c:v>
                </c:pt>
                <c:pt idx="3219">
                  <c:v>0.65</c:v>
                </c:pt>
                <c:pt idx="3220">
                  <c:v>0.34</c:v>
                </c:pt>
                <c:pt idx="3221">
                  <c:v>0.33</c:v>
                </c:pt>
                <c:pt idx="3222">
                  <c:v>0.31</c:v>
                </c:pt>
                <c:pt idx="3223">
                  <c:v>0.3</c:v>
                </c:pt>
                <c:pt idx="3224">
                  <c:v>0.24</c:v>
                </c:pt>
                <c:pt idx="3225">
                  <c:v>0.21</c:v>
                </c:pt>
                <c:pt idx="3226">
                  <c:v>0.19</c:v>
                </c:pt>
                <c:pt idx="3227">
                  <c:v>0.15</c:v>
                </c:pt>
                <c:pt idx="3228">
                  <c:v>4.28</c:v>
                </c:pt>
                <c:pt idx="3229">
                  <c:v>0.57999999999999996</c:v>
                </c:pt>
                <c:pt idx="3230">
                  <c:v>0.56000000000000005</c:v>
                </c:pt>
                <c:pt idx="3231">
                  <c:v>0.49</c:v>
                </c:pt>
                <c:pt idx="3232">
                  <c:v>0.47</c:v>
                </c:pt>
                <c:pt idx="3233">
                  <c:v>0.39</c:v>
                </c:pt>
                <c:pt idx="3234">
                  <c:v>0.37</c:v>
                </c:pt>
                <c:pt idx="3235">
                  <c:v>0.31</c:v>
                </c:pt>
                <c:pt idx="3236">
                  <c:v>0.22</c:v>
                </c:pt>
                <c:pt idx="3237">
                  <c:v>0.15</c:v>
                </c:pt>
                <c:pt idx="3238">
                  <c:v>0.13</c:v>
                </c:pt>
                <c:pt idx="3239">
                  <c:v>0.03</c:v>
                </c:pt>
                <c:pt idx="3240">
                  <c:v>0.81</c:v>
                </c:pt>
                <c:pt idx="3241">
                  <c:v>0.64</c:v>
                </c:pt>
                <c:pt idx="3242">
                  <c:v>0.61</c:v>
                </c:pt>
                <c:pt idx="3243">
                  <c:v>0.56000000000000005</c:v>
                </c:pt>
                <c:pt idx="3244">
                  <c:v>0.48</c:v>
                </c:pt>
                <c:pt idx="3245">
                  <c:v>0.47</c:v>
                </c:pt>
                <c:pt idx="3246">
                  <c:v>0.43</c:v>
                </c:pt>
                <c:pt idx="3247">
                  <c:v>0.39</c:v>
                </c:pt>
                <c:pt idx="3248">
                  <c:v>0.36</c:v>
                </c:pt>
                <c:pt idx="3249">
                  <c:v>0.31</c:v>
                </c:pt>
                <c:pt idx="3250">
                  <c:v>0.3</c:v>
                </c:pt>
                <c:pt idx="3251">
                  <c:v>0.2</c:v>
                </c:pt>
                <c:pt idx="3252">
                  <c:v>0.76</c:v>
                </c:pt>
                <c:pt idx="3253">
                  <c:v>0.73</c:v>
                </c:pt>
                <c:pt idx="3254">
                  <c:v>0.64</c:v>
                </c:pt>
                <c:pt idx="3255">
                  <c:v>0.52</c:v>
                </c:pt>
                <c:pt idx="3256">
                  <c:v>0.44</c:v>
                </c:pt>
                <c:pt idx="3257">
                  <c:v>0.39</c:v>
                </c:pt>
                <c:pt idx="3258">
                  <c:v>0.35</c:v>
                </c:pt>
                <c:pt idx="3259">
                  <c:v>0.28999999999999998</c:v>
                </c:pt>
                <c:pt idx="3260">
                  <c:v>0.27</c:v>
                </c:pt>
                <c:pt idx="3261">
                  <c:v>0.16</c:v>
                </c:pt>
                <c:pt idx="3262">
                  <c:v>0.15</c:v>
                </c:pt>
                <c:pt idx="3263">
                  <c:v>0.12</c:v>
                </c:pt>
                <c:pt idx="3264">
                  <c:v>0.72</c:v>
                </c:pt>
                <c:pt idx="3265">
                  <c:v>0.55000000000000004</c:v>
                </c:pt>
                <c:pt idx="3266">
                  <c:v>0.51</c:v>
                </c:pt>
                <c:pt idx="3267">
                  <c:v>0.5</c:v>
                </c:pt>
                <c:pt idx="3268">
                  <c:v>0.38</c:v>
                </c:pt>
                <c:pt idx="3269">
                  <c:v>0.38</c:v>
                </c:pt>
                <c:pt idx="3270">
                  <c:v>0.33</c:v>
                </c:pt>
                <c:pt idx="3271">
                  <c:v>0.28000000000000003</c:v>
                </c:pt>
                <c:pt idx="3272">
                  <c:v>0.26</c:v>
                </c:pt>
                <c:pt idx="3273">
                  <c:v>0.25</c:v>
                </c:pt>
                <c:pt idx="3274">
                  <c:v>0.19</c:v>
                </c:pt>
                <c:pt idx="3275">
                  <c:v>0.18</c:v>
                </c:pt>
                <c:pt idx="3276">
                  <c:v>0.91</c:v>
                </c:pt>
                <c:pt idx="3277">
                  <c:v>0.53</c:v>
                </c:pt>
                <c:pt idx="3278">
                  <c:v>0.46</c:v>
                </c:pt>
                <c:pt idx="3279">
                  <c:v>0.46</c:v>
                </c:pt>
                <c:pt idx="3280">
                  <c:v>0.44</c:v>
                </c:pt>
                <c:pt idx="3281">
                  <c:v>0.4</c:v>
                </c:pt>
                <c:pt idx="3282">
                  <c:v>0.36</c:v>
                </c:pt>
                <c:pt idx="3283">
                  <c:v>0.35</c:v>
                </c:pt>
                <c:pt idx="3284">
                  <c:v>0.28000000000000003</c:v>
                </c:pt>
                <c:pt idx="3285">
                  <c:v>0.28000000000000003</c:v>
                </c:pt>
                <c:pt idx="3286">
                  <c:v>0.2</c:v>
                </c:pt>
                <c:pt idx="3287">
                  <c:v>0.15</c:v>
                </c:pt>
                <c:pt idx="3288">
                  <c:v>0.79</c:v>
                </c:pt>
                <c:pt idx="3289">
                  <c:v>0.53</c:v>
                </c:pt>
                <c:pt idx="3290">
                  <c:v>0.51</c:v>
                </c:pt>
                <c:pt idx="3291">
                  <c:v>0.45</c:v>
                </c:pt>
                <c:pt idx="3292">
                  <c:v>0.4</c:v>
                </c:pt>
                <c:pt idx="3293">
                  <c:v>0.4</c:v>
                </c:pt>
                <c:pt idx="3294">
                  <c:v>0.34</c:v>
                </c:pt>
                <c:pt idx="3295">
                  <c:v>0.31</c:v>
                </c:pt>
                <c:pt idx="3296">
                  <c:v>0.28000000000000003</c:v>
                </c:pt>
                <c:pt idx="3297">
                  <c:v>0.27</c:v>
                </c:pt>
                <c:pt idx="3298">
                  <c:v>0.19</c:v>
                </c:pt>
                <c:pt idx="3299">
                  <c:v>0.13</c:v>
                </c:pt>
                <c:pt idx="3300">
                  <c:v>1.08</c:v>
                </c:pt>
                <c:pt idx="3301">
                  <c:v>1.05</c:v>
                </c:pt>
                <c:pt idx="3302">
                  <c:v>0.87</c:v>
                </c:pt>
                <c:pt idx="3303">
                  <c:v>0.56000000000000005</c:v>
                </c:pt>
                <c:pt idx="3304">
                  <c:v>0.52</c:v>
                </c:pt>
                <c:pt idx="3305">
                  <c:v>0.52</c:v>
                </c:pt>
                <c:pt idx="3306">
                  <c:v>0.46</c:v>
                </c:pt>
                <c:pt idx="3307">
                  <c:v>0.44</c:v>
                </c:pt>
                <c:pt idx="3308">
                  <c:v>0.43</c:v>
                </c:pt>
                <c:pt idx="3309">
                  <c:v>0.34</c:v>
                </c:pt>
                <c:pt idx="3310">
                  <c:v>0.32</c:v>
                </c:pt>
                <c:pt idx="3311">
                  <c:v>0.26</c:v>
                </c:pt>
                <c:pt idx="3312">
                  <c:v>3.3</c:v>
                </c:pt>
                <c:pt idx="3313">
                  <c:v>0.76</c:v>
                </c:pt>
                <c:pt idx="3314">
                  <c:v>0.74</c:v>
                </c:pt>
                <c:pt idx="3315">
                  <c:v>0.69</c:v>
                </c:pt>
                <c:pt idx="3316">
                  <c:v>0.68</c:v>
                </c:pt>
                <c:pt idx="3317">
                  <c:v>0.68</c:v>
                </c:pt>
                <c:pt idx="3318">
                  <c:v>0.56000000000000005</c:v>
                </c:pt>
                <c:pt idx="3319">
                  <c:v>0.49</c:v>
                </c:pt>
                <c:pt idx="3320">
                  <c:v>0.32</c:v>
                </c:pt>
                <c:pt idx="3321">
                  <c:v>0.25</c:v>
                </c:pt>
                <c:pt idx="3322">
                  <c:v>0.1</c:v>
                </c:pt>
                <c:pt idx="3323">
                  <c:v>0.02</c:v>
                </c:pt>
                <c:pt idx="3324">
                  <c:v>1.95</c:v>
                </c:pt>
                <c:pt idx="3325">
                  <c:v>0.69</c:v>
                </c:pt>
                <c:pt idx="3326">
                  <c:v>0.67</c:v>
                </c:pt>
                <c:pt idx="3327">
                  <c:v>0.61</c:v>
                </c:pt>
                <c:pt idx="3328">
                  <c:v>0.59</c:v>
                </c:pt>
                <c:pt idx="3329">
                  <c:v>0.5</c:v>
                </c:pt>
                <c:pt idx="3330">
                  <c:v>0.42</c:v>
                </c:pt>
                <c:pt idx="3331">
                  <c:v>0.37</c:v>
                </c:pt>
                <c:pt idx="3332">
                  <c:v>0.2</c:v>
                </c:pt>
                <c:pt idx="3333">
                  <c:v>0.17</c:v>
                </c:pt>
                <c:pt idx="3334">
                  <c:v>0.12</c:v>
                </c:pt>
                <c:pt idx="3335">
                  <c:v>0.11</c:v>
                </c:pt>
                <c:pt idx="3336">
                  <c:v>2.1800000000000002</c:v>
                </c:pt>
                <c:pt idx="3337">
                  <c:v>1.83</c:v>
                </c:pt>
                <c:pt idx="3338">
                  <c:v>1.01</c:v>
                </c:pt>
                <c:pt idx="3339">
                  <c:v>0.93</c:v>
                </c:pt>
                <c:pt idx="3340">
                  <c:v>0.67</c:v>
                </c:pt>
                <c:pt idx="3341">
                  <c:v>0.61</c:v>
                </c:pt>
                <c:pt idx="3342">
                  <c:v>0.55000000000000004</c:v>
                </c:pt>
                <c:pt idx="3343">
                  <c:v>0.31</c:v>
                </c:pt>
                <c:pt idx="3344">
                  <c:v>0.31</c:v>
                </c:pt>
                <c:pt idx="3345">
                  <c:v>0.28999999999999998</c:v>
                </c:pt>
                <c:pt idx="3346">
                  <c:v>0.15</c:v>
                </c:pt>
                <c:pt idx="3347">
                  <c:v>0.04</c:v>
                </c:pt>
                <c:pt idx="3348">
                  <c:v>0.79</c:v>
                </c:pt>
                <c:pt idx="3349">
                  <c:v>0.72</c:v>
                </c:pt>
                <c:pt idx="3350">
                  <c:v>0.69</c:v>
                </c:pt>
                <c:pt idx="3351">
                  <c:v>0.57999999999999996</c:v>
                </c:pt>
                <c:pt idx="3352">
                  <c:v>0.56999999999999995</c:v>
                </c:pt>
                <c:pt idx="3353">
                  <c:v>0.56000000000000005</c:v>
                </c:pt>
                <c:pt idx="3354">
                  <c:v>0.24</c:v>
                </c:pt>
                <c:pt idx="3355">
                  <c:v>0.23</c:v>
                </c:pt>
                <c:pt idx="3356">
                  <c:v>0.11</c:v>
                </c:pt>
                <c:pt idx="3357">
                  <c:v>0.11</c:v>
                </c:pt>
                <c:pt idx="3358">
                  <c:v>0.1</c:v>
                </c:pt>
                <c:pt idx="3359">
                  <c:v>0.09</c:v>
                </c:pt>
                <c:pt idx="3360">
                  <c:v>0.56999999999999995</c:v>
                </c:pt>
                <c:pt idx="3361">
                  <c:v>0.48</c:v>
                </c:pt>
                <c:pt idx="3362">
                  <c:v>0.42</c:v>
                </c:pt>
                <c:pt idx="3363">
                  <c:v>0.36</c:v>
                </c:pt>
                <c:pt idx="3364">
                  <c:v>0.33</c:v>
                </c:pt>
                <c:pt idx="3365">
                  <c:v>0.32</c:v>
                </c:pt>
                <c:pt idx="3366">
                  <c:v>0.28999999999999998</c:v>
                </c:pt>
                <c:pt idx="3367">
                  <c:v>0.28000000000000003</c:v>
                </c:pt>
                <c:pt idx="3368">
                  <c:v>0.26</c:v>
                </c:pt>
                <c:pt idx="3369">
                  <c:v>0.23</c:v>
                </c:pt>
                <c:pt idx="3370">
                  <c:v>0.2</c:v>
                </c:pt>
                <c:pt idx="3371">
                  <c:v>0.18</c:v>
                </c:pt>
                <c:pt idx="3372">
                  <c:v>0.82</c:v>
                </c:pt>
                <c:pt idx="3373">
                  <c:v>0.8</c:v>
                </c:pt>
                <c:pt idx="3374">
                  <c:v>0.66</c:v>
                </c:pt>
                <c:pt idx="3375">
                  <c:v>0.62</c:v>
                </c:pt>
                <c:pt idx="3376">
                  <c:v>0.56999999999999995</c:v>
                </c:pt>
                <c:pt idx="3377">
                  <c:v>0.51</c:v>
                </c:pt>
                <c:pt idx="3378">
                  <c:v>0.5</c:v>
                </c:pt>
                <c:pt idx="3379">
                  <c:v>0.37</c:v>
                </c:pt>
                <c:pt idx="3380">
                  <c:v>0.37</c:v>
                </c:pt>
                <c:pt idx="3381">
                  <c:v>0.34</c:v>
                </c:pt>
                <c:pt idx="3382">
                  <c:v>0.24</c:v>
                </c:pt>
                <c:pt idx="3383">
                  <c:v>0.01</c:v>
                </c:pt>
                <c:pt idx="3384">
                  <c:v>0.84</c:v>
                </c:pt>
                <c:pt idx="3385">
                  <c:v>0.8</c:v>
                </c:pt>
                <c:pt idx="3386">
                  <c:v>0.79</c:v>
                </c:pt>
                <c:pt idx="3387">
                  <c:v>0.68</c:v>
                </c:pt>
                <c:pt idx="3388">
                  <c:v>0.65</c:v>
                </c:pt>
                <c:pt idx="3389">
                  <c:v>0.62</c:v>
                </c:pt>
                <c:pt idx="3390">
                  <c:v>0.6</c:v>
                </c:pt>
                <c:pt idx="3391">
                  <c:v>0.51</c:v>
                </c:pt>
                <c:pt idx="3392">
                  <c:v>0.47</c:v>
                </c:pt>
                <c:pt idx="3393">
                  <c:v>0.43</c:v>
                </c:pt>
                <c:pt idx="3394">
                  <c:v>0.38</c:v>
                </c:pt>
                <c:pt idx="3395">
                  <c:v>0.31</c:v>
                </c:pt>
                <c:pt idx="3396">
                  <c:v>0.85</c:v>
                </c:pt>
                <c:pt idx="3397">
                  <c:v>0.78</c:v>
                </c:pt>
                <c:pt idx="3398">
                  <c:v>0.72</c:v>
                </c:pt>
                <c:pt idx="3399">
                  <c:v>0.69</c:v>
                </c:pt>
                <c:pt idx="3400">
                  <c:v>0.48</c:v>
                </c:pt>
                <c:pt idx="3401">
                  <c:v>0.46</c:v>
                </c:pt>
                <c:pt idx="3402">
                  <c:v>0.43</c:v>
                </c:pt>
                <c:pt idx="3403">
                  <c:v>0.41</c:v>
                </c:pt>
                <c:pt idx="3404">
                  <c:v>0.34</c:v>
                </c:pt>
                <c:pt idx="3405">
                  <c:v>0.33</c:v>
                </c:pt>
                <c:pt idx="3406">
                  <c:v>0.14000000000000001</c:v>
                </c:pt>
                <c:pt idx="3407">
                  <c:v>0.09</c:v>
                </c:pt>
                <c:pt idx="3408">
                  <c:v>0.73</c:v>
                </c:pt>
                <c:pt idx="3409">
                  <c:v>0.63</c:v>
                </c:pt>
                <c:pt idx="3410">
                  <c:v>0.59</c:v>
                </c:pt>
                <c:pt idx="3411">
                  <c:v>0.57999999999999996</c:v>
                </c:pt>
                <c:pt idx="3412">
                  <c:v>0.57999999999999996</c:v>
                </c:pt>
                <c:pt idx="3413">
                  <c:v>0.51</c:v>
                </c:pt>
                <c:pt idx="3414">
                  <c:v>0.38</c:v>
                </c:pt>
                <c:pt idx="3415">
                  <c:v>0.35</c:v>
                </c:pt>
                <c:pt idx="3416">
                  <c:v>0.35</c:v>
                </c:pt>
                <c:pt idx="3417">
                  <c:v>0.3</c:v>
                </c:pt>
                <c:pt idx="3418">
                  <c:v>0.15</c:v>
                </c:pt>
                <c:pt idx="3419">
                  <c:v>0</c:v>
                </c:pt>
                <c:pt idx="3420">
                  <c:v>0.7</c:v>
                </c:pt>
                <c:pt idx="3421">
                  <c:v>0.67</c:v>
                </c:pt>
                <c:pt idx="3422">
                  <c:v>0.6</c:v>
                </c:pt>
                <c:pt idx="3423">
                  <c:v>0.6</c:v>
                </c:pt>
                <c:pt idx="3424">
                  <c:v>0.56000000000000005</c:v>
                </c:pt>
                <c:pt idx="3425">
                  <c:v>0.56000000000000005</c:v>
                </c:pt>
                <c:pt idx="3426">
                  <c:v>0.3</c:v>
                </c:pt>
                <c:pt idx="3427">
                  <c:v>0.28999999999999998</c:v>
                </c:pt>
                <c:pt idx="3428">
                  <c:v>0.23</c:v>
                </c:pt>
                <c:pt idx="3429">
                  <c:v>0.22</c:v>
                </c:pt>
                <c:pt idx="3430">
                  <c:v>0.18</c:v>
                </c:pt>
                <c:pt idx="3431">
                  <c:v>0.16</c:v>
                </c:pt>
                <c:pt idx="3432">
                  <c:v>0.89</c:v>
                </c:pt>
                <c:pt idx="3433">
                  <c:v>0.6</c:v>
                </c:pt>
                <c:pt idx="3434">
                  <c:v>0.59</c:v>
                </c:pt>
                <c:pt idx="3435">
                  <c:v>0.54</c:v>
                </c:pt>
                <c:pt idx="3436">
                  <c:v>0.5</c:v>
                </c:pt>
                <c:pt idx="3437">
                  <c:v>0.49</c:v>
                </c:pt>
                <c:pt idx="3438">
                  <c:v>0.38</c:v>
                </c:pt>
                <c:pt idx="3439">
                  <c:v>0.32</c:v>
                </c:pt>
                <c:pt idx="3440">
                  <c:v>0.28999999999999998</c:v>
                </c:pt>
                <c:pt idx="3441">
                  <c:v>0.24</c:v>
                </c:pt>
                <c:pt idx="3442">
                  <c:v>0.14000000000000001</c:v>
                </c:pt>
                <c:pt idx="3443">
                  <c:v>0.11</c:v>
                </c:pt>
                <c:pt idx="3444">
                  <c:v>0.78</c:v>
                </c:pt>
                <c:pt idx="3445">
                  <c:v>0.72</c:v>
                </c:pt>
                <c:pt idx="3446">
                  <c:v>0.71</c:v>
                </c:pt>
                <c:pt idx="3447">
                  <c:v>0.61</c:v>
                </c:pt>
                <c:pt idx="3448">
                  <c:v>0.5</c:v>
                </c:pt>
                <c:pt idx="3449">
                  <c:v>0.44</c:v>
                </c:pt>
                <c:pt idx="3450">
                  <c:v>0.38</c:v>
                </c:pt>
                <c:pt idx="3451">
                  <c:v>0.35</c:v>
                </c:pt>
                <c:pt idx="3452">
                  <c:v>0.23</c:v>
                </c:pt>
                <c:pt idx="3453">
                  <c:v>0.18</c:v>
                </c:pt>
                <c:pt idx="3454">
                  <c:v>0.16</c:v>
                </c:pt>
                <c:pt idx="3455">
                  <c:v>0.16</c:v>
                </c:pt>
                <c:pt idx="3456">
                  <c:v>0.71</c:v>
                </c:pt>
                <c:pt idx="3457">
                  <c:v>0.61</c:v>
                </c:pt>
                <c:pt idx="3458">
                  <c:v>0.6</c:v>
                </c:pt>
                <c:pt idx="3459">
                  <c:v>0.56999999999999995</c:v>
                </c:pt>
                <c:pt idx="3460">
                  <c:v>0.55000000000000004</c:v>
                </c:pt>
                <c:pt idx="3461">
                  <c:v>0.54</c:v>
                </c:pt>
                <c:pt idx="3462">
                  <c:v>0.45</c:v>
                </c:pt>
                <c:pt idx="3463">
                  <c:v>0.41</c:v>
                </c:pt>
                <c:pt idx="3464">
                  <c:v>0.33</c:v>
                </c:pt>
                <c:pt idx="3465">
                  <c:v>0.3</c:v>
                </c:pt>
                <c:pt idx="3466">
                  <c:v>0.27</c:v>
                </c:pt>
                <c:pt idx="3467">
                  <c:v>0.21</c:v>
                </c:pt>
                <c:pt idx="3468">
                  <c:v>3.09</c:v>
                </c:pt>
                <c:pt idx="3469">
                  <c:v>1.01</c:v>
                </c:pt>
                <c:pt idx="3470">
                  <c:v>0.65</c:v>
                </c:pt>
                <c:pt idx="3471">
                  <c:v>0.6</c:v>
                </c:pt>
                <c:pt idx="3472">
                  <c:v>0.6</c:v>
                </c:pt>
                <c:pt idx="3473">
                  <c:v>0.56000000000000005</c:v>
                </c:pt>
                <c:pt idx="3474">
                  <c:v>0.54</c:v>
                </c:pt>
                <c:pt idx="3475">
                  <c:v>0.44</c:v>
                </c:pt>
                <c:pt idx="3476">
                  <c:v>0.38</c:v>
                </c:pt>
                <c:pt idx="3477">
                  <c:v>0.38</c:v>
                </c:pt>
                <c:pt idx="3478">
                  <c:v>0.28999999999999998</c:v>
                </c:pt>
                <c:pt idx="3479">
                  <c:v>0.28000000000000003</c:v>
                </c:pt>
                <c:pt idx="3480">
                  <c:v>2.85</c:v>
                </c:pt>
                <c:pt idx="3481">
                  <c:v>0.68</c:v>
                </c:pt>
                <c:pt idx="3482">
                  <c:v>0.66</c:v>
                </c:pt>
                <c:pt idx="3483">
                  <c:v>0.52</c:v>
                </c:pt>
                <c:pt idx="3484">
                  <c:v>0.5</c:v>
                </c:pt>
                <c:pt idx="3485">
                  <c:v>0.5</c:v>
                </c:pt>
                <c:pt idx="3486">
                  <c:v>0.46</c:v>
                </c:pt>
                <c:pt idx="3487">
                  <c:v>0.4</c:v>
                </c:pt>
                <c:pt idx="3488">
                  <c:v>0.39</c:v>
                </c:pt>
                <c:pt idx="3489">
                  <c:v>0.36</c:v>
                </c:pt>
                <c:pt idx="3490">
                  <c:v>0.35</c:v>
                </c:pt>
                <c:pt idx="3491">
                  <c:v>0.1</c:v>
                </c:pt>
                <c:pt idx="3492">
                  <c:v>0.77</c:v>
                </c:pt>
                <c:pt idx="3493">
                  <c:v>0.77</c:v>
                </c:pt>
                <c:pt idx="3494">
                  <c:v>0.62</c:v>
                </c:pt>
                <c:pt idx="3495">
                  <c:v>0.46</c:v>
                </c:pt>
                <c:pt idx="3496">
                  <c:v>0.39</c:v>
                </c:pt>
                <c:pt idx="3497">
                  <c:v>0.39</c:v>
                </c:pt>
                <c:pt idx="3498">
                  <c:v>0.39</c:v>
                </c:pt>
                <c:pt idx="3499">
                  <c:v>0.21</c:v>
                </c:pt>
                <c:pt idx="3500">
                  <c:v>0.18</c:v>
                </c:pt>
                <c:pt idx="3501">
                  <c:v>0.14000000000000001</c:v>
                </c:pt>
                <c:pt idx="3502">
                  <c:v>0.11</c:v>
                </c:pt>
                <c:pt idx="3503">
                  <c:v>0.06</c:v>
                </c:pt>
                <c:pt idx="3504">
                  <c:v>1.1499999999999999</c:v>
                </c:pt>
                <c:pt idx="3505">
                  <c:v>1.1200000000000001</c:v>
                </c:pt>
                <c:pt idx="3506">
                  <c:v>0.79</c:v>
                </c:pt>
                <c:pt idx="3507">
                  <c:v>0.56000000000000005</c:v>
                </c:pt>
                <c:pt idx="3508">
                  <c:v>0.54</c:v>
                </c:pt>
                <c:pt idx="3509">
                  <c:v>0.44</c:v>
                </c:pt>
                <c:pt idx="3510">
                  <c:v>0.35</c:v>
                </c:pt>
                <c:pt idx="3511">
                  <c:v>0.32</c:v>
                </c:pt>
                <c:pt idx="3512">
                  <c:v>0.28000000000000003</c:v>
                </c:pt>
                <c:pt idx="3513">
                  <c:v>0.26</c:v>
                </c:pt>
                <c:pt idx="3514">
                  <c:v>0.15</c:v>
                </c:pt>
                <c:pt idx="3515">
                  <c:v>0.09</c:v>
                </c:pt>
                <c:pt idx="3516">
                  <c:v>0.87</c:v>
                </c:pt>
                <c:pt idx="3517">
                  <c:v>0.73</c:v>
                </c:pt>
                <c:pt idx="3518">
                  <c:v>0.6</c:v>
                </c:pt>
                <c:pt idx="3519">
                  <c:v>0.59</c:v>
                </c:pt>
                <c:pt idx="3520">
                  <c:v>0.42</c:v>
                </c:pt>
                <c:pt idx="3521">
                  <c:v>0.33</c:v>
                </c:pt>
                <c:pt idx="3522">
                  <c:v>0.25</c:v>
                </c:pt>
                <c:pt idx="3523">
                  <c:v>0.25</c:v>
                </c:pt>
                <c:pt idx="3524">
                  <c:v>0.25</c:v>
                </c:pt>
                <c:pt idx="3525">
                  <c:v>0.21</c:v>
                </c:pt>
                <c:pt idx="3526">
                  <c:v>0.16</c:v>
                </c:pt>
                <c:pt idx="3527">
                  <c:v>0.11</c:v>
                </c:pt>
                <c:pt idx="3528">
                  <c:v>1.03</c:v>
                </c:pt>
                <c:pt idx="3529">
                  <c:v>0.8</c:v>
                </c:pt>
                <c:pt idx="3530">
                  <c:v>0.52</c:v>
                </c:pt>
                <c:pt idx="3531">
                  <c:v>0.47</c:v>
                </c:pt>
                <c:pt idx="3532">
                  <c:v>0.47</c:v>
                </c:pt>
                <c:pt idx="3533">
                  <c:v>0.42</c:v>
                </c:pt>
                <c:pt idx="3534">
                  <c:v>0.41</c:v>
                </c:pt>
                <c:pt idx="3535">
                  <c:v>0.31</c:v>
                </c:pt>
                <c:pt idx="3536">
                  <c:v>0.3</c:v>
                </c:pt>
                <c:pt idx="3537">
                  <c:v>0.19</c:v>
                </c:pt>
                <c:pt idx="3538">
                  <c:v>0.17</c:v>
                </c:pt>
                <c:pt idx="3539">
                  <c:v>7.0000000000000007E-2</c:v>
                </c:pt>
                <c:pt idx="3540">
                  <c:v>2.21</c:v>
                </c:pt>
                <c:pt idx="3541">
                  <c:v>0.76</c:v>
                </c:pt>
                <c:pt idx="3542">
                  <c:v>0.72</c:v>
                </c:pt>
                <c:pt idx="3543">
                  <c:v>0.72</c:v>
                </c:pt>
                <c:pt idx="3544">
                  <c:v>0.44</c:v>
                </c:pt>
                <c:pt idx="3545">
                  <c:v>0.37</c:v>
                </c:pt>
                <c:pt idx="3546">
                  <c:v>0.34</c:v>
                </c:pt>
                <c:pt idx="3547">
                  <c:v>0.28999999999999998</c:v>
                </c:pt>
                <c:pt idx="3548">
                  <c:v>0.27</c:v>
                </c:pt>
                <c:pt idx="3549">
                  <c:v>0.26</c:v>
                </c:pt>
                <c:pt idx="3550">
                  <c:v>0.21</c:v>
                </c:pt>
                <c:pt idx="3551">
                  <c:v>0.11</c:v>
                </c:pt>
                <c:pt idx="3552">
                  <c:v>0.98</c:v>
                </c:pt>
                <c:pt idx="3553">
                  <c:v>0.76</c:v>
                </c:pt>
                <c:pt idx="3554">
                  <c:v>0.62</c:v>
                </c:pt>
                <c:pt idx="3555">
                  <c:v>0.6</c:v>
                </c:pt>
                <c:pt idx="3556">
                  <c:v>0.55000000000000004</c:v>
                </c:pt>
                <c:pt idx="3557">
                  <c:v>0.5</c:v>
                </c:pt>
                <c:pt idx="3558">
                  <c:v>0.44</c:v>
                </c:pt>
                <c:pt idx="3559">
                  <c:v>0.42</c:v>
                </c:pt>
                <c:pt idx="3560">
                  <c:v>0.4</c:v>
                </c:pt>
                <c:pt idx="3561">
                  <c:v>0.26</c:v>
                </c:pt>
                <c:pt idx="3562">
                  <c:v>0.09</c:v>
                </c:pt>
                <c:pt idx="3563">
                  <c:v>0.05</c:v>
                </c:pt>
                <c:pt idx="3564">
                  <c:v>3.34</c:v>
                </c:pt>
                <c:pt idx="3565">
                  <c:v>0.7</c:v>
                </c:pt>
                <c:pt idx="3566">
                  <c:v>0.63</c:v>
                </c:pt>
                <c:pt idx="3567">
                  <c:v>0.59</c:v>
                </c:pt>
                <c:pt idx="3568">
                  <c:v>0.57999999999999996</c:v>
                </c:pt>
                <c:pt idx="3569">
                  <c:v>0.56999999999999995</c:v>
                </c:pt>
                <c:pt idx="3570">
                  <c:v>0.53</c:v>
                </c:pt>
                <c:pt idx="3571">
                  <c:v>0.49</c:v>
                </c:pt>
                <c:pt idx="3572">
                  <c:v>0.46</c:v>
                </c:pt>
                <c:pt idx="3573">
                  <c:v>0.37</c:v>
                </c:pt>
                <c:pt idx="3574">
                  <c:v>0.32</c:v>
                </c:pt>
                <c:pt idx="3575">
                  <c:v>0.21</c:v>
                </c:pt>
                <c:pt idx="3576">
                  <c:v>1.72</c:v>
                </c:pt>
                <c:pt idx="3577">
                  <c:v>0.81</c:v>
                </c:pt>
                <c:pt idx="3578">
                  <c:v>0.76</c:v>
                </c:pt>
                <c:pt idx="3579">
                  <c:v>0.66</c:v>
                </c:pt>
                <c:pt idx="3580">
                  <c:v>0.57999999999999996</c:v>
                </c:pt>
                <c:pt idx="3581">
                  <c:v>0.54</c:v>
                </c:pt>
                <c:pt idx="3582">
                  <c:v>0.48</c:v>
                </c:pt>
                <c:pt idx="3583">
                  <c:v>0.35</c:v>
                </c:pt>
                <c:pt idx="3584">
                  <c:v>0.34</c:v>
                </c:pt>
                <c:pt idx="3585">
                  <c:v>0.28000000000000003</c:v>
                </c:pt>
                <c:pt idx="3586">
                  <c:v>0.24</c:v>
                </c:pt>
                <c:pt idx="3587">
                  <c:v>0.08</c:v>
                </c:pt>
                <c:pt idx="3588">
                  <c:v>2.9</c:v>
                </c:pt>
                <c:pt idx="3589">
                  <c:v>0.89</c:v>
                </c:pt>
                <c:pt idx="3590">
                  <c:v>0.84</c:v>
                </c:pt>
                <c:pt idx="3591">
                  <c:v>0.83</c:v>
                </c:pt>
                <c:pt idx="3592">
                  <c:v>0.83</c:v>
                </c:pt>
                <c:pt idx="3593">
                  <c:v>0.75</c:v>
                </c:pt>
                <c:pt idx="3594">
                  <c:v>0.53</c:v>
                </c:pt>
                <c:pt idx="3595">
                  <c:v>0.36</c:v>
                </c:pt>
                <c:pt idx="3596">
                  <c:v>0.25</c:v>
                </c:pt>
                <c:pt idx="3597">
                  <c:v>0.24</c:v>
                </c:pt>
                <c:pt idx="3598">
                  <c:v>0.23</c:v>
                </c:pt>
                <c:pt idx="3599">
                  <c:v>0.19</c:v>
                </c:pt>
                <c:pt idx="3600">
                  <c:v>0.62</c:v>
                </c:pt>
                <c:pt idx="3601">
                  <c:v>0.56000000000000005</c:v>
                </c:pt>
                <c:pt idx="3602">
                  <c:v>0.53</c:v>
                </c:pt>
                <c:pt idx="3603">
                  <c:v>0.5</c:v>
                </c:pt>
                <c:pt idx="3604">
                  <c:v>0.5</c:v>
                </c:pt>
                <c:pt idx="3605">
                  <c:v>0.41</c:v>
                </c:pt>
                <c:pt idx="3606">
                  <c:v>0.32</c:v>
                </c:pt>
                <c:pt idx="3607">
                  <c:v>0.31</c:v>
                </c:pt>
                <c:pt idx="3608">
                  <c:v>0.3</c:v>
                </c:pt>
                <c:pt idx="3609">
                  <c:v>0.21</c:v>
                </c:pt>
                <c:pt idx="3610">
                  <c:v>0.18</c:v>
                </c:pt>
                <c:pt idx="3611">
                  <c:v>0.05</c:v>
                </c:pt>
                <c:pt idx="3612">
                  <c:v>0.82</c:v>
                </c:pt>
                <c:pt idx="3613">
                  <c:v>0.74</c:v>
                </c:pt>
                <c:pt idx="3614">
                  <c:v>0.64</c:v>
                </c:pt>
                <c:pt idx="3615">
                  <c:v>0.61</c:v>
                </c:pt>
                <c:pt idx="3616">
                  <c:v>0.53</c:v>
                </c:pt>
                <c:pt idx="3617">
                  <c:v>0.53</c:v>
                </c:pt>
                <c:pt idx="3618">
                  <c:v>0.52</c:v>
                </c:pt>
                <c:pt idx="3619">
                  <c:v>0.5</c:v>
                </c:pt>
                <c:pt idx="3620">
                  <c:v>0.47</c:v>
                </c:pt>
                <c:pt idx="3621">
                  <c:v>0.45</c:v>
                </c:pt>
                <c:pt idx="3622">
                  <c:v>0.31</c:v>
                </c:pt>
                <c:pt idx="3623">
                  <c:v>0.28999999999999998</c:v>
                </c:pt>
                <c:pt idx="3624">
                  <c:v>0.84</c:v>
                </c:pt>
                <c:pt idx="3625">
                  <c:v>0.78</c:v>
                </c:pt>
                <c:pt idx="3626">
                  <c:v>0.56000000000000005</c:v>
                </c:pt>
                <c:pt idx="3627">
                  <c:v>0.49</c:v>
                </c:pt>
                <c:pt idx="3628">
                  <c:v>0.44</c:v>
                </c:pt>
                <c:pt idx="3629">
                  <c:v>0.43</c:v>
                </c:pt>
                <c:pt idx="3630">
                  <c:v>0.43</c:v>
                </c:pt>
                <c:pt idx="3631">
                  <c:v>0.4</c:v>
                </c:pt>
                <c:pt idx="3632">
                  <c:v>0.37</c:v>
                </c:pt>
                <c:pt idx="3633">
                  <c:v>0.35</c:v>
                </c:pt>
                <c:pt idx="3634">
                  <c:v>0.34</c:v>
                </c:pt>
                <c:pt idx="3635">
                  <c:v>0.33</c:v>
                </c:pt>
                <c:pt idx="3636">
                  <c:v>0.97</c:v>
                </c:pt>
                <c:pt idx="3637">
                  <c:v>0.94</c:v>
                </c:pt>
                <c:pt idx="3638">
                  <c:v>0.69</c:v>
                </c:pt>
                <c:pt idx="3639">
                  <c:v>0.61</c:v>
                </c:pt>
                <c:pt idx="3640">
                  <c:v>0.52</c:v>
                </c:pt>
                <c:pt idx="3641">
                  <c:v>0.43</c:v>
                </c:pt>
                <c:pt idx="3642">
                  <c:v>0.39</c:v>
                </c:pt>
                <c:pt idx="3643">
                  <c:v>0.35</c:v>
                </c:pt>
                <c:pt idx="3644">
                  <c:v>0.28000000000000003</c:v>
                </c:pt>
                <c:pt idx="3645">
                  <c:v>0.25</c:v>
                </c:pt>
                <c:pt idx="3646">
                  <c:v>0.14000000000000001</c:v>
                </c:pt>
                <c:pt idx="3647">
                  <c:v>0.13</c:v>
                </c:pt>
                <c:pt idx="3648">
                  <c:v>0.82</c:v>
                </c:pt>
                <c:pt idx="3649">
                  <c:v>0.65</c:v>
                </c:pt>
                <c:pt idx="3650">
                  <c:v>0.63</c:v>
                </c:pt>
                <c:pt idx="3651">
                  <c:v>0.61</c:v>
                </c:pt>
                <c:pt idx="3652">
                  <c:v>0.56999999999999995</c:v>
                </c:pt>
                <c:pt idx="3653">
                  <c:v>0.5</c:v>
                </c:pt>
                <c:pt idx="3654">
                  <c:v>0.47</c:v>
                </c:pt>
                <c:pt idx="3655">
                  <c:v>0.46</c:v>
                </c:pt>
                <c:pt idx="3656">
                  <c:v>0.43</c:v>
                </c:pt>
                <c:pt idx="3657">
                  <c:v>0.39</c:v>
                </c:pt>
                <c:pt idx="3658">
                  <c:v>0.25</c:v>
                </c:pt>
                <c:pt idx="3659">
                  <c:v>0.23</c:v>
                </c:pt>
                <c:pt idx="3660">
                  <c:v>0.75</c:v>
                </c:pt>
                <c:pt idx="3661">
                  <c:v>0.71</c:v>
                </c:pt>
                <c:pt idx="3662">
                  <c:v>0.63</c:v>
                </c:pt>
                <c:pt idx="3663">
                  <c:v>0.62</c:v>
                </c:pt>
                <c:pt idx="3664">
                  <c:v>0.57999999999999996</c:v>
                </c:pt>
                <c:pt idx="3665">
                  <c:v>0.56999999999999995</c:v>
                </c:pt>
                <c:pt idx="3666">
                  <c:v>0.44</c:v>
                </c:pt>
                <c:pt idx="3667">
                  <c:v>0.42</c:v>
                </c:pt>
                <c:pt idx="3668">
                  <c:v>0.31</c:v>
                </c:pt>
                <c:pt idx="3669">
                  <c:v>0.24</c:v>
                </c:pt>
                <c:pt idx="3670">
                  <c:v>0.24</c:v>
                </c:pt>
                <c:pt idx="3671">
                  <c:v>0.18</c:v>
                </c:pt>
                <c:pt idx="3672">
                  <c:v>2.69</c:v>
                </c:pt>
                <c:pt idx="3673">
                  <c:v>1.01</c:v>
                </c:pt>
                <c:pt idx="3674">
                  <c:v>0.78</c:v>
                </c:pt>
                <c:pt idx="3675">
                  <c:v>0.61</c:v>
                </c:pt>
                <c:pt idx="3676">
                  <c:v>0.6</c:v>
                </c:pt>
                <c:pt idx="3677">
                  <c:v>0.54</c:v>
                </c:pt>
                <c:pt idx="3678">
                  <c:v>0.44</c:v>
                </c:pt>
                <c:pt idx="3679">
                  <c:v>0.43</c:v>
                </c:pt>
                <c:pt idx="3680">
                  <c:v>0.25</c:v>
                </c:pt>
                <c:pt idx="3681">
                  <c:v>0.16</c:v>
                </c:pt>
                <c:pt idx="3682">
                  <c:v>0.14000000000000001</c:v>
                </c:pt>
                <c:pt idx="3683">
                  <c:v>0.12</c:v>
                </c:pt>
                <c:pt idx="3684">
                  <c:v>3.5</c:v>
                </c:pt>
                <c:pt idx="3685">
                  <c:v>2.13</c:v>
                </c:pt>
                <c:pt idx="3686">
                  <c:v>1.1599999999999999</c:v>
                </c:pt>
                <c:pt idx="3687">
                  <c:v>0.77</c:v>
                </c:pt>
                <c:pt idx="3688">
                  <c:v>0.64</c:v>
                </c:pt>
                <c:pt idx="3689">
                  <c:v>0.53</c:v>
                </c:pt>
                <c:pt idx="3690">
                  <c:v>0.38</c:v>
                </c:pt>
                <c:pt idx="3691">
                  <c:v>0.36</c:v>
                </c:pt>
                <c:pt idx="3692">
                  <c:v>0.35</c:v>
                </c:pt>
                <c:pt idx="3693">
                  <c:v>0.35</c:v>
                </c:pt>
                <c:pt idx="3694">
                  <c:v>0.28999999999999998</c:v>
                </c:pt>
                <c:pt idx="3695">
                  <c:v>0.28000000000000003</c:v>
                </c:pt>
                <c:pt idx="3696">
                  <c:v>1.05</c:v>
                </c:pt>
                <c:pt idx="3697">
                  <c:v>0.67</c:v>
                </c:pt>
                <c:pt idx="3698">
                  <c:v>0.66</c:v>
                </c:pt>
                <c:pt idx="3699">
                  <c:v>0.47</c:v>
                </c:pt>
                <c:pt idx="3700">
                  <c:v>0.4</c:v>
                </c:pt>
                <c:pt idx="3701">
                  <c:v>0.39</c:v>
                </c:pt>
                <c:pt idx="3702">
                  <c:v>0.38</c:v>
                </c:pt>
                <c:pt idx="3703">
                  <c:v>0.37</c:v>
                </c:pt>
                <c:pt idx="3704">
                  <c:v>0.32</c:v>
                </c:pt>
                <c:pt idx="3705">
                  <c:v>0.22</c:v>
                </c:pt>
                <c:pt idx="3706">
                  <c:v>0.16</c:v>
                </c:pt>
                <c:pt idx="3707">
                  <c:v>0.08</c:v>
                </c:pt>
                <c:pt idx="3708">
                  <c:v>0.84</c:v>
                </c:pt>
                <c:pt idx="3709">
                  <c:v>0.78</c:v>
                </c:pt>
                <c:pt idx="3710">
                  <c:v>0.73</c:v>
                </c:pt>
                <c:pt idx="3711">
                  <c:v>0.63</c:v>
                </c:pt>
                <c:pt idx="3712">
                  <c:v>0.52</c:v>
                </c:pt>
                <c:pt idx="3713">
                  <c:v>0.51</c:v>
                </c:pt>
                <c:pt idx="3714">
                  <c:v>0.5</c:v>
                </c:pt>
                <c:pt idx="3715">
                  <c:v>0.5</c:v>
                </c:pt>
                <c:pt idx="3716">
                  <c:v>0.48</c:v>
                </c:pt>
                <c:pt idx="3717">
                  <c:v>0.48</c:v>
                </c:pt>
                <c:pt idx="3718">
                  <c:v>0.32</c:v>
                </c:pt>
                <c:pt idx="3719">
                  <c:v>0.21</c:v>
                </c:pt>
                <c:pt idx="3720">
                  <c:v>0.64</c:v>
                </c:pt>
                <c:pt idx="3721">
                  <c:v>0.52</c:v>
                </c:pt>
                <c:pt idx="3722">
                  <c:v>0.51</c:v>
                </c:pt>
                <c:pt idx="3723">
                  <c:v>0.5</c:v>
                </c:pt>
                <c:pt idx="3724">
                  <c:v>0.48</c:v>
                </c:pt>
                <c:pt idx="3725">
                  <c:v>0.47</c:v>
                </c:pt>
                <c:pt idx="3726">
                  <c:v>0.41</c:v>
                </c:pt>
                <c:pt idx="3727">
                  <c:v>0.31</c:v>
                </c:pt>
                <c:pt idx="3728">
                  <c:v>0.27</c:v>
                </c:pt>
                <c:pt idx="3729">
                  <c:v>0.27</c:v>
                </c:pt>
                <c:pt idx="3730">
                  <c:v>0.24</c:v>
                </c:pt>
                <c:pt idx="3731">
                  <c:v>0</c:v>
                </c:pt>
                <c:pt idx="3732">
                  <c:v>3.41</c:v>
                </c:pt>
                <c:pt idx="3733">
                  <c:v>0.9</c:v>
                </c:pt>
                <c:pt idx="3734">
                  <c:v>0.81</c:v>
                </c:pt>
                <c:pt idx="3735">
                  <c:v>0.5</c:v>
                </c:pt>
                <c:pt idx="3736">
                  <c:v>0.49</c:v>
                </c:pt>
                <c:pt idx="3737">
                  <c:v>0.47</c:v>
                </c:pt>
                <c:pt idx="3738">
                  <c:v>0.44</c:v>
                </c:pt>
                <c:pt idx="3739">
                  <c:v>0.4</c:v>
                </c:pt>
                <c:pt idx="3740">
                  <c:v>0.36</c:v>
                </c:pt>
                <c:pt idx="3741">
                  <c:v>0.19</c:v>
                </c:pt>
                <c:pt idx="3742">
                  <c:v>0.15</c:v>
                </c:pt>
                <c:pt idx="3743">
                  <c:v>0.14000000000000001</c:v>
                </c:pt>
                <c:pt idx="3744">
                  <c:v>0.75</c:v>
                </c:pt>
                <c:pt idx="3745">
                  <c:v>0.62</c:v>
                </c:pt>
                <c:pt idx="3746">
                  <c:v>0.57999999999999996</c:v>
                </c:pt>
                <c:pt idx="3747">
                  <c:v>0.56000000000000005</c:v>
                </c:pt>
                <c:pt idx="3748">
                  <c:v>0.54</c:v>
                </c:pt>
                <c:pt idx="3749">
                  <c:v>0.47</c:v>
                </c:pt>
                <c:pt idx="3750">
                  <c:v>0.4</c:v>
                </c:pt>
                <c:pt idx="3751">
                  <c:v>0.37</c:v>
                </c:pt>
                <c:pt idx="3752">
                  <c:v>0.3</c:v>
                </c:pt>
                <c:pt idx="3753">
                  <c:v>0.18</c:v>
                </c:pt>
                <c:pt idx="3754">
                  <c:v>0.17</c:v>
                </c:pt>
                <c:pt idx="3755">
                  <c:v>0.16</c:v>
                </c:pt>
                <c:pt idx="3756">
                  <c:v>0.62</c:v>
                </c:pt>
                <c:pt idx="3757">
                  <c:v>0.61</c:v>
                </c:pt>
                <c:pt idx="3758">
                  <c:v>0.6</c:v>
                </c:pt>
                <c:pt idx="3759">
                  <c:v>0.44</c:v>
                </c:pt>
                <c:pt idx="3760">
                  <c:v>0.43</c:v>
                </c:pt>
                <c:pt idx="3761">
                  <c:v>0.35</c:v>
                </c:pt>
                <c:pt idx="3762">
                  <c:v>0.31</c:v>
                </c:pt>
                <c:pt idx="3763">
                  <c:v>0.28000000000000003</c:v>
                </c:pt>
                <c:pt idx="3764">
                  <c:v>0.26</c:v>
                </c:pt>
                <c:pt idx="3765">
                  <c:v>0.26</c:v>
                </c:pt>
                <c:pt idx="3766">
                  <c:v>0.12</c:v>
                </c:pt>
                <c:pt idx="3767">
                  <c:v>0.1</c:v>
                </c:pt>
                <c:pt idx="3768">
                  <c:v>2.12</c:v>
                </c:pt>
                <c:pt idx="3769">
                  <c:v>0.77</c:v>
                </c:pt>
                <c:pt idx="3770">
                  <c:v>0.75</c:v>
                </c:pt>
                <c:pt idx="3771">
                  <c:v>0.73</c:v>
                </c:pt>
                <c:pt idx="3772">
                  <c:v>0.72</c:v>
                </c:pt>
                <c:pt idx="3773">
                  <c:v>0.47</c:v>
                </c:pt>
                <c:pt idx="3774">
                  <c:v>0.47</c:v>
                </c:pt>
                <c:pt idx="3775">
                  <c:v>0.45</c:v>
                </c:pt>
                <c:pt idx="3776">
                  <c:v>0.45</c:v>
                </c:pt>
                <c:pt idx="3777">
                  <c:v>0.42</c:v>
                </c:pt>
                <c:pt idx="3778">
                  <c:v>0.33</c:v>
                </c:pt>
                <c:pt idx="3779">
                  <c:v>0.18</c:v>
                </c:pt>
                <c:pt idx="3780">
                  <c:v>0.69</c:v>
                </c:pt>
                <c:pt idx="3781">
                  <c:v>0.67</c:v>
                </c:pt>
                <c:pt idx="3782">
                  <c:v>0.5</c:v>
                </c:pt>
                <c:pt idx="3783">
                  <c:v>0.42</c:v>
                </c:pt>
                <c:pt idx="3784">
                  <c:v>0.36</c:v>
                </c:pt>
                <c:pt idx="3785">
                  <c:v>0.36</c:v>
                </c:pt>
                <c:pt idx="3786">
                  <c:v>0.33</c:v>
                </c:pt>
                <c:pt idx="3787">
                  <c:v>0.32</c:v>
                </c:pt>
                <c:pt idx="3788">
                  <c:v>0.3</c:v>
                </c:pt>
                <c:pt idx="3789">
                  <c:v>0.27</c:v>
                </c:pt>
                <c:pt idx="3790">
                  <c:v>0.25</c:v>
                </c:pt>
                <c:pt idx="3791">
                  <c:v>0.24</c:v>
                </c:pt>
                <c:pt idx="3792">
                  <c:v>0.65</c:v>
                </c:pt>
                <c:pt idx="3793">
                  <c:v>0.59</c:v>
                </c:pt>
                <c:pt idx="3794">
                  <c:v>0.57999999999999996</c:v>
                </c:pt>
                <c:pt idx="3795">
                  <c:v>0.55000000000000004</c:v>
                </c:pt>
                <c:pt idx="3796">
                  <c:v>0.53</c:v>
                </c:pt>
                <c:pt idx="3797">
                  <c:v>0.52</c:v>
                </c:pt>
                <c:pt idx="3798">
                  <c:v>0.37</c:v>
                </c:pt>
                <c:pt idx="3799">
                  <c:v>0.31</c:v>
                </c:pt>
                <c:pt idx="3800">
                  <c:v>0.28000000000000003</c:v>
                </c:pt>
                <c:pt idx="3801">
                  <c:v>0.21</c:v>
                </c:pt>
                <c:pt idx="3802">
                  <c:v>0.19</c:v>
                </c:pt>
                <c:pt idx="3803">
                  <c:v>0.08</c:v>
                </c:pt>
                <c:pt idx="3804">
                  <c:v>0.75</c:v>
                </c:pt>
                <c:pt idx="3805">
                  <c:v>0.7</c:v>
                </c:pt>
                <c:pt idx="3806">
                  <c:v>0.67</c:v>
                </c:pt>
                <c:pt idx="3807">
                  <c:v>0.61</c:v>
                </c:pt>
                <c:pt idx="3808">
                  <c:v>0.56999999999999995</c:v>
                </c:pt>
                <c:pt idx="3809">
                  <c:v>0.52</c:v>
                </c:pt>
                <c:pt idx="3810">
                  <c:v>0.47</c:v>
                </c:pt>
                <c:pt idx="3811">
                  <c:v>0.47</c:v>
                </c:pt>
                <c:pt idx="3812">
                  <c:v>0.4</c:v>
                </c:pt>
                <c:pt idx="3813">
                  <c:v>0.38</c:v>
                </c:pt>
                <c:pt idx="3814">
                  <c:v>0.3</c:v>
                </c:pt>
                <c:pt idx="3815">
                  <c:v>0.17</c:v>
                </c:pt>
                <c:pt idx="3816">
                  <c:v>0.89</c:v>
                </c:pt>
                <c:pt idx="3817">
                  <c:v>0.78</c:v>
                </c:pt>
                <c:pt idx="3818">
                  <c:v>0.6</c:v>
                </c:pt>
                <c:pt idx="3819">
                  <c:v>0.59</c:v>
                </c:pt>
                <c:pt idx="3820">
                  <c:v>0.55000000000000004</c:v>
                </c:pt>
                <c:pt idx="3821">
                  <c:v>0.55000000000000004</c:v>
                </c:pt>
                <c:pt idx="3822">
                  <c:v>0.52</c:v>
                </c:pt>
                <c:pt idx="3823">
                  <c:v>0.5</c:v>
                </c:pt>
                <c:pt idx="3824">
                  <c:v>0.36</c:v>
                </c:pt>
                <c:pt idx="3825">
                  <c:v>0.34</c:v>
                </c:pt>
                <c:pt idx="3826">
                  <c:v>0.33</c:v>
                </c:pt>
                <c:pt idx="3827">
                  <c:v>0.23</c:v>
                </c:pt>
                <c:pt idx="3828">
                  <c:v>2.4700000000000002</c:v>
                </c:pt>
                <c:pt idx="3829">
                  <c:v>1.1000000000000001</c:v>
                </c:pt>
                <c:pt idx="3830">
                  <c:v>0.67</c:v>
                </c:pt>
                <c:pt idx="3831">
                  <c:v>0.65</c:v>
                </c:pt>
                <c:pt idx="3832">
                  <c:v>0.59</c:v>
                </c:pt>
                <c:pt idx="3833">
                  <c:v>0.59</c:v>
                </c:pt>
                <c:pt idx="3834">
                  <c:v>0.53</c:v>
                </c:pt>
                <c:pt idx="3835">
                  <c:v>0.5</c:v>
                </c:pt>
                <c:pt idx="3836">
                  <c:v>0.41</c:v>
                </c:pt>
                <c:pt idx="3837">
                  <c:v>0.37</c:v>
                </c:pt>
                <c:pt idx="3838">
                  <c:v>0.35</c:v>
                </c:pt>
                <c:pt idx="3839">
                  <c:v>0.28000000000000003</c:v>
                </c:pt>
                <c:pt idx="3840">
                  <c:v>0.63</c:v>
                </c:pt>
                <c:pt idx="3841">
                  <c:v>0.62</c:v>
                </c:pt>
                <c:pt idx="3842">
                  <c:v>0.54</c:v>
                </c:pt>
                <c:pt idx="3843">
                  <c:v>0.46</c:v>
                </c:pt>
                <c:pt idx="3844">
                  <c:v>0.38</c:v>
                </c:pt>
                <c:pt idx="3845">
                  <c:v>0.27</c:v>
                </c:pt>
                <c:pt idx="3846">
                  <c:v>0.27</c:v>
                </c:pt>
                <c:pt idx="3847">
                  <c:v>0.27</c:v>
                </c:pt>
                <c:pt idx="3848">
                  <c:v>0.22</c:v>
                </c:pt>
                <c:pt idx="3849">
                  <c:v>0.22</c:v>
                </c:pt>
                <c:pt idx="3850">
                  <c:v>0.18</c:v>
                </c:pt>
                <c:pt idx="3851">
                  <c:v>0.09</c:v>
                </c:pt>
                <c:pt idx="3852">
                  <c:v>0.91</c:v>
                </c:pt>
                <c:pt idx="3853">
                  <c:v>0.74</c:v>
                </c:pt>
                <c:pt idx="3854">
                  <c:v>0.57999999999999996</c:v>
                </c:pt>
                <c:pt idx="3855">
                  <c:v>0.56999999999999995</c:v>
                </c:pt>
                <c:pt idx="3856">
                  <c:v>0.37</c:v>
                </c:pt>
                <c:pt idx="3857">
                  <c:v>0.28000000000000003</c:v>
                </c:pt>
                <c:pt idx="3858">
                  <c:v>0.27</c:v>
                </c:pt>
                <c:pt idx="3859">
                  <c:v>0.26</c:v>
                </c:pt>
                <c:pt idx="3860">
                  <c:v>0.18</c:v>
                </c:pt>
                <c:pt idx="3861">
                  <c:v>0.14000000000000001</c:v>
                </c:pt>
                <c:pt idx="3862">
                  <c:v>0.08</c:v>
                </c:pt>
                <c:pt idx="3863">
                  <c:v>7.0000000000000007E-2</c:v>
                </c:pt>
                <c:pt idx="3864">
                  <c:v>0.79</c:v>
                </c:pt>
                <c:pt idx="3865">
                  <c:v>0.71</c:v>
                </c:pt>
                <c:pt idx="3866">
                  <c:v>0.64</c:v>
                </c:pt>
                <c:pt idx="3867">
                  <c:v>0.56000000000000005</c:v>
                </c:pt>
                <c:pt idx="3868">
                  <c:v>0.46</c:v>
                </c:pt>
                <c:pt idx="3869">
                  <c:v>0.44</c:v>
                </c:pt>
                <c:pt idx="3870">
                  <c:v>0.43</c:v>
                </c:pt>
                <c:pt idx="3871">
                  <c:v>0.4</c:v>
                </c:pt>
                <c:pt idx="3872">
                  <c:v>0.32</c:v>
                </c:pt>
                <c:pt idx="3873">
                  <c:v>0.27</c:v>
                </c:pt>
                <c:pt idx="3874">
                  <c:v>0.21</c:v>
                </c:pt>
                <c:pt idx="3875">
                  <c:v>0.19</c:v>
                </c:pt>
                <c:pt idx="3876">
                  <c:v>0.74</c:v>
                </c:pt>
                <c:pt idx="3877">
                  <c:v>0.61</c:v>
                </c:pt>
                <c:pt idx="3878">
                  <c:v>0.6</c:v>
                </c:pt>
                <c:pt idx="3879">
                  <c:v>0.5</c:v>
                </c:pt>
                <c:pt idx="3880">
                  <c:v>0.44</c:v>
                </c:pt>
                <c:pt idx="3881">
                  <c:v>0.44</c:v>
                </c:pt>
                <c:pt idx="3882">
                  <c:v>0.43</c:v>
                </c:pt>
                <c:pt idx="3883">
                  <c:v>0.34</c:v>
                </c:pt>
                <c:pt idx="3884">
                  <c:v>0.3</c:v>
                </c:pt>
                <c:pt idx="3885">
                  <c:v>0.17</c:v>
                </c:pt>
                <c:pt idx="3886">
                  <c:v>0.14000000000000001</c:v>
                </c:pt>
                <c:pt idx="3887">
                  <c:v>7.0000000000000007E-2</c:v>
                </c:pt>
                <c:pt idx="3888">
                  <c:v>0.99</c:v>
                </c:pt>
                <c:pt idx="3889">
                  <c:v>0.85</c:v>
                </c:pt>
                <c:pt idx="3890">
                  <c:v>0.49</c:v>
                </c:pt>
                <c:pt idx="3891">
                  <c:v>0.48</c:v>
                </c:pt>
                <c:pt idx="3892">
                  <c:v>0.47</c:v>
                </c:pt>
                <c:pt idx="3893">
                  <c:v>0.4</c:v>
                </c:pt>
                <c:pt idx="3894">
                  <c:v>0.4</c:v>
                </c:pt>
                <c:pt idx="3895">
                  <c:v>0.37</c:v>
                </c:pt>
                <c:pt idx="3896">
                  <c:v>0.35</c:v>
                </c:pt>
                <c:pt idx="3897">
                  <c:v>0.3</c:v>
                </c:pt>
                <c:pt idx="3898">
                  <c:v>0.14000000000000001</c:v>
                </c:pt>
                <c:pt idx="3899">
                  <c:v>0.01</c:v>
                </c:pt>
                <c:pt idx="3900">
                  <c:v>0.84</c:v>
                </c:pt>
                <c:pt idx="3901">
                  <c:v>0.72</c:v>
                </c:pt>
                <c:pt idx="3902">
                  <c:v>0.67</c:v>
                </c:pt>
                <c:pt idx="3903">
                  <c:v>0.63</c:v>
                </c:pt>
                <c:pt idx="3904">
                  <c:v>0.6</c:v>
                </c:pt>
                <c:pt idx="3905">
                  <c:v>0.54</c:v>
                </c:pt>
                <c:pt idx="3906">
                  <c:v>0.41</c:v>
                </c:pt>
                <c:pt idx="3907">
                  <c:v>0.32</c:v>
                </c:pt>
                <c:pt idx="3908">
                  <c:v>0.27</c:v>
                </c:pt>
                <c:pt idx="3909">
                  <c:v>0.25</c:v>
                </c:pt>
                <c:pt idx="3910">
                  <c:v>7.0000000000000007E-2</c:v>
                </c:pt>
                <c:pt idx="3911">
                  <c:v>7.0000000000000007E-2</c:v>
                </c:pt>
                <c:pt idx="3912">
                  <c:v>0.68</c:v>
                </c:pt>
                <c:pt idx="3913">
                  <c:v>0.55000000000000004</c:v>
                </c:pt>
                <c:pt idx="3914">
                  <c:v>0.45</c:v>
                </c:pt>
                <c:pt idx="3915">
                  <c:v>0.44</c:v>
                </c:pt>
                <c:pt idx="3916">
                  <c:v>0.38</c:v>
                </c:pt>
                <c:pt idx="3917">
                  <c:v>0.33</c:v>
                </c:pt>
                <c:pt idx="3918">
                  <c:v>0.28000000000000003</c:v>
                </c:pt>
                <c:pt idx="3919">
                  <c:v>0.27</c:v>
                </c:pt>
                <c:pt idx="3920">
                  <c:v>0.26</c:v>
                </c:pt>
                <c:pt idx="3921">
                  <c:v>0.26</c:v>
                </c:pt>
                <c:pt idx="3922">
                  <c:v>0.21</c:v>
                </c:pt>
                <c:pt idx="3923">
                  <c:v>0.19</c:v>
                </c:pt>
                <c:pt idx="3924">
                  <c:v>0.93</c:v>
                </c:pt>
                <c:pt idx="3925">
                  <c:v>0.78</c:v>
                </c:pt>
                <c:pt idx="3926">
                  <c:v>0.67</c:v>
                </c:pt>
                <c:pt idx="3927">
                  <c:v>0.55000000000000004</c:v>
                </c:pt>
                <c:pt idx="3928">
                  <c:v>0.51</c:v>
                </c:pt>
                <c:pt idx="3929">
                  <c:v>0.48</c:v>
                </c:pt>
                <c:pt idx="3930">
                  <c:v>0.44</c:v>
                </c:pt>
                <c:pt idx="3931">
                  <c:v>0.34</c:v>
                </c:pt>
                <c:pt idx="3932">
                  <c:v>0.33</c:v>
                </c:pt>
                <c:pt idx="3933">
                  <c:v>0.23</c:v>
                </c:pt>
                <c:pt idx="3934">
                  <c:v>0.04</c:v>
                </c:pt>
                <c:pt idx="3935">
                  <c:v>0.01</c:v>
                </c:pt>
                <c:pt idx="3936">
                  <c:v>1</c:v>
                </c:pt>
                <c:pt idx="3937">
                  <c:v>0.84</c:v>
                </c:pt>
                <c:pt idx="3938">
                  <c:v>0.78</c:v>
                </c:pt>
                <c:pt idx="3939">
                  <c:v>0.56999999999999995</c:v>
                </c:pt>
                <c:pt idx="3940">
                  <c:v>0.43</c:v>
                </c:pt>
                <c:pt idx="3941">
                  <c:v>0.41</c:v>
                </c:pt>
                <c:pt idx="3942">
                  <c:v>0.39</c:v>
                </c:pt>
                <c:pt idx="3943">
                  <c:v>0.33</c:v>
                </c:pt>
                <c:pt idx="3944">
                  <c:v>0.3</c:v>
                </c:pt>
                <c:pt idx="3945">
                  <c:v>0.28999999999999998</c:v>
                </c:pt>
                <c:pt idx="3946">
                  <c:v>0.22</c:v>
                </c:pt>
                <c:pt idx="3947">
                  <c:v>0.15</c:v>
                </c:pt>
                <c:pt idx="3948">
                  <c:v>0.82</c:v>
                </c:pt>
                <c:pt idx="3949">
                  <c:v>0.65</c:v>
                </c:pt>
                <c:pt idx="3950">
                  <c:v>0.62</c:v>
                </c:pt>
                <c:pt idx="3951">
                  <c:v>0.45</c:v>
                </c:pt>
                <c:pt idx="3952">
                  <c:v>0.44</c:v>
                </c:pt>
                <c:pt idx="3953">
                  <c:v>0.35</c:v>
                </c:pt>
                <c:pt idx="3954">
                  <c:v>0.31</c:v>
                </c:pt>
                <c:pt idx="3955">
                  <c:v>0.28000000000000003</c:v>
                </c:pt>
                <c:pt idx="3956">
                  <c:v>0.27</c:v>
                </c:pt>
                <c:pt idx="3957">
                  <c:v>0.26</c:v>
                </c:pt>
                <c:pt idx="3958">
                  <c:v>0.14000000000000001</c:v>
                </c:pt>
                <c:pt idx="3959">
                  <c:v>0.13</c:v>
                </c:pt>
                <c:pt idx="3960">
                  <c:v>1.02</c:v>
                </c:pt>
                <c:pt idx="3961">
                  <c:v>0.7</c:v>
                </c:pt>
                <c:pt idx="3962">
                  <c:v>0.62</c:v>
                </c:pt>
                <c:pt idx="3963">
                  <c:v>0.61</c:v>
                </c:pt>
                <c:pt idx="3964">
                  <c:v>0.55000000000000004</c:v>
                </c:pt>
                <c:pt idx="3965">
                  <c:v>0.51</c:v>
                </c:pt>
                <c:pt idx="3966">
                  <c:v>0.39</c:v>
                </c:pt>
                <c:pt idx="3967">
                  <c:v>0.38</c:v>
                </c:pt>
                <c:pt idx="3968">
                  <c:v>0.36</c:v>
                </c:pt>
                <c:pt idx="3969">
                  <c:v>0.35</c:v>
                </c:pt>
                <c:pt idx="3970">
                  <c:v>0.28999999999999998</c:v>
                </c:pt>
                <c:pt idx="3971">
                  <c:v>0.28000000000000003</c:v>
                </c:pt>
                <c:pt idx="3972">
                  <c:v>0.66</c:v>
                </c:pt>
                <c:pt idx="3973">
                  <c:v>0.62</c:v>
                </c:pt>
                <c:pt idx="3974">
                  <c:v>0.57999999999999996</c:v>
                </c:pt>
                <c:pt idx="3975">
                  <c:v>0.53</c:v>
                </c:pt>
                <c:pt idx="3976">
                  <c:v>0.51</c:v>
                </c:pt>
                <c:pt idx="3977">
                  <c:v>0.5</c:v>
                </c:pt>
                <c:pt idx="3978">
                  <c:v>0.49</c:v>
                </c:pt>
                <c:pt idx="3979">
                  <c:v>0.39</c:v>
                </c:pt>
                <c:pt idx="3980">
                  <c:v>0.37</c:v>
                </c:pt>
                <c:pt idx="3981">
                  <c:v>0.31</c:v>
                </c:pt>
                <c:pt idx="3982">
                  <c:v>0.24</c:v>
                </c:pt>
                <c:pt idx="3983">
                  <c:v>0.12</c:v>
                </c:pt>
                <c:pt idx="3984">
                  <c:v>0.67</c:v>
                </c:pt>
                <c:pt idx="3985">
                  <c:v>0.57999999999999996</c:v>
                </c:pt>
                <c:pt idx="3986">
                  <c:v>0.52</c:v>
                </c:pt>
                <c:pt idx="3987">
                  <c:v>0.48</c:v>
                </c:pt>
                <c:pt idx="3988">
                  <c:v>0.47</c:v>
                </c:pt>
                <c:pt idx="3989">
                  <c:v>0.46</c:v>
                </c:pt>
                <c:pt idx="3990">
                  <c:v>0.38</c:v>
                </c:pt>
                <c:pt idx="3991">
                  <c:v>0.34</c:v>
                </c:pt>
                <c:pt idx="3992">
                  <c:v>0.34</c:v>
                </c:pt>
                <c:pt idx="3993">
                  <c:v>0.33</c:v>
                </c:pt>
                <c:pt idx="3994">
                  <c:v>0.25</c:v>
                </c:pt>
                <c:pt idx="3995">
                  <c:v>0.18</c:v>
                </c:pt>
                <c:pt idx="3996">
                  <c:v>0.89</c:v>
                </c:pt>
                <c:pt idx="3997">
                  <c:v>0.67</c:v>
                </c:pt>
                <c:pt idx="3998">
                  <c:v>0.55000000000000004</c:v>
                </c:pt>
                <c:pt idx="3999">
                  <c:v>0.55000000000000004</c:v>
                </c:pt>
                <c:pt idx="4000">
                  <c:v>0.49</c:v>
                </c:pt>
                <c:pt idx="4001">
                  <c:v>0.48</c:v>
                </c:pt>
                <c:pt idx="4002">
                  <c:v>0.42</c:v>
                </c:pt>
                <c:pt idx="4003">
                  <c:v>0.42</c:v>
                </c:pt>
                <c:pt idx="4004">
                  <c:v>0.4</c:v>
                </c:pt>
                <c:pt idx="4005">
                  <c:v>0.28999999999999998</c:v>
                </c:pt>
                <c:pt idx="4006">
                  <c:v>0.25</c:v>
                </c:pt>
                <c:pt idx="4007">
                  <c:v>0.16</c:v>
                </c:pt>
                <c:pt idx="4008">
                  <c:v>0.97</c:v>
                </c:pt>
                <c:pt idx="4009">
                  <c:v>0.83</c:v>
                </c:pt>
                <c:pt idx="4010">
                  <c:v>0.56000000000000005</c:v>
                </c:pt>
                <c:pt idx="4011">
                  <c:v>0.53</c:v>
                </c:pt>
                <c:pt idx="4012">
                  <c:v>0.52</c:v>
                </c:pt>
                <c:pt idx="4013">
                  <c:v>0.5</c:v>
                </c:pt>
                <c:pt idx="4014">
                  <c:v>0.42</c:v>
                </c:pt>
                <c:pt idx="4015">
                  <c:v>0.35</c:v>
                </c:pt>
                <c:pt idx="4016">
                  <c:v>0.34</c:v>
                </c:pt>
                <c:pt idx="4017">
                  <c:v>0.28999999999999998</c:v>
                </c:pt>
                <c:pt idx="4018">
                  <c:v>0.26</c:v>
                </c:pt>
                <c:pt idx="4019">
                  <c:v>0.25</c:v>
                </c:pt>
                <c:pt idx="4020">
                  <c:v>0.82</c:v>
                </c:pt>
                <c:pt idx="4021">
                  <c:v>0.73</c:v>
                </c:pt>
                <c:pt idx="4022">
                  <c:v>0.64</c:v>
                </c:pt>
                <c:pt idx="4023">
                  <c:v>0.59</c:v>
                </c:pt>
                <c:pt idx="4024">
                  <c:v>0.56000000000000005</c:v>
                </c:pt>
                <c:pt idx="4025">
                  <c:v>0.48</c:v>
                </c:pt>
                <c:pt idx="4026">
                  <c:v>0.4</c:v>
                </c:pt>
                <c:pt idx="4027">
                  <c:v>0.4</c:v>
                </c:pt>
                <c:pt idx="4028">
                  <c:v>0.39</c:v>
                </c:pt>
                <c:pt idx="4029">
                  <c:v>0.31</c:v>
                </c:pt>
                <c:pt idx="4030">
                  <c:v>0.28000000000000003</c:v>
                </c:pt>
                <c:pt idx="4031">
                  <c:v>0.17</c:v>
                </c:pt>
                <c:pt idx="4032">
                  <c:v>1.29</c:v>
                </c:pt>
                <c:pt idx="4033">
                  <c:v>0.9</c:v>
                </c:pt>
                <c:pt idx="4034">
                  <c:v>0.55000000000000004</c:v>
                </c:pt>
                <c:pt idx="4035">
                  <c:v>0.48</c:v>
                </c:pt>
                <c:pt idx="4036">
                  <c:v>0.35</c:v>
                </c:pt>
                <c:pt idx="4037">
                  <c:v>0.31</c:v>
                </c:pt>
                <c:pt idx="4038">
                  <c:v>0.3</c:v>
                </c:pt>
                <c:pt idx="4039">
                  <c:v>0.28000000000000003</c:v>
                </c:pt>
                <c:pt idx="4040">
                  <c:v>0.27</c:v>
                </c:pt>
                <c:pt idx="4041">
                  <c:v>0.25</c:v>
                </c:pt>
                <c:pt idx="4042">
                  <c:v>0.06</c:v>
                </c:pt>
                <c:pt idx="4043">
                  <c:v>0.01</c:v>
                </c:pt>
                <c:pt idx="4044">
                  <c:v>0.87</c:v>
                </c:pt>
                <c:pt idx="4045">
                  <c:v>0.7</c:v>
                </c:pt>
                <c:pt idx="4046">
                  <c:v>0.61</c:v>
                </c:pt>
                <c:pt idx="4047">
                  <c:v>0.51</c:v>
                </c:pt>
                <c:pt idx="4048">
                  <c:v>0.49</c:v>
                </c:pt>
                <c:pt idx="4049">
                  <c:v>0.45</c:v>
                </c:pt>
                <c:pt idx="4050">
                  <c:v>0.41</c:v>
                </c:pt>
                <c:pt idx="4051">
                  <c:v>0.36</c:v>
                </c:pt>
                <c:pt idx="4052">
                  <c:v>0.28999999999999998</c:v>
                </c:pt>
                <c:pt idx="4053">
                  <c:v>0.18</c:v>
                </c:pt>
                <c:pt idx="4054">
                  <c:v>0.16</c:v>
                </c:pt>
                <c:pt idx="4055">
                  <c:v>0.11</c:v>
                </c:pt>
                <c:pt idx="4056">
                  <c:v>0.7</c:v>
                </c:pt>
                <c:pt idx="4057">
                  <c:v>0.66</c:v>
                </c:pt>
                <c:pt idx="4058">
                  <c:v>0.63</c:v>
                </c:pt>
                <c:pt idx="4059">
                  <c:v>0.56000000000000005</c:v>
                </c:pt>
                <c:pt idx="4060">
                  <c:v>0.45</c:v>
                </c:pt>
                <c:pt idx="4061">
                  <c:v>0.31</c:v>
                </c:pt>
                <c:pt idx="4062">
                  <c:v>0.28000000000000003</c:v>
                </c:pt>
                <c:pt idx="4063">
                  <c:v>0.24</c:v>
                </c:pt>
                <c:pt idx="4064">
                  <c:v>0.23</c:v>
                </c:pt>
                <c:pt idx="4065">
                  <c:v>0.18</c:v>
                </c:pt>
                <c:pt idx="4066">
                  <c:v>0.15</c:v>
                </c:pt>
                <c:pt idx="4067">
                  <c:v>0.15</c:v>
                </c:pt>
                <c:pt idx="4068">
                  <c:v>3.22</c:v>
                </c:pt>
                <c:pt idx="4069">
                  <c:v>0.86</c:v>
                </c:pt>
                <c:pt idx="4070">
                  <c:v>0.72</c:v>
                </c:pt>
                <c:pt idx="4071">
                  <c:v>0.69</c:v>
                </c:pt>
                <c:pt idx="4072">
                  <c:v>0.69</c:v>
                </c:pt>
                <c:pt idx="4073">
                  <c:v>0.53</c:v>
                </c:pt>
                <c:pt idx="4074">
                  <c:v>0.53</c:v>
                </c:pt>
                <c:pt idx="4075">
                  <c:v>0.52</c:v>
                </c:pt>
                <c:pt idx="4076">
                  <c:v>0.33</c:v>
                </c:pt>
                <c:pt idx="4077">
                  <c:v>0.26</c:v>
                </c:pt>
                <c:pt idx="4078">
                  <c:v>0.21</c:v>
                </c:pt>
                <c:pt idx="4079">
                  <c:v>0.1</c:v>
                </c:pt>
                <c:pt idx="4080">
                  <c:v>0.8</c:v>
                </c:pt>
                <c:pt idx="4081">
                  <c:v>0.69</c:v>
                </c:pt>
                <c:pt idx="4082">
                  <c:v>0.59</c:v>
                </c:pt>
                <c:pt idx="4083">
                  <c:v>0.56000000000000005</c:v>
                </c:pt>
                <c:pt idx="4084">
                  <c:v>0.5</c:v>
                </c:pt>
                <c:pt idx="4085">
                  <c:v>0.49</c:v>
                </c:pt>
                <c:pt idx="4086">
                  <c:v>0.49</c:v>
                </c:pt>
                <c:pt idx="4087">
                  <c:v>0.43</c:v>
                </c:pt>
                <c:pt idx="4088">
                  <c:v>0.39</c:v>
                </c:pt>
                <c:pt idx="4089">
                  <c:v>0.37</c:v>
                </c:pt>
                <c:pt idx="4090">
                  <c:v>0.34</c:v>
                </c:pt>
                <c:pt idx="4091">
                  <c:v>0.19</c:v>
                </c:pt>
                <c:pt idx="4092">
                  <c:v>0.68</c:v>
                </c:pt>
                <c:pt idx="4093">
                  <c:v>0.61</c:v>
                </c:pt>
                <c:pt idx="4094">
                  <c:v>0.54</c:v>
                </c:pt>
                <c:pt idx="4095">
                  <c:v>0.53</c:v>
                </c:pt>
                <c:pt idx="4096">
                  <c:v>0.52</c:v>
                </c:pt>
                <c:pt idx="4097">
                  <c:v>0.49</c:v>
                </c:pt>
                <c:pt idx="4098">
                  <c:v>0.47</c:v>
                </c:pt>
                <c:pt idx="4099">
                  <c:v>0.46</c:v>
                </c:pt>
                <c:pt idx="4100">
                  <c:v>0.35</c:v>
                </c:pt>
                <c:pt idx="4101">
                  <c:v>0.32</c:v>
                </c:pt>
                <c:pt idx="4102">
                  <c:v>0.22</c:v>
                </c:pt>
                <c:pt idx="4103">
                  <c:v>0.16</c:v>
                </c:pt>
                <c:pt idx="4104">
                  <c:v>0.77</c:v>
                </c:pt>
                <c:pt idx="4105">
                  <c:v>0.67</c:v>
                </c:pt>
                <c:pt idx="4106">
                  <c:v>0.66</c:v>
                </c:pt>
                <c:pt idx="4107">
                  <c:v>0.64</c:v>
                </c:pt>
                <c:pt idx="4108">
                  <c:v>0.63</c:v>
                </c:pt>
                <c:pt idx="4109">
                  <c:v>0.36</c:v>
                </c:pt>
                <c:pt idx="4110">
                  <c:v>0.28999999999999998</c:v>
                </c:pt>
                <c:pt idx="4111">
                  <c:v>0.28000000000000003</c:v>
                </c:pt>
                <c:pt idx="4112">
                  <c:v>0.17</c:v>
                </c:pt>
                <c:pt idx="4113">
                  <c:v>0.16</c:v>
                </c:pt>
                <c:pt idx="4114">
                  <c:v>0.14000000000000001</c:v>
                </c:pt>
                <c:pt idx="4115">
                  <c:v>0.12</c:v>
                </c:pt>
                <c:pt idx="4116">
                  <c:v>0.74</c:v>
                </c:pt>
                <c:pt idx="4117">
                  <c:v>0.6</c:v>
                </c:pt>
                <c:pt idx="4118">
                  <c:v>0.54</c:v>
                </c:pt>
                <c:pt idx="4119">
                  <c:v>0.47</c:v>
                </c:pt>
                <c:pt idx="4120">
                  <c:v>0.43</c:v>
                </c:pt>
                <c:pt idx="4121">
                  <c:v>0.32</c:v>
                </c:pt>
                <c:pt idx="4122">
                  <c:v>0.28999999999999998</c:v>
                </c:pt>
                <c:pt idx="4123">
                  <c:v>0.28999999999999998</c:v>
                </c:pt>
                <c:pt idx="4124">
                  <c:v>0.26</c:v>
                </c:pt>
                <c:pt idx="4125">
                  <c:v>0.26</c:v>
                </c:pt>
                <c:pt idx="4126">
                  <c:v>0.16</c:v>
                </c:pt>
                <c:pt idx="4127">
                  <c:v>0.14000000000000001</c:v>
                </c:pt>
                <c:pt idx="4128">
                  <c:v>0.66</c:v>
                </c:pt>
                <c:pt idx="4129">
                  <c:v>0.61</c:v>
                </c:pt>
                <c:pt idx="4130">
                  <c:v>0.59</c:v>
                </c:pt>
                <c:pt idx="4131">
                  <c:v>0.5</c:v>
                </c:pt>
                <c:pt idx="4132">
                  <c:v>0.49</c:v>
                </c:pt>
                <c:pt idx="4133">
                  <c:v>0.44</c:v>
                </c:pt>
                <c:pt idx="4134">
                  <c:v>0.3</c:v>
                </c:pt>
                <c:pt idx="4135">
                  <c:v>0.28000000000000003</c:v>
                </c:pt>
                <c:pt idx="4136">
                  <c:v>0.24</c:v>
                </c:pt>
                <c:pt idx="4137">
                  <c:v>0.23</c:v>
                </c:pt>
                <c:pt idx="4138">
                  <c:v>0.21</c:v>
                </c:pt>
                <c:pt idx="4139">
                  <c:v>0.14000000000000001</c:v>
                </c:pt>
                <c:pt idx="4140">
                  <c:v>0.88</c:v>
                </c:pt>
                <c:pt idx="4141">
                  <c:v>0.77</c:v>
                </c:pt>
                <c:pt idx="4142">
                  <c:v>0.62</c:v>
                </c:pt>
                <c:pt idx="4143">
                  <c:v>0.6</c:v>
                </c:pt>
                <c:pt idx="4144">
                  <c:v>0.49</c:v>
                </c:pt>
                <c:pt idx="4145">
                  <c:v>0.41</c:v>
                </c:pt>
                <c:pt idx="4146">
                  <c:v>0.41</c:v>
                </c:pt>
                <c:pt idx="4147">
                  <c:v>0.37</c:v>
                </c:pt>
                <c:pt idx="4148">
                  <c:v>0.35</c:v>
                </c:pt>
                <c:pt idx="4149">
                  <c:v>0.12</c:v>
                </c:pt>
                <c:pt idx="4150">
                  <c:v>0.06</c:v>
                </c:pt>
                <c:pt idx="4151">
                  <c:v>0</c:v>
                </c:pt>
                <c:pt idx="4152">
                  <c:v>0.86</c:v>
                </c:pt>
                <c:pt idx="4153">
                  <c:v>0.68</c:v>
                </c:pt>
                <c:pt idx="4154">
                  <c:v>0.67</c:v>
                </c:pt>
                <c:pt idx="4155">
                  <c:v>0.56000000000000005</c:v>
                </c:pt>
                <c:pt idx="4156">
                  <c:v>0.39</c:v>
                </c:pt>
                <c:pt idx="4157">
                  <c:v>0.37</c:v>
                </c:pt>
                <c:pt idx="4158">
                  <c:v>0.33</c:v>
                </c:pt>
                <c:pt idx="4159">
                  <c:v>0.23</c:v>
                </c:pt>
                <c:pt idx="4160">
                  <c:v>0.17</c:v>
                </c:pt>
                <c:pt idx="4161">
                  <c:v>0.15</c:v>
                </c:pt>
                <c:pt idx="4162">
                  <c:v>0.09</c:v>
                </c:pt>
                <c:pt idx="4163">
                  <c:v>0.02</c:v>
                </c:pt>
                <c:pt idx="4164">
                  <c:v>0.87</c:v>
                </c:pt>
                <c:pt idx="4165">
                  <c:v>0.66</c:v>
                </c:pt>
                <c:pt idx="4166">
                  <c:v>0.54</c:v>
                </c:pt>
                <c:pt idx="4167">
                  <c:v>0.45</c:v>
                </c:pt>
                <c:pt idx="4168">
                  <c:v>0.44</c:v>
                </c:pt>
                <c:pt idx="4169">
                  <c:v>0.38</c:v>
                </c:pt>
                <c:pt idx="4170">
                  <c:v>0.28999999999999998</c:v>
                </c:pt>
                <c:pt idx="4171">
                  <c:v>0.28999999999999998</c:v>
                </c:pt>
                <c:pt idx="4172">
                  <c:v>0.25</c:v>
                </c:pt>
                <c:pt idx="4173">
                  <c:v>0.18</c:v>
                </c:pt>
                <c:pt idx="4174">
                  <c:v>0.12</c:v>
                </c:pt>
                <c:pt idx="4175">
                  <c:v>0</c:v>
                </c:pt>
                <c:pt idx="4176">
                  <c:v>1.28</c:v>
                </c:pt>
                <c:pt idx="4177">
                  <c:v>0.71</c:v>
                </c:pt>
                <c:pt idx="4178">
                  <c:v>0.65</c:v>
                </c:pt>
                <c:pt idx="4179">
                  <c:v>0.54</c:v>
                </c:pt>
                <c:pt idx="4180">
                  <c:v>0.54</c:v>
                </c:pt>
                <c:pt idx="4181">
                  <c:v>0.52</c:v>
                </c:pt>
                <c:pt idx="4182">
                  <c:v>0.47</c:v>
                </c:pt>
                <c:pt idx="4183">
                  <c:v>0.43</c:v>
                </c:pt>
                <c:pt idx="4184">
                  <c:v>0.38</c:v>
                </c:pt>
                <c:pt idx="4185">
                  <c:v>0.38</c:v>
                </c:pt>
                <c:pt idx="4186">
                  <c:v>0.32</c:v>
                </c:pt>
                <c:pt idx="4187">
                  <c:v>0.26</c:v>
                </c:pt>
                <c:pt idx="4188">
                  <c:v>1.06</c:v>
                </c:pt>
                <c:pt idx="4189">
                  <c:v>0.89</c:v>
                </c:pt>
                <c:pt idx="4190">
                  <c:v>0.72</c:v>
                </c:pt>
                <c:pt idx="4191">
                  <c:v>0.71</c:v>
                </c:pt>
                <c:pt idx="4192">
                  <c:v>0.67</c:v>
                </c:pt>
                <c:pt idx="4193">
                  <c:v>0.48</c:v>
                </c:pt>
                <c:pt idx="4194">
                  <c:v>0.38</c:v>
                </c:pt>
                <c:pt idx="4195">
                  <c:v>0.38</c:v>
                </c:pt>
                <c:pt idx="4196">
                  <c:v>0.35</c:v>
                </c:pt>
                <c:pt idx="4197">
                  <c:v>0.31</c:v>
                </c:pt>
                <c:pt idx="4198">
                  <c:v>0.28999999999999998</c:v>
                </c:pt>
                <c:pt idx="4199">
                  <c:v>0.17</c:v>
                </c:pt>
                <c:pt idx="4200">
                  <c:v>0.97</c:v>
                </c:pt>
                <c:pt idx="4201">
                  <c:v>0.8</c:v>
                </c:pt>
                <c:pt idx="4202">
                  <c:v>0.79</c:v>
                </c:pt>
                <c:pt idx="4203">
                  <c:v>0.73</c:v>
                </c:pt>
                <c:pt idx="4204">
                  <c:v>0.72</c:v>
                </c:pt>
                <c:pt idx="4205">
                  <c:v>0.63</c:v>
                </c:pt>
                <c:pt idx="4206">
                  <c:v>0.61</c:v>
                </c:pt>
                <c:pt idx="4207">
                  <c:v>0.61</c:v>
                </c:pt>
                <c:pt idx="4208">
                  <c:v>0.42</c:v>
                </c:pt>
                <c:pt idx="4209">
                  <c:v>0.38</c:v>
                </c:pt>
                <c:pt idx="4210">
                  <c:v>0.37</c:v>
                </c:pt>
                <c:pt idx="4211">
                  <c:v>0</c:v>
                </c:pt>
                <c:pt idx="4212">
                  <c:v>0.98</c:v>
                </c:pt>
                <c:pt idx="4213">
                  <c:v>0.62</c:v>
                </c:pt>
                <c:pt idx="4214">
                  <c:v>0.48</c:v>
                </c:pt>
                <c:pt idx="4215">
                  <c:v>0.37</c:v>
                </c:pt>
                <c:pt idx="4216">
                  <c:v>0.37</c:v>
                </c:pt>
                <c:pt idx="4217">
                  <c:v>0.35</c:v>
                </c:pt>
                <c:pt idx="4218">
                  <c:v>0.33</c:v>
                </c:pt>
                <c:pt idx="4219">
                  <c:v>0.28000000000000003</c:v>
                </c:pt>
                <c:pt idx="4220">
                  <c:v>0.27</c:v>
                </c:pt>
                <c:pt idx="4221">
                  <c:v>0.25</c:v>
                </c:pt>
                <c:pt idx="4222">
                  <c:v>0.09</c:v>
                </c:pt>
                <c:pt idx="4223">
                  <c:v>0</c:v>
                </c:pt>
                <c:pt idx="4224">
                  <c:v>2.64</c:v>
                </c:pt>
                <c:pt idx="4225">
                  <c:v>0.9</c:v>
                </c:pt>
                <c:pt idx="4226">
                  <c:v>0.69</c:v>
                </c:pt>
                <c:pt idx="4227">
                  <c:v>0.56000000000000005</c:v>
                </c:pt>
                <c:pt idx="4228">
                  <c:v>0.53</c:v>
                </c:pt>
                <c:pt idx="4229">
                  <c:v>0.51</c:v>
                </c:pt>
                <c:pt idx="4230">
                  <c:v>0.45</c:v>
                </c:pt>
                <c:pt idx="4231">
                  <c:v>0.4</c:v>
                </c:pt>
                <c:pt idx="4232">
                  <c:v>0.33</c:v>
                </c:pt>
                <c:pt idx="4233">
                  <c:v>0.3</c:v>
                </c:pt>
                <c:pt idx="4234">
                  <c:v>0.19</c:v>
                </c:pt>
                <c:pt idx="4235">
                  <c:v>0.14000000000000001</c:v>
                </c:pt>
                <c:pt idx="4236">
                  <c:v>0.77</c:v>
                </c:pt>
                <c:pt idx="4237">
                  <c:v>0.73</c:v>
                </c:pt>
                <c:pt idx="4238">
                  <c:v>0.6</c:v>
                </c:pt>
                <c:pt idx="4239">
                  <c:v>0.57999999999999996</c:v>
                </c:pt>
                <c:pt idx="4240">
                  <c:v>0.41</c:v>
                </c:pt>
                <c:pt idx="4241">
                  <c:v>0.4</c:v>
                </c:pt>
                <c:pt idx="4242">
                  <c:v>0.4</c:v>
                </c:pt>
                <c:pt idx="4243">
                  <c:v>0.3</c:v>
                </c:pt>
                <c:pt idx="4244">
                  <c:v>0.27</c:v>
                </c:pt>
                <c:pt idx="4245">
                  <c:v>0.22</c:v>
                </c:pt>
                <c:pt idx="4246">
                  <c:v>0.21</c:v>
                </c:pt>
                <c:pt idx="4247">
                  <c:v>0.17</c:v>
                </c:pt>
                <c:pt idx="4248">
                  <c:v>0.72</c:v>
                </c:pt>
                <c:pt idx="4249">
                  <c:v>0.71</c:v>
                </c:pt>
                <c:pt idx="4250">
                  <c:v>0.7</c:v>
                </c:pt>
                <c:pt idx="4251">
                  <c:v>0.63</c:v>
                </c:pt>
                <c:pt idx="4252">
                  <c:v>0.56999999999999995</c:v>
                </c:pt>
                <c:pt idx="4253">
                  <c:v>0.48</c:v>
                </c:pt>
                <c:pt idx="4254">
                  <c:v>0.38</c:v>
                </c:pt>
                <c:pt idx="4255">
                  <c:v>0.3</c:v>
                </c:pt>
                <c:pt idx="4256">
                  <c:v>0.26</c:v>
                </c:pt>
                <c:pt idx="4257">
                  <c:v>0.25</c:v>
                </c:pt>
                <c:pt idx="4258">
                  <c:v>0.21</c:v>
                </c:pt>
                <c:pt idx="4259">
                  <c:v>0.12</c:v>
                </c:pt>
                <c:pt idx="4260">
                  <c:v>0.73</c:v>
                </c:pt>
                <c:pt idx="4261">
                  <c:v>0.69</c:v>
                </c:pt>
                <c:pt idx="4262">
                  <c:v>0.61</c:v>
                </c:pt>
                <c:pt idx="4263">
                  <c:v>0.61</c:v>
                </c:pt>
                <c:pt idx="4264">
                  <c:v>0.56000000000000005</c:v>
                </c:pt>
                <c:pt idx="4265">
                  <c:v>0.52</c:v>
                </c:pt>
                <c:pt idx="4266">
                  <c:v>0.43</c:v>
                </c:pt>
                <c:pt idx="4267">
                  <c:v>0.43</c:v>
                </c:pt>
                <c:pt idx="4268">
                  <c:v>0.43</c:v>
                </c:pt>
                <c:pt idx="4269">
                  <c:v>0.34</c:v>
                </c:pt>
                <c:pt idx="4270">
                  <c:v>0.32</c:v>
                </c:pt>
                <c:pt idx="4271">
                  <c:v>0.28000000000000003</c:v>
                </c:pt>
                <c:pt idx="4272">
                  <c:v>0.81</c:v>
                </c:pt>
                <c:pt idx="4273">
                  <c:v>0.74</c:v>
                </c:pt>
                <c:pt idx="4274">
                  <c:v>0.68</c:v>
                </c:pt>
                <c:pt idx="4275">
                  <c:v>0.61</c:v>
                </c:pt>
                <c:pt idx="4276">
                  <c:v>0.55000000000000004</c:v>
                </c:pt>
                <c:pt idx="4277">
                  <c:v>0.55000000000000004</c:v>
                </c:pt>
                <c:pt idx="4278">
                  <c:v>0.38</c:v>
                </c:pt>
                <c:pt idx="4279">
                  <c:v>0.37</c:v>
                </c:pt>
                <c:pt idx="4280">
                  <c:v>0.3</c:v>
                </c:pt>
                <c:pt idx="4281">
                  <c:v>0.15</c:v>
                </c:pt>
                <c:pt idx="4282">
                  <c:v>0.12</c:v>
                </c:pt>
                <c:pt idx="4283">
                  <c:v>7.0000000000000007E-2</c:v>
                </c:pt>
                <c:pt idx="4284">
                  <c:v>0.64</c:v>
                </c:pt>
                <c:pt idx="4285">
                  <c:v>0.5</c:v>
                </c:pt>
                <c:pt idx="4286">
                  <c:v>0.49</c:v>
                </c:pt>
                <c:pt idx="4287">
                  <c:v>0.45</c:v>
                </c:pt>
                <c:pt idx="4288">
                  <c:v>0.41</c:v>
                </c:pt>
                <c:pt idx="4289">
                  <c:v>0.41</c:v>
                </c:pt>
                <c:pt idx="4290">
                  <c:v>0.33</c:v>
                </c:pt>
                <c:pt idx="4291">
                  <c:v>0.28000000000000003</c:v>
                </c:pt>
                <c:pt idx="4292">
                  <c:v>0.23</c:v>
                </c:pt>
                <c:pt idx="4293">
                  <c:v>0.16</c:v>
                </c:pt>
                <c:pt idx="4294">
                  <c:v>0.13</c:v>
                </c:pt>
                <c:pt idx="4295">
                  <c:v>0.08</c:v>
                </c:pt>
                <c:pt idx="4296">
                  <c:v>0.71</c:v>
                </c:pt>
                <c:pt idx="4297">
                  <c:v>0.67</c:v>
                </c:pt>
                <c:pt idx="4298">
                  <c:v>0.5</c:v>
                </c:pt>
                <c:pt idx="4299">
                  <c:v>0.46</c:v>
                </c:pt>
                <c:pt idx="4300">
                  <c:v>0.36</c:v>
                </c:pt>
                <c:pt idx="4301">
                  <c:v>0.34</c:v>
                </c:pt>
                <c:pt idx="4302">
                  <c:v>0.33</c:v>
                </c:pt>
                <c:pt idx="4303">
                  <c:v>0.28000000000000003</c:v>
                </c:pt>
                <c:pt idx="4304">
                  <c:v>0.27</c:v>
                </c:pt>
                <c:pt idx="4305">
                  <c:v>0.18</c:v>
                </c:pt>
                <c:pt idx="4306">
                  <c:v>0.14000000000000001</c:v>
                </c:pt>
                <c:pt idx="4307">
                  <c:v>0.05</c:v>
                </c:pt>
                <c:pt idx="4308">
                  <c:v>2.61</c:v>
                </c:pt>
                <c:pt idx="4309">
                  <c:v>0.89</c:v>
                </c:pt>
                <c:pt idx="4310">
                  <c:v>0.87</c:v>
                </c:pt>
                <c:pt idx="4311">
                  <c:v>0.72</c:v>
                </c:pt>
                <c:pt idx="4312">
                  <c:v>0.63</c:v>
                </c:pt>
                <c:pt idx="4313">
                  <c:v>0.59</c:v>
                </c:pt>
                <c:pt idx="4314">
                  <c:v>0.53</c:v>
                </c:pt>
                <c:pt idx="4315">
                  <c:v>0.4</c:v>
                </c:pt>
                <c:pt idx="4316">
                  <c:v>0.37</c:v>
                </c:pt>
                <c:pt idx="4317">
                  <c:v>0.31</c:v>
                </c:pt>
                <c:pt idx="4318">
                  <c:v>0.3</c:v>
                </c:pt>
                <c:pt idx="4319">
                  <c:v>0.25</c:v>
                </c:pt>
                <c:pt idx="4320">
                  <c:v>1.04</c:v>
                </c:pt>
                <c:pt idx="4321">
                  <c:v>0.61</c:v>
                </c:pt>
                <c:pt idx="4322">
                  <c:v>0.6</c:v>
                </c:pt>
                <c:pt idx="4323">
                  <c:v>0.6</c:v>
                </c:pt>
                <c:pt idx="4324">
                  <c:v>0.54</c:v>
                </c:pt>
                <c:pt idx="4325">
                  <c:v>0.51</c:v>
                </c:pt>
                <c:pt idx="4326">
                  <c:v>0.4</c:v>
                </c:pt>
                <c:pt idx="4327">
                  <c:v>0.36</c:v>
                </c:pt>
                <c:pt idx="4328">
                  <c:v>0.34</c:v>
                </c:pt>
                <c:pt idx="4329">
                  <c:v>0.22</c:v>
                </c:pt>
                <c:pt idx="4330">
                  <c:v>0.14000000000000001</c:v>
                </c:pt>
                <c:pt idx="4331">
                  <c:v>0</c:v>
                </c:pt>
                <c:pt idx="4332">
                  <c:v>0.74</c:v>
                </c:pt>
                <c:pt idx="4333">
                  <c:v>0.72</c:v>
                </c:pt>
                <c:pt idx="4334">
                  <c:v>0.52</c:v>
                </c:pt>
                <c:pt idx="4335">
                  <c:v>0.48</c:v>
                </c:pt>
                <c:pt idx="4336">
                  <c:v>0.39</c:v>
                </c:pt>
                <c:pt idx="4337">
                  <c:v>0.37</c:v>
                </c:pt>
                <c:pt idx="4338">
                  <c:v>0.34</c:v>
                </c:pt>
                <c:pt idx="4339">
                  <c:v>0.28999999999999998</c:v>
                </c:pt>
                <c:pt idx="4340">
                  <c:v>0.24</c:v>
                </c:pt>
                <c:pt idx="4341">
                  <c:v>0.22</c:v>
                </c:pt>
                <c:pt idx="4342">
                  <c:v>0.13</c:v>
                </c:pt>
                <c:pt idx="4343">
                  <c:v>0</c:v>
                </c:pt>
                <c:pt idx="4344">
                  <c:v>0.72</c:v>
                </c:pt>
                <c:pt idx="4345">
                  <c:v>0.62</c:v>
                </c:pt>
                <c:pt idx="4346">
                  <c:v>0.59</c:v>
                </c:pt>
                <c:pt idx="4347">
                  <c:v>0.51</c:v>
                </c:pt>
                <c:pt idx="4348">
                  <c:v>0.33</c:v>
                </c:pt>
                <c:pt idx="4349">
                  <c:v>0.32</c:v>
                </c:pt>
                <c:pt idx="4350">
                  <c:v>0.28000000000000003</c:v>
                </c:pt>
                <c:pt idx="4351">
                  <c:v>0.24</c:v>
                </c:pt>
                <c:pt idx="4352">
                  <c:v>0.23</c:v>
                </c:pt>
                <c:pt idx="4353">
                  <c:v>0.2</c:v>
                </c:pt>
                <c:pt idx="4354">
                  <c:v>0.1</c:v>
                </c:pt>
                <c:pt idx="4355">
                  <c:v>0.05</c:v>
                </c:pt>
                <c:pt idx="4356">
                  <c:v>0.79</c:v>
                </c:pt>
                <c:pt idx="4357">
                  <c:v>0.7</c:v>
                </c:pt>
                <c:pt idx="4358">
                  <c:v>0.64</c:v>
                </c:pt>
                <c:pt idx="4359">
                  <c:v>0.61</c:v>
                </c:pt>
                <c:pt idx="4360">
                  <c:v>0.51</c:v>
                </c:pt>
                <c:pt idx="4361">
                  <c:v>0.39</c:v>
                </c:pt>
                <c:pt idx="4362">
                  <c:v>0.36</c:v>
                </c:pt>
                <c:pt idx="4363">
                  <c:v>0.32</c:v>
                </c:pt>
                <c:pt idx="4364">
                  <c:v>0.27</c:v>
                </c:pt>
                <c:pt idx="4365">
                  <c:v>0.16</c:v>
                </c:pt>
                <c:pt idx="4366">
                  <c:v>0.09</c:v>
                </c:pt>
                <c:pt idx="4367">
                  <c:v>0.06</c:v>
                </c:pt>
                <c:pt idx="4368">
                  <c:v>0.75</c:v>
                </c:pt>
                <c:pt idx="4369">
                  <c:v>0.6</c:v>
                </c:pt>
                <c:pt idx="4370">
                  <c:v>0.54</c:v>
                </c:pt>
                <c:pt idx="4371">
                  <c:v>0.52</c:v>
                </c:pt>
                <c:pt idx="4372">
                  <c:v>0.45</c:v>
                </c:pt>
                <c:pt idx="4373">
                  <c:v>0.44</c:v>
                </c:pt>
                <c:pt idx="4374">
                  <c:v>0.38</c:v>
                </c:pt>
                <c:pt idx="4375">
                  <c:v>0.36</c:v>
                </c:pt>
                <c:pt idx="4376">
                  <c:v>0.34</c:v>
                </c:pt>
                <c:pt idx="4377">
                  <c:v>0.33</c:v>
                </c:pt>
                <c:pt idx="4378">
                  <c:v>0.31</c:v>
                </c:pt>
                <c:pt idx="4379">
                  <c:v>0.28999999999999998</c:v>
                </c:pt>
              </c:numCache>
            </c:numRef>
          </c:xVal>
          <c:yVal>
            <c:numRef>
              <c:f>'12'!$B$5:$B$4384</c:f>
              <c:numCache>
                <c:formatCode>General</c:formatCode>
                <c:ptCount val="4380"/>
                <c:pt idx="0">
                  <c:v>29.42</c:v>
                </c:pt>
                <c:pt idx="1">
                  <c:v>29.8</c:v>
                </c:pt>
                <c:pt idx="2">
                  <c:v>32.42</c:v>
                </c:pt>
                <c:pt idx="3">
                  <c:v>37.06</c:v>
                </c:pt>
                <c:pt idx="4">
                  <c:v>39.159999999999997</c:v>
                </c:pt>
                <c:pt idx="5">
                  <c:v>36.21</c:v>
                </c:pt>
                <c:pt idx="6">
                  <c:v>37.33</c:v>
                </c:pt>
                <c:pt idx="7">
                  <c:v>34.74</c:v>
                </c:pt>
                <c:pt idx="8">
                  <c:v>41.08</c:v>
                </c:pt>
                <c:pt idx="9">
                  <c:v>41.23</c:v>
                </c:pt>
                <c:pt idx="10">
                  <c:v>39.9</c:v>
                </c:pt>
                <c:pt idx="11">
                  <c:v>33.19</c:v>
                </c:pt>
                <c:pt idx="12">
                  <c:v>36.659999999999997</c:v>
                </c:pt>
                <c:pt idx="13">
                  <c:v>32.99</c:v>
                </c:pt>
                <c:pt idx="14">
                  <c:v>34.07</c:v>
                </c:pt>
                <c:pt idx="15">
                  <c:v>31.46</c:v>
                </c:pt>
                <c:pt idx="16">
                  <c:v>31.36</c:v>
                </c:pt>
                <c:pt idx="17">
                  <c:v>40.01</c:v>
                </c:pt>
                <c:pt idx="18">
                  <c:v>28.57</c:v>
                </c:pt>
                <c:pt idx="19">
                  <c:v>30.78</c:v>
                </c:pt>
                <c:pt idx="20">
                  <c:v>35.96</c:v>
                </c:pt>
                <c:pt idx="21">
                  <c:v>31.78</c:v>
                </c:pt>
                <c:pt idx="22">
                  <c:v>33.49</c:v>
                </c:pt>
                <c:pt idx="23">
                  <c:v>41.98</c:v>
                </c:pt>
                <c:pt idx="24">
                  <c:v>36.17</c:v>
                </c:pt>
                <c:pt idx="25">
                  <c:v>30.23</c:v>
                </c:pt>
                <c:pt idx="26">
                  <c:v>31.85</c:v>
                </c:pt>
                <c:pt idx="27">
                  <c:v>33.29</c:v>
                </c:pt>
                <c:pt idx="28">
                  <c:v>41.05</c:v>
                </c:pt>
                <c:pt idx="29">
                  <c:v>36.21</c:v>
                </c:pt>
                <c:pt idx="30">
                  <c:v>37.08</c:v>
                </c:pt>
                <c:pt idx="31">
                  <c:v>36.61</c:v>
                </c:pt>
                <c:pt idx="32">
                  <c:v>36.99</c:v>
                </c:pt>
                <c:pt idx="33">
                  <c:v>33.74</c:v>
                </c:pt>
                <c:pt idx="34">
                  <c:v>43.65</c:v>
                </c:pt>
                <c:pt idx="35">
                  <c:v>30.39</c:v>
                </c:pt>
                <c:pt idx="36">
                  <c:v>30.87</c:v>
                </c:pt>
                <c:pt idx="37">
                  <c:v>31.94</c:v>
                </c:pt>
                <c:pt idx="38">
                  <c:v>28.14</c:v>
                </c:pt>
                <c:pt idx="39">
                  <c:v>37.53</c:v>
                </c:pt>
                <c:pt idx="40">
                  <c:v>33.1</c:v>
                </c:pt>
                <c:pt idx="41">
                  <c:v>41.81</c:v>
                </c:pt>
                <c:pt idx="42">
                  <c:v>41.86</c:v>
                </c:pt>
                <c:pt idx="43">
                  <c:v>37.75</c:v>
                </c:pt>
                <c:pt idx="44">
                  <c:v>35.14</c:v>
                </c:pt>
                <c:pt idx="45">
                  <c:v>35.450000000000003</c:v>
                </c:pt>
                <c:pt idx="46">
                  <c:v>29.72</c:v>
                </c:pt>
                <c:pt idx="47">
                  <c:v>38.49</c:v>
                </c:pt>
                <c:pt idx="48">
                  <c:v>23.41</c:v>
                </c:pt>
                <c:pt idx="49">
                  <c:v>35.380000000000003</c:v>
                </c:pt>
                <c:pt idx="50">
                  <c:v>31.7</c:v>
                </c:pt>
                <c:pt idx="51">
                  <c:v>35.32</c:v>
                </c:pt>
                <c:pt idx="52">
                  <c:v>36.950000000000003</c:v>
                </c:pt>
                <c:pt idx="53">
                  <c:v>33.6</c:v>
                </c:pt>
                <c:pt idx="54">
                  <c:v>36.229999999999997</c:v>
                </c:pt>
                <c:pt idx="55">
                  <c:v>33.81</c:v>
                </c:pt>
                <c:pt idx="56">
                  <c:v>29.65</c:v>
                </c:pt>
                <c:pt idx="57">
                  <c:v>31.75</c:v>
                </c:pt>
                <c:pt idx="58">
                  <c:v>34.22</c:v>
                </c:pt>
                <c:pt idx="59">
                  <c:v>36.43</c:v>
                </c:pt>
                <c:pt idx="60">
                  <c:v>36.96</c:v>
                </c:pt>
                <c:pt idx="61">
                  <c:v>35.21</c:v>
                </c:pt>
                <c:pt idx="62">
                  <c:v>30.51</c:v>
                </c:pt>
                <c:pt idx="63">
                  <c:v>34.31</c:v>
                </c:pt>
                <c:pt idx="64">
                  <c:v>34.409999999999997</c:v>
                </c:pt>
                <c:pt idx="65">
                  <c:v>33.58</c:v>
                </c:pt>
                <c:pt idx="66">
                  <c:v>41.49</c:v>
                </c:pt>
                <c:pt idx="67">
                  <c:v>41.85</c:v>
                </c:pt>
                <c:pt idx="68">
                  <c:v>39.520000000000003</c:v>
                </c:pt>
                <c:pt idx="69">
                  <c:v>34.090000000000003</c:v>
                </c:pt>
                <c:pt idx="70">
                  <c:v>38.4</c:v>
                </c:pt>
                <c:pt idx="71">
                  <c:v>37.409999999999997</c:v>
                </c:pt>
                <c:pt idx="72">
                  <c:v>40.56</c:v>
                </c:pt>
                <c:pt idx="73">
                  <c:v>31.63</c:v>
                </c:pt>
                <c:pt idx="74">
                  <c:v>36.24</c:v>
                </c:pt>
                <c:pt idx="75">
                  <c:v>38.25</c:v>
                </c:pt>
                <c:pt idx="76">
                  <c:v>36.229999999999997</c:v>
                </c:pt>
                <c:pt idx="77">
                  <c:v>32.92</c:v>
                </c:pt>
                <c:pt idx="78">
                  <c:v>40.5</c:v>
                </c:pt>
                <c:pt idx="79">
                  <c:v>36.21</c:v>
                </c:pt>
                <c:pt idx="80">
                  <c:v>33.58</c:v>
                </c:pt>
                <c:pt idx="81">
                  <c:v>41.9</c:v>
                </c:pt>
                <c:pt idx="82">
                  <c:v>34.82</c:v>
                </c:pt>
                <c:pt idx="83">
                  <c:v>40.340000000000003</c:v>
                </c:pt>
                <c:pt idx="84">
                  <c:v>29.51</c:v>
                </c:pt>
                <c:pt idx="85">
                  <c:v>36.68</c:v>
                </c:pt>
                <c:pt idx="86">
                  <c:v>31.26</c:v>
                </c:pt>
                <c:pt idx="87">
                  <c:v>31.49</c:v>
                </c:pt>
                <c:pt idx="88">
                  <c:v>34.69</c:v>
                </c:pt>
                <c:pt idx="89">
                  <c:v>32.35</c:v>
                </c:pt>
                <c:pt idx="90">
                  <c:v>37.14</c:v>
                </c:pt>
                <c:pt idx="91">
                  <c:v>37.9</c:v>
                </c:pt>
                <c:pt idx="92">
                  <c:v>31.04</c:v>
                </c:pt>
                <c:pt idx="93">
                  <c:v>31.61</c:v>
                </c:pt>
                <c:pt idx="94">
                  <c:v>36.14</c:v>
                </c:pt>
                <c:pt idx="95">
                  <c:v>41.49</c:v>
                </c:pt>
                <c:pt idx="96">
                  <c:v>35.799999999999997</c:v>
                </c:pt>
                <c:pt idx="97">
                  <c:v>35.83</c:v>
                </c:pt>
                <c:pt idx="98">
                  <c:v>38.159999999999997</c:v>
                </c:pt>
                <c:pt idx="99">
                  <c:v>30.8</c:v>
                </c:pt>
                <c:pt idx="100">
                  <c:v>42.25</c:v>
                </c:pt>
                <c:pt idx="101">
                  <c:v>39.299999999999997</c:v>
                </c:pt>
                <c:pt idx="102">
                  <c:v>33.18</c:v>
                </c:pt>
                <c:pt idx="103">
                  <c:v>33.04</c:v>
                </c:pt>
                <c:pt idx="104">
                  <c:v>40.520000000000003</c:v>
                </c:pt>
                <c:pt idx="105">
                  <c:v>36.07</c:v>
                </c:pt>
                <c:pt idx="106">
                  <c:v>31.42</c:v>
                </c:pt>
                <c:pt idx="107">
                  <c:v>35.08</c:v>
                </c:pt>
                <c:pt idx="108">
                  <c:v>27.39</c:v>
                </c:pt>
                <c:pt idx="109">
                  <c:v>31.61</c:v>
                </c:pt>
                <c:pt idx="110">
                  <c:v>32.5</c:v>
                </c:pt>
                <c:pt idx="111">
                  <c:v>39.119999999999997</c:v>
                </c:pt>
                <c:pt idx="112">
                  <c:v>35.130000000000003</c:v>
                </c:pt>
                <c:pt idx="113">
                  <c:v>34.24</c:v>
                </c:pt>
                <c:pt idx="114">
                  <c:v>40.65</c:v>
                </c:pt>
                <c:pt idx="115">
                  <c:v>37.54</c:v>
                </c:pt>
                <c:pt idx="116">
                  <c:v>33.130000000000003</c:v>
                </c:pt>
                <c:pt idx="117">
                  <c:v>43</c:v>
                </c:pt>
                <c:pt idx="118">
                  <c:v>34.75</c:v>
                </c:pt>
                <c:pt idx="119">
                  <c:v>42.86</c:v>
                </c:pt>
                <c:pt idx="120">
                  <c:v>35.21</c:v>
                </c:pt>
                <c:pt idx="121">
                  <c:v>30.71</c:v>
                </c:pt>
                <c:pt idx="122">
                  <c:v>36.75</c:v>
                </c:pt>
                <c:pt idx="123">
                  <c:v>30.64</c:v>
                </c:pt>
                <c:pt idx="124">
                  <c:v>36.78</c:v>
                </c:pt>
                <c:pt idx="125">
                  <c:v>37.43</c:v>
                </c:pt>
                <c:pt idx="126">
                  <c:v>32.19</c:v>
                </c:pt>
                <c:pt idx="127">
                  <c:v>40.78</c:v>
                </c:pt>
                <c:pt idx="128">
                  <c:v>38.82</c:v>
                </c:pt>
                <c:pt idx="129">
                  <c:v>32.729999999999997</c:v>
                </c:pt>
                <c:pt idx="130">
                  <c:v>38.85</c:v>
                </c:pt>
                <c:pt idx="131">
                  <c:v>38.07</c:v>
                </c:pt>
                <c:pt idx="132">
                  <c:v>24.31</c:v>
                </c:pt>
                <c:pt idx="133">
                  <c:v>29.47</c:v>
                </c:pt>
                <c:pt idx="134">
                  <c:v>33.32</c:v>
                </c:pt>
                <c:pt idx="135">
                  <c:v>30.34</c:v>
                </c:pt>
                <c:pt idx="136">
                  <c:v>31.19</c:v>
                </c:pt>
                <c:pt idx="137">
                  <c:v>30.92</c:v>
                </c:pt>
                <c:pt idx="138">
                  <c:v>38.950000000000003</c:v>
                </c:pt>
                <c:pt idx="139">
                  <c:v>39.299999999999997</c:v>
                </c:pt>
                <c:pt idx="140">
                  <c:v>38.799999999999997</c:v>
                </c:pt>
                <c:pt idx="141">
                  <c:v>34.1</c:v>
                </c:pt>
                <c:pt idx="142">
                  <c:v>34.83</c:v>
                </c:pt>
                <c:pt idx="143">
                  <c:v>42.58</c:v>
                </c:pt>
                <c:pt idx="144">
                  <c:v>20.97</c:v>
                </c:pt>
                <c:pt idx="145">
                  <c:v>35.47</c:v>
                </c:pt>
                <c:pt idx="146">
                  <c:v>31.76</c:v>
                </c:pt>
                <c:pt idx="147">
                  <c:v>36.5</c:v>
                </c:pt>
                <c:pt idx="148">
                  <c:v>38.11</c:v>
                </c:pt>
                <c:pt idx="149">
                  <c:v>36.57</c:v>
                </c:pt>
                <c:pt idx="150">
                  <c:v>31.09</c:v>
                </c:pt>
                <c:pt idx="151">
                  <c:v>29.54</c:v>
                </c:pt>
                <c:pt idx="152">
                  <c:v>38.96</c:v>
                </c:pt>
                <c:pt idx="153">
                  <c:v>35.46</c:v>
                </c:pt>
                <c:pt idx="154">
                  <c:v>31.32</c:v>
                </c:pt>
                <c:pt idx="155">
                  <c:v>40.64</c:v>
                </c:pt>
                <c:pt idx="156">
                  <c:v>38.81</c:v>
                </c:pt>
                <c:pt idx="157">
                  <c:v>32.729999999999997</c:v>
                </c:pt>
                <c:pt idx="158">
                  <c:v>36.93</c:v>
                </c:pt>
                <c:pt idx="159">
                  <c:v>31.15</c:v>
                </c:pt>
                <c:pt idx="160">
                  <c:v>29.39</c:v>
                </c:pt>
                <c:pt idx="161">
                  <c:v>28.7</c:v>
                </c:pt>
                <c:pt idx="162">
                  <c:v>41.36</c:v>
                </c:pt>
                <c:pt idx="163">
                  <c:v>37.51</c:v>
                </c:pt>
                <c:pt idx="164">
                  <c:v>37.74</c:v>
                </c:pt>
                <c:pt idx="165">
                  <c:v>33.78</c:v>
                </c:pt>
                <c:pt idx="166">
                  <c:v>36.21</c:v>
                </c:pt>
                <c:pt idx="167">
                  <c:v>38.81</c:v>
                </c:pt>
                <c:pt idx="168">
                  <c:v>33.229999999999997</c:v>
                </c:pt>
                <c:pt idx="169">
                  <c:v>31.26</c:v>
                </c:pt>
                <c:pt idx="170">
                  <c:v>42.81</c:v>
                </c:pt>
                <c:pt idx="171">
                  <c:v>41.65</c:v>
                </c:pt>
                <c:pt idx="172">
                  <c:v>38.68</c:v>
                </c:pt>
                <c:pt idx="173">
                  <c:v>31.29</c:v>
                </c:pt>
                <c:pt idx="174">
                  <c:v>32.61</c:v>
                </c:pt>
                <c:pt idx="175">
                  <c:v>40.43</c:v>
                </c:pt>
                <c:pt idx="176">
                  <c:v>41.66</c:v>
                </c:pt>
                <c:pt idx="177">
                  <c:v>40</c:v>
                </c:pt>
                <c:pt idx="178">
                  <c:v>35.67</c:v>
                </c:pt>
                <c:pt idx="179">
                  <c:v>33.54</c:v>
                </c:pt>
                <c:pt idx="180">
                  <c:v>23.84</c:v>
                </c:pt>
                <c:pt idx="181">
                  <c:v>29.31</c:v>
                </c:pt>
                <c:pt idx="182">
                  <c:v>28.31</c:v>
                </c:pt>
                <c:pt idx="183">
                  <c:v>35.31</c:v>
                </c:pt>
                <c:pt idx="184">
                  <c:v>38.36</c:v>
                </c:pt>
                <c:pt idx="185">
                  <c:v>40.700000000000003</c:v>
                </c:pt>
                <c:pt idx="186">
                  <c:v>29.21</c:v>
                </c:pt>
                <c:pt idx="187">
                  <c:v>40.31</c:v>
                </c:pt>
                <c:pt idx="188">
                  <c:v>31.06</c:v>
                </c:pt>
                <c:pt idx="189">
                  <c:v>35.89</c:v>
                </c:pt>
                <c:pt idx="190">
                  <c:v>32.85</c:v>
                </c:pt>
                <c:pt idx="191">
                  <c:v>31.84</c:v>
                </c:pt>
                <c:pt idx="192">
                  <c:v>29.64</c:v>
                </c:pt>
                <c:pt idx="193">
                  <c:v>29.8</c:v>
                </c:pt>
                <c:pt idx="194">
                  <c:v>39.51</c:v>
                </c:pt>
                <c:pt idx="195">
                  <c:v>34.18</c:v>
                </c:pt>
                <c:pt idx="196">
                  <c:v>37.119999999999997</c:v>
                </c:pt>
                <c:pt idx="197">
                  <c:v>40.659999999999997</c:v>
                </c:pt>
                <c:pt idx="198">
                  <c:v>39.22</c:v>
                </c:pt>
                <c:pt idx="199">
                  <c:v>37.44</c:v>
                </c:pt>
                <c:pt idx="200">
                  <c:v>30.55</c:v>
                </c:pt>
                <c:pt idx="201">
                  <c:v>35.76</c:v>
                </c:pt>
                <c:pt idx="202">
                  <c:v>33.85</c:v>
                </c:pt>
                <c:pt idx="203">
                  <c:v>34.64</c:v>
                </c:pt>
                <c:pt idx="204">
                  <c:v>32.56</c:v>
                </c:pt>
                <c:pt idx="205">
                  <c:v>39.450000000000003</c:v>
                </c:pt>
                <c:pt idx="206">
                  <c:v>36.58</c:v>
                </c:pt>
                <c:pt idx="207">
                  <c:v>34.880000000000003</c:v>
                </c:pt>
                <c:pt idx="208">
                  <c:v>39.49</c:v>
                </c:pt>
                <c:pt idx="209">
                  <c:v>33.380000000000003</c:v>
                </c:pt>
                <c:pt idx="210">
                  <c:v>32.47</c:v>
                </c:pt>
                <c:pt idx="211">
                  <c:v>34.549999999999997</c:v>
                </c:pt>
                <c:pt idx="212">
                  <c:v>40.94</c:v>
                </c:pt>
                <c:pt idx="213">
                  <c:v>40.92</c:v>
                </c:pt>
                <c:pt idx="214">
                  <c:v>35.46</c:v>
                </c:pt>
                <c:pt idx="215">
                  <c:v>35.46</c:v>
                </c:pt>
                <c:pt idx="216">
                  <c:v>28.36</c:v>
                </c:pt>
                <c:pt idx="217">
                  <c:v>37.340000000000003</c:v>
                </c:pt>
                <c:pt idx="218">
                  <c:v>36.24</c:v>
                </c:pt>
                <c:pt idx="219">
                  <c:v>38.49</c:v>
                </c:pt>
                <c:pt idx="220">
                  <c:v>31.23</c:v>
                </c:pt>
                <c:pt idx="221">
                  <c:v>35.08</c:v>
                </c:pt>
                <c:pt idx="222">
                  <c:v>38.35</c:v>
                </c:pt>
                <c:pt idx="223">
                  <c:v>33.94</c:v>
                </c:pt>
                <c:pt idx="224">
                  <c:v>40.33</c:v>
                </c:pt>
                <c:pt idx="225">
                  <c:v>35.840000000000003</c:v>
                </c:pt>
                <c:pt idx="226">
                  <c:v>34.869999999999997</c:v>
                </c:pt>
                <c:pt idx="227">
                  <c:v>43.06</c:v>
                </c:pt>
                <c:pt idx="228">
                  <c:v>31.32</c:v>
                </c:pt>
                <c:pt idx="229">
                  <c:v>31.75</c:v>
                </c:pt>
                <c:pt idx="230">
                  <c:v>36.85</c:v>
                </c:pt>
                <c:pt idx="231">
                  <c:v>35.590000000000003</c:v>
                </c:pt>
                <c:pt idx="232">
                  <c:v>31.67</c:v>
                </c:pt>
                <c:pt idx="233">
                  <c:v>35.14</c:v>
                </c:pt>
                <c:pt idx="234">
                  <c:v>32.51</c:v>
                </c:pt>
                <c:pt idx="235">
                  <c:v>39.19</c:v>
                </c:pt>
                <c:pt idx="236">
                  <c:v>35.200000000000003</c:v>
                </c:pt>
                <c:pt idx="237">
                  <c:v>43.19</c:v>
                </c:pt>
                <c:pt idx="238">
                  <c:v>37.81</c:v>
                </c:pt>
                <c:pt idx="239">
                  <c:v>42.1</c:v>
                </c:pt>
                <c:pt idx="240">
                  <c:v>28.27</c:v>
                </c:pt>
                <c:pt idx="241">
                  <c:v>38.44</c:v>
                </c:pt>
                <c:pt idx="242">
                  <c:v>32.85</c:v>
                </c:pt>
                <c:pt idx="243">
                  <c:v>32.630000000000003</c:v>
                </c:pt>
                <c:pt idx="244">
                  <c:v>36.01</c:v>
                </c:pt>
                <c:pt idx="245">
                  <c:v>33.340000000000003</c:v>
                </c:pt>
                <c:pt idx="246">
                  <c:v>37.32</c:v>
                </c:pt>
                <c:pt idx="247">
                  <c:v>44.45</c:v>
                </c:pt>
                <c:pt idx="248">
                  <c:v>40.11</c:v>
                </c:pt>
                <c:pt idx="249">
                  <c:v>40.4</c:v>
                </c:pt>
                <c:pt idx="250">
                  <c:v>32.51</c:v>
                </c:pt>
                <c:pt idx="251">
                  <c:v>41.17</c:v>
                </c:pt>
                <c:pt idx="252">
                  <c:v>33.130000000000003</c:v>
                </c:pt>
                <c:pt idx="253">
                  <c:v>32.799999999999997</c:v>
                </c:pt>
                <c:pt idx="254">
                  <c:v>35.19</c:v>
                </c:pt>
                <c:pt idx="255">
                  <c:v>31.24</c:v>
                </c:pt>
                <c:pt idx="256">
                  <c:v>28.96</c:v>
                </c:pt>
                <c:pt idx="257">
                  <c:v>40.81</c:v>
                </c:pt>
                <c:pt idx="258">
                  <c:v>34.93</c:v>
                </c:pt>
                <c:pt idx="259">
                  <c:v>36.58</c:v>
                </c:pt>
                <c:pt idx="260">
                  <c:v>39.450000000000003</c:v>
                </c:pt>
                <c:pt idx="261">
                  <c:v>31.16</c:v>
                </c:pt>
                <c:pt idx="262">
                  <c:v>43.53</c:v>
                </c:pt>
                <c:pt idx="263">
                  <c:v>35.869999999999997</c:v>
                </c:pt>
                <c:pt idx="264">
                  <c:v>33.79</c:v>
                </c:pt>
                <c:pt idx="265">
                  <c:v>29.83</c:v>
                </c:pt>
                <c:pt idx="266">
                  <c:v>35.729999999999997</c:v>
                </c:pt>
                <c:pt idx="267">
                  <c:v>33.26</c:v>
                </c:pt>
                <c:pt idx="268">
                  <c:v>42.09</c:v>
                </c:pt>
                <c:pt idx="269">
                  <c:v>36.479999999999997</c:v>
                </c:pt>
                <c:pt idx="270">
                  <c:v>37.229999999999997</c:v>
                </c:pt>
                <c:pt idx="271">
                  <c:v>40.590000000000003</c:v>
                </c:pt>
                <c:pt idx="272">
                  <c:v>32.74</c:v>
                </c:pt>
                <c:pt idx="273">
                  <c:v>44.66</c:v>
                </c:pt>
                <c:pt idx="274">
                  <c:v>36.43</c:v>
                </c:pt>
                <c:pt idx="275">
                  <c:v>42.4</c:v>
                </c:pt>
                <c:pt idx="276">
                  <c:v>28.86</c:v>
                </c:pt>
                <c:pt idx="277">
                  <c:v>36.19</c:v>
                </c:pt>
                <c:pt idx="278">
                  <c:v>35.58</c:v>
                </c:pt>
                <c:pt idx="279">
                  <c:v>37.200000000000003</c:v>
                </c:pt>
                <c:pt idx="280">
                  <c:v>36.79</c:v>
                </c:pt>
                <c:pt idx="281">
                  <c:v>34.18</c:v>
                </c:pt>
                <c:pt idx="282">
                  <c:v>32.479999999999997</c:v>
                </c:pt>
                <c:pt idx="283">
                  <c:v>35.880000000000003</c:v>
                </c:pt>
                <c:pt idx="284">
                  <c:v>35.03</c:v>
                </c:pt>
                <c:pt idx="285">
                  <c:v>33.54</c:v>
                </c:pt>
                <c:pt idx="286">
                  <c:v>37.369999999999997</c:v>
                </c:pt>
                <c:pt idx="287">
                  <c:v>29.06</c:v>
                </c:pt>
                <c:pt idx="288">
                  <c:v>39.15</c:v>
                </c:pt>
                <c:pt idx="289">
                  <c:v>31.83</c:v>
                </c:pt>
                <c:pt idx="290">
                  <c:v>33.32</c:v>
                </c:pt>
                <c:pt idx="291">
                  <c:v>39.01</c:v>
                </c:pt>
                <c:pt idx="292">
                  <c:v>39.65</c:v>
                </c:pt>
                <c:pt idx="293">
                  <c:v>35.39</c:v>
                </c:pt>
                <c:pt idx="294">
                  <c:v>34.35</c:v>
                </c:pt>
                <c:pt idx="295">
                  <c:v>35.090000000000003</c:v>
                </c:pt>
                <c:pt idx="296">
                  <c:v>31.31</c:v>
                </c:pt>
                <c:pt idx="297">
                  <c:v>37.76</c:v>
                </c:pt>
                <c:pt idx="298">
                  <c:v>44.84</c:v>
                </c:pt>
                <c:pt idx="299">
                  <c:v>33.85</c:v>
                </c:pt>
                <c:pt idx="300">
                  <c:v>30.14</c:v>
                </c:pt>
                <c:pt idx="301">
                  <c:v>33.270000000000003</c:v>
                </c:pt>
                <c:pt idx="302">
                  <c:v>36.97</c:v>
                </c:pt>
                <c:pt idx="303">
                  <c:v>34.24</c:v>
                </c:pt>
                <c:pt idx="304">
                  <c:v>28.33</c:v>
                </c:pt>
                <c:pt idx="305">
                  <c:v>36.43</c:v>
                </c:pt>
                <c:pt idx="306">
                  <c:v>31.96</c:v>
                </c:pt>
                <c:pt idx="307">
                  <c:v>29.08</c:v>
                </c:pt>
                <c:pt idx="308">
                  <c:v>40.57</c:v>
                </c:pt>
                <c:pt idx="309">
                  <c:v>31.71</c:v>
                </c:pt>
                <c:pt idx="310">
                  <c:v>31.71</c:v>
                </c:pt>
                <c:pt idx="311">
                  <c:v>39.89</c:v>
                </c:pt>
                <c:pt idx="312">
                  <c:v>27.56</c:v>
                </c:pt>
                <c:pt idx="313">
                  <c:v>31.34</c:v>
                </c:pt>
                <c:pt idx="314">
                  <c:v>31.61</c:v>
                </c:pt>
                <c:pt idx="315">
                  <c:v>29.77</c:v>
                </c:pt>
                <c:pt idx="316">
                  <c:v>36.43</c:v>
                </c:pt>
                <c:pt idx="317">
                  <c:v>35.619999999999997</c:v>
                </c:pt>
                <c:pt idx="318">
                  <c:v>30.14</c:v>
                </c:pt>
                <c:pt idx="319">
                  <c:v>35.880000000000003</c:v>
                </c:pt>
                <c:pt idx="320">
                  <c:v>35.369999999999997</c:v>
                </c:pt>
                <c:pt idx="321">
                  <c:v>33.94</c:v>
                </c:pt>
                <c:pt idx="322">
                  <c:v>36.81</c:v>
                </c:pt>
                <c:pt idx="323">
                  <c:v>40.340000000000003</c:v>
                </c:pt>
                <c:pt idx="324">
                  <c:v>25.58</c:v>
                </c:pt>
                <c:pt idx="325">
                  <c:v>29.36</c:v>
                </c:pt>
                <c:pt idx="326">
                  <c:v>28.63</c:v>
                </c:pt>
                <c:pt idx="327">
                  <c:v>36.630000000000003</c:v>
                </c:pt>
                <c:pt idx="328">
                  <c:v>32.79</c:v>
                </c:pt>
                <c:pt idx="329">
                  <c:v>33.19</c:v>
                </c:pt>
                <c:pt idx="330">
                  <c:v>34.130000000000003</c:v>
                </c:pt>
                <c:pt idx="331">
                  <c:v>36.590000000000003</c:v>
                </c:pt>
                <c:pt idx="332">
                  <c:v>36.950000000000003</c:v>
                </c:pt>
                <c:pt idx="333">
                  <c:v>31.54</c:v>
                </c:pt>
                <c:pt idx="334">
                  <c:v>41.36</c:v>
                </c:pt>
                <c:pt idx="335">
                  <c:v>33.869999999999997</c:v>
                </c:pt>
                <c:pt idx="336">
                  <c:v>36.44</c:v>
                </c:pt>
                <c:pt idx="337">
                  <c:v>34.74</c:v>
                </c:pt>
                <c:pt idx="338">
                  <c:v>29.64</c:v>
                </c:pt>
                <c:pt idx="339">
                  <c:v>39.64</c:v>
                </c:pt>
                <c:pt idx="340">
                  <c:v>28.81</c:v>
                </c:pt>
                <c:pt idx="341">
                  <c:v>35.99</c:v>
                </c:pt>
                <c:pt idx="342">
                  <c:v>35.270000000000003</c:v>
                </c:pt>
                <c:pt idx="343">
                  <c:v>37.22</c:v>
                </c:pt>
                <c:pt idx="344">
                  <c:v>40.68</c:v>
                </c:pt>
                <c:pt idx="345">
                  <c:v>33.159999999999997</c:v>
                </c:pt>
                <c:pt idx="346">
                  <c:v>40.200000000000003</c:v>
                </c:pt>
                <c:pt idx="347">
                  <c:v>31.17</c:v>
                </c:pt>
                <c:pt idx="348">
                  <c:v>28.9</c:v>
                </c:pt>
                <c:pt idx="349">
                  <c:v>31.41</c:v>
                </c:pt>
                <c:pt idx="350">
                  <c:v>34.840000000000003</c:v>
                </c:pt>
                <c:pt idx="351">
                  <c:v>38.299999999999997</c:v>
                </c:pt>
                <c:pt idx="352">
                  <c:v>35.67</c:v>
                </c:pt>
                <c:pt idx="353">
                  <c:v>32.619999999999997</c:v>
                </c:pt>
                <c:pt idx="354">
                  <c:v>36.33</c:v>
                </c:pt>
                <c:pt idx="355">
                  <c:v>33.72</c:v>
                </c:pt>
                <c:pt idx="356">
                  <c:v>39.090000000000003</c:v>
                </c:pt>
                <c:pt idx="357">
                  <c:v>30.45</c:v>
                </c:pt>
                <c:pt idx="358">
                  <c:v>42.75</c:v>
                </c:pt>
                <c:pt idx="359">
                  <c:v>34.450000000000003</c:v>
                </c:pt>
                <c:pt idx="360">
                  <c:v>29.37</c:v>
                </c:pt>
                <c:pt idx="361">
                  <c:v>33.799999999999997</c:v>
                </c:pt>
                <c:pt idx="362">
                  <c:v>35.58</c:v>
                </c:pt>
                <c:pt idx="363">
                  <c:v>40.06</c:v>
                </c:pt>
                <c:pt idx="364">
                  <c:v>35.799999999999997</c:v>
                </c:pt>
                <c:pt idx="365">
                  <c:v>32.89</c:v>
                </c:pt>
                <c:pt idx="366">
                  <c:v>39.06</c:v>
                </c:pt>
                <c:pt idx="367">
                  <c:v>31.86</c:v>
                </c:pt>
                <c:pt idx="368">
                  <c:v>40.880000000000003</c:v>
                </c:pt>
                <c:pt idx="369">
                  <c:v>34.020000000000003</c:v>
                </c:pt>
                <c:pt idx="370">
                  <c:v>35.75</c:v>
                </c:pt>
                <c:pt idx="371">
                  <c:v>32.99</c:v>
                </c:pt>
                <c:pt idx="372">
                  <c:v>18.829999999999998</c:v>
                </c:pt>
                <c:pt idx="373">
                  <c:v>36.83</c:v>
                </c:pt>
                <c:pt idx="374">
                  <c:v>33.19</c:v>
                </c:pt>
                <c:pt idx="375">
                  <c:v>31.52</c:v>
                </c:pt>
                <c:pt idx="376">
                  <c:v>31.06</c:v>
                </c:pt>
                <c:pt idx="377">
                  <c:v>28.71</c:v>
                </c:pt>
                <c:pt idx="378">
                  <c:v>38.58</c:v>
                </c:pt>
                <c:pt idx="379">
                  <c:v>34.119999999999997</c:v>
                </c:pt>
                <c:pt idx="380">
                  <c:v>35.159999999999997</c:v>
                </c:pt>
                <c:pt idx="381">
                  <c:v>35.42</c:v>
                </c:pt>
                <c:pt idx="382">
                  <c:v>43.81</c:v>
                </c:pt>
                <c:pt idx="383">
                  <c:v>38.81</c:v>
                </c:pt>
                <c:pt idx="384">
                  <c:v>30.39</c:v>
                </c:pt>
                <c:pt idx="385">
                  <c:v>29.6</c:v>
                </c:pt>
                <c:pt idx="386">
                  <c:v>30.63</c:v>
                </c:pt>
                <c:pt idx="387">
                  <c:v>31.87</c:v>
                </c:pt>
                <c:pt idx="388">
                  <c:v>37.79</c:v>
                </c:pt>
                <c:pt idx="389">
                  <c:v>28.02</c:v>
                </c:pt>
                <c:pt idx="390">
                  <c:v>36.020000000000003</c:v>
                </c:pt>
                <c:pt idx="391">
                  <c:v>40.56</c:v>
                </c:pt>
                <c:pt idx="392">
                  <c:v>33.89</c:v>
                </c:pt>
                <c:pt idx="393">
                  <c:v>39.53</c:v>
                </c:pt>
                <c:pt idx="394">
                  <c:v>32.26</c:v>
                </c:pt>
                <c:pt idx="395">
                  <c:v>39.11</c:v>
                </c:pt>
                <c:pt idx="396">
                  <c:v>24.12</c:v>
                </c:pt>
                <c:pt idx="397">
                  <c:v>32.71</c:v>
                </c:pt>
                <c:pt idx="398">
                  <c:v>29.56</c:v>
                </c:pt>
                <c:pt idx="399">
                  <c:v>34.42</c:v>
                </c:pt>
                <c:pt idx="400">
                  <c:v>31.98</c:v>
                </c:pt>
                <c:pt idx="401">
                  <c:v>36.549999999999997</c:v>
                </c:pt>
                <c:pt idx="402">
                  <c:v>31.28</c:v>
                </c:pt>
                <c:pt idx="403">
                  <c:v>35.61</c:v>
                </c:pt>
                <c:pt idx="404">
                  <c:v>35.79</c:v>
                </c:pt>
                <c:pt idx="405">
                  <c:v>36.200000000000003</c:v>
                </c:pt>
                <c:pt idx="406">
                  <c:v>42.59</c:v>
                </c:pt>
                <c:pt idx="407">
                  <c:v>37.49</c:v>
                </c:pt>
                <c:pt idx="408">
                  <c:v>19.600000000000001</c:v>
                </c:pt>
                <c:pt idx="409">
                  <c:v>35.82</c:v>
                </c:pt>
                <c:pt idx="410">
                  <c:v>39.57</c:v>
                </c:pt>
                <c:pt idx="411">
                  <c:v>28.1</c:v>
                </c:pt>
                <c:pt idx="412">
                  <c:v>38.64</c:v>
                </c:pt>
                <c:pt idx="413">
                  <c:v>41.38</c:v>
                </c:pt>
                <c:pt idx="414">
                  <c:v>39.36</c:v>
                </c:pt>
                <c:pt idx="415">
                  <c:v>34.15</c:v>
                </c:pt>
                <c:pt idx="416">
                  <c:v>40.1</c:v>
                </c:pt>
                <c:pt idx="417">
                  <c:v>31.06</c:v>
                </c:pt>
                <c:pt idx="418">
                  <c:v>40.82</c:v>
                </c:pt>
                <c:pt idx="419">
                  <c:v>41.48</c:v>
                </c:pt>
                <c:pt idx="420">
                  <c:v>26.84</c:v>
                </c:pt>
                <c:pt idx="421">
                  <c:v>29.66</c:v>
                </c:pt>
                <c:pt idx="422">
                  <c:v>33.54</c:v>
                </c:pt>
                <c:pt idx="423">
                  <c:v>30.79</c:v>
                </c:pt>
                <c:pt idx="424">
                  <c:v>32.79</c:v>
                </c:pt>
                <c:pt idx="425">
                  <c:v>34.020000000000003</c:v>
                </c:pt>
                <c:pt idx="426">
                  <c:v>35.04</c:v>
                </c:pt>
                <c:pt idx="427">
                  <c:v>29.74</c:v>
                </c:pt>
                <c:pt idx="428">
                  <c:v>38.83</c:v>
                </c:pt>
                <c:pt idx="429">
                  <c:v>44.31</c:v>
                </c:pt>
                <c:pt idx="430">
                  <c:v>38.65</c:v>
                </c:pt>
                <c:pt idx="431">
                  <c:v>35.229999999999997</c:v>
                </c:pt>
                <c:pt idx="432">
                  <c:v>27.81</c:v>
                </c:pt>
                <c:pt idx="433">
                  <c:v>32.270000000000003</c:v>
                </c:pt>
                <c:pt idx="434">
                  <c:v>37.880000000000003</c:v>
                </c:pt>
                <c:pt idx="435">
                  <c:v>34.630000000000003</c:v>
                </c:pt>
                <c:pt idx="436">
                  <c:v>33.76</c:v>
                </c:pt>
                <c:pt idx="437">
                  <c:v>31.24</c:v>
                </c:pt>
                <c:pt idx="438">
                  <c:v>27.92</c:v>
                </c:pt>
                <c:pt idx="439">
                  <c:v>39.07</c:v>
                </c:pt>
                <c:pt idx="440">
                  <c:v>34.19</c:v>
                </c:pt>
                <c:pt idx="441">
                  <c:v>39.729999999999997</c:v>
                </c:pt>
                <c:pt idx="442">
                  <c:v>40.94</c:v>
                </c:pt>
                <c:pt idx="443">
                  <c:v>30.69</c:v>
                </c:pt>
                <c:pt idx="444">
                  <c:v>37.619999999999997</c:v>
                </c:pt>
                <c:pt idx="445">
                  <c:v>36.28</c:v>
                </c:pt>
                <c:pt idx="446">
                  <c:v>32.659999999999997</c:v>
                </c:pt>
                <c:pt idx="447">
                  <c:v>30.24</c:v>
                </c:pt>
                <c:pt idx="448">
                  <c:v>36.69</c:v>
                </c:pt>
                <c:pt idx="449">
                  <c:v>36.08</c:v>
                </c:pt>
                <c:pt idx="450">
                  <c:v>32.78</c:v>
                </c:pt>
                <c:pt idx="451">
                  <c:v>29.61</c:v>
                </c:pt>
                <c:pt idx="452">
                  <c:v>38.450000000000003</c:v>
                </c:pt>
                <c:pt idx="453">
                  <c:v>37.380000000000003</c:v>
                </c:pt>
                <c:pt idx="454">
                  <c:v>43.61</c:v>
                </c:pt>
                <c:pt idx="455">
                  <c:v>33.39</c:v>
                </c:pt>
                <c:pt idx="456">
                  <c:v>32.130000000000003</c:v>
                </c:pt>
                <c:pt idx="457">
                  <c:v>33.11</c:v>
                </c:pt>
                <c:pt idx="458">
                  <c:v>36.590000000000003</c:v>
                </c:pt>
                <c:pt idx="459">
                  <c:v>38.299999999999997</c:v>
                </c:pt>
                <c:pt idx="460">
                  <c:v>28.64</c:v>
                </c:pt>
                <c:pt idx="461">
                  <c:v>33.82</c:v>
                </c:pt>
                <c:pt idx="462">
                  <c:v>35.229999999999997</c:v>
                </c:pt>
                <c:pt idx="463">
                  <c:v>43.02</c:v>
                </c:pt>
                <c:pt idx="464">
                  <c:v>36.21</c:v>
                </c:pt>
                <c:pt idx="465">
                  <c:v>39.46</c:v>
                </c:pt>
                <c:pt idx="466">
                  <c:v>34.57</c:v>
                </c:pt>
                <c:pt idx="467">
                  <c:v>38.72</c:v>
                </c:pt>
                <c:pt idx="468">
                  <c:v>33.950000000000003</c:v>
                </c:pt>
                <c:pt idx="469">
                  <c:v>38.24</c:v>
                </c:pt>
                <c:pt idx="470">
                  <c:v>38.9</c:v>
                </c:pt>
                <c:pt idx="471">
                  <c:v>34.18</c:v>
                </c:pt>
                <c:pt idx="472">
                  <c:v>36.200000000000003</c:v>
                </c:pt>
                <c:pt idx="473">
                  <c:v>34.54</c:v>
                </c:pt>
                <c:pt idx="474">
                  <c:v>32.47</c:v>
                </c:pt>
                <c:pt idx="475">
                  <c:v>38</c:v>
                </c:pt>
                <c:pt idx="476">
                  <c:v>42.18</c:v>
                </c:pt>
                <c:pt idx="477">
                  <c:v>28.74</c:v>
                </c:pt>
                <c:pt idx="478">
                  <c:v>39.44</c:v>
                </c:pt>
                <c:pt idx="479">
                  <c:v>40.89</c:v>
                </c:pt>
                <c:pt idx="480">
                  <c:v>35.159999999999997</c:v>
                </c:pt>
                <c:pt idx="481">
                  <c:v>31.82</c:v>
                </c:pt>
                <c:pt idx="482">
                  <c:v>39.92</c:v>
                </c:pt>
                <c:pt idx="483">
                  <c:v>39.35</c:v>
                </c:pt>
                <c:pt idx="484">
                  <c:v>37.06</c:v>
                </c:pt>
                <c:pt idx="485">
                  <c:v>34.909999999999997</c:v>
                </c:pt>
                <c:pt idx="486">
                  <c:v>39.119999999999997</c:v>
                </c:pt>
                <c:pt idx="487">
                  <c:v>32.68</c:v>
                </c:pt>
                <c:pt idx="488">
                  <c:v>42.11</c:v>
                </c:pt>
                <c:pt idx="489">
                  <c:v>44.31</c:v>
                </c:pt>
                <c:pt idx="490">
                  <c:v>44.12</c:v>
                </c:pt>
                <c:pt idx="491">
                  <c:v>34.71</c:v>
                </c:pt>
                <c:pt idx="492">
                  <c:v>27.11</c:v>
                </c:pt>
                <c:pt idx="493">
                  <c:v>35.89</c:v>
                </c:pt>
                <c:pt idx="494">
                  <c:v>30.87</c:v>
                </c:pt>
                <c:pt idx="495">
                  <c:v>33.72</c:v>
                </c:pt>
                <c:pt idx="496">
                  <c:v>41.82</c:v>
                </c:pt>
                <c:pt idx="497">
                  <c:v>37.6</c:v>
                </c:pt>
                <c:pt idx="498">
                  <c:v>32.33</c:v>
                </c:pt>
                <c:pt idx="499">
                  <c:v>34.5</c:v>
                </c:pt>
                <c:pt idx="500">
                  <c:v>38.659999999999997</c:v>
                </c:pt>
                <c:pt idx="501">
                  <c:v>38.770000000000003</c:v>
                </c:pt>
                <c:pt idx="502">
                  <c:v>44.27</c:v>
                </c:pt>
                <c:pt idx="503">
                  <c:v>41.23</c:v>
                </c:pt>
                <c:pt idx="504">
                  <c:v>40.909999999999997</c:v>
                </c:pt>
                <c:pt idx="505">
                  <c:v>33.880000000000003</c:v>
                </c:pt>
                <c:pt idx="506">
                  <c:v>31.5</c:v>
                </c:pt>
                <c:pt idx="507">
                  <c:v>34.26</c:v>
                </c:pt>
                <c:pt idx="508">
                  <c:v>39.630000000000003</c:v>
                </c:pt>
                <c:pt idx="509">
                  <c:v>40.630000000000003</c:v>
                </c:pt>
                <c:pt idx="510">
                  <c:v>43.04</c:v>
                </c:pt>
                <c:pt idx="511">
                  <c:v>41.73</c:v>
                </c:pt>
                <c:pt idx="512">
                  <c:v>35.68</c:v>
                </c:pt>
                <c:pt idx="513">
                  <c:v>31.03</c:v>
                </c:pt>
                <c:pt idx="514">
                  <c:v>38.07</c:v>
                </c:pt>
                <c:pt idx="515">
                  <c:v>39.119999999999997</c:v>
                </c:pt>
                <c:pt idx="516">
                  <c:v>32.39</c:v>
                </c:pt>
                <c:pt idx="517">
                  <c:v>33.28</c:v>
                </c:pt>
                <c:pt idx="518">
                  <c:v>39.549999999999997</c:v>
                </c:pt>
                <c:pt idx="519">
                  <c:v>38.380000000000003</c:v>
                </c:pt>
                <c:pt idx="520">
                  <c:v>32.6</c:v>
                </c:pt>
                <c:pt idx="521">
                  <c:v>41.69</c:v>
                </c:pt>
                <c:pt idx="522">
                  <c:v>33.17</c:v>
                </c:pt>
                <c:pt idx="523">
                  <c:v>40.76</c:v>
                </c:pt>
                <c:pt idx="524">
                  <c:v>34.950000000000003</c:v>
                </c:pt>
                <c:pt idx="525">
                  <c:v>38.299999999999997</c:v>
                </c:pt>
                <c:pt idx="526">
                  <c:v>43.3</c:v>
                </c:pt>
                <c:pt idx="527">
                  <c:v>37.75</c:v>
                </c:pt>
                <c:pt idx="528">
                  <c:v>25.92</c:v>
                </c:pt>
                <c:pt idx="529">
                  <c:v>35.51</c:v>
                </c:pt>
                <c:pt idx="530">
                  <c:v>30.78</c:v>
                </c:pt>
                <c:pt idx="531">
                  <c:v>36.450000000000003</c:v>
                </c:pt>
                <c:pt idx="532">
                  <c:v>33.71</c:v>
                </c:pt>
                <c:pt idx="533">
                  <c:v>37.46</c:v>
                </c:pt>
                <c:pt idx="534">
                  <c:v>31.49</c:v>
                </c:pt>
                <c:pt idx="535">
                  <c:v>38.6</c:v>
                </c:pt>
                <c:pt idx="536">
                  <c:v>36.44</c:v>
                </c:pt>
                <c:pt idx="537">
                  <c:v>33.590000000000003</c:v>
                </c:pt>
                <c:pt idx="538">
                  <c:v>36.83</c:v>
                </c:pt>
                <c:pt idx="539">
                  <c:v>37.96</c:v>
                </c:pt>
                <c:pt idx="540">
                  <c:v>33.909999999999997</c:v>
                </c:pt>
                <c:pt idx="541">
                  <c:v>36.72</c:v>
                </c:pt>
                <c:pt idx="542">
                  <c:v>33.97</c:v>
                </c:pt>
                <c:pt idx="543">
                  <c:v>31.1</c:v>
                </c:pt>
                <c:pt idx="544">
                  <c:v>37.590000000000003</c:v>
                </c:pt>
                <c:pt idx="545">
                  <c:v>41.18</c:v>
                </c:pt>
                <c:pt idx="546">
                  <c:v>40.840000000000003</c:v>
                </c:pt>
                <c:pt idx="547">
                  <c:v>39.64</c:v>
                </c:pt>
                <c:pt idx="548">
                  <c:v>35.33</c:v>
                </c:pt>
                <c:pt idx="549">
                  <c:v>35.74</c:v>
                </c:pt>
                <c:pt idx="550">
                  <c:v>31.87</c:v>
                </c:pt>
                <c:pt idx="551">
                  <c:v>42.05</c:v>
                </c:pt>
                <c:pt idx="552">
                  <c:v>33.47</c:v>
                </c:pt>
                <c:pt idx="553">
                  <c:v>40.61</c:v>
                </c:pt>
                <c:pt idx="554">
                  <c:v>42.71</c:v>
                </c:pt>
                <c:pt idx="555">
                  <c:v>33.07</c:v>
                </c:pt>
                <c:pt idx="556">
                  <c:v>33.08</c:v>
                </c:pt>
                <c:pt idx="557">
                  <c:v>37.799999999999997</c:v>
                </c:pt>
                <c:pt idx="558">
                  <c:v>32.61</c:v>
                </c:pt>
                <c:pt idx="559">
                  <c:v>35.99</c:v>
                </c:pt>
                <c:pt idx="560">
                  <c:v>41.07</c:v>
                </c:pt>
                <c:pt idx="561">
                  <c:v>31.39</c:v>
                </c:pt>
                <c:pt idx="562">
                  <c:v>37.29</c:v>
                </c:pt>
                <c:pt idx="563">
                  <c:v>43.81</c:v>
                </c:pt>
                <c:pt idx="564">
                  <c:v>35.020000000000003</c:v>
                </c:pt>
                <c:pt idx="565">
                  <c:v>32.25</c:v>
                </c:pt>
                <c:pt idx="566">
                  <c:v>31.94</c:v>
                </c:pt>
                <c:pt idx="567">
                  <c:v>32.979999999999997</c:v>
                </c:pt>
                <c:pt idx="568">
                  <c:v>39.799999999999997</c:v>
                </c:pt>
                <c:pt idx="569">
                  <c:v>41.99</c:v>
                </c:pt>
                <c:pt idx="570">
                  <c:v>30.59</c:v>
                </c:pt>
                <c:pt idx="571">
                  <c:v>38.130000000000003</c:v>
                </c:pt>
                <c:pt idx="572">
                  <c:v>34.6</c:v>
                </c:pt>
                <c:pt idx="573">
                  <c:v>41.8</c:v>
                </c:pt>
                <c:pt idx="574">
                  <c:v>43.19</c:v>
                </c:pt>
                <c:pt idx="575">
                  <c:v>36.85</c:v>
                </c:pt>
                <c:pt idx="576">
                  <c:v>30.07</c:v>
                </c:pt>
                <c:pt idx="577">
                  <c:v>34.85</c:v>
                </c:pt>
                <c:pt idx="578">
                  <c:v>33.700000000000003</c:v>
                </c:pt>
                <c:pt idx="579">
                  <c:v>40.270000000000003</c:v>
                </c:pt>
                <c:pt idx="580">
                  <c:v>34.81</c:v>
                </c:pt>
                <c:pt idx="581">
                  <c:v>37.1</c:v>
                </c:pt>
                <c:pt idx="582">
                  <c:v>37.369999999999997</c:v>
                </c:pt>
                <c:pt idx="583">
                  <c:v>41.68</c:v>
                </c:pt>
                <c:pt idx="584">
                  <c:v>32.36</c:v>
                </c:pt>
                <c:pt idx="585">
                  <c:v>38.99</c:v>
                </c:pt>
                <c:pt idx="586">
                  <c:v>39.4</c:v>
                </c:pt>
                <c:pt idx="587">
                  <c:v>33.97</c:v>
                </c:pt>
                <c:pt idx="588">
                  <c:v>38.880000000000003</c:v>
                </c:pt>
                <c:pt idx="589">
                  <c:v>35.54</c:v>
                </c:pt>
                <c:pt idx="590">
                  <c:v>31.15</c:v>
                </c:pt>
                <c:pt idx="591">
                  <c:v>32.18</c:v>
                </c:pt>
                <c:pt idx="592">
                  <c:v>40.409999999999997</c:v>
                </c:pt>
                <c:pt idx="593">
                  <c:v>38.92</c:v>
                </c:pt>
                <c:pt idx="594">
                  <c:v>33.28</c:v>
                </c:pt>
                <c:pt idx="595">
                  <c:v>29.27</c:v>
                </c:pt>
                <c:pt idx="596">
                  <c:v>31.35</c:v>
                </c:pt>
                <c:pt idx="597">
                  <c:v>44.38</c:v>
                </c:pt>
                <c:pt idx="598">
                  <c:v>36.659999999999997</c:v>
                </c:pt>
                <c:pt idx="599">
                  <c:v>37.049999999999997</c:v>
                </c:pt>
                <c:pt idx="600">
                  <c:v>34.01</c:v>
                </c:pt>
                <c:pt idx="601">
                  <c:v>31.58</c:v>
                </c:pt>
                <c:pt idx="602">
                  <c:v>32.69</c:v>
                </c:pt>
                <c:pt idx="603">
                  <c:v>32.76</c:v>
                </c:pt>
                <c:pt idx="604">
                  <c:v>37.700000000000003</c:v>
                </c:pt>
                <c:pt idx="605">
                  <c:v>33.700000000000003</c:v>
                </c:pt>
                <c:pt idx="606">
                  <c:v>33.31</c:v>
                </c:pt>
                <c:pt idx="607">
                  <c:v>38.89</c:v>
                </c:pt>
                <c:pt idx="608">
                  <c:v>41.68</c:v>
                </c:pt>
                <c:pt idx="609">
                  <c:v>45.06</c:v>
                </c:pt>
                <c:pt idx="610">
                  <c:v>40.64</c:v>
                </c:pt>
                <c:pt idx="611">
                  <c:v>38.86</c:v>
                </c:pt>
                <c:pt idx="612">
                  <c:v>33.25</c:v>
                </c:pt>
                <c:pt idx="613">
                  <c:v>38.56</c:v>
                </c:pt>
                <c:pt idx="614">
                  <c:v>41.06</c:v>
                </c:pt>
                <c:pt idx="615">
                  <c:v>45.42</c:v>
                </c:pt>
                <c:pt idx="616">
                  <c:v>33.340000000000003</c:v>
                </c:pt>
                <c:pt idx="617">
                  <c:v>39.93</c:v>
                </c:pt>
                <c:pt idx="618">
                  <c:v>33.200000000000003</c:v>
                </c:pt>
                <c:pt idx="619">
                  <c:v>39.840000000000003</c:v>
                </c:pt>
                <c:pt idx="620">
                  <c:v>39.68</c:v>
                </c:pt>
                <c:pt idx="621">
                  <c:v>35.49</c:v>
                </c:pt>
                <c:pt idx="622">
                  <c:v>40.11</c:v>
                </c:pt>
                <c:pt idx="623">
                  <c:v>38.299999999999997</c:v>
                </c:pt>
                <c:pt idx="624">
                  <c:v>32.15</c:v>
                </c:pt>
                <c:pt idx="625">
                  <c:v>36.53</c:v>
                </c:pt>
                <c:pt idx="626">
                  <c:v>36.520000000000003</c:v>
                </c:pt>
                <c:pt idx="627">
                  <c:v>32.07</c:v>
                </c:pt>
                <c:pt idx="628">
                  <c:v>33.39</c:v>
                </c:pt>
                <c:pt idx="629">
                  <c:v>36.17</c:v>
                </c:pt>
                <c:pt idx="630">
                  <c:v>39.799999999999997</c:v>
                </c:pt>
                <c:pt idx="631">
                  <c:v>41.31</c:v>
                </c:pt>
                <c:pt idx="632">
                  <c:v>41.05</c:v>
                </c:pt>
                <c:pt idx="633">
                  <c:v>32.89</c:v>
                </c:pt>
                <c:pt idx="634">
                  <c:v>35.89</c:v>
                </c:pt>
                <c:pt idx="635">
                  <c:v>36.47</c:v>
                </c:pt>
                <c:pt idx="636">
                  <c:v>28.53</c:v>
                </c:pt>
                <c:pt idx="637">
                  <c:v>28.54</c:v>
                </c:pt>
                <c:pt idx="638">
                  <c:v>33.83</c:v>
                </c:pt>
                <c:pt idx="639">
                  <c:v>37.15</c:v>
                </c:pt>
                <c:pt idx="640">
                  <c:v>40.44</c:v>
                </c:pt>
                <c:pt idx="641">
                  <c:v>34.799999999999997</c:v>
                </c:pt>
                <c:pt idx="642">
                  <c:v>32.909999999999997</c:v>
                </c:pt>
                <c:pt idx="643">
                  <c:v>40.380000000000003</c:v>
                </c:pt>
                <c:pt idx="644">
                  <c:v>34.36</c:v>
                </c:pt>
                <c:pt idx="645">
                  <c:v>37.25</c:v>
                </c:pt>
                <c:pt idx="646">
                  <c:v>33.72</c:v>
                </c:pt>
                <c:pt idx="647">
                  <c:v>44.56</c:v>
                </c:pt>
                <c:pt idx="648">
                  <c:v>35.06</c:v>
                </c:pt>
                <c:pt idx="649">
                  <c:v>37.89</c:v>
                </c:pt>
                <c:pt idx="650">
                  <c:v>29.41</c:v>
                </c:pt>
                <c:pt idx="651">
                  <c:v>36.49</c:v>
                </c:pt>
                <c:pt idx="652">
                  <c:v>32.979999999999997</c:v>
                </c:pt>
                <c:pt idx="653">
                  <c:v>33.6</c:v>
                </c:pt>
                <c:pt idx="654">
                  <c:v>38.07</c:v>
                </c:pt>
                <c:pt idx="655">
                  <c:v>40.71</c:v>
                </c:pt>
                <c:pt idx="656">
                  <c:v>34.58</c:v>
                </c:pt>
                <c:pt idx="657">
                  <c:v>39.21</c:v>
                </c:pt>
                <c:pt idx="658">
                  <c:v>34.31</c:v>
                </c:pt>
                <c:pt idx="659">
                  <c:v>33.619999999999997</c:v>
                </c:pt>
                <c:pt idx="660">
                  <c:v>23.31</c:v>
                </c:pt>
                <c:pt idx="661">
                  <c:v>32.56</c:v>
                </c:pt>
                <c:pt idx="662">
                  <c:v>40.4</c:v>
                </c:pt>
                <c:pt idx="663">
                  <c:v>33.25</c:v>
                </c:pt>
                <c:pt idx="664">
                  <c:v>37.36</c:v>
                </c:pt>
                <c:pt idx="665">
                  <c:v>37.36</c:v>
                </c:pt>
                <c:pt idx="666">
                  <c:v>39.36</c:v>
                </c:pt>
                <c:pt idx="667">
                  <c:v>35.869999999999997</c:v>
                </c:pt>
                <c:pt idx="668">
                  <c:v>33.700000000000003</c:v>
                </c:pt>
                <c:pt idx="669">
                  <c:v>40.82</c:v>
                </c:pt>
                <c:pt idx="670">
                  <c:v>44.38</c:v>
                </c:pt>
                <c:pt idx="671">
                  <c:v>45.3</c:v>
                </c:pt>
                <c:pt idx="672">
                  <c:v>40.020000000000003</c:v>
                </c:pt>
                <c:pt idx="673">
                  <c:v>33.950000000000003</c:v>
                </c:pt>
                <c:pt idx="674">
                  <c:v>42.3</c:v>
                </c:pt>
                <c:pt idx="675">
                  <c:v>31.36</c:v>
                </c:pt>
                <c:pt idx="676">
                  <c:v>42.64</c:v>
                </c:pt>
                <c:pt idx="677">
                  <c:v>33.83</c:v>
                </c:pt>
                <c:pt idx="678">
                  <c:v>36.020000000000003</c:v>
                </c:pt>
                <c:pt idx="679">
                  <c:v>45.63</c:v>
                </c:pt>
                <c:pt idx="680">
                  <c:v>41.6</c:v>
                </c:pt>
                <c:pt idx="681">
                  <c:v>31.24</c:v>
                </c:pt>
                <c:pt idx="682">
                  <c:v>35.74</c:v>
                </c:pt>
                <c:pt idx="683">
                  <c:v>41.83</c:v>
                </c:pt>
                <c:pt idx="684">
                  <c:v>39.29</c:v>
                </c:pt>
                <c:pt idx="685">
                  <c:v>34.83</c:v>
                </c:pt>
                <c:pt idx="686">
                  <c:v>33.93</c:v>
                </c:pt>
                <c:pt idx="687">
                  <c:v>33.11</c:v>
                </c:pt>
                <c:pt idx="688">
                  <c:v>36.119999999999997</c:v>
                </c:pt>
                <c:pt idx="689">
                  <c:v>40.46</c:v>
                </c:pt>
                <c:pt idx="690">
                  <c:v>36.19</c:v>
                </c:pt>
                <c:pt idx="691">
                  <c:v>34.49</c:v>
                </c:pt>
                <c:pt idx="692">
                  <c:v>44.44</c:v>
                </c:pt>
                <c:pt idx="693">
                  <c:v>37.299999999999997</c:v>
                </c:pt>
                <c:pt idx="694">
                  <c:v>43.3</c:v>
                </c:pt>
                <c:pt idx="695">
                  <c:v>42.89</c:v>
                </c:pt>
                <c:pt idx="696">
                  <c:v>35.22</c:v>
                </c:pt>
                <c:pt idx="697">
                  <c:v>30.32</c:v>
                </c:pt>
                <c:pt idx="698">
                  <c:v>39.19</c:v>
                </c:pt>
                <c:pt idx="699">
                  <c:v>38.56</c:v>
                </c:pt>
                <c:pt idx="700">
                  <c:v>32.22</c:v>
                </c:pt>
                <c:pt idx="701">
                  <c:v>38.33</c:v>
                </c:pt>
                <c:pt idx="702">
                  <c:v>32.24</c:v>
                </c:pt>
                <c:pt idx="703">
                  <c:v>32.53</c:v>
                </c:pt>
                <c:pt idx="704">
                  <c:v>33.96</c:v>
                </c:pt>
                <c:pt idx="705">
                  <c:v>32.479999999999997</c:v>
                </c:pt>
                <c:pt idx="706">
                  <c:v>39.54</c:v>
                </c:pt>
                <c:pt idx="707">
                  <c:v>34.81</c:v>
                </c:pt>
                <c:pt idx="708">
                  <c:v>36.21</c:v>
                </c:pt>
                <c:pt idx="709">
                  <c:v>38.69</c:v>
                </c:pt>
                <c:pt idx="710">
                  <c:v>36.72</c:v>
                </c:pt>
                <c:pt idx="711">
                  <c:v>33.82</c:v>
                </c:pt>
                <c:pt idx="712">
                  <c:v>37.43</c:v>
                </c:pt>
                <c:pt idx="713">
                  <c:v>44.69</c:v>
                </c:pt>
                <c:pt idx="714">
                  <c:v>41.1</c:v>
                </c:pt>
                <c:pt idx="715">
                  <c:v>33.869999999999997</c:v>
                </c:pt>
                <c:pt idx="716">
                  <c:v>37.36</c:v>
                </c:pt>
                <c:pt idx="717">
                  <c:v>44.1</c:v>
                </c:pt>
                <c:pt idx="718">
                  <c:v>42.6</c:v>
                </c:pt>
                <c:pt idx="719">
                  <c:v>38.81</c:v>
                </c:pt>
                <c:pt idx="720">
                  <c:v>30.13</c:v>
                </c:pt>
                <c:pt idx="721">
                  <c:v>30.68</c:v>
                </c:pt>
                <c:pt idx="722">
                  <c:v>37.07</c:v>
                </c:pt>
                <c:pt idx="723">
                  <c:v>31.38</c:v>
                </c:pt>
                <c:pt idx="724">
                  <c:v>41.39</c:v>
                </c:pt>
                <c:pt idx="725">
                  <c:v>33.93</c:v>
                </c:pt>
                <c:pt idx="726">
                  <c:v>34.24</c:v>
                </c:pt>
                <c:pt idx="727">
                  <c:v>35.07</c:v>
                </c:pt>
                <c:pt idx="728">
                  <c:v>42.09</c:v>
                </c:pt>
                <c:pt idx="729">
                  <c:v>36.69</c:v>
                </c:pt>
                <c:pt idx="730">
                  <c:v>39.78</c:v>
                </c:pt>
                <c:pt idx="731">
                  <c:v>42.57</c:v>
                </c:pt>
                <c:pt idx="732">
                  <c:v>38.85</c:v>
                </c:pt>
                <c:pt idx="733">
                  <c:v>40.549999999999997</c:v>
                </c:pt>
                <c:pt idx="734">
                  <c:v>32.35</c:v>
                </c:pt>
                <c:pt idx="735">
                  <c:v>31.6</c:v>
                </c:pt>
                <c:pt idx="736">
                  <c:v>36.46</c:v>
                </c:pt>
                <c:pt idx="737">
                  <c:v>35.409999999999997</c:v>
                </c:pt>
                <c:pt idx="738">
                  <c:v>34</c:v>
                </c:pt>
                <c:pt idx="739">
                  <c:v>39.42</c:v>
                </c:pt>
                <c:pt idx="740">
                  <c:v>45.2</c:v>
                </c:pt>
                <c:pt idx="741">
                  <c:v>36.46</c:v>
                </c:pt>
                <c:pt idx="742">
                  <c:v>37.590000000000003</c:v>
                </c:pt>
                <c:pt idx="743">
                  <c:v>38.94</c:v>
                </c:pt>
                <c:pt idx="744">
                  <c:v>30.13</c:v>
                </c:pt>
                <c:pt idx="745">
                  <c:v>29.73</c:v>
                </c:pt>
                <c:pt idx="746">
                  <c:v>36.22</c:v>
                </c:pt>
                <c:pt idx="747">
                  <c:v>36.99</c:v>
                </c:pt>
                <c:pt idx="748">
                  <c:v>33.68</c:v>
                </c:pt>
                <c:pt idx="749">
                  <c:v>34.6</c:v>
                </c:pt>
                <c:pt idx="750">
                  <c:v>38.33</c:v>
                </c:pt>
                <c:pt idx="751">
                  <c:v>41.23</c:v>
                </c:pt>
                <c:pt idx="752">
                  <c:v>31.71</c:v>
                </c:pt>
                <c:pt idx="753">
                  <c:v>43.2</c:v>
                </c:pt>
                <c:pt idx="754">
                  <c:v>40.17</c:v>
                </c:pt>
                <c:pt idx="755">
                  <c:v>33.92</c:v>
                </c:pt>
                <c:pt idx="756">
                  <c:v>30.6</c:v>
                </c:pt>
                <c:pt idx="757">
                  <c:v>28.88</c:v>
                </c:pt>
                <c:pt idx="758">
                  <c:v>28.67</c:v>
                </c:pt>
                <c:pt idx="759">
                  <c:v>35.380000000000003</c:v>
                </c:pt>
                <c:pt idx="760">
                  <c:v>29.87</c:v>
                </c:pt>
                <c:pt idx="761">
                  <c:v>37.56</c:v>
                </c:pt>
                <c:pt idx="762">
                  <c:v>38.950000000000003</c:v>
                </c:pt>
                <c:pt idx="763">
                  <c:v>36.42</c:v>
                </c:pt>
                <c:pt idx="764">
                  <c:v>38.67</c:v>
                </c:pt>
                <c:pt idx="765">
                  <c:v>35.229999999999997</c:v>
                </c:pt>
                <c:pt idx="766">
                  <c:v>30.93</c:v>
                </c:pt>
                <c:pt idx="767">
                  <c:v>33.43</c:v>
                </c:pt>
                <c:pt idx="768">
                  <c:v>32.57</c:v>
                </c:pt>
                <c:pt idx="769">
                  <c:v>31.3</c:v>
                </c:pt>
                <c:pt idx="770">
                  <c:v>30.7</c:v>
                </c:pt>
                <c:pt idx="771">
                  <c:v>36.049999999999997</c:v>
                </c:pt>
                <c:pt idx="772">
                  <c:v>28.29</c:v>
                </c:pt>
                <c:pt idx="773">
                  <c:v>29.82</c:v>
                </c:pt>
                <c:pt idx="774">
                  <c:v>31.04</c:v>
                </c:pt>
                <c:pt idx="775">
                  <c:v>38.1</c:v>
                </c:pt>
                <c:pt idx="776">
                  <c:v>37.72</c:v>
                </c:pt>
                <c:pt idx="777">
                  <c:v>35.92</c:v>
                </c:pt>
                <c:pt idx="778">
                  <c:v>34.299999999999997</c:v>
                </c:pt>
                <c:pt idx="779">
                  <c:v>32.89</c:v>
                </c:pt>
                <c:pt idx="780">
                  <c:v>30.43</c:v>
                </c:pt>
                <c:pt idx="781">
                  <c:v>35.96</c:v>
                </c:pt>
                <c:pt idx="782">
                  <c:v>36.090000000000003</c:v>
                </c:pt>
                <c:pt idx="783">
                  <c:v>39.08</c:v>
                </c:pt>
                <c:pt idx="784">
                  <c:v>39.11</c:v>
                </c:pt>
                <c:pt idx="785">
                  <c:v>39.47</c:v>
                </c:pt>
                <c:pt idx="786">
                  <c:v>34.700000000000003</c:v>
                </c:pt>
                <c:pt idx="787">
                  <c:v>36.15</c:v>
                </c:pt>
                <c:pt idx="788">
                  <c:v>42.08</c:v>
                </c:pt>
                <c:pt idx="789">
                  <c:v>43.03</c:v>
                </c:pt>
                <c:pt idx="790">
                  <c:v>36.29</c:v>
                </c:pt>
                <c:pt idx="791">
                  <c:v>34.270000000000003</c:v>
                </c:pt>
                <c:pt idx="792">
                  <c:v>25.55</c:v>
                </c:pt>
                <c:pt idx="793">
                  <c:v>30.38</c:v>
                </c:pt>
                <c:pt idx="794">
                  <c:v>30.78</c:v>
                </c:pt>
                <c:pt idx="795">
                  <c:v>30.69</c:v>
                </c:pt>
                <c:pt idx="796">
                  <c:v>31.06</c:v>
                </c:pt>
                <c:pt idx="797">
                  <c:v>38.270000000000003</c:v>
                </c:pt>
                <c:pt idx="798">
                  <c:v>34.270000000000003</c:v>
                </c:pt>
                <c:pt idx="799">
                  <c:v>36.15</c:v>
                </c:pt>
                <c:pt idx="800">
                  <c:v>34.9</c:v>
                </c:pt>
                <c:pt idx="801">
                  <c:v>32.520000000000003</c:v>
                </c:pt>
                <c:pt idx="802">
                  <c:v>44.69</c:v>
                </c:pt>
                <c:pt idx="803">
                  <c:v>40.51</c:v>
                </c:pt>
                <c:pt idx="804">
                  <c:v>37.56</c:v>
                </c:pt>
                <c:pt idx="805">
                  <c:v>39.6</c:v>
                </c:pt>
                <c:pt idx="806">
                  <c:v>36.549999999999997</c:v>
                </c:pt>
                <c:pt idx="807">
                  <c:v>41.76</c:v>
                </c:pt>
                <c:pt idx="808">
                  <c:v>41.7</c:v>
                </c:pt>
                <c:pt idx="809">
                  <c:v>32.99</c:v>
                </c:pt>
                <c:pt idx="810">
                  <c:v>37.840000000000003</c:v>
                </c:pt>
                <c:pt idx="811">
                  <c:v>34.090000000000003</c:v>
                </c:pt>
                <c:pt idx="812">
                  <c:v>33.090000000000003</c:v>
                </c:pt>
                <c:pt idx="813">
                  <c:v>39.53</c:v>
                </c:pt>
                <c:pt idx="814">
                  <c:v>37.01</c:v>
                </c:pt>
                <c:pt idx="815">
                  <c:v>40.97</c:v>
                </c:pt>
                <c:pt idx="816">
                  <c:v>31.47</c:v>
                </c:pt>
                <c:pt idx="817">
                  <c:v>39.75</c:v>
                </c:pt>
                <c:pt idx="818">
                  <c:v>43.35</c:v>
                </c:pt>
                <c:pt idx="819">
                  <c:v>33.5</c:v>
                </c:pt>
                <c:pt idx="820">
                  <c:v>41.02</c:v>
                </c:pt>
                <c:pt idx="821">
                  <c:v>34.869999999999997</c:v>
                </c:pt>
                <c:pt idx="822">
                  <c:v>46.4</c:v>
                </c:pt>
                <c:pt idx="823">
                  <c:v>36.869999999999997</c:v>
                </c:pt>
                <c:pt idx="824">
                  <c:v>34.340000000000003</c:v>
                </c:pt>
                <c:pt idx="825">
                  <c:v>41.34</c:v>
                </c:pt>
                <c:pt idx="826">
                  <c:v>47.91</c:v>
                </c:pt>
                <c:pt idx="827">
                  <c:v>40.26</c:v>
                </c:pt>
                <c:pt idx="828">
                  <c:v>34.11</c:v>
                </c:pt>
                <c:pt idx="829">
                  <c:v>29.54</c:v>
                </c:pt>
                <c:pt idx="830">
                  <c:v>34.340000000000003</c:v>
                </c:pt>
                <c:pt idx="831">
                  <c:v>34.18</c:v>
                </c:pt>
                <c:pt idx="832">
                  <c:v>32.909999999999997</c:v>
                </c:pt>
                <c:pt idx="833">
                  <c:v>27.65</c:v>
                </c:pt>
                <c:pt idx="834">
                  <c:v>36.1</c:v>
                </c:pt>
                <c:pt idx="835">
                  <c:v>34.950000000000003</c:v>
                </c:pt>
                <c:pt idx="836">
                  <c:v>38.97</c:v>
                </c:pt>
                <c:pt idx="837">
                  <c:v>33.58</c:v>
                </c:pt>
                <c:pt idx="838">
                  <c:v>40.549999999999997</c:v>
                </c:pt>
                <c:pt idx="839">
                  <c:v>37.200000000000003</c:v>
                </c:pt>
                <c:pt idx="840">
                  <c:v>42.21</c:v>
                </c:pt>
                <c:pt idx="841">
                  <c:v>33.74</c:v>
                </c:pt>
                <c:pt idx="842">
                  <c:v>32.43</c:v>
                </c:pt>
                <c:pt idx="843">
                  <c:v>34.700000000000003</c:v>
                </c:pt>
                <c:pt idx="844">
                  <c:v>37.49</c:v>
                </c:pt>
                <c:pt idx="845">
                  <c:v>35.42</c:v>
                </c:pt>
                <c:pt idx="846">
                  <c:v>33.93</c:v>
                </c:pt>
                <c:pt idx="847">
                  <c:v>41.81</c:v>
                </c:pt>
                <c:pt idx="848">
                  <c:v>31.66</c:v>
                </c:pt>
                <c:pt idx="849">
                  <c:v>40.119999999999997</c:v>
                </c:pt>
                <c:pt idx="850">
                  <c:v>42.71</c:v>
                </c:pt>
                <c:pt idx="851">
                  <c:v>44.63</c:v>
                </c:pt>
                <c:pt idx="852">
                  <c:v>34.14</c:v>
                </c:pt>
                <c:pt idx="853">
                  <c:v>30.84</c:v>
                </c:pt>
                <c:pt idx="854">
                  <c:v>31.84</c:v>
                </c:pt>
                <c:pt idx="855">
                  <c:v>37.19</c:v>
                </c:pt>
                <c:pt idx="856">
                  <c:v>32.83</c:v>
                </c:pt>
                <c:pt idx="857">
                  <c:v>41.5</c:v>
                </c:pt>
                <c:pt idx="858">
                  <c:v>34.29</c:v>
                </c:pt>
                <c:pt idx="859">
                  <c:v>37.33</c:v>
                </c:pt>
                <c:pt idx="860">
                  <c:v>41.57</c:v>
                </c:pt>
                <c:pt idx="861">
                  <c:v>42.56</c:v>
                </c:pt>
                <c:pt idx="862">
                  <c:v>35.74</c:v>
                </c:pt>
                <c:pt idx="863">
                  <c:v>44.6</c:v>
                </c:pt>
                <c:pt idx="864">
                  <c:v>29.28</c:v>
                </c:pt>
                <c:pt idx="865">
                  <c:v>38.64</c:v>
                </c:pt>
                <c:pt idx="866">
                  <c:v>32.58</c:v>
                </c:pt>
                <c:pt idx="867">
                  <c:v>32.83</c:v>
                </c:pt>
                <c:pt idx="868">
                  <c:v>32.01</c:v>
                </c:pt>
                <c:pt idx="869">
                  <c:v>37.83</c:v>
                </c:pt>
                <c:pt idx="870">
                  <c:v>35.25</c:v>
                </c:pt>
                <c:pt idx="871">
                  <c:v>38.119999999999997</c:v>
                </c:pt>
                <c:pt idx="872">
                  <c:v>36.04</c:v>
                </c:pt>
                <c:pt idx="873">
                  <c:v>36.65</c:v>
                </c:pt>
                <c:pt idx="874">
                  <c:v>40.68</c:v>
                </c:pt>
                <c:pt idx="875">
                  <c:v>35.6</c:v>
                </c:pt>
                <c:pt idx="876">
                  <c:v>34.21</c:v>
                </c:pt>
                <c:pt idx="877">
                  <c:v>32.51</c:v>
                </c:pt>
                <c:pt idx="878">
                  <c:v>38.380000000000003</c:v>
                </c:pt>
                <c:pt idx="879">
                  <c:v>43.05</c:v>
                </c:pt>
                <c:pt idx="880">
                  <c:v>38.04</c:v>
                </c:pt>
                <c:pt idx="881">
                  <c:v>43.64</c:v>
                </c:pt>
                <c:pt idx="882">
                  <c:v>41.08</c:v>
                </c:pt>
                <c:pt idx="883">
                  <c:v>44.03</c:v>
                </c:pt>
                <c:pt idx="884">
                  <c:v>34.72</c:v>
                </c:pt>
                <c:pt idx="885">
                  <c:v>35.619999999999997</c:v>
                </c:pt>
                <c:pt idx="886">
                  <c:v>33.28</c:v>
                </c:pt>
                <c:pt idx="887">
                  <c:v>48.3</c:v>
                </c:pt>
                <c:pt idx="888">
                  <c:v>31.49</c:v>
                </c:pt>
                <c:pt idx="889">
                  <c:v>35.74</c:v>
                </c:pt>
                <c:pt idx="890">
                  <c:v>39.700000000000003</c:v>
                </c:pt>
                <c:pt idx="891">
                  <c:v>30.77</c:v>
                </c:pt>
                <c:pt idx="892">
                  <c:v>38.07</c:v>
                </c:pt>
                <c:pt idx="893">
                  <c:v>34.29</c:v>
                </c:pt>
                <c:pt idx="894">
                  <c:v>38.44</c:v>
                </c:pt>
                <c:pt idx="895">
                  <c:v>34.520000000000003</c:v>
                </c:pt>
                <c:pt idx="896">
                  <c:v>30.39</c:v>
                </c:pt>
                <c:pt idx="897">
                  <c:v>39.6</c:v>
                </c:pt>
                <c:pt idx="898">
                  <c:v>40.78</c:v>
                </c:pt>
                <c:pt idx="899">
                  <c:v>41.96</c:v>
                </c:pt>
                <c:pt idx="900">
                  <c:v>31.93</c:v>
                </c:pt>
                <c:pt idx="901">
                  <c:v>40.67</c:v>
                </c:pt>
                <c:pt idx="902">
                  <c:v>39.1</c:v>
                </c:pt>
                <c:pt idx="903">
                  <c:v>38.32</c:v>
                </c:pt>
                <c:pt idx="904">
                  <c:v>35.520000000000003</c:v>
                </c:pt>
                <c:pt idx="905">
                  <c:v>35.22</c:v>
                </c:pt>
                <c:pt idx="906">
                  <c:v>39.15</c:v>
                </c:pt>
                <c:pt idx="907">
                  <c:v>37.1</c:v>
                </c:pt>
                <c:pt idx="908">
                  <c:v>36.130000000000003</c:v>
                </c:pt>
                <c:pt idx="909">
                  <c:v>35.94</c:v>
                </c:pt>
                <c:pt idx="910">
                  <c:v>37.22</c:v>
                </c:pt>
                <c:pt idx="911">
                  <c:v>38.700000000000003</c:v>
                </c:pt>
                <c:pt idx="912">
                  <c:v>35.94</c:v>
                </c:pt>
                <c:pt idx="913">
                  <c:v>32.22</c:v>
                </c:pt>
                <c:pt idx="914">
                  <c:v>35.43</c:v>
                </c:pt>
                <c:pt idx="915">
                  <c:v>34.840000000000003</c:v>
                </c:pt>
                <c:pt idx="916">
                  <c:v>33.24</c:v>
                </c:pt>
                <c:pt idx="917">
                  <c:v>37.619999999999997</c:v>
                </c:pt>
                <c:pt idx="918">
                  <c:v>41.66</c:v>
                </c:pt>
                <c:pt idx="919">
                  <c:v>35.159999999999997</c:v>
                </c:pt>
                <c:pt idx="920">
                  <c:v>31.25</c:v>
                </c:pt>
                <c:pt idx="921">
                  <c:v>35.51</c:v>
                </c:pt>
                <c:pt idx="922">
                  <c:v>31.06</c:v>
                </c:pt>
                <c:pt idx="923">
                  <c:v>40.92</c:v>
                </c:pt>
                <c:pt idx="924">
                  <c:v>40.56</c:v>
                </c:pt>
                <c:pt idx="925">
                  <c:v>35.26</c:v>
                </c:pt>
                <c:pt idx="926">
                  <c:v>34.03</c:v>
                </c:pt>
                <c:pt idx="927">
                  <c:v>38.979999999999997</c:v>
                </c:pt>
                <c:pt idx="928">
                  <c:v>32.85</c:v>
                </c:pt>
                <c:pt idx="929">
                  <c:v>32.340000000000003</c:v>
                </c:pt>
                <c:pt idx="930">
                  <c:v>36.39</c:v>
                </c:pt>
                <c:pt idx="931">
                  <c:v>37.29</c:v>
                </c:pt>
                <c:pt idx="932">
                  <c:v>41.76</c:v>
                </c:pt>
                <c:pt idx="933">
                  <c:v>40.47</c:v>
                </c:pt>
                <c:pt idx="934">
                  <c:v>46.85</c:v>
                </c:pt>
                <c:pt idx="935">
                  <c:v>37.44</c:v>
                </c:pt>
                <c:pt idx="936">
                  <c:v>30.79</c:v>
                </c:pt>
                <c:pt idx="937">
                  <c:v>30.6</c:v>
                </c:pt>
                <c:pt idx="938">
                  <c:v>34.72</c:v>
                </c:pt>
                <c:pt idx="939">
                  <c:v>30.79</c:v>
                </c:pt>
                <c:pt idx="940">
                  <c:v>43.44</c:v>
                </c:pt>
                <c:pt idx="941">
                  <c:v>35.909999999999997</c:v>
                </c:pt>
                <c:pt idx="942">
                  <c:v>39.590000000000003</c:v>
                </c:pt>
                <c:pt idx="943">
                  <c:v>33.93</c:v>
                </c:pt>
                <c:pt idx="944">
                  <c:v>40.619999999999997</c:v>
                </c:pt>
                <c:pt idx="945">
                  <c:v>40.700000000000003</c:v>
                </c:pt>
                <c:pt idx="946">
                  <c:v>36.43</c:v>
                </c:pt>
                <c:pt idx="947">
                  <c:v>38.86</c:v>
                </c:pt>
                <c:pt idx="948">
                  <c:v>38.57</c:v>
                </c:pt>
                <c:pt idx="949">
                  <c:v>34.42</c:v>
                </c:pt>
                <c:pt idx="950">
                  <c:v>36.71</c:v>
                </c:pt>
                <c:pt idx="951">
                  <c:v>40.770000000000003</c:v>
                </c:pt>
                <c:pt idx="952">
                  <c:v>33.61</c:v>
                </c:pt>
                <c:pt idx="953">
                  <c:v>32.82</c:v>
                </c:pt>
                <c:pt idx="954">
                  <c:v>40.67</c:v>
                </c:pt>
                <c:pt idx="955">
                  <c:v>44.07</c:v>
                </c:pt>
                <c:pt idx="956">
                  <c:v>35.03</c:v>
                </c:pt>
                <c:pt idx="957">
                  <c:v>35.380000000000003</c:v>
                </c:pt>
                <c:pt idx="958">
                  <c:v>44.42</c:v>
                </c:pt>
                <c:pt idx="959">
                  <c:v>39.89</c:v>
                </c:pt>
                <c:pt idx="960">
                  <c:v>38.49</c:v>
                </c:pt>
                <c:pt idx="961">
                  <c:v>32.39</c:v>
                </c:pt>
                <c:pt idx="962">
                  <c:v>33.9</c:v>
                </c:pt>
                <c:pt idx="963">
                  <c:v>40.01</c:v>
                </c:pt>
                <c:pt idx="964">
                  <c:v>34.229999999999997</c:v>
                </c:pt>
                <c:pt idx="965">
                  <c:v>38.35</c:v>
                </c:pt>
                <c:pt idx="966">
                  <c:v>35.17</c:v>
                </c:pt>
                <c:pt idx="967">
                  <c:v>33.72</c:v>
                </c:pt>
                <c:pt idx="968">
                  <c:v>38.01</c:v>
                </c:pt>
                <c:pt idx="969">
                  <c:v>42.1</c:v>
                </c:pt>
                <c:pt idx="970">
                  <c:v>38.799999999999997</c:v>
                </c:pt>
                <c:pt idx="971">
                  <c:v>41.8</c:v>
                </c:pt>
                <c:pt idx="972">
                  <c:v>29.92</c:v>
                </c:pt>
                <c:pt idx="973">
                  <c:v>38.42</c:v>
                </c:pt>
                <c:pt idx="974">
                  <c:v>31</c:v>
                </c:pt>
                <c:pt idx="975">
                  <c:v>29.17</c:v>
                </c:pt>
                <c:pt idx="976">
                  <c:v>34.97</c:v>
                </c:pt>
                <c:pt idx="977">
                  <c:v>39.200000000000003</c:v>
                </c:pt>
                <c:pt idx="978">
                  <c:v>33.39</c:v>
                </c:pt>
                <c:pt idx="979">
                  <c:v>38.380000000000003</c:v>
                </c:pt>
                <c:pt idx="980">
                  <c:v>37.200000000000003</c:v>
                </c:pt>
                <c:pt idx="981">
                  <c:v>32.840000000000003</c:v>
                </c:pt>
                <c:pt idx="982">
                  <c:v>41.29</c:v>
                </c:pt>
                <c:pt idx="983">
                  <c:v>35.869999999999997</c:v>
                </c:pt>
                <c:pt idx="984">
                  <c:v>29.19</c:v>
                </c:pt>
                <c:pt idx="985">
                  <c:v>32.65</c:v>
                </c:pt>
                <c:pt idx="986">
                  <c:v>33.6</c:v>
                </c:pt>
                <c:pt idx="987">
                  <c:v>43.11</c:v>
                </c:pt>
                <c:pt idx="988">
                  <c:v>35.26</c:v>
                </c:pt>
                <c:pt idx="989">
                  <c:v>34.06</c:v>
                </c:pt>
                <c:pt idx="990">
                  <c:v>39.229999999999997</c:v>
                </c:pt>
                <c:pt idx="991">
                  <c:v>35.35</c:v>
                </c:pt>
                <c:pt idx="992">
                  <c:v>38.08</c:v>
                </c:pt>
                <c:pt idx="993">
                  <c:v>36.9</c:v>
                </c:pt>
                <c:pt idx="994">
                  <c:v>36.19</c:v>
                </c:pt>
                <c:pt idx="995">
                  <c:v>46.89</c:v>
                </c:pt>
                <c:pt idx="996">
                  <c:v>38.72</c:v>
                </c:pt>
                <c:pt idx="997">
                  <c:v>34.79</c:v>
                </c:pt>
                <c:pt idx="998">
                  <c:v>40.18</c:v>
                </c:pt>
                <c:pt idx="999">
                  <c:v>40.1</c:v>
                </c:pt>
                <c:pt idx="1000">
                  <c:v>37.200000000000003</c:v>
                </c:pt>
                <c:pt idx="1001">
                  <c:v>34.85</c:v>
                </c:pt>
                <c:pt idx="1002">
                  <c:v>41.02</c:v>
                </c:pt>
                <c:pt idx="1003">
                  <c:v>32.1</c:v>
                </c:pt>
                <c:pt idx="1004">
                  <c:v>33.619999999999997</c:v>
                </c:pt>
                <c:pt idx="1005">
                  <c:v>40.53</c:v>
                </c:pt>
                <c:pt idx="1006">
                  <c:v>40</c:v>
                </c:pt>
                <c:pt idx="1007">
                  <c:v>37.840000000000003</c:v>
                </c:pt>
                <c:pt idx="1008">
                  <c:v>31.64</c:v>
                </c:pt>
                <c:pt idx="1009">
                  <c:v>29.87</c:v>
                </c:pt>
                <c:pt idx="1010">
                  <c:v>43.89</c:v>
                </c:pt>
                <c:pt idx="1011">
                  <c:v>37.24</c:v>
                </c:pt>
                <c:pt idx="1012">
                  <c:v>35.229999999999997</c:v>
                </c:pt>
                <c:pt idx="1013">
                  <c:v>32.53</c:v>
                </c:pt>
                <c:pt idx="1014">
                  <c:v>40.17</c:v>
                </c:pt>
                <c:pt idx="1015">
                  <c:v>41.62</c:v>
                </c:pt>
                <c:pt idx="1016">
                  <c:v>33.89</c:v>
                </c:pt>
                <c:pt idx="1017">
                  <c:v>33.49</c:v>
                </c:pt>
                <c:pt idx="1018">
                  <c:v>41.94</c:v>
                </c:pt>
                <c:pt idx="1019">
                  <c:v>41.77</c:v>
                </c:pt>
                <c:pt idx="1020">
                  <c:v>30.37</c:v>
                </c:pt>
                <c:pt idx="1021">
                  <c:v>28.96</c:v>
                </c:pt>
                <c:pt idx="1022">
                  <c:v>35.65</c:v>
                </c:pt>
                <c:pt idx="1023">
                  <c:v>34.58</c:v>
                </c:pt>
                <c:pt idx="1024">
                  <c:v>37.909999999999997</c:v>
                </c:pt>
                <c:pt idx="1025">
                  <c:v>36.75</c:v>
                </c:pt>
                <c:pt idx="1026">
                  <c:v>33.36</c:v>
                </c:pt>
                <c:pt idx="1027">
                  <c:v>36.18</c:v>
                </c:pt>
                <c:pt idx="1028">
                  <c:v>32.6</c:v>
                </c:pt>
                <c:pt idx="1029">
                  <c:v>36.07</c:v>
                </c:pt>
                <c:pt idx="1030">
                  <c:v>39.01</c:v>
                </c:pt>
                <c:pt idx="1031">
                  <c:v>39.270000000000003</c:v>
                </c:pt>
                <c:pt idx="1032">
                  <c:v>28.48</c:v>
                </c:pt>
                <c:pt idx="1033">
                  <c:v>35.08</c:v>
                </c:pt>
                <c:pt idx="1034">
                  <c:v>38.159999999999997</c:v>
                </c:pt>
                <c:pt idx="1035">
                  <c:v>29.95</c:v>
                </c:pt>
                <c:pt idx="1036">
                  <c:v>39.450000000000003</c:v>
                </c:pt>
                <c:pt idx="1037">
                  <c:v>37.33</c:v>
                </c:pt>
                <c:pt idx="1038">
                  <c:v>41.27</c:v>
                </c:pt>
                <c:pt idx="1039">
                  <c:v>33.31</c:v>
                </c:pt>
                <c:pt idx="1040">
                  <c:v>43.67</c:v>
                </c:pt>
                <c:pt idx="1041">
                  <c:v>35.799999999999997</c:v>
                </c:pt>
                <c:pt idx="1042">
                  <c:v>29.02</c:v>
                </c:pt>
                <c:pt idx="1043">
                  <c:v>36.36</c:v>
                </c:pt>
                <c:pt idx="1044">
                  <c:v>32.58</c:v>
                </c:pt>
                <c:pt idx="1045">
                  <c:v>29.45</c:v>
                </c:pt>
                <c:pt idx="1046">
                  <c:v>36.82</c:v>
                </c:pt>
                <c:pt idx="1047">
                  <c:v>33.79</c:v>
                </c:pt>
                <c:pt idx="1048">
                  <c:v>31.39</c:v>
                </c:pt>
                <c:pt idx="1049">
                  <c:v>35.61</c:v>
                </c:pt>
                <c:pt idx="1050">
                  <c:v>32.020000000000003</c:v>
                </c:pt>
                <c:pt idx="1051">
                  <c:v>38.78</c:v>
                </c:pt>
                <c:pt idx="1052">
                  <c:v>39.99</c:v>
                </c:pt>
                <c:pt idx="1053">
                  <c:v>42.03</c:v>
                </c:pt>
                <c:pt idx="1054">
                  <c:v>38.86</c:v>
                </c:pt>
                <c:pt idx="1055">
                  <c:v>37.65</c:v>
                </c:pt>
                <c:pt idx="1056">
                  <c:v>34.11</c:v>
                </c:pt>
                <c:pt idx="1057">
                  <c:v>35.54</c:v>
                </c:pt>
                <c:pt idx="1058">
                  <c:v>39.700000000000003</c:v>
                </c:pt>
                <c:pt idx="1059">
                  <c:v>43.03</c:v>
                </c:pt>
                <c:pt idx="1060">
                  <c:v>35.67</c:v>
                </c:pt>
                <c:pt idx="1061">
                  <c:v>40.770000000000003</c:v>
                </c:pt>
                <c:pt idx="1062">
                  <c:v>38.299999999999997</c:v>
                </c:pt>
                <c:pt idx="1063">
                  <c:v>41.34</c:v>
                </c:pt>
                <c:pt idx="1064">
                  <c:v>33.07</c:v>
                </c:pt>
                <c:pt idx="1065">
                  <c:v>35.130000000000003</c:v>
                </c:pt>
                <c:pt idx="1066">
                  <c:v>36.549999999999997</c:v>
                </c:pt>
                <c:pt idx="1067">
                  <c:v>46.05</c:v>
                </c:pt>
                <c:pt idx="1068">
                  <c:v>38.35</c:v>
                </c:pt>
                <c:pt idx="1069">
                  <c:v>36.28</c:v>
                </c:pt>
                <c:pt idx="1070">
                  <c:v>34.4</c:v>
                </c:pt>
                <c:pt idx="1071">
                  <c:v>29.77</c:v>
                </c:pt>
                <c:pt idx="1072">
                  <c:v>37.700000000000003</c:v>
                </c:pt>
                <c:pt idx="1073">
                  <c:v>32.630000000000003</c:v>
                </c:pt>
                <c:pt idx="1074">
                  <c:v>29.41</c:v>
                </c:pt>
                <c:pt idx="1075">
                  <c:v>38.43</c:v>
                </c:pt>
                <c:pt idx="1076">
                  <c:v>38.58</c:v>
                </c:pt>
                <c:pt idx="1077">
                  <c:v>43.38</c:v>
                </c:pt>
                <c:pt idx="1078">
                  <c:v>32.18</c:v>
                </c:pt>
                <c:pt idx="1079">
                  <c:v>36.590000000000003</c:v>
                </c:pt>
                <c:pt idx="1080">
                  <c:v>37.17</c:v>
                </c:pt>
                <c:pt idx="1081">
                  <c:v>31.97</c:v>
                </c:pt>
                <c:pt idx="1082">
                  <c:v>31.01</c:v>
                </c:pt>
                <c:pt idx="1083">
                  <c:v>34.549999999999997</c:v>
                </c:pt>
                <c:pt idx="1084">
                  <c:v>37.340000000000003</c:v>
                </c:pt>
                <c:pt idx="1085">
                  <c:v>37.270000000000003</c:v>
                </c:pt>
                <c:pt idx="1086">
                  <c:v>41.02</c:v>
                </c:pt>
                <c:pt idx="1087">
                  <c:v>33.42</c:v>
                </c:pt>
                <c:pt idx="1088">
                  <c:v>37.36</c:v>
                </c:pt>
                <c:pt idx="1089">
                  <c:v>32.270000000000003</c:v>
                </c:pt>
                <c:pt idx="1090">
                  <c:v>40.729999999999997</c:v>
                </c:pt>
                <c:pt idx="1091">
                  <c:v>36.44</c:v>
                </c:pt>
                <c:pt idx="1092">
                  <c:v>36.479999999999997</c:v>
                </c:pt>
                <c:pt idx="1093">
                  <c:v>34.15</c:v>
                </c:pt>
                <c:pt idx="1094">
                  <c:v>32.409999999999997</c:v>
                </c:pt>
                <c:pt idx="1095">
                  <c:v>28.39</c:v>
                </c:pt>
                <c:pt idx="1096">
                  <c:v>37.47</c:v>
                </c:pt>
                <c:pt idx="1097">
                  <c:v>43.27</c:v>
                </c:pt>
                <c:pt idx="1098">
                  <c:v>41.6</c:v>
                </c:pt>
                <c:pt idx="1099">
                  <c:v>32.1</c:v>
                </c:pt>
                <c:pt idx="1100">
                  <c:v>39.049999999999997</c:v>
                </c:pt>
                <c:pt idx="1101">
                  <c:v>35.049999999999997</c:v>
                </c:pt>
                <c:pt idx="1102">
                  <c:v>41.35</c:v>
                </c:pt>
                <c:pt idx="1103">
                  <c:v>36.72</c:v>
                </c:pt>
                <c:pt idx="1104">
                  <c:v>38.44</c:v>
                </c:pt>
                <c:pt idx="1105">
                  <c:v>37.17</c:v>
                </c:pt>
                <c:pt idx="1106">
                  <c:v>32.39</c:v>
                </c:pt>
                <c:pt idx="1107">
                  <c:v>36.340000000000003</c:v>
                </c:pt>
                <c:pt idx="1108">
                  <c:v>39.72</c:v>
                </c:pt>
                <c:pt idx="1109">
                  <c:v>38.5</c:v>
                </c:pt>
                <c:pt idx="1110">
                  <c:v>36.24</c:v>
                </c:pt>
                <c:pt idx="1111">
                  <c:v>35.46</c:v>
                </c:pt>
                <c:pt idx="1112">
                  <c:v>34.340000000000003</c:v>
                </c:pt>
                <c:pt idx="1113">
                  <c:v>37.42</c:v>
                </c:pt>
                <c:pt idx="1114">
                  <c:v>32.14</c:v>
                </c:pt>
                <c:pt idx="1115">
                  <c:v>31.17</c:v>
                </c:pt>
                <c:pt idx="1116">
                  <c:v>29.92</c:v>
                </c:pt>
                <c:pt idx="1117">
                  <c:v>33.799999999999997</c:v>
                </c:pt>
                <c:pt idx="1118">
                  <c:v>33.24</c:v>
                </c:pt>
                <c:pt idx="1119">
                  <c:v>39.299999999999997</c:v>
                </c:pt>
                <c:pt idx="1120">
                  <c:v>44.94</c:v>
                </c:pt>
                <c:pt idx="1121">
                  <c:v>39.58</c:v>
                </c:pt>
                <c:pt idx="1122">
                  <c:v>41.21</c:v>
                </c:pt>
                <c:pt idx="1123">
                  <c:v>32.99</c:v>
                </c:pt>
                <c:pt idx="1124">
                  <c:v>40.26</c:v>
                </c:pt>
                <c:pt idx="1125">
                  <c:v>35.33</c:v>
                </c:pt>
                <c:pt idx="1126">
                  <c:v>37.56</c:v>
                </c:pt>
                <c:pt idx="1127">
                  <c:v>44.1</c:v>
                </c:pt>
                <c:pt idx="1128">
                  <c:v>35.22</c:v>
                </c:pt>
                <c:pt idx="1129">
                  <c:v>28.14</c:v>
                </c:pt>
                <c:pt idx="1130">
                  <c:v>34.54</c:v>
                </c:pt>
                <c:pt idx="1131">
                  <c:v>36.06</c:v>
                </c:pt>
                <c:pt idx="1132">
                  <c:v>30.19</c:v>
                </c:pt>
                <c:pt idx="1133">
                  <c:v>29.62</c:v>
                </c:pt>
                <c:pt idx="1134">
                  <c:v>37.619999999999997</c:v>
                </c:pt>
                <c:pt idx="1135">
                  <c:v>31.96</c:v>
                </c:pt>
                <c:pt idx="1136">
                  <c:v>34.299999999999997</c:v>
                </c:pt>
                <c:pt idx="1137">
                  <c:v>34.85</c:v>
                </c:pt>
                <c:pt idx="1138">
                  <c:v>35.409999999999997</c:v>
                </c:pt>
                <c:pt idx="1139">
                  <c:v>32.549999999999997</c:v>
                </c:pt>
                <c:pt idx="1140">
                  <c:v>40.590000000000003</c:v>
                </c:pt>
                <c:pt idx="1141">
                  <c:v>39.32</c:v>
                </c:pt>
                <c:pt idx="1142">
                  <c:v>35.700000000000003</c:v>
                </c:pt>
                <c:pt idx="1143">
                  <c:v>33.08</c:v>
                </c:pt>
                <c:pt idx="1144">
                  <c:v>35.96</c:v>
                </c:pt>
                <c:pt idx="1145">
                  <c:v>32.1</c:v>
                </c:pt>
                <c:pt idx="1146">
                  <c:v>34.950000000000003</c:v>
                </c:pt>
                <c:pt idx="1147">
                  <c:v>37.86</c:v>
                </c:pt>
                <c:pt idx="1148">
                  <c:v>43.68</c:v>
                </c:pt>
                <c:pt idx="1149">
                  <c:v>34.86</c:v>
                </c:pt>
                <c:pt idx="1150">
                  <c:v>34.450000000000003</c:v>
                </c:pt>
                <c:pt idx="1151">
                  <c:v>41.39</c:v>
                </c:pt>
                <c:pt idx="1152">
                  <c:v>22.12</c:v>
                </c:pt>
                <c:pt idx="1153">
                  <c:v>29.91</c:v>
                </c:pt>
                <c:pt idx="1154">
                  <c:v>36.020000000000003</c:v>
                </c:pt>
                <c:pt idx="1155">
                  <c:v>27.84</c:v>
                </c:pt>
                <c:pt idx="1156">
                  <c:v>36.56</c:v>
                </c:pt>
                <c:pt idx="1157">
                  <c:v>31.41</c:v>
                </c:pt>
                <c:pt idx="1158">
                  <c:v>37.01</c:v>
                </c:pt>
                <c:pt idx="1159">
                  <c:v>31.32</c:v>
                </c:pt>
                <c:pt idx="1160">
                  <c:v>35.21</c:v>
                </c:pt>
                <c:pt idx="1161">
                  <c:v>36.590000000000003</c:v>
                </c:pt>
                <c:pt idx="1162">
                  <c:v>37.9</c:v>
                </c:pt>
                <c:pt idx="1163">
                  <c:v>30.92</c:v>
                </c:pt>
                <c:pt idx="1164">
                  <c:v>33.47</c:v>
                </c:pt>
                <c:pt idx="1165">
                  <c:v>36.15</c:v>
                </c:pt>
                <c:pt idx="1166">
                  <c:v>34.130000000000003</c:v>
                </c:pt>
                <c:pt idx="1167">
                  <c:v>33.71</c:v>
                </c:pt>
                <c:pt idx="1168">
                  <c:v>34.32</c:v>
                </c:pt>
                <c:pt idx="1169">
                  <c:v>32.93</c:v>
                </c:pt>
                <c:pt idx="1170">
                  <c:v>40.76</c:v>
                </c:pt>
                <c:pt idx="1171">
                  <c:v>39.020000000000003</c:v>
                </c:pt>
                <c:pt idx="1172">
                  <c:v>36.67</c:v>
                </c:pt>
                <c:pt idx="1173">
                  <c:v>39.9</c:v>
                </c:pt>
                <c:pt idx="1174">
                  <c:v>32.020000000000003</c:v>
                </c:pt>
                <c:pt idx="1175">
                  <c:v>33.619999999999997</c:v>
                </c:pt>
                <c:pt idx="1176">
                  <c:v>35.130000000000003</c:v>
                </c:pt>
                <c:pt idx="1177">
                  <c:v>30.36</c:v>
                </c:pt>
                <c:pt idx="1178">
                  <c:v>29.97</c:v>
                </c:pt>
                <c:pt idx="1179">
                  <c:v>37.19</c:v>
                </c:pt>
                <c:pt idx="1180">
                  <c:v>35.369999999999997</c:v>
                </c:pt>
                <c:pt idx="1181">
                  <c:v>33.65</c:v>
                </c:pt>
                <c:pt idx="1182">
                  <c:v>29.97</c:v>
                </c:pt>
                <c:pt idx="1183">
                  <c:v>38.18</c:v>
                </c:pt>
                <c:pt idx="1184">
                  <c:v>32.28</c:v>
                </c:pt>
                <c:pt idx="1185">
                  <c:v>39.67</c:v>
                </c:pt>
                <c:pt idx="1186">
                  <c:v>33.450000000000003</c:v>
                </c:pt>
                <c:pt idx="1187">
                  <c:v>41.51</c:v>
                </c:pt>
                <c:pt idx="1188">
                  <c:v>33.22</c:v>
                </c:pt>
                <c:pt idx="1189">
                  <c:v>35.9</c:v>
                </c:pt>
                <c:pt idx="1190">
                  <c:v>31.3</c:v>
                </c:pt>
                <c:pt idx="1191">
                  <c:v>39.64</c:v>
                </c:pt>
                <c:pt idx="1192">
                  <c:v>35.47</c:v>
                </c:pt>
                <c:pt idx="1193">
                  <c:v>34.4</c:v>
                </c:pt>
                <c:pt idx="1194">
                  <c:v>29.42</c:v>
                </c:pt>
                <c:pt idx="1195">
                  <c:v>36.92</c:v>
                </c:pt>
                <c:pt idx="1196">
                  <c:v>42.62</c:v>
                </c:pt>
                <c:pt idx="1197">
                  <c:v>38.4</c:v>
                </c:pt>
                <c:pt idx="1198">
                  <c:v>37</c:v>
                </c:pt>
                <c:pt idx="1199">
                  <c:v>40.35</c:v>
                </c:pt>
                <c:pt idx="1200">
                  <c:v>31.21</c:v>
                </c:pt>
                <c:pt idx="1201">
                  <c:v>33.25</c:v>
                </c:pt>
                <c:pt idx="1202">
                  <c:v>34.14</c:v>
                </c:pt>
                <c:pt idx="1203">
                  <c:v>35.72</c:v>
                </c:pt>
                <c:pt idx="1204">
                  <c:v>38.979999999999997</c:v>
                </c:pt>
                <c:pt idx="1205">
                  <c:v>32.659999999999997</c:v>
                </c:pt>
                <c:pt idx="1206">
                  <c:v>37.14</c:v>
                </c:pt>
                <c:pt idx="1207">
                  <c:v>30.65</c:v>
                </c:pt>
                <c:pt idx="1208">
                  <c:v>37.85</c:v>
                </c:pt>
                <c:pt idx="1209">
                  <c:v>34.340000000000003</c:v>
                </c:pt>
                <c:pt idx="1210">
                  <c:v>42.91</c:v>
                </c:pt>
                <c:pt idx="1211">
                  <c:v>38.56</c:v>
                </c:pt>
                <c:pt idx="1212">
                  <c:v>33.42</c:v>
                </c:pt>
                <c:pt idx="1213">
                  <c:v>30.02</c:v>
                </c:pt>
                <c:pt idx="1214">
                  <c:v>36.5</c:v>
                </c:pt>
                <c:pt idx="1215">
                  <c:v>38.08</c:v>
                </c:pt>
                <c:pt idx="1216">
                  <c:v>32.630000000000003</c:v>
                </c:pt>
                <c:pt idx="1217">
                  <c:v>36.36</c:v>
                </c:pt>
                <c:pt idx="1218">
                  <c:v>36.4</c:v>
                </c:pt>
                <c:pt idx="1219">
                  <c:v>36.159999999999997</c:v>
                </c:pt>
                <c:pt idx="1220">
                  <c:v>39.75</c:v>
                </c:pt>
                <c:pt idx="1221">
                  <c:v>39.93</c:v>
                </c:pt>
                <c:pt idx="1222">
                  <c:v>36.86</c:v>
                </c:pt>
                <c:pt idx="1223">
                  <c:v>34.28</c:v>
                </c:pt>
                <c:pt idx="1224">
                  <c:v>23.95</c:v>
                </c:pt>
                <c:pt idx="1225">
                  <c:v>33.520000000000003</c:v>
                </c:pt>
                <c:pt idx="1226">
                  <c:v>28.62</c:v>
                </c:pt>
                <c:pt idx="1227">
                  <c:v>37.03</c:v>
                </c:pt>
                <c:pt idx="1228">
                  <c:v>34.75</c:v>
                </c:pt>
                <c:pt idx="1229">
                  <c:v>30.95</c:v>
                </c:pt>
                <c:pt idx="1230">
                  <c:v>29.14</c:v>
                </c:pt>
                <c:pt idx="1231">
                  <c:v>29.37</c:v>
                </c:pt>
                <c:pt idx="1232">
                  <c:v>35.75</c:v>
                </c:pt>
                <c:pt idx="1233">
                  <c:v>40.65</c:v>
                </c:pt>
                <c:pt idx="1234">
                  <c:v>35.31</c:v>
                </c:pt>
                <c:pt idx="1235">
                  <c:v>41.35</c:v>
                </c:pt>
                <c:pt idx="1236">
                  <c:v>43.76</c:v>
                </c:pt>
                <c:pt idx="1237">
                  <c:v>33.24</c:v>
                </c:pt>
                <c:pt idx="1238">
                  <c:v>40.11</c:v>
                </c:pt>
                <c:pt idx="1239">
                  <c:v>37.380000000000003</c:v>
                </c:pt>
                <c:pt idx="1240">
                  <c:v>43.87</c:v>
                </c:pt>
                <c:pt idx="1241">
                  <c:v>40.090000000000003</c:v>
                </c:pt>
                <c:pt idx="1242">
                  <c:v>37.07</c:v>
                </c:pt>
                <c:pt idx="1243">
                  <c:v>42.23</c:v>
                </c:pt>
                <c:pt idx="1244">
                  <c:v>40.75</c:v>
                </c:pt>
                <c:pt idx="1245">
                  <c:v>34.770000000000003</c:v>
                </c:pt>
                <c:pt idx="1246">
                  <c:v>35.9</c:v>
                </c:pt>
                <c:pt idx="1247">
                  <c:v>42.53</c:v>
                </c:pt>
                <c:pt idx="1248">
                  <c:v>29.4</c:v>
                </c:pt>
                <c:pt idx="1249">
                  <c:v>38.340000000000003</c:v>
                </c:pt>
                <c:pt idx="1250">
                  <c:v>31.42</c:v>
                </c:pt>
                <c:pt idx="1251">
                  <c:v>34.72</c:v>
                </c:pt>
                <c:pt idx="1252">
                  <c:v>38.5</c:v>
                </c:pt>
                <c:pt idx="1253">
                  <c:v>40.799999999999997</c:v>
                </c:pt>
                <c:pt idx="1254">
                  <c:v>34.840000000000003</c:v>
                </c:pt>
                <c:pt idx="1255">
                  <c:v>35.270000000000003</c:v>
                </c:pt>
                <c:pt idx="1256">
                  <c:v>34.4</c:v>
                </c:pt>
                <c:pt idx="1257">
                  <c:v>37.200000000000003</c:v>
                </c:pt>
                <c:pt idx="1258">
                  <c:v>40.11</c:v>
                </c:pt>
                <c:pt idx="1259">
                  <c:v>37.229999999999997</c:v>
                </c:pt>
                <c:pt idx="1260">
                  <c:v>36.909999999999997</c:v>
                </c:pt>
                <c:pt idx="1261">
                  <c:v>37.64</c:v>
                </c:pt>
                <c:pt idx="1262">
                  <c:v>41.39</c:v>
                </c:pt>
                <c:pt idx="1263">
                  <c:v>40.229999999999997</c:v>
                </c:pt>
                <c:pt idx="1264">
                  <c:v>34.93</c:v>
                </c:pt>
                <c:pt idx="1265">
                  <c:v>38.4</c:v>
                </c:pt>
                <c:pt idx="1266">
                  <c:v>34.99</c:v>
                </c:pt>
                <c:pt idx="1267">
                  <c:v>34.409999999999997</c:v>
                </c:pt>
                <c:pt idx="1268">
                  <c:v>41.29</c:v>
                </c:pt>
                <c:pt idx="1269">
                  <c:v>39.47</c:v>
                </c:pt>
                <c:pt idx="1270">
                  <c:v>37.28</c:v>
                </c:pt>
                <c:pt idx="1271">
                  <c:v>42.5</c:v>
                </c:pt>
                <c:pt idx="1272">
                  <c:v>29.73</c:v>
                </c:pt>
                <c:pt idx="1273">
                  <c:v>31.26</c:v>
                </c:pt>
                <c:pt idx="1274">
                  <c:v>33.200000000000003</c:v>
                </c:pt>
                <c:pt idx="1275">
                  <c:v>33.43</c:v>
                </c:pt>
                <c:pt idx="1276">
                  <c:v>40.659999999999997</c:v>
                </c:pt>
                <c:pt idx="1277">
                  <c:v>38.31</c:v>
                </c:pt>
                <c:pt idx="1278">
                  <c:v>35.090000000000003</c:v>
                </c:pt>
                <c:pt idx="1279">
                  <c:v>38.520000000000003</c:v>
                </c:pt>
                <c:pt idx="1280">
                  <c:v>38.6</c:v>
                </c:pt>
                <c:pt idx="1281">
                  <c:v>33.270000000000003</c:v>
                </c:pt>
                <c:pt idx="1282">
                  <c:v>43.75</c:v>
                </c:pt>
                <c:pt idx="1283">
                  <c:v>33.520000000000003</c:v>
                </c:pt>
                <c:pt idx="1284">
                  <c:v>36.51</c:v>
                </c:pt>
                <c:pt idx="1285">
                  <c:v>39.82</c:v>
                </c:pt>
                <c:pt idx="1286">
                  <c:v>39.54</c:v>
                </c:pt>
                <c:pt idx="1287">
                  <c:v>41.26</c:v>
                </c:pt>
                <c:pt idx="1288">
                  <c:v>32.520000000000003</c:v>
                </c:pt>
                <c:pt idx="1289">
                  <c:v>32.049999999999997</c:v>
                </c:pt>
                <c:pt idx="1290">
                  <c:v>36.17</c:v>
                </c:pt>
                <c:pt idx="1291">
                  <c:v>34.020000000000003</c:v>
                </c:pt>
                <c:pt idx="1292">
                  <c:v>38.61</c:v>
                </c:pt>
                <c:pt idx="1293">
                  <c:v>36.880000000000003</c:v>
                </c:pt>
                <c:pt idx="1294">
                  <c:v>40.21</c:v>
                </c:pt>
                <c:pt idx="1295">
                  <c:v>38.42</c:v>
                </c:pt>
                <c:pt idx="1296">
                  <c:v>39.04</c:v>
                </c:pt>
                <c:pt idx="1297">
                  <c:v>33.82</c:v>
                </c:pt>
                <c:pt idx="1298">
                  <c:v>33.89</c:v>
                </c:pt>
                <c:pt idx="1299">
                  <c:v>38.71</c:v>
                </c:pt>
                <c:pt idx="1300">
                  <c:v>40.200000000000003</c:v>
                </c:pt>
                <c:pt idx="1301">
                  <c:v>38.86</c:v>
                </c:pt>
                <c:pt idx="1302">
                  <c:v>40.53</c:v>
                </c:pt>
                <c:pt idx="1303">
                  <c:v>35.79</c:v>
                </c:pt>
                <c:pt idx="1304">
                  <c:v>44.99</c:v>
                </c:pt>
                <c:pt idx="1305">
                  <c:v>40.19</c:v>
                </c:pt>
                <c:pt idx="1306">
                  <c:v>41.48</c:v>
                </c:pt>
                <c:pt idx="1307">
                  <c:v>34.83</c:v>
                </c:pt>
                <c:pt idx="1308">
                  <c:v>31.37</c:v>
                </c:pt>
                <c:pt idx="1309">
                  <c:v>32.840000000000003</c:v>
                </c:pt>
                <c:pt idx="1310">
                  <c:v>31.19</c:v>
                </c:pt>
                <c:pt idx="1311">
                  <c:v>38.99</c:v>
                </c:pt>
                <c:pt idx="1312">
                  <c:v>40.89</c:v>
                </c:pt>
                <c:pt idx="1313">
                  <c:v>36.119999999999997</c:v>
                </c:pt>
                <c:pt idx="1314">
                  <c:v>36.630000000000003</c:v>
                </c:pt>
                <c:pt idx="1315">
                  <c:v>38.32</c:v>
                </c:pt>
                <c:pt idx="1316">
                  <c:v>30.57</c:v>
                </c:pt>
                <c:pt idx="1317">
                  <c:v>41.75</c:v>
                </c:pt>
                <c:pt idx="1318">
                  <c:v>37.15</c:v>
                </c:pt>
                <c:pt idx="1319">
                  <c:v>38.69</c:v>
                </c:pt>
                <c:pt idx="1320">
                  <c:v>21.4</c:v>
                </c:pt>
                <c:pt idx="1321">
                  <c:v>32.9</c:v>
                </c:pt>
                <c:pt idx="1322">
                  <c:v>34.69</c:v>
                </c:pt>
                <c:pt idx="1323">
                  <c:v>32.119999999999997</c:v>
                </c:pt>
                <c:pt idx="1324">
                  <c:v>34.409999999999997</c:v>
                </c:pt>
                <c:pt idx="1325">
                  <c:v>37.35</c:v>
                </c:pt>
                <c:pt idx="1326">
                  <c:v>31.09</c:v>
                </c:pt>
                <c:pt idx="1327">
                  <c:v>34.96</c:v>
                </c:pt>
                <c:pt idx="1328">
                  <c:v>41.05</c:v>
                </c:pt>
                <c:pt idx="1329">
                  <c:v>36.4</c:v>
                </c:pt>
                <c:pt idx="1330">
                  <c:v>43.81</c:v>
                </c:pt>
                <c:pt idx="1331">
                  <c:v>41.25</c:v>
                </c:pt>
                <c:pt idx="1332">
                  <c:v>32.25</c:v>
                </c:pt>
                <c:pt idx="1333">
                  <c:v>31.69</c:v>
                </c:pt>
                <c:pt idx="1334">
                  <c:v>40.840000000000003</c:v>
                </c:pt>
                <c:pt idx="1335">
                  <c:v>36.81</c:v>
                </c:pt>
                <c:pt idx="1336">
                  <c:v>30.49</c:v>
                </c:pt>
                <c:pt idx="1337">
                  <c:v>40.020000000000003</c:v>
                </c:pt>
                <c:pt idx="1338">
                  <c:v>42.19</c:v>
                </c:pt>
                <c:pt idx="1339">
                  <c:v>39.1</c:v>
                </c:pt>
                <c:pt idx="1340">
                  <c:v>39.17</c:v>
                </c:pt>
                <c:pt idx="1341">
                  <c:v>33.04</c:v>
                </c:pt>
                <c:pt idx="1342">
                  <c:v>44.93</c:v>
                </c:pt>
                <c:pt idx="1343">
                  <c:v>40.51</c:v>
                </c:pt>
                <c:pt idx="1344">
                  <c:v>30.88</c:v>
                </c:pt>
                <c:pt idx="1345">
                  <c:v>40.119999999999997</c:v>
                </c:pt>
                <c:pt idx="1346">
                  <c:v>36.86</c:v>
                </c:pt>
                <c:pt idx="1347">
                  <c:v>35.53</c:v>
                </c:pt>
                <c:pt idx="1348">
                  <c:v>35.17</c:v>
                </c:pt>
                <c:pt idx="1349">
                  <c:v>35.69</c:v>
                </c:pt>
                <c:pt idx="1350">
                  <c:v>39.07</c:v>
                </c:pt>
                <c:pt idx="1351">
                  <c:v>32.31</c:v>
                </c:pt>
                <c:pt idx="1352">
                  <c:v>37.340000000000003</c:v>
                </c:pt>
                <c:pt idx="1353">
                  <c:v>42.58</c:v>
                </c:pt>
                <c:pt idx="1354">
                  <c:v>37.299999999999997</c:v>
                </c:pt>
                <c:pt idx="1355">
                  <c:v>46.55</c:v>
                </c:pt>
                <c:pt idx="1356">
                  <c:v>32.04</c:v>
                </c:pt>
                <c:pt idx="1357">
                  <c:v>38.76</c:v>
                </c:pt>
                <c:pt idx="1358">
                  <c:v>28.14</c:v>
                </c:pt>
                <c:pt idx="1359">
                  <c:v>35.409999999999997</c:v>
                </c:pt>
                <c:pt idx="1360">
                  <c:v>40.07</c:v>
                </c:pt>
                <c:pt idx="1361">
                  <c:v>39.33</c:v>
                </c:pt>
                <c:pt idx="1362">
                  <c:v>39.36</c:v>
                </c:pt>
                <c:pt idx="1363">
                  <c:v>36.979999999999997</c:v>
                </c:pt>
                <c:pt idx="1364">
                  <c:v>33.479999999999997</c:v>
                </c:pt>
                <c:pt idx="1365">
                  <c:v>32.659999999999997</c:v>
                </c:pt>
                <c:pt idx="1366">
                  <c:v>43.03</c:v>
                </c:pt>
                <c:pt idx="1367">
                  <c:v>34.58</c:v>
                </c:pt>
                <c:pt idx="1368">
                  <c:v>23.71</c:v>
                </c:pt>
                <c:pt idx="1369">
                  <c:v>35.44</c:v>
                </c:pt>
                <c:pt idx="1370">
                  <c:v>35.71</c:v>
                </c:pt>
                <c:pt idx="1371">
                  <c:v>31.95</c:v>
                </c:pt>
                <c:pt idx="1372">
                  <c:v>38.22</c:v>
                </c:pt>
                <c:pt idx="1373">
                  <c:v>38.64</c:v>
                </c:pt>
                <c:pt idx="1374">
                  <c:v>36.869999999999997</c:v>
                </c:pt>
                <c:pt idx="1375">
                  <c:v>31.33</c:v>
                </c:pt>
                <c:pt idx="1376">
                  <c:v>39.78</c:v>
                </c:pt>
                <c:pt idx="1377">
                  <c:v>35.119999999999997</c:v>
                </c:pt>
                <c:pt idx="1378">
                  <c:v>31.54</c:v>
                </c:pt>
                <c:pt idx="1379">
                  <c:v>33.33</c:v>
                </c:pt>
                <c:pt idx="1380">
                  <c:v>29.85</c:v>
                </c:pt>
                <c:pt idx="1381">
                  <c:v>32.53</c:v>
                </c:pt>
                <c:pt idx="1382">
                  <c:v>34.700000000000003</c:v>
                </c:pt>
                <c:pt idx="1383">
                  <c:v>39.81</c:v>
                </c:pt>
                <c:pt idx="1384">
                  <c:v>28.66</c:v>
                </c:pt>
                <c:pt idx="1385">
                  <c:v>37.28</c:v>
                </c:pt>
                <c:pt idx="1386">
                  <c:v>32.880000000000003</c:v>
                </c:pt>
                <c:pt idx="1387">
                  <c:v>36.19</c:v>
                </c:pt>
                <c:pt idx="1388">
                  <c:v>38.979999999999997</c:v>
                </c:pt>
                <c:pt idx="1389">
                  <c:v>32.43</c:v>
                </c:pt>
                <c:pt idx="1390">
                  <c:v>41.21</c:v>
                </c:pt>
                <c:pt idx="1391">
                  <c:v>43.1</c:v>
                </c:pt>
                <c:pt idx="1392">
                  <c:v>36.1</c:v>
                </c:pt>
                <c:pt idx="1393">
                  <c:v>37.68</c:v>
                </c:pt>
                <c:pt idx="1394">
                  <c:v>31.89</c:v>
                </c:pt>
                <c:pt idx="1395">
                  <c:v>36.5</c:v>
                </c:pt>
                <c:pt idx="1396">
                  <c:v>32.270000000000003</c:v>
                </c:pt>
                <c:pt idx="1397">
                  <c:v>37.07</c:v>
                </c:pt>
                <c:pt idx="1398">
                  <c:v>32.19</c:v>
                </c:pt>
                <c:pt idx="1399">
                  <c:v>35.82</c:v>
                </c:pt>
                <c:pt idx="1400">
                  <c:v>32</c:v>
                </c:pt>
                <c:pt idx="1401">
                  <c:v>39.06</c:v>
                </c:pt>
                <c:pt idx="1402">
                  <c:v>35.520000000000003</c:v>
                </c:pt>
                <c:pt idx="1403">
                  <c:v>43.14</c:v>
                </c:pt>
                <c:pt idx="1404">
                  <c:v>40.53</c:v>
                </c:pt>
                <c:pt idx="1405">
                  <c:v>38.67</c:v>
                </c:pt>
                <c:pt idx="1406">
                  <c:v>33.909999999999997</c:v>
                </c:pt>
                <c:pt idx="1407">
                  <c:v>39.880000000000003</c:v>
                </c:pt>
                <c:pt idx="1408">
                  <c:v>32.450000000000003</c:v>
                </c:pt>
                <c:pt idx="1409">
                  <c:v>41.6</c:v>
                </c:pt>
                <c:pt idx="1410">
                  <c:v>34.380000000000003</c:v>
                </c:pt>
                <c:pt idx="1411">
                  <c:v>37.54</c:v>
                </c:pt>
                <c:pt idx="1412">
                  <c:v>34.270000000000003</c:v>
                </c:pt>
                <c:pt idx="1413">
                  <c:v>33.590000000000003</c:v>
                </c:pt>
                <c:pt idx="1414">
                  <c:v>42.49</c:v>
                </c:pt>
                <c:pt idx="1415">
                  <c:v>35.33</c:v>
                </c:pt>
                <c:pt idx="1416">
                  <c:v>35.590000000000003</c:v>
                </c:pt>
                <c:pt idx="1417">
                  <c:v>33.67</c:v>
                </c:pt>
                <c:pt idx="1418">
                  <c:v>30.14</c:v>
                </c:pt>
                <c:pt idx="1419">
                  <c:v>33.79</c:v>
                </c:pt>
                <c:pt idx="1420">
                  <c:v>33.76</c:v>
                </c:pt>
                <c:pt idx="1421">
                  <c:v>39.119999999999997</c:v>
                </c:pt>
                <c:pt idx="1422">
                  <c:v>39.39</c:v>
                </c:pt>
                <c:pt idx="1423">
                  <c:v>36.64</c:v>
                </c:pt>
                <c:pt idx="1424">
                  <c:v>42.85</c:v>
                </c:pt>
                <c:pt idx="1425">
                  <c:v>31.73</c:v>
                </c:pt>
                <c:pt idx="1426">
                  <c:v>36.76</c:v>
                </c:pt>
                <c:pt idx="1427">
                  <c:v>34.520000000000003</c:v>
                </c:pt>
                <c:pt idx="1428">
                  <c:v>35.25</c:v>
                </c:pt>
                <c:pt idx="1429">
                  <c:v>31.47</c:v>
                </c:pt>
                <c:pt idx="1430">
                  <c:v>28.81</c:v>
                </c:pt>
                <c:pt idx="1431">
                  <c:v>38.24</c:v>
                </c:pt>
                <c:pt idx="1432">
                  <c:v>37.19</c:v>
                </c:pt>
                <c:pt idx="1433">
                  <c:v>37.79</c:v>
                </c:pt>
                <c:pt idx="1434">
                  <c:v>33.119999999999997</c:v>
                </c:pt>
                <c:pt idx="1435">
                  <c:v>31.73</c:v>
                </c:pt>
                <c:pt idx="1436">
                  <c:v>42.55</c:v>
                </c:pt>
                <c:pt idx="1437">
                  <c:v>36.1</c:v>
                </c:pt>
                <c:pt idx="1438">
                  <c:v>42.73</c:v>
                </c:pt>
                <c:pt idx="1439">
                  <c:v>41.8</c:v>
                </c:pt>
                <c:pt idx="1440">
                  <c:v>26.29</c:v>
                </c:pt>
                <c:pt idx="1441">
                  <c:v>34.97</c:v>
                </c:pt>
                <c:pt idx="1442">
                  <c:v>33</c:v>
                </c:pt>
                <c:pt idx="1443">
                  <c:v>32.450000000000003</c:v>
                </c:pt>
                <c:pt idx="1444">
                  <c:v>38.72</c:v>
                </c:pt>
                <c:pt idx="1445">
                  <c:v>35.43</c:v>
                </c:pt>
                <c:pt idx="1446">
                  <c:v>35.57</c:v>
                </c:pt>
                <c:pt idx="1447">
                  <c:v>32.369999999999997</c:v>
                </c:pt>
                <c:pt idx="1448">
                  <c:v>35.61</c:v>
                </c:pt>
                <c:pt idx="1449">
                  <c:v>35.520000000000003</c:v>
                </c:pt>
                <c:pt idx="1450">
                  <c:v>44.24</c:v>
                </c:pt>
                <c:pt idx="1451">
                  <c:v>40.869999999999997</c:v>
                </c:pt>
                <c:pt idx="1452">
                  <c:v>22.52</c:v>
                </c:pt>
                <c:pt idx="1453">
                  <c:v>28.26</c:v>
                </c:pt>
                <c:pt idx="1454">
                  <c:v>37.49</c:v>
                </c:pt>
                <c:pt idx="1455">
                  <c:v>34.909999999999997</c:v>
                </c:pt>
                <c:pt idx="1456">
                  <c:v>32.58</c:v>
                </c:pt>
                <c:pt idx="1457">
                  <c:v>41.1</c:v>
                </c:pt>
                <c:pt idx="1458">
                  <c:v>37.25</c:v>
                </c:pt>
                <c:pt idx="1459">
                  <c:v>30.91</c:v>
                </c:pt>
                <c:pt idx="1460">
                  <c:v>34.880000000000003</c:v>
                </c:pt>
                <c:pt idx="1461">
                  <c:v>32.94</c:v>
                </c:pt>
                <c:pt idx="1462">
                  <c:v>42.12</c:v>
                </c:pt>
                <c:pt idx="1463">
                  <c:v>38.64</c:v>
                </c:pt>
                <c:pt idx="1464">
                  <c:v>38.58</c:v>
                </c:pt>
                <c:pt idx="1465">
                  <c:v>37.04</c:v>
                </c:pt>
                <c:pt idx="1466">
                  <c:v>32.700000000000003</c:v>
                </c:pt>
                <c:pt idx="1467">
                  <c:v>36.44</c:v>
                </c:pt>
                <c:pt idx="1468">
                  <c:v>38.85</c:v>
                </c:pt>
                <c:pt idx="1469">
                  <c:v>33.090000000000003</c:v>
                </c:pt>
                <c:pt idx="1470">
                  <c:v>33.369999999999997</c:v>
                </c:pt>
                <c:pt idx="1471">
                  <c:v>40.69</c:v>
                </c:pt>
                <c:pt idx="1472">
                  <c:v>32.630000000000003</c:v>
                </c:pt>
                <c:pt idx="1473">
                  <c:v>40.76</c:v>
                </c:pt>
                <c:pt idx="1474">
                  <c:v>34.979999999999997</c:v>
                </c:pt>
                <c:pt idx="1475">
                  <c:v>35.21</c:v>
                </c:pt>
                <c:pt idx="1476">
                  <c:v>34.07</c:v>
                </c:pt>
                <c:pt idx="1477">
                  <c:v>40.89</c:v>
                </c:pt>
                <c:pt idx="1478">
                  <c:v>37.07</c:v>
                </c:pt>
                <c:pt idx="1479">
                  <c:v>35.33</c:v>
                </c:pt>
                <c:pt idx="1480">
                  <c:v>32.81</c:v>
                </c:pt>
                <c:pt idx="1481">
                  <c:v>43.15</c:v>
                </c:pt>
                <c:pt idx="1482">
                  <c:v>41.32</c:v>
                </c:pt>
                <c:pt idx="1483">
                  <c:v>40.520000000000003</c:v>
                </c:pt>
                <c:pt idx="1484">
                  <c:v>40.18</c:v>
                </c:pt>
                <c:pt idx="1485">
                  <c:v>34.79</c:v>
                </c:pt>
                <c:pt idx="1486">
                  <c:v>36.53</c:v>
                </c:pt>
                <c:pt idx="1487">
                  <c:v>48.59</c:v>
                </c:pt>
                <c:pt idx="1488">
                  <c:v>19.309999999999999</c:v>
                </c:pt>
                <c:pt idx="1489">
                  <c:v>32.72</c:v>
                </c:pt>
                <c:pt idx="1490">
                  <c:v>39.06</c:v>
                </c:pt>
                <c:pt idx="1491">
                  <c:v>37.47</c:v>
                </c:pt>
                <c:pt idx="1492">
                  <c:v>32.549999999999997</c:v>
                </c:pt>
                <c:pt idx="1493">
                  <c:v>40.22</c:v>
                </c:pt>
                <c:pt idx="1494">
                  <c:v>42.88</c:v>
                </c:pt>
                <c:pt idx="1495">
                  <c:v>38.1</c:v>
                </c:pt>
                <c:pt idx="1496">
                  <c:v>39.72</c:v>
                </c:pt>
                <c:pt idx="1497">
                  <c:v>41.93</c:v>
                </c:pt>
                <c:pt idx="1498">
                  <c:v>37.61</c:v>
                </c:pt>
                <c:pt idx="1499">
                  <c:v>42.66</c:v>
                </c:pt>
                <c:pt idx="1500">
                  <c:v>33.5</c:v>
                </c:pt>
                <c:pt idx="1501">
                  <c:v>35.21</c:v>
                </c:pt>
                <c:pt idx="1502">
                  <c:v>26.43</c:v>
                </c:pt>
                <c:pt idx="1503">
                  <c:v>26.55</c:v>
                </c:pt>
                <c:pt idx="1504">
                  <c:v>37</c:v>
                </c:pt>
                <c:pt idx="1505">
                  <c:v>35.96</c:v>
                </c:pt>
                <c:pt idx="1506">
                  <c:v>37.979999999999997</c:v>
                </c:pt>
                <c:pt idx="1507">
                  <c:v>30.3</c:v>
                </c:pt>
                <c:pt idx="1508">
                  <c:v>30.6</c:v>
                </c:pt>
                <c:pt idx="1509">
                  <c:v>30.24</c:v>
                </c:pt>
                <c:pt idx="1510">
                  <c:v>37.119999999999997</c:v>
                </c:pt>
                <c:pt idx="1511">
                  <c:v>35.270000000000003</c:v>
                </c:pt>
                <c:pt idx="1512">
                  <c:v>40.630000000000003</c:v>
                </c:pt>
                <c:pt idx="1513">
                  <c:v>36.229999999999997</c:v>
                </c:pt>
                <c:pt idx="1514">
                  <c:v>33.409999999999997</c:v>
                </c:pt>
                <c:pt idx="1515">
                  <c:v>38.72</c:v>
                </c:pt>
                <c:pt idx="1516">
                  <c:v>35.71</c:v>
                </c:pt>
                <c:pt idx="1517">
                  <c:v>32.909999999999997</c:v>
                </c:pt>
                <c:pt idx="1518">
                  <c:v>36.630000000000003</c:v>
                </c:pt>
                <c:pt idx="1519">
                  <c:v>34.07</c:v>
                </c:pt>
                <c:pt idx="1520">
                  <c:v>33.799999999999997</c:v>
                </c:pt>
                <c:pt idx="1521">
                  <c:v>41.04</c:v>
                </c:pt>
                <c:pt idx="1522">
                  <c:v>45.85</c:v>
                </c:pt>
                <c:pt idx="1523">
                  <c:v>38.74</c:v>
                </c:pt>
                <c:pt idx="1524">
                  <c:v>36.49</c:v>
                </c:pt>
                <c:pt idx="1525">
                  <c:v>32.28</c:v>
                </c:pt>
                <c:pt idx="1526">
                  <c:v>37.729999999999997</c:v>
                </c:pt>
                <c:pt idx="1527">
                  <c:v>42.39</c:v>
                </c:pt>
                <c:pt idx="1528">
                  <c:v>32.92</c:v>
                </c:pt>
                <c:pt idx="1529">
                  <c:v>43.17</c:v>
                </c:pt>
                <c:pt idx="1530">
                  <c:v>34.47</c:v>
                </c:pt>
                <c:pt idx="1531">
                  <c:v>32.92</c:v>
                </c:pt>
                <c:pt idx="1532">
                  <c:v>42.92</c:v>
                </c:pt>
                <c:pt idx="1533">
                  <c:v>40.619999999999997</c:v>
                </c:pt>
                <c:pt idx="1534">
                  <c:v>34.130000000000003</c:v>
                </c:pt>
                <c:pt idx="1535">
                  <c:v>31.88</c:v>
                </c:pt>
                <c:pt idx="1536">
                  <c:v>30.31</c:v>
                </c:pt>
                <c:pt idx="1537">
                  <c:v>32.700000000000003</c:v>
                </c:pt>
                <c:pt idx="1538">
                  <c:v>36.35</c:v>
                </c:pt>
                <c:pt idx="1539">
                  <c:v>33.4</c:v>
                </c:pt>
                <c:pt idx="1540">
                  <c:v>37.22</c:v>
                </c:pt>
                <c:pt idx="1541">
                  <c:v>41.74</c:v>
                </c:pt>
                <c:pt idx="1542">
                  <c:v>33.630000000000003</c:v>
                </c:pt>
                <c:pt idx="1543">
                  <c:v>42.78</c:v>
                </c:pt>
                <c:pt idx="1544">
                  <c:v>36.67</c:v>
                </c:pt>
                <c:pt idx="1545">
                  <c:v>36.04</c:v>
                </c:pt>
                <c:pt idx="1546">
                  <c:v>44.99</c:v>
                </c:pt>
                <c:pt idx="1547">
                  <c:v>45.04</c:v>
                </c:pt>
                <c:pt idx="1548">
                  <c:v>31.51</c:v>
                </c:pt>
                <c:pt idx="1549">
                  <c:v>32.72</c:v>
                </c:pt>
                <c:pt idx="1550">
                  <c:v>41.74</c:v>
                </c:pt>
                <c:pt idx="1551">
                  <c:v>41.34</c:v>
                </c:pt>
                <c:pt idx="1552">
                  <c:v>37.68</c:v>
                </c:pt>
                <c:pt idx="1553">
                  <c:v>35.479999999999997</c:v>
                </c:pt>
                <c:pt idx="1554">
                  <c:v>34.880000000000003</c:v>
                </c:pt>
                <c:pt idx="1555">
                  <c:v>29.31</c:v>
                </c:pt>
                <c:pt idx="1556">
                  <c:v>39.15</c:v>
                </c:pt>
                <c:pt idx="1557">
                  <c:v>36.869999999999997</c:v>
                </c:pt>
                <c:pt idx="1558">
                  <c:v>37.53</c:v>
                </c:pt>
                <c:pt idx="1559">
                  <c:v>39.11</c:v>
                </c:pt>
                <c:pt idx="1560">
                  <c:v>42.61</c:v>
                </c:pt>
                <c:pt idx="1561">
                  <c:v>41.62</c:v>
                </c:pt>
                <c:pt idx="1562">
                  <c:v>32.880000000000003</c:v>
                </c:pt>
                <c:pt idx="1563">
                  <c:v>37.89</c:v>
                </c:pt>
                <c:pt idx="1564">
                  <c:v>34.94</c:v>
                </c:pt>
                <c:pt idx="1565">
                  <c:v>35.25</c:v>
                </c:pt>
                <c:pt idx="1566">
                  <c:v>36.64</c:v>
                </c:pt>
                <c:pt idx="1567">
                  <c:v>36.76</c:v>
                </c:pt>
                <c:pt idx="1568">
                  <c:v>44.48</c:v>
                </c:pt>
                <c:pt idx="1569">
                  <c:v>34.159999999999997</c:v>
                </c:pt>
                <c:pt idx="1570">
                  <c:v>41.8</c:v>
                </c:pt>
                <c:pt idx="1571">
                  <c:v>41</c:v>
                </c:pt>
                <c:pt idx="1572">
                  <c:v>37.270000000000003</c:v>
                </c:pt>
                <c:pt idx="1573">
                  <c:v>35.11</c:v>
                </c:pt>
                <c:pt idx="1574">
                  <c:v>37.03</c:v>
                </c:pt>
                <c:pt idx="1575">
                  <c:v>30.33</c:v>
                </c:pt>
                <c:pt idx="1576">
                  <c:v>36.58</c:v>
                </c:pt>
                <c:pt idx="1577">
                  <c:v>38.520000000000003</c:v>
                </c:pt>
                <c:pt idx="1578">
                  <c:v>36.74</c:v>
                </c:pt>
                <c:pt idx="1579">
                  <c:v>37.1</c:v>
                </c:pt>
                <c:pt idx="1580">
                  <c:v>32.46</c:v>
                </c:pt>
                <c:pt idx="1581">
                  <c:v>32.29</c:v>
                </c:pt>
                <c:pt idx="1582">
                  <c:v>33.43</c:v>
                </c:pt>
                <c:pt idx="1583">
                  <c:v>40.090000000000003</c:v>
                </c:pt>
                <c:pt idx="1584">
                  <c:v>30.09</c:v>
                </c:pt>
                <c:pt idx="1585">
                  <c:v>36.49</c:v>
                </c:pt>
                <c:pt idx="1586">
                  <c:v>31.77</c:v>
                </c:pt>
                <c:pt idx="1587">
                  <c:v>34.72</c:v>
                </c:pt>
                <c:pt idx="1588">
                  <c:v>41.42</c:v>
                </c:pt>
                <c:pt idx="1589">
                  <c:v>30.56</c:v>
                </c:pt>
                <c:pt idx="1590">
                  <c:v>31.29</c:v>
                </c:pt>
                <c:pt idx="1591">
                  <c:v>34.64</c:v>
                </c:pt>
                <c:pt idx="1592">
                  <c:v>29.36</c:v>
                </c:pt>
                <c:pt idx="1593">
                  <c:v>39.33</c:v>
                </c:pt>
                <c:pt idx="1594">
                  <c:v>39.24</c:v>
                </c:pt>
                <c:pt idx="1595">
                  <c:v>34.090000000000003</c:v>
                </c:pt>
                <c:pt idx="1596">
                  <c:v>36.200000000000003</c:v>
                </c:pt>
                <c:pt idx="1597">
                  <c:v>34.64</c:v>
                </c:pt>
                <c:pt idx="1598">
                  <c:v>35.07</c:v>
                </c:pt>
                <c:pt idx="1599">
                  <c:v>37.75</c:v>
                </c:pt>
                <c:pt idx="1600">
                  <c:v>31.12</c:v>
                </c:pt>
                <c:pt idx="1601">
                  <c:v>31.34</c:v>
                </c:pt>
                <c:pt idx="1602">
                  <c:v>31.82</c:v>
                </c:pt>
                <c:pt idx="1603">
                  <c:v>29.82</c:v>
                </c:pt>
                <c:pt idx="1604">
                  <c:v>41.19</c:v>
                </c:pt>
                <c:pt idx="1605">
                  <c:v>30.39</c:v>
                </c:pt>
                <c:pt idx="1606">
                  <c:v>38.950000000000003</c:v>
                </c:pt>
                <c:pt idx="1607">
                  <c:v>35.659999999999997</c:v>
                </c:pt>
                <c:pt idx="1608">
                  <c:v>31.51</c:v>
                </c:pt>
                <c:pt idx="1609">
                  <c:v>34.299999999999997</c:v>
                </c:pt>
                <c:pt idx="1610">
                  <c:v>38.42</c:v>
                </c:pt>
                <c:pt idx="1611">
                  <c:v>33.64</c:v>
                </c:pt>
                <c:pt idx="1612">
                  <c:v>37.69</c:v>
                </c:pt>
                <c:pt idx="1613">
                  <c:v>32.840000000000003</c:v>
                </c:pt>
                <c:pt idx="1614">
                  <c:v>33.1</c:v>
                </c:pt>
                <c:pt idx="1615">
                  <c:v>34.74</c:v>
                </c:pt>
                <c:pt idx="1616">
                  <c:v>39.630000000000003</c:v>
                </c:pt>
                <c:pt idx="1617">
                  <c:v>33.590000000000003</c:v>
                </c:pt>
                <c:pt idx="1618">
                  <c:v>41.99</c:v>
                </c:pt>
                <c:pt idx="1619">
                  <c:v>43.72</c:v>
                </c:pt>
                <c:pt idx="1620">
                  <c:v>36.020000000000003</c:v>
                </c:pt>
                <c:pt idx="1621">
                  <c:v>35.24</c:v>
                </c:pt>
                <c:pt idx="1622">
                  <c:v>38.619999999999997</c:v>
                </c:pt>
                <c:pt idx="1623">
                  <c:v>40.42</c:v>
                </c:pt>
                <c:pt idx="1624">
                  <c:v>37.08</c:v>
                </c:pt>
                <c:pt idx="1625">
                  <c:v>31.12</c:v>
                </c:pt>
                <c:pt idx="1626">
                  <c:v>35.4</c:v>
                </c:pt>
                <c:pt idx="1627">
                  <c:v>32.590000000000003</c:v>
                </c:pt>
                <c:pt idx="1628">
                  <c:v>35.049999999999997</c:v>
                </c:pt>
                <c:pt idx="1629">
                  <c:v>41.06</c:v>
                </c:pt>
                <c:pt idx="1630">
                  <c:v>38.72</c:v>
                </c:pt>
                <c:pt idx="1631">
                  <c:v>36.56</c:v>
                </c:pt>
                <c:pt idx="1632">
                  <c:v>28.99</c:v>
                </c:pt>
                <c:pt idx="1633">
                  <c:v>33.36</c:v>
                </c:pt>
                <c:pt idx="1634">
                  <c:v>37.049999999999997</c:v>
                </c:pt>
                <c:pt idx="1635">
                  <c:v>31.66</c:v>
                </c:pt>
                <c:pt idx="1636">
                  <c:v>38.57</c:v>
                </c:pt>
                <c:pt idx="1637">
                  <c:v>35.04</c:v>
                </c:pt>
                <c:pt idx="1638">
                  <c:v>42.79</c:v>
                </c:pt>
                <c:pt idx="1639">
                  <c:v>39.31</c:v>
                </c:pt>
                <c:pt idx="1640">
                  <c:v>42.36</c:v>
                </c:pt>
                <c:pt idx="1641">
                  <c:v>36.630000000000003</c:v>
                </c:pt>
                <c:pt idx="1642">
                  <c:v>46.21</c:v>
                </c:pt>
                <c:pt idx="1643">
                  <c:v>41.21</c:v>
                </c:pt>
                <c:pt idx="1644">
                  <c:v>32.1</c:v>
                </c:pt>
                <c:pt idx="1645">
                  <c:v>32.53</c:v>
                </c:pt>
                <c:pt idx="1646">
                  <c:v>27.23</c:v>
                </c:pt>
                <c:pt idx="1647">
                  <c:v>34.11</c:v>
                </c:pt>
                <c:pt idx="1648">
                  <c:v>29.93</c:v>
                </c:pt>
                <c:pt idx="1649">
                  <c:v>32.770000000000003</c:v>
                </c:pt>
                <c:pt idx="1650">
                  <c:v>35.94</c:v>
                </c:pt>
                <c:pt idx="1651">
                  <c:v>39.659999999999997</c:v>
                </c:pt>
                <c:pt idx="1652">
                  <c:v>39.119999999999997</c:v>
                </c:pt>
                <c:pt idx="1653">
                  <c:v>30.35</c:v>
                </c:pt>
                <c:pt idx="1654">
                  <c:v>35.35</c:v>
                </c:pt>
                <c:pt idx="1655">
                  <c:v>31.3</c:v>
                </c:pt>
                <c:pt idx="1656">
                  <c:v>35.1</c:v>
                </c:pt>
                <c:pt idx="1657">
                  <c:v>29.15</c:v>
                </c:pt>
                <c:pt idx="1658">
                  <c:v>33.64</c:v>
                </c:pt>
                <c:pt idx="1659">
                  <c:v>42.19</c:v>
                </c:pt>
                <c:pt idx="1660">
                  <c:v>38.11</c:v>
                </c:pt>
                <c:pt idx="1661">
                  <c:v>38.19</c:v>
                </c:pt>
                <c:pt idx="1662">
                  <c:v>39.54</c:v>
                </c:pt>
                <c:pt idx="1663">
                  <c:v>29.65</c:v>
                </c:pt>
                <c:pt idx="1664">
                  <c:v>36.44</c:v>
                </c:pt>
                <c:pt idx="1665">
                  <c:v>32.44</c:v>
                </c:pt>
                <c:pt idx="1666">
                  <c:v>36.61</c:v>
                </c:pt>
                <c:pt idx="1667">
                  <c:v>39.700000000000003</c:v>
                </c:pt>
                <c:pt idx="1668">
                  <c:v>34</c:v>
                </c:pt>
                <c:pt idx="1669">
                  <c:v>34.450000000000003</c:v>
                </c:pt>
                <c:pt idx="1670">
                  <c:v>42</c:v>
                </c:pt>
                <c:pt idx="1671">
                  <c:v>35.53</c:v>
                </c:pt>
                <c:pt idx="1672">
                  <c:v>34.229999999999997</c:v>
                </c:pt>
                <c:pt idx="1673">
                  <c:v>39.1</c:v>
                </c:pt>
                <c:pt idx="1674">
                  <c:v>38.44</c:v>
                </c:pt>
                <c:pt idx="1675">
                  <c:v>31.65</c:v>
                </c:pt>
                <c:pt idx="1676">
                  <c:v>40.21</c:v>
                </c:pt>
                <c:pt idx="1677">
                  <c:v>37.979999999999997</c:v>
                </c:pt>
                <c:pt idx="1678">
                  <c:v>32.72</c:v>
                </c:pt>
                <c:pt idx="1679">
                  <c:v>37.08</c:v>
                </c:pt>
                <c:pt idx="1680">
                  <c:v>38.07</c:v>
                </c:pt>
                <c:pt idx="1681">
                  <c:v>41.05</c:v>
                </c:pt>
                <c:pt idx="1682">
                  <c:v>36.299999999999997</c:v>
                </c:pt>
                <c:pt idx="1683">
                  <c:v>33.869999999999997</c:v>
                </c:pt>
                <c:pt idx="1684">
                  <c:v>34.97</c:v>
                </c:pt>
                <c:pt idx="1685">
                  <c:v>32.36</c:v>
                </c:pt>
                <c:pt idx="1686">
                  <c:v>43.54</c:v>
                </c:pt>
                <c:pt idx="1687">
                  <c:v>35.799999999999997</c:v>
                </c:pt>
                <c:pt idx="1688">
                  <c:v>42.77</c:v>
                </c:pt>
                <c:pt idx="1689">
                  <c:v>34.9</c:v>
                </c:pt>
                <c:pt idx="1690">
                  <c:v>45.16</c:v>
                </c:pt>
                <c:pt idx="1691">
                  <c:v>36.9</c:v>
                </c:pt>
                <c:pt idx="1692">
                  <c:v>34.6</c:v>
                </c:pt>
                <c:pt idx="1693">
                  <c:v>35.58</c:v>
                </c:pt>
                <c:pt idx="1694">
                  <c:v>28.97</c:v>
                </c:pt>
                <c:pt idx="1695">
                  <c:v>35.119999999999997</c:v>
                </c:pt>
                <c:pt idx="1696">
                  <c:v>33.950000000000003</c:v>
                </c:pt>
                <c:pt idx="1697">
                  <c:v>39.75</c:v>
                </c:pt>
                <c:pt idx="1698">
                  <c:v>43.89</c:v>
                </c:pt>
                <c:pt idx="1699">
                  <c:v>34.21</c:v>
                </c:pt>
                <c:pt idx="1700">
                  <c:v>40.25</c:v>
                </c:pt>
                <c:pt idx="1701">
                  <c:v>38.35</c:v>
                </c:pt>
                <c:pt idx="1702">
                  <c:v>35.79</c:v>
                </c:pt>
                <c:pt idx="1703">
                  <c:v>38.57</c:v>
                </c:pt>
                <c:pt idx="1704">
                  <c:v>26.35</c:v>
                </c:pt>
                <c:pt idx="1705">
                  <c:v>30.49</c:v>
                </c:pt>
                <c:pt idx="1706">
                  <c:v>39.619999999999997</c:v>
                </c:pt>
                <c:pt idx="1707">
                  <c:v>37.090000000000003</c:v>
                </c:pt>
                <c:pt idx="1708">
                  <c:v>39.28</c:v>
                </c:pt>
                <c:pt idx="1709">
                  <c:v>31.4</c:v>
                </c:pt>
                <c:pt idx="1710">
                  <c:v>38.89</c:v>
                </c:pt>
                <c:pt idx="1711">
                  <c:v>36.270000000000003</c:v>
                </c:pt>
                <c:pt idx="1712">
                  <c:v>39.06</c:v>
                </c:pt>
                <c:pt idx="1713">
                  <c:v>38.380000000000003</c:v>
                </c:pt>
                <c:pt idx="1714">
                  <c:v>32.46</c:v>
                </c:pt>
                <c:pt idx="1715">
                  <c:v>40.24</c:v>
                </c:pt>
                <c:pt idx="1716">
                  <c:v>31.04</c:v>
                </c:pt>
                <c:pt idx="1717">
                  <c:v>30.29</c:v>
                </c:pt>
                <c:pt idx="1718">
                  <c:v>35.06</c:v>
                </c:pt>
                <c:pt idx="1719">
                  <c:v>37.369999999999997</c:v>
                </c:pt>
                <c:pt idx="1720">
                  <c:v>36.68</c:v>
                </c:pt>
                <c:pt idx="1721">
                  <c:v>34.659999999999997</c:v>
                </c:pt>
                <c:pt idx="1722">
                  <c:v>37.229999999999997</c:v>
                </c:pt>
                <c:pt idx="1723">
                  <c:v>34.9</c:v>
                </c:pt>
                <c:pt idx="1724">
                  <c:v>36.67</c:v>
                </c:pt>
                <c:pt idx="1725">
                  <c:v>31.36</c:v>
                </c:pt>
                <c:pt idx="1726">
                  <c:v>37.49</c:v>
                </c:pt>
                <c:pt idx="1727">
                  <c:v>41.51</c:v>
                </c:pt>
                <c:pt idx="1728">
                  <c:v>30.95</c:v>
                </c:pt>
                <c:pt idx="1729">
                  <c:v>37.1</c:v>
                </c:pt>
                <c:pt idx="1730">
                  <c:v>38.96</c:v>
                </c:pt>
                <c:pt idx="1731">
                  <c:v>34.9</c:v>
                </c:pt>
                <c:pt idx="1732">
                  <c:v>29.93</c:v>
                </c:pt>
                <c:pt idx="1733">
                  <c:v>33.89</c:v>
                </c:pt>
                <c:pt idx="1734">
                  <c:v>33.979999999999997</c:v>
                </c:pt>
                <c:pt idx="1735">
                  <c:v>36.770000000000003</c:v>
                </c:pt>
                <c:pt idx="1736">
                  <c:v>38.53</c:v>
                </c:pt>
                <c:pt idx="1737">
                  <c:v>35.79</c:v>
                </c:pt>
                <c:pt idx="1738">
                  <c:v>36.07</c:v>
                </c:pt>
                <c:pt idx="1739">
                  <c:v>43.28</c:v>
                </c:pt>
                <c:pt idx="1740">
                  <c:v>34.03</c:v>
                </c:pt>
                <c:pt idx="1741">
                  <c:v>27.36</c:v>
                </c:pt>
                <c:pt idx="1742">
                  <c:v>28.78</c:v>
                </c:pt>
                <c:pt idx="1743">
                  <c:v>37.770000000000003</c:v>
                </c:pt>
                <c:pt idx="1744">
                  <c:v>34.85</c:v>
                </c:pt>
                <c:pt idx="1745">
                  <c:v>36.86</c:v>
                </c:pt>
                <c:pt idx="1746">
                  <c:v>32.94</c:v>
                </c:pt>
                <c:pt idx="1747">
                  <c:v>38.78</c:v>
                </c:pt>
                <c:pt idx="1748">
                  <c:v>32.869999999999997</c:v>
                </c:pt>
                <c:pt idx="1749">
                  <c:v>37.950000000000003</c:v>
                </c:pt>
                <c:pt idx="1750">
                  <c:v>32.56</c:v>
                </c:pt>
                <c:pt idx="1751">
                  <c:v>33.729999999999997</c:v>
                </c:pt>
                <c:pt idx="1752">
                  <c:v>39.65</c:v>
                </c:pt>
                <c:pt idx="1753">
                  <c:v>26.86</c:v>
                </c:pt>
                <c:pt idx="1754">
                  <c:v>32.01</c:v>
                </c:pt>
                <c:pt idx="1755">
                  <c:v>37.81</c:v>
                </c:pt>
                <c:pt idx="1756">
                  <c:v>31.35</c:v>
                </c:pt>
                <c:pt idx="1757">
                  <c:v>39.69</c:v>
                </c:pt>
                <c:pt idx="1758">
                  <c:v>30.04</c:v>
                </c:pt>
                <c:pt idx="1759">
                  <c:v>32.200000000000003</c:v>
                </c:pt>
                <c:pt idx="1760">
                  <c:v>39.6</c:v>
                </c:pt>
                <c:pt idx="1761">
                  <c:v>29.52</c:v>
                </c:pt>
                <c:pt idx="1762">
                  <c:v>40.19</c:v>
                </c:pt>
                <c:pt idx="1763">
                  <c:v>36.75</c:v>
                </c:pt>
                <c:pt idx="1764">
                  <c:v>33.020000000000003</c:v>
                </c:pt>
                <c:pt idx="1765">
                  <c:v>33.11</c:v>
                </c:pt>
                <c:pt idx="1766">
                  <c:v>37.200000000000003</c:v>
                </c:pt>
                <c:pt idx="1767">
                  <c:v>39.24</c:v>
                </c:pt>
                <c:pt idx="1768">
                  <c:v>40.130000000000003</c:v>
                </c:pt>
                <c:pt idx="1769">
                  <c:v>31.07</c:v>
                </c:pt>
                <c:pt idx="1770">
                  <c:v>31.65</c:v>
                </c:pt>
                <c:pt idx="1771">
                  <c:v>37.630000000000003</c:v>
                </c:pt>
                <c:pt idx="1772">
                  <c:v>45.3</c:v>
                </c:pt>
                <c:pt idx="1773">
                  <c:v>34.979999999999997</c:v>
                </c:pt>
                <c:pt idx="1774">
                  <c:v>35.14</c:v>
                </c:pt>
                <c:pt idx="1775">
                  <c:v>42.6</c:v>
                </c:pt>
                <c:pt idx="1776">
                  <c:v>28.71</c:v>
                </c:pt>
                <c:pt idx="1777">
                  <c:v>36.909999999999997</c:v>
                </c:pt>
                <c:pt idx="1778">
                  <c:v>35.590000000000003</c:v>
                </c:pt>
                <c:pt idx="1779">
                  <c:v>38.9</c:v>
                </c:pt>
                <c:pt idx="1780">
                  <c:v>36.4</c:v>
                </c:pt>
                <c:pt idx="1781">
                  <c:v>39.01</c:v>
                </c:pt>
                <c:pt idx="1782">
                  <c:v>33.130000000000003</c:v>
                </c:pt>
                <c:pt idx="1783">
                  <c:v>32.68</c:v>
                </c:pt>
                <c:pt idx="1784">
                  <c:v>33.21</c:v>
                </c:pt>
                <c:pt idx="1785">
                  <c:v>37.979999999999997</c:v>
                </c:pt>
                <c:pt idx="1786">
                  <c:v>33.1</c:v>
                </c:pt>
                <c:pt idx="1787">
                  <c:v>35.21</c:v>
                </c:pt>
                <c:pt idx="1788">
                  <c:v>29.59</c:v>
                </c:pt>
                <c:pt idx="1789">
                  <c:v>33.71</c:v>
                </c:pt>
                <c:pt idx="1790">
                  <c:v>38.58</c:v>
                </c:pt>
                <c:pt idx="1791">
                  <c:v>33.42</c:v>
                </c:pt>
                <c:pt idx="1792">
                  <c:v>36.39</c:v>
                </c:pt>
                <c:pt idx="1793">
                  <c:v>32.130000000000003</c:v>
                </c:pt>
                <c:pt idx="1794">
                  <c:v>32.85</c:v>
                </c:pt>
                <c:pt idx="1795">
                  <c:v>35.119999999999997</c:v>
                </c:pt>
                <c:pt idx="1796">
                  <c:v>33.51</c:v>
                </c:pt>
                <c:pt idx="1797">
                  <c:v>40.47</c:v>
                </c:pt>
                <c:pt idx="1798">
                  <c:v>39.44</c:v>
                </c:pt>
                <c:pt idx="1799">
                  <c:v>37</c:v>
                </c:pt>
                <c:pt idx="1800">
                  <c:v>31.23</c:v>
                </c:pt>
                <c:pt idx="1801">
                  <c:v>39.299999999999997</c:v>
                </c:pt>
                <c:pt idx="1802">
                  <c:v>38.06</c:v>
                </c:pt>
                <c:pt idx="1803">
                  <c:v>32.770000000000003</c:v>
                </c:pt>
                <c:pt idx="1804">
                  <c:v>38.21</c:v>
                </c:pt>
                <c:pt idx="1805">
                  <c:v>31.76</c:v>
                </c:pt>
                <c:pt idx="1806">
                  <c:v>34.64</c:v>
                </c:pt>
                <c:pt idx="1807">
                  <c:v>36.119999999999997</c:v>
                </c:pt>
                <c:pt idx="1808">
                  <c:v>32.39</c:v>
                </c:pt>
                <c:pt idx="1809">
                  <c:v>34.89</c:v>
                </c:pt>
                <c:pt idx="1810">
                  <c:v>37.369999999999997</c:v>
                </c:pt>
                <c:pt idx="1811">
                  <c:v>39.31</c:v>
                </c:pt>
                <c:pt idx="1812">
                  <c:v>28.27</c:v>
                </c:pt>
                <c:pt idx="1813">
                  <c:v>31.24</c:v>
                </c:pt>
                <c:pt idx="1814">
                  <c:v>35.979999999999997</c:v>
                </c:pt>
                <c:pt idx="1815">
                  <c:v>34.15</c:v>
                </c:pt>
                <c:pt idx="1816">
                  <c:v>28.48</c:v>
                </c:pt>
                <c:pt idx="1817">
                  <c:v>34.99</c:v>
                </c:pt>
                <c:pt idx="1818">
                  <c:v>30.65</c:v>
                </c:pt>
                <c:pt idx="1819">
                  <c:v>37.880000000000003</c:v>
                </c:pt>
                <c:pt idx="1820">
                  <c:v>41.01</c:v>
                </c:pt>
                <c:pt idx="1821">
                  <c:v>37.46</c:v>
                </c:pt>
                <c:pt idx="1822">
                  <c:v>34.56</c:v>
                </c:pt>
                <c:pt idx="1823">
                  <c:v>44.79</c:v>
                </c:pt>
                <c:pt idx="1824">
                  <c:v>32.659999999999997</c:v>
                </c:pt>
                <c:pt idx="1825">
                  <c:v>32.75</c:v>
                </c:pt>
                <c:pt idx="1826">
                  <c:v>36.229999999999997</c:v>
                </c:pt>
                <c:pt idx="1827">
                  <c:v>33.840000000000003</c:v>
                </c:pt>
                <c:pt idx="1828">
                  <c:v>30.2</c:v>
                </c:pt>
                <c:pt idx="1829">
                  <c:v>36.49</c:v>
                </c:pt>
                <c:pt idx="1830">
                  <c:v>33.82</c:v>
                </c:pt>
                <c:pt idx="1831">
                  <c:v>36.5</c:v>
                </c:pt>
                <c:pt idx="1832">
                  <c:v>35.57</c:v>
                </c:pt>
                <c:pt idx="1833">
                  <c:v>33.82</c:v>
                </c:pt>
                <c:pt idx="1834">
                  <c:v>33.29</c:v>
                </c:pt>
                <c:pt idx="1835">
                  <c:v>37.85</c:v>
                </c:pt>
                <c:pt idx="1836">
                  <c:v>37.81</c:v>
                </c:pt>
                <c:pt idx="1837">
                  <c:v>31.32</c:v>
                </c:pt>
                <c:pt idx="1838">
                  <c:v>34.020000000000003</c:v>
                </c:pt>
                <c:pt idx="1839">
                  <c:v>34.25</c:v>
                </c:pt>
                <c:pt idx="1840">
                  <c:v>35.68</c:v>
                </c:pt>
                <c:pt idx="1841">
                  <c:v>36.74</c:v>
                </c:pt>
                <c:pt idx="1842">
                  <c:v>39.86</c:v>
                </c:pt>
                <c:pt idx="1843">
                  <c:v>35.9</c:v>
                </c:pt>
                <c:pt idx="1844">
                  <c:v>40.56</c:v>
                </c:pt>
                <c:pt idx="1845">
                  <c:v>40.72</c:v>
                </c:pt>
                <c:pt idx="1846">
                  <c:v>35.19</c:v>
                </c:pt>
                <c:pt idx="1847">
                  <c:v>42.01</c:v>
                </c:pt>
                <c:pt idx="1848">
                  <c:v>38.86</c:v>
                </c:pt>
                <c:pt idx="1849">
                  <c:v>41.15</c:v>
                </c:pt>
                <c:pt idx="1850">
                  <c:v>38.96</c:v>
                </c:pt>
                <c:pt idx="1851">
                  <c:v>32.39</c:v>
                </c:pt>
                <c:pt idx="1852">
                  <c:v>31.29</c:v>
                </c:pt>
                <c:pt idx="1853">
                  <c:v>39.39</c:v>
                </c:pt>
                <c:pt idx="1854">
                  <c:v>33.04</c:v>
                </c:pt>
                <c:pt idx="1855">
                  <c:v>41.45</c:v>
                </c:pt>
                <c:pt idx="1856">
                  <c:v>40.04</c:v>
                </c:pt>
                <c:pt idx="1857">
                  <c:v>38.450000000000003</c:v>
                </c:pt>
                <c:pt idx="1858">
                  <c:v>34.880000000000003</c:v>
                </c:pt>
                <c:pt idx="1859">
                  <c:v>37.56</c:v>
                </c:pt>
                <c:pt idx="1860">
                  <c:v>36.369999999999997</c:v>
                </c:pt>
                <c:pt idx="1861">
                  <c:v>30.76</c:v>
                </c:pt>
                <c:pt idx="1862">
                  <c:v>38.46</c:v>
                </c:pt>
                <c:pt idx="1863">
                  <c:v>39.42</c:v>
                </c:pt>
                <c:pt idx="1864">
                  <c:v>35.770000000000003</c:v>
                </c:pt>
                <c:pt idx="1865">
                  <c:v>36.14</c:v>
                </c:pt>
                <c:pt idx="1866">
                  <c:v>33.409999999999997</c:v>
                </c:pt>
                <c:pt idx="1867">
                  <c:v>33.28</c:v>
                </c:pt>
                <c:pt idx="1868">
                  <c:v>34.17</c:v>
                </c:pt>
                <c:pt idx="1869">
                  <c:v>42.07</c:v>
                </c:pt>
                <c:pt idx="1870">
                  <c:v>40.409999999999997</c:v>
                </c:pt>
                <c:pt idx="1871">
                  <c:v>32.270000000000003</c:v>
                </c:pt>
                <c:pt idx="1872">
                  <c:v>40.43</c:v>
                </c:pt>
                <c:pt idx="1873">
                  <c:v>42.23</c:v>
                </c:pt>
                <c:pt idx="1874">
                  <c:v>37.409999999999997</c:v>
                </c:pt>
                <c:pt idx="1875">
                  <c:v>33.6</c:v>
                </c:pt>
                <c:pt idx="1876">
                  <c:v>34.33</c:v>
                </c:pt>
                <c:pt idx="1877">
                  <c:v>29.66</c:v>
                </c:pt>
                <c:pt idx="1878">
                  <c:v>40.200000000000003</c:v>
                </c:pt>
                <c:pt idx="1879">
                  <c:v>36.15</c:v>
                </c:pt>
                <c:pt idx="1880">
                  <c:v>36.86</c:v>
                </c:pt>
                <c:pt idx="1881">
                  <c:v>35.93</c:v>
                </c:pt>
                <c:pt idx="1882">
                  <c:v>39</c:v>
                </c:pt>
                <c:pt idx="1883">
                  <c:v>36.22</c:v>
                </c:pt>
                <c:pt idx="1884">
                  <c:v>30.23</c:v>
                </c:pt>
                <c:pt idx="1885">
                  <c:v>32.159999999999997</c:v>
                </c:pt>
                <c:pt idx="1886">
                  <c:v>39.1</c:v>
                </c:pt>
                <c:pt idx="1887">
                  <c:v>38.200000000000003</c:v>
                </c:pt>
                <c:pt idx="1888">
                  <c:v>34.479999999999997</c:v>
                </c:pt>
                <c:pt idx="1889">
                  <c:v>34.21</c:v>
                </c:pt>
                <c:pt idx="1890">
                  <c:v>32.380000000000003</c:v>
                </c:pt>
                <c:pt idx="1891">
                  <c:v>39.58</c:v>
                </c:pt>
                <c:pt idx="1892">
                  <c:v>36.86</c:v>
                </c:pt>
                <c:pt idx="1893">
                  <c:v>38.5</c:v>
                </c:pt>
                <c:pt idx="1894">
                  <c:v>39.9</c:v>
                </c:pt>
                <c:pt idx="1895">
                  <c:v>38.26</c:v>
                </c:pt>
                <c:pt idx="1896">
                  <c:v>36.18</c:v>
                </c:pt>
                <c:pt idx="1897">
                  <c:v>34.119999999999997</c:v>
                </c:pt>
                <c:pt idx="1898">
                  <c:v>31.58</c:v>
                </c:pt>
                <c:pt idx="1899">
                  <c:v>34.450000000000003</c:v>
                </c:pt>
                <c:pt idx="1900">
                  <c:v>36.69</c:v>
                </c:pt>
                <c:pt idx="1901">
                  <c:v>41.66</c:v>
                </c:pt>
                <c:pt idx="1902">
                  <c:v>41.68</c:v>
                </c:pt>
                <c:pt idx="1903">
                  <c:v>35</c:v>
                </c:pt>
                <c:pt idx="1904">
                  <c:v>36.880000000000003</c:v>
                </c:pt>
                <c:pt idx="1905">
                  <c:v>42.32</c:v>
                </c:pt>
                <c:pt idx="1906">
                  <c:v>42.69</c:v>
                </c:pt>
                <c:pt idx="1907">
                  <c:v>34.53</c:v>
                </c:pt>
                <c:pt idx="1908">
                  <c:v>25.98</c:v>
                </c:pt>
                <c:pt idx="1909">
                  <c:v>27.16</c:v>
                </c:pt>
                <c:pt idx="1910">
                  <c:v>37.799999999999997</c:v>
                </c:pt>
                <c:pt idx="1911">
                  <c:v>35.71</c:v>
                </c:pt>
                <c:pt idx="1912">
                  <c:v>32.549999999999997</c:v>
                </c:pt>
                <c:pt idx="1913">
                  <c:v>37.18</c:v>
                </c:pt>
                <c:pt idx="1914">
                  <c:v>35.01</c:v>
                </c:pt>
                <c:pt idx="1915">
                  <c:v>40.79</c:v>
                </c:pt>
                <c:pt idx="1916">
                  <c:v>47.33</c:v>
                </c:pt>
                <c:pt idx="1917">
                  <c:v>41.31</c:v>
                </c:pt>
                <c:pt idx="1918">
                  <c:v>40.85</c:v>
                </c:pt>
                <c:pt idx="1919">
                  <c:v>34.130000000000003</c:v>
                </c:pt>
                <c:pt idx="1920">
                  <c:v>26.34</c:v>
                </c:pt>
                <c:pt idx="1921">
                  <c:v>31.25</c:v>
                </c:pt>
                <c:pt idx="1922">
                  <c:v>38.04</c:v>
                </c:pt>
                <c:pt idx="1923">
                  <c:v>31.85</c:v>
                </c:pt>
                <c:pt idx="1924">
                  <c:v>41.97</c:v>
                </c:pt>
                <c:pt idx="1925">
                  <c:v>33.22</c:v>
                </c:pt>
                <c:pt idx="1926">
                  <c:v>43.52</c:v>
                </c:pt>
                <c:pt idx="1927">
                  <c:v>36.549999999999997</c:v>
                </c:pt>
                <c:pt idx="1928">
                  <c:v>32.32</c:v>
                </c:pt>
                <c:pt idx="1929">
                  <c:v>33.04</c:v>
                </c:pt>
                <c:pt idx="1930">
                  <c:v>34.64</c:v>
                </c:pt>
                <c:pt idx="1931">
                  <c:v>41.34</c:v>
                </c:pt>
                <c:pt idx="1932">
                  <c:v>32.659999999999997</c:v>
                </c:pt>
                <c:pt idx="1933">
                  <c:v>36.01</c:v>
                </c:pt>
                <c:pt idx="1934">
                  <c:v>32.72</c:v>
                </c:pt>
                <c:pt idx="1935">
                  <c:v>38.64</c:v>
                </c:pt>
                <c:pt idx="1936">
                  <c:v>39.64</c:v>
                </c:pt>
                <c:pt idx="1937">
                  <c:v>40.42</c:v>
                </c:pt>
                <c:pt idx="1938">
                  <c:v>31.53</c:v>
                </c:pt>
                <c:pt idx="1939">
                  <c:v>36.11</c:v>
                </c:pt>
                <c:pt idx="1940">
                  <c:v>33.33</c:v>
                </c:pt>
                <c:pt idx="1941">
                  <c:v>30.09</c:v>
                </c:pt>
                <c:pt idx="1942">
                  <c:v>35.29</c:v>
                </c:pt>
                <c:pt idx="1943">
                  <c:v>34.840000000000003</c:v>
                </c:pt>
                <c:pt idx="1944">
                  <c:v>37.81</c:v>
                </c:pt>
                <c:pt idx="1945">
                  <c:v>35.1</c:v>
                </c:pt>
                <c:pt idx="1946">
                  <c:v>35.07</c:v>
                </c:pt>
                <c:pt idx="1947">
                  <c:v>36.369999999999997</c:v>
                </c:pt>
                <c:pt idx="1948">
                  <c:v>33.75</c:v>
                </c:pt>
                <c:pt idx="1949">
                  <c:v>44.05</c:v>
                </c:pt>
                <c:pt idx="1950">
                  <c:v>33.51</c:v>
                </c:pt>
                <c:pt idx="1951">
                  <c:v>39.42</c:v>
                </c:pt>
                <c:pt idx="1952">
                  <c:v>37.18</c:v>
                </c:pt>
                <c:pt idx="1953">
                  <c:v>33.17</c:v>
                </c:pt>
                <c:pt idx="1954">
                  <c:v>40.57</c:v>
                </c:pt>
                <c:pt idx="1955">
                  <c:v>35.43</c:v>
                </c:pt>
                <c:pt idx="1956">
                  <c:v>21</c:v>
                </c:pt>
                <c:pt idx="1957">
                  <c:v>24.12</c:v>
                </c:pt>
                <c:pt idx="1958">
                  <c:v>29.07</c:v>
                </c:pt>
                <c:pt idx="1959">
                  <c:v>34.67</c:v>
                </c:pt>
                <c:pt idx="1960">
                  <c:v>36.369999999999997</c:v>
                </c:pt>
                <c:pt idx="1961">
                  <c:v>31.5</c:v>
                </c:pt>
                <c:pt idx="1962">
                  <c:v>34.97</c:v>
                </c:pt>
                <c:pt idx="1963">
                  <c:v>33.880000000000003</c:v>
                </c:pt>
                <c:pt idx="1964">
                  <c:v>37.32</c:v>
                </c:pt>
                <c:pt idx="1965">
                  <c:v>36.159999999999997</c:v>
                </c:pt>
                <c:pt idx="1966">
                  <c:v>36.869999999999997</c:v>
                </c:pt>
                <c:pt idx="1967">
                  <c:v>31.89</c:v>
                </c:pt>
                <c:pt idx="1968">
                  <c:v>32.21</c:v>
                </c:pt>
                <c:pt idx="1969">
                  <c:v>39.880000000000003</c:v>
                </c:pt>
                <c:pt idx="1970">
                  <c:v>29.63</c:v>
                </c:pt>
                <c:pt idx="1971">
                  <c:v>38.33</c:v>
                </c:pt>
                <c:pt idx="1972">
                  <c:v>41.76</c:v>
                </c:pt>
                <c:pt idx="1973">
                  <c:v>29.44</c:v>
                </c:pt>
                <c:pt idx="1974">
                  <c:v>43.49</c:v>
                </c:pt>
                <c:pt idx="1975">
                  <c:v>36.24</c:v>
                </c:pt>
                <c:pt idx="1976">
                  <c:v>34.909999999999997</c:v>
                </c:pt>
                <c:pt idx="1977">
                  <c:v>40.65</c:v>
                </c:pt>
                <c:pt idx="1978">
                  <c:v>42.63</c:v>
                </c:pt>
                <c:pt idx="1979">
                  <c:v>38.35</c:v>
                </c:pt>
                <c:pt idx="1980">
                  <c:v>24.5</c:v>
                </c:pt>
                <c:pt idx="1981">
                  <c:v>36.92</c:v>
                </c:pt>
                <c:pt idx="1982">
                  <c:v>30.21</c:v>
                </c:pt>
                <c:pt idx="1983">
                  <c:v>31.21</c:v>
                </c:pt>
                <c:pt idx="1984">
                  <c:v>36.119999999999997</c:v>
                </c:pt>
                <c:pt idx="1985">
                  <c:v>30.74</c:v>
                </c:pt>
                <c:pt idx="1986">
                  <c:v>35.83</c:v>
                </c:pt>
                <c:pt idx="1987">
                  <c:v>39.42</c:v>
                </c:pt>
                <c:pt idx="1988">
                  <c:v>31.55</c:v>
                </c:pt>
                <c:pt idx="1989">
                  <c:v>31.08</c:v>
                </c:pt>
                <c:pt idx="1990">
                  <c:v>29.94</c:v>
                </c:pt>
                <c:pt idx="1991">
                  <c:v>31.35</c:v>
                </c:pt>
                <c:pt idx="1992">
                  <c:v>32.119999999999997</c:v>
                </c:pt>
                <c:pt idx="1993">
                  <c:v>32.200000000000003</c:v>
                </c:pt>
                <c:pt idx="1994">
                  <c:v>30.33</c:v>
                </c:pt>
                <c:pt idx="1995">
                  <c:v>34.130000000000003</c:v>
                </c:pt>
                <c:pt idx="1996">
                  <c:v>35.86</c:v>
                </c:pt>
                <c:pt idx="1997">
                  <c:v>38.76</c:v>
                </c:pt>
                <c:pt idx="1998">
                  <c:v>37.35</c:v>
                </c:pt>
                <c:pt idx="1999">
                  <c:v>37.31</c:v>
                </c:pt>
                <c:pt idx="2000">
                  <c:v>35.18</c:v>
                </c:pt>
                <c:pt idx="2001">
                  <c:v>39.21</c:v>
                </c:pt>
                <c:pt idx="2002">
                  <c:v>35.03</c:v>
                </c:pt>
                <c:pt idx="2003">
                  <c:v>30.15</c:v>
                </c:pt>
                <c:pt idx="2004">
                  <c:v>32.08</c:v>
                </c:pt>
                <c:pt idx="2005">
                  <c:v>34.119999999999997</c:v>
                </c:pt>
                <c:pt idx="2006">
                  <c:v>34.619999999999997</c:v>
                </c:pt>
                <c:pt idx="2007">
                  <c:v>36.96</c:v>
                </c:pt>
                <c:pt idx="2008">
                  <c:v>39.770000000000003</c:v>
                </c:pt>
                <c:pt idx="2009">
                  <c:v>38.520000000000003</c:v>
                </c:pt>
                <c:pt idx="2010">
                  <c:v>33.630000000000003</c:v>
                </c:pt>
                <c:pt idx="2011">
                  <c:v>36.86</c:v>
                </c:pt>
                <c:pt idx="2012">
                  <c:v>39.5</c:v>
                </c:pt>
                <c:pt idx="2013">
                  <c:v>33.96</c:v>
                </c:pt>
                <c:pt idx="2014">
                  <c:v>36.869999999999997</c:v>
                </c:pt>
                <c:pt idx="2015">
                  <c:v>40.68</c:v>
                </c:pt>
                <c:pt idx="2016">
                  <c:v>36.57</c:v>
                </c:pt>
                <c:pt idx="2017">
                  <c:v>36.71</c:v>
                </c:pt>
                <c:pt idx="2018">
                  <c:v>31.6</c:v>
                </c:pt>
                <c:pt idx="2019">
                  <c:v>37.99</c:v>
                </c:pt>
                <c:pt idx="2020">
                  <c:v>35.89</c:v>
                </c:pt>
                <c:pt idx="2021">
                  <c:v>41.18</c:v>
                </c:pt>
                <c:pt idx="2022">
                  <c:v>33.200000000000003</c:v>
                </c:pt>
                <c:pt idx="2023">
                  <c:v>29.97</c:v>
                </c:pt>
                <c:pt idx="2024">
                  <c:v>34.01</c:v>
                </c:pt>
                <c:pt idx="2025">
                  <c:v>32.200000000000003</c:v>
                </c:pt>
                <c:pt idx="2026">
                  <c:v>32.65</c:v>
                </c:pt>
                <c:pt idx="2027">
                  <c:v>41.92</c:v>
                </c:pt>
                <c:pt idx="2028">
                  <c:v>29.53</c:v>
                </c:pt>
                <c:pt idx="2029">
                  <c:v>29.44</c:v>
                </c:pt>
                <c:pt idx="2030">
                  <c:v>34.92</c:v>
                </c:pt>
                <c:pt idx="2031">
                  <c:v>38.94</c:v>
                </c:pt>
                <c:pt idx="2032">
                  <c:v>34.33</c:v>
                </c:pt>
                <c:pt idx="2033">
                  <c:v>34.04</c:v>
                </c:pt>
                <c:pt idx="2034">
                  <c:v>37.590000000000003</c:v>
                </c:pt>
                <c:pt idx="2035">
                  <c:v>44.17</c:v>
                </c:pt>
                <c:pt idx="2036">
                  <c:v>34.53</c:v>
                </c:pt>
                <c:pt idx="2037">
                  <c:v>38.409999999999997</c:v>
                </c:pt>
                <c:pt idx="2038">
                  <c:v>42.92</c:v>
                </c:pt>
                <c:pt idx="2039">
                  <c:v>43.75</c:v>
                </c:pt>
                <c:pt idx="2040">
                  <c:v>32.85</c:v>
                </c:pt>
                <c:pt idx="2041">
                  <c:v>32.72</c:v>
                </c:pt>
                <c:pt idx="2042">
                  <c:v>28.89</c:v>
                </c:pt>
                <c:pt idx="2043">
                  <c:v>35.380000000000003</c:v>
                </c:pt>
                <c:pt idx="2044">
                  <c:v>28.98</c:v>
                </c:pt>
                <c:pt idx="2045">
                  <c:v>36.54</c:v>
                </c:pt>
                <c:pt idx="2046">
                  <c:v>38.020000000000003</c:v>
                </c:pt>
                <c:pt idx="2047">
                  <c:v>31.7</c:v>
                </c:pt>
                <c:pt idx="2048">
                  <c:v>29.16</c:v>
                </c:pt>
                <c:pt idx="2049">
                  <c:v>31.26</c:v>
                </c:pt>
                <c:pt idx="2050">
                  <c:v>39.58</c:v>
                </c:pt>
                <c:pt idx="2051">
                  <c:v>33.090000000000003</c:v>
                </c:pt>
                <c:pt idx="2052">
                  <c:v>33.71</c:v>
                </c:pt>
                <c:pt idx="2053">
                  <c:v>29.9</c:v>
                </c:pt>
                <c:pt idx="2054">
                  <c:v>37.450000000000003</c:v>
                </c:pt>
                <c:pt idx="2055">
                  <c:v>30.99</c:v>
                </c:pt>
                <c:pt idx="2056">
                  <c:v>38.33</c:v>
                </c:pt>
                <c:pt idx="2057">
                  <c:v>29.45</c:v>
                </c:pt>
                <c:pt idx="2058">
                  <c:v>33.39</c:v>
                </c:pt>
                <c:pt idx="2059">
                  <c:v>34.79</c:v>
                </c:pt>
                <c:pt idx="2060">
                  <c:v>40.32</c:v>
                </c:pt>
                <c:pt idx="2061">
                  <c:v>38.07</c:v>
                </c:pt>
                <c:pt idx="2062">
                  <c:v>33.14</c:v>
                </c:pt>
                <c:pt idx="2063">
                  <c:v>36.659999999999997</c:v>
                </c:pt>
                <c:pt idx="2064">
                  <c:v>34.340000000000003</c:v>
                </c:pt>
                <c:pt idx="2065">
                  <c:v>34.81</c:v>
                </c:pt>
                <c:pt idx="2066">
                  <c:v>30.06</c:v>
                </c:pt>
                <c:pt idx="2067">
                  <c:v>33.53</c:v>
                </c:pt>
                <c:pt idx="2068">
                  <c:v>36.58</c:v>
                </c:pt>
                <c:pt idx="2069">
                  <c:v>36.06</c:v>
                </c:pt>
                <c:pt idx="2070">
                  <c:v>32.869999999999997</c:v>
                </c:pt>
                <c:pt idx="2071">
                  <c:v>33.31</c:v>
                </c:pt>
                <c:pt idx="2072">
                  <c:v>36.68</c:v>
                </c:pt>
                <c:pt idx="2073">
                  <c:v>35.24</c:v>
                </c:pt>
                <c:pt idx="2074">
                  <c:v>32.6</c:v>
                </c:pt>
                <c:pt idx="2075">
                  <c:v>39.64</c:v>
                </c:pt>
                <c:pt idx="2076">
                  <c:v>31.3</c:v>
                </c:pt>
                <c:pt idx="2077">
                  <c:v>33.21</c:v>
                </c:pt>
                <c:pt idx="2078">
                  <c:v>33.869999999999997</c:v>
                </c:pt>
                <c:pt idx="2079">
                  <c:v>37.119999999999997</c:v>
                </c:pt>
                <c:pt idx="2080">
                  <c:v>38.31</c:v>
                </c:pt>
                <c:pt idx="2081">
                  <c:v>37.950000000000003</c:v>
                </c:pt>
                <c:pt idx="2082">
                  <c:v>33.04</c:v>
                </c:pt>
                <c:pt idx="2083">
                  <c:v>32.86</c:v>
                </c:pt>
                <c:pt idx="2084">
                  <c:v>34.450000000000003</c:v>
                </c:pt>
                <c:pt idx="2085">
                  <c:v>31.57</c:v>
                </c:pt>
                <c:pt idx="2086">
                  <c:v>39.97</c:v>
                </c:pt>
                <c:pt idx="2087">
                  <c:v>35.33</c:v>
                </c:pt>
                <c:pt idx="2088">
                  <c:v>34.47</c:v>
                </c:pt>
                <c:pt idx="2089">
                  <c:v>41.45</c:v>
                </c:pt>
                <c:pt idx="2090">
                  <c:v>34.75</c:v>
                </c:pt>
                <c:pt idx="2091">
                  <c:v>32.4</c:v>
                </c:pt>
                <c:pt idx="2092">
                  <c:v>39.729999999999997</c:v>
                </c:pt>
                <c:pt idx="2093">
                  <c:v>36.950000000000003</c:v>
                </c:pt>
                <c:pt idx="2094">
                  <c:v>32.1</c:v>
                </c:pt>
                <c:pt idx="2095">
                  <c:v>36.89</c:v>
                </c:pt>
                <c:pt idx="2096">
                  <c:v>38.549999999999997</c:v>
                </c:pt>
                <c:pt idx="2097">
                  <c:v>38.11</c:v>
                </c:pt>
                <c:pt idx="2098">
                  <c:v>36.64</c:v>
                </c:pt>
                <c:pt idx="2099">
                  <c:v>36.96</c:v>
                </c:pt>
                <c:pt idx="2100">
                  <c:v>31.99</c:v>
                </c:pt>
                <c:pt idx="2101">
                  <c:v>37.72</c:v>
                </c:pt>
                <c:pt idx="2102">
                  <c:v>31.76</c:v>
                </c:pt>
                <c:pt idx="2103">
                  <c:v>38.08</c:v>
                </c:pt>
                <c:pt idx="2104">
                  <c:v>41.86</c:v>
                </c:pt>
                <c:pt idx="2105">
                  <c:v>35.119999999999997</c:v>
                </c:pt>
                <c:pt idx="2106">
                  <c:v>30.18</c:v>
                </c:pt>
                <c:pt idx="2107">
                  <c:v>32.869999999999997</c:v>
                </c:pt>
                <c:pt idx="2108">
                  <c:v>35.75</c:v>
                </c:pt>
                <c:pt idx="2109">
                  <c:v>36.53</c:v>
                </c:pt>
                <c:pt idx="2110">
                  <c:v>38.770000000000003</c:v>
                </c:pt>
                <c:pt idx="2111">
                  <c:v>39.020000000000003</c:v>
                </c:pt>
                <c:pt idx="2112">
                  <c:v>28.01</c:v>
                </c:pt>
                <c:pt idx="2113">
                  <c:v>34.200000000000003</c:v>
                </c:pt>
                <c:pt idx="2114">
                  <c:v>32.229999999999997</c:v>
                </c:pt>
                <c:pt idx="2115">
                  <c:v>38.380000000000003</c:v>
                </c:pt>
                <c:pt idx="2116">
                  <c:v>34.79</c:v>
                </c:pt>
                <c:pt idx="2117">
                  <c:v>36.08</c:v>
                </c:pt>
                <c:pt idx="2118">
                  <c:v>30.44</c:v>
                </c:pt>
                <c:pt idx="2119">
                  <c:v>34.64</c:v>
                </c:pt>
                <c:pt idx="2120">
                  <c:v>37.72</c:v>
                </c:pt>
                <c:pt idx="2121">
                  <c:v>33.090000000000003</c:v>
                </c:pt>
                <c:pt idx="2122">
                  <c:v>32.479999999999997</c:v>
                </c:pt>
                <c:pt idx="2123">
                  <c:v>38.53</c:v>
                </c:pt>
                <c:pt idx="2124">
                  <c:v>25.16</c:v>
                </c:pt>
                <c:pt idx="2125">
                  <c:v>36.950000000000003</c:v>
                </c:pt>
                <c:pt idx="2126">
                  <c:v>31.2</c:v>
                </c:pt>
                <c:pt idx="2127">
                  <c:v>31.15</c:v>
                </c:pt>
                <c:pt idx="2128">
                  <c:v>32.409999999999997</c:v>
                </c:pt>
                <c:pt idx="2129">
                  <c:v>37.78</c:v>
                </c:pt>
                <c:pt idx="2130">
                  <c:v>33.07</c:v>
                </c:pt>
                <c:pt idx="2131">
                  <c:v>35.75</c:v>
                </c:pt>
                <c:pt idx="2132">
                  <c:v>30.57</c:v>
                </c:pt>
                <c:pt idx="2133">
                  <c:v>39.76</c:v>
                </c:pt>
                <c:pt idx="2134">
                  <c:v>36.46</c:v>
                </c:pt>
                <c:pt idx="2135">
                  <c:v>29.04</c:v>
                </c:pt>
                <c:pt idx="2136">
                  <c:v>35.14</c:v>
                </c:pt>
                <c:pt idx="2137">
                  <c:v>34.299999999999997</c:v>
                </c:pt>
                <c:pt idx="2138">
                  <c:v>30.57</c:v>
                </c:pt>
                <c:pt idx="2139">
                  <c:v>33.61</c:v>
                </c:pt>
                <c:pt idx="2140">
                  <c:v>32.79</c:v>
                </c:pt>
                <c:pt idx="2141">
                  <c:v>36.130000000000003</c:v>
                </c:pt>
                <c:pt idx="2142">
                  <c:v>37.479999999999997</c:v>
                </c:pt>
                <c:pt idx="2143">
                  <c:v>39.159999999999997</c:v>
                </c:pt>
                <c:pt idx="2144">
                  <c:v>30.34</c:v>
                </c:pt>
                <c:pt idx="2145">
                  <c:v>38.659999999999997</c:v>
                </c:pt>
                <c:pt idx="2146">
                  <c:v>33.93</c:v>
                </c:pt>
                <c:pt idx="2147">
                  <c:v>30.73</c:v>
                </c:pt>
                <c:pt idx="2148">
                  <c:v>32.619999999999997</c:v>
                </c:pt>
                <c:pt idx="2149">
                  <c:v>32.96</c:v>
                </c:pt>
                <c:pt idx="2150">
                  <c:v>33.11</c:v>
                </c:pt>
                <c:pt idx="2151">
                  <c:v>33.01</c:v>
                </c:pt>
                <c:pt idx="2152">
                  <c:v>33.369999999999997</c:v>
                </c:pt>
                <c:pt idx="2153">
                  <c:v>31.27</c:v>
                </c:pt>
                <c:pt idx="2154">
                  <c:v>33.82</c:v>
                </c:pt>
                <c:pt idx="2155">
                  <c:v>35.14</c:v>
                </c:pt>
                <c:pt idx="2156">
                  <c:v>34.04</c:v>
                </c:pt>
                <c:pt idx="2157">
                  <c:v>35.94</c:v>
                </c:pt>
                <c:pt idx="2158">
                  <c:v>42.12</c:v>
                </c:pt>
                <c:pt idx="2159">
                  <c:v>31.61</c:v>
                </c:pt>
                <c:pt idx="2160">
                  <c:v>35.24</c:v>
                </c:pt>
                <c:pt idx="2161">
                  <c:v>33.299999999999997</c:v>
                </c:pt>
                <c:pt idx="2162">
                  <c:v>33.630000000000003</c:v>
                </c:pt>
                <c:pt idx="2163">
                  <c:v>39.99</c:v>
                </c:pt>
                <c:pt idx="2164">
                  <c:v>34.590000000000003</c:v>
                </c:pt>
                <c:pt idx="2165">
                  <c:v>33.229999999999997</c:v>
                </c:pt>
                <c:pt idx="2166">
                  <c:v>35.42</c:v>
                </c:pt>
                <c:pt idx="2167">
                  <c:v>44.91</c:v>
                </c:pt>
                <c:pt idx="2168">
                  <c:v>31.4</c:v>
                </c:pt>
                <c:pt idx="2169">
                  <c:v>41.2</c:v>
                </c:pt>
                <c:pt idx="2170">
                  <c:v>37.450000000000003</c:v>
                </c:pt>
                <c:pt idx="2171">
                  <c:v>37.36</c:v>
                </c:pt>
                <c:pt idx="2172">
                  <c:v>21.79</c:v>
                </c:pt>
                <c:pt idx="2173">
                  <c:v>32.880000000000003</c:v>
                </c:pt>
                <c:pt idx="2174">
                  <c:v>37.22</c:v>
                </c:pt>
                <c:pt idx="2175">
                  <c:v>38.46</c:v>
                </c:pt>
                <c:pt idx="2176">
                  <c:v>34.22</c:v>
                </c:pt>
                <c:pt idx="2177">
                  <c:v>33.130000000000003</c:v>
                </c:pt>
                <c:pt idx="2178">
                  <c:v>36.94</c:v>
                </c:pt>
                <c:pt idx="2179">
                  <c:v>34.57</c:v>
                </c:pt>
                <c:pt idx="2180">
                  <c:v>30.95</c:v>
                </c:pt>
                <c:pt idx="2181">
                  <c:v>32.42</c:v>
                </c:pt>
                <c:pt idx="2182">
                  <c:v>37.630000000000003</c:v>
                </c:pt>
                <c:pt idx="2183">
                  <c:v>32.119999999999997</c:v>
                </c:pt>
                <c:pt idx="2184">
                  <c:v>27.13</c:v>
                </c:pt>
                <c:pt idx="2185">
                  <c:v>28.15</c:v>
                </c:pt>
                <c:pt idx="2186">
                  <c:v>34.46</c:v>
                </c:pt>
                <c:pt idx="2187">
                  <c:v>31.04</c:v>
                </c:pt>
                <c:pt idx="2188">
                  <c:v>32.39</c:v>
                </c:pt>
                <c:pt idx="2189">
                  <c:v>39.299999999999997</c:v>
                </c:pt>
                <c:pt idx="2190">
                  <c:v>34.47</c:v>
                </c:pt>
                <c:pt idx="2191">
                  <c:v>32.409999999999997</c:v>
                </c:pt>
                <c:pt idx="2192">
                  <c:v>39.340000000000003</c:v>
                </c:pt>
                <c:pt idx="2193">
                  <c:v>29.82</c:v>
                </c:pt>
                <c:pt idx="2194">
                  <c:v>32.71</c:v>
                </c:pt>
                <c:pt idx="2195">
                  <c:v>33.090000000000003</c:v>
                </c:pt>
                <c:pt idx="2196">
                  <c:v>31.94</c:v>
                </c:pt>
                <c:pt idx="2197">
                  <c:v>35.18</c:v>
                </c:pt>
                <c:pt idx="2198">
                  <c:v>30.35</c:v>
                </c:pt>
                <c:pt idx="2199">
                  <c:v>35.56</c:v>
                </c:pt>
                <c:pt idx="2200">
                  <c:v>29.52</c:v>
                </c:pt>
                <c:pt idx="2201">
                  <c:v>32.04</c:v>
                </c:pt>
                <c:pt idx="2202">
                  <c:v>30.87</c:v>
                </c:pt>
                <c:pt idx="2203">
                  <c:v>29.75</c:v>
                </c:pt>
                <c:pt idx="2204">
                  <c:v>40.130000000000003</c:v>
                </c:pt>
                <c:pt idx="2205">
                  <c:v>37.409999999999997</c:v>
                </c:pt>
                <c:pt idx="2206">
                  <c:v>35.159999999999997</c:v>
                </c:pt>
                <c:pt idx="2207">
                  <c:v>41.1</c:v>
                </c:pt>
                <c:pt idx="2208">
                  <c:v>27.71</c:v>
                </c:pt>
                <c:pt idx="2209">
                  <c:v>32.61</c:v>
                </c:pt>
                <c:pt idx="2210">
                  <c:v>30.91</c:v>
                </c:pt>
                <c:pt idx="2211">
                  <c:v>34.119999999999997</c:v>
                </c:pt>
                <c:pt idx="2212">
                  <c:v>32.53</c:v>
                </c:pt>
                <c:pt idx="2213">
                  <c:v>38.229999999999997</c:v>
                </c:pt>
                <c:pt idx="2214">
                  <c:v>30.35</c:v>
                </c:pt>
                <c:pt idx="2215">
                  <c:v>30.72</c:v>
                </c:pt>
                <c:pt idx="2216">
                  <c:v>28.95</c:v>
                </c:pt>
                <c:pt idx="2217">
                  <c:v>36.630000000000003</c:v>
                </c:pt>
                <c:pt idx="2218">
                  <c:v>36.25</c:v>
                </c:pt>
                <c:pt idx="2219">
                  <c:v>42.97</c:v>
                </c:pt>
                <c:pt idx="2220">
                  <c:v>29.81</c:v>
                </c:pt>
                <c:pt idx="2221">
                  <c:v>32.61</c:v>
                </c:pt>
                <c:pt idx="2222">
                  <c:v>34.200000000000003</c:v>
                </c:pt>
                <c:pt idx="2223">
                  <c:v>29.5</c:v>
                </c:pt>
                <c:pt idx="2224">
                  <c:v>39.270000000000003</c:v>
                </c:pt>
                <c:pt idx="2225">
                  <c:v>33.799999999999997</c:v>
                </c:pt>
                <c:pt idx="2226">
                  <c:v>40.58</c:v>
                </c:pt>
                <c:pt idx="2227">
                  <c:v>39.090000000000003</c:v>
                </c:pt>
                <c:pt idx="2228">
                  <c:v>34.479999999999997</c:v>
                </c:pt>
                <c:pt idx="2229">
                  <c:v>38.520000000000003</c:v>
                </c:pt>
                <c:pt idx="2230">
                  <c:v>42.26</c:v>
                </c:pt>
                <c:pt idx="2231">
                  <c:v>37.630000000000003</c:v>
                </c:pt>
                <c:pt idx="2232">
                  <c:v>32.67</c:v>
                </c:pt>
                <c:pt idx="2233">
                  <c:v>36.549999999999997</c:v>
                </c:pt>
                <c:pt idx="2234">
                  <c:v>33.619999999999997</c:v>
                </c:pt>
                <c:pt idx="2235">
                  <c:v>33.67</c:v>
                </c:pt>
                <c:pt idx="2236">
                  <c:v>29.1</c:v>
                </c:pt>
                <c:pt idx="2237">
                  <c:v>33.6</c:v>
                </c:pt>
                <c:pt idx="2238">
                  <c:v>33.380000000000003</c:v>
                </c:pt>
                <c:pt idx="2239">
                  <c:v>38.51</c:v>
                </c:pt>
                <c:pt idx="2240">
                  <c:v>33.83</c:v>
                </c:pt>
                <c:pt idx="2241">
                  <c:v>33.729999999999997</c:v>
                </c:pt>
                <c:pt idx="2242">
                  <c:v>41.98</c:v>
                </c:pt>
                <c:pt idx="2243">
                  <c:v>31.88</c:v>
                </c:pt>
                <c:pt idx="2244">
                  <c:v>29.63</c:v>
                </c:pt>
                <c:pt idx="2245">
                  <c:v>36.68</c:v>
                </c:pt>
                <c:pt idx="2246">
                  <c:v>34.159999999999997</c:v>
                </c:pt>
                <c:pt idx="2247">
                  <c:v>35.57</c:v>
                </c:pt>
                <c:pt idx="2248">
                  <c:v>35.32</c:v>
                </c:pt>
                <c:pt idx="2249">
                  <c:v>32.25</c:v>
                </c:pt>
                <c:pt idx="2250">
                  <c:v>29.75</c:v>
                </c:pt>
                <c:pt idx="2251">
                  <c:v>43.55</c:v>
                </c:pt>
                <c:pt idx="2252">
                  <c:v>34.03</c:v>
                </c:pt>
                <c:pt idx="2253">
                  <c:v>34.33</c:v>
                </c:pt>
                <c:pt idx="2254">
                  <c:v>37.909999999999997</c:v>
                </c:pt>
                <c:pt idx="2255">
                  <c:v>42.34</c:v>
                </c:pt>
                <c:pt idx="2256">
                  <c:v>35</c:v>
                </c:pt>
                <c:pt idx="2257">
                  <c:v>35.369999999999997</c:v>
                </c:pt>
                <c:pt idx="2258">
                  <c:v>29.29</c:v>
                </c:pt>
                <c:pt idx="2259">
                  <c:v>33.700000000000003</c:v>
                </c:pt>
                <c:pt idx="2260">
                  <c:v>36.69</c:v>
                </c:pt>
                <c:pt idx="2261">
                  <c:v>32</c:v>
                </c:pt>
                <c:pt idx="2262">
                  <c:v>30.26</c:v>
                </c:pt>
                <c:pt idx="2263">
                  <c:v>32.49</c:v>
                </c:pt>
                <c:pt idx="2264">
                  <c:v>37.08</c:v>
                </c:pt>
                <c:pt idx="2265">
                  <c:v>32.340000000000003</c:v>
                </c:pt>
                <c:pt idx="2266">
                  <c:v>35.99</c:v>
                </c:pt>
                <c:pt idx="2267">
                  <c:v>43.72</c:v>
                </c:pt>
                <c:pt idx="2268">
                  <c:v>34.950000000000003</c:v>
                </c:pt>
                <c:pt idx="2269">
                  <c:v>37.64</c:v>
                </c:pt>
                <c:pt idx="2270">
                  <c:v>31.81</c:v>
                </c:pt>
                <c:pt idx="2271">
                  <c:v>32.14</c:v>
                </c:pt>
                <c:pt idx="2272">
                  <c:v>29.48</c:v>
                </c:pt>
                <c:pt idx="2273">
                  <c:v>36.29</c:v>
                </c:pt>
                <c:pt idx="2274">
                  <c:v>30.7</c:v>
                </c:pt>
                <c:pt idx="2275">
                  <c:v>31.33</c:v>
                </c:pt>
                <c:pt idx="2276">
                  <c:v>33.909999999999997</c:v>
                </c:pt>
                <c:pt idx="2277">
                  <c:v>37.19</c:v>
                </c:pt>
                <c:pt idx="2278">
                  <c:v>39.19</c:v>
                </c:pt>
                <c:pt idx="2279">
                  <c:v>38.61</c:v>
                </c:pt>
                <c:pt idx="2280">
                  <c:v>28.87</c:v>
                </c:pt>
                <c:pt idx="2281">
                  <c:v>38.85</c:v>
                </c:pt>
                <c:pt idx="2282">
                  <c:v>37.130000000000003</c:v>
                </c:pt>
                <c:pt idx="2283">
                  <c:v>37.35</c:v>
                </c:pt>
                <c:pt idx="2284">
                  <c:v>32.020000000000003</c:v>
                </c:pt>
                <c:pt idx="2285">
                  <c:v>33.229999999999997</c:v>
                </c:pt>
                <c:pt idx="2286">
                  <c:v>33.69</c:v>
                </c:pt>
                <c:pt idx="2287">
                  <c:v>36.880000000000003</c:v>
                </c:pt>
                <c:pt idx="2288">
                  <c:v>33.53</c:v>
                </c:pt>
                <c:pt idx="2289">
                  <c:v>38.270000000000003</c:v>
                </c:pt>
                <c:pt idx="2290">
                  <c:v>32.75</c:v>
                </c:pt>
                <c:pt idx="2291">
                  <c:v>34.47</c:v>
                </c:pt>
                <c:pt idx="2292">
                  <c:v>31.29</c:v>
                </c:pt>
                <c:pt idx="2293">
                  <c:v>35.1</c:v>
                </c:pt>
                <c:pt idx="2294">
                  <c:v>30.38</c:v>
                </c:pt>
                <c:pt idx="2295">
                  <c:v>36.46</c:v>
                </c:pt>
                <c:pt idx="2296">
                  <c:v>33.64</c:v>
                </c:pt>
                <c:pt idx="2297">
                  <c:v>36.090000000000003</c:v>
                </c:pt>
                <c:pt idx="2298">
                  <c:v>30.42</c:v>
                </c:pt>
                <c:pt idx="2299">
                  <c:v>32.119999999999997</c:v>
                </c:pt>
                <c:pt idx="2300">
                  <c:v>40.729999999999997</c:v>
                </c:pt>
                <c:pt idx="2301">
                  <c:v>35.69</c:v>
                </c:pt>
                <c:pt idx="2302">
                  <c:v>35.39</c:v>
                </c:pt>
                <c:pt idx="2303">
                  <c:v>35.24</c:v>
                </c:pt>
                <c:pt idx="2304">
                  <c:v>20.62</c:v>
                </c:pt>
                <c:pt idx="2305">
                  <c:v>26.6</c:v>
                </c:pt>
                <c:pt idx="2306">
                  <c:v>32.31</c:v>
                </c:pt>
                <c:pt idx="2307">
                  <c:v>37.07</c:v>
                </c:pt>
                <c:pt idx="2308">
                  <c:v>35.18</c:v>
                </c:pt>
                <c:pt idx="2309">
                  <c:v>35.659999999999997</c:v>
                </c:pt>
                <c:pt idx="2310">
                  <c:v>41.88</c:v>
                </c:pt>
                <c:pt idx="2311">
                  <c:v>32.770000000000003</c:v>
                </c:pt>
                <c:pt idx="2312">
                  <c:v>34.78</c:v>
                </c:pt>
                <c:pt idx="2313">
                  <c:v>32.369999999999997</c:v>
                </c:pt>
                <c:pt idx="2314">
                  <c:v>35.81</c:v>
                </c:pt>
                <c:pt idx="2315">
                  <c:v>34.479999999999997</c:v>
                </c:pt>
                <c:pt idx="2316">
                  <c:v>31.73</c:v>
                </c:pt>
                <c:pt idx="2317">
                  <c:v>32.53</c:v>
                </c:pt>
                <c:pt idx="2318">
                  <c:v>39.81</c:v>
                </c:pt>
                <c:pt idx="2319">
                  <c:v>40.64</c:v>
                </c:pt>
                <c:pt idx="2320">
                  <c:v>32.11</c:v>
                </c:pt>
                <c:pt idx="2321">
                  <c:v>39.869999999999997</c:v>
                </c:pt>
                <c:pt idx="2322">
                  <c:v>36.119999999999997</c:v>
                </c:pt>
                <c:pt idx="2323">
                  <c:v>38.770000000000003</c:v>
                </c:pt>
                <c:pt idx="2324">
                  <c:v>38.81</c:v>
                </c:pt>
                <c:pt idx="2325">
                  <c:v>33.619999999999997</c:v>
                </c:pt>
                <c:pt idx="2326">
                  <c:v>33.47</c:v>
                </c:pt>
                <c:pt idx="2327">
                  <c:v>40.67</c:v>
                </c:pt>
                <c:pt idx="2328">
                  <c:v>30.04</c:v>
                </c:pt>
                <c:pt idx="2329">
                  <c:v>29.42</c:v>
                </c:pt>
                <c:pt idx="2330">
                  <c:v>28.71</c:v>
                </c:pt>
                <c:pt idx="2331">
                  <c:v>34.909999999999997</c:v>
                </c:pt>
                <c:pt idx="2332">
                  <c:v>33.590000000000003</c:v>
                </c:pt>
                <c:pt idx="2333">
                  <c:v>32.22</c:v>
                </c:pt>
                <c:pt idx="2334">
                  <c:v>34.17</c:v>
                </c:pt>
                <c:pt idx="2335">
                  <c:v>37.549999999999997</c:v>
                </c:pt>
                <c:pt idx="2336">
                  <c:v>38</c:v>
                </c:pt>
                <c:pt idx="2337">
                  <c:v>32.56</c:v>
                </c:pt>
                <c:pt idx="2338">
                  <c:v>36.44</c:v>
                </c:pt>
                <c:pt idx="2339">
                  <c:v>36</c:v>
                </c:pt>
                <c:pt idx="2340">
                  <c:v>28.21</c:v>
                </c:pt>
                <c:pt idx="2341">
                  <c:v>37.520000000000003</c:v>
                </c:pt>
                <c:pt idx="2342">
                  <c:v>30.63</c:v>
                </c:pt>
                <c:pt idx="2343">
                  <c:v>32.96</c:v>
                </c:pt>
                <c:pt idx="2344">
                  <c:v>33.08</c:v>
                </c:pt>
                <c:pt idx="2345">
                  <c:v>39.01</c:v>
                </c:pt>
                <c:pt idx="2346">
                  <c:v>37.43</c:v>
                </c:pt>
                <c:pt idx="2347">
                  <c:v>30.24</c:v>
                </c:pt>
                <c:pt idx="2348">
                  <c:v>37.21</c:v>
                </c:pt>
                <c:pt idx="2349">
                  <c:v>32.520000000000003</c:v>
                </c:pt>
                <c:pt idx="2350">
                  <c:v>37.590000000000003</c:v>
                </c:pt>
                <c:pt idx="2351">
                  <c:v>35.049999999999997</c:v>
                </c:pt>
                <c:pt idx="2352">
                  <c:v>29.36</c:v>
                </c:pt>
                <c:pt idx="2353">
                  <c:v>36.85</c:v>
                </c:pt>
                <c:pt idx="2354">
                  <c:v>33.6</c:v>
                </c:pt>
                <c:pt idx="2355">
                  <c:v>36.92</c:v>
                </c:pt>
                <c:pt idx="2356">
                  <c:v>34.76</c:v>
                </c:pt>
                <c:pt idx="2357">
                  <c:v>30.59</c:v>
                </c:pt>
                <c:pt idx="2358">
                  <c:v>33.5</c:v>
                </c:pt>
                <c:pt idx="2359">
                  <c:v>34.35</c:v>
                </c:pt>
                <c:pt idx="2360">
                  <c:v>44.31</c:v>
                </c:pt>
                <c:pt idx="2361">
                  <c:v>43.06</c:v>
                </c:pt>
                <c:pt idx="2362">
                  <c:v>42.03</c:v>
                </c:pt>
                <c:pt idx="2363">
                  <c:v>38.630000000000003</c:v>
                </c:pt>
                <c:pt idx="2364">
                  <c:v>29.05</c:v>
                </c:pt>
                <c:pt idx="2365">
                  <c:v>36.909999999999997</c:v>
                </c:pt>
                <c:pt idx="2366">
                  <c:v>38.229999999999997</c:v>
                </c:pt>
                <c:pt idx="2367">
                  <c:v>38.86</c:v>
                </c:pt>
                <c:pt idx="2368">
                  <c:v>38.08</c:v>
                </c:pt>
                <c:pt idx="2369">
                  <c:v>30.8</c:v>
                </c:pt>
                <c:pt idx="2370">
                  <c:v>32.26</c:v>
                </c:pt>
                <c:pt idx="2371">
                  <c:v>30.15</c:v>
                </c:pt>
                <c:pt idx="2372">
                  <c:v>30.03</c:v>
                </c:pt>
                <c:pt idx="2373">
                  <c:v>28.59</c:v>
                </c:pt>
                <c:pt idx="2374">
                  <c:v>41.32</c:v>
                </c:pt>
                <c:pt idx="2375">
                  <c:v>33.799999999999997</c:v>
                </c:pt>
                <c:pt idx="2376">
                  <c:v>35.04</c:v>
                </c:pt>
                <c:pt idx="2377">
                  <c:v>35.979999999999997</c:v>
                </c:pt>
                <c:pt idx="2378">
                  <c:v>31.49</c:v>
                </c:pt>
                <c:pt idx="2379">
                  <c:v>30.54</c:v>
                </c:pt>
                <c:pt idx="2380">
                  <c:v>36.200000000000003</c:v>
                </c:pt>
                <c:pt idx="2381">
                  <c:v>30.25</c:v>
                </c:pt>
                <c:pt idx="2382">
                  <c:v>37.369999999999997</c:v>
                </c:pt>
                <c:pt idx="2383">
                  <c:v>36.43</c:v>
                </c:pt>
                <c:pt idx="2384">
                  <c:v>32.97</c:v>
                </c:pt>
                <c:pt idx="2385">
                  <c:v>32.630000000000003</c:v>
                </c:pt>
                <c:pt idx="2386">
                  <c:v>37.619999999999997</c:v>
                </c:pt>
                <c:pt idx="2387">
                  <c:v>33.47</c:v>
                </c:pt>
                <c:pt idx="2388">
                  <c:v>33.909999999999997</c:v>
                </c:pt>
                <c:pt idx="2389">
                  <c:v>35.57</c:v>
                </c:pt>
                <c:pt idx="2390">
                  <c:v>39.04</c:v>
                </c:pt>
                <c:pt idx="2391">
                  <c:v>34.950000000000003</c:v>
                </c:pt>
                <c:pt idx="2392">
                  <c:v>26.79</c:v>
                </c:pt>
                <c:pt idx="2393">
                  <c:v>39.950000000000003</c:v>
                </c:pt>
                <c:pt idx="2394">
                  <c:v>32.880000000000003</c:v>
                </c:pt>
                <c:pt idx="2395">
                  <c:v>33</c:v>
                </c:pt>
                <c:pt idx="2396">
                  <c:v>31.83</c:v>
                </c:pt>
                <c:pt idx="2397">
                  <c:v>32.61</c:v>
                </c:pt>
                <c:pt idx="2398">
                  <c:v>38.43</c:v>
                </c:pt>
                <c:pt idx="2399">
                  <c:v>39.29</c:v>
                </c:pt>
                <c:pt idx="2400">
                  <c:v>31.32</c:v>
                </c:pt>
                <c:pt idx="2401">
                  <c:v>37.21</c:v>
                </c:pt>
                <c:pt idx="2402">
                  <c:v>29.43</c:v>
                </c:pt>
                <c:pt idx="2403">
                  <c:v>29.48</c:v>
                </c:pt>
                <c:pt idx="2404">
                  <c:v>28.22</c:v>
                </c:pt>
                <c:pt idx="2405">
                  <c:v>41.37</c:v>
                </c:pt>
                <c:pt idx="2406">
                  <c:v>38.82</c:v>
                </c:pt>
                <c:pt idx="2407">
                  <c:v>35.47</c:v>
                </c:pt>
                <c:pt idx="2408">
                  <c:v>34.24</c:v>
                </c:pt>
                <c:pt idx="2409">
                  <c:v>26.75</c:v>
                </c:pt>
                <c:pt idx="2410">
                  <c:v>33.380000000000003</c:v>
                </c:pt>
                <c:pt idx="2411">
                  <c:v>32.56</c:v>
                </c:pt>
                <c:pt idx="2412">
                  <c:v>31.9</c:v>
                </c:pt>
                <c:pt idx="2413">
                  <c:v>37.200000000000003</c:v>
                </c:pt>
                <c:pt idx="2414">
                  <c:v>31.46</c:v>
                </c:pt>
                <c:pt idx="2415">
                  <c:v>39.08</c:v>
                </c:pt>
                <c:pt idx="2416">
                  <c:v>31.69</c:v>
                </c:pt>
                <c:pt idx="2417">
                  <c:v>32.380000000000003</c:v>
                </c:pt>
                <c:pt idx="2418">
                  <c:v>30.87</c:v>
                </c:pt>
                <c:pt idx="2419">
                  <c:v>37.44</c:v>
                </c:pt>
                <c:pt idx="2420">
                  <c:v>33.86</c:v>
                </c:pt>
                <c:pt idx="2421">
                  <c:v>31.86</c:v>
                </c:pt>
                <c:pt idx="2422">
                  <c:v>40.96</c:v>
                </c:pt>
                <c:pt idx="2423">
                  <c:v>36.51</c:v>
                </c:pt>
                <c:pt idx="2424">
                  <c:v>39.67</c:v>
                </c:pt>
                <c:pt idx="2425">
                  <c:v>32.25</c:v>
                </c:pt>
                <c:pt idx="2426">
                  <c:v>33.71</c:v>
                </c:pt>
                <c:pt idx="2427">
                  <c:v>30.47</c:v>
                </c:pt>
                <c:pt idx="2428">
                  <c:v>31.75</c:v>
                </c:pt>
                <c:pt idx="2429">
                  <c:v>38.79</c:v>
                </c:pt>
                <c:pt idx="2430">
                  <c:v>35.33</c:v>
                </c:pt>
                <c:pt idx="2431">
                  <c:v>42.91</c:v>
                </c:pt>
                <c:pt idx="2432">
                  <c:v>38.380000000000003</c:v>
                </c:pt>
                <c:pt idx="2433">
                  <c:v>34.090000000000003</c:v>
                </c:pt>
                <c:pt idx="2434">
                  <c:v>40.21</c:v>
                </c:pt>
                <c:pt idx="2435">
                  <c:v>37.909999999999997</c:v>
                </c:pt>
                <c:pt idx="2436">
                  <c:v>31.02</c:v>
                </c:pt>
                <c:pt idx="2437">
                  <c:v>27.62</c:v>
                </c:pt>
                <c:pt idx="2438">
                  <c:v>30.8</c:v>
                </c:pt>
                <c:pt idx="2439">
                  <c:v>38.799999999999997</c:v>
                </c:pt>
                <c:pt idx="2440">
                  <c:v>34.979999999999997</c:v>
                </c:pt>
                <c:pt idx="2441">
                  <c:v>37.9</c:v>
                </c:pt>
                <c:pt idx="2442">
                  <c:v>31.16</c:v>
                </c:pt>
                <c:pt idx="2443">
                  <c:v>35.869999999999997</c:v>
                </c:pt>
                <c:pt idx="2444">
                  <c:v>35</c:v>
                </c:pt>
                <c:pt idx="2445">
                  <c:v>32.32</c:v>
                </c:pt>
                <c:pt idx="2446">
                  <c:v>38.090000000000003</c:v>
                </c:pt>
                <c:pt idx="2447">
                  <c:v>32.270000000000003</c:v>
                </c:pt>
                <c:pt idx="2448">
                  <c:v>34.31</c:v>
                </c:pt>
                <c:pt idx="2449">
                  <c:v>34.270000000000003</c:v>
                </c:pt>
                <c:pt idx="2450">
                  <c:v>35.81</c:v>
                </c:pt>
                <c:pt idx="2451">
                  <c:v>30.68</c:v>
                </c:pt>
                <c:pt idx="2452">
                  <c:v>31.81</c:v>
                </c:pt>
                <c:pt idx="2453">
                  <c:v>37.049999999999997</c:v>
                </c:pt>
                <c:pt idx="2454">
                  <c:v>27.58</c:v>
                </c:pt>
                <c:pt idx="2455">
                  <c:v>31.05</c:v>
                </c:pt>
                <c:pt idx="2456">
                  <c:v>33.630000000000003</c:v>
                </c:pt>
                <c:pt idx="2457">
                  <c:v>34.200000000000003</c:v>
                </c:pt>
                <c:pt idx="2458">
                  <c:v>35.51</c:v>
                </c:pt>
                <c:pt idx="2459">
                  <c:v>38.340000000000003</c:v>
                </c:pt>
                <c:pt idx="2460">
                  <c:v>22.87</c:v>
                </c:pt>
                <c:pt idx="2461">
                  <c:v>31.28</c:v>
                </c:pt>
                <c:pt idx="2462">
                  <c:v>38.01</c:v>
                </c:pt>
                <c:pt idx="2463">
                  <c:v>36.39</c:v>
                </c:pt>
                <c:pt idx="2464">
                  <c:v>37.17</c:v>
                </c:pt>
                <c:pt idx="2465">
                  <c:v>33.32</c:v>
                </c:pt>
                <c:pt idx="2466">
                  <c:v>38.43</c:v>
                </c:pt>
                <c:pt idx="2467">
                  <c:v>34.630000000000003</c:v>
                </c:pt>
                <c:pt idx="2468">
                  <c:v>33.369999999999997</c:v>
                </c:pt>
                <c:pt idx="2469">
                  <c:v>35.79</c:v>
                </c:pt>
                <c:pt idx="2470">
                  <c:v>31.33</c:v>
                </c:pt>
                <c:pt idx="2471">
                  <c:v>32.89</c:v>
                </c:pt>
                <c:pt idx="2472">
                  <c:v>36.65</c:v>
                </c:pt>
                <c:pt idx="2473">
                  <c:v>32.630000000000003</c:v>
                </c:pt>
                <c:pt idx="2474">
                  <c:v>33.6</c:v>
                </c:pt>
                <c:pt idx="2475">
                  <c:v>33.99</c:v>
                </c:pt>
                <c:pt idx="2476">
                  <c:v>38.85</c:v>
                </c:pt>
                <c:pt idx="2477">
                  <c:v>31.6</c:v>
                </c:pt>
                <c:pt idx="2478">
                  <c:v>36.340000000000003</c:v>
                </c:pt>
                <c:pt idx="2479">
                  <c:v>34.76</c:v>
                </c:pt>
                <c:pt idx="2480">
                  <c:v>38.299999999999997</c:v>
                </c:pt>
                <c:pt idx="2481">
                  <c:v>37.82</c:v>
                </c:pt>
                <c:pt idx="2482">
                  <c:v>39.29</c:v>
                </c:pt>
                <c:pt idx="2483">
                  <c:v>29.6</c:v>
                </c:pt>
                <c:pt idx="2484">
                  <c:v>33.33</c:v>
                </c:pt>
                <c:pt idx="2485">
                  <c:v>36.74</c:v>
                </c:pt>
                <c:pt idx="2486">
                  <c:v>34.19</c:v>
                </c:pt>
                <c:pt idx="2487">
                  <c:v>33.33</c:v>
                </c:pt>
                <c:pt idx="2488">
                  <c:v>28.97</c:v>
                </c:pt>
                <c:pt idx="2489">
                  <c:v>30.42</c:v>
                </c:pt>
                <c:pt idx="2490">
                  <c:v>35.69</c:v>
                </c:pt>
                <c:pt idx="2491">
                  <c:v>32.409999999999997</c:v>
                </c:pt>
                <c:pt idx="2492">
                  <c:v>38.869999999999997</c:v>
                </c:pt>
                <c:pt idx="2493">
                  <c:v>32.520000000000003</c:v>
                </c:pt>
                <c:pt idx="2494">
                  <c:v>32.01</c:v>
                </c:pt>
                <c:pt idx="2495">
                  <c:v>35.19</c:v>
                </c:pt>
                <c:pt idx="2496">
                  <c:v>30.53</c:v>
                </c:pt>
                <c:pt idx="2497">
                  <c:v>27.14</c:v>
                </c:pt>
                <c:pt idx="2498">
                  <c:v>30.88</c:v>
                </c:pt>
                <c:pt idx="2499">
                  <c:v>31.06</c:v>
                </c:pt>
                <c:pt idx="2500">
                  <c:v>32.01</c:v>
                </c:pt>
                <c:pt idx="2501">
                  <c:v>30.45</c:v>
                </c:pt>
                <c:pt idx="2502">
                  <c:v>30.59</c:v>
                </c:pt>
                <c:pt idx="2503">
                  <c:v>35.86</c:v>
                </c:pt>
                <c:pt idx="2504">
                  <c:v>35.770000000000003</c:v>
                </c:pt>
                <c:pt idx="2505">
                  <c:v>37.86</c:v>
                </c:pt>
                <c:pt idx="2506">
                  <c:v>33.57</c:v>
                </c:pt>
                <c:pt idx="2507">
                  <c:v>37.49</c:v>
                </c:pt>
                <c:pt idx="2508">
                  <c:v>20.37</c:v>
                </c:pt>
                <c:pt idx="2509">
                  <c:v>31.72</c:v>
                </c:pt>
                <c:pt idx="2510">
                  <c:v>31.63</c:v>
                </c:pt>
                <c:pt idx="2511">
                  <c:v>26.28</c:v>
                </c:pt>
                <c:pt idx="2512">
                  <c:v>36.76</c:v>
                </c:pt>
                <c:pt idx="2513">
                  <c:v>37.54</c:v>
                </c:pt>
                <c:pt idx="2514">
                  <c:v>30.74</c:v>
                </c:pt>
                <c:pt idx="2515">
                  <c:v>34.71</c:v>
                </c:pt>
                <c:pt idx="2516">
                  <c:v>32.799999999999997</c:v>
                </c:pt>
                <c:pt idx="2517">
                  <c:v>37.450000000000003</c:v>
                </c:pt>
                <c:pt idx="2518">
                  <c:v>33.47</c:v>
                </c:pt>
                <c:pt idx="2519">
                  <c:v>37.299999999999997</c:v>
                </c:pt>
                <c:pt idx="2520">
                  <c:v>24.42</c:v>
                </c:pt>
                <c:pt idx="2521">
                  <c:v>28.64</c:v>
                </c:pt>
                <c:pt idx="2522">
                  <c:v>31.53</c:v>
                </c:pt>
                <c:pt idx="2523">
                  <c:v>30.4</c:v>
                </c:pt>
                <c:pt idx="2524">
                  <c:v>33.6</c:v>
                </c:pt>
                <c:pt idx="2525">
                  <c:v>27.7</c:v>
                </c:pt>
                <c:pt idx="2526">
                  <c:v>34.19</c:v>
                </c:pt>
                <c:pt idx="2527">
                  <c:v>36.31</c:v>
                </c:pt>
                <c:pt idx="2528">
                  <c:v>28.93</c:v>
                </c:pt>
                <c:pt idx="2529">
                  <c:v>33.33</c:v>
                </c:pt>
                <c:pt idx="2530">
                  <c:v>40.840000000000003</c:v>
                </c:pt>
                <c:pt idx="2531">
                  <c:v>30.72</c:v>
                </c:pt>
                <c:pt idx="2532">
                  <c:v>30.94</c:v>
                </c:pt>
                <c:pt idx="2533">
                  <c:v>27.59</c:v>
                </c:pt>
                <c:pt idx="2534">
                  <c:v>32.869999999999997</c:v>
                </c:pt>
                <c:pt idx="2535">
                  <c:v>36.950000000000003</c:v>
                </c:pt>
                <c:pt idx="2536">
                  <c:v>38.729999999999997</c:v>
                </c:pt>
                <c:pt idx="2537">
                  <c:v>37.82</c:v>
                </c:pt>
                <c:pt idx="2538">
                  <c:v>33.119999999999997</c:v>
                </c:pt>
                <c:pt idx="2539">
                  <c:v>37.119999999999997</c:v>
                </c:pt>
                <c:pt idx="2540">
                  <c:v>31.03</c:v>
                </c:pt>
                <c:pt idx="2541">
                  <c:v>37.69</c:v>
                </c:pt>
                <c:pt idx="2542">
                  <c:v>33.99</c:v>
                </c:pt>
                <c:pt idx="2543">
                  <c:v>31.2</c:v>
                </c:pt>
                <c:pt idx="2544">
                  <c:v>31.08</c:v>
                </c:pt>
                <c:pt idx="2545">
                  <c:v>29.9</c:v>
                </c:pt>
                <c:pt idx="2546">
                  <c:v>28.44</c:v>
                </c:pt>
                <c:pt idx="2547">
                  <c:v>30.31</c:v>
                </c:pt>
                <c:pt idx="2548">
                  <c:v>31.18</c:v>
                </c:pt>
                <c:pt idx="2549">
                  <c:v>30.57</c:v>
                </c:pt>
                <c:pt idx="2550">
                  <c:v>32.6</c:v>
                </c:pt>
                <c:pt idx="2551">
                  <c:v>32.4</c:v>
                </c:pt>
                <c:pt idx="2552">
                  <c:v>33.020000000000003</c:v>
                </c:pt>
                <c:pt idx="2553">
                  <c:v>28.23</c:v>
                </c:pt>
                <c:pt idx="2554">
                  <c:v>32.049999999999997</c:v>
                </c:pt>
                <c:pt idx="2555">
                  <c:v>28.76</c:v>
                </c:pt>
                <c:pt idx="2556">
                  <c:v>30.83</c:v>
                </c:pt>
                <c:pt idx="2557">
                  <c:v>33.97</c:v>
                </c:pt>
                <c:pt idx="2558">
                  <c:v>33.71</c:v>
                </c:pt>
                <c:pt idx="2559">
                  <c:v>37.79</c:v>
                </c:pt>
                <c:pt idx="2560">
                  <c:v>35.869999999999997</c:v>
                </c:pt>
                <c:pt idx="2561">
                  <c:v>41.11</c:v>
                </c:pt>
                <c:pt idx="2562">
                  <c:v>31.03</c:v>
                </c:pt>
                <c:pt idx="2563">
                  <c:v>36.92</c:v>
                </c:pt>
                <c:pt idx="2564">
                  <c:v>32.97</c:v>
                </c:pt>
                <c:pt idx="2565">
                  <c:v>36.9</c:v>
                </c:pt>
                <c:pt idx="2566">
                  <c:v>33.31</c:v>
                </c:pt>
                <c:pt idx="2567">
                  <c:v>31.24</c:v>
                </c:pt>
                <c:pt idx="2568">
                  <c:v>28.88</c:v>
                </c:pt>
                <c:pt idx="2569">
                  <c:v>30.31</c:v>
                </c:pt>
                <c:pt idx="2570">
                  <c:v>34.49</c:v>
                </c:pt>
                <c:pt idx="2571">
                  <c:v>32.090000000000003</c:v>
                </c:pt>
                <c:pt idx="2572">
                  <c:v>36.33</c:v>
                </c:pt>
                <c:pt idx="2573">
                  <c:v>36.799999999999997</c:v>
                </c:pt>
                <c:pt idx="2574">
                  <c:v>37.26</c:v>
                </c:pt>
                <c:pt idx="2575">
                  <c:v>30.98</c:v>
                </c:pt>
                <c:pt idx="2576">
                  <c:v>34.07</c:v>
                </c:pt>
                <c:pt idx="2577">
                  <c:v>35.39</c:v>
                </c:pt>
                <c:pt idx="2578">
                  <c:v>41.5</c:v>
                </c:pt>
                <c:pt idx="2579">
                  <c:v>33.33</c:v>
                </c:pt>
                <c:pt idx="2580">
                  <c:v>29.67</c:v>
                </c:pt>
                <c:pt idx="2581">
                  <c:v>34.94</c:v>
                </c:pt>
                <c:pt idx="2582">
                  <c:v>29.96</c:v>
                </c:pt>
                <c:pt idx="2583">
                  <c:v>31.5</c:v>
                </c:pt>
                <c:pt idx="2584">
                  <c:v>33.61</c:v>
                </c:pt>
                <c:pt idx="2585">
                  <c:v>41.01</c:v>
                </c:pt>
                <c:pt idx="2586">
                  <c:v>29.73</c:v>
                </c:pt>
                <c:pt idx="2587">
                  <c:v>39</c:v>
                </c:pt>
                <c:pt idx="2588">
                  <c:v>38.770000000000003</c:v>
                </c:pt>
                <c:pt idx="2589">
                  <c:v>38.35</c:v>
                </c:pt>
                <c:pt idx="2590">
                  <c:v>31.94</c:v>
                </c:pt>
                <c:pt idx="2591">
                  <c:v>33.119999999999997</c:v>
                </c:pt>
                <c:pt idx="2592">
                  <c:v>36.22</c:v>
                </c:pt>
                <c:pt idx="2593">
                  <c:v>40.76</c:v>
                </c:pt>
                <c:pt idx="2594">
                  <c:v>35.04</c:v>
                </c:pt>
                <c:pt idx="2595">
                  <c:v>31.59</c:v>
                </c:pt>
                <c:pt idx="2596">
                  <c:v>35.24</c:v>
                </c:pt>
                <c:pt idx="2597">
                  <c:v>34.229999999999997</c:v>
                </c:pt>
                <c:pt idx="2598">
                  <c:v>32.94</c:v>
                </c:pt>
                <c:pt idx="2599">
                  <c:v>41.84</c:v>
                </c:pt>
                <c:pt idx="2600">
                  <c:v>39.43</c:v>
                </c:pt>
                <c:pt idx="2601">
                  <c:v>31.67</c:v>
                </c:pt>
                <c:pt idx="2602">
                  <c:v>40.56</c:v>
                </c:pt>
                <c:pt idx="2603">
                  <c:v>32.86</c:v>
                </c:pt>
                <c:pt idx="2604">
                  <c:v>36.44</c:v>
                </c:pt>
                <c:pt idx="2605">
                  <c:v>35.450000000000003</c:v>
                </c:pt>
                <c:pt idx="2606">
                  <c:v>32.04</c:v>
                </c:pt>
                <c:pt idx="2607">
                  <c:v>37.06</c:v>
                </c:pt>
                <c:pt idx="2608">
                  <c:v>33.979999999999997</c:v>
                </c:pt>
                <c:pt idx="2609">
                  <c:v>34.119999999999997</c:v>
                </c:pt>
                <c:pt idx="2610">
                  <c:v>31.25</c:v>
                </c:pt>
                <c:pt idx="2611">
                  <c:v>40.31</c:v>
                </c:pt>
                <c:pt idx="2612">
                  <c:v>40.56</c:v>
                </c:pt>
                <c:pt idx="2613">
                  <c:v>39.119999999999997</c:v>
                </c:pt>
                <c:pt idx="2614">
                  <c:v>37.43</c:v>
                </c:pt>
                <c:pt idx="2615">
                  <c:v>36.71</c:v>
                </c:pt>
                <c:pt idx="2616">
                  <c:v>28.98</c:v>
                </c:pt>
                <c:pt idx="2617">
                  <c:v>27.46</c:v>
                </c:pt>
                <c:pt idx="2618">
                  <c:v>36.89</c:v>
                </c:pt>
                <c:pt idx="2619">
                  <c:v>33.33</c:v>
                </c:pt>
                <c:pt idx="2620">
                  <c:v>30.85</c:v>
                </c:pt>
                <c:pt idx="2621">
                  <c:v>31.03</c:v>
                </c:pt>
                <c:pt idx="2622">
                  <c:v>35.39</c:v>
                </c:pt>
                <c:pt idx="2623">
                  <c:v>35.85</c:v>
                </c:pt>
                <c:pt idx="2624">
                  <c:v>31.39</c:v>
                </c:pt>
                <c:pt idx="2625">
                  <c:v>39.06</c:v>
                </c:pt>
                <c:pt idx="2626">
                  <c:v>34.29</c:v>
                </c:pt>
                <c:pt idx="2627">
                  <c:v>28.23</c:v>
                </c:pt>
                <c:pt idx="2628">
                  <c:v>33.99</c:v>
                </c:pt>
                <c:pt idx="2629">
                  <c:v>33.99</c:v>
                </c:pt>
                <c:pt idx="2630">
                  <c:v>33.44</c:v>
                </c:pt>
                <c:pt idx="2631">
                  <c:v>33.229999999999997</c:v>
                </c:pt>
                <c:pt idx="2632">
                  <c:v>36.340000000000003</c:v>
                </c:pt>
                <c:pt idx="2633">
                  <c:v>33.65</c:v>
                </c:pt>
                <c:pt idx="2634">
                  <c:v>28.93</c:v>
                </c:pt>
                <c:pt idx="2635">
                  <c:v>39.549999999999997</c:v>
                </c:pt>
                <c:pt idx="2636">
                  <c:v>41.89</c:v>
                </c:pt>
                <c:pt idx="2637">
                  <c:v>30.38</c:v>
                </c:pt>
                <c:pt idx="2638">
                  <c:v>33.450000000000003</c:v>
                </c:pt>
                <c:pt idx="2639">
                  <c:v>32.74</c:v>
                </c:pt>
                <c:pt idx="2640">
                  <c:v>34.47</c:v>
                </c:pt>
                <c:pt idx="2641">
                  <c:v>34.909999999999997</c:v>
                </c:pt>
                <c:pt idx="2642">
                  <c:v>35</c:v>
                </c:pt>
                <c:pt idx="2643">
                  <c:v>32.57</c:v>
                </c:pt>
                <c:pt idx="2644">
                  <c:v>36.5</c:v>
                </c:pt>
                <c:pt idx="2645">
                  <c:v>32.47</c:v>
                </c:pt>
                <c:pt idx="2646">
                  <c:v>41.26</c:v>
                </c:pt>
                <c:pt idx="2647">
                  <c:v>28.71</c:v>
                </c:pt>
                <c:pt idx="2648">
                  <c:v>31.11</c:v>
                </c:pt>
                <c:pt idx="2649">
                  <c:v>31.08</c:v>
                </c:pt>
                <c:pt idx="2650">
                  <c:v>36.28</c:v>
                </c:pt>
                <c:pt idx="2651">
                  <c:v>33.67</c:v>
                </c:pt>
                <c:pt idx="2652">
                  <c:v>33.83</c:v>
                </c:pt>
                <c:pt idx="2653">
                  <c:v>35.71</c:v>
                </c:pt>
                <c:pt idx="2654">
                  <c:v>38.92</c:v>
                </c:pt>
                <c:pt idx="2655">
                  <c:v>36.64</c:v>
                </c:pt>
                <c:pt idx="2656">
                  <c:v>32.96</c:v>
                </c:pt>
                <c:pt idx="2657">
                  <c:v>29.45</c:v>
                </c:pt>
                <c:pt idx="2658">
                  <c:v>38.6</c:v>
                </c:pt>
                <c:pt idx="2659">
                  <c:v>32.11</c:v>
                </c:pt>
                <c:pt idx="2660">
                  <c:v>35.729999999999997</c:v>
                </c:pt>
                <c:pt idx="2661">
                  <c:v>40.82</c:v>
                </c:pt>
                <c:pt idx="2662">
                  <c:v>31.77</c:v>
                </c:pt>
                <c:pt idx="2663">
                  <c:v>36.119999999999997</c:v>
                </c:pt>
                <c:pt idx="2664">
                  <c:v>28.31</c:v>
                </c:pt>
                <c:pt idx="2665">
                  <c:v>36.04</c:v>
                </c:pt>
                <c:pt idx="2666">
                  <c:v>34.42</c:v>
                </c:pt>
                <c:pt idx="2667">
                  <c:v>29.41</c:v>
                </c:pt>
                <c:pt idx="2668">
                  <c:v>33.340000000000003</c:v>
                </c:pt>
                <c:pt idx="2669">
                  <c:v>38.86</c:v>
                </c:pt>
                <c:pt idx="2670">
                  <c:v>34.44</c:v>
                </c:pt>
                <c:pt idx="2671">
                  <c:v>33.32</c:v>
                </c:pt>
                <c:pt idx="2672">
                  <c:v>33.47</c:v>
                </c:pt>
                <c:pt idx="2673">
                  <c:v>38.22</c:v>
                </c:pt>
                <c:pt idx="2674">
                  <c:v>34.58</c:v>
                </c:pt>
                <c:pt idx="2675">
                  <c:v>32.520000000000003</c:v>
                </c:pt>
                <c:pt idx="2676">
                  <c:v>32</c:v>
                </c:pt>
                <c:pt idx="2677">
                  <c:v>29.8</c:v>
                </c:pt>
                <c:pt idx="2678">
                  <c:v>33.85</c:v>
                </c:pt>
                <c:pt idx="2679">
                  <c:v>30.13</c:v>
                </c:pt>
                <c:pt idx="2680">
                  <c:v>29.3</c:v>
                </c:pt>
                <c:pt idx="2681">
                  <c:v>28.82</c:v>
                </c:pt>
                <c:pt idx="2682">
                  <c:v>31.82</c:v>
                </c:pt>
                <c:pt idx="2683">
                  <c:v>34.409999999999997</c:v>
                </c:pt>
                <c:pt idx="2684">
                  <c:v>29.43</c:v>
                </c:pt>
                <c:pt idx="2685">
                  <c:v>37.24</c:v>
                </c:pt>
                <c:pt idx="2686">
                  <c:v>32.020000000000003</c:v>
                </c:pt>
                <c:pt idx="2687">
                  <c:v>31.92</c:v>
                </c:pt>
                <c:pt idx="2688">
                  <c:v>28.33</c:v>
                </c:pt>
                <c:pt idx="2689">
                  <c:v>33.85</c:v>
                </c:pt>
                <c:pt idx="2690">
                  <c:v>28.3</c:v>
                </c:pt>
                <c:pt idx="2691">
                  <c:v>29.51</c:v>
                </c:pt>
                <c:pt idx="2692">
                  <c:v>28.59</c:v>
                </c:pt>
                <c:pt idx="2693">
                  <c:v>33.130000000000003</c:v>
                </c:pt>
                <c:pt idx="2694">
                  <c:v>32.159999999999997</c:v>
                </c:pt>
                <c:pt idx="2695">
                  <c:v>27.58</c:v>
                </c:pt>
                <c:pt idx="2696">
                  <c:v>28.21</c:v>
                </c:pt>
                <c:pt idx="2697">
                  <c:v>31.18</c:v>
                </c:pt>
                <c:pt idx="2698">
                  <c:v>32.43</c:v>
                </c:pt>
                <c:pt idx="2699">
                  <c:v>37.369999999999997</c:v>
                </c:pt>
                <c:pt idx="2700">
                  <c:v>30.28</c:v>
                </c:pt>
                <c:pt idx="2701">
                  <c:v>39.130000000000003</c:v>
                </c:pt>
                <c:pt idx="2702">
                  <c:v>37.71</c:v>
                </c:pt>
                <c:pt idx="2703">
                  <c:v>37.22</c:v>
                </c:pt>
                <c:pt idx="2704">
                  <c:v>35.24</c:v>
                </c:pt>
                <c:pt idx="2705">
                  <c:v>40.799999999999997</c:v>
                </c:pt>
                <c:pt idx="2706">
                  <c:v>31.24</c:v>
                </c:pt>
                <c:pt idx="2707">
                  <c:v>35.659999999999997</c:v>
                </c:pt>
                <c:pt idx="2708">
                  <c:v>34.69</c:v>
                </c:pt>
                <c:pt idx="2709">
                  <c:v>37.880000000000003</c:v>
                </c:pt>
                <c:pt idx="2710">
                  <c:v>39.549999999999997</c:v>
                </c:pt>
                <c:pt idx="2711">
                  <c:v>40.18</c:v>
                </c:pt>
                <c:pt idx="2712">
                  <c:v>41.17</c:v>
                </c:pt>
                <c:pt idx="2713">
                  <c:v>36.67</c:v>
                </c:pt>
                <c:pt idx="2714">
                  <c:v>29.86</c:v>
                </c:pt>
                <c:pt idx="2715">
                  <c:v>35.86</c:v>
                </c:pt>
                <c:pt idx="2716">
                  <c:v>31.79</c:v>
                </c:pt>
                <c:pt idx="2717">
                  <c:v>29.81</c:v>
                </c:pt>
                <c:pt idx="2718">
                  <c:v>35.9</c:v>
                </c:pt>
                <c:pt idx="2719">
                  <c:v>30.89</c:v>
                </c:pt>
                <c:pt idx="2720">
                  <c:v>29.64</c:v>
                </c:pt>
                <c:pt idx="2721">
                  <c:v>38.6</c:v>
                </c:pt>
                <c:pt idx="2722">
                  <c:v>41.84</c:v>
                </c:pt>
                <c:pt idx="2723">
                  <c:v>44.06</c:v>
                </c:pt>
                <c:pt idx="2724">
                  <c:v>33.700000000000003</c:v>
                </c:pt>
                <c:pt idx="2725">
                  <c:v>30.75</c:v>
                </c:pt>
                <c:pt idx="2726">
                  <c:v>40.17</c:v>
                </c:pt>
                <c:pt idx="2727">
                  <c:v>38.590000000000003</c:v>
                </c:pt>
                <c:pt idx="2728">
                  <c:v>30.62</c:v>
                </c:pt>
                <c:pt idx="2729">
                  <c:v>41.08</c:v>
                </c:pt>
                <c:pt idx="2730">
                  <c:v>35.18</c:v>
                </c:pt>
                <c:pt idx="2731">
                  <c:v>30.77</c:v>
                </c:pt>
                <c:pt idx="2732">
                  <c:v>39.799999999999997</c:v>
                </c:pt>
                <c:pt idx="2733">
                  <c:v>37.64</c:v>
                </c:pt>
                <c:pt idx="2734">
                  <c:v>30.42</c:v>
                </c:pt>
                <c:pt idx="2735">
                  <c:v>43.11</c:v>
                </c:pt>
                <c:pt idx="2736">
                  <c:v>18.7</c:v>
                </c:pt>
                <c:pt idx="2737">
                  <c:v>31.61</c:v>
                </c:pt>
                <c:pt idx="2738">
                  <c:v>39.78</c:v>
                </c:pt>
                <c:pt idx="2739">
                  <c:v>29.64</c:v>
                </c:pt>
                <c:pt idx="2740">
                  <c:v>37.51</c:v>
                </c:pt>
                <c:pt idx="2741">
                  <c:v>41.39</c:v>
                </c:pt>
                <c:pt idx="2742">
                  <c:v>36.619999999999997</c:v>
                </c:pt>
                <c:pt idx="2743">
                  <c:v>32.64</c:v>
                </c:pt>
                <c:pt idx="2744">
                  <c:v>33.020000000000003</c:v>
                </c:pt>
                <c:pt idx="2745">
                  <c:v>33.82</c:v>
                </c:pt>
                <c:pt idx="2746">
                  <c:v>42.54</c:v>
                </c:pt>
                <c:pt idx="2747">
                  <c:v>34.65</c:v>
                </c:pt>
                <c:pt idx="2748">
                  <c:v>28.9</c:v>
                </c:pt>
                <c:pt idx="2749">
                  <c:v>36.200000000000003</c:v>
                </c:pt>
                <c:pt idx="2750">
                  <c:v>36.64</c:v>
                </c:pt>
                <c:pt idx="2751">
                  <c:v>29.44</c:v>
                </c:pt>
                <c:pt idx="2752">
                  <c:v>34.76</c:v>
                </c:pt>
                <c:pt idx="2753">
                  <c:v>33.520000000000003</c:v>
                </c:pt>
                <c:pt idx="2754">
                  <c:v>29.9</c:v>
                </c:pt>
                <c:pt idx="2755">
                  <c:v>29.58</c:v>
                </c:pt>
                <c:pt idx="2756">
                  <c:v>42.25</c:v>
                </c:pt>
                <c:pt idx="2757">
                  <c:v>34.58</c:v>
                </c:pt>
                <c:pt idx="2758">
                  <c:v>36.42</c:v>
                </c:pt>
                <c:pt idx="2759">
                  <c:v>42.47</c:v>
                </c:pt>
                <c:pt idx="2760">
                  <c:v>26.09</c:v>
                </c:pt>
                <c:pt idx="2761">
                  <c:v>37.01</c:v>
                </c:pt>
                <c:pt idx="2762">
                  <c:v>28.53</c:v>
                </c:pt>
                <c:pt idx="2763">
                  <c:v>33.979999999999997</c:v>
                </c:pt>
                <c:pt idx="2764">
                  <c:v>37.07</c:v>
                </c:pt>
                <c:pt idx="2765">
                  <c:v>37.1</c:v>
                </c:pt>
                <c:pt idx="2766">
                  <c:v>37.47</c:v>
                </c:pt>
                <c:pt idx="2767">
                  <c:v>33.72</c:v>
                </c:pt>
                <c:pt idx="2768">
                  <c:v>38.700000000000003</c:v>
                </c:pt>
                <c:pt idx="2769">
                  <c:v>32.69</c:v>
                </c:pt>
                <c:pt idx="2770">
                  <c:v>34.340000000000003</c:v>
                </c:pt>
                <c:pt idx="2771">
                  <c:v>31.97</c:v>
                </c:pt>
                <c:pt idx="2772">
                  <c:v>27.23</c:v>
                </c:pt>
                <c:pt idx="2773">
                  <c:v>25.86</c:v>
                </c:pt>
                <c:pt idx="2774">
                  <c:v>34.39</c:v>
                </c:pt>
                <c:pt idx="2775">
                  <c:v>29.16</c:v>
                </c:pt>
                <c:pt idx="2776">
                  <c:v>29.26</c:v>
                </c:pt>
                <c:pt idx="2777">
                  <c:v>34.82</c:v>
                </c:pt>
                <c:pt idx="2778">
                  <c:v>32.75</c:v>
                </c:pt>
                <c:pt idx="2779">
                  <c:v>39.1</c:v>
                </c:pt>
                <c:pt idx="2780">
                  <c:v>34.270000000000003</c:v>
                </c:pt>
                <c:pt idx="2781">
                  <c:v>31.5</c:v>
                </c:pt>
                <c:pt idx="2782">
                  <c:v>28.2</c:v>
                </c:pt>
                <c:pt idx="2783">
                  <c:v>33.1</c:v>
                </c:pt>
                <c:pt idx="2784">
                  <c:v>17.84</c:v>
                </c:pt>
                <c:pt idx="2785">
                  <c:v>27.19</c:v>
                </c:pt>
                <c:pt idx="2786">
                  <c:v>34.44</c:v>
                </c:pt>
                <c:pt idx="2787">
                  <c:v>35.450000000000003</c:v>
                </c:pt>
                <c:pt idx="2788">
                  <c:v>30.19</c:v>
                </c:pt>
                <c:pt idx="2789">
                  <c:v>36.39</c:v>
                </c:pt>
                <c:pt idx="2790">
                  <c:v>32.72</c:v>
                </c:pt>
                <c:pt idx="2791">
                  <c:v>29.41</c:v>
                </c:pt>
                <c:pt idx="2792">
                  <c:v>32.729999999999997</c:v>
                </c:pt>
                <c:pt idx="2793">
                  <c:v>36.159999999999997</c:v>
                </c:pt>
                <c:pt idx="2794">
                  <c:v>38.94</c:v>
                </c:pt>
                <c:pt idx="2795">
                  <c:v>31.94</c:v>
                </c:pt>
                <c:pt idx="2796">
                  <c:v>32.81</c:v>
                </c:pt>
                <c:pt idx="2797">
                  <c:v>30.57</c:v>
                </c:pt>
                <c:pt idx="2798">
                  <c:v>33.56</c:v>
                </c:pt>
                <c:pt idx="2799">
                  <c:v>30.23</c:v>
                </c:pt>
                <c:pt idx="2800">
                  <c:v>33.04</c:v>
                </c:pt>
                <c:pt idx="2801">
                  <c:v>36.479999999999997</c:v>
                </c:pt>
                <c:pt idx="2802">
                  <c:v>37.61</c:v>
                </c:pt>
                <c:pt idx="2803">
                  <c:v>34.700000000000003</c:v>
                </c:pt>
                <c:pt idx="2804">
                  <c:v>38.18</c:v>
                </c:pt>
                <c:pt idx="2805">
                  <c:v>30.12</c:v>
                </c:pt>
                <c:pt idx="2806">
                  <c:v>33.81</c:v>
                </c:pt>
                <c:pt idx="2807">
                  <c:v>40.83</c:v>
                </c:pt>
                <c:pt idx="2808">
                  <c:v>35.619999999999997</c:v>
                </c:pt>
                <c:pt idx="2809">
                  <c:v>29.84</c:v>
                </c:pt>
                <c:pt idx="2810">
                  <c:v>35.81</c:v>
                </c:pt>
                <c:pt idx="2811">
                  <c:v>33.979999999999997</c:v>
                </c:pt>
                <c:pt idx="2812">
                  <c:v>31.9</c:v>
                </c:pt>
                <c:pt idx="2813">
                  <c:v>33.880000000000003</c:v>
                </c:pt>
                <c:pt idx="2814">
                  <c:v>33.43</c:v>
                </c:pt>
                <c:pt idx="2815">
                  <c:v>29.73</c:v>
                </c:pt>
                <c:pt idx="2816">
                  <c:v>33.93</c:v>
                </c:pt>
                <c:pt idx="2817">
                  <c:v>34.58</c:v>
                </c:pt>
                <c:pt idx="2818">
                  <c:v>36.630000000000003</c:v>
                </c:pt>
                <c:pt idx="2819">
                  <c:v>39.46</c:v>
                </c:pt>
                <c:pt idx="2820">
                  <c:v>32.159999999999997</c:v>
                </c:pt>
                <c:pt idx="2821">
                  <c:v>35.369999999999997</c:v>
                </c:pt>
                <c:pt idx="2822">
                  <c:v>33.9</c:v>
                </c:pt>
                <c:pt idx="2823">
                  <c:v>28.72</c:v>
                </c:pt>
                <c:pt idx="2824">
                  <c:v>29.31</c:v>
                </c:pt>
                <c:pt idx="2825">
                  <c:v>39.340000000000003</c:v>
                </c:pt>
                <c:pt idx="2826">
                  <c:v>30.45</c:v>
                </c:pt>
                <c:pt idx="2827">
                  <c:v>33.979999999999997</c:v>
                </c:pt>
                <c:pt idx="2828">
                  <c:v>38.549999999999997</c:v>
                </c:pt>
                <c:pt idx="2829">
                  <c:v>36.43</c:v>
                </c:pt>
                <c:pt idx="2830">
                  <c:v>30.49</c:v>
                </c:pt>
                <c:pt idx="2831">
                  <c:v>36.299999999999997</c:v>
                </c:pt>
                <c:pt idx="2832">
                  <c:v>35.76</c:v>
                </c:pt>
                <c:pt idx="2833">
                  <c:v>29.4</c:v>
                </c:pt>
                <c:pt idx="2834">
                  <c:v>37.14</c:v>
                </c:pt>
                <c:pt idx="2835">
                  <c:v>36.85</c:v>
                </c:pt>
                <c:pt idx="2836">
                  <c:v>38.270000000000003</c:v>
                </c:pt>
                <c:pt idx="2837">
                  <c:v>37.450000000000003</c:v>
                </c:pt>
                <c:pt idx="2838">
                  <c:v>30.76</c:v>
                </c:pt>
                <c:pt idx="2839">
                  <c:v>31.74</c:v>
                </c:pt>
                <c:pt idx="2840">
                  <c:v>31.67</c:v>
                </c:pt>
                <c:pt idx="2841">
                  <c:v>37.32</c:v>
                </c:pt>
                <c:pt idx="2842">
                  <c:v>38.03</c:v>
                </c:pt>
                <c:pt idx="2843">
                  <c:v>30.5</c:v>
                </c:pt>
                <c:pt idx="2844">
                  <c:v>30.02</c:v>
                </c:pt>
                <c:pt idx="2845">
                  <c:v>28.16</c:v>
                </c:pt>
                <c:pt idx="2846">
                  <c:v>34.409999999999997</c:v>
                </c:pt>
                <c:pt idx="2847">
                  <c:v>34.200000000000003</c:v>
                </c:pt>
                <c:pt idx="2848">
                  <c:v>31.5</c:v>
                </c:pt>
                <c:pt idx="2849">
                  <c:v>35.409999999999997</c:v>
                </c:pt>
                <c:pt idx="2850">
                  <c:v>29.96</c:v>
                </c:pt>
                <c:pt idx="2851">
                  <c:v>33.69</c:v>
                </c:pt>
                <c:pt idx="2852">
                  <c:v>29.81</c:v>
                </c:pt>
                <c:pt idx="2853">
                  <c:v>36.14</c:v>
                </c:pt>
                <c:pt idx="2854">
                  <c:v>36.369999999999997</c:v>
                </c:pt>
                <c:pt idx="2855">
                  <c:v>37.049999999999997</c:v>
                </c:pt>
                <c:pt idx="2856">
                  <c:v>30.53</c:v>
                </c:pt>
                <c:pt idx="2857">
                  <c:v>29.48</c:v>
                </c:pt>
                <c:pt idx="2858">
                  <c:v>27.87</c:v>
                </c:pt>
                <c:pt idx="2859">
                  <c:v>34.71</c:v>
                </c:pt>
                <c:pt idx="2860">
                  <c:v>34.96</c:v>
                </c:pt>
                <c:pt idx="2861">
                  <c:v>30.02</c:v>
                </c:pt>
                <c:pt idx="2862">
                  <c:v>32.19</c:v>
                </c:pt>
                <c:pt idx="2863">
                  <c:v>40.76</c:v>
                </c:pt>
                <c:pt idx="2864">
                  <c:v>38.380000000000003</c:v>
                </c:pt>
                <c:pt idx="2865">
                  <c:v>41.54</c:v>
                </c:pt>
                <c:pt idx="2866">
                  <c:v>31.61</c:v>
                </c:pt>
                <c:pt idx="2867">
                  <c:v>31.4</c:v>
                </c:pt>
                <c:pt idx="2868">
                  <c:v>22.96</c:v>
                </c:pt>
                <c:pt idx="2869">
                  <c:v>22.9</c:v>
                </c:pt>
                <c:pt idx="2870">
                  <c:v>29.52</c:v>
                </c:pt>
                <c:pt idx="2871">
                  <c:v>30.97</c:v>
                </c:pt>
                <c:pt idx="2872">
                  <c:v>31.41</c:v>
                </c:pt>
                <c:pt idx="2873">
                  <c:v>37.06</c:v>
                </c:pt>
                <c:pt idx="2874">
                  <c:v>37.86</c:v>
                </c:pt>
                <c:pt idx="2875">
                  <c:v>36.36</c:v>
                </c:pt>
                <c:pt idx="2876">
                  <c:v>37.04</c:v>
                </c:pt>
                <c:pt idx="2877">
                  <c:v>38.04</c:v>
                </c:pt>
                <c:pt idx="2878">
                  <c:v>40.22</c:v>
                </c:pt>
                <c:pt idx="2879">
                  <c:v>33.06</c:v>
                </c:pt>
                <c:pt idx="2880">
                  <c:v>34.630000000000003</c:v>
                </c:pt>
                <c:pt idx="2881">
                  <c:v>28.96</c:v>
                </c:pt>
                <c:pt idx="2882">
                  <c:v>27.25</c:v>
                </c:pt>
                <c:pt idx="2883">
                  <c:v>41.02</c:v>
                </c:pt>
                <c:pt idx="2884">
                  <c:v>37.1</c:v>
                </c:pt>
                <c:pt idx="2885">
                  <c:v>31.64</c:v>
                </c:pt>
                <c:pt idx="2886">
                  <c:v>40.03</c:v>
                </c:pt>
                <c:pt idx="2887">
                  <c:v>34.14</c:v>
                </c:pt>
                <c:pt idx="2888">
                  <c:v>31.99</c:v>
                </c:pt>
                <c:pt idx="2889">
                  <c:v>38.57</c:v>
                </c:pt>
                <c:pt idx="2890">
                  <c:v>39.35</c:v>
                </c:pt>
                <c:pt idx="2891">
                  <c:v>34.06</c:v>
                </c:pt>
                <c:pt idx="2892">
                  <c:v>29.33</c:v>
                </c:pt>
                <c:pt idx="2893">
                  <c:v>33.81</c:v>
                </c:pt>
                <c:pt idx="2894">
                  <c:v>35.92</c:v>
                </c:pt>
                <c:pt idx="2895">
                  <c:v>29.47</c:v>
                </c:pt>
                <c:pt idx="2896">
                  <c:v>29.81</c:v>
                </c:pt>
                <c:pt idx="2897">
                  <c:v>35.549999999999997</c:v>
                </c:pt>
                <c:pt idx="2898">
                  <c:v>28.97</c:v>
                </c:pt>
                <c:pt idx="2899">
                  <c:v>37.17</c:v>
                </c:pt>
                <c:pt idx="2900">
                  <c:v>40.17</c:v>
                </c:pt>
                <c:pt idx="2901">
                  <c:v>31.3</c:v>
                </c:pt>
                <c:pt idx="2902">
                  <c:v>34.229999999999997</c:v>
                </c:pt>
                <c:pt idx="2903">
                  <c:v>31.71</c:v>
                </c:pt>
                <c:pt idx="2904">
                  <c:v>39.869999999999997</c:v>
                </c:pt>
                <c:pt idx="2905">
                  <c:v>33.31</c:v>
                </c:pt>
                <c:pt idx="2906">
                  <c:v>38.619999999999997</c:v>
                </c:pt>
                <c:pt idx="2907">
                  <c:v>39.31</c:v>
                </c:pt>
                <c:pt idx="2908">
                  <c:v>33.17</c:v>
                </c:pt>
                <c:pt idx="2909">
                  <c:v>31.63</c:v>
                </c:pt>
                <c:pt idx="2910">
                  <c:v>31.06</c:v>
                </c:pt>
                <c:pt idx="2911">
                  <c:v>36.78</c:v>
                </c:pt>
                <c:pt idx="2912">
                  <c:v>33.049999999999997</c:v>
                </c:pt>
                <c:pt idx="2913">
                  <c:v>31.38</c:v>
                </c:pt>
                <c:pt idx="2914">
                  <c:v>38.14</c:v>
                </c:pt>
                <c:pt idx="2915">
                  <c:v>35.79</c:v>
                </c:pt>
                <c:pt idx="2916">
                  <c:v>29.3</c:v>
                </c:pt>
                <c:pt idx="2917">
                  <c:v>33.96</c:v>
                </c:pt>
                <c:pt idx="2918">
                  <c:v>37.450000000000003</c:v>
                </c:pt>
                <c:pt idx="2919">
                  <c:v>38.770000000000003</c:v>
                </c:pt>
                <c:pt idx="2920">
                  <c:v>37.78</c:v>
                </c:pt>
                <c:pt idx="2921">
                  <c:v>28.02</c:v>
                </c:pt>
                <c:pt idx="2922">
                  <c:v>35.130000000000003</c:v>
                </c:pt>
                <c:pt idx="2923">
                  <c:v>41.39</c:v>
                </c:pt>
                <c:pt idx="2924">
                  <c:v>32.24</c:v>
                </c:pt>
                <c:pt idx="2925">
                  <c:v>34.57</c:v>
                </c:pt>
                <c:pt idx="2926">
                  <c:v>40.270000000000003</c:v>
                </c:pt>
                <c:pt idx="2927">
                  <c:v>33.99</c:v>
                </c:pt>
                <c:pt idx="2928">
                  <c:v>33.659999999999997</c:v>
                </c:pt>
                <c:pt idx="2929">
                  <c:v>29.49</c:v>
                </c:pt>
                <c:pt idx="2930">
                  <c:v>35.15</c:v>
                </c:pt>
                <c:pt idx="2931">
                  <c:v>32.880000000000003</c:v>
                </c:pt>
                <c:pt idx="2932">
                  <c:v>41.6</c:v>
                </c:pt>
                <c:pt idx="2933">
                  <c:v>36.49</c:v>
                </c:pt>
                <c:pt idx="2934">
                  <c:v>30.73</c:v>
                </c:pt>
                <c:pt idx="2935">
                  <c:v>43.46</c:v>
                </c:pt>
                <c:pt idx="2936">
                  <c:v>44.69</c:v>
                </c:pt>
                <c:pt idx="2937">
                  <c:v>37.03</c:v>
                </c:pt>
                <c:pt idx="2938">
                  <c:v>37.93</c:v>
                </c:pt>
                <c:pt idx="2939">
                  <c:v>37.840000000000003</c:v>
                </c:pt>
                <c:pt idx="2940">
                  <c:v>33.11</c:v>
                </c:pt>
                <c:pt idx="2941">
                  <c:v>38.28</c:v>
                </c:pt>
                <c:pt idx="2942">
                  <c:v>28.9</c:v>
                </c:pt>
                <c:pt idx="2943">
                  <c:v>30.27</c:v>
                </c:pt>
                <c:pt idx="2944">
                  <c:v>30.53</c:v>
                </c:pt>
                <c:pt idx="2945">
                  <c:v>39.409999999999997</c:v>
                </c:pt>
                <c:pt idx="2946">
                  <c:v>36.159999999999997</c:v>
                </c:pt>
                <c:pt idx="2947">
                  <c:v>30.24</c:v>
                </c:pt>
                <c:pt idx="2948">
                  <c:v>39.57</c:v>
                </c:pt>
                <c:pt idx="2949">
                  <c:v>37.57</c:v>
                </c:pt>
                <c:pt idx="2950">
                  <c:v>36.94</c:v>
                </c:pt>
                <c:pt idx="2951">
                  <c:v>34.61</c:v>
                </c:pt>
                <c:pt idx="2952">
                  <c:v>32.83</c:v>
                </c:pt>
                <c:pt idx="2953">
                  <c:v>35.42</c:v>
                </c:pt>
                <c:pt idx="2954">
                  <c:v>32.81</c:v>
                </c:pt>
                <c:pt idx="2955">
                  <c:v>32.83</c:v>
                </c:pt>
                <c:pt idx="2956">
                  <c:v>32.51</c:v>
                </c:pt>
                <c:pt idx="2957">
                  <c:v>29.71</c:v>
                </c:pt>
                <c:pt idx="2958">
                  <c:v>32.97</c:v>
                </c:pt>
                <c:pt idx="2959">
                  <c:v>37.39</c:v>
                </c:pt>
                <c:pt idx="2960">
                  <c:v>38.76</c:v>
                </c:pt>
                <c:pt idx="2961">
                  <c:v>36.28</c:v>
                </c:pt>
                <c:pt idx="2962">
                  <c:v>38.93</c:v>
                </c:pt>
                <c:pt idx="2963">
                  <c:v>36.049999999999997</c:v>
                </c:pt>
                <c:pt idx="2964">
                  <c:v>28.61</c:v>
                </c:pt>
                <c:pt idx="2965">
                  <c:v>36.72</c:v>
                </c:pt>
                <c:pt idx="2966">
                  <c:v>33.11</c:v>
                </c:pt>
                <c:pt idx="2967">
                  <c:v>31.93</c:v>
                </c:pt>
                <c:pt idx="2968">
                  <c:v>33.79</c:v>
                </c:pt>
                <c:pt idx="2969">
                  <c:v>30.12</c:v>
                </c:pt>
                <c:pt idx="2970">
                  <c:v>34.56</c:v>
                </c:pt>
                <c:pt idx="2971">
                  <c:v>35.74</c:v>
                </c:pt>
                <c:pt idx="2972">
                  <c:v>34.03</c:v>
                </c:pt>
                <c:pt idx="2973">
                  <c:v>27.71</c:v>
                </c:pt>
                <c:pt idx="2974">
                  <c:v>32.909999999999997</c:v>
                </c:pt>
                <c:pt idx="2975">
                  <c:v>36.590000000000003</c:v>
                </c:pt>
                <c:pt idx="2976">
                  <c:v>31.93</c:v>
                </c:pt>
                <c:pt idx="2977">
                  <c:v>31.84</c:v>
                </c:pt>
                <c:pt idx="2978">
                  <c:v>36.619999999999997</c:v>
                </c:pt>
                <c:pt idx="2979">
                  <c:v>31.08</c:v>
                </c:pt>
                <c:pt idx="2980">
                  <c:v>34.24</c:v>
                </c:pt>
                <c:pt idx="2981">
                  <c:v>33.15</c:v>
                </c:pt>
                <c:pt idx="2982">
                  <c:v>31.38</c:v>
                </c:pt>
                <c:pt idx="2983">
                  <c:v>29.02</c:v>
                </c:pt>
                <c:pt idx="2984">
                  <c:v>28.62</c:v>
                </c:pt>
                <c:pt idx="2985">
                  <c:v>38.11</c:v>
                </c:pt>
                <c:pt idx="2986">
                  <c:v>37.31</c:v>
                </c:pt>
                <c:pt idx="2987">
                  <c:v>31.08</c:v>
                </c:pt>
                <c:pt idx="2988">
                  <c:v>18.91</c:v>
                </c:pt>
                <c:pt idx="2989">
                  <c:v>19.3</c:v>
                </c:pt>
                <c:pt idx="2990">
                  <c:v>31.85</c:v>
                </c:pt>
                <c:pt idx="2991">
                  <c:v>36.6</c:v>
                </c:pt>
                <c:pt idx="2992">
                  <c:v>35.31</c:v>
                </c:pt>
                <c:pt idx="2993">
                  <c:v>32.71</c:v>
                </c:pt>
                <c:pt idx="2994">
                  <c:v>36.69</c:v>
                </c:pt>
                <c:pt idx="2995">
                  <c:v>35.409999999999997</c:v>
                </c:pt>
                <c:pt idx="2996">
                  <c:v>30.55</c:v>
                </c:pt>
                <c:pt idx="2997">
                  <c:v>37.47</c:v>
                </c:pt>
                <c:pt idx="2998">
                  <c:v>34.4</c:v>
                </c:pt>
                <c:pt idx="2999">
                  <c:v>28.49</c:v>
                </c:pt>
                <c:pt idx="3000">
                  <c:v>28.98</c:v>
                </c:pt>
                <c:pt idx="3001">
                  <c:v>41.49</c:v>
                </c:pt>
                <c:pt idx="3002">
                  <c:v>35.78</c:v>
                </c:pt>
                <c:pt idx="3003">
                  <c:v>43.61</c:v>
                </c:pt>
                <c:pt idx="3004">
                  <c:v>36.72</c:v>
                </c:pt>
                <c:pt idx="3005">
                  <c:v>34.21</c:v>
                </c:pt>
                <c:pt idx="3006">
                  <c:v>30.27</c:v>
                </c:pt>
                <c:pt idx="3007">
                  <c:v>37.19</c:v>
                </c:pt>
                <c:pt idx="3008">
                  <c:v>34.35</c:v>
                </c:pt>
                <c:pt idx="3009">
                  <c:v>35.11</c:v>
                </c:pt>
                <c:pt idx="3010">
                  <c:v>34.61</c:v>
                </c:pt>
                <c:pt idx="3011">
                  <c:v>41.93</c:v>
                </c:pt>
                <c:pt idx="3012">
                  <c:v>28.14</c:v>
                </c:pt>
                <c:pt idx="3013">
                  <c:v>31.37</c:v>
                </c:pt>
                <c:pt idx="3014">
                  <c:v>42.21</c:v>
                </c:pt>
                <c:pt idx="3015">
                  <c:v>36.6</c:v>
                </c:pt>
                <c:pt idx="3016">
                  <c:v>35.03</c:v>
                </c:pt>
                <c:pt idx="3017">
                  <c:v>39.42</c:v>
                </c:pt>
                <c:pt idx="3018">
                  <c:v>32.74</c:v>
                </c:pt>
                <c:pt idx="3019">
                  <c:v>31.84</c:v>
                </c:pt>
                <c:pt idx="3020">
                  <c:v>35.03</c:v>
                </c:pt>
                <c:pt idx="3021">
                  <c:v>39.5</c:v>
                </c:pt>
                <c:pt idx="3022">
                  <c:v>40.22</c:v>
                </c:pt>
                <c:pt idx="3023">
                  <c:v>43.04</c:v>
                </c:pt>
                <c:pt idx="3024">
                  <c:v>29.49</c:v>
                </c:pt>
                <c:pt idx="3025">
                  <c:v>32.69</c:v>
                </c:pt>
                <c:pt idx="3026">
                  <c:v>33.49</c:v>
                </c:pt>
                <c:pt idx="3027">
                  <c:v>35.17</c:v>
                </c:pt>
                <c:pt idx="3028">
                  <c:v>29.28</c:v>
                </c:pt>
                <c:pt idx="3029">
                  <c:v>38.590000000000003</c:v>
                </c:pt>
                <c:pt idx="3030">
                  <c:v>38.44</c:v>
                </c:pt>
                <c:pt idx="3031">
                  <c:v>28.7</c:v>
                </c:pt>
                <c:pt idx="3032">
                  <c:v>30.95</c:v>
                </c:pt>
                <c:pt idx="3033">
                  <c:v>31.63</c:v>
                </c:pt>
                <c:pt idx="3034">
                  <c:v>33.18</c:v>
                </c:pt>
                <c:pt idx="3035">
                  <c:v>34.880000000000003</c:v>
                </c:pt>
                <c:pt idx="3036">
                  <c:v>31.3</c:v>
                </c:pt>
                <c:pt idx="3037">
                  <c:v>30.15</c:v>
                </c:pt>
                <c:pt idx="3038">
                  <c:v>28.42</c:v>
                </c:pt>
                <c:pt idx="3039">
                  <c:v>35.56</c:v>
                </c:pt>
                <c:pt idx="3040">
                  <c:v>30.22</c:v>
                </c:pt>
                <c:pt idx="3041">
                  <c:v>31.18</c:v>
                </c:pt>
                <c:pt idx="3042">
                  <c:v>38.79</c:v>
                </c:pt>
                <c:pt idx="3043">
                  <c:v>31.28</c:v>
                </c:pt>
                <c:pt idx="3044">
                  <c:v>27.63</c:v>
                </c:pt>
                <c:pt idx="3045">
                  <c:v>35.549999999999997</c:v>
                </c:pt>
                <c:pt idx="3046">
                  <c:v>34.549999999999997</c:v>
                </c:pt>
                <c:pt idx="3047">
                  <c:v>30.4</c:v>
                </c:pt>
                <c:pt idx="3048">
                  <c:v>33</c:v>
                </c:pt>
                <c:pt idx="3049">
                  <c:v>31.56</c:v>
                </c:pt>
                <c:pt idx="3050">
                  <c:v>35.340000000000003</c:v>
                </c:pt>
                <c:pt idx="3051">
                  <c:v>37.65</c:v>
                </c:pt>
                <c:pt idx="3052">
                  <c:v>35.270000000000003</c:v>
                </c:pt>
                <c:pt idx="3053">
                  <c:v>29.7</c:v>
                </c:pt>
                <c:pt idx="3054">
                  <c:v>37.85</c:v>
                </c:pt>
                <c:pt idx="3055">
                  <c:v>36.86</c:v>
                </c:pt>
                <c:pt idx="3056">
                  <c:v>33.81</c:v>
                </c:pt>
                <c:pt idx="3057">
                  <c:v>31.78</c:v>
                </c:pt>
                <c:pt idx="3058">
                  <c:v>35.659999999999997</c:v>
                </c:pt>
                <c:pt idx="3059">
                  <c:v>32.520000000000003</c:v>
                </c:pt>
                <c:pt idx="3060">
                  <c:v>19.95</c:v>
                </c:pt>
                <c:pt idx="3061">
                  <c:v>33.43</c:v>
                </c:pt>
                <c:pt idx="3062">
                  <c:v>31.52</c:v>
                </c:pt>
                <c:pt idx="3063">
                  <c:v>28.68</c:v>
                </c:pt>
                <c:pt idx="3064">
                  <c:v>40.5</c:v>
                </c:pt>
                <c:pt idx="3065">
                  <c:v>37.549999999999997</c:v>
                </c:pt>
                <c:pt idx="3066">
                  <c:v>39.83</c:v>
                </c:pt>
                <c:pt idx="3067">
                  <c:v>31.76</c:v>
                </c:pt>
                <c:pt idx="3068">
                  <c:v>36.869999999999997</c:v>
                </c:pt>
                <c:pt idx="3069">
                  <c:v>39.54</c:v>
                </c:pt>
                <c:pt idx="3070">
                  <c:v>33.81</c:v>
                </c:pt>
                <c:pt idx="3071">
                  <c:v>31.89</c:v>
                </c:pt>
                <c:pt idx="3072">
                  <c:v>32.58</c:v>
                </c:pt>
                <c:pt idx="3073">
                  <c:v>34.229999999999997</c:v>
                </c:pt>
                <c:pt idx="3074">
                  <c:v>28.49</c:v>
                </c:pt>
                <c:pt idx="3075">
                  <c:v>29.6</c:v>
                </c:pt>
                <c:pt idx="3076">
                  <c:v>33.6</c:v>
                </c:pt>
                <c:pt idx="3077">
                  <c:v>29.03</c:v>
                </c:pt>
                <c:pt idx="3078">
                  <c:v>35.299999999999997</c:v>
                </c:pt>
                <c:pt idx="3079">
                  <c:v>37.549999999999997</c:v>
                </c:pt>
                <c:pt idx="3080">
                  <c:v>32.340000000000003</c:v>
                </c:pt>
                <c:pt idx="3081">
                  <c:v>32.380000000000003</c:v>
                </c:pt>
                <c:pt idx="3082">
                  <c:v>36.479999999999997</c:v>
                </c:pt>
                <c:pt idx="3083">
                  <c:v>35.35</c:v>
                </c:pt>
                <c:pt idx="3084">
                  <c:v>36.67</c:v>
                </c:pt>
                <c:pt idx="3085">
                  <c:v>37.01</c:v>
                </c:pt>
                <c:pt idx="3086">
                  <c:v>38.619999999999997</c:v>
                </c:pt>
                <c:pt idx="3087">
                  <c:v>34.31</c:v>
                </c:pt>
                <c:pt idx="3088">
                  <c:v>32.36</c:v>
                </c:pt>
                <c:pt idx="3089">
                  <c:v>37.74</c:v>
                </c:pt>
                <c:pt idx="3090">
                  <c:v>30.53</c:v>
                </c:pt>
                <c:pt idx="3091">
                  <c:v>31.41</c:v>
                </c:pt>
                <c:pt idx="3092">
                  <c:v>40.19</c:v>
                </c:pt>
                <c:pt idx="3093">
                  <c:v>32.26</c:v>
                </c:pt>
                <c:pt idx="3094">
                  <c:v>33.770000000000003</c:v>
                </c:pt>
                <c:pt idx="3095">
                  <c:v>36.74</c:v>
                </c:pt>
                <c:pt idx="3096">
                  <c:v>26.36</c:v>
                </c:pt>
                <c:pt idx="3097">
                  <c:v>29.13</c:v>
                </c:pt>
                <c:pt idx="3098">
                  <c:v>31.84</c:v>
                </c:pt>
                <c:pt idx="3099">
                  <c:v>35.32</c:v>
                </c:pt>
                <c:pt idx="3100">
                  <c:v>33.28</c:v>
                </c:pt>
                <c:pt idx="3101">
                  <c:v>29.92</c:v>
                </c:pt>
                <c:pt idx="3102">
                  <c:v>30.77</c:v>
                </c:pt>
                <c:pt idx="3103">
                  <c:v>36.340000000000003</c:v>
                </c:pt>
                <c:pt idx="3104">
                  <c:v>29.16</c:v>
                </c:pt>
                <c:pt idx="3105">
                  <c:v>32.799999999999997</c:v>
                </c:pt>
                <c:pt idx="3106">
                  <c:v>31.71</c:v>
                </c:pt>
                <c:pt idx="3107">
                  <c:v>39.1</c:v>
                </c:pt>
                <c:pt idx="3108">
                  <c:v>37.89</c:v>
                </c:pt>
                <c:pt idx="3109">
                  <c:v>34.619999999999997</c:v>
                </c:pt>
                <c:pt idx="3110">
                  <c:v>28.02</c:v>
                </c:pt>
                <c:pt idx="3111">
                  <c:v>30.42</c:v>
                </c:pt>
                <c:pt idx="3112">
                  <c:v>31.07</c:v>
                </c:pt>
                <c:pt idx="3113">
                  <c:v>30.04</c:v>
                </c:pt>
                <c:pt idx="3114">
                  <c:v>27.52</c:v>
                </c:pt>
                <c:pt idx="3115">
                  <c:v>36.520000000000003</c:v>
                </c:pt>
                <c:pt idx="3116">
                  <c:v>31.05</c:v>
                </c:pt>
                <c:pt idx="3117">
                  <c:v>31.59</c:v>
                </c:pt>
                <c:pt idx="3118">
                  <c:v>40.56</c:v>
                </c:pt>
                <c:pt idx="3119">
                  <c:v>33.9</c:v>
                </c:pt>
                <c:pt idx="3120">
                  <c:v>35.369999999999997</c:v>
                </c:pt>
                <c:pt idx="3121">
                  <c:v>29.9</c:v>
                </c:pt>
                <c:pt idx="3122">
                  <c:v>35.549999999999997</c:v>
                </c:pt>
                <c:pt idx="3123">
                  <c:v>33.46</c:v>
                </c:pt>
                <c:pt idx="3124">
                  <c:v>33.67</c:v>
                </c:pt>
                <c:pt idx="3125">
                  <c:v>37.090000000000003</c:v>
                </c:pt>
                <c:pt idx="3126">
                  <c:v>31.92</c:v>
                </c:pt>
                <c:pt idx="3127">
                  <c:v>33.01</c:v>
                </c:pt>
                <c:pt idx="3128">
                  <c:v>34.18</c:v>
                </c:pt>
                <c:pt idx="3129">
                  <c:v>31.2</c:v>
                </c:pt>
                <c:pt idx="3130">
                  <c:v>35.08</c:v>
                </c:pt>
                <c:pt idx="3131">
                  <c:v>35.92</c:v>
                </c:pt>
                <c:pt idx="3132">
                  <c:v>29.39</c:v>
                </c:pt>
                <c:pt idx="3133">
                  <c:v>36.950000000000003</c:v>
                </c:pt>
                <c:pt idx="3134">
                  <c:v>34.590000000000003</c:v>
                </c:pt>
                <c:pt idx="3135">
                  <c:v>30.55</c:v>
                </c:pt>
                <c:pt idx="3136">
                  <c:v>40.99</c:v>
                </c:pt>
                <c:pt idx="3137">
                  <c:v>37.82</c:v>
                </c:pt>
                <c:pt idx="3138">
                  <c:v>29.33</c:v>
                </c:pt>
                <c:pt idx="3139">
                  <c:v>40.01</c:v>
                </c:pt>
                <c:pt idx="3140">
                  <c:v>36.82</c:v>
                </c:pt>
                <c:pt idx="3141">
                  <c:v>36.75</c:v>
                </c:pt>
                <c:pt idx="3142">
                  <c:v>38.32</c:v>
                </c:pt>
                <c:pt idx="3143">
                  <c:v>34.22</c:v>
                </c:pt>
                <c:pt idx="3144">
                  <c:v>34.08</c:v>
                </c:pt>
                <c:pt idx="3145">
                  <c:v>35.83</c:v>
                </c:pt>
                <c:pt idx="3146">
                  <c:v>30.9</c:v>
                </c:pt>
                <c:pt idx="3147">
                  <c:v>31.15</c:v>
                </c:pt>
                <c:pt idx="3148">
                  <c:v>30.75</c:v>
                </c:pt>
                <c:pt idx="3149">
                  <c:v>29.93</c:v>
                </c:pt>
                <c:pt idx="3150">
                  <c:v>29</c:v>
                </c:pt>
                <c:pt idx="3151">
                  <c:v>39.07</c:v>
                </c:pt>
                <c:pt idx="3152">
                  <c:v>32.11</c:v>
                </c:pt>
                <c:pt idx="3153">
                  <c:v>31.13</c:v>
                </c:pt>
                <c:pt idx="3154">
                  <c:v>29.81</c:v>
                </c:pt>
                <c:pt idx="3155">
                  <c:v>33.840000000000003</c:v>
                </c:pt>
                <c:pt idx="3156">
                  <c:v>27.96</c:v>
                </c:pt>
                <c:pt idx="3157">
                  <c:v>28.32</c:v>
                </c:pt>
                <c:pt idx="3158">
                  <c:v>36.39</c:v>
                </c:pt>
                <c:pt idx="3159">
                  <c:v>35.39</c:v>
                </c:pt>
                <c:pt idx="3160">
                  <c:v>28.94</c:v>
                </c:pt>
                <c:pt idx="3161">
                  <c:v>29.38</c:v>
                </c:pt>
                <c:pt idx="3162">
                  <c:v>33.369999999999997</c:v>
                </c:pt>
                <c:pt idx="3163">
                  <c:v>35.56</c:v>
                </c:pt>
                <c:pt idx="3164">
                  <c:v>32.29</c:v>
                </c:pt>
                <c:pt idx="3165">
                  <c:v>34.270000000000003</c:v>
                </c:pt>
                <c:pt idx="3166">
                  <c:v>27.72</c:v>
                </c:pt>
                <c:pt idx="3167">
                  <c:v>37.22</c:v>
                </c:pt>
                <c:pt idx="3168">
                  <c:v>30.22</c:v>
                </c:pt>
                <c:pt idx="3169">
                  <c:v>36.26</c:v>
                </c:pt>
                <c:pt idx="3170">
                  <c:v>30.29</c:v>
                </c:pt>
                <c:pt idx="3171">
                  <c:v>30.98</c:v>
                </c:pt>
                <c:pt idx="3172">
                  <c:v>36.630000000000003</c:v>
                </c:pt>
                <c:pt idx="3173">
                  <c:v>32.090000000000003</c:v>
                </c:pt>
                <c:pt idx="3174">
                  <c:v>34.58</c:v>
                </c:pt>
                <c:pt idx="3175">
                  <c:v>31.63</c:v>
                </c:pt>
                <c:pt idx="3176">
                  <c:v>37.47</c:v>
                </c:pt>
                <c:pt idx="3177">
                  <c:v>31.23</c:v>
                </c:pt>
                <c:pt idx="3178">
                  <c:v>38.26</c:v>
                </c:pt>
                <c:pt idx="3179">
                  <c:v>33.49</c:v>
                </c:pt>
                <c:pt idx="3180">
                  <c:v>33.53</c:v>
                </c:pt>
                <c:pt idx="3181">
                  <c:v>37.51</c:v>
                </c:pt>
                <c:pt idx="3182">
                  <c:v>33.01</c:v>
                </c:pt>
                <c:pt idx="3183">
                  <c:v>36.97</c:v>
                </c:pt>
                <c:pt idx="3184">
                  <c:v>30.72</c:v>
                </c:pt>
                <c:pt idx="3185">
                  <c:v>39.64</c:v>
                </c:pt>
                <c:pt idx="3186">
                  <c:v>33.799999999999997</c:v>
                </c:pt>
                <c:pt idx="3187">
                  <c:v>29.74</c:v>
                </c:pt>
                <c:pt idx="3188">
                  <c:v>32.1</c:v>
                </c:pt>
                <c:pt idx="3189">
                  <c:v>28.99</c:v>
                </c:pt>
                <c:pt idx="3190">
                  <c:v>35.950000000000003</c:v>
                </c:pt>
                <c:pt idx="3191">
                  <c:v>40.909999999999997</c:v>
                </c:pt>
                <c:pt idx="3192">
                  <c:v>35.74</c:v>
                </c:pt>
                <c:pt idx="3193">
                  <c:v>31.09</c:v>
                </c:pt>
                <c:pt idx="3194">
                  <c:v>26.65</c:v>
                </c:pt>
                <c:pt idx="3195">
                  <c:v>35.299999999999997</c:v>
                </c:pt>
                <c:pt idx="3196">
                  <c:v>37.6</c:v>
                </c:pt>
                <c:pt idx="3197">
                  <c:v>36.71</c:v>
                </c:pt>
                <c:pt idx="3198">
                  <c:v>38.369999999999997</c:v>
                </c:pt>
                <c:pt idx="3199">
                  <c:v>29.7</c:v>
                </c:pt>
                <c:pt idx="3200">
                  <c:v>32.26</c:v>
                </c:pt>
                <c:pt idx="3201">
                  <c:v>31.74</c:v>
                </c:pt>
                <c:pt idx="3202">
                  <c:v>37.42</c:v>
                </c:pt>
                <c:pt idx="3203">
                  <c:v>34.200000000000003</c:v>
                </c:pt>
                <c:pt idx="3204">
                  <c:v>38.18</c:v>
                </c:pt>
                <c:pt idx="3205">
                  <c:v>38.78</c:v>
                </c:pt>
                <c:pt idx="3206">
                  <c:v>31.06</c:v>
                </c:pt>
                <c:pt idx="3207">
                  <c:v>33.29</c:v>
                </c:pt>
                <c:pt idx="3208">
                  <c:v>32.72</c:v>
                </c:pt>
                <c:pt idx="3209">
                  <c:v>37.71</c:v>
                </c:pt>
                <c:pt idx="3210">
                  <c:v>34.94</c:v>
                </c:pt>
                <c:pt idx="3211">
                  <c:v>34.479999999999997</c:v>
                </c:pt>
                <c:pt idx="3212">
                  <c:v>30.48</c:v>
                </c:pt>
                <c:pt idx="3213">
                  <c:v>43.43</c:v>
                </c:pt>
                <c:pt idx="3214">
                  <c:v>44.85</c:v>
                </c:pt>
                <c:pt idx="3215">
                  <c:v>36.799999999999997</c:v>
                </c:pt>
                <c:pt idx="3216">
                  <c:v>27.86</c:v>
                </c:pt>
                <c:pt idx="3217">
                  <c:v>33.74</c:v>
                </c:pt>
                <c:pt idx="3218">
                  <c:v>32</c:v>
                </c:pt>
                <c:pt idx="3219">
                  <c:v>32.409999999999997</c:v>
                </c:pt>
                <c:pt idx="3220">
                  <c:v>28.39</c:v>
                </c:pt>
                <c:pt idx="3221">
                  <c:v>37.11</c:v>
                </c:pt>
                <c:pt idx="3222">
                  <c:v>36.36</c:v>
                </c:pt>
                <c:pt idx="3223">
                  <c:v>31.04</c:v>
                </c:pt>
                <c:pt idx="3224">
                  <c:v>31.8</c:v>
                </c:pt>
                <c:pt idx="3225">
                  <c:v>37.89</c:v>
                </c:pt>
                <c:pt idx="3226">
                  <c:v>31.68</c:v>
                </c:pt>
                <c:pt idx="3227">
                  <c:v>40.32</c:v>
                </c:pt>
                <c:pt idx="3228">
                  <c:v>17.23</c:v>
                </c:pt>
                <c:pt idx="3229">
                  <c:v>36.76</c:v>
                </c:pt>
                <c:pt idx="3230">
                  <c:v>39.71</c:v>
                </c:pt>
                <c:pt idx="3231">
                  <c:v>31.51</c:v>
                </c:pt>
                <c:pt idx="3232">
                  <c:v>30.9</c:v>
                </c:pt>
                <c:pt idx="3233">
                  <c:v>33.619999999999997</c:v>
                </c:pt>
                <c:pt idx="3234">
                  <c:v>37.619999999999997</c:v>
                </c:pt>
                <c:pt idx="3235">
                  <c:v>30.76</c:v>
                </c:pt>
                <c:pt idx="3236">
                  <c:v>39.619999999999997</c:v>
                </c:pt>
                <c:pt idx="3237">
                  <c:v>41.94</c:v>
                </c:pt>
                <c:pt idx="3238">
                  <c:v>36.090000000000003</c:v>
                </c:pt>
                <c:pt idx="3239">
                  <c:v>34.909999999999997</c:v>
                </c:pt>
                <c:pt idx="3240">
                  <c:v>29.29</c:v>
                </c:pt>
                <c:pt idx="3241">
                  <c:v>28.35</c:v>
                </c:pt>
                <c:pt idx="3242">
                  <c:v>31.11</c:v>
                </c:pt>
                <c:pt idx="3243">
                  <c:v>34.61</c:v>
                </c:pt>
                <c:pt idx="3244">
                  <c:v>34.130000000000003</c:v>
                </c:pt>
                <c:pt idx="3245">
                  <c:v>35.47</c:v>
                </c:pt>
                <c:pt idx="3246">
                  <c:v>28.74</c:v>
                </c:pt>
                <c:pt idx="3247">
                  <c:v>32.83</c:v>
                </c:pt>
                <c:pt idx="3248">
                  <c:v>32.06</c:v>
                </c:pt>
                <c:pt idx="3249">
                  <c:v>30.87</c:v>
                </c:pt>
                <c:pt idx="3250">
                  <c:v>32.659999999999997</c:v>
                </c:pt>
                <c:pt idx="3251">
                  <c:v>34.49</c:v>
                </c:pt>
                <c:pt idx="3252">
                  <c:v>35.33</c:v>
                </c:pt>
                <c:pt idx="3253">
                  <c:v>29.68</c:v>
                </c:pt>
                <c:pt idx="3254">
                  <c:v>28.42</c:v>
                </c:pt>
                <c:pt idx="3255">
                  <c:v>31.55</c:v>
                </c:pt>
                <c:pt idx="3256">
                  <c:v>32.92</c:v>
                </c:pt>
                <c:pt idx="3257">
                  <c:v>37.869999999999997</c:v>
                </c:pt>
                <c:pt idx="3258">
                  <c:v>29.82</c:v>
                </c:pt>
                <c:pt idx="3259">
                  <c:v>33.85</c:v>
                </c:pt>
                <c:pt idx="3260">
                  <c:v>36.21</c:v>
                </c:pt>
                <c:pt idx="3261">
                  <c:v>34.9</c:v>
                </c:pt>
                <c:pt idx="3262">
                  <c:v>36.409999999999997</c:v>
                </c:pt>
                <c:pt idx="3263">
                  <c:v>31.19</c:v>
                </c:pt>
                <c:pt idx="3264">
                  <c:v>29.58</c:v>
                </c:pt>
                <c:pt idx="3265">
                  <c:v>30.94</c:v>
                </c:pt>
                <c:pt idx="3266">
                  <c:v>29.08</c:v>
                </c:pt>
                <c:pt idx="3267">
                  <c:v>37.57</c:v>
                </c:pt>
                <c:pt idx="3268">
                  <c:v>37.61</c:v>
                </c:pt>
                <c:pt idx="3269">
                  <c:v>34.28</c:v>
                </c:pt>
                <c:pt idx="3270">
                  <c:v>34.1</c:v>
                </c:pt>
                <c:pt idx="3271">
                  <c:v>42.09</c:v>
                </c:pt>
                <c:pt idx="3272">
                  <c:v>37.049999999999997</c:v>
                </c:pt>
                <c:pt idx="3273">
                  <c:v>32.340000000000003</c:v>
                </c:pt>
                <c:pt idx="3274">
                  <c:v>38.17</c:v>
                </c:pt>
                <c:pt idx="3275">
                  <c:v>37.76</c:v>
                </c:pt>
                <c:pt idx="3276">
                  <c:v>27.79</c:v>
                </c:pt>
                <c:pt idx="3277">
                  <c:v>37.92</c:v>
                </c:pt>
                <c:pt idx="3278">
                  <c:v>31.07</c:v>
                </c:pt>
                <c:pt idx="3279">
                  <c:v>29.01</c:v>
                </c:pt>
                <c:pt idx="3280">
                  <c:v>39.22</c:v>
                </c:pt>
                <c:pt idx="3281">
                  <c:v>36.82</c:v>
                </c:pt>
                <c:pt idx="3282">
                  <c:v>32.06</c:v>
                </c:pt>
                <c:pt idx="3283">
                  <c:v>40.659999999999997</c:v>
                </c:pt>
                <c:pt idx="3284">
                  <c:v>35.82</c:v>
                </c:pt>
                <c:pt idx="3285">
                  <c:v>38.08</c:v>
                </c:pt>
                <c:pt idx="3286">
                  <c:v>33.32</c:v>
                </c:pt>
                <c:pt idx="3287">
                  <c:v>40.93</c:v>
                </c:pt>
                <c:pt idx="3288">
                  <c:v>31.17</c:v>
                </c:pt>
                <c:pt idx="3289">
                  <c:v>35.83</c:v>
                </c:pt>
                <c:pt idx="3290">
                  <c:v>37.479999999999997</c:v>
                </c:pt>
                <c:pt idx="3291">
                  <c:v>30.16</c:v>
                </c:pt>
                <c:pt idx="3292">
                  <c:v>39.020000000000003</c:v>
                </c:pt>
                <c:pt idx="3293">
                  <c:v>32.950000000000003</c:v>
                </c:pt>
                <c:pt idx="3294">
                  <c:v>32.76</c:v>
                </c:pt>
                <c:pt idx="3295">
                  <c:v>34.69</c:v>
                </c:pt>
                <c:pt idx="3296">
                  <c:v>41.68</c:v>
                </c:pt>
                <c:pt idx="3297">
                  <c:v>33.46</c:v>
                </c:pt>
                <c:pt idx="3298">
                  <c:v>37.54</c:v>
                </c:pt>
                <c:pt idx="3299">
                  <c:v>38.03</c:v>
                </c:pt>
                <c:pt idx="3300">
                  <c:v>34.29</c:v>
                </c:pt>
                <c:pt idx="3301">
                  <c:v>27.32</c:v>
                </c:pt>
                <c:pt idx="3302">
                  <c:v>28.74</c:v>
                </c:pt>
                <c:pt idx="3303">
                  <c:v>31.43</c:v>
                </c:pt>
                <c:pt idx="3304">
                  <c:v>35.76</c:v>
                </c:pt>
                <c:pt idx="3305">
                  <c:v>29.99</c:v>
                </c:pt>
                <c:pt idx="3306">
                  <c:v>34.200000000000003</c:v>
                </c:pt>
                <c:pt idx="3307">
                  <c:v>27.01</c:v>
                </c:pt>
                <c:pt idx="3308">
                  <c:v>36.049999999999997</c:v>
                </c:pt>
                <c:pt idx="3309">
                  <c:v>29.8</c:v>
                </c:pt>
                <c:pt idx="3310">
                  <c:v>36.659999999999997</c:v>
                </c:pt>
                <c:pt idx="3311">
                  <c:v>39.93</c:v>
                </c:pt>
                <c:pt idx="3312">
                  <c:v>23.74</c:v>
                </c:pt>
                <c:pt idx="3313">
                  <c:v>29.43</c:v>
                </c:pt>
                <c:pt idx="3314">
                  <c:v>30.24</c:v>
                </c:pt>
                <c:pt idx="3315">
                  <c:v>35.57</c:v>
                </c:pt>
                <c:pt idx="3316">
                  <c:v>31.34</c:v>
                </c:pt>
                <c:pt idx="3317">
                  <c:v>29.7</c:v>
                </c:pt>
                <c:pt idx="3318">
                  <c:v>34.15</c:v>
                </c:pt>
                <c:pt idx="3319">
                  <c:v>34.119999999999997</c:v>
                </c:pt>
                <c:pt idx="3320">
                  <c:v>31.95</c:v>
                </c:pt>
                <c:pt idx="3321">
                  <c:v>35.1</c:v>
                </c:pt>
                <c:pt idx="3322">
                  <c:v>37.69</c:v>
                </c:pt>
                <c:pt idx="3323">
                  <c:v>28.3</c:v>
                </c:pt>
                <c:pt idx="3324">
                  <c:v>26.58</c:v>
                </c:pt>
                <c:pt idx="3325">
                  <c:v>30.62</c:v>
                </c:pt>
                <c:pt idx="3326">
                  <c:v>26.81</c:v>
                </c:pt>
                <c:pt idx="3327">
                  <c:v>34.15</c:v>
                </c:pt>
                <c:pt idx="3328">
                  <c:v>34.950000000000003</c:v>
                </c:pt>
                <c:pt idx="3329">
                  <c:v>34.44</c:v>
                </c:pt>
                <c:pt idx="3330">
                  <c:v>36.19</c:v>
                </c:pt>
                <c:pt idx="3331">
                  <c:v>34.72</c:v>
                </c:pt>
                <c:pt idx="3332">
                  <c:v>35.81</c:v>
                </c:pt>
                <c:pt idx="3333">
                  <c:v>29.67</c:v>
                </c:pt>
                <c:pt idx="3334">
                  <c:v>37.82</c:v>
                </c:pt>
                <c:pt idx="3335">
                  <c:v>35.08</c:v>
                </c:pt>
                <c:pt idx="3336">
                  <c:v>27.84</c:v>
                </c:pt>
                <c:pt idx="3337">
                  <c:v>31.22</c:v>
                </c:pt>
                <c:pt idx="3338">
                  <c:v>30.18</c:v>
                </c:pt>
                <c:pt idx="3339">
                  <c:v>30.03</c:v>
                </c:pt>
                <c:pt idx="3340">
                  <c:v>32.979999999999997</c:v>
                </c:pt>
                <c:pt idx="3341">
                  <c:v>36.770000000000003</c:v>
                </c:pt>
                <c:pt idx="3342">
                  <c:v>38.76</c:v>
                </c:pt>
                <c:pt idx="3343">
                  <c:v>31.66</c:v>
                </c:pt>
                <c:pt idx="3344">
                  <c:v>31.85</c:v>
                </c:pt>
                <c:pt idx="3345">
                  <c:v>40.47</c:v>
                </c:pt>
                <c:pt idx="3346">
                  <c:v>33.47</c:v>
                </c:pt>
                <c:pt idx="3347">
                  <c:v>31.78</c:v>
                </c:pt>
                <c:pt idx="3348">
                  <c:v>31.36</c:v>
                </c:pt>
                <c:pt idx="3349">
                  <c:v>37.19</c:v>
                </c:pt>
                <c:pt idx="3350">
                  <c:v>33.270000000000003</c:v>
                </c:pt>
                <c:pt idx="3351">
                  <c:v>34.880000000000003</c:v>
                </c:pt>
                <c:pt idx="3352">
                  <c:v>34.200000000000003</c:v>
                </c:pt>
                <c:pt idx="3353">
                  <c:v>31.34</c:v>
                </c:pt>
                <c:pt idx="3354">
                  <c:v>36.64</c:v>
                </c:pt>
                <c:pt idx="3355">
                  <c:v>36.82</c:v>
                </c:pt>
                <c:pt idx="3356">
                  <c:v>38.24</c:v>
                </c:pt>
                <c:pt idx="3357">
                  <c:v>31.91</c:v>
                </c:pt>
                <c:pt idx="3358">
                  <c:v>41.6</c:v>
                </c:pt>
                <c:pt idx="3359">
                  <c:v>34.97</c:v>
                </c:pt>
                <c:pt idx="3360">
                  <c:v>32.979999999999997</c:v>
                </c:pt>
                <c:pt idx="3361">
                  <c:v>35.69</c:v>
                </c:pt>
                <c:pt idx="3362">
                  <c:v>39.97</c:v>
                </c:pt>
                <c:pt idx="3363">
                  <c:v>31.62</c:v>
                </c:pt>
                <c:pt idx="3364">
                  <c:v>30.15</c:v>
                </c:pt>
                <c:pt idx="3365">
                  <c:v>28.42</c:v>
                </c:pt>
                <c:pt idx="3366">
                  <c:v>34.369999999999997</c:v>
                </c:pt>
                <c:pt idx="3367">
                  <c:v>41.67</c:v>
                </c:pt>
                <c:pt idx="3368">
                  <c:v>36.979999999999997</c:v>
                </c:pt>
                <c:pt idx="3369">
                  <c:v>29.87</c:v>
                </c:pt>
                <c:pt idx="3370">
                  <c:v>35.86</c:v>
                </c:pt>
                <c:pt idx="3371">
                  <c:v>34.869999999999997</c:v>
                </c:pt>
                <c:pt idx="3372">
                  <c:v>30.15</c:v>
                </c:pt>
                <c:pt idx="3373">
                  <c:v>33.28</c:v>
                </c:pt>
                <c:pt idx="3374">
                  <c:v>27.24</c:v>
                </c:pt>
                <c:pt idx="3375">
                  <c:v>26.14</c:v>
                </c:pt>
                <c:pt idx="3376">
                  <c:v>31.92</c:v>
                </c:pt>
                <c:pt idx="3377">
                  <c:v>34.56</c:v>
                </c:pt>
                <c:pt idx="3378">
                  <c:v>35.619999999999997</c:v>
                </c:pt>
                <c:pt idx="3379">
                  <c:v>36.68</c:v>
                </c:pt>
                <c:pt idx="3380">
                  <c:v>34.53</c:v>
                </c:pt>
                <c:pt idx="3381">
                  <c:v>31.5</c:v>
                </c:pt>
                <c:pt idx="3382">
                  <c:v>28.32</c:v>
                </c:pt>
                <c:pt idx="3383">
                  <c:v>36.54</c:v>
                </c:pt>
                <c:pt idx="3384">
                  <c:v>35.950000000000003</c:v>
                </c:pt>
                <c:pt idx="3385">
                  <c:v>31.17</c:v>
                </c:pt>
                <c:pt idx="3386">
                  <c:v>35.25</c:v>
                </c:pt>
                <c:pt idx="3387">
                  <c:v>31.74</c:v>
                </c:pt>
                <c:pt idx="3388">
                  <c:v>34.32</c:v>
                </c:pt>
                <c:pt idx="3389">
                  <c:v>31.58</c:v>
                </c:pt>
                <c:pt idx="3390">
                  <c:v>29.71</c:v>
                </c:pt>
                <c:pt idx="3391">
                  <c:v>30.92</c:v>
                </c:pt>
                <c:pt idx="3392">
                  <c:v>37.97</c:v>
                </c:pt>
                <c:pt idx="3393">
                  <c:v>32.950000000000003</c:v>
                </c:pt>
                <c:pt idx="3394">
                  <c:v>38.83</c:v>
                </c:pt>
                <c:pt idx="3395">
                  <c:v>38.590000000000003</c:v>
                </c:pt>
                <c:pt idx="3396">
                  <c:v>35.72</c:v>
                </c:pt>
                <c:pt idx="3397">
                  <c:v>31.09</c:v>
                </c:pt>
                <c:pt idx="3398">
                  <c:v>32.9</c:v>
                </c:pt>
                <c:pt idx="3399">
                  <c:v>24.33</c:v>
                </c:pt>
                <c:pt idx="3400">
                  <c:v>40.42</c:v>
                </c:pt>
                <c:pt idx="3401">
                  <c:v>28.88</c:v>
                </c:pt>
                <c:pt idx="3402">
                  <c:v>37.15</c:v>
                </c:pt>
                <c:pt idx="3403">
                  <c:v>30.13</c:v>
                </c:pt>
                <c:pt idx="3404">
                  <c:v>37.36</c:v>
                </c:pt>
                <c:pt idx="3405">
                  <c:v>29.87</c:v>
                </c:pt>
                <c:pt idx="3406">
                  <c:v>37.229999999999997</c:v>
                </c:pt>
                <c:pt idx="3407">
                  <c:v>38.659999999999997</c:v>
                </c:pt>
                <c:pt idx="3408">
                  <c:v>29.94</c:v>
                </c:pt>
                <c:pt idx="3409">
                  <c:v>37.32</c:v>
                </c:pt>
                <c:pt idx="3410">
                  <c:v>36.89</c:v>
                </c:pt>
                <c:pt idx="3411">
                  <c:v>30.18</c:v>
                </c:pt>
                <c:pt idx="3412">
                  <c:v>30.02</c:v>
                </c:pt>
                <c:pt idx="3413">
                  <c:v>27.58</c:v>
                </c:pt>
                <c:pt idx="3414">
                  <c:v>35.92</c:v>
                </c:pt>
                <c:pt idx="3415">
                  <c:v>34.11</c:v>
                </c:pt>
                <c:pt idx="3416">
                  <c:v>28.24</c:v>
                </c:pt>
                <c:pt idx="3417">
                  <c:v>31.09</c:v>
                </c:pt>
                <c:pt idx="3418">
                  <c:v>30.98</c:v>
                </c:pt>
                <c:pt idx="3419">
                  <c:v>31.33</c:v>
                </c:pt>
                <c:pt idx="3420">
                  <c:v>32.53</c:v>
                </c:pt>
                <c:pt idx="3421">
                  <c:v>36.090000000000003</c:v>
                </c:pt>
                <c:pt idx="3422">
                  <c:v>32.090000000000003</c:v>
                </c:pt>
                <c:pt idx="3423">
                  <c:v>33.67</c:v>
                </c:pt>
                <c:pt idx="3424">
                  <c:v>36.6</c:v>
                </c:pt>
                <c:pt idx="3425">
                  <c:v>32.21</c:v>
                </c:pt>
                <c:pt idx="3426">
                  <c:v>29.64</c:v>
                </c:pt>
                <c:pt idx="3427">
                  <c:v>36.28</c:v>
                </c:pt>
                <c:pt idx="3428">
                  <c:v>33.85</c:v>
                </c:pt>
                <c:pt idx="3429">
                  <c:v>38.32</c:v>
                </c:pt>
                <c:pt idx="3430">
                  <c:v>31.79</c:v>
                </c:pt>
                <c:pt idx="3431">
                  <c:v>31.74</c:v>
                </c:pt>
                <c:pt idx="3432">
                  <c:v>34.979999999999997</c:v>
                </c:pt>
                <c:pt idx="3433">
                  <c:v>29.02</c:v>
                </c:pt>
                <c:pt idx="3434">
                  <c:v>30.15</c:v>
                </c:pt>
                <c:pt idx="3435">
                  <c:v>33.53</c:v>
                </c:pt>
                <c:pt idx="3436">
                  <c:v>35.14</c:v>
                </c:pt>
                <c:pt idx="3437">
                  <c:v>30.86</c:v>
                </c:pt>
                <c:pt idx="3438">
                  <c:v>30.49</c:v>
                </c:pt>
                <c:pt idx="3439">
                  <c:v>30.62</c:v>
                </c:pt>
                <c:pt idx="3440">
                  <c:v>35.96</c:v>
                </c:pt>
                <c:pt idx="3441">
                  <c:v>30.74</c:v>
                </c:pt>
                <c:pt idx="3442">
                  <c:v>33.869999999999997</c:v>
                </c:pt>
                <c:pt idx="3443">
                  <c:v>37.24</c:v>
                </c:pt>
                <c:pt idx="3444">
                  <c:v>35.89</c:v>
                </c:pt>
                <c:pt idx="3445">
                  <c:v>35.5</c:v>
                </c:pt>
                <c:pt idx="3446">
                  <c:v>34.06</c:v>
                </c:pt>
                <c:pt idx="3447">
                  <c:v>30.43</c:v>
                </c:pt>
                <c:pt idx="3448">
                  <c:v>33.31</c:v>
                </c:pt>
                <c:pt idx="3449">
                  <c:v>32.49</c:v>
                </c:pt>
                <c:pt idx="3450">
                  <c:v>36.840000000000003</c:v>
                </c:pt>
                <c:pt idx="3451">
                  <c:v>38.049999999999997</c:v>
                </c:pt>
                <c:pt idx="3452">
                  <c:v>41.83</c:v>
                </c:pt>
                <c:pt idx="3453">
                  <c:v>38.090000000000003</c:v>
                </c:pt>
                <c:pt idx="3454">
                  <c:v>34.840000000000003</c:v>
                </c:pt>
                <c:pt idx="3455">
                  <c:v>34.369999999999997</c:v>
                </c:pt>
                <c:pt idx="3456">
                  <c:v>32.44</c:v>
                </c:pt>
                <c:pt idx="3457">
                  <c:v>34.75</c:v>
                </c:pt>
                <c:pt idx="3458">
                  <c:v>27.19</c:v>
                </c:pt>
                <c:pt idx="3459">
                  <c:v>36.26</c:v>
                </c:pt>
                <c:pt idx="3460">
                  <c:v>34.03</c:v>
                </c:pt>
                <c:pt idx="3461">
                  <c:v>32.54</c:v>
                </c:pt>
                <c:pt idx="3462">
                  <c:v>28.98</c:v>
                </c:pt>
                <c:pt idx="3463">
                  <c:v>34.369999999999997</c:v>
                </c:pt>
                <c:pt idx="3464">
                  <c:v>32.380000000000003</c:v>
                </c:pt>
                <c:pt idx="3465">
                  <c:v>33.28</c:v>
                </c:pt>
                <c:pt idx="3466">
                  <c:v>36.21</c:v>
                </c:pt>
                <c:pt idx="3467">
                  <c:v>38.380000000000003</c:v>
                </c:pt>
                <c:pt idx="3468">
                  <c:v>27.51</c:v>
                </c:pt>
                <c:pt idx="3469">
                  <c:v>32.89</c:v>
                </c:pt>
                <c:pt idx="3470">
                  <c:v>34.71</c:v>
                </c:pt>
                <c:pt idx="3471">
                  <c:v>34</c:v>
                </c:pt>
                <c:pt idx="3472">
                  <c:v>27.13</c:v>
                </c:pt>
                <c:pt idx="3473">
                  <c:v>32.369999999999997</c:v>
                </c:pt>
                <c:pt idx="3474">
                  <c:v>36.36</c:v>
                </c:pt>
                <c:pt idx="3475">
                  <c:v>38.21</c:v>
                </c:pt>
                <c:pt idx="3476">
                  <c:v>33.07</c:v>
                </c:pt>
                <c:pt idx="3477">
                  <c:v>28.97</c:v>
                </c:pt>
                <c:pt idx="3478">
                  <c:v>33.409999999999997</c:v>
                </c:pt>
                <c:pt idx="3479">
                  <c:v>31.1</c:v>
                </c:pt>
                <c:pt idx="3480">
                  <c:v>28.08</c:v>
                </c:pt>
                <c:pt idx="3481">
                  <c:v>31.24</c:v>
                </c:pt>
                <c:pt idx="3482">
                  <c:v>34.32</c:v>
                </c:pt>
                <c:pt idx="3483">
                  <c:v>38.32</c:v>
                </c:pt>
                <c:pt idx="3484">
                  <c:v>31.57</c:v>
                </c:pt>
                <c:pt idx="3485">
                  <c:v>34.31</c:v>
                </c:pt>
                <c:pt idx="3486">
                  <c:v>32.200000000000003</c:v>
                </c:pt>
                <c:pt idx="3487">
                  <c:v>36.909999999999997</c:v>
                </c:pt>
                <c:pt idx="3488">
                  <c:v>37.549999999999997</c:v>
                </c:pt>
                <c:pt idx="3489">
                  <c:v>34.450000000000003</c:v>
                </c:pt>
                <c:pt idx="3490">
                  <c:v>40.22</c:v>
                </c:pt>
                <c:pt idx="3491">
                  <c:v>34.61</c:v>
                </c:pt>
                <c:pt idx="3492">
                  <c:v>34.57</c:v>
                </c:pt>
                <c:pt idx="3493">
                  <c:v>35.28</c:v>
                </c:pt>
                <c:pt idx="3494">
                  <c:v>36.229999999999997</c:v>
                </c:pt>
                <c:pt idx="3495">
                  <c:v>32.43</c:v>
                </c:pt>
                <c:pt idx="3496">
                  <c:v>32.79</c:v>
                </c:pt>
                <c:pt idx="3497">
                  <c:v>29.82</c:v>
                </c:pt>
                <c:pt idx="3498">
                  <c:v>41.23</c:v>
                </c:pt>
                <c:pt idx="3499">
                  <c:v>31.43</c:v>
                </c:pt>
                <c:pt idx="3500">
                  <c:v>35.520000000000003</c:v>
                </c:pt>
                <c:pt idx="3501">
                  <c:v>40.409999999999997</c:v>
                </c:pt>
                <c:pt idx="3502">
                  <c:v>33.33</c:v>
                </c:pt>
                <c:pt idx="3503">
                  <c:v>35.97</c:v>
                </c:pt>
                <c:pt idx="3504">
                  <c:v>35.08</c:v>
                </c:pt>
                <c:pt idx="3505">
                  <c:v>31.05</c:v>
                </c:pt>
                <c:pt idx="3506">
                  <c:v>35.85</c:v>
                </c:pt>
                <c:pt idx="3507">
                  <c:v>32.07</c:v>
                </c:pt>
                <c:pt idx="3508">
                  <c:v>36.270000000000003</c:v>
                </c:pt>
                <c:pt idx="3509">
                  <c:v>33.450000000000003</c:v>
                </c:pt>
                <c:pt idx="3510">
                  <c:v>36.46</c:v>
                </c:pt>
                <c:pt idx="3511">
                  <c:v>36.24</c:v>
                </c:pt>
                <c:pt idx="3512">
                  <c:v>33.44</c:v>
                </c:pt>
                <c:pt idx="3513">
                  <c:v>33.409999999999997</c:v>
                </c:pt>
                <c:pt idx="3514">
                  <c:v>41.12</c:v>
                </c:pt>
                <c:pt idx="3515">
                  <c:v>34.11</c:v>
                </c:pt>
                <c:pt idx="3516">
                  <c:v>26.53</c:v>
                </c:pt>
                <c:pt idx="3517">
                  <c:v>28.23</c:v>
                </c:pt>
                <c:pt idx="3518">
                  <c:v>33.69</c:v>
                </c:pt>
                <c:pt idx="3519">
                  <c:v>36.24</c:v>
                </c:pt>
                <c:pt idx="3520">
                  <c:v>28.93</c:v>
                </c:pt>
                <c:pt idx="3521">
                  <c:v>35.049999999999997</c:v>
                </c:pt>
                <c:pt idx="3522">
                  <c:v>40.299999999999997</c:v>
                </c:pt>
                <c:pt idx="3523">
                  <c:v>32.07</c:v>
                </c:pt>
                <c:pt idx="3524">
                  <c:v>33.28</c:v>
                </c:pt>
                <c:pt idx="3525">
                  <c:v>30.86</c:v>
                </c:pt>
                <c:pt idx="3526">
                  <c:v>40.28</c:v>
                </c:pt>
                <c:pt idx="3527">
                  <c:v>37.61</c:v>
                </c:pt>
                <c:pt idx="3528">
                  <c:v>29.06</c:v>
                </c:pt>
                <c:pt idx="3529">
                  <c:v>35.020000000000003</c:v>
                </c:pt>
                <c:pt idx="3530">
                  <c:v>28.93</c:v>
                </c:pt>
                <c:pt idx="3531">
                  <c:v>33.33</c:v>
                </c:pt>
                <c:pt idx="3532">
                  <c:v>30.95</c:v>
                </c:pt>
                <c:pt idx="3533">
                  <c:v>35.94</c:v>
                </c:pt>
                <c:pt idx="3534">
                  <c:v>27.77</c:v>
                </c:pt>
                <c:pt idx="3535">
                  <c:v>41.04</c:v>
                </c:pt>
                <c:pt idx="3536">
                  <c:v>30.67</c:v>
                </c:pt>
                <c:pt idx="3537">
                  <c:v>32.75</c:v>
                </c:pt>
                <c:pt idx="3538">
                  <c:v>30.83</c:v>
                </c:pt>
                <c:pt idx="3539">
                  <c:v>39.08</c:v>
                </c:pt>
                <c:pt idx="3540">
                  <c:v>23.17</c:v>
                </c:pt>
                <c:pt idx="3541">
                  <c:v>30.5</c:v>
                </c:pt>
                <c:pt idx="3542">
                  <c:v>35.43</c:v>
                </c:pt>
                <c:pt idx="3543">
                  <c:v>34.950000000000003</c:v>
                </c:pt>
                <c:pt idx="3544">
                  <c:v>42.08</c:v>
                </c:pt>
                <c:pt idx="3545">
                  <c:v>34.159999999999997</c:v>
                </c:pt>
                <c:pt idx="3546">
                  <c:v>38</c:v>
                </c:pt>
                <c:pt idx="3547">
                  <c:v>38.33</c:v>
                </c:pt>
                <c:pt idx="3548">
                  <c:v>32.56</c:v>
                </c:pt>
                <c:pt idx="3549">
                  <c:v>39.49</c:v>
                </c:pt>
                <c:pt idx="3550">
                  <c:v>33.65</c:v>
                </c:pt>
                <c:pt idx="3551">
                  <c:v>35.450000000000003</c:v>
                </c:pt>
                <c:pt idx="3552">
                  <c:v>29.49</c:v>
                </c:pt>
                <c:pt idx="3553">
                  <c:v>28.58</c:v>
                </c:pt>
                <c:pt idx="3554">
                  <c:v>28.85</c:v>
                </c:pt>
                <c:pt idx="3555">
                  <c:v>28.89</c:v>
                </c:pt>
                <c:pt idx="3556">
                  <c:v>37.21</c:v>
                </c:pt>
                <c:pt idx="3557">
                  <c:v>37.229999999999997</c:v>
                </c:pt>
                <c:pt idx="3558">
                  <c:v>29.75</c:v>
                </c:pt>
                <c:pt idx="3559">
                  <c:v>34.5</c:v>
                </c:pt>
                <c:pt idx="3560">
                  <c:v>30.73</c:v>
                </c:pt>
                <c:pt idx="3561">
                  <c:v>29.82</c:v>
                </c:pt>
                <c:pt idx="3562">
                  <c:v>34.26</c:v>
                </c:pt>
                <c:pt idx="3563">
                  <c:v>41.13</c:v>
                </c:pt>
                <c:pt idx="3564">
                  <c:v>20.41</c:v>
                </c:pt>
                <c:pt idx="3565">
                  <c:v>37.47</c:v>
                </c:pt>
                <c:pt idx="3566">
                  <c:v>30</c:v>
                </c:pt>
                <c:pt idx="3567">
                  <c:v>29.1</c:v>
                </c:pt>
                <c:pt idx="3568">
                  <c:v>35.880000000000003</c:v>
                </c:pt>
                <c:pt idx="3569">
                  <c:v>26.36</c:v>
                </c:pt>
                <c:pt idx="3570">
                  <c:v>30.64</c:v>
                </c:pt>
                <c:pt idx="3571">
                  <c:v>37.04</c:v>
                </c:pt>
                <c:pt idx="3572">
                  <c:v>36.200000000000003</c:v>
                </c:pt>
                <c:pt idx="3573">
                  <c:v>40.28</c:v>
                </c:pt>
                <c:pt idx="3574">
                  <c:v>34.64</c:v>
                </c:pt>
                <c:pt idx="3575">
                  <c:v>35.380000000000003</c:v>
                </c:pt>
                <c:pt idx="3576">
                  <c:v>28.75</c:v>
                </c:pt>
                <c:pt idx="3577">
                  <c:v>34.58</c:v>
                </c:pt>
                <c:pt idx="3578">
                  <c:v>40.79</c:v>
                </c:pt>
                <c:pt idx="3579">
                  <c:v>39.56</c:v>
                </c:pt>
                <c:pt idx="3580">
                  <c:v>35.5</c:v>
                </c:pt>
                <c:pt idx="3581">
                  <c:v>40.32</c:v>
                </c:pt>
                <c:pt idx="3582">
                  <c:v>29.36</c:v>
                </c:pt>
                <c:pt idx="3583">
                  <c:v>36.81</c:v>
                </c:pt>
                <c:pt idx="3584">
                  <c:v>40.799999999999997</c:v>
                </c:pt>
                <c:pt idx="3585">
                  <c:v>32.090000000000003</c:v>
                </c:pt>
                <c:pt idx="3586">
                  <c:v>33.549999999999997</c:v>
                </c:pt>
                <c:pt idx="3587">
                  <c:v>34.630000000000003</c:v>
                </c:pt>
                <c:pt idx="3588">
                  <c:v>25.92</c:v>
                </c:pt>
                <c:pt idx="3589">
                  <c:v>35.26</c:v>
                </c:pt>
                <c:pt idx="3590">
                  <c:v>31.28</c:v>
                </c:pt>
                <c:pt idx="3591">
                  <c:v>36.43</c:v>
                </c:pt>
                <c:pt idx="3592">
                  <c:v>33.25</c:v>
                </c:pt>
                <c:pt idx="3593">
                  <c:v>34.57</c:v>
                </c:pt>
                <c:pt idx="3594">
                  <c:v>30.17</c:v>
                </c:pt>
                <c:pt idx="3595">
                  <c:v>36.25</c:v>
                </c:pt>
                <c:pt idx="3596">
                  <c:v>35.340000000000003</c:v>
                </c:pt>
                <c:pt idx="3597">
                  <c:v>41.17</c:v>
                </c:pt>
                <c:pt idx="3598">
                  <c:v>33.26</c:v>
                </c:pt>
                <c:pt idx="3599">
                  <c:v>37.49</c:v>
                </c:pt>
                <c:pt idx="3600">
                  <c:v>35.72</c:v>
                </c:pt>
                <c:pt idx="3601">
                  <c:v>38.340000000000003</c:v>
                </c:pt>
                <c:pt idx="3602">
                  <c:v>40.14</c:v>
                </c:pt>
                <c:pt idx="3603">
                  <c:v>36.74</c:v>
                </c:pt>
                <c:pt idx="3604">
                  <c:v>30.13</c:v>
                </c:pt>
                <c:pt idx="3605">
                  <c:v>30.37</c:v>
                </c:pt>
                <c:pt idx="3606">
                  <c:v>35.43</c:v>
                </c:pt>
                <c:pt idx="3607">
                  <c:v>34.33</c:v>
                </c:pt>
                <c:pt idx="3608">
                  <c:v>31.86</c:v>
                </c:pt>
                <c:pt idx="3609">
                  <c:v>35.51</c:v>
                </c:pt>
                <c:pt idx="3610">
                  <c:v>30.65</c:v>
                </c:pt>
                <c:pt idx="3611">
                  <c:v>32.42</c:v>
                </c:pt>
                <c:pt idx="3612">
                  <c:v>27</c:v>
                </c:pt>
                <c:pt idx="3613">
                  <c:v>31.08</c:v>
                </c:pt>
                <c:pt idx="3614">
                  <c:v>34.049999999999997</c:v>
                </c:pt>
                <c:pt idx="3615">
                  <c:v>35.19</c:v>
                </c:pt>
                <c:pt idx="3616">
                  <c:v>33.24</c:v>
                </c:pt>
                <c:pt idx="3617">
                  <c:v>38.54</c:v>
                </c:pt>
                <c:pt idx="3618">
                  <c:v>35.56</c:v>
                </c:pt>
                <c:pt idx="3619">
                  <c:v>39.49</c:v>
                </c:pt>
                <c:pt idx="3620">
                  <c:v>31.52</c:v>
                </c:pt>
                <c:pt idx="3621">
                  <c:v>34.74</c:v>
                </c:pt>
                <c:pt idx="3622">
                  <c:v>38.729999999999997</c:v>
                </c:pt>
                <c:pt idx="3623">
                  <c:v>32.69</c:v>
                </c:pt>
                <c:pt idx="3624">
                  <c:v>34.03</c:v>
                </c:pt>
                <c:pt idx="3625">
                  <c:v>34.83</c:v>
                </c:pt>
                <c:pt idx="3626">
                  <c:v>31.99</c:v>
                </c:pt>
                <c:pt idx="3627">
                  <c:v>32.340000000000003</c:v>
                </c:pt>
                <c:pt idx="3628">
                  <c:v>33.5</c:v>
                </c:pt>
                <c:pt idx="3629">
                  <c:v>32.409999999999997</c:v>
                </c:pt>
                <c:pt idx="3630">
                  <c:v>37.409999999999997</c:v>
                </c:pt>
                <c:pt idx="3631">
                  <c:v>34.53</c:v>
                </c:pt>
                <c:pt idx="3632">
                  <c:v>35.229999999999997</c:v>
                </c:pt>
                <c:pt idx="3633">
                  <c:v>26.22</c:v>
                </c:pt>
                <c:pt idx="3634">
                  <c:v>35.229999999999997</c:v>
                </c:pt>
                <c:pt idx="3635">
                  <c:v>30.26</c:v>
                </c:pt>
                <c:pt idx="3636">
                  <c:v>37.909999999999997</c:v>
                </c:pt>
                <c:pt idx="3637">
                  <c:v>28.21</c:v>
                </c:pt>
                <c:pt idx="3638">
                  <c:v>36.44</c:v>
                </c:pt>
                <c:pt idx="3639">
                  <c:v>30.61</c:v>
                </c:pt>
                <c:pt idx="3640">
                  <c:v>37.36</c:v>
                </c:pt>
                <c:pt idx="3641">
                  <c:v>30.82</c:v>
                </c:pt>
                <c:pt idx="3642">
                  <c:v>33.799999999999997</c:v>
                </c:pt>
                <c:pt idx="3643">
                  <c:v>31.72</c:v>
                </c:pt>
                <c:pt idx="3644">
                  <c:v>31.63</c:v>
                </c:pt>
                <c:pt idx="3645">
                  <c:v>35.44</c:v>
                </c:pt>
                <c:pt idx="3646">
                  <c:v>34.32</c:v>
                </c:pt>
                <c:pt idx="3647">
                  <c:v>30.3</c:v>
                </c:pt>
                <c:pt idx="3648">
                  <c:v>37.4</c:v>
                </c:pt>
                <c:pt idx="3649">
                  <c:v>33.94</c:v>
                </c:pt>
                <c:pt idx="3650">
                  <c:v>29.32</c:v>
                </c:pt>
                <c:pt idx="3651">
                  <c:v>36.9</c:v>
                </c:pt>
                <c:pt idx="3652">
                  <c:v>34.22</c:v>
                </c:pt>
                <c:pt idx="3653">
                  <c:v>32.130000000000003</c:v>
                </c:pt>
                <c:pt idx="3654">
                  <c:v>32.67</c:v>
                </c:pt>
                <c:pt idx="3655">
                  <c:v>30.54</c:v>
                </c:pt>
                <c:pt idx="3656">
                  <c:v>29.97</c:v>
                </c:pt>
                <c:pt idx="3657">
                  <c:v>37.5</c:v>
                </c:pt>
                <c:pt idx="3658">
                  <c:v>32.75</c:v>
                </c:pt>
                <c:pt idx="3659">
                  <c:v>29.52</c:v>
                </c:pt>
                <c:pt idx="3660">
                  <c:v>35.85</c:v>
                </c:pt>
                <c:pt idx="3661">
                  <c:v>32.020000000000003</c:v>
                </c:pt>
                <c:pt idx="3662">
                  <c:v>30.4</c:v>
                </c:pt>
                <c:pt idx="3663">
                  <c:v>31.22</c:v>
                </c:pt>
                <c:pt idx="3664">
                  <c:v>27.73</c:v>
                </c:pt>
                <c:pt idx="3665">
                  <c:v>35.11</c:v>
                </c:pt>
                <c:pt idx="3666">
                  <c:v>29.93</c:v>
                </c:pt>
                <c:pt idx="3667">
                  <c:v>37.69</c:v>
                </c:pt>
                <c:pt idx="3668">
                  <c:v>33.79</c:v>
                </c:pt>
                <c:pt idx="3669">
                  <c:v>37.97</c:v>
                </c:pt>
                <c:pt idx="3670">
                  <c:v>27.96</c:v>
                </c:pt>
                <c:pt idx="3671">
                  <c:v>35.630000000000003</c:v>
                </c:pt>
                <c:pt idx="3672">
                  <c:v>23.36</c:v>
                </c:pt>
                <c:pt idx="3673">
                  <c:v>26.19</c:v>
                </c:pt>
                <c:pt idx="3674">
                  <c:v>28.03</c:v>
                </c:pt>
                <c:pt idx="3675">
                  <c:v>33.86</c:v>
                </c:pt>
                <c:pt idx="3676">
                  <c:v>30.66</c:v>
                </c:pt>
                <c:pt idx="3677">
                  <c:v>33.85</c:v>
                </c:pt>
                <c:pt idx="3678">
                  <c:v>29.36</c:v>
                </c:pt>
                <c:pt idx="3679">
                  <c:v>28.36</c:v>
                </c:pt>
                <c:pt idx="3680">
                  <c:v>35.47</c:v>
                </c:pt>
                <c:pt idx="3681">
                  <c:v>34.44</c:v>
                </c:pt>
                <c:pt idx="3682">
                  <c:v>35.58</c:v>
                </c:pt>
                <c:pt idx="3683">
                  <c:v>36.67</c:v>
                </c:pt>
                <c:pt idx="3684">
                  <c:v>17.41</c:v>
                </c:pt>
                <c:pt idx="3685">
                  <c:v>32.28</c:v>
                </c:pt>
                <c:pt idx="3686">
                  <c:v>30.04</c:v>
                </c:pt>
                <c:pt idx="3687">
                  <c:v>31.43</c:v>
                </c:pt>
                <c:pt idx="3688">
                  <c:v>31.49</c:v>
                </c:pt>
                <c:pt idx="3689">
                  <c:v>37.340000000000003</c:v>
                </c:pt>
                <c:pt idx="3690">
                  <c:v>37.11</c:v>
                </c:pt>
                <c:pt idx="3691">
                  <c:v>31.23</c:v>
                </c:pt>
                <c:pt idx="3692">
                  <c:v>31.78</c:v>
                </c:pt>
                <c:pt idx="3693">
                  <c:v>30.49</c:v>
                </c:pt>
                <c:pt idx="3694">
                  <c:v>37.549999999999997</c:v>
                </c:pt>
                <c:pt idx="3695">
                  <c:v>37.97</c:v>
                </c:pt>
                <c:pt idx="3696">
                  <c:v>29.75</c:v>
                </c:pt>
                <c:pt idx="3697">
                  <c:v>35.450000000000003</c:v>
                </c:pt>
                <c:pt idx="3698">
                  <c:v>31.21</c:v>
                </c:pt>
                <c:pt idx="3699">
                  <c:v>29.69</c:v>
                </c:pt>
                <c:pt idx="3700">
                  <c:v>36.729999999999997</c:v>
                </c:pt>
                <c:pt idx="3701">
                  <c:v>38.22</c:v>
                </c:pt>
                <c:pt idx="3702">
                  <c:v>33.49</c:v>
                </c:pt>
                <c:pt idx="3703">
                  <c:v>32.72</c:v>
                </c:pt>
                <c:pt idx="3704">
                  <c:v>39.47</c:v>
                </c:pt>
                <c:pt idx="3705">
                  <c:v>38.08</c:v>
                </c:pt>
                <c:pt idx="3706">
                  <c:v>29.98</c:v>
                </c:pt>
                <c:pt idx="3707">
                  <c:v>34.520000000000003</c:v>
                </c:pt>
                <c:pt idx="3708">
                  <c:v>28.06</c:v>
                </c:pt>
                <c:pt idx="3709">
                  <c:v>32.33</c:v>
                </c:pt>
                <c:pt idx="3710">
                  <c:v>34.53</c:v>
                </c:pt>
                <c:pt idx="3711">
                  <c:v>36.479999999999997</c:v>
                </c:pt>
                <c:pt idx="3712">
                  <c:v>32.200000000000003</c:v>
                </c:pt>
                <c:pt idx="3713">
                  <c:v>28.56</c:v>
                </c:pt>
                <c:pt idx="3714">
                  <c:v>30.97</c:v>
                </c:pt>
                <c:pt idx="3715">
                  <c:v>38.04</c:v>
                </c:pt>
                <c:pt idx="3716">
                  <c:v>32.880000000000003</c:v>
                </c:pt>
                <c:pt idx="3717">
                  <c:v>33.770000000000003</c:v>
                </c:pt>
                <c:pt idx="3718">
                  <c:v>35.06</c:v>
                </c:pt>
                <c:pt idx="3719">
                  <c:v>35.049999999999997</c:v>
                </c:pt>
                <c:pt idx="3720">
                  <c:v>33.24</c:v>
                </c:pt>
                <c:pt idx="3721">
                  <c:v>29.37</c:v>
                </c:pt>
                <c:pt idx="3722">
                  <c:v>38.25</c:v>
                </c:pt>
                <c:pt idx="3723">
                  <c:v>30.08</c:v>
                </c:pt>
                <c:pt idx="3724">
                  <c:v>33.380000000000003</c:v>
                </c:pt>
                <c:pt idx="3725">
                  <c:v>33.76</c:v>
                </c:pt>
                <c:pt idx="3726">
                  <c:v>35.83</c:v>
                </c:pt>
                <c:pt idx="3727">
                  <c:v>39.15</c:v>
                </c:pt>
                <c:pt idx="3728">
                  <c:v>32.79</c:v>
                </c:pt>
                <c:pt idx="3729">
                  <c:v>40.24</c:v>
                </c:pt>
                <c:pt idx="3730">
                  <c:v>42.2</c:v>
                </c:pt>
                <c:pt idx="3731">
                  <c:v>39.49</c:v>
                </c:pt>
                <c:pt idx="3732">
                  <c:v>22.22</c:v>
                </c:pt>
                <c:pt idx="3733">
                  <c:v>32.04</c:v>
                </c:pt>
                <c:pt idx="3734">
                  <c:v>36.39</c:v>
                </c:pt>
                <c:pt idx="3735">
                  <c:v>30.3</c:v>
                </c:pt>
                <c:pt idx="3736">
                  <c:v>33.03</c:v>
                </c:pt>
                <c:pt idx="3737">
                  <c:v>31.89</c:v>
                </c:pt>
                <c:pt idx="3738">
                  <c:v>25.69</c:v>
                </c:pt>
                <c:pt idx="3739">
                  <c:v>37.47</c:v>
                </c:pt>
                <c:pt idx="3740">
                  <c:v>29.42</c:v>
                </c:pt>
                <c:pt idx="3741">
                  <c:v>39.83</c:v>
                </c:pt>
                <c:pt idx="3742">
                  <c:v>29.41</c:v>
                </c:pt>
                <c:pt idx="3743">
                  <c:v>38.71</c:v>
                </c:pt>
                <c:pt idx="3744">
                  <c:v>32.99</c:v>
                </c:pt>
                <c:pt idx="3745">
                  <c:v>29.8</c:v>
                </c:pt>
                <c:pt idx="3746">
                  <c:v>27.2</c:v>
                </c:pt>
                <c:pt idx="3747">
                  <c:v>30.15</c:v>
                </c:pt>
                <c:pt idx="3748">
                  <c:v>36.07</c:v>
                </c:pt>
                <c:pt idx="3749">
                  <c:v>35.22</c:v>
                </c:pt>
                <c:pt idx="3750">
                  <c:v>29.69</c:v>
                </c:pt>
                <c:pt idx="3751">
                  <c:v>37.270000000000003</c:v>
                </c:pt>
                <c:pt idx="3752">
                  <c:v>35.04</c:v>
                </c:pt>
                <c:pt idx="3753">
                  <c:v>38.64</c:v>
                </c:pt>
                <c:pt idx="3754">
                  <c:v>36.159999999999997</c:v>
                </c:pt>
                <c:pt idx="3755">
                  <c:v>33.11</c:v>
                </c:pt>
                <c:pt idx="3756">
                  <c:v>36.96</c:v>
                </c:pt>
                <c:pt idx="3757">
                  <c:v>35.42</c:v>
                </c:pt>
                <c:pt idx="3758">
                  <c:v>33.68</c:v>
                </c:pt>
                <c:pt idx="3759">
                  <c:v>34.51</c:v>
                </c:pt>
                <c:pt idx="3760">
                  <c:v>38.700000000000003</c:v>
                </c:pt>
                <c:pt idx="3761">
                  <c:v>37.15</c:v>
                </c:pt>
                <c:pt idx="3762">
                  <c:v>39.049999999999997</c:v>
                </c:pt>
                <c:pt idx="3763">
                  <c:v>33.869999999999997</c:v>
                </c:pt>
                <c:pt idx="3764">
                  <c:v>36.270000000000003</c:v>
                </c:pt>
                <c:pt idx="3765">
                  <c:v>33.18</c:v>
                </c:pt>
                <c:pt idx="3766">
                  <c:v>36.979999999999997</c:v>
                </c:pt>
                <c:pt idx="3767">
                  <c:v>42.58</c:v>
                </c:pt>
                <c:pt idx="3768">
                  <c:v>23.13</c:v>
                </c:pt>
                <c:pt idx="3769">
                  <c:v>30.36</c:v>
                </c:pt>
                <c:pt idx="3770">
                  <c:v>35.21</c:v>
                </c:pt>
                <c:pt idx="3771">
                  <c:v>30.86</c:v>
                </c:pt>
                <c:pt idx="3772">
                  <c:v>31.54</c:v>
                </c:pt>
                <c:pt idx="3773">
                  <c:v>30.22</c:v>
                </c:pt>
                <c:pt idx="3774">
                  <c:v>27.67</c:v>
                </c:pt>
                <c:pt idx="3775">
                  <c:v>31.46</c:v>
                </c:pt>
                <c:pt idx="3776">
                  <c:v>36.25</c:v>
                </c:pt>
                <c:pt idx="3777">
                  <c:v>36.72</c:v>
                </c:pt>
                <c:pt idx="3778">
                  <c:v>35.06</c:v>
                </c:pt>
                <c:pt idx="3779">
                  <c:v>38.270000000000003</c:v>
                </c:pt>
                <c:pt idx="3780">
                  <c:v>32.229999999999997</c:v>
                </c:pt>
                <c:pt idx="3781">
                  <c:v>31.72</c:v>
                </c:pt>
                <c:pt idx="3782">
                  <c:v>31.65</c:v>
                </c:pt>
                <c:pt idx="3783">
                  <c:v>29.3</c:v>
                </c:pt>
                <c:pt idx="3784">
                  <c:v>34.68</c:v>
                </c:pt>
                <c:pt idx="3785">
                  <c:v>28.04</c:v>
                </c:pt>
                <c:pt idx="3786">
                  <c:v>32.42</c:v>
                </c:pt>
                <c:pt idx="3787">
                  <c:v>38.69</c:v>
                </c:pt>
                <c:pt idx="3788">
                  <c:v>34.75</c:v>
                </c:pt>
                <c:pt idx="3789">
                  <c:v>32.770000000000003</c:v>
                </c:pt>
                <c:pt idx="3790">
                  <c:v>39.090000000000003</c:v>
                </c:pt>
                <c:pt idx="3791">
                  <c:v>37.75</c:v>
                </c:pt>
                <c:pt idx="3792">
                  <c:v>37</c:v>
                </c:pt>
                <c:pt idx="3793">
                  <c:v>28.32</c:v>
                </c:pt>
                <c:pt idx="3794">
                  <c:v>30.57</c:v>
                </c:pt>
                <c:pt idx="3795">
                  <c:v>27.37</c:v>
                </c:pt>
                <c:pt idx="3796">
                  <c:v>34.1</c:v>
                </c:pt>
                <c:pt idx="3797">
                  <c:v>36.380000000000003</c:v>
                </c:pt>
                <c:pt idx="3798">
                  <c:v>30.11</c:v>
                </c:pt>
                <c:pt idx="3799">
                  <c:v>38.17</c:v>
                </c:pt>
                <c:pt idx="3800">
                  <c:v>36.89</c:v>
                </c:pt>
                <c:pt idx="3801">
                  <c:v>41.17</c:v>
                </c:pt>
                <c:pt idx="3802">
                  <c:v>32.979999999999997</c:v>
                </c:pt>
                <c:pt idx="3803">
                  <c:v>34.950000000000003</c:v>
                </c:pt>
                <c:pt idx="3804">
                  <c:v>31.11</c:v>
                </c:pt>
                <c:pt idx="3805">
                  <c:v>33.159999999999997</c:v>
                </c:pt>
                <c:pt idx="3806">
                  <c:v>37.090000000000003</c:v>
                </c:pt>
                <c:pt idx="3807">
                  <c:v>34.19</c:v>
                </c:pt>
                <c:pt idx="3808">
                  <c:v>31.76</c:v>
                </c:pt>
                <c:pt idx="3809">
                  <c:v>31.05</c:v>
                </c:pt>
                <c:pt idx="3810">
                  <c:v>28.68</c:v>
                </c:pt>
                <c:pt idx="3811">
                  <c:v>31.38</c:v>
                </c:pt>
                <c:pt idx="3812">
                  <c:v>36.630000000000003</c:v>
                </c:pt>
                <c:pt idx="3813">
                  <c:v>35.46</c:v>
                </c:pt>
                <c:pt idx="3814">
                  <c:v>32.520000000000003</c:v>
                </c:pt>
                <c:pt idx="3815">
                  <c:v>41.29</c:v>
                </c:pt>
                <c:pt idx="3816">
                  <c:v>30.37</c:v>
                </c:pt>
                <c:pt idx="3817">
                  <c:v>31.79</c:v>
                </c:pt>
                <c:pt idx="3818">
                  <c:v>29.13</c:v>
                </c:pt>
                <c:pt idx="3819">
                  <c:v>32.79</c:v>
                </c:pt>
                <c:pt idx="3820">
                  <c:v>35.229999999999997</c:v>
                </c:pt>
                <c:pt idx="3821">
                  <c:v>36.54</c:v>
                </c:pt>
                <c:pt idx="3822">
                  <c:v>34.6</c:v>
                </c:pt>
                <c:pt idx="3823">
                  <c:v>30.07</c:v>
                </c:pt>
                <c:pt idx="3824">
                  <c:v>37.22</c:v>
                </c:pt>
                <c:pt idx="3825">
                  <c:v>32.950000000000003</c:v>
                </c:pt>
                <c:pt idx="3826">
                  <c:v>30.45</c:v>
                </c:pt>
                <c:pt idx="3827">
                  <c:v>30.83</c:v>
                </c:pt>
                <c:pt idx="3828">
                  <c:v>20.98</c:v>
                </c:pt>
                <c:pt idx="3829">
                  <c:v>26.95</c:v>
                </c:pt>
                <c:pt idx="3830">
                  <c:v>34.69</c:v>
                </c:pt>
                <c:pt idx="3831">
                  <c:v>31.24</c:v>
                </c:pt>
                <c:pt idx="3832">
                  <c:v>33.729999999999997</c:v>
                </c:pt>
                <c:pt idx="3833">
                  <c:v>29.14</c:v>
                </c:pt>
                <c:pt idx="3834">
                  <c:v>34.25</c:v>
                </c:pt>
                <c:pt idx="3835">
                  <c:v>40.33</c:v>
                </c:pt>
                <c:pt idx="3836">
                  <c:v>32.93</c:v>
                </c:pt>
                <c:pt idx="3837">
                  <c:v>32.61</c:v>
                </c:pt>
                <c:pt idx="3838">
                  <c:v>37.74</c:v>
                </c:pt>
                <c:pt idx="3839">
                  <c:v>29.92</c:v>
                </c:pt>
                <c:pt idx="3840">
                  <c:v>30.34</c:v>
                </c:pt>
                <c:pt idx="3841">
                  <c:v>38.549999999999997</c:v>
                </c:pt>
                <c:pt idx="3842">
                  <c:v>28.54</c:v>
                </c:pt>
                <c:pt idx="3843">
                  <c:v>37.549999999999997</c:v>
                </c:pt>
                <c:pt idx="3844">
                  <c:v>37.799999999999997</c:v>
                </c:pt>
                <c:pt idx="3845">
                  <c:v>38.26</c:v>
                </c:pt>
                <c:pt idx="3846">
                  <c:v>33.869999999999997</c:v>
                </c:pt>
                <c:pt idx="3847">
                  <c:v>32.46</c:v>
                </c:pt>
                <c:pt idx="3848">
                  <c:v>35.799999999999997</c:v>
                </c:pt>
                <c:pt idx="3849">
                  <c:v>34.24</c:v>
                </c:pt>
                <c:pt idx="3850">
                  <c:v>34.619999999999997</c:v>
                </c:pt>
                <c:pt idx="3851">
                  <c:v>37.5</c:v>
                </c:pt>
                <c:pt idx="3852">
                  <c:v>30</c:v>
                </c:pt>
                <c:pt idx="3853">
                  <c:v>33.549999999999997</c:v>
                </c:pt>
                <c:pt idx="3854">
                  <c:v>32.950000000000003</c:v>
                </c:pt>
                <c:pt idx="3855">
                  <c:v>38.96</c:v>
                </c:pt>
                <c:pt idx="3856">
                  <c:v>31.59</c:v>
                </c:pt>
                <c:pt idx="3857">
                  <c:v>32.03</c:v>
                </c:pt>
                <c:pt idx="3858">
                  <c:v>37.46</c:v>
                </c:pt>
                <c:pt idx="3859">
                  <c:v>38.200000000000003</c:v>
                </c:pt>
                <c:pt idx="3860">
                  <c:v>43.89</c:v>
                </c:pt>
                <c:pt idx="3861">
                  <c:v>41.01</c:v>
                </c:pt>
                <c:pt idx="3862">
                  <c:v>35.369999999999997</c:v>
                </c:pt>
                <c:pt idx="3863">
                  <c:v>38.57</c:v>
                </c:pt>
                <c:pt idx="3864">
                  <c:v>37.9</c:v>
                </c:pt>
                <c:pt idx="3865">
                  <c:v>32.950000000000003</c:v>
                </c:pt>
                <c:pt idx="3866">
                  <c:v>32.200000000000003</c:v>
                </c:pt>
                <c:pt idx="3867">
                  <c:v>31.49</c:v>
                </c:pt>
                <c:pt idx="3868">
                  <c:v>36.1</c:v>
                </c:pt>
                <c:pt idx="3869">
                  <c:v>33.020000000000003</c:v>
                </c:pt>
                <c:pt idx="3870">
                  <c:v>33.549999999999997</c:v>
                </c:pt>
                <c:pt idx="3871">
                  <c:v>33.369999999999997</c:v>
                </c:pt>
                <c:pt idx="3872">
                  <c:v>38.1</c:v>
                </c:pt>
                <c:pt idx="3873">
                  <c:v>37.090000000000003</c:v>
                </c:pt>
                <c:pt idx="3874">
                  <c:v>35.950000000000003</c:v>
                </c:pt>
                <c:pt idx="3875">
                  <c:v>36.130000000000003</c:v>
                </c:pt>
                <c:pt idx="3876">
                  <c:v>30.9</c:v>
                </c:pt>
                <c:pt idx="3877">
                  <c:v>39.369999999999997</c:v>
                </c:pt>
                <c:pt idx="3878">
                  <c:v>37.57</c:v>
                </c:pt>
                <c:pt idx="3879">
                  <c:v>36.69</c:v>
                </c:pt>
                <c:pt idx="3880">
                  <c:v>37.22</c:v>
                </c:pt>
                <c:pt idx="3881">
                  <c:v>31.29</c:v>
                </c:pt>
                <c:pt idx="3882">
                  <c:v>28.13</c:v>
                </c:pt>
                <c:pt idx="3883">
                  <c:v>35.65</c:v>
                </c:pt>
                <c:pt idx="3884">
                  <c:v>34.64</c:v>
                </c:pt>
                <c:pt idx="3885">
                  <c:v>29.53</c:v>
                </c:pt>
                <c:pt idx="3886">
                  <c:v>30.37</c:v>
                </c:pt>
                <c:pt idx="3887">
                  <c:v>42.35</c:v>
                </c:pt>
                <c:pt idx="3888">
                  <c:v>28.23</c:v>
                </c:pt>
                <c:pt idx="3889">
                  <c:v>34.18</c:v>
                </c:pt>
                <c:pt idx="3890">
                  <c:v>40.32</c:v>
                </c:pt>
                <c:pt idx="3891">
                  <c:v>32.44</c:v>
                </c:pt>
                <c:pt idx="3892">
                  <c:v>32.22</c:v>
                </c:pt>
                <c:pt idx="3893">
                  <c:v>34.659999999999997</c:v>
                </c:pt>
                <c:pt idx="3894">
                  <c:v>38.78</c:v>
                </c:pt>
                <c:pt idx="3895">
                  <c:v>37.32</c:v>
                </c:pt>
                <c:pt idx="3896">
                  <c:v>30.79</c:v>
                </c:pt>
                <c:pt idx="3897">
                  <c:v>35.97</c:v>
                </c:pt>
                <c:pt idx="3898">
                  <c:v>37.979999999999997</c:v>
                </c:pt>
                <c:pt idx="3899">
                  <c:v>34.18</c:v>
                </c:pt>
                <c:pt idx="3900">
                  <c:v>27.76</c:v>
                </c:pt>
                <c:pt idx="3901">
                  <c:v>28.37</c:v>
                </c:pt>
                <c:pt idx="3902">
                  <c:v>31.13</c:v>
                </c:pt>
                <c:pt idx="3903">
                  <c:v>28.56</c:v>
                </c:pt>
                <c:pt idx="3904">
                  <c:v>35.72</c:v>
                </c:pt>
                <c:pt idx="3905">
                  <c:v>36.35</c:v>
                </c:pt>
                <c:pt idx="3906">
                  <c:v>35.32</c:v>
                </c:pt>
                <c:pt idx="3907">
                  <c:v>32.42</c:v>
                </c:pt>
                <c:pt idx="3908">
                  <c:v>37.72</c:v>
                </c:pt>
                <c:pt idx="3909">
                  <c:v>36.840000000000003</c:v>
                </c:pt>
                <c:pt idx="3910">
                  <c:v>31.35</c:v>
                </c:pt>
                <c:pt idx="3911">
                  <c:v>34.909999999999997</c:v>
                </c:pt>
                <c:pt idx="3912">
                  <c:v>26.43</c:v>
                </c:pt>
                <c:pt idx="3913">
                  <c:v>35.64</c:v>
                </c:pt>
                <c:pt idx="3914">
                  <c:v>32.32</c:v>
                </c:pt>
                <c:pt idx="3915">
                  <c:v>38.369999999999997</c:v>
                </c:pt>
                <c:pt idx="3916">
                  <c:v>35.770000000000003</c:v>
                </c:pt>
                <c:pt idx="3917">
                  <c:v>29.9</c:v>
                </c:pt>
                <c:pt idx="3918">
                  <c:v>36.82</c:v>
                </c:pt>
                <c:pt idx="3919">
                  <c:v>32.57</c:v>
                </c:pt>
                <c:pt idx="3920">
                  <c:v>34.07</c:v>
                </c:pt>
                <c:pt idx="3921">
                  <c:v>30.42</c:v>
                </c:pt>
                <c:pt idx="3922">
                  <c:v>35.82</c:v>
                </c:pt>
                <c:pt idx="3923">
                  <c:v>35.11</c:v>
                </c:pt>
                <c:pt idx="3924">
                  <c:v>28.95</c:v>
                </c:pt>
                <c:pt idx="3925">
                  <c:v>34.04</c:v>
                </c:pt>
                <c:pt idx="3926">
                  <c:v>34.57</c:v>
                </c:pt>
                <c:pt idx="3927">
                  <c:v>29.33</c:v>
                </c:pt>
                <c:pt idx="3928">
                  <c:v>31.01</c:v>
                </c:pt>
                <c:pt idx="3929">
                  <c:v>36.450000000000003</c:v>
                </c:pt>
                <c:pt idx="3930">
                  <c:v>31.57</c:v>
                </c:pt>
                <c:pt idx="3931">
                  <c:v>39.840000000000003</c:v>
                </c:pt>
                <c:pt idx="3932">
                  <c:v>31.03</c:v>
                </c:pt>
                <c:pt idx="3933">
                  <c:v>36.24</c:v>
                </c:pt>
                <c:pt idx="3934">
                  <c:v>35.909999999999997</c:v>
                </c:pt>
                <c:pt idx="3935">
                  <c:v>32.869999999999997</c:v>
                </c:pt>
                <c:pt idx="3936">
                  <c:v>32.4</c:v>
                </c:pt>
                <c:pt idx="3937">
                  <c:v>36.520000000000003</c:v>
                </c:pt>
                <c:pt idx="3938">
                  <c:v>31.32</c:v>
                </c:pt>
                <c:pt idx="3939">
                  <c:v>30.13</c:v>
                </c:pt>
                <c:pt idx="3940">
                  <c:v>34.75</c:v>
                </c:pt>
                <c:pt idx="3941">
                  <c:v>35.270000000000003</c:v>
                </c:pt>
                <c:pt idx="3942">
                  <c:v>30.97</c:v>
                </c:pt>
                <c:pt idx="3943">
                  <c:v>39.53</c:v>
                </c:pt>
                <c:pt idx="3944">
                  <c:v>39.49</c:v>
                </c:pt>
                <c:pt idx="3945">
                  <c:v>36.369999999999997</c:v>
                </c:pt>
                <c:pt idx="3946">
                  <c:v>36.54</c:v>
                </c:pt>
                <c:pt idx="3947">
                  <c:v>39.51</c:v>
                </c:pt>
                <c:pt idx="3948">
                  <c:v>33.35</c:v>
                </c:pt>
                <c:pt idx="3949">
                  <c:v>33.96</c:v>
                </c:pt>
                <c:pt idx="3950">
                  <c:v>35.26</c:v>
                </c:pt>
                <c:pt idx="3951">
                  <c:v>30.72</c:v>
                </c:pt>
                <c:pt idx="3952">
                  <c:v>39.07</c:v>
                </c:pt>
                <c:pt idx="3953">
                  <c:v>37.200000000000003</c:v>
                </c:pt>
                <c:pt idx="3954">
                  <c:v>36.83</c:v>
                </c:pt>
                <c:pt idx="3955">
                  <c:v>31.42</c:v>
                </c:pt>
                <c:pt idx="3956">
                  <c:v>43.53</c:v>
                </c:pt>
                <c:pt idx="3957">
                  <c:v>32.44</c:v>
                </c:pt>
                <c:pt idx="3958">
                  <c:v>39.33</c:v>
                </c:pt>
                <c:pt idx="3959">
                  <c:v>36.520000000000003</c:v>
                </c:pt>
                <c:pt idx="3960">
                  <c:v>32.89</c:v>
                </c:pt>
                <c:pt idx="3961">
                  <c:v>28.66</c:v>
                </c:pt>
                <c:pt idx="3962">
                  <c:v>32.26</c:v>
                </c:pt>
                <c:pt idx="3963">
                  <c:v>39.06</c:v>
                </c:pt>
                <c:pt idx="3964">
                  <c:v>30.37</c:v>
                </c:pt>
                <c:pt idx="3965">
                  <c:v>38.520000000000003</c:v>
                </c:pt>
                <c:pt idx="3966">
                  <c:v>34.049999999999997</c:v>
                </c:pt>
                <c:pt idx="3967">
                  <c:v>37.909999999999997</c:v>
                </c:pt>
                <c:pt idx="3968">
                  <c:v>37.799999999999997</c:v>
                </c:pt>
                <c:pt idx="3969">
                  <c:v>33.479999999999997</c:v>
                </c:pt>
                <c:pt idx="3970">
                  <c:v>38.6</c:v>
                </c:pt>
                <c:pt idx="3971">
                  <c:v>41.83</c:v>
                </c:pt>
                <c:pt idx="3972">
                  <c:v>40.71</c:v>
                </c:pt>
                <c:pt idx="3973">
                  <c:v>34.28</c:v>
                </c:pt>
                <c:pt idx="3974">
                  <c:v>34.64</c:v>
                </c:pt>
                <c:pt idx="3975">
                  <c:v>37.96</c:v>
                </c:pt>
                <c:pt idx="3976">
                  <c:v>35.56</c:v>
                </c:pt>
                <c:pt idx="3977">
                  <c:v>39.71</c:v>
                </c:pt>
                <c:pt idx="3978">
                  <c:v>28.17</c:v>
                </c:pt>
                <c:pt idx="3979">
                  <c:v>36.56</c:v>
                </c:pt>
                <c:pt idx="3980">
                  <c:v>31.87</c:v>
                </c:pt>
                <c:pt idx="3981">
                  <c:v>32.28</c:v>
                </c:pt>
                <c:pt idx="3982">
                  <c:v>31.16</c:v>
                </c:pt>
                <c:pt idx="3983">
                  <c:v>41.47</c:v>
                </c:pt>
                <c:pt idx="3984">
                  <c:v>35.090000000000003</c:v>
                </c:pt>
                <c:pt idx="3985">
                  <c:v>39.08</c:v>
                </c:pt>
                <c:pt idx="3986">
                  <c:v>30.85</c:v>
                </c:pt>
                <c:pt idx="3987">
                  <c:v>38.020000000000003</c:v>
                </c:pt>
                <c:pt idx="3988">
                  <c:v>34.35</c:v>
                </c:pt>
                <c:pt idx="3989">
                  <c:v>32.5</c:v>
                </c:pt>
                <c:pt idx="3990">
                  <c:v>35.36</c:v>
                </c:pt>
                <c:pt idx="3991">
                  <c:v>35.99</c:v>
                </c:pt>
                <c:pt idx="3992">
                  <c:v>30</c:v>
                </c:pt>
                <c:pt idx="3993">
                  <c:v>36.049999999999997</c:v>
                </c:pt>
                <c:pt idx="3994">
                  <c:v>33.08</c:v>
                </c:pt>
                <c:pt idx="3995">
                  <c:v>38.29</c:v>
                </c:pt>
                <c:pt idx="3996">
                  <c:v>35.22</c:v>
                </c:pt>
                <c:pt idx="3997">
                  <c:v>30.73</c:v>
                </c:pt>
                <c:pt idx="3998">
                  <c:v>40.15</c:v>
                </c:pt>
                <c:pt idx="3999">
                  <c:v>37.96</c:v>
                </c:pt>
                <c:pt idx="4000">
                  <c:v>34.08</c:v>
                </c:pt>
                <c:pt idx="4001">
                  <c:v>32.18</c:v>
                </c:pt>
                <c:pt idx="4002">
                  <c:v>36.950000000000003</c:v>
                </c:pt>
                <c:pt idx="4003">
                  <c:v>43.1</c:v>
                </c:pt>
                <c:pt idx="4004">
                  <c:v>37.229999999999997</c:v>
                </c:pt>
                <c:pt idx="4005">
                  <c:v>33.75</c:v>
                </c:pt>
                <c:pt idx="4006">
                  <c:v>41.58</c:v>
                </c:pt>
                <c:pt idx="4007">
                  <c:v>32</c:v>
                </c:pt>
                <c:pt idx="4008">
                  <c:v>30.29</c:v>
                </c:pt>
                <c:pt idx="4009">
                  <c:v>27.59</c:v>
                </c:pt>
                <c:pt idx="4010">
                  <c:v>32.96</c:v>
                </c:pt>
                <c:pt idx="4011">
                  <c:v>31.39</c:v>
                </c:pt>
                <c:pt idx="4012">
                  <c:v>36.61</c:v>
                </c:pt>
                <c:pt idx="4013">
                  <c:v>29.88</c:v>
                </c:pt>
                <c:pt idx="4014">
                  <c:v>30.74</c:v>
                </c:pt>
                <c:pt idx="4015">
                  <c:v>34.909999999999997</c:v>
                </c:pt>
                <c:pt idx="4016">
                  <c:v>42.73</c:v>
                </c:pt>
                <c:pt idx="4017">
                  <c:v>38.31</c:v>
                </c:pt>
                <c:pt idx="4018">
                  <c:v>36.08</c:v>
                </c:pt>
                <c:pt idx="4019">
                  <c:v>35.15</c:v>
                </c:pt>
                <c:pt idx="4020">
                  <c:v>28.71</c:v>
                </c:pt>
                <c:pt idx="4021">
                  <c:v>32.33</c:v>
                </c:pt>
                <c:pt idx="4022">
                  <c:v>36.130000000000003</c:v>
                </c:pt>
                <c:pt idx="4023">
                  <c:v>34.229999999999997</c:v>
                </c:pt>
                <c:pt idx="4024">
                  <c:v>34.33</c:v>
                </c:pt>
                <c:pt idx="4025">
                  <c:v>36.86</c:v>
                </c:pt>
                <c:pt idx="4026">
                  <c:v>34.35</c:v>
                </c:pt>
                <c:pt idx="4027">
                  <c:v>38.14</c:v>
                </c:pt>
                <c:pt idx="4028">
                  <c:v>33.299999999999997</c:v>
                </c:pt>
                <c:pt idx="4029">
                  <c:v>39.78</c:v>
                </c:pt>
                <c:pt idx="4030">
                  <c:v>34.380000000000003</c:v>
                </c:pt>
                <c:pt idx="4031">
                  <c:v>38.51</c:v>
                </c:pt>
                <c:pt idx="4032">
                  <c:v>34.83</c:v>
                </c:pt>
                <c:pt idx="4033">
                  <c:v>30.22</c:v>
                </c:pt>
                <c:pt idx="4034">
                  <c:v>35.72</c:v>
                </c:pt>
                <c:pt idx="4035">
                  <c:v>31.15</c:v>
                </c:pt>
                <c:pt idx="4036">
                  <c:v>34.39</c:v>
                </c:pt>
                <c:pt idx="4037">
                  <c:v>37</c:v>
                </c:pt>
                <c:pt idx="4038">
                  <c:v>38.04</c:v>
                </c:pt>
                <c:pt idx="4039">
                  <c:v>30.86</c:v>
                </c:pt>
                <c:pt idx="4040">
                  <c:v>35.65</c:v>
                </c:pt>
                <c:pt idx="4041">
                  <c:v>34.24</c:v>
                </c:pt>
                <c:pt idx="4042">
                  <c:v>30.68</c:v>
                </c:pt>
                <c:pt idx="4043">
                  <c:v>39.18</c:v>
                </c:pt>
                <c:pt idx="4044">
                  <c:v>30.98</c:v>
                </c:pt>
                <c:pt idx="4045">
                  <c:v>35.07</c:v>
                </c:pt>
                <c:pt idx="4046">
                  <c:v>32.01</c:v>
                </c:pt>
                <c:pt idx="4047">
                  <c:v>34.090000000000003</c:v>
                </c:pt>
                <c:pt idx="4048">
                  <c:v>37.61</c:v>
                </c:pt>
                <c:pt idx="4049">
                  <c:v>34.840000000000003</c:v>
                </c:pt>
                <c:pt idx="4050">
                  <c:v>34.56</c:v>
                </c:pt>
                <c:pt idx="4051">
                  <c:v>33.15</c:v>
                </c:pt>
                <c:pt idx="4052">
                  <c:v>30.07</c:v>
                </c:pt>
                <c:pt idx="4053">
                  <c:v>31.78</c:v>
                </c:pt>
                <c:pt idx="4054">
                  <c:v>32.19</c:v>
                </c:pt>
                <c:pt idx="4055">
                  <c:v>38.799999999999997</c:v>
                </c:pt>
                <c:pt idx="4056">
                  <c:v>36.090000000000003</c:v>
                </c:pt>
                <c:pt idx="4057">
                  <c:v>37.1</c:v>
                </c:pt>
                <c:pt idx="4058">
                  <c:v>32.57</c:v>
                </c:pt>
                <c:pt idx="4059">
                  <c:v>26.34</c:v>
                </c:pt>
                <c:pt idx="4060">
                  <c:v>36.04</c:v>
                </c:pt>
                <c:pt idx="4061">
                  <c:v>31.53</c:v>
                </c:pt>
                <c:pt idx="4062">
                  <c:v>32.35</c:v>
                </c:pt>
                <c:pt idx="4063">
                  <c:v>38.85</c:v>
                </c:pt>
                <c:pt idx="4064">
                  <c:v>31.71</c:v>
                </c:pt>
                <c:pt idx="4065">
                  <c:v>37.61</c:v>
                </c:pt>
                <c:pt idx="4066">
                  <c:v>34.619999999999997</c:v>
                </c:pt>
                <c:pt idx="4067">
                  <c:v>30.7</c:v>
                </c:pt>
                <c:pt idx="4068">
                  <c:v>21.6</c:v>
                </c:pt>
                <c:pt idx="4069">
                  <c:v>35.9</c:v>
                </c:pt>
                <c:pt idx="4070">
                  <c:v>37.96</c:v>
                </c:pt>
                <c:pt idx="4071">
                  <c:v>31.87</c:v>
                </c:pt>
                <c:pt idx="4072">
                  <c:v>39.14</c:v>
                </c:pt>
                <c:pt idx="4073">
                  <c:v>34.049999999999997</c:v>
                </c:pt>
                <c:pt idx="4074">
                  <c:v>38.380000000000003</c:v>
                </c:pt>
                <c:pt idx="4075">
                  <c:v>32.21</c:v>
                </c:pt>
                <c:pt idx="4076">
                  <c:v>38.17</c:v>
                </c:pt>
                <c:pt idx="4077">
                  <c:v>32.020000000000003</c:v>
                </c:pt>
                <c:pt idx="4078">
                  <c:v>30.66</c:v>
                </c:pt>
                <c:pt idx="4079">
                  <c:v>40.75</c:v>
                </c:pt>
                <c:pt idx="4080">
                  <c:v>32.39</c:v>
                </c:pt>
                <c:pt idx="4081">
                  <c:v>37.49</c:v>
                </c:pt>
                <c:pt idx="4082">
                  <c:v>33.58</c:v>
                </c:pt>
                <c:pt idx="4083">
                  <c:v>36.65</c:v>
                </c:pt>
                <c:pt idx="4084">
                  <c:v>37.94</c:v>
                </c:pt>
                <c:pt idx="4085">
                  <c:v>32.68</c:v>
                </c:pt>
                <c:pt idx="4086">
                  <c:v>39.520000000000003</c:v>
                </c:pt>
                <c:pt idx="4087">
                  <c:v>36.67</c:v>
                </c:pt>
                <c:pt idx="4088">
                  <c:v>37.869999999999997</c:v>
                </c:pt>
                <c:pt idx="4089">
                  <c:v>31.27</c:v>
                </c:pt>
                <c:pt idx="4090">
                  <c:v>31.58</c:v>
                </c:pt>
                <c:pt idx="4091">
                  <c:v>36.450000000000003</c:v>
                </c:pt>
                <c:pt idx="4092">
                  <c:v>30.36</c:v>
                </c:pt>
                <c:pt idx="4093">
                  <c:v>35.49</c:v>
                </c:pt>
                <c:pt idx="4094">
                  <c:v>32.71</c:v>
                </c:pt>
                <c:pt idx="4095">
                  <c:v>32.200000000000003</c:v>
                </c:pt>
                <c:pt idx="4096">
                  <c:v>35.43</c:v>
                </c:pt>
                <c:pt idx="4097">
                  <c:v>34.880000000000003</c:v>
                </c:pt>
                <c:pt idx="4098">
                  <c:v>38.29</c:v>
                </c:pt>
                <c:pt idx="4099">
                  <c:v>37.42</c:v>
                </c:pt>
                <c:pt idx="4100">
                  <c:v>38.520000000000003</c:v>
                </c:pt>
                <c:pt idx="4101">
                  <c:v>32.9</c:v>
                </c:pt>
                <c:pt idx="4102">
                  <c:v>38.31</c:v>
                </c:pt>
                <c:pt idx="4103">
                  <c:v>32.81</c:v>
                </c:pt>
                <c:pt idx="4104">
                  <c:v>31.98</c:v>
                </c:pt>
                <c:pt idx="4105">
                  <c:v>27.9</c:v>
                </c:pt>
                <c:pt idx="4106">
                  <c:v>29.6</c:v>
                </c:pt>
                <c:pt idx="4107">
                  <c:v>31.7</c:v>
                </c:pt>
                <c:pt idx="4108">
                  <c:v>33.97</c:v>
                </c:pt>
                <c:pt idx="4109">
                  <c:v>31.75</c:v>
                </c:pt>
                <c:pt idx="4110">
                  <c:v>34.47</c:v>
                </c:pt>
                <c:pt idx="4111">
                  <c:v>37.979999999999997</c:v>
                </c:pt>
                <c:pt idx="4112">
                  <c:v>40.92</c:v>
                </c:pt>
                <c:pt idx="4113">
                  <c:v>37.39</c:v>
                </c:pt>
                <c:pt idx="4114">
                  <c:v>34.56</c:v>
                </c:pt>
                <c:pt idx="4115">
                  <c:v>40.9</c:v>
                </c:pt>
                <c:pt idx="4116">
                  <c:v>33.79</c:v>
                </c:pt>
                <c:pt idx="4117">
                  <c:v>41.16</c:v>
                </c:pt>
                <c:pt idx="4118">
                  <c:v>41.58</c:v>
                </c:pt>
                <c:pt idx="4119">
                  <c:v>40.14</c:v>
                </c:pt>
                <c:pt idx="4120">
                  <c:v>38.99</c:v>
                </c:pt>
                <c:pt idx="4121">
                  <c:v>30.81</c:v>
                </c:pt>
                <c:pt idx="4122">
                  <c:v>37.159999999999997</c:v>
                </c:pt>
                <c:pt idx="4123">
                  <c:v>46.03</c:v>
                </c:pt>
                <c:pt idx="4124">
                  <c:v>41.82</c:v>
                </c:pt>
                <c:pt idx="4125">
                  <c:v>44.95</c:v>
                </c:pt>
                <c:pt idx="4126">
                  <c:v>36.14</c:v>
                </c:pt>
                <c:pt idx="4127">
                  <c:v>39.51</c:v>
                </c:pt>
                <c:pt idx="4128">
                  <c:v>33.64</c:v>
                </c:pt>
                <c:pt idx="4129">
                  <c:v>39.53</c:v>
                </c:pt>
                <c:pt idx="4130">
                  <c:v>28.39</c:v>
                </c:pt>
                <c:pt idx="4131">
                  <c:v>33.72</c:v>
                </c:pt>
                <c:pt idx="4132">
                  <c:v>39.97</c:v>
                </c:pt>
                <c:pt idx="4133">
                  <c:v>33.49</c:v>
                </c:pt>
                <c:pt idx="4134">
                  <c:v>36.93</c:v>
                </c:pt>
                <c:pt idx="4135">
                  <c:v>32.700000000000003</c:v>
                </c:pt>
                <c:pt idx="4136">
                  <c:v>33.64</c:v>
                </c:pt>
                <c:pt idx="4137">
                  <c:v>38.25</c:v>
                </c:pt>
                <c:pt idx="4138">
                  <c:v>36.68</c:v>
                </c:pt>
                <c:pt idx="4139">
                  <c:v>33.15</c:v>
                </c:pt>
                <c:pt idx="4140">
                  <c:v>36</c:v>
                </c:pt>
                <c:pt idx="4141">
                  <c:v>29.14</c:v>
                </c:pt>
                <c:pt idx="4142">
                  <c:v>39.159999999999997</c:v>
                </c:pt>
                <c:pt idx="4143">
                  <c:v>36.380000000000003</c:v>
                </c:pt>
                <c:pt idx="4144">
                  <c:v>33.06</c:v>
                </c:pt>
                <c:pt idx="4145">
                  <c:v>34.17</c:v>
                </c:pt>
                <c:pt idx="4146">
                  <c:v>40.69</c:v>
                </c:pt>
                <c:pt idx="4147">
                  <c:v>37.85</c:v>
                </c:pt>
                <c:pt idx="4148">
                  <c:v>39.950000000000003</c:v>
                </c:pt>
                <c:pt idx="4149">
                  <c:v>30.17</c:v>
                </c:pt>
                <c:pt idx="4150">
                  <c:v>33.700000000000003</c:v>
                </c:pt>
                <c:pt idx="4151">
                  <c:v>34.68</c:v>
                </c:pt>
                <c:pt idx="4152">
                  <c:v>37.840000000000003</c:v>
                </c:pt>
                <c:pt idx="4153">
                  <c:v>36.06</c:v>
                </c:pt>
                <c:pt idx="4154">
                  <c:v>32.9</c:v>
                </c:pt>
                <c:pt idx="4155">
                  <c:v>32.61</c:v>
                </c:pt>
                <c:pt idx="4156">
                  <c:v>32.92</c:v>
                </c:pt>
                <c:pt idx="4157">
                  <c:v>33.99</c:v>
                </c:pt>
                <c:pt idx="4158">
                  <c:v>37.33</c:v>
                </c:pt>
                <c:pt idx="4159">
                  <c:v>41.2</c:v>
                </c:pt>
                <c:pt idx="4160">
                  <c:v>38.700000000000003</c:v>
                </c:pt>
                <c:pt idx="4161">
                  <c:v>33.92</c:v>
                </c:pt>
                <c:pt idx="4162">
                  <c:v>28.8</c:v>
                </c:pt>
                <c:pt idx="4163">
                  <c:v>34.590000000000003</c:v>
                </c:pt>
                <c:pt idx="4164">
                  <c:v>32.799999999999997</c:v>
                </c:pt>
                <c:pt idx="4165">
                  <c:v>37.26</c:v>
                </c:pt>
                <c:pt idx="4166">
                  <c:v>35.840000000000003</c:v>
                </c:pt>
                <c:pt idx="4167">
                  <c:v>30.04</c:v>
                </c:pt>
                <c:pt idx="4168">
                  <c:v>37.24</c:v>
                </c:pt>
                <c:pt idx="4169">
                  <c:v>37.08</c:v>
                </c:pt>
                <c:pt idx="4170">
                  <c:v>34.01</c:v>
                </c:pt>
                <c:pt idx="4171">
                  <c:v>28.35</c:v>
                </c:pt>
                <c:pt idx="4172">
                  <c:v>35.75</c:v>
                </c:pt>
                <c:pt idx="4173">
                  <c:v>33.659999999999997</c:v>
                </c:pt>
                <c:pt idx="4174">
                  <c:v>29.87</c:v>
                </c:pt>
                <c:pt idx="4175">
                  <c:v>39.380000000000003</c:v>
                </c:pt>
                <c:pt idx="4176">
                  <c:v>33.090000000000003</c:v>
                </c:pt>
                <c:pt idx="4177">
                  <c:v>28.57</c:v>
                </c:pt>
                <c:pt idx="4178">
                  <c:v>33.840000000000003</c:v>
                </c:pt>
                <c:pt idx="4179">
                  <c:v>32.1</c:v>
                </c:pt>
                <c:pt idx="4180">
                  <c:v>39.54</c:v>
                </c:pt>
                <c:pt idx="4181">
                  <c:v>31</c:v>
                </c:pt>
                <c:pt idx="4182">
                  <c:v>33.479999999999997</c:v>
                </c:pt>
                <c:pt idx="4183">
                  <c:v>31.99</c:v>
                </c:pt>
                <c:pt idx="4184">
                  <c:v>37.409999999999997</c:v>
                </c:pt>
                <c:pt idx="4185">
                  <c:v>32.229999999999997</c:v>
                </c:pt>
                <c:pt idx="4186">
                  <c:v>36.72</c:v>
                </c:pt>
                <c:pt idx="4187">
                  <c:v>40.450000000000003</c:v>
                </c:pt>
                <c:pt idx="4188">
                  <c:v>35.729999999999997</c:v>
                </c:pt>
                <c:pt idx="4189">
                  <c:v>36.69</c:v>
                </c:pt>
                <c:pt idx="4190">
                  <c:v>24.1</c:v>
                </c:pt>
                <c:pt idx="4191">
                  <c:v>37.659999999999997</c:v>
                </c:pt>
                <c:pt idx="4192">
                  <c:v>29.42</c:v>
                </c:pt>
                <c:pt idx="4193">
                  <c:v>37.67</c:v>
                </c:pt>
                <c:pt idx="4194">
                  <c:v>32.22</c:v>
                </c:pt>
                <c:pt idx="4195">
                  <c:v>37.4</c:v>
                </c:pt>
                <c:pt idx="4196">
                  <c:v>35.03</c:v>
                </c:pt>
                <c:pt idx="4197">
                  <c:v>33.630000000000003</c:v>
                </c:pt>
                <c:pt idx="4198">
                  <c:v>33.74</c:v>
                </c:pt>
                <c:pt idx="4199">
                  <c:v>34.49</c:v>
                </c:pt>
                <c:pt idx="4200">
                  <c:v>30.77</c:v>
                </c:pt>
                <c:pt idx="4201">
                  <c:v>39.86</c:v>
                </c:pt>
                <c:pt idx="4202">
                  <c:v>36.01</c:v>
                </c:pt>
                <c:pt idx="4203">
                  <c:v>40.299999999999997</c:v>
                </c:pt>
                <c:pt idx="4204">
                  <c:v>38.21</c:v>
                </c:pt>
                <c:pt idx="4205">
                  <c:v>32.729999999999997</c:v>
                </c:pt>
                <c:pt idx="4206">
                  <c:v>31.9</c:v>
                </c:pt>
                <c:pt idx="4207">
                  <c:v>36.799999999999997</c:v>
                </c:pt>
                <c:pt idx="4208">
                  <c:v>35.229999999999997</c:v>
                </c:pt>
                <c:pt idx="4209">
                  <c:v>29.95</c:v>
                </c:pt>
                <c:pt idx="4210">
                  <c:v>31.79</c:v>
                </c:pt>
                <c:pt idx="4211">
                  <c:v>33.94</c:v>
                </c:pt>
                <c:pt idx="4212">
                  <c:v>29.72</c:v>
                </c:pt>
                <c:pt idx="4213">
                  <c:v>33.33</c:v>
                </c:pt>
                <c:pt idx="4214">
                  <c:v>29.19</c:v>
                </c:pt>
                <c:pt idx="4215">
                  <c:v>39.32</c:v>
                </c:pt>
                <c:pt idx="4216">
                  <c:v>36.51</c:v>
                </c:pt>
                <c:pt idx="4217">
                  <c:v>38.299999999999997</c:v>
                </c:pt>
                <c:pt idx="4218">
                  <c:v>31.46</c:v>
                </c:pt>
                <c:pt idx="4219">
                  <c:v>34.299999999999997</c:v>
                </c:pt>
                <c:pt idx="4220">
                  <c:v>39.520000000000003</c:v>
                </c:pt>
                <c:pt idx="4221">
                  <c:v>42.23</c:v>
                </c:pt>
                <c:pt idx="4222">
                  <c:v>34.04</c:v>
                </c:pt>
                <c:pt idx="4223">
                  <c:v>36.61</c:v>
                </c:pt>
                <c:pt idx="4224">
                  <c:v>24.26</c:v>
                </c:pt>
                <c:pt idx="4225">
                  <c:v>28.92</c:v>
                </c:pt>
                <c:pt idx="4226">
                  <c:v>36.93</c:v>
                </c:pt>
                <c:pt idx="4227">
                  <c:v>38.39</c:v>
                </c:pt>
                <c:pt idx="4228">
                  <c:v>38.9</c:v>
                </c:pt>
                <c:pt idx="4229">
                  <c:v>33.590000000000003</c:v>
                </c:pt>
                <c:pt idx="4230">
                  <c:v>39.479999999999997</c:v>
                </c:pt>
                <c:pt idx="4231">
                  <c:v>34.950000000000003</c:v>
                </c:pt>
                <c:pt idx="4232">
                  <c:v>39.409999999999997</c:v>
                </c:pt>
                <c:pt idx="4233">
                  <c:v>34.76</c:v>
                </c:pt>
                <c:pt idx="4234">
                  <c:v>34.75</c:v>
                </c:pt>
                <c:pt idx="4235">
                  <c:v>35.74</c:v>
                </c:pt>
                <c:pt idx="4236">
                  <c:v>32.4</c:v>
                </c:pt>
                <c:pt idx="4237">
                  <c:v>35.58</c:v>
                </c:pt>
                <c:pt idx="4238">
                  <c:v>33.840000000000003</c:v>
                </c:pt>
                <c:pt idx="4239">
                  <c:v>37.479999999999997</c:v>
                </c:pt>
                <c:pt idx="4240">
                  <c:v>28.54</c:v>
                </c:pt>
                <c:pt idx="4241">
                  <c:v>30.35</c:v>
                </c:pt>
                <c:pt idx="4242">
                  <c:v>30.14</c:v>
                </c:pt>
                <c:pt idx="4243">
                  <c:v>37.909999999999997</c:v>
                </c:pt>
                <c:pt idx="4244">
                  <c:v>31.17</c:v>
                </c:pt>
                <c:pt idx="4245">
                  <c:v>32.64</c:v>
                </c:pt>
                <c:pt idx="4246">
                  <c:v>39.01</c:v>
                </c:pt>
                <c:pt idx="4247">
                  <c:v>35.24</c:v>
                </c:pt>
                <c:pt idx="4248">
                  <c:v>36.200000000000003</c:v>
                </c:pt>
                <c:pt idx="4249">
                  <c:v>33.58</c:v>
                </c:pt>
                <c:pt idx="4250">
                  <c:v>34.729999999999997</c:v>
                </c:pt>
                <c:pt idx="4251">
                  <c:v>35.11</c:v>
                </c:pt>
                <c:pt idx="4252">
                  <c:v>31.76</c:v>
                </c:pt>
                <c:pt idx="4253">
                  <c:v>37.24</c:v>
                </c:pt>
                <c:pt idx="4254">
                  <c:v>33.340000000000003</c:v>
                </c:pt>
                <c:pt idx="4255">
                  <c:v>30.44</c:v>
                </c:pt>
                <c:pt idx="4256">
                  <c:v>29.93</c:v>
                </c:pt>
                <c:pt idx="4257">
                  <c:v>34.46</c:v>
                </c:pt>
                <c:pt idx="4258">
                  <c:v>38.14</c:v>
                </c:pt>
                <c:pt idx="4259">
                  <c:v>41.62</c:v>
                </c:pt>
                <c:pt idx="4260">
                  <c:v>29.68</c:v>
                </c:pt>
                <c:pt idx="4261">
                  <c:v>39.9</c:v>
                </c:pt>
                <c:pt idx="4262">
                  <c:v>36.369999999999997</c:v>
                </c:pt>
                <c:pt idx="4263">
                  <c:v>34.11</c:v>
                </c:pt>
                <c:pt idx="4264">
                  <c:v>37.6</c:v>
                </c:pt>
                <c:pt idx="4265">
                  <c:v>37.94</c:v>
                </c:pt>
                <c:pt idx="4266">
                  <c:v>32.65</c:v>
                </c:pt>
                <c:pt idx="4267">
                  <c:v>33.86</c:v>
                </c:pt>
                <c:pt idx="4268">
                  <c:v>38.21</c:v>
                </c:pt>
                <c:pt idx="4269">
                  <c:v>30.16</c:v>
                </c:pt>
                <c:pt idx="4270">
                  <c:v>34.44</c:v>
                </c:pt>
                <c:pt idx="4271">
                  <c:v>36.43</c:v>
                </c:pt>
                <c:pt idx="4272">
                  <c:v>32.25</c:v>
                </c:pt>
                <c:pt idx="4273">
                  <c:v>40.18</c:v>
                </c:pt>
                <c:pt idx="4274">
                  <c:v>32.409999999999997</c:v>
                </c:pt>
                <c:pt idx="4275">
                  <c:v>29.77</c:v>
                </c:pt>
                <c:pt idx="4276">
                  <c:v>30.31</c:v>
                </c:pt>
                <c:pt idx="4277">
                  <c:v>40.36</c:v>
                </c:pt>
                <c:pt idx="4278">
                  <c:v>36.57</c:v>
                </c:pt>
                <c:pt idx="4279">
                  <c:v>37.65</c:v>
                </c:pt>
                <c:pt idx="4280">
                  <c:v>39.97</c:v>
                </c:pt>
                <c:pt idx="4281">
                  <c:v>42.25</c:v>
                </c:pt>
                <c:pt idx="4282">
                  <c:v>36.729999999999997</c:v>
                </c:pt>
                <c:pt idx="4283">
                  <c:v>31.69</c:v>
                </c:pt>
                <c:pt idx="4284">
                  <c:v>25.34</c:v>
                </c:pt>
                <c:pt idx="4285">
                  <c:v>33.81</c:v>
                </c:pt>
                <c:pt idx="4286">
                  <c:v>33</c:v>
                </c:pt>
                <c:pt idx="4287">
                  <c:v>34.72</c:v>
                </c:pt>
                <c:pt idx="4288">
                  <c:v>37.659999999999997</c:v>
                </c:pt>
                <c:pt idx="4289">
                  <c:v>28.56</c:v>
                </c:pt>
                <c:pt idx="4290">
                  <c:v>32.869999999999997</c:v>
                </c:pt>
                <c:pt idx="4291">
                  <c:v>34.04</c:v>
                </c:pt>
                <c:pt idx="4292">
                  <c:v>40.119999999999997</c:v>
                </c:pt>
                <c:pt idx="4293">
                  <c:v>34.44</c:v>
                </c:pt>
                <c:pt idx="4294">
                  <c:v>37.83</c:v>
                </c:pt>
                <c:pt idx="4295">
                  <c:v>37.130000000000003</c:v>
                </c:pt>
                <c:pt idx="4296">
                  <c:v>30.11</c:v>
                </c:pt>
                <c:pt idx="4297">
                  <c:v>32.75</c:v>
                </c:pt>
                <c:pt idx="4298">
                  <c:v>33.74</c:v>
                </c:pt>
                <c:pt idx="4299">
                  <c:v>35.700000000000003</c:v>
                </c:pt>
                <c:pt idx="4300">
                  <c:v>34.65</c:v>
                </c:pt>
                <c:pt idx="4301">
                  <c:v>40</c:v>
                </c:pt>
                <c:pt idx="4302">
                  <c:v>34.19</c:v>
                </c:pt>
                <c:pt idx="4303">
                  <c:v>38.86</c:v>
                </c:pt>
                <c:pt idx="4304">
                  <c:v>39.270000000000003</c:v>
                </c:pt>
                <c:pt idx="4305">
                  <c:v>41.74</c:v>
                </c:pt>
                <c:pt idx="4306">
                  <c:v>37.78</c:v>
                </c:pt>
                <c:pt idx="4307">
                  <c:v>36.46</c:v>
                </c:pt>
                <c:pt idx="4308">
                  <c:v>25.77</c:v>
                </c:pt>
                <c:pt idx="4309">
                  <c:v>31.55</c:v>
                </c:pt>
                <c:pt idx="4310">
                  <c:v>33.81</c:v>
                </c:pt>
                <c:pt idx="4311">
                  <c:v>31.19</c:v>
                </c:pt>
                <c:pt idx="4312">
                  <c:v>32.64</c:v>
                </c:pt>
                <c:pt idx="4313">
                  <c:v>34.82</c:v>
                </c:pt>
                <c:pt idx="4314">
                  <c:v>34.71</c:v>
                </c:pt>
                <c:pt idx="4315">
                  <c:v>30</c:v>
                </c:pt>
                <c:pt idx="4316">
                  <c:v>34.92</c:v>
                </c:pt>
                <c:pt idx="4317">
                  <c:v>37.44</c:v>
                </c:pt>
                <c:pt idx="4318">
                  <c:v>36.619999999999997</c:v>
                </c:pt>
                <c:pt idx="4319">
                  <c:v>41.12</c:v>
                </c:pt>
                <c:pt idx="4320">
                  <c:v>28.51</c:v>
                </c:pt>
                <c:pt idx="4321">
                  <c:v>34.01</c:v>
                </c:pt>
                <c:pt idx="4322">
                  <c:v>38.090000000000003</c:v>
                </c:pt>
                <c:pt idx="4323">
                  <c:v>30.78</c:v>
                </c:pt>
                <c:pt idx="4324">
                  <c:v>36.72</c:v>
                </c:pt>
                <c:pt idx="4325">
                  <c:v>37.82</c:v>
                </c:pt>
                <c:pt idx="4326">
                  <c:v>40.31</c:v>
                </c:pt>
                <c:pt idx="4327">
                  <c:v>33.76</c:v>
                </c:pt>
                <c:pt idx="4328">
                  <c:v>34.82</c:v>
                </c:pt>
                <c:pt idx="4329">
                  <c:v>31.64</c:v>
                </c:pt>
                <c:pt idx="4330">
                  <c:v>38.549999999999997</c:v>
                </c:pt>
                <c:pt idx="4331">
                  <c:v>37.89</c:v>
                </c:pt>
                <c:pt idx="4332">
                  <c:v>29.81</c:v>
                </c:pt>
                <c:pt idx="4333">
                  <c:v>35.79</c:v>
                </c:pt>
                <c:pt idx="4334">
                  <c:v>31.46</c:v>
                </c:pt>
                <c:pt idx="4335">
                  <c:v>35.630000000000003</c:v>
                </c:pt>
                <c:pt idx="4336">
                  <c:v>29.26</c:v>
                </c:pt>
                <c:pt idx="4337">
                  <c:v>29.72</c:v>
                </c:pt>
                <c:pt idx="4338">
                  <c:v>34.21</c:v>
                </c:pt>
                <c:pt idx="4339">
                  <c:v>39.54</c:v>
                </c:pt>
                <c:pt idx="4340">
                  <c:v>37.57</c:v>
                </c:pt>
                <c:pt idx="4341">
                  <c:v>31.74</c:v>
                </c:pt>
                <c:pt idx="4342">
                  <c:v>31.61</c:v>
                </c:pt>
                <c:pt idx="4343">
                  <c:v>38.83</c:v>
                </c:pt>
                <c:pt idx="4344">
                  <c:v>34.83</c:v>
                </c:pt>
                <c:pt idx="4345">
                  <c:v>29.86</c:v>
                </c:pt>
                <c:pt idx="4346">
                  <c:v>35</c:v>
                </c:pt>
                <c:pt idx="4347">
                  <c:v>35.71</c:v>
                </c:pt>
                <c:pt idx="4348">
                  <c:v>40.44</c:v>
                </c:pt>
                <c:pt idx="4349">
                  <c:v>35.979999999999997</c:v>
                </c:pt>
                <c:pt idx="4350">
                  <c:v>32.4</c:v>
                </c:pt>
                <c:pt idx="4351">
                  <c:v>38.200000000000003</c:v>
                </c:pt>
                <c:pt idx="4352">
                  <c:v>29.26</c:v>
                </c:pt>
                <c:pt idx="4353">
                  <c:v>29.66</c:v>
                </c:pt>
                <c:pt idx="4354">
                  <c:v>38.549999999999997</c:v>
                </c:pt>
                <c:pt idx="4355">
                  <c:v>38.409999999999997</c:v>
                </c:pt>
                <c:pt idx="4356">
                  <c:v>36.39</c:v>
                </c:pt>
                <c:pt idx="4357">
                  <c:v>36.380000000000003</c:v>
                </c:pt>
                <c:pt idx="4358">
                  <c:v>31.42</c:v>
                </c:pt>
                <c:pt idx="4359">
                  <c:v>31.04</c:v>
                </c:pt>
                <c:pt idx="4360">
                  <c:v>29.5</c:v>
                </c:pt>
                <c:pt idx="4361">
                  <c:v>38.75</c:v>
                </c:pt>
                <c:pt idx="4362">
                  <c:v>36.229999999999997</c:v>
                </c:pt>
                <c:pt idx="4363">
                  <c:v>32.32</c:v>
                </c:pt>
                <c:pt idx="4364">
                  <c:v>31.89</c:v>
                </c:pt>
                <c:pt idx="4365">
                  <c:v>42.22</c:v>
                </c:pt>
                <c:pt idx="4366">
                  <c:v>41.73</c:v>
                </c:pt>
                <c:pt idx="4367">
                  <c:v>35.24</c:v>
                </c:pt>
                <c:pt idx="4368">
                  <c:v>36.42</c:v>
                </c:pt>
                <c:pt idx="4369">
                  <c:v>33.1</c:v>
                </c:pt>
                <c:pt idx="4370">
                  <c:v>30.41</c:v>
                </c:pt>
                <c:pt idx="4371">
                  <c:v>31.54</c:v>
                </c:pt>
                <c:pt idx="4372">
                  <c:v>37.07</c:v>
                </c:pt>
                <c:pt idx="4373">
                  <c:v>37.28</c:v>
                </c:pt>
                <c:pt idx="4374">
                  <c:v>31.9</c:v>
                </c:pt>
                <c:pt idx="4375">
                  <c:v>34.69</c:v>
                </c:pt>
                <c:pt idx="4376">
                  <c:v>39.770000000000003</c:v>
                </c:pt>
                <c:pt idx="4377">
                  <c:v>29.92</c:v>
                </c:pt>
                <c:pt idx="4378">
                  <c:v>34.630000000000003</c:v>
                </c:pt>
                <c:pt idx="4379">
                  <c:v>38.39</c:v>
                </c:pt>
              </c:numCache>
            </c:numRef>
          </c:yVal>
          <c:smooth val="0"/>
          <c:extLst>
            <c:ext xmlns:c16="http://schemas.microsoft.com/office/drawing/2014/chart" uri="{C3380CC4-5D6E-409C-BE32-E72D297353CC}">
              <c16:uniqueId val="{00000000-FF67-42B0-8797-7D21DCCF1624}"/>
            </c:ext>
          </c:extLst>
        </c:ser>
        <c:dLbls>
          <c:showLegendKey val="0"/>
          <c:showVal val="0"/>
          <c:showCatName val="0"/>
          <c:showSerName val="0"/>
          <c:showPercent val="0"/>
          <c:showBubbleSize val="0"/>
        </c:dLbls>
        <c:axId val="1377472431"/>
        <c:axId val="1377486831"/>
      </c:scatterChart>
      <c:valAx>
        <c:axId val="137747243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DOWNTIME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crossAx val="1377486831"/>
        <c:crosses val="autoZero"/>
        <c:crossBetween val="midCat"/>
      </c:valAx>
      <c:valAx>
        <c:axId val="137748683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PRODUCTION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crossAx val="1377472431"/>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[PROJECT-1.xlsx]24!PivotTable1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'24'!$B$4:$B$5</c:f>
              <c:strCache>
                <c:ptCount val="1"/>
                <c:pt idx="0">
                  <c:v>Boiler-1</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'24'!$A$6:$A$18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'24'!$B$6:$B$18</c:f>
              <c:numCache>
                <c:formatCode>General</c:formatCode>
                <c:ptCount val="12"/>
                <c:pt idx="0">
                  <c:v>83.936774193548388</c:v>
                </c:pt>
                <c:pt idx="1">
                  <c:v>84.992142857142838</c:v>
                </c:pt>
                <c:pt idx="2">
                  <c:v>83.897419354838718</c:v>
                </c:pt>
                <c:pt idx="3">
                  <c:v>83.801999999999978</c:v>
                </c:pt>
                <c:pt idx="4">
                  <c:v>84.206129032258048</c:v>
                </c:pt>
                <c:pt idx="5">
                  <c:v>84.044333333333327</c:v>
                </c:pt>
                <c:pt idx="6">
                  <c:v>84.217419354838711</c:v>
                </c:pt>
                <c:pt idx="7">
                  <c:v>84.592258064516116</c:v>
                </c:pt>
                <c:pt idx="8">
                  <c:v>83.703999999999994</c:v>
                </c:pt>
                <c:pt idx="9">
                  <c:v>84.700645161290296</c:v>
                </c:pt>
                <c:pt idx="10">
                  <c:v>83.929999999999978</c:v>
                </c:pt>
                <c:pt idx="11">
                  <c:v>84.085161290322574</c:v>
                </c:pt>
              </c:numCache>
            </c:numRef>
          </c:val>
          <c:smooth val="0"/>
          <c:extLst>
            <c:ext xmlns:c16="http://schemas.microsoft.com/office/drawing/2014/chart" uri="{C3380CC4-5D6E-409C-BE32-E72D297353CC}">
              <c16:uniqueId val="{00000000-A2D8-4A4F-B3C3-8A30B1719D69}"/>
            </c:ext>
          </c:extLst>
        </c:ser>
        <c:ser>
          <c:idx val="1"/>
          <c:order val="1"/>
          <c:tx>
            <c:strRef>
              <c:f>'24'!$C$4:$C$5</c:f>
              <c:strCache>
                <c:ptCount val="1"/>
                <c:pt idx="0">
                  <c:v>Boiler-2</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'24'!$A$6:$A$18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'24'!$C$6:$C$18</c:f>
              <c:numCache>
                <c:formatCode>General</c:formatCode>
                <c:ptCount val="12"/>
                <c:pt idx="0">
                  <c:v>81.515161290322581</c:v>
                </c:pt>
                <c:pt idx="1">
                  <c:v>81.775714285714272</c:v>
                </c:pt>
                <c:pt idx="2">
                  <c:v>81.827741935483871</c:v>
                </c:pt>
                <c:pt idx="3">
                  <c:v>82.031999999999996</c:v>
                </c:pt>
                <c:pt idx="4">
                  <c:v>82.374193548387098</c:v>
                </c:pt>
                <c:pt idx="5">
                  <c:v>82.023999999999987</c:v>
                </c:pt>
                <c:pt idx="6">
                  <c:v>82.670322580645177</c:v>
                </c:pt>
                <c:pt idx="7">
                  <c:v>82.326451612903213</c:v>
                </c:pt>
                <c:pt idx="8">
                  <c:v>81.518666666666647</c:v>
                </c:pt>
                <c:pt idx="9">
                  <c:v>82.262580645161265</c:v>
                </c:pt>
                <c:pt idx="10">
                  <c:v>81.940999999999974</c:v>
                </c:pt>
                <c:pt idx="11">
                  <c:v>82.135483870967732</c:v>
                </c:pt>
              </c:numCache>
            </c:numRef>
          </c:val>
          <c:smooth val="0"/>
          <c:extLst>
            <c:ext xmlns:c16="http://schemas.microsoft.com/office/drawing/2014/chart" uri="{C3380CC4-5D6E-409C-BE32-E72D297353CC}">
              <c16:uniqueId val="{00000001-A2D8-4A4F-B3C3-8A30B1719D69}"/>
            </c:ext>
          </c:extLst>
        </c:ser>
        <c:dLbls>
          <c:showLegendKey val="0"/>
          <c:showVal val="0"/>
          <c:showCatName val="0"/>
          <c:showSerName val="0"/>
          <c:showPercent val="0"/>
          <c:showBubbleSize val="0"/>
        </c:dLbls>
        <c:marker val="1"/>
        <c:smooth val="0"/>
        <c:axId val="263946448"/>
        <c:axId val="263934928"/>
      </c:lineChart>
      <c:catAx>
        <c:axId val="2639464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crossAx val="263934928"/>
        <c:crosses val="autoZero"/>
        <c:auto val="1"/>
        <c:lblAlgn val="ctr"/>
        <c:lblOffset val="100"/>
        <c:noMultiLvlLbl val="0"/>
      </c:catAx>
      <c:valAx>
        <c:axId val="2639349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crossAx val="26394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[PROJECT-1.xlsx]26!PivotTable3</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'26'!$B$6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'26'!$A$7:$A$19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'26'!$B$7:$B$19</c:f>
              <c:numCache>
                <c:formatCode>General</c:formatCode>
                <c:ptCount val="12"/>
                <c:pt idx="0">
                  <c:v>114.57032258064517</c:v>
                </c:pt>
                <c:pt idx="1">
                  <c:v>115.15571428571431</c:v>
                </c:pt>
                <c:pt idx="2">
                  <c:v>117.4190322580645</c:v>
                </c:pt>
                <c:pt idx="3">
                  <c:v>117.29333333333331</c:v>
                </c:pt>
                <c:pt idx="4">
                  <c:v>114.38483870967744</c:v>
                </c:pt>
                <c:pt idx="5">
                  <c:v>114.16999999999999</c:v>
                </c:pt>
                <c:pt idx="6">
                  <c:v>113.46967741935484</c:v>
                </c:pt>
                <c:pt idx="7">
                  <c:v>116.17903225806451</c:v>
                </c:pt>
                <c:pt idx="8">
                  <c:v>116.04133333333334</c:v>
                </c:pt>
                <c:pt idx="9">
                  <c:v>113.24290322580644</c:v>
                </c:pt>
                <c:pt idx="10">
                  <c:v>113.95399999999999</c:v>
                </c:pt>
                <c:pt idx="11">
                  <c:v>114.21677419354836</c:v>
                </c:pt>
              </c:numCache>
            </c:numRef>
          </c:val>
          <c:smooth val="0"/>
          <c:extLst>
            <c:ext xmlns:c16="http://schemas.microsoft.com/office/drawing/2014/chart" uri="{C3380CC4-5D6E-409C-BE32-E72D297353CC}">
              <c16:uniqueId val="{00000000-BE1A-4557-8254-36BCC163060D}"/>
            </c:ext>
          </c:extLst>
        </c:ser>
        <c:dLbls>
          <c:showLegendKey val="0"/>
          <c:showVal val="0"/>
          <c:showCatName val="0"/>
          <c:showSerName val="0"/>
          <c:showPercent val="0"/>
          <c:showBubbleSize val="0"/>
        </c:dLbls>
        <c:marker val="1"/>
        <c:smooth val="0"/>
        <c:axId val="263950288"/>
        <c:axId val="263956528"/>
      </c:lineChart>
      <c:catAx>
        <c:axId val="263950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crossAx val="263956528"/>
        <c:crosses val="autoZero"/>
        <c:auto val="1"/>
        <c:lblAlgn val="ctr"/>
        <c:lblOffset val="100"/>
        <c:noMultiLvlLbl val="0"/>
      </c:catAx>
      <c:valAx>
        <c:axId val="2639565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crossAx val="26395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title pos="t" align="ctr" overlay="0">
      <cx:tx>
        <cx:txData>
          <cx:v>DOWNTIME PARETO BY UNIT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DOWNTIME PARETO BY UNIT</a:t>
          </a:r>
        </a:p>
      </cx:txPr>
    </cx:title>
    <cx:plotArea>
      <cx:plotAreaRegion>
        <cx:series layoutId="clusteredColumn" uniqueId="{E0194648-0487-477D-996D-E0DCA9868F3F}" formatIdx="0">
          <cx:tx>
            <cx:txData>
              <cx:f>_xlchart.v1.1</cx:f>
              <cx:v>SUM OF DOWNTIME</cx:v>
            </cx:txData>
          </cx:tx>
          <cx:dataId val="0"/>
          <cx:layoutPr>
            <cx:aggregation/>
          </cx:layoutPr>
          <cx:axisId val="1"/>
        </cx:series>
        <cx:series layoutId="paretoLine" ownerIdx="0" uniqueId="{7BF28CEE-2425-4BFC-80F8-1E845733DB4F}" formatIdx="1">
          <cx:axisId val="2"/>
        </cx:series>
        <cx:series layoutId="clusteredColumn" hidden="1" uniqueId="{62CD6B19-ECEB-4264-8DD3-104462632C8D}" formatIdx="2">
          <cx:tx>
            <cx:txData>
              <cx:f>_xlchart.v1.3</cx:f>
              <cx:v>cumulative %</cx:v>
            </cx:txData>
          </cx:tx>
          <cx:dataId val="1"/>
          <cx:layoutPr>
            <cx:aggregation/>
          </cx:layoutPr>
          <cx:axisId val="1"/>
        </cx:series>
        <cx:series layoutId="paretoLine" ownerIdx="2" uniqueId="{06796B00-01C0-4186-8605-39924A5B4966}" formatIdx="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_xlchart.v1.7</cx:f>
      </cx:numDim>
    </cx:data>
    <cx:data id="1">
      <cx:strDim type="cat">
        <cx:f>_xlchart.v1.5</cx:f>
      </cx:strDim>
      <cx:numDim type="val">
        <cx:f>_xlchart.v1.9</cx:f>
      </cx:numDim>
    </cx:data>
  </cx:chartData>
  <cx:chart>
    <cx:title pos="t" align="ctr" overlay="0">
      <cx:tx>
        <cx:txData>
          <cx:v>DOWNTIME PARETO BY UNIT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DOWNTIME PARETO BY UNIT</a:t>
          </a:r>
        </a:p>
      </cx:txPr>
    </cx:title>
    <cx:plotArea>
      <cx:plotAreaRegion>
        <cx:series layoutId="clusteredColumn" uniqueId="{E0194648-0487-477D-996D-E0DCA9868F3F}" formatIdx="0">
          <cx:tx>
            <cx:txData>
              <cx:f>_xlchart.v1.6</cx:f>
              <cx:v>SUM OF DOWNTIME</cx:v>
            </cx:txData>
          </cx:tx>
          <cx:dataId val="0"/>
          <cx:layoutPr>
            <cx:aggregation/>
          </cx:layoutPr>
          <cx:axisId val="1"/>
        </cx:series>
        <cx:series layoutId="paretoLine" ownerIdx="0" uniqueId="{7BF28CEE-2425-4BFC-80F8-1E845733DB4F}" formatIdx="1">
          <cx:axisId val="2"/>
        </cx:series>
        <cx:series layoutId="clusteredColumn" hidden="1" uniqueId="{62CD6B19-ECEB-4264-8DD3-104462632C8D}" formatIdx="2">
          <cx:tx>
            <cx:txData>
              <cx:f>_xlchart.v1.8</cx:f>
              <cx:v>cumulative %</cx:v>
            </cx:txData>
          </cx:tx>
          <cx:dataId val="1"/>
          <cx:layoutPr>
            <cx:aggregation/>
          </cx:layoutPr>
          <cx:axisId val="1"/>
        </cx:series>
        <cx:series layoutId="paretoLine" ownerIdx="2" uniqueId="{06796B00-01C0-4186-8605-39924A5B4966}" formatIdx="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7.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6.xml"/><Relationship Id="rId5" Type="http://schemas.openxmlformats.org/officeDocument/2006/relationships/chart" Target="../charts/chart15.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6</xdr:col>
      <xdr:colOff>533400</xdr:colOff>
      <xdr:row>3</xdr:row>
      <xdr:rowOff>138112</xdr:rowOff>
    </xdr:from>
    <xdr:to>
      <xdr:col>14</xdr:col>
      <xdr:colOff>228600</xdr:colOff>
      <xdr:row>18</xdr:row>
      <xdr:rowOff>23812</xdr:rowOff>
    </xdr:to>
    <xdr:graphicFrame macro="">
      <xdr:nvGraphicFramePr>
        <xdr:cNvPr id="2" name="Chart 1">
          <a:extLst>
            <a:ext uri="{FF2B5EF4-FFF2-40B4-BE49-F238E27FC236}">
              <a16:creationId xmlns:a16="http://schemas.microsoft.com/office/drawing/2014/main" id="{C96EDBCB-F232-04E0-0907-DD8A41E1F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274134</xdr:colOff>
      <xdr:row>10</xdr:row>
      <xdr:rowOff>59821</xdr:rowOff>
    </xdr:from>
    <xdr:to>
      <xdr:col>10</xdr:col>
      <xdr:colOff>112209</xdr:colOff>
      <xdr:row>24</xdr:row>
      <xdr:rowOff>136021</xdr:rowOff>
    </xdr:to>
    <xdr:graphicFrame macro="">
      <xdr:nvGraphicFramePr>
        <xdr:cNvPr id="2" name="Chart 1">
          <a:extLst>
            <a:ext uri="{FF2B5EF4-FFF2-40B4-BE49-F238E27FC236}">
              <a16:creationId xmlns:a16="http://schemas.microsoft.com/office/drawing/2014/main" id="{DCE24523-258F-B353-A9FE-7A98E6311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123825</xdr:colOff>
      <xdr:row>9</xdr:row>
      <xdr:rowOff>90487</xdr:rowOff>
    </xdr:from>
    <xdr:to>
      <xdr:col>9</xdr:col>
      <xdr:colOff>495300</xdr:colOff>
      <xdr:row>23</xdr:row>
      <xdr:rowOff>166687</xdr:rowOff>
    </xdr:to>
    <xdr:graphicFrame macro="">
      <xdr:nvGraphicFramePr>
        <xdr:cNvPr id="2" name="Chart 1">
          <a:extLst>
            <a:ext uri="{FF2B5EF4-FFF2-40B4-BE49-F238E27FC236}">
              <a16:creationId xmlns:a16="http://schemas.microsoft.com/office/drawing/2014/main" id="{23AD2DA3-3E1F-415E-DBD3-EDCE2933B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104775</xdr:colOff>
      <xdr:row>4</xdr:row>
      <xdr:rowOff>4762</xdr:rowOff>
    </xdr:from>
    <xdr:to>
      <xdr:col>11</xdr:col>
      <xdr:colOff>409575</xdr:colOff>
      <xdr:row>18</xdr:row>
      <xdr:rowOff>80962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D6A7835-A83C-61B0-4500-315496771E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43300" y="938212"/>
              <a:ext cx="4572000" cy="2743200"/>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114300</xdr:colOff>
      <xdr:row>3</xdr:row>
      <xdr:rowOff>61912</xdr:rowOff>
    </xdr:from>
    <xdr:to>
      <xdr:col>14</xdr:col>
      <xdr:colOff>200025</xdr:colOff>
      <xdr:row>17</xdr:row>
      <xdr:rowOff>138112</xdr:rowOff>
    </xdr:to>
    <xdr:graphicFrame macro="">
      <xdr:nvGraphicFramePr>
        <xdr:cNvPr id="2" name="Chart 1">
          <a:extLst>
            <a:ext uri="{FF2B5EF4-FFF2-40B4-BE49-F238E27FC236}">
              <a16:creationId xmlns:a16="http://schemas.microsoft.com/office/drawing/2014/main" id="{88BB2EF1-F174-BB1C-6FDA-A543FBC5A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95250</xdr:colOff>
      <xdr:row>3</xdr:row>
      <xdr:rowOff>71437</xdr:rowOff>
    </xdr:from>
    <xdr:to>
      <xdr:col>13</xdr:col>
      <xdr:colOff>400050</xdr:colOff>
      <xdr:row>17</xdr:row>
      <xdr:rowOff>147637</xdr:rowOff>
    </xdr:to>
    <xdr:graphicFrame macro="">
      <xdr:nvGraphicFramePr>
        <xdr:cNvPr id="2" name="Chart 1">
          <a:extLst>
            <a:ext uri="{FF2B5EF4-FFF2-40B4-BE49-F238E27FC236}">
              <a16:creationId xmlns:a16="http://schemas.microsoft.com/office/drawing/2014/main" id="{3B10FDFC-FA55-B703-FC86-29B83C04E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7</xdr:row>
      <xdr:rowOff>0</xdr:rowOff>
    </xdr:from>
    <xdr:to>
      <xdr:col>11</xdr:col>
      <xdr:colOff>304800</xdr:colOff>
      <xdr:row>21</xdr:row>
      <xdr:rowOff>76200</xdr:rowOff>
    </xdr:to>
    <xdr:graphicFrame macro="">
      <xdr:nvGraphicFramePr>
        <xdr:cNvPr id="3" name="Chart 2">
          <a:extLst>
            <a:ext uri="{FF2B5EF4-FFF2-40B4-BE49-F238E27FC236}">
              <a16:creationId xmlns:a16="http://schemas.microsoft.com/office/drawing/2014/main" id="{DDCB3998-38B7-47EF-BF0A-E346B62DD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171450</xdr:colOff>
      <xdr:row>2</xdr:row>
      <xdr:rowOff>147637</xdr:rowOff>
    </xdr:from>
    <xdr:to>
      <xdr:col>14</xdr:col>
      <xdr:colOff>342900</xdr:colOff>
      <xdr:row>17</xdr:row>
      <xdr:rowOff>33337</xdr:rowOff>
    </xdr:to>
    <xdr:graphicFrame macro="">
      <xdr:nvGraphicFramePr>
        <xdr:cNvPr id="2" name="Chart 1">
          <a:extLst>
            <a:ext uri="{FF2B5EF4-FFF2-40B4-BE49-F238E27FC236}">
              <a16:creationId xmlns:a16="http://schemas.microsoft.com/office/drawing/2014/main" id="{5167D792-13E7-227E-2451-759EF8719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257175</xdr:colOff>
      <xdr:row>2</xdr:row>
      <xdr:rowOff>147637</xdr:rowOff>
    </xdr:from>
    <xdr:to>
      <xdr:col>12</xdr:col>
      <xdr:colOff>561975</xdr:colOff>
      <xdr:row>17</xdr:row>
      <xdr:rowOff>33337</xdr:rowOff>
    </xdr:to>
    <xdr:graphicFrame macro="">
      <xdr:nvGraphicFramePr>
        <xdr:cNvPr id="2" name="Chart 1">
          <a:extLst>
            <a:ext uri="{FF2B5EF4-FFF2-40B4-BE49-F238E27FC236}">
              <a16:creationId xmlns:a16="http://schemas.microsoft.com/office/drawing/2014/main" id="{673ECC22-06BD-E16C-FF4F-983797B7F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533400</xdr:colOff>
      <xdr:row>2</xdr:row>
      <xdr:rowOff>180975</xdr:rowOff>
    </xdr:from>
    <xdr:to>
      <xdr:col>8</xdr:col>
      <xdr:colOff>533400</xdr:colOff>
      <xdr:row>16</xdr:row>
      <xdr:rowOff>38100</xdr:rowOff>
    </xdr:to>
    <mc:AlternateContent xmlns:mc="http://schemas.openxmlformats.org/markup-compatibility/2006" xmlns:a14="http://schemas.microsoft.com/office/drawing/2010/main">
      <mc:Choice Requires="a14">
        <xdr:graphicFrame macro="">
          <xdr:nvGraphicFramePr>
            <xdr:cNvPr id="2" name="Unit">
              <a:extLst>
                <a:ext uri="{FF2B5EF4-FFF2-40B4-BE49-F238E27FC236}">
                  <a16:creationId xmlns:a16="http://schemas.microsoft.com/office/drawing/2014/main" id="{037309CB-C401-38CA-8CB7-D2048191AF7A}"/>
                </a:ext>
              </a:extLst>
            </xdr:cNvPr>
            <xdr:cNvGraphicFramePr/>
          </xdr:nvGraphicFramePr>
          <xdr:xfrm>
            <a:off x="0" y="0"/>
            <a:ext cx="0" cy="0"/>
          </xdr:xfrm>
          <a:graphic>
            <a:graphicData uri="http://schemas.microsoft.com/office/drawing/2010/slicer">
              <sle:slicer xmlns:sle="http://schemas.microsoft.com/office/drawing/2010/slicer" name="Unit"/>
            </a:graphicData>
          </a:graphic>
        </xdr:graphicFrame>
      </mc:Choice>
      <mc:Fallback xmlns="">
        <xdr:sp macro="" textlink="">
          <xdr:nvSpPr>
            <xdr:cNvPr id="0" name=""/>
            <xdr:cNvSpPr>
              <a:spLocks noTextEdit="1"/>
            </xdr:cNvSpPr>
          </xdr:nvSpPr>
          <xdr:spPr>
            <a:xfrm>
              <a:off x="3581400" y="561975"/>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95250</xdr:colOff>
      <xdr:row>3</xdr:row>
      <xdr:rowOff>0</xdr:rowOff>
    </xdr:from>
    <xdr:to>
      <xdr:col>12</xdr:col>
      <xdr:colOff>95250</xdr:colOff>
      <xdr:row>16</xdr:row>
      <xdr:rowOff>47625</xdr:rowOff>
    </xdr:to>
    <mc:AlternateContent xmlns:mc="http://schemas.openxmlformats.org/markup-compatibility/2006" xmlns:a14="http://schemas.microsoft.com/office/drawing/2010/main">
      <mc:Choice Requires="a14">
        <xdr:graphicFrame macro="">
          <xdr:nvGraphicFramePr>
            <xdr:cNvPr id="3" name="Shift">
              <a:extLst>
                <a:ext uri="{FF2B5EF4-FFF2-40B4-BE49-F238E27FC236}">
                  <a16:creationId xmlns:a16="http://schemas.microsoft.com/office/drawing/2014/main" id="{E80584DA-1C01-33DA-1CC2-DFCCD693138F}"/>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5581650" y="57150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5</xdr:col>
      <xdr:colOff>0</xdr:colOff>
      <xdr:row>5</xdr:row>
      <xdr:rowOff>0</xdr:rowOff>
    </xdr:from>
    <xdr:to>
      <xdr:col>12</xdr:col>
      <xdr:colOff>304800</xdr:colOff>
      <xdr:row>19</xdr:row>
      <xdr:rowOff>76200</xdr:rowOff>
    </xdr:to>
    <xdr:graphicFrame macro="">
      <xdr:nvGraphicFramePr>
        <xdr:cNvPr id="3" name="Chart 2">
          <a:extLst>
            <a:ext uri="{FF2B5EF4-FFF2-40B4-BE49-F238E27FC236}">
              <a16:creationId xmlns:a16="http://schemas.microsoft.com/office/drawing/2014/main" id="{5DD342FF-7568-4EC4-BF72-B0D91C756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352425</xdr:colOff>
      <xdr:row>3</xdr:row>
      <xdr:rowOff>14287</xdr:rowOff>
    </xdr:from>
    <xdr:to>
      <xdr:col>13</xdr:col>
      <xdr:colOff>466725</xdr:colOff>
      <xdr:row>17</xdr:row>
      <xdr:rowOff>90487</xdr:rowOff>
    </xdr:to>
    <xdr:graphicFrame macro="">
      <xdr:nvGraphicFramePr>
        <xdr:cNvPr id="2" name="Chart 1">
          <a:extLst>
            <a:ext uri="{FF2B5EF4-FFF2-40B4-BE49-F238E27FC236}">
              <a16:creationId xmlns:a16="http://schemas.microsoft.com/office/drawing/2014/main" id="{9B529D94-20BD-8B61-0A6D-78E58E5B0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104775</xdr:colOff>
      <xdr:row>3</xdr:row>
      <xdr:rowOff>147637</xdr:rowOff>
    </xdr:from>
    <xdr:to>
      <xdr:col>13</xdr:col>
      <xdr:colOff>409575</xdr:colOff>
      <xdr:row>18</xdr:row>
      <xdr:rowOff>33337</xdr:rowOff>
    </xdr:to>
    <xdr:graphicFrame macro="">
      <xdr:nvGraphicFramePr>
        <xdr:cNvPr id="2" name="Chart 1">
          <a:extLst>
            <a:ext uri="{FF2B5EF4-FFF2-40B4-BE49-F238E27FC236}">
              <a16:creationId xmlns:a16="http://schemas.microsoft.com/office/drawing/2014/main" id="{9CE6A5DA-3A40-79A4-023E-3DA6EE934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82112</xdr:colOff>
      <xdr:row>5</xdr:row>
      <xdr:rowOff>180647</xdr:rowOff>
    </xdr:from>
    <xdr:to>
      <xdr:col>7</xdr:col>
      <xdr:colOff>82112</xdr:colOff>
      <xdr:row>19</xdr:row>
      <xdr:rowOff>114957</xdr:rowOff>
    </xdr:to>
    <xdr:graphicFrame macro="">
      <xdr:nvGraphicFramePr>
        <xdr:cNvPr id="2" name="Chart 1">
          <a:extLst>
            <a:ext uri="{FF2B5EF4-FFF2-40B4-BE49-F238E27FC236}">
              <a16:creationId xmlns:a16="http://schemas.microsoft.com/office/drawing/2014/main" id="{46CDDA8A-E5CE-4120-BFA6-D90B2C869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xdr:colOff>
      <xdr:row>22</xdr:row>
      <xdr:rowOff>175459</xdr:rowOff>
    </xdr:from>
    <xdr:ext cx="2644440" cy="751975"/>
    <xdr:sp macro="" textlink="">
      <xdr:nvSpPr>
        <xdr:cNvPr id="4" name="TextBox 3">
          <a:extLst>
            <a:ext uri="{FF2B5EF4-FFF2-40B4-BE49-F238E27FC236}">
              <a16:creationId xmlns:a16="http://schemas.microsoft.com/office/drawing/2014/main" id="{48F4CB84-6B12-1E15-02A7-202A8C99EA15}"/>
            </a:ext>
          </a:extLst>
        </xdr:cNvPr>
        <xdr:cNvSpPr txBox="1"/>
      </xdr:nvSpPr>
      <xdr:spPr>
        <a:xfrm>
          <a:off x="614113" y="4649702"/>
          <a:ext cx="2644440" cy="751975"/>
        </a:xfrm>
        <a:prstGeom prst="rect">
          <a:avLst/>
        </a:prstGeom>
        <a:solidFill>
          <a:schemeClr val="tx1">
            <a:lumMod val="85000"/>
            <a:lumOff val="15000"/>
          </a:schemeClr>
        </a:solidFill>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i="0" u="none" strike="noStrike">
              <a:solidFill>
                <a:schemeClr val="bg1"/>
              </a:solidFill>
              <a:effectLst/>
              <a:latin typeface="+mn-lt"/>
              <a:ea typeface="+mn-ea"/>
              <a:cs typeface="+mn-cs"/>
            </a:rPr>
            <a:t>BEST OEE</a:t>
          </a:r>
          <a:r>
            <a:rPr lang="en-US" sz="1800">
              <a:solidFill>
                <a:schemeClr val="bg1"/>
              </a:solidFill>
              <a:effectLst/>
            </a:rPr>
            <a:t> </a:t>
          </a:r>
          <a:r>
            <a:rPr lang="en-US" sz="1800" b="0" i="0" u="none" strike="noStrike">
              <a:solidFill>
                <a:schemeClr val="bg1"/>
              </a:solidFill>
              <a:effectLst/>
              <a:latin typeface="+mn-lt"/>
              <a:ea typeface="+mn-ea"/>
              <a:cs typeface="+mn-cs"/>
            </a:rPr>
            <a:t>88.2235215</a:t>
          </a:r>
          <a:r>
            <a:rPr lang="en-US" sz="1800">
              <a:solidFill>
                <a:schemeClr val="bg1"/>
              </a:solidFill>
              <a:effectLst/>
            </a:rPr>
            <a:t> </a:t>
          </a:r>
        </a:p>
        <a:p>
          <a:r>
            <a:rPr lang="en-US" sz="1800" b="1" i="0" u="none" strike="noStrike">
              <a:solidFill>
                <a:schemeClr val="bg1"/>
              </a:solidFill>
              <a:effectLst/>
              <a:latin typeface="+mn-lt"/>
              <a:ea typeface="+mn-ea"/>
              <a:cs typeface="+mn-cs"/>
            </a:rPr>
            <a:t>WORST OEE</a:t>
          </a:r>
          <a:r>
            <a:rPr lang="en-US" sz="1800">
              <a:solidFill>
                <a:schemeClr val="bg1"/>
              </a:solidFill>
              <a:effectLst/>
            </a:rPr>
            <a:t> </a:t>
          </a:r>
          <a:r>
            <a:rPr lang="en-US" sz="1800" b="0" i="0" u="none" strike="noStrike">
              <a:solidFill>
                <a:schemeClr val="bg1"/>
              </a:solidFill>
              <a:effectLst/>
              <a:latin typeface="+mn-lt"/>
              <a:ea typeface="+mn-ea"/>
              <a:cs typeface="+mn-cs"/>
            </a:rPr>
            <a:t>87.3693011</a:t>
          </a:r>
          <a:r>
            <a:rPr lang="en-US" sz="1800">
              <a:solidFill>
                <a:schemeClr val="bg1"/>
              </a:solidFill>
              <a:effectLst/>
            </a:rPr>
            <a:t> </a:t>
          </a:r>
          <a:endParaRPr lang="en-PK" sz="1800">
            <a:solidFill>
              <a:schemeClr val="bg1"/>
            </a:solidFill>
          </a:endParaRPr>
        </a:p>
      </xdr:txBody>
    </xdr:sp>
    <xdr:clientData/>
  </xdr:oneCellAnchor>
  <xdr:oneCellAnchor>
    <xdr:from>
      <xdr:col>6</xdr:col>
      <xdr:colOff>137860</xdr:colOff>
      <xdr:row>22</xdr:row>
      <xdr:rowOff>162930</xdr:rowOff>
    </xdr:from>
    <xdr:ext cx="2606843" cy="764505"/>
    <xdr:sp macro="" textlink="">
      <xdr:nvSpPr>
        <xdr:cNvPr id="5" name="TextBox 4">
          <a:extLst>
            <a:ext uri="{FF2B5EF4-FFF2-40B4-BE49-F238E27FC236}">
              <a16:creationId xmlns:a16="http://schemas.microsoft.com/office/drawing/2014/main" id="{4C363FA0-1D05-11B0-0C90-7EB75240C8FF}"/>
            </a:ext>
          </a:extLst>
        </xdr:cNvPr>
        <xdr:cNvSpPr txBox="1"/>
      </xdr:nvSpPr>
      <xdr:spPr>
        <a:xfrm>
          <a:off x="3822531" y="4637173"/>
          <a:ext cx="2606843" cy="764505"/>
        </a:xfrm>
        <a:prstGeom prst="rect">
          <a:avLst/>
        </a:prstGeom>
        <a:solidFill>
          <a:schemeClr val="tx1">
            <a:lumMod val="85000"/>
            <a:lumOff val="15000"/>
          </a:schemeClr>
        </a:solidFill>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i="0" u="none" strike="noStrike">
              <a:solidFill>
                <a:schemeClr val="bg1"/>
              </a:solidFill>
              <a:effectLst/>
              <a:latin typeface="+mn-lt"/>
              <a:ea typeface="+mn-ea"/>
              <a:cs typeface="+mn-cs"/>
            </a:rPr>
            <a:t>BEST MONTH</a:t>
          </a:r>
          <a:r>
            <a:rPr lang="en-US" sz="1800">
              <a:solidFill>
                <a:schemeClr val="bg1"/>
              </a:solidFill>
              <a:effectLst/>
            </a:rPr>
            <a:t> </a:t>
          </a:r>
          <a:r>
            <a:rPr lang="en-US" sz="1800" b="0" i="0" u="none" strike="noStrike">
              <a:solidFill>
                <a:schemeClr val="bg1"/>
              </a:solidFill>
              <a:effectLst/>
              <a:latin typeface="+mn-lt"/>
              <a:ea typeface="+mn-ea"/>
              <a:cs typeface="+mn-cs"/>
            </a:rPr>
            <a:t>12</a:t>
          </a:r>
          <a:r>
            <a:rPr lang="en-US" sz="1800">
              <a:solidFill>
                <a:schemeClr val="bg1"/>
              </a:solidFill>
              <a:effectLst/>
            </a:rPr>
            <a:t> </a:t>
          </a:r>
        </a:p>
        <a:p>
          <a:r>
            <a:rPr lang="en-US" sz="1800" b="1" i="0" u="none" strike="noStrike">
              <a:solidFill>
                <a:schemeClr val="bg1"/>
              </a:solidFill>
              <a:effectLst/>
              <a:latin typeface="+mn-lt"/>
              <a:ea typeface="+mn-ea"/>
              <a:cs typeface="+mn-cs"/>
            </a:rPr>
            <a:t>WORST MONTH</a:t>
          </a:r>
          <a:r>
            <a:rPr lang="en-US" sz="1800">
              <a:solidFill>
                <a:schemeClr val="bg1"/>
              </a:solidFill>
              <a:effectLst/>
            </a:rPr>
            <a:t> </a:t>
          </a:r>
          <a:r>
            <a:rPr lang="en-US" sz="1800" b="0" i="0" u="none" strike="noStrike">
              <a:solidFill>
                <a:schemeClr val="bg1"/>
              </a:solidFill>
              <a:effectLst/>
              <a:latin typeface="+mn-lt"/>
              <a:ea typeface="+mn-ea"/>
              <a:cs typeface="+mn-cs"/>
            </a:rPr>
            <a:t>01</a:t>
          </a:r>
          <a:r>
            <a:rPr lang="en-US" sz="1800">
              <a:solidFill>
                <a:schemeClr val="bg1"/>
              </a:solidFill>
              <a:effectLst/>
            </a:rPr>
            <a:t> </a:t>
          </a:r>
        </a:p>
      </xdr:txBody>
    </xdr:sp>
    <xdr:clientData/>
  </xdr:oneCellAnchor>
  <xdr:twoCellAnchor>
    <xdr:from>
      <xdr:col>7</xdr:col>
      <xdr:colOff>344871</xdr:colOff>
      <xdr:row>6</xdr:row>
      <xdr:rowOff>0</xdr:rowOff>
    </xdr:from>
    <xdr:to>
      <xdr:col>15</xdr:col>
      <xdr:colOff>363192</xdr:colOff>
      <xdr:row>19</xdr:row>
      <xdr:rowOff>116254</xdr:rowOff>
    </xdr:to>
    <xdr:graphicFrame macro="">
      <xdr:nvGraphicFramePr>
        <xdr:cNvPr id="6" name="Chart 5">
          <a:extLst>
            <a:ext uri="{FF2B5EF4-FFF2-40B4-BE49-F238E27FC236}">
              <a16:creationId xmlns:a16="http://schemas.microsoft.com/office/drawing/2014/main" id="{C90D369D-7AD4-4089-891C-242DBAB9F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128718</xdr:colOff>
      <xdr:row>6</xdr:row>
      <xdr:rowOff>12873</xdr:rowOff>
    </xdr:from>
    <xdr:to>
      <xdr:col>26</xdr:col>
      <xdr:colOff>489122</xdr:colOff>
      <xdr:row>19</xdr:row>
      <xdr:rowOff>115845</xdr:rowOff>
    </xdr:to>
    <xdr:graphicFrame macro="">
      <xdr:nvGraphicFramePr>
        <xdr:cNvPr id="7" name="Chart 6">
          <a:extLst>
            <a:ext uri="{FF2B5EF4-FFF2-40B4-BE49-F238E27FC236}">
              <a16:creationId xmlns:a16="http://schemas.microsoft.com/office/drawing/2014/main" id="{FCFA76D3-9A65-4FE8-91CD-E1A3304F8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34017</xdr:colOff>
      <xdr:row>30</xdr:row>
      <xdr:rowOff>68035</xdr:rowOff>
    </xdr:from>
    <xdr:ext cx="3115377" cy="816429"/>
    <xdr:sp macro="" textlink="">
      <xdr:nvSpPr>
        <xdr:cNvPr id="9" name="TextBox 8">
          <a:extLst>
            <a:ext uri="{FF2B5EF4-FFF2-40B4-BE49-F238E27FC236}">
              <a16:creationId xmlns:a16="http://schemas.microsoft.com/office/drawing/2014/main" id="{561DD0E6-0D12-5614-DA7B-568F029A5B44}"/>
            </a:ext>
          </a:extLst>
        </xdr:cNvPr>
        <xdr:cNvSpPr txBox="1"/>
      </xdr:nvSpPr>
      <xdr:spPr>
        <a:xfrm>
          <a:off x="648533" y="5967390"/>
          <a:ext cx="3115377" cy="816429"/>
        </a:xfrm>
        <a:prstGeom prst="rect">
          <a:avLst/>
        </a:prstGeom>
        <a:solidFill>
          <a:schemeClr val="tx1">
            <a:lumMod val="85000"/>
            <a:lumOff val="15000"/>
          </a:schemeClr>
        </a:solid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i="0" u="none" strike="noStrike">
              <a:solidFill>
                <a:schemeClr val="bg1"/>
              </a:solidFill>
              <a:effectLst/>
              <a:latin typeface="+mn-lt"/>
              <a:ea typeface="+mn-ea"/>
              <a:cs typeface="+mn-cs"/>
            </a:rPr>
            <a:t>TOTAL WEEK PRODUCTION AVERAGE</a:t>
          </a:r>
          <a:r>
            <a:rPr lang="en-US" sz="2000">
              <a:solidFill>
                <a:schemeClr val="bg1"/>
              </a:solidFill>
              <a:effectLst/>
            </a:rPr>
            <a:t> </a:t>
          </a:r>
          <a:r>
            <a:rPr lang="en-US" sz="2000" b="1" i="0" u="none" strike="noStrike">
              <a:solidFill>
                <a:schemeClr val="bg1"/>
              </a:solidFill>
              <a:effectLst/>
              <a:latin typeface="+mn-lt"/>
              <a:ea typeface="+mn-ea"/>
              <a:cs typeface="+mn-cs"/>
            </a:rPr>
            <a:t>39.66333333</a:t>
          </a:r>
          <a:r>
            <a:rPr lang="en-US" sz="2000">
              <a:solidFill>
                <a:schemeClr val="bg1"/>
              </a:solidFill>
              <a:effectLst/>
            </a:rPr>
            <a:t> </a:t>
          </a:r>
          <a:endParaRPr lang="en-PK" sz="2000">
            <a:solidFill>
              <a:schemeClr val="bg1"/>
            </a:solidFill>
          </a:endParaRPr>
        </a:p>
      </xdr:txBody>
    </xdr:sp>
    <xdr:clientData/>
  </xdr:oneCellAnchor>
  <xdr:twoCellAnchor editAs="oneCell">
    <xdr:from>
      <xdr:col>29</xdr:col>
      <xdr:colOff>0</xdr:colOff>
      <xdr:row>6</xdr:row>
      <xdr:rowOff>0</xdr:rowOff>
    </xdr:from>
    <xdr:to>
      <xdr:col>32</xdr:col>
      <xdr:colOff>133</xdr:colOff>
      <xdr:row>19</xdr:row>
      <xdr:rowOff>91848</xdr:rowOff>
    </xdr:to>
    <mc:AlternateContent xmlns:mc="http://schemas.openxmlformats.org/markup-compatibility/2006" xmlns:a14="http://schemas.microsoft.com/office/drawing/2010/main">
      <mc:Choice Requires="a14">
        <xdr:graphicFrame macro="">
          <xdr:nvGraphicFramePr>
            <xdr:cNvPr id="10" name="Unit 1">
              <a:extLst>
                <a:ext uri="{FF2B5EF4-FFF2-40B4-BE49-F238E27FC236}">
                  <a16:creationId xmlns:a16="http://schemas.microsoft.com/office/drawing/2014/main" id="{5C4719D5-1881-45F7-A91B-99870ECCBD77}"/>
                </a:ext>
              </a:extLst>
            </xdr:cNvPr>
            <xdr:cNvGraphicFramePr/>
          </xdr:nvGraphicFramePr>
          <xdr:xfrm>
            <a:off x="0" y="0"/>
            <a:ext cx="0" cy="0"/>
          </xdr:xfrm>
          <a:graphic>
            <a:graphicData uri="http://schemas.microsoft.com/office/drawing/2010/slicer">
              <sle:slicer xmlns:sle="http://schemas.microsoft.com/office/drawing/2010/slicer" name="Unit 1"/>
            </a:graphicData>
          </a:graphic>
        </xdr:graphicFrame>
      </mc:Choice>
      <mc:Fallback xmlns="">
        <xdr:sp macro="" textlink="">
          <xdr:nvSpPr>
            <xdr:cNvPr id="0" name=""/>
            <xdr:cNvSpPr>
              <a:spLocks noTextEdit="1"/>
            </xdr:cNvSpPr>
          </xdr:nvSpPr>
          <xdr:spPr>
            <a:xfrm>
              <a:off x="17264063" y="1369219"/>
              <a:ext cx="1786070" cy="241356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0</xdr:colOff>
      <xdr:row>6</xdr:row>
      <xdr:rowOff>0</xdr:rowOff>
    </xdr:from>
    <xdr:to>
      <xdr:col>35</xdr:col>
      <xdr:colOff>132</xdr:colOff>
      <xdr:row>19</xdr:row>
      <xdr:rowOff>91848</xdr:rowOff>
    </xdr:to>
    <mc:AlternateContent xmlns:mc="http://schemas.openxmlformats.org/markup-compatibility/2006" xmlns:a14="http://schemas.microsoft.com/office/drawing/2010/main">
      <mc:Choice Requires="a14">
        <xdr:graphicFrame macro="">
          <xdr:nvGraphicFramePr>
            <xdr:cNvPr id="11" name="Shift 1">
              <a:extLst>
                <a:ext uri="{FF2B5EF4-FFF2-40B4-BE49-F238E27FC236}">
                  <a16:creationId xmlns:a16="http://schemas.microsoft.com/office/drawing/2014/main" id="{34D70A10-7EAC-4E19-94A5-9E97CF49BF81}"/>
                </a:ext>
              </a:extLst>
            </xdr:cNvPr>
            <xdr:cNvGraphicFramePr/>
          </xdr:nvGraphicFramePr>
          <xdr:xfrm>
            <a:off x="0" y="0"/>
            <a:ext cx="0" cy="0"/>
          </xdr:xfrm>
          <a:graphic>
            <a:graphicData uri="http://schemas.microsoft.com/office/drawing/2010/slicer">
              <sle:slicer xmlns:sle="http://schemas.microsoft.com/office/drawing/2010/slicer" name="Shift 1"/>
            </a:graphicData>
          </a:graphic>
        </xdr:graphicFrame>
      </mc:Choice>
      <mc:Fallback xmlns="">
        <xdr:sp macro="" textlink="">
          <xdr:nvSpPr>
            <xdr:cNvPr id="0" name=""/>
            <xdr:cNvSpPr>
              <a:spLocks noTextEdit="1"/>
            </xdr:cNvSpPr>
          </xdr:nvSpPr>
          <xdr:spPr>
            <a:xfrm>
              <a:off x="19050000" y="1369219"/>
              <a:ext cx="1786070" cy="241356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23</xdr:row>
      <xdr:rowOff>0</xdr:rowOff>
    </xdr:from>
    <xdr:to>
      <xdr:col>19</xdr:col>
      <xdr:colOff>285750</xdr:colOff>
      <xdr:row>37</xdr:row>
      <xdr:rowOff>123825</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5FF0790F-0E24-4B35-BAFB-E8693A2395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315200" y="4743450"/>
              <a:ext cx="4552950" cy="2790825"/>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544284</xdr:colOff>
      <xdr:row>38</xdr:row>
      <xdr:rowOff>102053</xdr:rowOff>
    </xdr:from>
    <xdr:ext cx="2789466" cy="937757"/>
    <xdr:sp macro="" textlink="">
      <xdr:nvSpPr>
        <xdr:cNvPr id="14" name="TextBox 13">
          <a:extLst>
            <a:ext uri="{FF2B5EF4-FFF2-40B4-BE49-F238E27FC236}">
              <a16:creationId xmlns:a16="http://schemas.microsoft.com/office/drawing/2014/main" id="{8E759D85-095F-849B-51B6-5FD06ECC866A}"/>
            </a:ext>
          </a:extLst>
        </xdr:cNvPr>
        <xdr:cNvSpPr txBox="1"/>
      </xdr:nvSpPr>
      <xdr:spPr>
        <a:xfrm>
          <a:off x="544284" y="7602991"/>
          <a:ext cx="2789466" cy="937757"/>
        </a:xfrm>
        <a:prstGeom prst="rect">
          <a:avLst/>
        </a:prstGeom>
        <a:solidFill>
          <a:schemeClr val="tx1">
            <a:lumMod val="85000"/>
            <a:lumOff val="15000"/>
          </a:schemeClr>
        </a:solid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chemeClr val="bg1"/>
              </a:solidFill>
            </a:rPr>
            <a:t>PACKING LINE VARIABILITY</a:t>
          </a:r>
        </a:p>
        <a:p>
          <a:r>
            <a:rPr lang="en-US" sz="1800" b="1" i="0" u="none" strike="noStrike">
              <a:solidFill>
                <a:schemeClr val="bg1"/>
              </a:solidFill>
              <a:effectLst/>
              <a:latin typeface="+mn-lt"/>
              <a:ea typeface="+mn-ea"/>
              <a:cs typeface="+mn-cs"/>
            </a:rPr>
            <a:t>STANDARD DEVIATION</a:t>
          </a:r>
          <a:r>
            <a:rPr lang="en-US" sz="1800" b="1">
              <a:solidFill>
                <a:schemeClr val="bg1"/>
              </a:solidFill>
              <a:effectLst/>
            </a:rPr>
            <a:t> </a:t>
          </a:r>
          <a:r>
            <a:rPr lang="en-US" sz="1800" b="1" i="0" u="none" strike="noStrike">
              <a:solidFill>
                <a:schemeClr val="bg1"/>
              </a:solidFill>
              <a:effectLst/>
              <a:latin typeface="+mn-lt"/>
              <a:ea typeface="+mn-ea"/>
              <a:cs typeface="+mn-cs"/>
            </a:rPr>
            <a:t>19.61986</a:t>
          </a:r>
          <a:r>
            <a:rPr lang="en-US" sz="1800" b="1">
              <a:solidFill>
                <a:schemeClr val="bg1"/>
              </a:solidFill>
              <a:effectLst/>
            </a:rPr>
            <a:t> </a:t>
          </a:r>
          <a:endParaRPr lang="en-PK" sz="1800" b="1">
            <a:solidFill>
              <a:schemeClr val="bg1"/>
            </a:solidFill>
          </a:endParaRPr>
        </a:p>
      </xdr:txBody>
    </xdr:sp>
    <xdr:clientData/>
  </xdr:oneCellAnchor>
  <xdr:twoCellAnchor>
    <xdr:from>
      <xdr:col>28</xdr:col>
      <xdr:colOff>0</xdr:colOff>
      <xdr:row>23</xdr:row>
      <xdr:rowOff>0</xdr:rowOff>
    </xdr:from>
    <xdr:to>
      <xdr:col>40</xdr:col>
      <xdr:colOff>232514</xdr:colOff>
      <xdr:row>36</xdr:row>
      <xdr:rowOff>173247</xdr:rowOff>
    </xdr:to>
    <xdr:graphicFrame macro="">
      <xdr:nvGraphicFramePr>
        <xdr:cNvPr id="16" name="Chart 15">
          <a:extLst>
            <a:ext uri="{FF2B5EF4-FFF2-40B4-BE49-F238E27FC236}">
              <a16:creationId xmlns:a16="http://schemas.microsoft.com/office/drawing/2014/main" id="{96955448-5C79-4AFA-85AB-BB92AB1AF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496093</xdr:colOff>
      <xdr:row>43</xdr:row>
      <xdr:rowOff>19843</xdr:rowOff>
    </xdr:from>
    <xdr:to>
      <xdr:col>19</xdr:col>
      <xdr:colOff>146843</xdr:colOff>
      <xdr:row>56</xdr:row>
      <xdr:rowOff>183356</xdr:rowOff>
    </xdr:to>
    <xdr:graphicFrame macro="">
      <xdr:nvGraphicFramePr>
        <xdr:cNvPr id="17" name="Chart 16">
          <a:extLst>
            <a:ext uri="{FF2B5EF4-FFF2-40B4-BE49-F238E27FC236}">
              <a16:creationId xmlns:a16="http://schemas.microsoft.com/office/drawing/2014/main" id="{BAFF5B89-B8AA-449F-B9CD-87FFBDC60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158750</xdr:colOff>
      <xdr:row>43</xdr:row>
      <xdr:rowOff>0</xdr:rowOff>
    </xdr:from>
    <xdr:to>
      <xdr:col>28</xdr:col>
      <xdr:colOff>424656</xdr:colOff>
      <xdr:row>56</xdr:row>
      <xdr:rowOff>163513</xdr:rowOff>
    </xdr:to>
    <xdr:graphicFrame macro="">
      <xdr:nvGraphicFramePr>
        <xdr:cNvPr id="19" name="Chart 18">
          <a:extLst>
            <a:ext uri="{FF2B5EF4-FFF2-40B4-BE49-F238E27FC236}">
              <a16:creationId xmlns:a16="http://schemas.microsoft.com/office/drawing/2014/main" id="{87E0F408-39E3-493F-8B9B-AEF1FABC6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21</xdr:col>
      <xdr:colOff>98534</xdr:colOff>
      <xdr:row>21</xdr:row>
      <xdr:rowOff>197068</xdr:rowOff>
    </xdr:from>
    <xdr:ext cx="3103837" cy="405432"/>
    <xdr:sp macro="" textlink="">
      <xdr:nvSpPr>
        <xdr:cNvPr id="3" name="TextBox 2">
          <a:extLst>
            <a:ext uri="{FF2B5EF4-FFF2-40B4-BE49-F238E27FC236}">
              <a16:creationId xmlns:a16="http://schemas.microsoft.com/office/drawing/2014/main" id="{38D79526-B351-DA19-A0E6-2EFAF1BF3768}"/>
            </a:ext>
          </a:extLst>
        </xdr:cNvPr>
        <xdr:cNvSpPr txBox="1"/>
      </xdr:nvSpPr>
      <xdr:spPr>
        <a:xfrm>
          <a:off x="12858750" y="4598275"/>
          <a:ext cx="3103837" cy="405432"/>
        </a:xfrm>
        <a:prstGeom prst="rect">
          <a:avLst/>
        </a:prstGeom>
        <a:solidFill>
          <a:srgbClr val="002060"/>
        </a:solidFill>
        <a:effectLst>
          <a:glow rad="127000">
            <a:schemeClr val="tx1"/>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i="0">
              <a:solidFill>
                <a:schemeClr val="bg1"/>
              </a:solidFill>
              <a:effectLst/>
              <a:latin typeface="+mn-lt"/>
              <a:ea typeface="+mn-ea"/>
              <a:cs typeface="+mn-cs"/>
            </a:rPr>
            <a:t>Total Production</a:t>
          </a:r>
          <a:r>
            <a:rPr lang="en-US" sz="2000">
              <a:solidFill>
                <a:schemeClr val="bg1"/>
              </a:solidFill>
              <a:effectLst/>
              <a:latin typeface="+mn-lt"/>
              <a:ea typeface="+mn-ea"/>
              <a:cs typeface="+mn-cs"/>
            </a:rPr>
            <a:t> </a:t>
          </a:r>
          <a:r>
            <a:rPr lang="en-US" sz="2000" b="1" i="0">
              <a:solidFill>
                <a:schemeClr val="bg1"/>
              </a:solidFill>
              <a:effectLst/>
              <a:latin typeface="+mn-lt"/>
              <a:ea typeface="+mn-ea"/>
              <a:cs typeface="+mn-cs"/>
            </a:rPr>
            <a:t>153243.51</a:t>
          </a:r>
          <a:r>
            <a:rPr lang="en-US" sz="2000">
              <a:solidFill>
                <a:schemeClr val="bg1"/>
              </a:solidFill>
              <a:effectLst/>
              <a:latin typeface="+mn-lt"/>
              <a:ea typeface="+mn-ea"/>
              <a:cs typeface="+mn-cs"/>
            </a:rPr>
            <a:t> </a:t>
          </a:r>
          <a:endParaRPr lang="en-PK" sz="2000">
            <a:solidFill>
              <a:schemeClr val="bg1"/>
            </a:solidFill>
            <a:effectLst/>
          </a:endParaRPr>
        </a:p>
      </xdr:txBody>
    </xdr:sp>
    <xdr:clientData/>
  </xdr:oneCellAnchor>
  <xdr:oneCellAnchor>
    <xdr:from>
      <xdr:col>21</xdr:col>
      <xdr:colOff>82111</xdr:colOff>
      <xdr:row>25</xdr:row>
      <xdr:rowOff>16423</xdr:rowOff>
    </xdr:from>
    <xdr:ext cx="3136681" cy="405432"/>
    <xdr:sp macro="" textlink="">
      <xdr:nvSpPr>
        <xdr:cNvPr id="8" name="TextBox 7">
          <a:extLst>
            <a:ext uri="{FF2B5EF4-FFF2-40B4-BE49-F238E27FC236}">
              <a16:creationId xmlns:a16="http://schemas.microsoft.com/office/drawing/2014/main" id="{09BBCBF5-8AA5-6322-FD90-6A8972FE4EDF}"/>
            </a:ext>
          </a:extLst>
        </xdr:cNvPr>
        <xdr:cNvSpPr txBox="1"/>
      </xdr:nvSpPr>
      <xdr:spPr>
        <a:xfrm>
          <a:off x="12842327" y="5271595"/>
          <a:ext cx="3136681" cy="405432"/>
        </a:xfrm>
        <a:prstGeom prst="rect">
          <a:avLst/>
        </a:prstGeom>
        <a:solidFill>
          <a:srgbClr val="002060"/>
        </a:solidFill>
        <a:effectLst>
          <a:glow rad="127000">
            <a:schemeClr val="tx1"/>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i="0">
              <a:solidFill>
                <a:schemeClr val="bg1"/>
              </a:solidFill>
              <a:effectLst/>
              <a:latin typeface="+mn-lt"/>
              <a:ea typeface="+mn-ea"/>
              <a:cs typeface="+mn-cs"/>
            </a:rPr>
            <a:t>Good Production</a:t>
          </a:r>
          <a:r>
            <a:rPr lang="en-US" sz="2000">
              <a:solidFill>
                <a:schemeClr val="bg1"/>
              </a:solidFill>
              <a:effectLst/>
              <a:latin typeface="+mn-lt"/>
              <a:ea typeface="+mn-ea"/>
              <a:cs typeface="+mn-cs"/>
            </a:rPr>
            <a:t> </a:t>
          </a:r>
          <a:r>
            <a:rPr lang="en-US" sz="2000" b="1" i="0">
              <a:solidFill>
                <a:schemeClr val="bg1"/>
              </a:solidFill>
              <a:effectLst/>
              <a:latin typeface="+mn-lt"/>
              <a:ea typeface="+mn-ea"/>
              <a:cs typeface="+mn-cs"/>
            </a:rPr>
            <a:t>150209.82</a:t>
          </a:r>
          <a:r>
            <a:rPr lang="en-US" sz="2000">
              <a:solidFill>
                <a:schemeClr val="bg1"/>
              </a:solidFill>
              <a:effectLst/>
              <a:latin typeface="+mn-lt"/>
              <a:ea typeface="+mn-ea"/>
              <a:cs typeface="+mn-cs"/>
            </a:rPr>
            <a:t> </a:t>
          </a:r>
          <a:endParaRPr lang="en-PK" sz="2000">
            <a:solidFill>
              <a:schemeClr val="bg1"/>
            </a:solidFill>
            <a:effectLst/>
          </a:endParaRPr>
        </a:p>
      </xdr:txBody>
    </xdr:sp>
    <xdr:clientData/>
  </xdr:oneCellAnchor>
  <xdr:oneCellAnchor>
    <xdr:from>
      <xdr:col>21</xdr:col>
      <xdr:colOff>82112</xdr:colOff>
      <xdr:row>28</xdr:row>
      <xdr:rowOff>114957</xdr:rowOff>
    </xdr:from>
    <xdr:ext cx="2548775" cy="405432"/>
    <xdr:sp macro="" textlink="">
      <xdr:nvSpPr>
        <xdr:cNvPr id="13" name="TextBox 12">
          <a:extLst>
            <a:ext uri="{FF2B5EF4-FFF2-40B4-BE49-F238E27FC236}">
              <a16:creationId xmlns:a16="http://schemas.microsoft.com/office/drawing/2014/main" id="{122C89AE-723D-B133-589A-FE15A5A72891}"/>
            </a:ext>
          </a:extLst>
        </xdr:cNvPr>
        <xdr:cNvSpPr txBox="1"/>
      </xdr:nvSpPr>
      <xdr:spPr>
        <a:xfrm>
          <a:off x="12842328" y="5961336"/>
          <a:ext cx="2548775" cy="405432"/>
        </a:xfrm>
        <a:prstGeom prst="rect">
          <a:avLst/>
        </a:prstGeom>
        <a:solidFill>
          <a:srgbClr val="002060"/>
        </a:solidFill>
        <a:effectLst>
          <a:glow rad="127000">
            <a:schemeClr val="tx1"/>
          </a:glo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i="0">
              <a:solidFill>
                <a:schemeClr val="bg1"/>
              </a:solidFill>
              <a:effectLst/>
              <a:latin typeface="+mn-lt"/>
              <a:ea typeface="+mn-ea"/>
              <a:cs typeface="+mn-cs"/>
            </a:rPr>
            <a:t>Avg OEE</a:t>
          </a:r>
          <a:r>
            <a:rPr lang="en-US" sz="2000">
              <a:solidFill>
                <a:schemeClr val="bg1"/>
              </a:solidFill>
              <a:effectLst/>
              <a:latin typeface="+mn-lt"/>
              <a:ea typeface="+mn-ea"/>
              <a:cs typeface="+mn-cs"/>
            </a:rPr>
            <a:t> </a:t>
          </a:r>
          <a:r>
            <a:rPr lang="en-US" sz="2000" b="1" i="0">
              <a:solidFill>
                <a:schemeClr val="bg1"/>
              </a:solidFill>
              <a:effectLst/>
              <a:latin typeface="+mn-lt"/>
              <a:ea typeface="+mn-ea"/>
              <a:cs typeface="+mn-cs"/>
            </a:rPr>
            <a:t>87.74206849</a:t>
          </a:r>
          <a:r>
            <a:rPr lang="en-US" sz="2000">
              <a:solidFill>
                <a:schemeClr val="bg1"/>
              </a:solidFill>
              <a:effectLst/>
              <a:latin typeface="+mn-lt"/>
              <a:ea typeface="+mn-ea"/>
              <a:cs typeface="+mn-cs"/>
            </a:rPr>
            <a:t> </a:t>
          </a:r>
          <a:endParaRPr lang="en-PK" sz="2000">
            <a:solidFill>
              <a:schemeClr val="bg1"/>
            </a:solidFill>
            <a:effectLst/>
          </a:endParaRPr>
        </a:p>
      </xdr:txBody>
    </xdr:sp>
    <xdr:clientData/>
  </xdr:oneCellAnchor>
  <xdr:oneCellAnchor>
    <xdr:from>
      <xdr:col>21</xdr:col>
      <xdr:colOff>82111</xdr:colOff>
      <xdr:row>32</xdr:row>
      <xdr:rowOff>65691</xdr:rowOff>
    </xdr:from>
    <xdr:ext cx="2901692" cy="405432"/>
    <xdr:sp macro="" textlink="">
      <xdr:nvSpPr>
        <xdr:cNvPr id="18" name="TextBox 17">
          <a:extLst>
            <a:ext uri="{FF2B5EF4-FFF2-40B4-BE49-F238E27FC236}">
              <a16:creationId xmlns:a16="http://schemas.microsoft.com/office/drawing/2014/main" id="{69ABA4A7-239B-4B41-97DF-821DC2558BC3}"/>
            </a:ext>
          </a:extLst>
        </xdr:cNvPr>
        <xdr:cNvSpPr txBox="1"/>
      </xdr:nvSpPr>
      <xdr:spPr>
        <a:xfrm>
          <a:off x="12842327" y="6700346"/>
          <a:ext cx="2901692" cy="405432"/>
        </a:xfrm>
        <a:prstGeom prst="rect">
          <a:avLst/>
        </a:prstGeom>
        <a:solidFill>
          <a:srgbClr val="002060"/>
        </a:solidFill>
        <a:effectLst>
          <a:glow rad="127000">
            <a:schemeClr val="tx1"/>
          </a:glo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i="0">
              <a:solidFill>
                <a:schemeClr val="bg1"/>
              </a:solidFill>
              <a:effectLst/>
              <a:latin typeface="+mn-lt"/>
              <a:ea typeface="+mn-ea"/>
              <a:cs typeface="+mn-cs"/>
            </a:rPr>
            <a:t>Avg Quality</a:t>
          </a:r>
          <a:r>
            <a:rPr lang="en-US" sz="2000">
              <a:solidFill>
                <a:schemeClr val="bg1"/>
              </a:solidFill>
              <a:effectLst/>
              <a:latin typeface="+mn-lt"/>
              <a:ea typeface="+mn-ea"/>
              <a:cs typeface="+mn-cs"/>
            </a:rPr>
            <a:t> </a:t>
          </a:r>
          <a:r>
            <a:rPr lang="en-US" sz="2000" b="1" i="0">
              <a:solidFill>
                <a:schemeClr val="bg1"/>
              </a:solidFill>
              <a:effectLst/>
              <a:latin typeface="+mn-lt"/>
              <a:ea typeface="+mn-ea"/>
              <a:cs typeface="+mn-cs"/>
            </a:rPr>
            <a:t>97.98036986</a:t>
          </a:r>
          <a:r>
            <a:rPr lang="en-US" sz="2000">
              <a:solidFill>
                <a:schemeClr val="bg1"/>
              </a:solidFill>
              <a:effectLst/>
              <a:latin typeface="+mn-lt"/>
              <a:ea typeface="+mn-ea"/>
              <a:cs typeface="+mn-cs"/>
            </a:rPr>
            <a:t> </a:t>
          </a:r>
          <a:endParaRPr lang="en-PK" sz="2000">
            <a:solidFill>
              <a:schemeClr val="bg1"/>
            </a:solidFill>
            <a:effectLst/>
          </a:endParaRPr>
        </a:p>
      </xdr:txBody>
    </xdr:sp>
    <xdr:clientData/>
  </xdr:oneCellAnchor>
  <xdr:oneCellAnchor>
    <xdr:from>
      <xdr:col>21</xdr:col>
      <xdr:colOff>82112</xdr:colOff>
      <xdr:row>36</xdr:row>
      <xdr:rowOff>49268</xdr:rowOff>
    </xdr:from>
    <xdr:ext cx="3318088" cy="405432"/>
    <xdr:sp macro="" textlink="">
      <xdr:nvSpPr>
        <xdr:cNvPr id="20" name="TextBox 19">
          <a:extLst>
            <a:ext uri="{FF2B5EF4-FFF2-40B4-BE49-F238E27FC236}">
              <a16:creationId xmlns:a16="http://schemas.microsoft.com/office/drawing/2014/main" id="{FCE17368-E63D-56CE-A7F6-DE701C4FD6D2}"/>
            </a:ext>
          </a:extLst>
        </xdr:cNvPr>
        <xdr:cNvSpPr txBox="1"/>
      </xdr:nvSpPr>
      <xdr:spPr>
        <a:xfrm>
          <a:off x="12842328" y="7472199"/>
          <a:ext cx="3318088" cy="405432"/>
        </a:xfrm>
        <a:prstGeom prst="rect">
          <a:avLst/>
        </a:prstGeom>
        <a:solidFill>
          <a:srgbClr val="002060"/>
        </a:solidFill>
        <a:effectLst>
          <a:glow rad="127000">
            <a:schemeClr val="tx1"/>
          </a:glo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i="0">
              <a:solidFill>
                <a:schemeClr val="bg1"/>
              </a:solidFill>
              <a:effectLst/>
              <a:latin typeface="+mn-lt"/>
              <a:ea typeface="+mn-ea"/>
              <a:cs typeface="+mn-cs"/>
            </a:rPr>
            <a:t>Avg Availability</a:t>
          </a:r>
          <a:r>
            <a:rPr lang="en-US" sz="2000">
              <a:solidFill>
                <a:schemeClr val="bg1"/>
              </a:solidFill>
              <a:effectLst/>
              <a:latin typeface="+mn-lt"/>
              <a:ea typeface="+mn-ea"/>
              <a:cs typeface="+mn-cs"/>
            </a:rPr>
            <a:t> </a:t>
          </a:r>
          <a:r>
            <a:rPr lang="en-US" sz="2000" b="1" i="0">
              <a:solidFill>
                <a:schemeClr val="bg1"/>
              </a:solidFill>
              <a:effectLst/>
              <a:latin typeface="+mn-lt"/>
              <a:ea typeface="+mn-ea"/>
              <a:cs typeface="+mn-cs"/>
            </a:rPr>
            <a:t>93.95099543</a:t>
          </a:r>
          <a:r>
            <a:rPr lang="en-US" sz="2000">
              <a:solidFill>
                <a:schemeClr val="bg1"/>
              </a:solidFill>
              <a:effectLst/>
              <a:latin typeface="+mn-lt"/>
              <a:ea typeface="+mn-ea"/>
              <a:cs typeface="+mn-cs"/>
            </a:rPr>
            <a:t> </a:t>
          </a:r>
          <a:endParaRPr lang="en-PK" sz="2000">
            <a:solidFill>
              <a:schemeClr val="bg1"/>
            </a:solidFill>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4.934938541664" createdVersion="8" refreshedVersion="8" minRefreshableVersion="3" recordCount="4380" xr:uid="{F2EC4D40-7BCC-4433-8312-0A13443C1297}">
  <cacheSource type="worksheet">
    <worksheetSource name="Table1"/>
  </cacheSource>
  <cacheFields count="20">
    <cacheField name="Date" numFmtId="164">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19"/>
    </cacheField>
    <cacheField name="Month" numFmtId="164">
      <sharedItems count="12">
        <s v="01"/>
        <s v="02"/>
        <s v="03"/>
        <s v="04"/>
        <s v="05"/>
        <s v="06"/>
        <s v="07"/>
        <s v="08"/>
        <s v="09"/>
        <s v="10"/>
        <s v="11"/>
        <s v="12"/>
      </sharedItems>
    </cacheField>
    <cacheField name="Unit" numFmtId="0">
      <sharedItems count="4">
        <s v="Reactor"/>
        <s v="Distillation"/>
        <s v="Drying"/>
        <s v="Packaging"/>
      </sharedItems>
    </cacheField>
    <cacheField name="Shift" numFmtId="0">
      <sharedItems count="3">
        <s v="A"/>
        <s v="B"/>
        <s v="C"/>
      </sharedItems>
    </cacheField>
    <cacheField name="Target_Production_t" numFmtId="0">
      <sharedItems containsSemiMixedTypes="0" containsString="0" containsNumber="1" minValue="30.49" maxValue="49.01" count="1368">
        <n v="44.16"/>
        <n v="43.5"/>
        <n v="42.17"/>
        <n v="39.950000000000003"/>
        <n v="39.36"/>
        <n v="38.159999999999997"/>
        <n v="37.85"/>
        <n v="37.28"/>
        <n v="36.15"/>
        <n v="46.26"/>
        <n v="45.57"/>
        <n v="44.18"/>
        <n v="41.4"/>
        <n v="40.78"/>
        <n v="39.54"/>
        <n v="37.46"/>
        <n v="36.9"/>
        <n v="35.78"/>
        <n v="35.49"/>
        <n v="34.96"/>
        <n v="33.89"/>
        <n v="43.38"/>
        <n v="42.73"/>
        <n v="41.42"/>
        <n v="41.98"/>
        <n v="41.35"/>
        <n v="40.090000000000003"/>
        <n v="37.979999999999997"/>
        <n v="37.409999999999997"/>
        <n v="36.270000000000003"/>
        <n v="35.979999999999997"/>
        <n v="35.44"/>
        <n v="34.36"/>
        <n v="43.98"/>
        <n v="43.32"/>
        <n v="42"/>
        <n v="43.03"/>
        <n v="42.38"/>
        <n v="41.09"/>
        <n v="38.93"/>
        <n v="38.35"/>
        <n v="37.18"/>
        <n v="36.880000000000003"/>
        <n v="36.33"/>
        <n v="35.22"/>
        <n v="45.08"/>
        <n v="44.4"/>
        <n v="43.05"/>
        <n v="40.76"/>
        <n v="40.15"/>
        <n v="38.92"/>
        <n v="36.32"/>
        <n v="34.94"/>
        <n v="34.409999999999997"/>
        <n v="33.36"/>
        <n v="42.7"/>
        <n v="42.06"/>
        <n v="42.77"/>
        <n v="42.13"/>
        <n v="40.85"/>
        <n v="38.700000000000003"/>
        <n v="38.119999999999997"/>
        <n v="36.96"/>
        <n v="36.659999999999997"/>
        <n v="36.11"/>
        <n v="35.01"/>
        <n v="44.81"/>
        <n v="44.14"/>
        <n v="42.79"/>
        <n v="43.37"/>
        <n v="42.72"/>
        <n v="39.24"/>
        <n v="38.65"/>
        <n v="37.479999999999997"/>
        <n v="36.619999999999997"/>
        <n v="35.5"/>
        <n v="45.44"/>
        <n v="44.76"/>
        <n v="43.39"/>
        <n v="40.729999999999997"/>
        <n v="40.119999999999997"/>
        <n v="38.9"/>
        <n v="36.86"/>
        <n v="36.299999999999997"/>
        <n v="35.200000000000003"/>
        <n v="34.92"/>
        <n v="34.39"/>
        <n v="33.340000000000003"/>
        <n v="42.67"/>
        <n v="42.03"/>
        <n v="40.75"/>
        <n v="43.95"/>
        <n v="43.29"/>
        <n v="41.97"/>
        <n v="39.770000000000003"/>
        <n v="39.17"/>
        <n v="37.67"/>
        <n v="37.11"/>
        <n v="46.04"/>
        <n v="45.35"/>
        <n v="43.97"/>
        <n v="44.25"/>
        <n v="43.58"/>
        <n v="42.25"/>
        <n v="40.03"/>
        <n v="39.43"/>
        <n v="38.229999999999997"/>
        <n v="37.92"/>
        <n v="37.36"/>
        <n v="36.22"/>
        <n v="46.35"/>
        <n v="45.66"/>
        <n v="44.27"/>
        <n v="42.37"/>
        <n v="41.73"/>
        <n v="40.46"/>
        <n v="38.33"/>
        <n v="37.76"/>
        <n v="36.61"/>
        <n v="35.770000000000003"/>
        <n v="34.68"/>
        <n v="44.39"/>
        <n v="43.72"/>
        <n v="42.39"/>
        <n v="41.89"/>
        <n v="41.26"/>
        <n v="40"/>
        <n v="37.9"/>
        <n v="37.33"/>
        <n v="36.19"/>
        <n v="35.9"/>
        <n v="35.369999999999997"/>
        <n v="34.29"/>
        <n v="43.88"/>
        <n v="43.22"/>
        <n v="41.91"/>
        <n v="43.14"/>
        <n v="42.49"/>
        <n v="41.2"/>
        <n v="39.03"/>
        <n v="38.44"/>
        <n v="37.270000000000003"/>
        <n v="36.97"/>
        <n v="36.42"/>
        <n v="35.31"/>
        <n v="45.19"/>
        <n v="44.51"/>
        <n v="43.16"/>
        <n v="42.01"/>
        <n v="41.38"/>
        <n v="38.01"/>
        <n v="37.44"/>
        <n v="36.01"/>
        <n v="35.47"/>
        <n v="44.01"/>
        <n v="43.35"/>
        <n v="43.36"/>
        <n v="42.71"/>
        <n v="41.41"/>
        <n v="39.229999999999997"/>
        <n v="38.64"/>
        <n v="37.17"/>
        <n v="45.42"/>
        <n v="44.74"/>
        <n v="40.380000000000003"/>
        <n v="39.78"/>
        <n v="38.56"/>
        <n v="36.54"/>
        <n v="35.99"/>
        <n v="34.89"/>
        <n v="34.61"/>
        <n v="34.090000000000003"/>
        <n v="33.049999999999997"/>
        <n v="42.3"/>
        <n v="41.67"/>
        <n v="40.4"/>
        <n v="42.22"/>
        <n v="41.58"/>
        <n v="40.32"/>
        <n v="38.200000000000003"/>
        <n v="37.619999999999997"/>
        <n v="36.479999999999997"/>
        <n v="35.64"/>
        <n v="34.56"/>
        <n v="44.23"/>
        <n v="43.56"/>
        <n v="42.24"/>
        <n v="43.34"/>
        <n v="42.69"/>
        <n v="41.39"/>
        <n v="39.21"/>
        <n v="38.619999999999997"/>
        <n v="37.15"/>
        <n v="36.590000000000003"/>
        <n v="45.4"/>
        <n v="44.72"/>
        <n v="44.32"/>
        <n v="43.66"/>
        <n v="42.33"/>
        <n v="40.1"/>
        <n v="39.5"/>
        <n v="38.299999999999997"/>
        <n v="37.99"/>
        <n v="37.42"/>
        <n v="36.28"/>
        <n v="46.43"/>
        <n v="45.74"/>
        <n v="44.34"/>
        <n v="43.23"/>
        <n v="42.58"/>
        <n v="41.29"/>
        <n v="39.119999999999997"/>
        <n v="38.53"/>
        <n v="37.35"/>
        <n v="37.06"/>
        <n v="36.5"/>
        <n v="35.39"/>
        <n v="45.29"/>
        <n v="44.61"/>
        <n v="43.25"/>
        <n v="43.6"/>
        <n v="42.28"/>
        <n v="40.049999999999997"/>
        <n v="39.450000000000003"/>
        <n v="38.25"/>
        <n v="37.94"/>
        <n v="37.369999999999997"/>
        <n v="36.24"/>
        <n v="46.38"/>
        <n v="45.68"/>
        <n v="44.29"/>
        <n v="41.66"/>
        <n v="40.39"/>
        <n v="38.270000000000003"/>
        <n v="37.69"/>
        <n v="36.549999999999997"/>
        <n v="36.25"/>
        <n v="35.71"/>
        <n v="34.619999999999997"/>
        <n v="44.31"/>
        <n v="43.65"/>
        <n v="42.32"/>
        <n v="37.159999999999997"/>
        <n v="36.6"/>
        <n v="40.33"/>
        <n v="39.729999999999997"/>
        <n v="38.520000000000003"/>
        <n v="36.49"/>
        <n v="35.94"/>
        <n v="34.85"/>
        <n v="34.57"/>
        <n v="34.049999999999997"/>
        <n v="33.01"/>
        <n v="41.62"/>
        <n v="40.35"/>
        <n v="43.27"/>
        <n v="42.62"/>
        <n v="41.32"/>
        <n v="39.15"/>
        <n v="37.39"/>
        <n v="37.090000000000003"/>
        <n v="36.53"/>
        <n v="35.42"/>
        <n v="45.33"/>
        <n v="44.65"/>
        <n v="40.479999999999997"/>
        <n v="35.51"/>
        <n v="34.69"/>
        <n v="33.64"/>
        <n v="42.4"/>
        <n v="41.11"/>
        <n v="40.36"/>
        <n v="39.75"/>
        <n v="38.54"/>
        <n v="36.51"/>
        <n v="35.97"/>
        <n v="34.869999999999997"/>
        <n v="34.590000000000003"/>
        <n v="34.07"/>
        <n v="33.04"/>
        <n v="41.64"/>
        <n v="41.6"/>
        <n v="40.340000000000003"/>
        <n v="38.21"/>
        <n v="37.64"/>
        <n v="36.200000000000003"/>
        <n v="35.659999999999997"/>
        <n v="42.26"/>
        <n v="41.8"/>
        <n v="41.17"/>
        <n v="39.92"/>
        <n v="37.82"/>
        <n v="37.25"/>
        <n v="36.119999999999997"/>
        <n v="35.83"/>
        <n v="35.29"/>
        <n v="34.22"/>
        <n v="43.79"/>
        <n v="43.13"/>
        <n v="41.82"/>
        <n v="42.07"/>
        <n v="41.44"/>
        <n v="40.17"/>
        <n v="38.06"/>
        <n v="37.49"/>
        <n v="36.35"/>
        <n v="36.06"/>
        <n v="35.520000000000003"/>
        <n v="34.43"/>
        <n v="44.07"/>
        <n v="43.41"/>
        <n v="42.09"/>
        <n v="42.51"/>
        <n v="41.22"/>
        <n v="39.049999999999997"/>
        <n v="38.46"/>
        <n v="37.29"/>
        <n v="36.99"/>
        <n v="36.44"/>
        <n v="35.33"/>
        <n v="45.21"/>
        <n v="44.53"/>
        <n v="43.18"/>
        <n v="42.78"/>
        <n v="42.14"/>
        <n v="38.71"/>
        <n v="38.130000000000003"/>
        <n v="36.67"/>
        <n v="35.020000000000003"/>
        <n v="44.82"/>
        <n v="42.8"/>
        <n v="42.89"/>
        <n v="40.96"/>
        <n v="38.799999999999997"/>
        <n v="38.22"/>
        <n v="36.76"/>
        <n v="36.21"/>
        <n v="35.11"/>
        <n v="44.93"/>
        <n v="44.26"/>
        <n v="42.91"/>
        <n v="43.9"/>
        <n v="41.93"/>
        <n v="39.72"/>
        <n v="39.130000000000003"/>
        <n v="37.630000000000003"/>
        <n v="37.07"/>
        <n v="46"/>
        <n v="45.31"/>
        <n v="43.93"/>
        <n v="40.79"/>
        <n v="38.07"/>
        <n v="36.909999999999997"/>
        <n v="34.97"/>
        <n v="44.75"/>
        <n v="44.08"/>
        <n v="42.74"/>
        <n v="40.909999999999997"/>
        <n v="40.299999999999997"/>
        <n v="39.07"/>
        <n v="37.020000000000003"/>
        <n v="36.46"/>
        <n v="35.35"/>
        <n v="35.07"/>
        <n v="34.54"/>
        <n v="33.49"/>
        <n v="42.86"/>
        <n v="40.93"/>
        <n v="42.15"/>
        <n v="41.52"/>
        <n v="40.26"/>
        <n v="38.14"/>
        <n v="37.57"/>
        <n v="36.130000000000003"/>
        <n v="35.590000000000003"/>
        <n v="34.51"/>
        <n v="42.18"/>
        <n v="42.98"/>
        <n v="42.34"/>
        <n v="41.05"/>
        <n v="38.89"/>
        <n v="37.14"/>
        <n v="36.840000000000003"/>
        <n v="36.29"/>
        <n v="35.18"/>
        <n v="45.03"/>
        <n v="44.35"/>
        <n v="43"/>
        <n v="41.43"/>
        <n v="39.25"/>
        <n v="38.659999999999997"/>
        <n v="36.630000000000003"/>
        <n v="45.45"/>
        <n v="43.4"/>
        <n v="39.49"/>
        <n v="38.29"/>
        <n v="46.42"/>
        <n v="45.72"/>
        <n v="44.33"/>
        <n v="42.23"/>
        <n v="44.68"/>
        <n v="40.43"/>
        <n v="39.82"/>
        <n v="38.61"/>
        <n v="37.72"/>
        <n v="36.57"/>
        <n v="46.81"/>
        <n v="46.11"/>
        <n v="44.7"/>
        <n v="44.04"/>
        <n v="42.05"/>
        <n v="39.840000000000003"/>
        <n v="38.049999999999997"/>
        <n v="37.75"/>
        <n v="36.049999999999997"/>
        <n v="46.13"/>
        <n v="44.06"/>
        <n v="41.33"/>
        <n v="40.71"/>
        <n v="39.47"/>
        <n v="37.4"/>
        <n v="36.83"/>
        <n v="35.43"/>
        <n v="34.9"/>
        <n v="33.83"/>
        <n v="43.3"/>
        <n v="42.65"/>
        <n v="39.619999999999997"/>
        <n v="39.020000000000003"/>
        <n v="37.840000000000003"/>
        <n v="37.53"/>
        <n v="35.840000000000003"/>
        <n v="45.87"/>
        <n v="43.81"/>
        <n v="44.24"/>
        <n v="43.57"/>
        <n v="39.42"/>
        <n v="45.65"/>
        <n v="43.83"/>
        <n v="43.17"/>
        <n v="41.86"/>
        <n v="39.659999999999997"/>
        <n v="39.06"/>
        <n v="37.869999999999997"/>
        <n v="37.01"/>
        <n v="35.880000000000003"/>
        <n v="45.92"/>
        <n v="45.23"/>
        <n v="43.85"/>
        <n v="41.56"/>
        <n v="39.69"/>
        <n v="37.6"/>
        <n v="37.03"/>
        <n v="35.909999999999997"/>
        <n v="35.619999999999997"/>
        <n v="35.08"/>
        <n v="34.020000000000003"/>
        <n v="43.53"/>
        <n v="42.88"/>
        <n v="43.24"/>
        <n v="42.59"/>
        <n v="41.3"/>
        <n v="35.4"/>
        <n v="45.3"/>
        <n v="44.62"/>
        <n v="43.26"/>
        <n v="42.9"/>
        <n v="39.409999999999997"/>
        <n v="38.82"/>
        <n v="36.770000000000003"/>
        <n v="35.65"/>
        <n v="45.63"/>
        <n v="44.95"/>
        <n v="45.43"/>
        <n v="40.49"/>
        <n v="39.26"/>
        <n v="38.94"/>
        <n v="38.36"/>
        <n v="37.19"/>
        <n v="47.6"/>
        <n v="46.88"/>
        <n v="45.46"/>
        <n v="42.85"/>
        <n v="42.2"/>
        <n v="40.92"/>
        <n v="38.76"/>
        <n v="38.18"/>
        <n v="36.72"/>
        <n v="36.17"/>
        <n v="44.89"/>
        <n v="44.21"/>
        <n v="42.87"/>
        <n v="42.42"/>
        <n v="41.78"/>
        <n v="40.51"/>
        <n v="38.380000000000003"/>
        <n v="37.799999999999997"/>
        <n v="36.65"/>
        <n v="36.36"/>
        <n v="35.82"/>
        <n v="34.72"/>
        <n v="44.44"/>
        <n v="43.77"/>
        <n v="42.44"/>
        <n v="43.42"/>
        <n v="41.47"/>
        <n v="39.29"/>
        <n v="37.520000000000003"/>
        <n v="37.22"/>
        <n v="35.549999999999997"/>
        <n v="45.49"/>
        <n v="43.45"/>
        <n v="45.15"/>
        <n v="44.47"/>
        <n v="43.11"/>
        <n v="40.229999999999997"/>
        <n v="39.01"/>
        <n v="36.950000000000003"/>
        <n v="47.3"/>
        <n v="46.59"/>
        <n v="45.17"/>
        <n v="44.13"/>
        <n v="40.54"/>
        <n v="39.93"/>
        <n v="38.409999999999997"/>
        <n v="37.83"/>
        <n v="36.68"/>
        <n v="46.94"/>
        <n v="46.24"/>
        <n v="44.83"/>
        <n v="45"/>
        <n v="40.72"/>
        <n v="40.11"/>
        <n v="38.880000000000003"/>
        <n v="38.57"/>
        <n v="47.15"/>
        <n v="46.44"/>
        <n v="45.02"/>
        <n v="41.49"/>
        <n v="40.869999999999997"/>
        <n v="37.54"/>
        <n v="35.85"/>
        <n v="35.56"/>
        <n v="35.03"/>
        <n v="33.96"/>
        <n v="43.46"/>
        <n v="42.81"/>
        <n v="41.51"/>
        <n v="45.93"/>
        <n v="45.24"/>
        <n v="43.86"/>
        <n v="41.55"/>
        <n v="39.68"/>
        <n v="39.369999999999997"/>
        <n v="38.78"/>
        <n v="48.12"/>
        <n v="47.39"/>
        <n v="45.95"/>
        <n v="44.05"/>
        <n v="39.86"/>
        <n v="46.85"/>
        <n v="46.15"/>
        <n v="44.52"/>
        <n v="42.52"/>
        <n v="40.28"/>
        <n v="38.47"/>
        <n v="37.590000000000003"/>
        <n v="46.64"/>
        <n v="45.94"/>
        <n v="44.54"/>
        <n v="38.6"/>
        <n v="38.020000000000003"/>
        <n v="36.869999999999997"/>
        <n v="36.020000000000003"/>
        <n v="34.93"/>
        <n v="44.03"/>
        <n v="41.65"/>
        <n v="37.68"/>
        <n v="35.700000000000003"/>
        <n v="43.63"/>
        <n v="34.380000000000003"/>
        <n v="33.33"/>
        <n v="42.93"/>
        <n v="38.840000000000003"/>
        <n v="37.659999999999997"/>
        <n v="36.79"/>
        <n v="35.67"/>
        <n v="44.97"/>
        <n v="42.53"/>
        <n v="40.61"/>
        <n v="38.479999999999997"/>
        <n v="36.75"/>
        <n v="36.450000000000003"/>
        <n v="34.81"/>
        <n v="44.55"/>
        <n v="42.55"/>
        <n v="45.28"/>
        <n v="44.6"/>
        <n v="40.97"/>
        <n v="38.81"/>
        <n v="47.44"/>
        <n v="46.73"/>
        <n v="45.73"/>
        <n v="41.37"/>
        <n v="39.79"/>
        <n v="39.200000000000003"/>
        <n v="38"/>
        <n v="48.64"/>
        <n v="47.91"/>
        <n v="46.45"/>
        <n v="41.85"/>
        <n v="39.97"/>
        <n v="37.299999999999997"/>
        <n v="36.159999999999997"/>
        <n v="35.869999999999997"/>
        <n v="34.26"/>
        <n v="43.84"/>
        <n v="43.19"/>
        <n v="41.87"/>
        <n v="43.67"/>
        <n v="39.51"/>
        <n v="37.43"/>
        <n v="45.75"/>
        <n v="43.51"/>
        <n v="36.74"/>
        <n v="45.59"/>
        <n v="44.9"/>
        <n v="43.54"/>
        <n v="42.94"/>
        <n v="42.29"/>
        <n v="41.01"/>
        <n v="38.85"/>
        <n v="37.1"/>
        <n v="36.799999999999997"/>
        <n v="35.15"/>
        <n v="44.98"/>
        <n v="42.96"/>
        <n v="45.89"/>
        <n v="45.2"/>
        <n v="43.82"/>
        <n v="40.89"/>
        <n v="39.65"/>
        <n v="39.33"/>
        <n v="38.74"/>
        <n v="37.56"/>
        <n v="48.07"/>
        <n v="47.35"/>
        <n v="45.91"/>
        <n v="43.73"/>
        <n v="39.57"/>
        <n v="36.340000000000003"/>
        <n v="46.51"/>
        <n v="45.81"/>
        <n v="44.42"/>
        <n v="42.82"/>
        <n v="40.56"/>
        <n v="39.96"/>
        <n v="38.43"/>
        <n v="36.700000000000003"/>
        <n v="46.97"/>
        <n v="44.86"/>
        <n v="42.6"/>
        <n v="41.96"/>
        <n v="40.69"/>
        <n v="38.549999999999997"/>
        <n v="37.97"/>
        <n v="36.81"/>
        <n v="36.520000000000003"/>
        <n v="44.63"/>
        <n v="43.96"/>
        <n v="45.5"/>
        <n v="40.549999999999997"/>
        <n v="39.31"/>
        <n v="39"/>
        <n v="37.24"/>
        <n v="47.67"/>
        <n v="46.95"/>
        <n v="45.52"/>
        <n v="37.93"/>
        <n v="40.98"/>
        <n v="40.369999999999997"/>
        <n v="39.14"/>
        <n v="38.83"/>
        <n v="38.24"/>
        <n v="37.08"/>
        <n v="47.46"/>
        <n v="46.74"/>
        <n v="45.32"/>
        <n v="43.87"/>
        <n v="46.66"/>
        <n v="45.96"/>
        <n v="44.56"/>
        <n v="36.85"/>
        <n v="35.72"/>
        <n v="34.909999999999997"/>
        <n v="33.840000000000003"/>
        <n v="43.31"/>
        <n v="42.66"/>
        <n v="44.12"/>
        <n v="39.32"/>
        <n v="46.22"/>
        <n v="45.53"/>
        <n v="43.62"/>
        <n v="39.46"/>
        <n v="38.869999999999997"/>
        <n v="45.69"/>
        <n v="45.01"/>
        <n v="43.64"/>
        <n v="43.49"/>
        <n v="42.84"/>
        <n v="41.54"/>
        <n v="39.35"/>
        <n v="37.58"/>
        <n v="35.6"/>
        <n v="44.88"/>
        <n v="42.36"/>
        <n v="36.31"/>
        <n v="44.38"/>
        <n v="43.71"/>
        <n v="43.06"/>
        <n v="41.75"/>
        <n v="39.549999999999997"/>
        <n v="38.96"/>
        <n v="37.770000000000003"/>
        <n v="37.47"/>
        <n v="45.79"/>
        <n v="45.11"/>
        <n v="42.61"/>
        <n v="40.700000000000003"/>
        <n v="36.82"/>
        <n v="34.880000000000003"/>
        <n v="44.64"/>
        <n v="42.63"/>
        <n v="45.12"/>
        <n v="43.09"/>
        <n v="40.82"/>
        <n v="40.21"/>
        <n v="38.979999999999997"/>
        <n v="38.67"/>
        <n v="38.090000000000003"/>
        <n v="36.93"/>
        <n v="47.27"/>
        <n v="46.56"/>
        <n v="45.14"/>
        <n v="42.75"/>
        <n v="42.11"/>
        <n v="38.68"/>
        <n v="38.1"/>
        <n v="36.94"/>
        <n v="36.64"/>
        <n v="36.090000000000003"/>
        <n v="34.99"/>
        <n v="44.78"/>
        <n v="44.11"/>
        <n v="38.630000000000003"/>
        <n v="37.450000000000003"/>
        <n v="35.479999999999997"/>
        <n v="45.41"/>
        <n v="42.54"/>
        <n v="41.9"/>
        <n v="40.619999999999997"/>
        <n v="38.49"/>
        <n v="37.909999999999997"/>
        <n v="34.82"/>
        <n v="43.89"/>
        <n v="42.56"/>
        <n v="42.16"/>
        <n v="40.880000000000003"/>
        <n v="38.729999999999997"/>
        <n v="36.979999999999997"/>
        <n v="36.69"/>
        <n v="36.14"/>
        <n v="35.04"/>
        <n v="44.84"/>
        <n v="44.17"/>
        <n v="41.34"/>
        <n v="39.479999999999997"/>
        <n v="38.58"/>
        <n v="47.87"/>
        <n v="40.08"/>
        <n v="36.26"/>
        <n v="34.630000000000003"/>
        <n v="34.35"/>
        <n v="32.81"/>
        <n v="41.99"/>
        <n v="41.36"/>
        <n v="44.59"/>
        <n v="43.92"/>
        <n v="39.74"/>
        <n v="37.65"/>
        <n v="46.71"/>
        <n v="46.01"/>
        <n v="41.45"/>
        <n v="40.83"/>
        <n v="39.590000000000003"/>
        <n v="37.5"/>
        <n v="35.53"/>
        <n v="35"/>
        <n v="33.93"/>
        <n v="43.43"/>
        <n v="42.57"/>
        <n v="41.27"/>
        <n v="39.1"/>
        <n v="38.51"/>
        <n v="37.340000000000003"/>
        <n v="37.04"/>
        <n v="35.380000000000003"/>
        <n v="45.27"/>
        <n v="42.04"/>
        <n v="40.14"/>
        <n v="38.03"/>
        <n v="36.03"/>
        <n v="37.96"/>
        <n v="35.96"/>
        <n v="46.03"/>
        <n v="39.22"/>
        <n v="44.73"/>
        <n v="40.47"/>
        <n v="33.630000000000003"/>
        <n v="43.04"/>
        <n v="41.1"/>
        <n v="41.08"/>
        <n v="38.909999999999997"/>
        <n v="47.56"/>
        <n v="42.41"/>
        <n v="38.950000000000003"/>
        <n v="38.369999999999997"/>
        <n v="37.200000000000003"/>
        <n v="35.24"/>
        <n v="45.1"/>
        <n v="44.43"/>
        <n v="43.07"/>
        <n v="44.57"/>
        <n v="46.69"/>
        <n v="45.99"/>
        <n v="45.47"/>
        <n v="44.79"/>
        <n v="41.14"/>
        <n v="40.520000000000003"/>
        <n v="38.97"/>
        <n v="38.39"/>
        <n v="47.63"/>
        <n v="46.92"/>
        <n v="44.41"/>
        <n v="43.74"/>
        <n v="40.18"/>
        <n v="39.58"/>
        <n v="46.52"/>
        <n v="45.83"/>
        <n v="42.64"/>
        <n v="44.67"/>
        <n v="44.37"/>
        <n v="38.340000000000003"/>
        <n v="38.04"/>
        <n v="46.49"/>
        <n v="44.92"/>
        <n v="40.64"/>
        <n v="38.5"/>
        <n v="47.05"/>
        <n v="44.94"/>
        <n v="42.47"/>
        <n v="38.42"/>
        <n v="36.4"/>
        <n v="44.49"/>
        <n v="41.95"/>
        <n v="40.67"/>
        <n v="37.950000000000003"/>
        <n v="34.86"/>
        <n v="41"/>
        <n v="38.26"/>
        <n v="35.14"/>
        <n v="44.3"/>
        <n v="42.95"/>
        <n v="41.61"/>
        <n v="40.99"/>
        <n v="35.130000000000003"/>
        <n v="34.06"/>
        <n v="43.59"/>
        <n v="41.63"/>
        <n v="43.21"/>
        <n v="46.02"/>
        <n v="39.76"/>
        <n v="43.47"/>
        <n v="38.770000000000003"/>
        <n v="36.729999999999997"/>
        <n v="35.61"/>
        <n v="43.52"/>
        <n v="46.78"/>
        <n v="46.08"/>
        <n v="41.69"/>
        <n v="40.42"/>
        <n v="49.01"/>
        <n v="48.28"/>
        <n v="45.04"/>
        <n v="43.02"/>
        <n v="47.19"/>
        <n v="46.48"/>
        <n v="45.06"/>
        <n v="40.9"/>
        <n v="35.06"/>
        <n v="33.99"/>
        <n v="41.84"/>
        <n v="39.64"/>
        <n v="37.86"/>
        <n v="37.549999999999997"/>
        <n v="35.86"/>
        <n v="45.9"/>
        <n v="35.79"/>
        <n v="45.8"/>
        <n v="40.29"/>
        <n v="38.17"/>
        <n v="46.65"/>
        <n v="41.28"/>
        <n v="39.11"/>
        <n v="37.049999999999997"/>
        <n v="44.46"/>
        <n v="40.840000000000003"/>
        <n v="38.69"/>
        <n v="38.11"/>
        <n v="47.29"/>
        <n v="46.58"/>
        <n v="45.16"/>
        <n v="39.159999999999997"/>
        <n v="41.02"/>
        <n v="35.159999999999997"/>
        <n v="33.57"/>
        <n v="42.97"/>
        <n v="41.04"/>
        <n v="40.86"/>
        <n v="44.15"/>
        <n v="41.12"/>
        <n v="43.08"/>
        <n v="34.65"/>
        <n v="34.130000000000003"/>
        <n v="33.090000000000003"/>
        <n v="42.35"/>
        <n v="41.71"/>
        <n v="40.44"/>
        <n v="44.09"/>
        <n v="39.89"/>
        <n v="37.79"/>
        <n v="37.229999999999997"/>
        <n v="46.19"/>
        <n v="43.55"/>
        <n v="41.59"/>
        <n v="39.4"/>
        <n v="45.62"/>
        <n v="47.59"/>
        <n v="39.880000000000003"/>
        <n v="46.89"/>
        <n v="46.18"/>
        <n v="39.94"/>
        <n v="46.96"/>
        <n v="46.25"/>
        <n v="42.19"/>
        <n v="44.2"/>
        <n v="35.090000000000003"/>
        <n v="34.28"/>
        <n v="33.24"/>
        <n v="40.630000000000003"/>
        <n v="40.01"/>
        <n v="41.92"/>
        <n v="43.15"/>
        <n v="42.5"/>
        <n v="41.21"/>
        <n v="39.04"/>
        <n v="38.450000000000003"/>
        <n v="36.43"/>
        <n v="35.32"/>
        <n v="37"/>
        <n v="35.58"/>
        <n v="35.049999999999997"/>
        <n v="33.979999999999997"/>
        <n v="41.53"/>
        <n v="41.76"/>
        <n v="37.78"/>
        <n v="36.08"/>
        <n v="35.799999999999997"/>
        <n v="35.26"/>
        <n v="34.19"/>
        <n v="43.75"/>
        <n v="41.57"/>
        <n v="40.950000000000003"/>
        <n v="39.700000000000003"/>
        <n v="37.61"/>
        <n v="35.92"/>
        <n v="35.630000000000003"/>
        <n v="35.1"/>
        <n v="34.03"/>
        <n v="35.21"/>
        <n v="45.58"/>
        <n v="43.91"/>
        <n v="46.28"/>
        <n v="44.19"/>
        <n v="35.93"/>
        <n v="45.6"/>
        <n v="44.91"/>
        <n v="41.25"/>
        <n v="39.08"/>
        <n v="37.32"/>
        <n v="47.77"/>
        <n v="40.81"/>
        <n v="36.92"/>
        <n v="34.979999999999997"/>
        <n v="33.909999999999997"/>
        <n v="36.58"/>
        <n v="44.71"/>
        <n v="40.31"/>
        <n v="39.71"/>
        <n v="38.19"/>
        <n v="36.47"/>
        <n v="46.68"/>
        <n v="45.98"/>
        <n v="44.58"/>
        <n v="40.65"/>
        <n v="40.04"/>
        <n v="36.78"/>
        <n v="35.119999999999997"/>
        <n v="34.840000000000003"/>
        <n v="34.32"/>
        <n v="33.270000000000003"/>
        <n v="41.94"/>
        <n v="38.28"/>
        <n v="37.700000000000003"/>
        <n v="41.81"/>
        <n v="41.18"/>
        <n v="37.26"/>
        <n v="35.299999999999997"/>
        <n v="43.8"/>
        <n v="41.83"/>
        <n v="42.83"/>
        <n v="39.340000000000003"/>
        <n v="38.75"/>
        <n v="36.71"/>
        <n v="45.56"/>
        <n v="44.87"/>
        <n v="34.1"/>
        <n v="33.06"/>
        <n v="42.31"/>
        <n v="40.409999999999997"/>
        <n v="34.58"/>
        <n v="36"/>
        <n v="35.46"/>
        <n v="44"/>
        <n v="42.02"/>
        <n v="40.5"/>
        <n v="35.81"/>
        <n v="42.43"/>
        <n v="40.799999999999997"/>
        <n v="35.25"/>
        <n v="34.44"/>
        <n v="33.39"/>
        <n v="42.1"/>
        <n v="35.229999999999997"/>
        <n v="34.700000000000003"/>
        <n v="33.65"/>
        <n v="35.69"/>
        <n v="34.08"/>
        <n v="37.119999999999997"/>
        <n v="40.590000000000003"/>
        <n v="39.99"/>
        <n v="36.18"/>
        <n v="34.799999999999997"/>
        <n v="34.270000000000003"/>
        <n v="33.229999999999997"/>
        <n v="35.950000000000003"/>
        <n v="35.409999999999997"/>
        <n v="34.33"/>
        <n v="33.54"/>
        <n v="32.520000000000003"/>
        <n v="40.200000000000003"/>
        <n v="36.369999999999997"/>
        <n v="34.46"/>
        <n v="33.409999999999997"/>
        <n v="40.159999999999997"/>
        <n v="39.56"/>
        <n v="32.880000000000003"/>
        <n v="42.08"/>
        <n v="35.270000000000003"/>
        <n v="45.13"/>
        <n v="43.1"/>
        <n v="41.23"/>
        <n v="35.340000000000003"/>
        <n v="33.75"/>
        <n v="41.5"/>
        <n v="40.24"/>
        <n v="35.57"/>
        <n v="34.49"/>
        <n v="43.48"/>
        <n v="39.520000000000003"/>
        <n v="35.76"/>
        <n v="33.880000000000003"/>
        <n v="33.44"/>
        <n v="40.22"/>
        <n v="38.99"/>
        <n v="36.39"/>
        <n v="35.28"/>
        <n v="34.47"/>
        <n v="33.42"/>
        <n v="40.659999999999997"/>
        <n v="33.29"/>
        <n v="40.68"/>
        <n v="38.79"/>
        <n v="37.130000000000003"/>
        <n v="45.39"/>
        <n v="33.92"/>
        <n v="32.89"/>
        <n v="41.46"/>
        <n v="36.89"/>
        <n v="34.950000000000003"/>
        <n v="33.380000000000003"/>
        <n v="41.16"/>
        <n v="34.75"/>
        <n v="33.69"/>
        <n v="43.12"/>
        <n v="39.799999999999997"/>
        <n v="34.119999999999997"/>
        <n v="33.6"/>
        <n v="32.58"/>
        <n v="41.7"/>
        <n v="41.07"/>
        <n v="41.88"/>
        <n v="40.6"/>
        <n v="37.89"/>
        <n v="34.53"/>
        <n v="34.770000000000003"/>
        <n v="34.24"/>
        <n v="33.200000000000003"/>
        <n v="40.58"/>
        <n v="32.72"/>
        <n v="41.72"/>
        <n v="39.85"/>
        <n v="34.15"/>
        <n v="41.74"/>
        <n v="39.380000000000003"/>
        <n v="33.76"/>
        <n v="33.25"/>
        <n v="32.24"/>
        <n v="34.78"/>
        <n v="33.72"/>
        <n v="33.450000000000003"/>
        <n v="32.950000000000003"/>
        <n v="31.94"/>
        <n v="40.270000000000003"/>
        <n v="34.83"/>
        <n v="34.549999999999997"/>
        <n v="33"/>
        <n v="32.83"/>
        <n v="31.83"/>
        <n v="33.479999999999997"/>
        <n v="32.46"/>
        <n v="39.67"/>
        <n v="31.95"/>
        <n v="34.42"/>
        <n v="38.86"/>
        <n v="33.31"/>
        <n v="38.15"/>
        <n v="44.85"/>
        <n v="33.799999999999997"/>
        <n v="33.53"/>
        <n v="33.03"/>
        <n v="32.020000000000003"/>
        <n v="40.19"/>
        <n v="34.450000000000003"/>
        <n v="33.4"/>
        <n v="33.549999999999997"/>
        <n v="32.53"/>
        <n v="41.06"/>
        <n v="40.450000000000003"/>
        <n v="34.67"/>
        <n v="33.61"/>
        <n v="34.520000000000003"/>
        <n v="34"/>
        <n v="32.97"/>
        <n v="32.700000000000003"/>
        <n v="32.21"/>
        <n v="31.23"/>
        <n v="33.700000000000003"/>
        <n v="33.19"/>
        <n v="32.18"/>
        <n v="31.93"/>
        <n v="31.45"/>
        <n v="30.49"/>
        <n v="40.74"/>
        <n v="38.590000000000003"/>
        <n v="36.56"/>
        <n v="44.69"/>
        <n v="44.02"/>
        <n v="42.68"/>
        <n v="35.75"/>
        <n v="33.869999999999997"/>
        <n v="42.92"/>
        <n v="39.18"/>
        <n v="35.450000000000003"/>
        <n v="33.86"/>
        <n v="33.590000000000003"/>
        <n v="33.08"/>
        <n v="32.07"/>
        <n v="33.520000000000003"/>
        <n v="32.5"/>
        <n v="31.76"/>
        <n v="30.79"/>
        <n v="38.72"/>
        <n v="34.229999999999997"/>
        <n v="42.48"/>
        <n v="34.159999999999997"/>
        <n v="32.86"/>
        <n v="40.06"/>
        <n v="34.340000000000003"/>
        <n v="33.82"/>
        <n v="32.79"/>
        <n v="34.11"/>
        <n v="33.07"/>
        <n v="38.32"/>
        <n v="33.11"/>
        <n v="32.85"/>
        <n v="32.36"/>
        <n v="31.37"/>
        <n v="34.6"/>
        <n v="39.83"/>
        <n v="37.729999999999997"/>
        <n v="34.14"/>
        <n v="43.69"/>
        <n v="33.729999999999997"/>
        <n v="42.21"/>
        <n v="39.44"/>
        <n v="35.68"/>
        <n v="41.31"/>
        <n v="43.68"/>
        <n v="40.130000000000003"/>
        <n v="46.46"/>
        <n v="45.76"/>
        <n v="35.36"/>
        <n v="32.99"/>
        <n v="33.51"/>
        <n v="32.49"/>
        <n v="37.880000000000003"/>
        <n v="43.28"/>
        <n v="45.34"/>
        <n v="44.66"/>
        <n v="33.18"/>
        <n v="40.020000000000003"/>
        <n v="34.299999999999997"/>
        <n v="33.79"/>
        <n v="32.76"/>
        <n v="35.89"/>
        <n v="34.79"/>
        <n v="33.46"/>
        <n v="32.96"/>
        <n v="31.96"/>
        <n v="39.61"/>
        <n v="38.4"/>
        <n v="36.380000000000003"/>
        <n v="34.74"/>
        <n v="33.950000000000003"/>
        <n v="32.909999999999997"/>
        <n v="42.12"/>
        <n v="33.97"/>
        <n v="32.619999999999997"/>
        <n v="31.62"/>
        <n v="39.869999999999997"/>
        <n v="32.840000000000003"/>
        <n v="32.57"/>
        <n v="32.090000000000003"/>
        <n v="31.11"/>
        <n v="39.81"/>
        <n v="40.57"/>
        <n v="34.25"/>
        <n v="33.21"/>
        <n v="39.270000000000003"/>
        <n v="33.81"/>
        <n v="32.03"/>
        <n v="38.31"/>
        <n v="35.19"/>
        <n v="34.659999999999997"/>
        <n v="33.770000000000003"/>
        <n v="33.5"/>
        <n v="31.99"/>
        <n v="40.94"/>
        <n v="34.71"/>
        <n v="33.15"/>
        <n v="41.79"/>
        <n v="41.19"/>
        <n v="33.71"/>
        <n v="34.01"/>
        <n v="32.92"/>
        <n v="39.28"/>
        <n v="35.54"/>
        <n v="34.729999999999997"/>
        <n v="33.67"/>
        <n v="42.45"/>
        <n v="41.15"/>
        <n v="40.53"/>
        <n v="39.299999999999997"/>
        <n v="42.46"/>
        <n v="32.75"/>
        <n v="31.75"/>
        <n v="36.229999999999997"/>
        <n v="33.28"/>
        <n v="32.450000000000003"/>
        <n v="31.47"/>
        <n v="32.979999999999997"/>
        <n v="33.26"/>
        <n v="31.77"/>
        <n v="34.4"/>
        <n v="33.35"/>
        <n v="33.78"/>
        <n v="32.69"/>
        <n v="32.25"/>
        <n v="39.630000000000003"/>
        <n v="33.9"/>
        <n v="33.119999999999997"/>
        <n v="32.11"/>
        <n v="36.409999999999997"/>
        <n v="45.18"/>
        <n v="44.5"/>
        <n v="33.47"/>
        <n v="33.619999999999997"/>
        <n v="32.1"/>
        <n v="35.74"/>
        <n v="34.369999999999997"/>
        <n v="33.85"/>
        <n v="32.82"/>
        <n v="32.729999999999997"/>
        <n v="31.25"/>
        <n v="34.76"/>
        <n v="34.479999999999997"/>
        <n v="32.93"/>
        <n v="34.64"/>
        <n v="39.090000000000003"/>
        <n v="32.17"/>
        <n v="32.56"/>
        <n v="32.299999999999997"/>
        <n v="34.31"/>
        <n v="37.74"/>
        <n v="43.7"/>
        <n v="39.909999999999997"/>
        <n v="34.21"/>
        <n v="33.17"/>
        <n v="32.200000000000003"/>
        <n v="33.74"/>
        <n v="32.71"/>
        <n v="41.24"/>
        <n v="39.979999999999997"/>
        <n v="36.04"/>
        <n v="34.18"/>
        <n v="33.14"/>
        <n v="37.31"/>
        <n v="43.2"/>
        <n v="36.07"/>
        <n v="47.5"/>
        <n v="46.79"/>
        <n v="45.36"/>
        <n v="43.99"/>
        <n v="43.33"/>
        <n v="41.03"/>
        <n v="35.17"/>
        <n v="42.99"/>
        <n v="41.68"/>
        <n v="42.76"/>
        <n v="37.380000000000003"/>
        <n v="43.94"/>
        <n v="33.1"/>
        <n v="32.47"/>
        <n v="33.56"/>
        <n v="37.71"/>
        <n v="35.729999999999997"/>
        <n v="43.01"/>
      </sharedItems>
    </cacheField>
    <cacheField name="Runtime_hr" numFmtId="0">
      <sharedItems containsSemiMixedTypes="0" containsString="0" containsNumber="1" minValue="3.7" maxValue="8"/>
    </cacheField>
    <cacheField name="Downtime_hr" numFmtId="0">
      <sharedItems containsSemiMixedTypes="0" containsString="0" containsNumber="1" minValue="0" maxValue="4.3" count="196">
        <n v="0.33"/>
        <n v="0.27"/>
        <n v="0.66"/>
        <n v="0.41"/>
        <n v="0.94"/>
        <n v="0.4"/>
        <n v="0.42"/>
        <n v="0.15"/>
        <n v="0.98"/>
        <n v="2.75"/>
        <n v="0.3"/>
        <n v="0.17"/>
        <n v="0.73"/>
        <n v="0.31"/>
        <n v="0.22"/>
        <n v="0.24"/>
        <n v="0.62"/>
        <n v="0.32"/>
        <n v="0.68"/>
        <n v="0.37"/>
        <n v="0.97"/>
        <n v="0.77"/>
        <n v="0.36"/>
        <n v="0.39"/>
        <n v="0.28000000000000003"/>
        <n v="0.45"/>
        <n v="0.23"/>
        <n v="0.06"/>
        <n v="0.49"/>
        <n v="0.11"/>
        <n v="0.2"/>
        <n v="0.57999999999999996"/>
        <n v="0.7"/>
        <n v="0.13"/>
        <n v="0.65"/>
        <n v="0.5"/>
        <n v="1.76"/>
        <n v="0.56999999999999995"/>
        <n v="0.64"/>
        <n v="0.48"/>
        <n v="3.48"/>
        <n v="0.28999999999999998"/>
        <n v="0.43"/>
        <n v="0.56000000000000005"/>
        <n v="0.52"/>
        <n v="0.26"/>
        <n v="0.18"/>
        <n v="0.63"/>
        <n v="0.35"/>
        <n v="0.19"/>
        <n v="0.59"/>
        <n v="0.53"/>
        <n v="0.16"/>
        <n v="0.25"/>
        <n v="0.38"/>
        <n v="0.51"/>
        <n v="1.7"/>
        <n v="0.69"/>
        <n v="0.55000000000000004"/>
        <n v="0.61"/>
        <n v="0.67"/>
        <n v="0.46"/>
        <n v="0.83"/>
        <n v="0.34"/>
        <n v="2.92"/>
        <n v="0.1"/>
        <n v="0.14000000000000001"/>
        <n v="0.05"/>
        <n v="0.79"/>
        <n v="0.09"/>
        <n v="1.07"/>
        <n v="0.21"/>
        <n v="1.31"/>
        <n v="3.01"/>
        <n v="0.78"/>
        <n v="3.32"/>
        <n v="0.44"/>
        <n v="0.03"/>
        <n v="0.47"/>
        <n v="1.01"/>
        <n v="1.06"/>
        <n v="0.6"/>
        <n v="3.22"/>
        <n v="0.76"/>
        <n v="0"/>
        <n v="1.1100000000000001"/>
        <n v="0.08"/>
        <n v="0.75"/>
        <n v="0.81"/>
        <n v="0.9"/>
        <n v="0.72"/>
        <n v="0.8"/>
        <n v="0.96"/>
        <n v="0.91"/>
        <n v="2.36"/>
        <n v="0.12"/>
        <n v="0.54"/>
        <n v="2.3199999999999998"/>
        <n v="0.93"/>
        <n v="4.3"/>
        <n v="0.74"/>
        <n v="0.82"/>
        <n v="2.48"/>
        <n v="3.46"/>
        <n v="2.66"/>
        <n v="2.41"/>
        <n v="0.88"/>
        <n v="0.87"/>
        <n v="0.85"/>
        <n v="0.04"/>
        <n v="1"/>
        <n v="1.1299999999999999"/>
        <n v="1.1499999999999999"/>
        <n v="1.73"/>
        <n v="3.34"/>
        <n v="7.0000000000000007E-2"/>
        <n v="2.21"/>
        <n v="1.2"/>
        <n v="0.71"/>
        <n v="1.1399999999999999"/>
        <n v="2.27"/>
        <n v="2.09"/>
        <n v="1.04"/>
        <n v="1.1200000000000001"/>
        <n v="3.36"/>
        <n v="2.1"/>
        <n v="1.35"/>
        <n v="1.0900000000000001"/>
        <n v="2.11"/>
        <n v="0.89"/>
        <n v="0.01"/>
        <n v="1.32"/>
        <n v="1.53"/>
        <n v="0.92"/>
        <n v="0.86"/>
        <n v="1.1599999999999999"/>
        <n v="3.52"/>
        <n v="0.02"/>
        <n v="2.2200000000000002"/>
        <n v="2.63"/>
        <n v="2.4700000000000002"/>
        <n v="3.05"/>
        <n v="3.65"/>
        <n v="3.37"/>
        <n v="1.03"/>
        <n v="1.26"/>
        <n v="0.84"/>
        <n v="0.99"/>
        <n v="2.17"/>
        <n v="1.97"/>
        <n v="1.02"/>
        <n v="2.2999999999999998"/>
        <n v="2.58"/>
        <n v="1.79"/>
        <n v="3.41"/>
        <n v="2.35"/>
        <n v="1.87"/>
        <n v="3.15"/>
        <n v="3.13"/>
        <n v="2.0099999999999998"/>
        <n v="3.06"/>
        <n v="3.64"/>
        <n v="1.84"/>
        <n v="2.98"/>
        <n v="3.25"/>
        <n v="2.2000000000000002"/>
        <n v="1.1000000000000001"/>
        <n v="1.98"/>
        <n v="1.27"/>
        <n v="3.88"/>
        <n v="1.18"/>
        <n v="2.1800000000000002"/>
        <n v="3.81"/>
        <n v="1.93"/>
        <n v="2.81"/>
        <n v="2.67"/>
        <n v="3.09"/>
        <n v="3.17"/>
        <n v="1.49"/>
        <n v="4.28"/>
        <n v="1.08"/>
        <n v="1.05"/>
        <n v="3.3"/>
        <n v="1.95"/>
        <n v="1.83"/>
        <n v="2.85"/>
        <n v="1.72"/>
        <n v="2.9"/>
        <n v="2.69"/>
        <n v="3.5"/>
        <n v="2.13"/>
        <n v="2.12"/>
        <n v="1.29"/>
        <n v="1.28"/>
        <n v="2.64"/>
        <n v="2.61"/>
      </sharedItems>
    </cacheField>
    <cacheField name="Production_t" numFmtId="0">
      <sharedItems containsSemiMixedTypes="0" containsString="0" containsNumber="1" minValue="17.23" maxValue="48.59"/>
    </cacheField>
    <cacheField name="Good_Production_t" numFmtId="0">
      <sharedItems containsSemiMixedTypes="0" containsString="0" containsNumber="1" minValue="16.82" maxValue="47.83"/>
    </cacheField>
    <cacheField name="Offspec_or_Scrap_t" numFmtId="0">
      <sharedItems containsSemiMixedTypes="0" containsString="0" containsNumber="1" minValue="0" maxValue="2.77"/>
    </cacheField>
    <cacheField name="Quality_pct" numFmtId="0">
      <sharedItems containsSemiMixedTypes="0" containsString="0" containsNumber="1" minValue="92.21" maxValue="100" count="517">
        <n v="97.67"/>
        <n v="97.82"/>
        <n v="96.65"/>
        <n v="96.97"/>
        <n v="98"/>
        <n v="98.46"/>
        <n v="96.78"/>
        <n v="96.69"/>
        <n v="97.93"/>
        <n v="99.16"/>
        <n v="97.85"/>
        <n v="97.43"/>
        <n v="98.43"/>
        <n v="98.47"/>
        <n v="97.99"/>
        <n v="99.27"/>
        <n v="96.24"/>
        <n v="97.63"/>
        <n v="98.79"/>
        <n v="99.51"/>
        <n v="98.71"/>
        <n v="98.18"/>
        <n v="97.62"/>
        <n v="97.7"/>
        <n v="98.63"/>
        <n v="98.31"/>
        <n v="97.6"/>
        <n v="98.27"/>
        <n v="95.68"/>
        <n v="98.24"/>
        <n v="97.73"/>
        <n v="98.04"/>
        <n v="96.87"/>
        <n v="98.06"/>
        <n v="97.28"/>
        <n v="97.77"/>
        <n v="96.15"/>
        <n v="97.04"/>
        <n v="93.93"/>
        <n v="98.41"/>
        <n v="99.24"/>
        <n v="99.39"/>
        <n v="97.25"/>
        <n v="97.48"/>
        <n v="98.65"/>
        <n v="96.14"/>
        <n v="98.48"/>
        <n v="97.46"/>
        <n v="92.99"/>
        <n v="96.9"/>
        <n v="98.38"/>
        <n v="99.3"/>
        <n v="98.61"/>
        <n v="96.85"/>
        <n v="96.31"/>
        <n v="98.29"/>
        <n v="100"/>
        <n v="99.44"/>
        <n v="99.92"/>
        <n v="97.57"/>
        <n v="98.62"/>
        <n v="99.54"/>
        <n v="99.48"/>
        <n v="97.88"/>
        <n v="99.1"/>
        <n v="99.19"/>
        <n v="98.05"/>
        <n v="96.92"/>
        <n v="98.22"/>
        <n v="96.72"/>
        <n v="99.09"/>
        <n v="99.62"/>
        <n v="97.68"/>
        <n v="97.39"/>
        <n v="97.76"/>
        <n v="98.59"/>
        <n v="97.56"/>
        <n v="98.14"/>
        <n v="97.14"/>
        <n v="97.75"/>
        <n v="97.1"/>
        <n v="99.03"/>
        <n v="99.36"/>
        <n v="97.96"/>
        <n v="95.51"/>
        <n v="97.4"/>
        <n v="99.67"/>
        <n v="97.97"/>
        <n v="98.28"/>
        <n v="99.85"/>
        <n v="98.57"/>
        <n v="98.1"/>
        <n v="97.49"/>
        <n v="97.84"/>
        <n v="99.52"/>
        <n v="99"/>
        <n v="97.01"/>
        <n v="96.23"/>
        <n v="97.81"/>
        <n v="98.68"/>
        <n v="99.23"/>
        <n v="96.7"/>
        <n v="97.13"/>
        <n v="98.58"/>
        <n v="99.86"/>
        <n v="97"/>
        <n v="96.48"/>
        <n v="98.26"/>
        <n v="98.9"/>
        <n v="96.55"/>
        <n v="96.63"/>
        <n v="99.42"/>
        <n v="96.51"/>
        <n v="98.45"/>
        <n v="97.86"/>
        <n v="97.9"/>
        <n v="97.26"/>
        <n v="97.37"/>
        <n v="99.88"/>
        <n v="98.96"/>
        <n v="98.91"/>
        <n v="96.96"/>
        <n v="98.13"/>
        <n v="96.82"/>
        <n v="96.88"/>
        <n v="99.59"/>
        <n v="99.26"/>
        <n v="98.2"/>
        <n v="93.57"/>
        <n v="97.94"/>
        <n v="97.44"/>
        <n v="97.17"/>
        <n v="98.82"/>
        <n v="97.87"/>
        <n v="97.35"/>
        <n v="98.87"/>
        <n v="96.73"/>
        <n v="99.35"/>
        <n v="98.54"/>
        <n v="96.74"/>
        <n v="96.5"/>
        <n v="99.61"/>
        <n v="98.01"/>
        <n v="98.03"/>
        <n v="98.56"/>
        <n v="98.08"/>
        <n v="99.2"/>
        <n v="96.01"/>
        <n v="96.19"/>
        <n v="96.91"/>
        <n v="95.6"/>
        <n v="98.17"/>
        <n v="97.32"/>
        <n v="99.28"/>
        <n v="98.39"/>
        <n v="98.77"/>
        <n v="99.06"/>
        <n v="97.47"/>
        <n v="98.7"/>
        <n v="98.32"/>
        <n v="98.95"/>
        <n v="96.41"/>
        <n v="97.91"/>
        <n v="99.37"/>
        <n v="99.11"/>
        <n v="94.07"/>
        <n v="98.84"/>
        <n v="97.92"/>
        <n v="99.98"/>
        <n v="98.73"/>
        <n v="98.15"/>
        <n v="97.95"/>
        <n v="96.32"/>
        <n v="99.45"/>
        <n v="98.88"/>
        <n v="97.59"/>
        <n v="98.76"/>
        <n v="99.99"/>
        <n v="99.93"/>
        <n v="99.31"/>
        <n v="97.09"/>
        <n v="99.01"/>
        <n v="97.8"/>
        <n v="95.49"/>
        <n v="97.98"/>
        <n v="98.55"/>
        <n v="95.84"/>
        <n v="98.89"/>
        <n v="98.83"/>
        <n v="96.16"/>
        <n v="96.17"/>
        <n v="99.05"/>
        <n v="97.19"/>
        <n v="98.4"/>
        <n v="95.94"/>
        <n v="96.64"/>
        <n v="96.53"/>
        <n v="99.97"/>
        <n v="97.3"/>
        <n v="98.12"/>
        <n v="96.93"/>
        <n v="96.86"/>
        <n v="95.61"/>
        <n v="96.56"/>
        <n v="98.85"/>
        <n v="99.73"/>
        <n v="98.19"/>
        <n v="96.79"/>
        <n v="97.78"/>
        <n v="96.36"/>
        <n v="98.44"/>
        <n v="98.36"/>
        <n v="97.07"/>
        <n v="97.54"/>
        <n v="99.78"/>
        <n v="97.36"/>
        <n v="96.62"/>
        <n v="97.24"/>
        <n v="98.78"/>
        <n v="98.42"/>
        <n v="96.83"/>
        <n v="96.35"/>
        <n v="99.17"/>
        <n v="99.66"/>
        <n v="96.75"/>
        <n v="94.12"/>
        <n v="98.25"/>
        <n v="96.25"/>
        <n v="95.7"/>
        <n v="99.83"/>
        <n v="98.93"/>
        <n v="97.34"/>
        <n v="97.64"/>
        <n v="98.66"/>
        <n v="98.21"/>
        <n v="94.24"/>
        <n v="97.66"/>
        <n v="98.11"/>
        <n v="96.28"/>
        <n v="96.67"/>
        <n v="97.52"/>
        <n v="98.69"/>
        <n v="97.69"/>
        <n v="96.1"/>
        <n v="97.61"/>
        <n v="99.72"/>
        <n v="99.02"/>
        <n v="96.29"/>
        <n v="99.46"/>
        <n v="97.58"/>
        <n v="98.94"/>
        <n v="97.42"/>
        <n v="95.98"/>
        <n v="98.72"/>
        <n v="97.89"/>
        <n v="97.74"/>
        <n v="98.02"/>
        <n v="98.52"/>
        <n v="97.45"/>
        <n v="96"/>
        <n v="99.63"/>
        <n v="97.08"/>
        <n v="99.89"/>
        <n v="96.34"/>
        <n v="98.86"/>
        <n v="97.5"/>
        <n v="94.35"/>
        <n v="96.38"/>
        <n v="96.76"/>
        <n v="96.84"/>
        <n v="96.94"/>
        <n v="99.58"/>
        <n v="97.71"/>
        <n v="99.65"/>
        <n v="98.74"/>
        <n v="98.53"/>
        <n v="98.09"/>
        <n v="98.33"/>
        <n v="95.53"/>
        <n v="98.49"/>
        <n v="95.77"/>
        <n v="95.34"/>
        <n v="97.38"/>
        <n v="99.22"/>
        <n v="99.71"/>
        <n v="99.04"/>
        <n v="97.72"/>
        <n v="97.51"/>
        <n v="99.33"/>
        <n v="99.43"/>
        <n v="99.29"/>
        <n v="97.65"/>
        <n v="98.5"/>
        <n v="98.67"/>
        <n v="99.38"/>
        <n v="98.98"/>
        <n v="97.83"/>
        <n v="99.12"/>
        <n v="97.21"/>
        <n v="98.64"/>
        <n v="98.97"/>
        <n v="97.79"/>
        <n v="99.34"/>
        <n v="98.92"/>
        <n v="97.53"/>
        <n v="97.23"/>
        <n v="99.95"/>
        <n v="96.57"/>
        <n v="97.29"/>
        <n v="96.8"/>
        <n v="92.44"/>
        <n v="95.41"/>
        <n v="98.37"/>
        <n v="99.15"/>
        <n v="98.99"/>
        <n v="97.02"/>
        <n v="98.34"/>
        <n v="96.77"/>
        <n v="96.59"/>
        <n v="96.44"/>
        <n v="96.99"/>
        <n v="95.63"/>
        <n v="95.28"/>
        <n v="96.07"/>
        <n v="97.11"/>
        <n v="99.68"/>
        <n v="96.04"/>
        <n v="97.41"/>
        <n v="99.84"/>
        <n v="96.95"/>
        <n v="99.14"/>
        <n v="96.58"/>
        <n v="95.57"/>
        <n v="99.57"/>
        <n v="95.1"/>
        <n v="95.35"/>
        <n v="96.11"/>
        <n v="99.41"/>
        <n v="97.16"/>
        <n v="97.12"/>
        <n v="98.16"/>
        <n v="99.08"/>
        <n v="95.65"/>
        <n v="99.55"/>
        <n v="99.07"/>
        <n v="97.15"/>
        <n v="97.22"/>
        <n v="97.03"/>
        <n v="98.6"/>
        <n v="96.3"/>
        <n v="96.68"/>
        <n v="96.02"/>
        <n v="97.2"/>
        <n v="99.21"/>
        <n v="93.14"/>
        <n v="94.34"/>
        <n v="99.76"/>
        <n v="96.66"/>
        <n v="97.33"/>
        <n v="96.89"/>
        <n v="97.06"/>
        <n v="93.95"/>
        <n v="92.21"/>
        <n v="97.27"/>
        <n v="99.74"/>
        <n v="95.29"/>
        <n v="96.12"/>
        <n v="99.56"/>
        <n v="95.8"/>
        <n v="98.81"/>
        <n v="98.07"/>
        <n v="99.18"/>
        <n v="97.31"/>
        <n v="99.32"/>
        <n v="96.27"/>
        <n v="95.83"/>
        <n v="98.75"/>
        <n v="93.87"/>
        <n v="96.6"/>
        <n v="99.75"/>
        <n v="95.19"/>
        <n v="95.91"/>
        <n v="95.96"/>
        <n v="96.71"/>
        <n v="99.64"/>
        <n v="97.18"/>
        <n v="96.81"/>
        <n v="95.2"/>
        <n v="93.39"/>
        <n v="98.23"/>
        <n v="96.33"/>
        <n v="99.6"/>
        <n v="96.08"/>
        <n v="96.22"/>
        <n v="99.69"/>
        <n v="98.3"/>
        <n v="93.71"/>
        <n v="97.05"/>
        <n v="99.77"/>
        <n v="92.88"/>
        <n v="98.51"/>
        <n v="99.8"/>
        <n v="95.03"/>
        <n v="95.86"/>
        <n v="95.71"/>
        <n v="95.38"/>
        <n v="94.25"/>
        <n v="92.96"/>
        <n v="98.8"/>
        <n v="92.98"/>
        <n v="96.54"/>
        <n v="95.87"/>
        <n v="94.19"/>
        <n v="96.39"/>
        <n v="99.53"/>
        <n v="95.69"/>
        <n v="95.55"/>
        <n v="98.35"/>
        <n v="99.87"/>
        <n v="94.5"/>
        <n v="96.98"/>
        <n v="96.05"/>
        <n v="95.56"/>
        <n v="99.9"/>
        <n v="96.4"/>
        <n v="99.81"/>
        <n v="94.66"/>
        <n v="97.55"/>
        <n v="96.49"/>
        <n v="99.82"/>
        <n v="95.52"/>
        <n v="99.94"/>
        <n v="95.33"/>
        <n v="96.18"/>
        <n v="96.61"/>
        <n v="99.4"/>
        <n v="95.89"/>
        <n v="99.5"/>
        <n v="99.7"/>
        <n v="99.49"/>
        <n v="95.76"/>
        <n v="96.21"/>
        <n v="99.91"/>
        <n v="95.36"/>
        <n v="99.96"/>
        <n v="96.03"/>
        <n v="96.26"/>
        <n v="95.99"/>
        <n v="96.37"/>
        <n v="93.9"/>
        <n v="95.12"/>
        <n v="99.25"/>
        <n v="96.43"/>
        <n v="96.52"/>
        <n v="94"/>
        <n v="96.47"/>
        <n v="94.88"/>
        <n v="96.42"/>
        <n v="95.9"/>
        <n v="95.78"/>
        <n v="95.58"/>
        <n v="99.79"/>
        <n v="95.95"/>
        <n v="96.45"/>
        <n v="94.37"/>
        <n v="95.16"/>
        <n v="95.4"/>
        <n v="95.92"/>
        <n v="95.82"/>
        <n v="94.16"/>
        <n v="95.45"/>
        <n v="94.81"/>
        <n v="95.14"/>
        <n v="94.53"/>
        <n v="96.06"/>
        <n v="99.13"/>
        <n v="94.74"/>
        <n v="94.95"/>
        <n v="96.13"/>
        <n v="94.09"/>
        <n v="95.25"/>
        <n v="95.79"/>
        <n v="99.47"/>
        <n v="95.85"/>
        <n v="94.26"/>
        <n v="93.92"/>
        <n v="94.06"/>
        <n v="93.69"/>
        <n v="95.97"/>
        <n v="95.27"/>
        <n v="95.3"/>
        <n v="95.09"/>
        <n v="94.89"/>
        <n v="94.43"/>
        <n v="94.22"/>
        <n v="95.26"/>
        <n v="95.72"/>
        <n v="95.66"/>
        <n v="95.54"/>
        <n v="92.92"/>
        <n v="95.46"/>
        <n v="95.81"/>
        <n v="96.2"/>
        <n v="94.52"/>
        <n v="93.94"/>
        <n v="94.64"/>
        <n v="95.24"/>
        <n v="94.6"/>
        <n v="95.05"/>
        <n v="94.32"/>
        <n v="93.64"/>
        <n v="95.11"/>
        <n v="94.28"/>
        <n v="94.97"/>
        <n v="95.88"/>
        <n v="95.23"/>
        <n v="96.46"/>
      </sharedItems>
    </cacheField>
    <cacheField name="Availability_pct" numFmtId="0">
      <sharedItems containsSemiMixedTypes="0" containsString="0" containsNumber="1" minValue="46.25" maxValue="100"/>
    </cacheField>
    <cacheField name="Performance_pct" numFmtId="0">
      <sharedItems containsSemiMixedTypes="0" containsString="0" containsNumber="1" minValue="84.52" maxValue="103"/>
    </cacheField>
    <cacheField name="OEE_pct" numFmtId="0">
      <sharedItems containsSemiMixedTypes="0" containsString="0" containsNumber="1" minValue="42.46" maxValue="101.33"/>
    </cacheField>
    <cacheField name="Steam_Consumed_t" numFmtId="0">
      <sharedItems containsSemiMixedTypes="0" containsString="0" containsNumber="1" minValue="0.89" maxValue="61.18"/>
    </cacheField>
    <cacheField name="Power_Consumed_kWh" numFmtId="0">
      <sharedItems containsSemiMixedTypes="0" containsString="0" containsNumber="1" minValue="896.04" maxValue="4935.17"/>
    </cacheField>
    <cacheField name="Specific_Steam_t_per_t" numFmtId="0">
      <sharedItems containsSemiMixedTypes="0" containsString="0" containsNumber="1" minValue="2.3E-2" maxValue="1.5409999999999999"/>
    </cacheField>
    <cacheField name="Specific_Power_kWh_per_t" numFmtId="0">
      <sharedItems containsSemiMixedTypes="0" containsString="0" containsNumber="1" minValue="35.25" maxValue="124.69"/>
    </cacheField>
    <cacheField name="Days (Date)" numFmtId="0" databaseField="0">
      <fieldGroup base="0">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7599319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5.540762847224" createdVersion="8" refreshedVersion="8" minRefreshableVersion="3" recordCount="1095" xr:uid="{A5CB5F9F-2086-4F89-8678-46DBAA78A9E2}">
  <cacheSource type="worksheet">
    <worksheetSource name="Table2"/>
  </cacheSource>
  <cacheFields count="5">
    <cacheField name="Date" numFmtId="164">
      <sharedItems containsSemiMixedTypes="0" containsNonDate="0" containsDate="1" containsString="0" minDate="2025-01-01T00:00:00" maxDate="2026-01-01T00:00:00"/>
    </cacheField>
    <cacheField name="Unit" numFmtId="0">
      <sharedItems count="3">
        <s v="Reactor"/>
        <s v="Distillation"/>
        <s v="Drying"/>
      </sharedItems>
    </cacheField>
    <cacheField name="Assay_pct" numFmtId="0">
      <sharedItems containsSemiMixedTypes="0" containsString="0" containsNumber="1" minValue="96.63" maxValue="100"/>
    </cacheField>
    <cacheField name="Moisture_pct" numFmtId="0">
      <sharedItems containsSemiMixedTypes="0" containsString="0" containsNumber="1" minValue="0.03" maxValue="0.58799999999999997" count="403">
        <n v="0.20300000000000001"/>
        <n v="0.113"/>
        <n v="0.22600000000000001"/>
        <n v="0.20499999999999999"/>
        <n v="0.14699999999999999"/>
        <n v="0.252"/>
        <n v="7.2999999999999995E-2"/>
        <n v="0.14299999999999999"/>
        <n v="0.25900000000000001"/>
        <n v="0.182"/>
        <n v="0.32900000000000001"/>
        <n v="0.36599999999999999"/>
        <n v="0.17299999999999999"/>
        <n v="0.19400000000000001"/>
        <n v="0.33400000000000002"/>
        <n v="0.36299999999999999"/>
        <n v="0.14000000000000001"/>
        <n v="0.32100000000000001"/>
        <n v="0.22500000000000001"/>
        <n v="0.112"/>
        <n v="0.42599999999999999"/>
        <n v="0.248"/>
        <n v="9.2999999999999999E-2"/>
        <n v="0.251"/>
        <n v="0.157"/>
        <n v="0.214"/>
        <n v="0.27800000000000002"/>
        <n v="0.36499999999999999"/>
        <n v="0.13800000000000001"/>
        <n v="9.6000000000000002E-2"/>
        <n v="0.38400000000000001"/>
        <n v="0.26500000000000001"/>
        <n v="0.17699999999999999"/>
        <n v="0.316"/>
        <n v="0.16400000000000001"/>
        <n v="0.20899999999999999"/>
        <n v="0.47"/>
        <n v="0.159"/>
        <n v="0.32400000000000001"/>
        <n v="0.41099999999999998"/>
        <n v="0.27600000000000002"/>
        <n v="6.6000000000000003E-2"/>
        <n v="0.30399999999999999"/>
        <n v="0.16300000000000001"/>
        <n v="0.222"/>
        <n v="0.38300000000000001"/>
        <n v="0.25800000000000001"/>
        <n v="0.156"/>
        <n v="0.32700000000000001"/>
        <n v="0.245"/>
        <n v="0.108"/>
        <n v="0.46"/>
        <n v="0.23599999999999999"/>
        <n v="7.0999999999999994E-2"/>
        <n v="0.34699999999999998"/>
        <n v="8.4000000000000005E-2"/>
        <n v="0.27500000000000002"/>
        <n v="0.33200000000000002"/>
        <n v="0.16900000000000001"/>
        <n v="0.21199999999999999"/>
        <n v="0.23899999999999999"/>
        <n v="0.42699999999999999"/>
        <n v="0.25700000000000001"/>
        <n v="0.27400000000000002"/>
        <n v="8.2000000000000003E-2"/>
        <n v="0.24399999999999999"/>
        <n v="0.46700000000000003"/>
        <n v="0.34599999999999997"/>
        <n v="0.221"/>
        <n v="0.20799999999999999"/>
        <n v="0.29199999999999998"/>
        <n v="0.308"/>
        <n v="7.1999999999999995E-2"/>
        <n v="0.318"/>
        <n v="0.153"/>
        <n v="0.192"/>
        <n v="0.315"/>
        <n v="0.19500000000000001"/>
        <n v="0.185"/>
        <n v="0.03"/>
        <n v="0.12"/>
        <n v="0.45100000000000001"/>
        <n v="0.161"/>
        <n v="0.16"/>
        <n v="0.438"/>
        <n v="6.4000000000000001E-2"/>
        <n v="0.38800000000000001"/>
        <n v="0.33900000000000002"/>
        <n v="0.34"/>
        <n v="0.22"/>
        <n v="0.127"/>
        <n v="0.39700000000000002"/>
        <n v="0.17100000000000001"/>
        <n v="0.152"/>
        <n v="0.17599999999999999"/>
        <n v="0.16500000000000001"/>
        <n v="0.35399999999999998"/>
        <n v="0.13600000000000001"/>
        <n v="0.35599999999999998"/>
        <n v="0.28100000000000003"/>
        <n v="0.34300000000000003"/>
        <n v="0.25600000000000001"/>
        <n v="0.104"/>
        <n v="0.218"/>
        <n v="0.311"/>
        <n v="0.26400000000000001"/>
        <n v="0.34899999999999998"/>
        <n v="0.27900000000000003"/>
        <n v="7.9000000000000001E-2"/>
        <n v="0.34200000000000003"/>
        <n v="0.23200000000000001"/>
        <n v="0.40799999999999997"/>
        <n v="0.29599999999999999"/>
        <n v="0.44900000000000001"/>
        <n v="0.13900000000000001"/>
        <n v="0.123"/>
        <n v="0.28000000000000003"/>
        <n v="0.24"/>
        <n v="0.23300000000000001"/>
        <n v="0.35899999999999999"/>
        <n v="0.28799999999999998"/>
        <n v="0.183"/>
        <n v="0.23699999999999999"/>
        <n v="0.14099999999999999"/>
        <n v="0.4"/>
        <n v="0.122"/>
        <n v="0.35699999999999998"/>
        <n v="0.13500000000000001"/>
        <n v="0.38100000000000001"/>
        <n v="0.13200000000000001"/>
        <n v="0.29399999999999998"/>
        <n v="0.22700000000000001"/>
        <n v="0.19700000000000001"/>
        <n v="0.30199999999999999"/>
        <n v="0.29299999999999998"/>
        <n v="0.28499999999999998"/>
        <n v="0.41399999999999998"/>
        <n v="0.13300000000000001"/>
        <n v="0.41"/>
        <n v="0.17499999999999999"/>
        <n v="0.21099999999999999"/>
        <n v="0.42"/>
        <n v="3.2000000000000001E-2"/>
        <n v="0.372"/>
        <n v="0.14799999999999999"/>
        <n v="0.32300000000000001"/>
        <n v="0.129"/>
        <n v="0.36"/>
        <n v="8.6999999999999994E-2"/>
        <n v="8.8999999999999996E-2"/>
        <n v="0.29099999999999998"/>
        <n v="0.317"/>
        <n v="0.45700000000000002"/>
        <n v="0.1"/>
        <n v="0.30299999999999999"/>
        <n v="0.18"/>
        <n v="0.184"/>
        <n v="0.52300000000000002"/>
        <n v="0.375"/>
        <n v="7.5999999999999998E-2"/>
        <n v="0.377"/>
        <n v="0.14899999999999999"/>
        <n v="0.16800000000000001"/>
        <n v="0.23"/>
        <n v="0.191"/>
        <n v="0.14399999999999999"/>
        <n v="0.24299999999999999"/>
        <n v="0.48199999999999998"/>
        <n v="0.128"/>
        <n v="0.155"/>
        <n v="0.28899999999999998"/>
        <n v="0.15"/>
        <n v="0.29899999999999999"/>
        <n v="0.111"/>
        <n v="0.39100000000000001"/>
        <n v="0.20399999999999999"/>
        <n v="0.33500000000000002"/>
        <n v="6.5000000000000002E-2"/>
        <n v="0.126"/>
        <n v="8.7999999999999995E-2"/>
        <n v="0.17"/>
        <n v="0.188"/>
        <n v="0.20100000000000001"/>
        <n v="0.26800000000000002"/>
        <n v="0.29799999999999999"/>
        <n v="0.253"/>
        <n v="0.13700000000000001"/>
        <n v="0.40699999999999997"/>
        <n v="0.373"/>
        <n v="0.17799999999999999"/>
        <n v="0.33"/>
        <n v="0.35099999999999998"/>
        <n v="5.2999999999999999E-2"/>
        <n v="7.3999999999999996E-2"/>
        <n v="8.3000000000000004E-2"/>
        <n v="0.36199999999999999"/>
        <n v="0.35299999999999998"/>
        <n v="0.34100000000000003"/>
        <n v="9.1999999999999998E-2"/>
        <n v="0.31"/>
        <n v="0.158"/>
        <n v="0.28299999999999997"/>
        <n v="0.109"/>
        <n v="5.7000000000000002E-2"/>
        <n v="0.17899999999999999"/>
        <n v="0.39600000000000002"/>
        <n v="0.29699999999999999"/>
        <n v="0.58799999999999997"/>
        <n v="0.186"/>
        <n v="0.19"/>
        <n v="0.45300000000000001"/>
        <n v="0.21"/>
        <n v="9.8000000000000004E-2"/>
        <n v="0.34799999999999998"/>
        <n v="0.39300000000000002"/>
        <n v="0.106"/>
        <n v="0.20599999999999999"/>
        <n v="0.10199999999999999"/>
        <n v="0.38"/>
        <n v="0.16700000000000001"/>
        <n v="0.43"/>
        <n v="0.35799999999999998"/>
        <n v="0.27100000000000002"/>
        <n v="0.21299999999999999"/>
        <n v="0.34399999999999997"/>
        <n v="0.16600000000000001"/>
        <n v="0.125"/>
        <n v="0.223"/>
        <n v="0.41699999999999998"/>
        <n v="0.13100000000000001"/>
        <n v="0.44800000000000001"/>
        <n v="0.23100000000000001"/>
        <n v="0.32500000000000001"/>
        <n v="0.314"/>
        <n v="0.114"/>
        <n v="6.8000000000000005E-2"/>
        <n v="0.35199999999999998"/>
        <n v="0.26600000000000001"/>
        <n v="0.48099999999999998"/>
        <n v="0.216"/>
        <n v="0.29499999999999998"/>
        <n v="0.32"/>
        <n v="0.26100000000000001"/>
        <n v="0.434"/>
        <n v="0.45500000000000002"/>
        <n v="0.32200000000000001"/>
        <n v="0.47199999999999998"/>
        <n v="0.45800000000000002"/>
        <n v="0.436"/>
        <n v="5.8000000000000003E-2"/>
        <n v="0.24199999999999999"/>
        <n v="0.31900000000000001"/>
        <n v="0.27700000000000002"/>
        <n v="7.6999999999999999E-2"/>
        <n v="0.39200000000000002"/>
        <n v="0.313"/>
        <n v="0.33800000000000002"/>
        <n v="0.20200000000000001"/>
        <n v="0.45"/>
        <n v="0.22900000000000001"/>
        <n v="0.247"/>
        <n v="0.40400000000000003"/>
        <n v="0.151"/>
        <n v="0.13400000000000001"/>
        <n v="0.35"/>
        <n v="9.0999999999999998E-2"/>
        <n v="0.19900000000000001"/>
        <n v="5.6000000000000001E-2"/>
        <n v="0.41899999999999998"/>
        <n v="0.17199999999999999"/>
        <n v="5.0999999999999997E-2"/>
        <n v="0.27300000000000002"/>
        <n v="0.47899999999999998"/>
        <n v="4.5999999999999999E-2"/>
        <n v="0.11799999999999999"/>
        <n v="3.1E-2"/>
        <n v="0.30599999999999999"/>
        <n v="0.41799999999999998"/>
        <n v="0.187"/>
        <n v="0.18099999999999999"/>
        <n v="0.39"/>
        <n v="0.189"/>
        <n v="9.9000000000000005E-2"/>
        <n v="0.24099999999999999"/>
        <n v="0.105"/>
        <n v="0.26"/>
        <n v="0.13"/>
        <n v="0.26200000000000001"/>
        <n v="0.499"/>
        <n v="0.32800000000000001"/>
        <n v="0.49299999999999999"/>
        <n v="0.14199999999999999"/>
        <n v="0.312"/>
        <n v="0.17399999999999999"/>
        <n v="0.40899999999999997"/>
        <n v="0.441"/>
        <n v="0.33300000000000002"/>
        <n v="0.443"/>
        <n v="0.30099999999999999"/>
        <n v="0.432"/>
        <n v="0.309"/>
        <n v="3.4000000000000002E-2"/>
        <n v="0.19600000000000001"/>
        <n v="8.5999999999999993E-2"/>
        <n v="7.4999999999999997E-2"/>
        <n v="0.42499999999999999"/>
        <n v="0.47699999999999998"/>
        <n v="0.38900000000000001"/>
        <n v="0.11899999999999999"/>
        <n v="0.11"/>
        <n v="0.502"/>
        <n v="0.11600000000000001"/>
        <n v="0.36899999999999999"/>
        <n v="0.193"/>
        <n v="0.36099999999999999"/>
        <n v="0.28199999999999997"/>
        <n v="0.505"/>
        <n v="0.55400000000000005"/>
        <n v="0.19800000000000001"/>
        <n v="0.433"/>
        <n v="6.9000000000000006E-2"/>
        <n v="0.246"/>
        <n v="0.38200000000000001"/>
        <n v="8.5000000000000006E-2"/>
        <n v="0.52200000000000002"/>
        <n v="0.22800000000000001"/>
        <n v="0.249"/>
        <n v="0.115"/>
        <n v="0.215"/>
        <n v="4.1000000000000002E-2"/>
        <n v="3.7999999999999999E-2"/>
        <n v="0.51900000000000002"/>
        <n v="0.33700000000000002"/>
        <n v="0.44"/>
        <n v="0.442"/>
        <n v="0.44600000000000001"/>
        <n v="0.27200000000000002"/>
        <n v="9.4E-2"/>
        <n v="0.39800000000000002"/>
        <n v="0.14599999999999999"/>
        <n v="5.8999999999999997E-2"/>
        <n v="0.219"/>
        <n v="0.25"/>
        <n v="0.49099999999999999"/>
        <n v="0.26300000000000001"/>
        <n v="0.307"/>
        <n v="0.255"/>
        <n v="0.379"/>
        <n v="0.2"/>
        <n v="0.44700000000000001"/>
        <n v="0.378"/>
        <n v="0.217"/>
        <n v="0.09"/>
        <n v="0.124"/>
        <n v="0.48"/>
        <n v="0.04"/>
        <n v="0.33100000000000002"/>
        <n v="0.39900000000000002"/>
        <n v="0.28599999999999998"/>
        <n v="0.3"/>
        <n v="0.10100000000000001"/>
        <n v="0.439"/>
        <n v="0.10299999999999999"/>
        <n v="0.41299999999999998"/>
        <n v="0.37"/>
        <n v="6.7000000000000004E-2"/>
        <n v="0.41599999999999998"/>
        <n v="0.41199999999999998"/>
        <n v="0.36699999999999999"/>
        <n v="0.224"/>
        <n v="6.3E-2"/>
        <n v="0.50700000000000001"/>
        <n v="9.5000000000000001E-2"/>
        <n v="0.46600000000000003"/>
        <n v="0.28399999999999997"/>
        <n v="0.39500000000000002"/>
        <n v="0.14499999999999999"/>
        <n v="0.154"/>
        <n v="0.48799999999999999"/>
        <n v="0.40300000000000002"/>
        <n v="0.36399999999999999"/>
        <n v="0.28999999999999998"/>
        <n v="0.26700000000000002"/>
        <n v="0.42899999999999999"/>
        <n v="0.23499999999999999"/>
        <n v="0.41499999999999998"/>
        <n v="0.27"/>
        <n v="0.05"/>
        <n v="0.437"/>
        <n v="0.45900000000000002"/>
        <n v="0.46200000000000002"/>
        <n v="0.16200000000000001"/>
        <n v="0.50600000000000001"/>
        <n v="0.40500000000000003"/>
        <n v="8.1000000000000003E-2"/>
        <n v="0.35499999999999998"/>
        <n v="0.107"/>
        <n v="0.435"/>
        <n v="0.08"/>
        <n v="4.4999999999999998E-2"/>
        <n v="0.121"/>
        <n v="0.42399999999999999"/>
        <n v="0.40600000000000003"/>
      </sharedItems>
    </cacheField>
    <cacheField name="Offspec_Batches" numFmtId="0">
      <sharedItems containsSemiMixedTypes="0" containsString="0" containsNumber="1" containsInteger="1" minValue="0" maxValue="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5.611292013891" createdVersion="8" refreshedVersion="8" minRefreshableVersion="3" recordCount="1825" xr:uid="{AF724F55-4D78-4DFB-B249-83EFDB4243F2}">
  <cacheSource type="worksheet">
    <worksheetSource name="Table3"/>
  </cacheSource>
  <cacheFields count="9">
    <cacheField name="Date" numFmtId="164">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8"/>
    </cacheField>
    <cacheField name="Utility_Asset" numFmtId="0">
      <sharedItems count="5">
        <s v="Boiler-1"/>
        <s v="Boiler-2"/>
        <s v="Cooling Tower"/>
        <s v="Air Compressor"/>
        <s v="Power Import"/>
      </sharedItems>
    </cacheField>
    <cacheField name="Primary_Output" numFmtId="0">
      <sharedItems containsString="0" containsBlank="1" containsNumber="1" minValue="120" maxValue="4780.18" count="1394">
        <n v="157.38999999999999"/>
        <n v="161.74"/>
        <n v="4456.8500000000004"/>
        <n v="1672.99"/>
        <m/>
        <n v="152.24"/>
        <n v="151.78"/>
        <n v="4255.8599999999997"/>
        <n v="1639.41"/>
        <n v="172.29"/>
        <n v="151.57"/>
        <n v="4538"/>
        <n v="1653.78"/>
        <n v="155.66999999999999"/>
        <n v="141.97999999999999"/>
        <n v="4084.3"/>
        <n v="1777.42"/>
        <n v="160.06"/>
        <n v="137"/>
        <n v="4377.54"/>
        <n v="1801.95"/>
        <n v="154.43"/>
        <n v="158.43"/>
        <n v="4165.3500000000004"/>
        <n v="1794.23"/>
        <n v="153.96"/>
        <n v="144.33000000000001"/>
        <n v="4128.67"/>
        <n v="1732.47"/>
        <n v="173.41"/>
        <n v="131.93"/>
        <n v="4160.28"/>
        <n v="1609.29"/>
        <n v="156.69999999999999"/>
        <n v="149.77000000000001"/>
        <n v="4306.54"/>
        <n v="1792.86"/>
        <n v="144.65"/>
        <n v="149.43"/>
        <n v="4539.59"/>
        <n v="1459.48"/>
        <n v="160.03"/>
        <n v="138.29"/>
        <n v="3684.19"/>
        <n v="1523.81"/>
        <n v="147.94999999999999"/>
        <n v="143.51"/>
        <n v="4215.8599999999997"/>
        <n v="1672.69"/>
        <n v="180.56"/>
        <n v="157.66999999999999"/>
        <n v="4297.87"/>
        <n v="1557.21"/>
        <n v="148.82"/>
        <n v="143.63999999999999"/>
        <n v="4324.5600000000004"/>
        <n v="1553.23"/>
        <n v="166.83"/>
        <n v="142.4"/>
        <n v="4234.95"/>
        <n v="1826.21"/>
        <n v="135.55000000000001"/>
        <n v="149.26"/>
        <n v="4218.95"/>
        <n v="1706"/>
        <n v="170.94"/>
        <n v="158.36000000000001"/>
        <n v="4143.17"/>
        <n v="1671.59"/>
        <n v="170.58"/>
        <n v="143.84"/>
        <n v="4283.25"/>
        <n v="1657.93"/>
        <n v="167.91"/>
        <n v="153.13"/>
        <n v="4373.24"/>
        <n v="1644.86"/>
        <n v="155.22999999999999"/>
        <n v="146.74"/>
        <n v="4336.58"/>
        <n v="1627.61"/>
        <n v="153.41"/>
        <n v="136.47"/>
        <n v="4162.99"/>
        <n v="1678.42"/>
        <n v="155.12"/>
        <n v="157.06"/>
        <n v="4474.7"/>
        <n v="1788.55"/>
        <n v="163.31"/>
        <n v="162.81"/>
        <n v="4179.5600000000004"/>
        <n v="1810.22"/>
        <n v="163.66"/>
        <n v="142.93"/>
        <n v="4519.3599999999997"/>
        <n v="1673.44"/>
        <n v="163.41"/>
        <n v="143.94"/>
        <n v="4657.6099999999997"/>
        <n v="1686.51"/>
        <n v="155.86000000000001"/>
        <n v="136.43"/>
        <n v="4010.64"/>
        <n v="1621.3"/>
        <n v="149.32"/>
        <n v="128.16"/>
        <n v="4271.3900000000003"/>
        <n v="1597.45"/>
        <n v="168.17"/>
        <n v="151.16"/>
        <n v="4004.29"/>
        <n v="1529.33"/>
        <n v="169.42"/>
        <n v="164.18"/>
        <n v="4320.26"/>
        <n v="1634.59"/>
        <n v="170.49"/>
        <n v="153.33000000000001"/>
        <n v="4273.3500000000004"/>
        <n v="1724.66"/>
        <n v="155.96"/>
        <n v="146.13"/>
        <n v="4220.3999999999996"/>
        <n v="1660.01"/>
        <n v="157.69999999999999"/>
        <n v="139.18"/>
        <n v="4028.77"/>
        <n v="1665.24"/>
        <n v="179.13"/>
        <n v="146.80000000000001"/>
        <n v="3951.62"/>
        <n v="1697.61"/>
        <n v="169.3"/>
        <n v="134.41999999999999"/>
        <n v="3918.02"/>
        <n v="1740.69"/>
        <n v="150.63999999999999"/>
        <n v="145.49"/>
        <n v="4030.32"/>
        <n v="1559.38"/>
        <n v="146.30000000000001"/>
        <n v="152.66"/>
        <n v="4023.05"/>
        <n v="1527.68"/>
        <n v="167.04"/>
        <n v="150.47"/>
        <n v="4239.3"/>
        <n v="1452.17"/>
        <n v="157.15"/>
        <n v="143.36000000000001"/>
        <n v="4199.01"/>
        <n v="1612.05"/>
        <n v="184.14"/>
        <n v="136.4"/>
        <n v="4307.0200000000004"/>
        <n v="1492.32"/>
        <n v="164.34"/>
        <n v="154.06"/>
        <n v="3815.99"/>
        <n v="1704.78"/>
        <n v="165.54"/>
        <n v="142.77000000000001"/>
        <n v="4494.7299999999996"/>
        <n v="1512.03"/>
        <n v="156.77000000000001"/>
        <n v="164.69"/>
        <n v="4421.07"/>
        <n v="1516.96"/>
        <n v="154"/>
        <n v="156.46"/>
        <n v="4374.2299999999996"/>
        <n v="1527.1"/>
        <n v="169.38"/>
        <n v="161.58000000000001"/>
        <n v="4458.6099999999997"/>
        <n v="1770.29"/>
        <n v="138.19999999999999"/>
        <n v="141.37"/>
        <n v="4485.13"/>
        <n v="1675.05"/>
        <n v="165.13"/>
        <n v="145.63"/>
        <n v="4412.92"/>
        <n v="1701.81"/>
        <n v="174.67"/>
        <n v="155.16"/>
        <n v="4274.99"/>
        <n v="1719.99"/>
        <n v="157.9"/>
        <n v="147.61000000000001"/>
        <n v="4205.84"/>
        <n v="1650.61"/>
        <n v="149.82"/>
        <n v="153.53"/>
        <n v="4602.46"/>
        <n v="1687.29"/>
        <n v="156.41"/>
        <n v="148.47999999999999"/>
        <n v="4264.3999999999996"/>
        <n v="1512.87"/>
        <n v="184.4"/>
        <n v="147.55000000000001"/>
        <n v="4558.6899999999996"/>
        <n v="1604.53"/>
        <n v="158.46"/>
        <n v="152.22999999999999"/>
        <n v="4315.59"/>
        <n v="1574.46"/>
        <n v="144.72999999999999"/>
        <n v="142.62"/>
        <n v="4491.78"/>
        <n v="1704.4"/>
        <n v="172.94"/>
        <n v="146.03"/>
        <n v="4509.6099999999997"/>
        <n v="1698.75"/>
        <n v="153.36000000000001"/>
        <n v="134.16999999999999"/>
        <n v="4584.57"/>
        <n v="1683.34"/>
        <n v="143.04"/>
        <n v="142.86000000000001"/>
        <n v="4484.58"/>
        <n v="1620.25"/>
        <n v="177.51"/>
        <n v="167.89"/>
        <n v="4346.16"/>
        <n v="1656.75"/>
        <n v="149.69"/>
        <n v="152.97"/>
        <n v="1656.99"/>
        <n v="172.1"/>
        <n v="160.49"/>
        <n v="4583.28"/>
        <n v="1683.49"/>
        <n v="166.92"/>
        <n v="155.69999999999999"/>
        <n v="4600.55"/>
        <n v="1638.13"/>
        <n v="163.83000000000001"/>
        <n v="154.1"/>
        <n v="3817.45"/>
        <n v="1666.45"/>
        <n v="151.62"/>
        <n v="145.63999999999999"/>
        <n v="4277.46"/>
        <n v="1636.38"/>
        <n v="165.51"/>
        <n v="138.08000000000001"/>
        <n v="4509.91"/>
        <n v="1756.89"/>
        <n v="151.97"/>
        <n v="156.86000000000001"/>
        <n v="4395.5600000000004"/>
        <n v="156.78"/>
        <n v="159.41"/>
        <n v="4451.26"/>
        <n v="1653.93"/>
        <n v="154.24"/>
        <n v="148.38999999999999"/>
        <n v="4418.0200000000004"/>
        <n v="1457.76"/>
        <n v="161.63"/>
        <n v="4423.6000000000004"/>
        <n v="1583.84"/>
        <n v="165.24"/>
        <n v="163.21"/>
        <n v="4344.2299999999996"/>
        <n v="1538.31"/>
        <n v="172.02"/>
        <n v="146.91"/>
        <n v="4229.97"/>
        <n v="1606.13"/>
        <n v="155.49"/>
        <n v="154.72"/>
        <n v="4198.26"/>
        <n v="1589.26"/>
        <n v="169.95"/>
        <n v="151.31"/>
        <n v="4567.9399999999996"/>
        <n v="1723.08"/>
        <n v="164.76"/>
        <n v="151.13"/>
        <n v="4282.1499999999996"/>
        <n v="1586.05"/>
        <n v="152.07"/>
        <n v="151.69999999999999"/>
        <n v="4618.59"/>
        <n v="1649.25"/>
        <n v="169.25"/>
        <n v="163.77000000000001"/>
        <n v="4617.49"/>
        <n v="1672.32"/>
        <n v="155.18"/>
        <n v="135.74"/>
        <n v="4192.47"/>
        <n v="1500.36"/>
        <n v="169.6"/>
        <n v="161.41"/>
        <n v="4295.5"/>
        <n v="1696.98"/>
        <n v="163.25"/>
        <n v="156.01"/>
        <n v="4388.1099999999997"/>
        <n v="1594.46"/>
        <n v="165"/>
        <n v="163.46"/>
        <n v="4271.2299999999996"/>
        <n v="1450.94"/>
        <n v="170.46"/>
        <n v="127.66"/>
        <n v="4580.18"/>
        <n v="1712.18"/>
        <n v="153.78"/>
        <n v="147.15"/>
        <n v="4661.72"/>
        <n v="1681.01"/>
        <n v="149.28"/>
        <n v="148.4"/>
        <n v="4224.1000000000004"/>
        <n v="1505.47"/>
        <n v="165.95"/>
        <n v="128.63999999999999"/>
        <n v="4383.7299999999996"/>
        <n v="1801.79"/>
        <n v="168.23"/>
        <n v="162.36000000000001"/>
        <n v="4438.93"/>
        <n v="1751.9"/>
        <n v="168.78"/>
        <n v="148.96"/>
        <n v="4303.3"/>
        <n v="1543.06"/>
        <n v="163.88"/>
        <n v="145.34"/>
        <n v="4271.8900000000003"/>
        <n v="1756.08"/>
        <n v="146.96"/>
        <n v="158.49"/>
        <n v="4520.84"/>
        <n v="1688.1"/>
        <n v="162.68"/>
        <n v="149.63999999999999"/>
        <n v="4491.0600000000004"/>
        <n v="1656.71"/>
        <n v="145.19"/>
        <n v="131.69"/>
        <n v="4652.8500000000004"/>
        <n v="1754.46"/>
        <n v="145.66999999999999"/>
        <n v="155.13999999999999"/>
        <n v="4306.74"/>
        <n v="1598.02"/>
        <n v="167.73"/>
        <n v="146.08000000000001"/>
        <n v="4498.18"/>
        <n v="1699.03"/>
        <n v="147.38999999999999"/>
        <n v="4462.63"/>
        <n v="1717.47"/>
        <n v="174.86"/>
        <n v="151.52000000000001"/>
        <n v="4304.7"/>
        <n v="1680.88"/>
        <n v="164.16"/>
        <n v="151.49"/>
        <n v="4384.34"/>
        <n v="1683.74"/>
        <n v="159.01"/>
        <n v="152.38999999999999"/>
        <n v="4458.67"/>
        <n v="1638.18"/>
        <n v="167.56"/>
        <n v="137.26"/>
        <n v="4171.3500000000004"/>
        <n v="1787.63"/>
        <n v="147.75"/>
        <n v="145.94"/>
        <n v="4463.92"/>
        <n v="1643.76"/>
        <n v="150.02000000000001"/>
        <n v="139.07"/>
        <n v="4361.0600000000004"/>
        <n v="1620.41"/>
        <n v="156.28"/>
        <n v="155.38"/>
        <n v="4543.5200000000004"/>
        <n v="1806.35"/>
        <n v="171.31"/>
        <n v="4667.66"/>
        <n v="1634.46"/>
        <n v="172.72"/>
        <n v="154.13"/>
        <n v="4400.34"/>
        <n v="1684.27"/>
        <n v="176.52"/>
        <n v="167.48"/>
        <n v="4663.7700000000004"/>
        <n v="1632.69"/>
        <n v="157.97999999999999"/>
        <n v="4439.16"/>
        <n v="1553.1"/>
        <n v="164.75"/>
        <n v="159.02000000000001"/>
        <n v="4495.66"/>
        <n v="1559.86"/>
        <n v="155.32"/>
        <n v="4430.9799999999996"/>
        <n v="1589.08"/>
        <n v="161.5"/>
        <n v="157.33000000000001"/>
        <n v="4126.28"/>
        <n v="1733.13"/>
        <n v="167.75"/>
        <n v="153.32"/>
        <n v="4252.92"/>
        <n v="1799.44"/>
        <n v="168.87"/>
        <n v="136.62"/>
        <n v="4613.2700000000004"/>
        <n v="1613.75"/>
        <n v="168.36"/>
        <n v="141.38"/>
        <n v="4448.84"/>
        <n v="1646.08"/>
        <n v="164.48"/>
        <n v="164.91"/>
        <n v="4481.2299999999996"/>
        <n v="1610.98"/>
        <n v="161.9"/>
        <n v="152.52000000000001"/>
        <n v="4249.62"/>
        <n v="1653.44"/>
        <n v="156.34"/>
        <n v="140.81"/>
        <n v="4453.5"/>
        <n v="1770.51"/>
        <n v="163.91"/>
        <n v="165.89"/>
        <n v="4141.78"/>
        <n v="1659.12"/>
        <n v="137.84"/>
        <n v="4629.32"/>
        <n v="1705.25"/>
        <n v="167.55"/>
        <n v="133.28"/>
        <n v="4427.2700000000004"/>
        <n v="1581.03"/>
        <n v="154.5"/>
        <n v="156.30000000000001"/>
        <n v="4383.04"/>
        <n v="1531.63"/>
        <n v="172.83"/>
        <n v="152.83000000000001"/>
        <n v="4532.5600000000004"/>
        <n v="1584.31"/>
        <n v="157.22"/>
        <n v="154.33000000000001"/>
        <n v="4388.96"/>
        <n v="1573.42"/>
        <n v="4343.6499999999996"/>
        <n v="1608.62"/>
        <n v="150.01"/>
        <n v="148.56"/>
        <n v="4429.17"/>
        <n v="1680.3"/>
        <n v="171.78"/>
        <n v="166.85"/>
        <n v="4780.18"/>
        <n v="1641.83"/>
        <n v="153.84"/>
        <n v="144.26"/>
        <n v="4772.3100000000004"/>
        <n v="1659.01"/>
        <n v="170.48"/>
        <n v="146.19999999999999"/>
        <n v="4733.9799999999996"/>
        <n v="1517.72"/>
        <n v="172.97"/>
        <n v="120"/>
        <n v="4515.57"/>
        <n v="1573.43"/>
        <n v="166.03"/>
        <n v="171.18"/>
        <n v="4416.46"/>
        <n v="1740.99"/>
        <n v="171.11"/>
        <n v="139.83000000000001"/>
        <n v="4437.1000000000004"/>
        <n v="1567.97"/>
        <n v="168.9"/>
        <n v="149.30000000000001"/>
        <n v="4206.66"/>
        <n v="1525.37"/>
        <n v="158.41999999999999"/>
        <n v="164.04"/>
        <n v="4257.92"/>
        <n v="1479.39"/>
        <n v="165.32"/>
        <n v="161.34"/>
        <n v="4273.97"/>
        <n v="1577.04"/>
        <n v="170.21"/>
        <n v="172.61"/>
        <n v="4368.1899999999996"/>
        <n v="1899.16"/>
        <n v="172.91"/>
        <n v="134.86000000000001"/>
        <n v="4565.96"/>
        <n v="1498.37"/>
        <n v="155.30000000000001"/>
        <n v="150.36000000000001"/>
        <n v="4369.79"/>
        <n v="1774.05"/>
        <n v="168.73"/>
        <n v="139.63999999999999"/>
        <n v="4506.5"/>
        <n v="1723.96"/>
        <n v="159.32"/>
        <n v="141.65"/>
        <n v="3856.41"/>
        <n v="1618.84"/>
        <n v="156.88"/>
        <n v="137.6"/>
        <n v="4703.8999999999996"/>
        <n v="1690.36"/>
        <n v="171.57"/>
        <n v="146.68"/>
        <n v="4649.25"/>
        <n v="1734.84"/>
        <n v="173"/>
        <n v="156.71"/>
        <n v="4320.55"/>
        <n v="1599.06"/>
        <n v="183.62"/>
        <n v="169.29"/>
        <n v="4256.63"/>
        <n v="1654.38"/>
        <n v="164.74"/>
        <n v="149.62"/>
        <n v="4108"/>
        <n v="1664.07"/>
        <n v="148.77000000000001"/>
        <n v="134.80000000000001"/>
        <n v="4227.99"/>
        <n v="1587.32"/>
        <n v="169.48"/>
        <n v="158.18"/>
        <n v="4256.43"/>
        <n v="1635.22"/>
        <n v="165.33"/>
        <n v="149.59"/>
        <n v="4173.74"/>
        <n v="1579.83"/>
        <n v="144.94"/>
        <n v="4313.62"/>
        <n v="1467.74"/>
        <n v="138.25"/>
        <n v="4189.5600000000004"/>
        <n v="1664.91"/>
        <n v="176.91"/>
        <n v="142.24"/>
        <n v="4298.68"/>
        <n v="1760.2"/>
        <n v="167.88"/>
        <n v="136.91"/>
        <n v="4007.74"/>
        <n v="1704.16"/>
        <n v="164.65"/>
        <n v="152.21"/>
        <n v="4358.5600000000004"/>
        <n v="1669.27"/>
        <n v="140.74"/>
        <n v="144.51"/>
        <n v="4294.08"/>
        <n v="1517.82"/>
        <n v="154.91"/>
        <n v="4413.03"/>
        <n v="1601.78"/>
        <n v="165.5"/>
        <n v="148.22999999999999"/>
        <n v="4406.9799999999996"/>
        <n v="1789.22"/>
        <n v="156.75"/>
        <n v="4265.84"/>
        <n v="1718.82"/>
        <n v="154.02000000000001"/>
        <n v="4613.05"/>
        <n v="1644.93"/>
        <n v="150.75"/>
        <n v="137.12"/>
        <n v="4359.6899999999996"/>
        <n v="1704.69"/>
        <n v="171.02"/>
        <n v="150.30000000000001"/>
        <n v="4462.24"/>
        <n v="1615.91"/>
        <n v="163.66999999999999"/>
        <n v="150.78"/>
        <n v="4297.37"/>
        <n v="1683.18"/>
        <n v="161.91"/>
        <n v="158.72"/>
        <n v="4355.54"/>
        <n v="1698.27"/>
        <n v="146.44"/>
        <n v="156.72"/>
        <n v="4196.55"/>
        <n v="1684.01"/>
        <n v="153.03"/>
        <n v="150.80000000000001"/>
        <n v="4258.21"/>
        <n v="1679.58"/>
        <n v="158.58000000000001"/>
        <n v="161.6"/>
        <n v="4272.59"/>
        <n v="1603.1"/>
        <n v="155.21"/>
        <n v="153.9"/>
        <n v="4173.3599999999997"/>
        <n v="1682.93"/>
        <n v="138.93"/>
        <n v="147.03"/>
        <n v="4303.83"/>
        <n v="1425.05"/>
        <n v="152.25"/>
        <n v="143.62"/>
        <n v="4010.29"/>
        <n v="1711.56"/>
        <n v="143.38999999999999"/>
        <n v="159.5"/>
        <n v="4110.3599999999997"/>
        <n v="1624.32"/>
        <n v="147.81"/>
        <n v="157.03"/>
        <n v="4248.1000000000004"/>
        <n v="1577.62"/>
        <n v="154.83000000000001"/>
        <n v="171.23"/>
        <n v="4381.3999999999996"/>
        <n v="1594.56"/>
        <n v="136.22999999999999"/>
        <n v="145.04"/>
        <n v="4323.1099999999997"/>
        <n v="1812.18"/>
        <n v="167.61"/>
        <n v="148.52000000000001"/>
        <n v="4067.05"/>
        <n v="135.69"/>
        <n v="4247.6000000000004"/>
        <n v="1573.95"/>
        <n v="130.80000000000001"/>
        <n v="150.55000000000001"/>
        <n v="4606.08"/>
        <n v="1596.86"/>
        <n v="152.72"/>
        <n v="142.44"/>
        <n v="4124.3500000000004"/>
        <n v="1673.05"/>
        <n v="153.61000000000001"/>
        <n v="133.55000000000001"/>
        <n v="4016.97"/>
        <n v="1617.91"/>
        <n v="134.49"/>
        <n v="153.86000000000001"/>
        <n v="4251.59"/>
        <n v="1629.78"/>
        <n v="159.57"/>
        <n v="143.78"/>
        <n v="4010.98"/>
        <n v="1522.31"/>
        <n v="143.85"/>
        <n v="4228.78"/>
        <n v="1669.65"/>
        <n v="146.15"/>
        <n v="129.01"/>
        <n v="4318"/>
        <n v="1589.83"/>
        <n v="165.04"/>
        <n v="4063.79"/>
        <n v="1588.63"/>
        <n v="178.51"/>
        <n v="148.04"/>
        <n v="4438.6000000000004"/>
        <n v="1640.67"/>
        <n v="137.59"/>
        <n v="152.94999999999999"/>
        <n v="4215.37"/>
        <n v="1694.45"/>
        <n v="133.47"/>
        <n v="4334.43"/>
        <n v="1547.78"/>
        <n v="141.02000000000001"/>
        <n v="4295.26"/>
        <n v="1484.92"/>
        <n v="162.37"/>
        <n v="150.86000000000001"/>
        <n v="4231.78"/>
        <n v="1634.52"/>
        <n v="165.98"/>
        <n v="139.84"/>
        <n v="4639.2700000000004"/>
        <n v="1622.62"/>
        <n v="147.38"/>
        <n v="151.12"/>
        <n v="4354.4799999999996"/>
        <n v="1703.9"/>
        <n v="166.01"/>
        <n v="130.18"/>
        <n v="4498.32"/>
        <n v="1708.36"/>
        <n v="145.69"/>
        <n v="141.72"/>
        <n v="4307"/>
        <n v="1629.93"/>
        <n v="168.95"/>
        <n v="4195.53"/>
        <n v="1594.95"/>
        <n v="150.4"/>
        <n v="149.12"/>
        <n v="4160.2299999999996"/>
        <n v="1656.73"/>
        <n v="128.37"/>
        <n v="141.04"/>
        <n v="4517.34"/>
        <n v="1658.32"/>
        <n v="153.35"/>
        <n v="126.87"/>
        <n v="4360.18"/>
        <n v="1588.32"/>
        <n v="163.26"/>
        <n v="152.69999999999999"/>
        <n v="3981.26"/>
        <n v="1650.53"/>
        <n v="150.49"/>
        <n v="150.43"/>
        <n v="4098.78"/>
        <n v="1684.3"/>
        <n v="127.87"/>
        <n v="4329.6000000000004"/>
        <n v="1573.38"/>
        <n v="165.56"/>
        <n v="134.81"/>
        <n v="4420.05"/>
        <n v="1633.52"/>
        <n v="142.43"/>
        <n v="130.96"/>
        <n v="4016.24"/>
        <n v="1530.12"/>
        <n v="134.08000000000001"/>
        <n v="4045.8"/>
        <n v="1548.98"/>
        <n v="152.97999999999999"/>
        <n v="141.83000000000001"/>
        <n v="3994.59"/>
        <n v="1648.04"/>
        <n v="150.79"/>
        <n v="138.84"/>
        <n v="3990.02"/>
        <n v="1643.1"/>
        <n v="143.13"/>
        <n v="147.96"/>
        <n v="4187.2700000000004"/>
        <n v="1756.79"/>
        <n v="162.33000000000001"/>
        <n v="143.03"/>
        <n v="4055.4"/>
        <n v="1663.45"/>
        <n v="153.62"/>
        <n v="4231.92"/>
        <n v="1666.19"/>
        <n v="163.13"/>
        <n v="140.68"/>
        <n v="4146.51"/>
        <n v="1805.03"/>
        <n v="144.76"/>
        <n v="156.6"/>
        <n v="4390.34"/>
        <n v="1633.89"/>
        <n v="159.69"/>
        <n v="136.69"/>
        <n v="4280.7299999999996"/>
        <n v="1737.09"/>
        <n v="163.80000000000001"/>
        <n v="142.63"/>
        <n v="4109.4399999999996"/>
        <n v="1430.42"/>
        <n v="148.47"/>
        <n v="152"/>
        <n v="4055.02"/>
        <n v="1616.72"/>
        <n v="164.22"/>
        <n v="131.94999999999999"/>
        <n v="4238.67"/>
        <n v="1638.2"/>
        <n v="148.05000000000001"/>
        <n v="4065.79"/>
        <n v="1728.04"/>
        <n v="135.01"/>
        <n v="151.74"/>
        <n v="4137.25"/>
        <n v="1694.27"/>
        <n v="142.68"/>
        <n v="159.35"/>
        <n v="4148.38"/>
        <n v="1596.8"/>
        <n v="138.15"/>
        <n v="139.69"/>
        <n v="3913.23"/>
        <n v="1556.16"/>
        <n v="172.14"/>
        <n v="145.85"/>
        <n v="3898.85"/>
        <n v="1771.96"/>
        <n v="154.53"/>
        <n v="4057.77"/>
        <n v="1551.28"/>
        <n v="132.02000000000001"/>
        <n v="141.82"/>
        <n v="4069.13"/>
        <n v="1766.31"/>
        <n v="146.6"/>
        <n v="4105.83"/>
        <n v="1670.2"/>
        <n v="155.51"/>
        <n v="136.18"/>
        <n v="3818.4"/>
        <n v="1447.3"/>
        <n v="150.57"/>
        <n v="139.13"/>
        <n v="3962.27"/>
        <n v="1572.63"/>
        <n v="154.94"/>
        <n v="158.88999999999999"/>
        <n v="3787.83"/>
        <n v="1644.73"/>
        <n v="144.86000000000001"/>
        <n v="141.36000000000001"/>
        <n v="4297.5600000000004"/>
        <n v="1675.08"/>
        <n v="159.44"/>
        <n v="132.47"/>
        <n v="4433.96"/>
        <n v="1650.37"/>
        <n v="164.15"/>
        <n v="4112.96"/>
        <n v="1774.19"/>
        <n v="146.72"/>
        <n v="127.88"/>
        <n v="4037.54"/>
        <n v="1659.94"/>
        <n v="152.01"/>
        <n v="160.58000000000001"/>
        <n v="4159.03"/>
        <n v="1594.69"/>
        <n v="151.77000000000001"/>
        <n v="131.86000000000001"/>
        <n v="3857.81"/>
        <n v="1564.13"/>
        <n v="143.29"/>
        <n v="126.1"/>
        <n v="3978.06"/>
        <n v="1685.58"/>
        <n v="144.15"/>
        <n v="137.91999999999999"/>
        <n v="3971.84"/>
        <n v="1705.89"/>
        <n v="150.72999999999999"/>
        <n v="142.61000000000001"/>
        <n v="3947.43"/>
        <n v="1619.56"/>
        <n v="169.51"/>
        <n v="147.11000000000001"/>
        <n v="4215.28"/>
        <n v="1600.38"/>
        <n v="165.22"/>
        <n v="4060.8"/>
        <n v="1702.27"/>
        <n v="144.43"/>
        <n v="134.68"/>
        <n v="3917.03"/>
        <n v="1569.98"/>
        <n v="164.02"/>
        <n v="135"/>
        <n v="4262.09"/>
        <n v="1454.77"/>
        <n v="153.94999999999999"/>
        <n v="128.19999999999999"/>
        <n v="4277.72"/>
        <n v="1686.65"/>
        <n v="126.89"/>
        <n v="128.69999999999999"/>
        <n v="3986.88"/>
        <n v="1592.08"/>
        <n v="139.93"/>
        <n v="154.69999999999999"/>
        <n v="4104.78"/>
        <n v="1609.26"/>
        <n v="133.91999999999999"/>
        <n v="4024.97"/>
        <n v="1636.93"/>
        <n v="150.41"/>
        <n v="138.68"/>
        <n v="3848.86"/>
        <n v="1588.95"/>
        <n v="154.22"/>
        <n v="133.04"/>
        <n v="3954.52"/>
        <n v="1737.14"/>
        <n v="165.59"/>
        <n v="135.59"/>
        <n v="3647.62"/>
        <n v="1584.23"/>
        <n v="169.72"/>
        <n v="3918.84"/>
        <n v="1578.49"/>
        <n v="136.01"/>
        <n v="155.47"/>
        <n v="4216.8500000000004"/>
        <n v="1759.83"/>
        <n v="139.30000000000001"/>
        <n v="160.84"/>
        <n v="3668.17"/>
        <n v="1701.17"/>
        <n v="152.29"/>
        <n v="3852.39"/>
        <n v="1470.89"/>
        <n v="136.29"/>
        <n v="127.75"/>
        <n v="4338.91"/>
        <n v="1582.27"/>
        <n v="163.71"/>
        <n v="152.9"/>
        <n v="3921.5"/>
        <n v="1503.93"/>
        <n v="141.58000000000001"/>
        <n v="133.03"/>
        <n v="4235.25"/>
        <n v="1681.86"/>
        <n v="153.18"/>
        <n v="3868.16"/>
        <n v="1678.65"/>
        <n v="153.28"/>
        <n v="144.49"/>
        <n v="4069.55"/>
        <n v="1586.84"/>
        <n v="147.88"/>
        <n v="145.87"/>
        <n v="3783.17"/>
        <n v="1705.22"/>
        <n v="147.19999999999999"/>
        <n v="131.13999999999999"/>
        <n v="3817.4"/>
        <n v="1611.16"/>
        <n v="150.66999999999999"/>
        <n v="3996.27"/>
        <n v="1636.72"/>
        <n v="146.35"/>
        <n v="130.46"/>
        <n v="3677.58"/>
        <n v="1768.73"/>
        <n v="138.07"/>
        <n v="3897.17"/>
        <n v="1707.71"/>
        <n v="160.41999999999999"/>
        <n v="121.45"/>
        <n v="3865.33"/>
        <n v="1715.1"/>
        <n v="150.51"/>
        <n v="142.30000000000001"/>
        <n v="3795.56"/>
        <n v="1647.06"/>
        <n v="146.53"/>
        <n v="3916.88"/>
        <n v="1661.65"/>
        <n v="152.41999999999999"/>
        <n v="140.08000000000001"/>
        <n v="4155.28"/>
        <n v="1748.8"/>
        <n v="135.82"/>
        <n v="146.28"/>
        <n v="4052.87"/>
        <n v="1772.86"/>
        <n v="137.30000000000001"/>
        <n v="4215.96"/>
        <n v="1680.77"/>
        <n v="154.21"/>
        <n v="131.80000000000001"/>
        <n v="3965.06"/>
        <n v="1610.93"/>
        <n v="141.47"/>
        <n v="137.19"/>
        <n v="4061.71"/>
        <n v="1629.22"/>
        <n v="141.22999999999999"/>
        <n v="121.13"/>
        <n v="3867.32"/>
        <n v="1791.51"/>
        <n v="130.71"/>
        <n v="129.80000000000001"/>
        <n v="4033.63"/>
        <n v="1662.71"/>
        <n v="162.79"/>
        <n v="147.91"/>
        <n v="3858.66"/>
        <n v="1553.65"/>
        <n v="154.79"/>
        <n v="145.38999999999999"/>
        <n v="4110.75"/>
        <n v="1487.15"/>
        <n v="145.97999999999999"/>
        <n v="132.57"/>
        <n v="3835.86"/>
        <n v="1631.85"/>
        <n v="146.13999999999999"/>
        <n v="124.92"/>
        <n v="3932.69"/>
        <n v="1775.84"/>
        <n v="156.83000000000001"/>
        <n v="136.56"/>
        <n v="4027.3"/>
        <n v="1611.63"/>
        <n v="140.32"/>
        <n v="138.44999999999999"/>
        <n v="3998.12"/>
        <n v="1772.3"/>
        <n v="143.94999999999999"/>
        <n v="136.49"/>
        <n v="4327.91"/>
        <n v="1610.5"/>
        <n v="147.77000000000001"/>
        <n v="131.02000000000001"/>
        <n v="4476.8900000000003"/>
        <n v="1742.96"/>
        <n v="159.26"/>
        <n v="129.44"/>
        <n v="4143.2700000000004"/>
        <n v="1624.27"/>
        <n v="166.22"/>
        <n v="145.31"/>
        <n v="3898.88"/>
        <n v="1730.92"/>
        <n v="144.03"/>
        <n v="4198.2299999999996"/>
        <n v="1769"/>
        <n v="135.9"/>
        <n v="127.49"/>
        <n v="3978.79"/>
        <n v="1644.79"/>
        <n v="130.21"/>
        <n v="143.1"/>
        <n v="3648.75"/>
        <n v="1493.22"/>
        <n v="145.41"/>
        <n v="126.65"/>
        <n v="3761.87"/>
        <n v="1669.15"/>
        <n v="145.33000000000001"/>
        <n v="129.66999999999999"/>
        <n v="3802.01"/>
        <n v="1511.03"/>
        <n v="149.66999999999999"/>
        <n v="145.43"/>
        <n v="3817.79"/>
        <n v="1650.08"/>
        <n v="139.91"/>
        <n v="132.69"/>
        <n v="4168.5200000000004"/>
        <n v="1698.38"/>
        <n v="130.26"/>
        <n v="4090.76"/>
        <n v="1379.63"/>
        <n v="133.27000000000001"/>
        <n v="162.06"/>
        <n v="4092.8"/>
        <n v="1487.41"/>
        <n v="147.06"/>
        <n v="4227.46"/>
        <n v="1596.39"/>
        <n v="175.77"/>
        <n v="123.1"/>
        <n v="3972.3"/>
        <n v="1618.72"/>
        <n v="160.51"/>
        <n v="140.79"/>
        <n v="3967.18"/>
        <n v="1644.51"/>
        <n v="152.65"/>
        <n v="147.24"/>
        <n v="4048.13"/>
        <n v="1630.52"/>
        <n v="141"/>
        <n v="143.97"/>
        <n v="3872.29"/>
        <n v="1663.33"/>
        <n v="152.66999999999999"/>
        <n v="144.56"/>
        <n v="4006.9"/>
        <n v="1634.3"/>
        <n v="132.93"/>
        <n v="135.38999999999999"/>
        <n v="3945.22"/>
        <n v="1535.73"/>
        <n v="145.38"/>
        <n v="3909.39"/>
        <n v="1846.67"/>
        <n v="149.63"/>
        <n v="140.94999999999999"/>
        <n v="4234.67"/>
        <n v="1789.59"/>
        <n v="140.63999999999999"/>
        <n v="136.68"/>
        <n v="3691.56"/>
        <n v="1634.32"/>
        <n v="155.33000000000001"/>
        <n v="137.74"/>
        <n v="3629.45"/>
        <n v="1589.31"/>
        <n v="161.15"/>
        <n v="147.01"/>
        <n v="4307.47"/>
        <n v="1716.42"/>
        <n v="149.13"/>
        <n v="132.72"/>
        <n v="3747.04"/>
        <n v="1604.78"/>
        <n v="147.44"/>
        <n v="136.87"/>
        <n v="3966.94"/>
        <n v="1847.95"/>
        <n v="141.12"/>
        <n v="3875.55"/>
        <n v="1716.61"/>
        <n v="166.02"/>
        <n v="152.74"/>
        <n v="4019.61"/>
        <n v="1696.8"/>
        <n v="152.32"/>
        <n v="3950.49"/>
        <n v="1694.79"/>
        <n v="141.21"/>
        <n v="4040.66"/>
        <n v="1556.86"/>
        <n v="143.66"/>
        <n v="133.21"/>
        <n v="3859.49"/>
        <n v="1663.2"/>
        <n v="146.12"/>
        <n v="132.76"/>
        <n v="3798.14"/>
        <n v="1575.16"/>
        <n v="143.19999999999999"/>
        <n v="133.15"/>
        <n v="4207.96"/>
        <n v="1899.83"/>
        <n v="151.6"/>
        <n v="3912.81"/>
        <n v="1666.48"/>
        <n v="155"/>
        <n v="138.27000000000001"/>
        <n v="4090.37"/>
        <n v="1667.03"/>
        <n v="140.71"/>
        <n v="157.16"/>
        <n v="3731.87"/>
        <n v="1486.44"/>
        <n v="180.28"/>
        <n v="151.04"/>
        <n v="3990.25"/>
        <n v="1714.28"/>
        <n v="136.77000000000001"/>
        <n v="141.52000000000001"/>
        <n v="4086.39"/>
        <n v="1598.47"/>
        <n v="161.09"/>
        <n v="147.36000000000001"/>
        <n v="4100.22"/>
        <n v="1644.63"/>
        <n v="164.05"/>
        <n v="134.72999999999999"/>
        <n v="3988.01"/>
        <n v="1596.78"/>
        <n v="143.97999999999999"/>
        <n v="4155.57"/>
        <n v="1662.46"/>
        <n v="139.44"/>
        <n v="146.21"/>
        <n v="4163.84"/>
        <n v="1733.99"/>
        <n v="154.84"/>
        <n v="142.91"/>
        <n v="4100.12"/>
        <n v="1627.9"/>
        <n v="3981.24"/>
        <n v="1710.23"/>
        <n v="154.15"/>
        <n v="124.69"/>
        <n v="3860.65"/>
        <n v="1731.88"/>
        <n v="146.77000000000001"/>
        <n v="3853.05"/>
        <n v="1664.49"/>
        <n v="3861.98"/>
        <n v="1538.04"/>
        <n v="133.32"/>
        <n v="124.93"/>
        <n v="4004.78"/>
        <n v="1517.6"/>
        <n v="145.97"/>
        <n v="3954.83"/>
        <n v="1520.1"/>
        <n v="156.87"/>
        <n v="4146.26"/>
        <n v="1625.33"/>
        <n v="156.12"/>
        <n v="133.72999999999999"/>
        <n v="4069.4"/>
        <n v="1600.89"/>
        <n v="4001.74"/>
        <n v="1638.01"/>
        <n v="161.69"/>
        <n v="3715.52"/>
        <n v="1529.9"/>
        <n v="149.11000000000001"/>
        <n v="124.07"/>
        <n v="3953.51"/>
        <n v="1623.98"/>
        <n v="154.93"/>
        <n v="146.32"/>
        <n v="4225.5600000000004"/>
        <n v="1654.5"/>
        <n v="141.72999999999999"/>
        <n v="131.15"/>
        <n v="3711.38"/>
        <n v="1699.22"/>
        <n v="130.63999999999999"/>
        <n v="145.26"/>
        <n v="4106.55"/>
        <n v="1662.05"/>
        <n v="144.09"/>
        <n v="4147.76"/>
        <n v="1601.44"/>
        <n v="143.72999999999999"/>
        <n v="136.09"/>
        <n v="4238.42"/>
        <n v="1552.49"/>
        <n v="141.05000000000001"/>
        <n v="3910.46"/>
        <n v="1613.88"/>
        <n v="150.74"/>
        <n v="131.9"/>
        <n v="4251.05"/>
        <n v="1649.34"/>
        <n v="149.27000000000001"/>
        <n v="4262.7"/>
        <n v="1608"/>
        <n v="143.55000000000001"/>
        <n v="135.11000000000001"/>
        <n v="3975.04"/>
        <n v="1670.37"/>
        <n v="137.77000000000001"/>
        <n v="136.15"/>
        <n v="4306.72"/>
        <n v="1617.24"/>
        <n v="139.41999999999999"/>
        <n v="155.19"/>
        <n v="4045.67"/>
        <n v="1734.67"/>
        <n v="144.32"/>
        <n v="4068.52"/>
        <n v="1763.74"/>
        <n v="144.12"/>
        <n v="145.1"/>
        <n v="4312"/>
        <n v="1617.26"/>
        <n v="153.54"/>
        <n v="142.44999999999999"/>
        <n v="4228.1899999999996"/>
        <n v="1659.1"/>
        <n v="147.21"/>
        <n v="3846.32"/>
        <n v="1528.98"/>
        <n v="163.06"/>
        <n v="126.5"/>
        <n v="4144.08"/>
        <n v="1698.25"/>
        <n v="154.18"/>
        <n v="129.04"/>
        <n v="4151.7299999999996"/>
        <n v="1500.52"/>
        <n v="141.38999999999999"/>
        <n v="131.63"/>
        <n v="4150.95"/>
        <n v="1703.49"/>
        <n v="148.29"/>
        <n v="4083.24"/>
        <n v="1616.02"/>
        <n v="151.05000000000001"/>
        <n v="138.61000000000001"/>
        <n v="4078.43"/>
        <n v="1654.59"/>
        <n v="148.31"/>
        <n v="147.07"/>
        <n v="4118.49"/>
        <n v="1626.06"/>
        <n v="158.69999999999999"/>
        <n v="145.24"/>
        <n v="4087.37"/>
        <n v="1598.95"/>
        <n v="170.04"/>
        <n v="128.68"/>
        <n v="4227.92"/>
        <n v="1801.6"/>
        <n v="151.88"/>
        <n v="141.81"/>
        <n v="4209.1099999999997"/>
        <n v="1769.64"/>
        <n v="157.93"/>
        <n v="136.1"/>
        <n v="4083.92"/>
        <n v="1548.4"/>
        <n v="143.91"/>
        <n v="135.47999999999999"/>
        <n v="4355.33"/>
        <n v="1742.55"/>
        <n v="160.11000000000001"/>
        <n v="141.63999999999999"/>
        <n v="4004.17"/>
        <n v="1776.11"/>
        <n v="139.6"/>
        <n v="141.29"/>
        <n v="4148.7"/>
        <n v="1583.52"/>
        <n v="144.93"/>
        <n v="147.63999999999999"/>
        <n v="4159.04"/>
        <n v="1703.67"/>
        <n v="145.4"/>
        <n v="153.97"/>
        <n v="3904.84"/>
        <n v="1734.96"/>
        <n v="148"/>
        <n v="142.56"/>
        <n v="4195.1099999999997"/>
        <n v="1698.56"/>
        <n v="156.38999999999999"/>
        <n v="4321.43"/>
        <n v="1544.93"/>
        <n v="164.06"/>
        <n v="137.27000000000001"/>
        <n v="4225.68"/>
        <n v="1791.98"/>
        <n v="150.58000000000001"/>
        <n v="143.63"/>
        <n v="4207.3999999999996"/>
        <n v="1621.14"/>
        <n v="162.22"/>
        <n v="151.34"/>
        <n v="4127.32"/>
        <n v="1647.53"/>
        <n v="157.18"/>
        <n v="3995.88"/>
        <n v="1766.47"/>
        <n v="164.72"/>
        <n v="4393.37"/>
        <n v="1580.27"/>
        <n v="157.51"/>
        <n v="163.38999999999999"/>
        <n v="4272.76"/>
        <n v="1556.06"/>
        <n v="155.93"/>
        <n v="137.79"/>
        <n v="4059.47"/>
        <n v="1670.5"/>
        <n v="146.75"/>
        <n v="147.30000000000001"/>
        <n v="4185.17"/>
        <n v="1685.78"/>
        <n v="152.5"/>
        <n v="140.4"/>
        <n v="3945.73"/>
        <n v="1629.86"/>
        <n v="163.1"/>
        <n v="4288.6000000000004"/>
        <n v="1744.85"/>
        <n v="153.6"/>
        <n v="142.76"/>
        <n v="4192.95"/>
        <n v="1782.85"/>
        <n v="133.99"/>
        <n v="139.61000000000001"/>
        <n v="4257.05"/>
        <n v="1698.49"/>
      </sharedItems>
    </cacheField>
    <cacheField name="Fuel_Gas_GJ" numFmtId="0">
      <sharedItems containsString="0" containsBlank="1" containsNumber="1" minValue="137.16" maxValue="236.82" count="689">
        <n v="181.15"/>
        <n v="195.89"/>
        <m/>
        <n v="182.4"/>
        <n v="184.73"/>
        <n v="199.14"/>
        <n v="178.73"/>
        <n v="204.58"/>
        <n v="164.97"/>
        <n v="201.7"/>
        <n v="174.53"/>
        <n v="192.59"/>
        <n v="193.48"/>
        <n v="189.43"/>
        <n v="186.71"/>
        <n v="227.04"/>
        <n v="156.79"/>
        <n v="202.19"/>
        <n v="182.29"/>
        <n v="184.94"/>
        <n v="183.52"/>
        <n v="200.39"/>
        <n v="154.08000000000001"/>
        <n v="181.48"/>
        <n v="176.35"/>
        <n v="214.05"/>
        <n v="178.09"/>
        <n v="177.67"/>
        <n v="190.51"/>
        <n v="192.81"/>
        <n v="171.42"/>
        <n v="165.81"/>
        <n v="189.06"/>
        <n v="205.78"/>
        <n v="189.83"/>
        <n v="209.86"/>
        <n v="165.57"/>
        <n v="198.21"/>
        <n v="179.16"/>
        <n v="192.32"/>
        <n v="189.13"/>
        <n v="178"/>
        <n v="161.1"/>
        <n v="201.25"/>
        <n v="196.29"/>
        <n v="191.07"/>
        <n v="186.45"/>
        <n v="194.01"/>
        <n v="175.22"/>
        <n v="205.26"/>
        <n v="167.01"/>
        <n v="196.38"/>
        <n v="163.51"/>
        <n v="179.83"/>
        <n v="152.9"/>
        <n v="200.99"/>
        <n v="187.72"/>
        <n v="206.94"/>
        <n v="195.07"/>
        <n v="209.31"/>
        <n v="179.37"/>
        <n v="200.7"/>
        <n v="185.34"/>
        <n v="195.65"/>
        <n v="169.85"/>
        <n v="212.28"/>
        <n v="177.42"/>
        <n v="211.52"/>
        <n v="165.66"/>
        <n v="180.51"/>
        <n v="172.09"/>
        <n v="180.08"/>
        <n v="173.82"/>
        <n v="211.78"/>
        <n v="178.08"/>
        <n v="182.75"/>
        <n v="186.34"/>
        <n v="217.58"/>
        <n v="162.69"/>
        <n v="201.05"/>
        <n v="187.66"/>
        <n v="211.25"/>
        <n v="171.5"/>
        <n v="199.73"/>
        <n v="199.45"/>
        <n v="197.07"/>
        <n v="186.83"/>
        <n v="210.9"/>
        <n v="203.38"/>
        <n v="159.12"/>
        <n v="178.87"/>
        <n v="214.75"/>
        <n v="180.1"/>
        <n v="218.45"/>
        <n v="187.88"/>
        <n v="200.89"/>
        <n v="181.89"/>
        <n v="192.97"/>
        <n v="182.1"/>
        <n v="184.76"/>
        <n v="183.19"/>
        <n v="236.82"/>
        <n v="170.3"/>
        <n v="193.87"/>
        <n v="199.79"/>
        <n v="193.06"/>
        <n v="181.82"/>
        <n v="208.73"/>
        <n v="180.64"/>
        <n v="185.59"/>
        <n v="166.01"/>
        <n v="169.8"/>
        <n v="163.22999999999999"/>
        <n v="211.86"/>
        <n v="213.07"/>
        <n v="178.65"/>
        <n v="188.51"/>
        <n v="216.69"/>
        <n v="196.91"/>
        <n v="200.95"/>
        <n v="192.66"/>
        <n v="189.26"/>
        <n v="178.27"/>
        <n v="190.46"/>
        <n v="187.29"/>
        <n v="209.61"/>
        <n v="162.94999999999999"/>
        <n v="167.98"/>
        <n v="203.8"/>
        <n v="200.24"/>
        <n v="206.79"/>
        <n v="182.03"/>
        <n v="183.37"/>
        <n v="201.46"/>
        <n v="191.35"/>
        <n v="213.49"/>
        <n v="193.69"/>
        <n v="209.13"/>
        <n v="180.98"/>
        <n v="175.79"/>
        <n v="188.11"/>
        <n v="204.24"/>
        <n v="193.09"/>
        <n v="191.69"/>
        <n v="180.36"/>
        <n v="175.91"/>
        <n v="181.95"/>
        <n v="213.27"/>
        <n v="194.45"/>
        <n v="210.97"/>
        <n v="159.88999999999999"/>
        <n v="199.49"/>
        <n v="201.9"/>
        <n v="194.29"/>
        <n v="181.02"/>
        <n v="192.95"/>
        <n v="187.24"/>
        <n v="156.80000000000001"/>
        <n v="189.76"/>
        <n v="177.6"/>
        <n v="181.76"/>
        <n v="176.86"/>
        <n v="202.61"/>
        <n v="152.74"/>
        <n v="207.45"/>
        <n v="198"/>
        <n v="221.58"/>
        <n v="172.19"/>
        <n v="178.37"/>
        <n v="175.74"/>
        <n v="181.46"/>
        <n v="198.09"/>
        <n v="199.12"/>
        <n v="191.78"/>
        <n v="175.88"/>
        <n v="155.4"/>
        <n v="185.68"/>
        <n v="196.83"/>
        <n v="191.19"/>
        <n v="168.56"/>
        <n v="177.76"/>
        <n v="189.78"/>
        <n v="205.57"/>
        <n v="195.3"/>
        <n v="192.13"/>
        <n v="185.72"/>
        <n v="187.74"/>
        <n v="184.93"/>
        <n v="207.29"/>
        <n v="164.38"/>
        <n v="180.95"/>
        <n v="171.59"/>
        <n v="187.39"/>
        <n v="167.59"/>
        <n v="182.95"/>
        <n v="183.22"/>
        <n v="201.82"/>
        <n v="172.67"/>
        <n v="206.89"/>
        <n v="198.85"/>
        <n v="220.81"/>
        <n v="198.89"/>
        <n v="197.88"/>
        <n v="202.55"/>
        <n v="199.43"/>
        <n v="183.77"/>
        <n v="171.51"/>
        <n v="208.19"/>
        <n v="197.43"/>
        <n v="198.97"/>
        <n v="183.27"/>
        <n v="200.34"/>
        <n v="170.56"/>
        <n v="201.17"/>
        <n v="167.63"/>
        <n v="218.82"/>
        <n v="193.14"/>
        <n v="203.27"/>
        <n v="171.77"/>
        <n v="183.47"/>
        <n v="184.17"/>
        <n v="173.24"/>
        <n v="181.32"/>
        <n v="202.3"/>
        <n v="166.39"/>
        <n v="195.03"/>
        <n v="199.17"/>
        <n v="203.32"/>
        <n v="186.77"/>
        <n v="193.5"/>
        <n v="197.72"/>
        <n v="188.95"/>
        <n v="191.48"/>
        <n v="177.18"/>
        <n v="182.6"/>
        <n v="222.92"/>
        <n v="189.24"/>
        <n v="199.16"/>
        <n v="179.21"/>
        <n v="220.44"/>
        <n v="172.24"/>
        <n v="213.33"/>
        <n v="138.52000000000001"/>
        <n v="204.55"/>
        <n v="203.06"/>
        <n v="214.83"/>
        <n v="170.78"/>
        <n v="191.84"/>
        <n v="183.23"/>
        <n v="197.47"/>
        <n v="193.36"/>
        <n v="200.2"/>
        <n v="195.15"/>
        <n v="225.31"/>
        <n v="202.37"/>
        <n v="182"/>
        <n v="173.06"/>
        <n v="196.72"/>
        <n v="181.72"/>
        <n v="202.73"/>
        <n v="177.08"/>
        <n v="192.38"/>
        <n v="179.65"/>
        <n v="213.31"/>
        <n v="174.96"/>
        <n v="209.29"/>
        <n v="191.61"/>
        <n v="218.5"/>
        <n v="205.61"/>
        <n v="199.39"/>
        <n v="192.06"/>
        <n v="170.07"/>
        <n v="170.01"/>
        <n v="214.27"/>
        <n v="190.15"/>
        <n v="207.66"/>
        <n v="165.41"/>
        <n v="191.27"/>
        <n v="175.71"/>
        <n v="182.24"/>
        <n v="166.56"/>
        <n v="204.36"/>
        <n v="167.23"/>
        <n v="203.96"/>
        <n v="163.43"/>
        <n v="217.12"/>
        <n v="178.68"/>
        <n v="168.18"/>
        <n v="175.9"/>
        <n v="184.11"/>
        <n v="167.22"/>
        <n v="188.62"/>
        <n v="183.24"/>
        <n v="191.5"/>
        <n v="196.39"/>
        <n v="199.04"/>
        <n v="198.75"/>
        <n v="185.8"/>
        <n v="165.49"/>
        <n v="207.3"/>
        <n v="194.47"/>
        <n v="204.52"/>
        <n v="182.04"/>
        <n v="178.74"/>
        <n v="200.85"/>
        <n v="179.42"/>
        <n v="181.35"/>
        <n v="173.36"/>
        <n v="202.33"/>
        <n v="196.25"/>
        <n v="184.04"/>
        <n v="167.58"/>
        <n v="162.59"/>
        <n v="177.27"/>
        <n v="189.69"/>
        <n v="182.3"/>
        <n v="178.04"/>
        <n v="189.77"/>
        <n v="177.79"/>
        <n v="186.63"/>
        <n v="191.45"/>
        <n v="208.13"/>
        <n v="173.73"/>
        <n v="169.94"/>
        <n v="207.5"/>
        <n v="182.66"/>
        <n v="158.87"/>
        <n v="175.32"/>
        <n v="164.26"/>
        <n v="185.91"/>
        <n v="181.23"/>
        <n v="170.45"/>
        <n v="185.19"/>
        <n v="162.91999999999999"/>
        <n v="161.15"/>
        <n v="201.79"/>
        <n v="203.88"/>
        <n v="180.06"/>
        <n v="171.49"/>
        <n v="183.99"/>
        <n v="153.72999999999999"/>
        <n v="207.81"/>
        <n v="181.37"/>
        <n v="203.42"/>
        <n v="176.18"/>
        <n v="163.86"/>
        <n v="178.15"/>
        <n v="187.83"/>
        <n v="171.13"/>
        <n v="172.11"/>
        <n v="201.67"/>
        <n v="194.63"/>
        <n v="188.64"/>
        <n v="204.87"/>
        <n v="164.84"/>
        <n v="174.68"/>
        <n v="184.25"/>
        <n v="197.42"/>
        <n v="158.1"/>
        <n v="177.89"/>
        <n v="174.48"/>
        <n v="179.06"/>
        <n v="216.95"/>
        <n v="186.27"/>
        <n v="182.01"/>
        <n v="156.66999999999999"/>
        <n v="171.17"/>
        <n v="200.43"/>
        <n v="146.66999999999999"/>
        <n v="205.8"/>
        <n v="184.74"/>
        <n v="174.8"/>
        <n v="161.31"/>
        <n v="166.31"/>
        <n v="199.92"/>
        <n v="162.65"/>
        <n v="176.13"/>
        <n v="162.13"/>
        <n v="203.58"/>
        <n v="163.6"/>
        <n v="180.4"/>
        <n v="171.33"/>
        <n v="184.58"/>
        <n v="170.26"/>
        <n v="176.31"/>
        <n v="171.98"/>
        <n v="178.2"/>
        <n v="187.17"/>
        <n v="189.29"/>
        <n v="204.73"/>
        <n v="185.06"/>
        <n v="171.54"/>
        <n v="175.27"/>
        <n v="200.33"/>
        <n v="171.05"/>
        <n v="185.04"/>
        <n v="176.76"/>
        <n v="186.44"/>
        <n v="207.2"/>
        <n v="194.43"/>
        <n v="157.72"/>
        <n v="185.6"/>
        <n v="185.71"/>
        <n v="179.41"/>
        <n v="188.36"/>
        <n v="177.51"/>
        <n v="195.61"/>
        <n v="164.62"/>
        <n v="213.3"/>
        <n v="168.44"/>
        <n v="179.05"/>
        <n v="162.94"/>
        <n v="181.4"/>
        <n v="187.09"/>
        <n v="159.77000000000001"/>
        <n v="192.41"/>
        <n v="177.48"/>
        <n v="190.95"/>
        <n v="188.21"/>
        <n v="179.44"/>
        <n v="178.76"/>
        <n v="191.9"/>
        <n v="160.80000000000001"/>
        <n v="193.05"/>
        <n v="176.66"/>
        <n v="165.59"/>
        <n v="177.47"/>
        <n v="188.09"/>
        <n v="190.58"/>
        <n v="159.18"/>
        <n v="146.16"/>
        <n v="163.30000000000001"/>
        <n v="172.07"/>
        <n v="170.85"/>
        <n v="214.55"/>
        <n v="188.06"/>
        <n v="212.97"/>
        <n v="185.29"/>
        <n v="184.14"/>
        <n v="160.34"/>
        <n v="195.05"/>
        <n v="172.32"/>
        <n v="169.47"/>
        <n v="163.95"/>
        <n v="166.4"/>
        <n v="145.63"/>
        <n v="175.43"/>
        <n v="202.95"/>
        <n v="176.98"/>
        <n v="172.89"/>
        <n v="174.36"/>
        <n v="175.68"/>
        <n v="184.6"/>
        <n v="172.22"/>
        <n v="200.46"/>
        <n v="154.81"/>
        <n v="214.14"/>
        <n v="152.5"/>
        <n v="167.95"/>
        <n v="185.46"/>
        <n v="170.39"/>
        <n v="201.4"/>
        <n v="175.31"/>
        <n v="145.38999999999999"/>
        <n v="161.19999999999999"/>
        <n v="150.38"/>
        <n v="194.09"/>
        <n v="183.4"/>
        <n v="164.3"/>
        <n v="161.72999999999999"/>
        <n v="192.33"/>
        <n v="159.01"/>
        <n v="184.54"/>
        <n v="174.16"/>
        <n v="182.83"/>
        <n v="174.88"/>
        <n v="173.25"/>
        <n v="169.22"/>
        <n v="169.51"/>
        <n v="165.68"/>
        <n v="163.4"/>
        <n v="167.09"/>
        <n v="172.99"/>
        <n v="197.54"/>
        <n v="152.19"/>
        <n v="181.18"/>
        <n v="173.79"/>
        <n v="172.38"/>
        <n v="194.37"/>
        <n v="179.64"/>
        <n v="184.01"/>
        <n v="139.61000000000001"/>
        <n v="185.74"/>
        <n v="160.63999999999999"/>
        <n v="175.67"/>
        <n v="168.21"/>
        <n v="171.92"/>
        <n v="143.35"/>
        <n v="156.55000000000001"/>
        <n v="145.54"/>
        <n v="195.59"/>
        <n v="205.53"/>
        <n v="184.63"/>
        <n v="171.81"/>
        <n v="164.35"/>
        <n v="174.44"/>
        <n v="156.34"/>
        <n v="196.3"/>
        <n v="165.51"/>
        <n v="184.44"/>
        <n v="164.93"/>
        <n v="170.23"/>
        <n v="159.34"/>
        <n v="175.51"/>
        <n v="169.59"/>
        <n v="197.14"/>
        <n v="146.44"/>
        <n v="185.55"/>
        <n v="165.95"/>
        <n v="144.47999999999999"/>
        <n v="170.13"/>
        <n v="156.97999999999999"/>
        <n v="165.58"/>
        <n v="180.81"/>
        <n v="159.88"/>
        <n v="172.76"/>
        <n v="153.44"/>
        <n v="169.44"/>
        <n v="184.62"/>
        <n v="185.58"/>
        <n v="168.24"/>
        <n v="188.38"/>
        <n v="165.39"/>
        <n v="165.98"/>
        <n v="191.86"/>
        <n v="172.79"/>
        <n v="185.61"/>
        <n v="147"/>
        <n v="180.66"/>
        <n v="178.29"/>
        <n v="189.79"/>
        <n v="182.68"/>
        <n v="165.22"/>
        <n v="183.12"/>
        <n v="183.31"/>
        <n v="155.05000000000001"/>
        <n v="188.61"/>
        <n v="174.23"/>
        <n v="176.47"/>
        <n v="176.04"/>
        <n v="164.12"/>
        <n v="183.07"/>
        <n v="161.6"/>
        <n v="209.07"/>
        <n v="180.56"/>
        <n v="194.65"/>
        <n v="162.80000000000001"/>
        <n v="179.62"/>
        <n v="162.87"/>
        <n v="187.13"/>
        <n v="192.93"/>
        <n v="145.77000000000001"/>
        <n v="174.86"/>
        <n v="176.78"/>
        <n v="170.19"/>
        <n v="145.80000000000001"/>
        <n v="174.41"/>
        <n v="160.47999999999999"/>
        <n v="171.94"/>
        <n v="157.03"/>
        <n v="178.94"/>
        <n v="179.31"/>
        <n v="193.26"/>
        <n v="166.22"/>
        <n v="173.31"/>
        <n v="188.13"/>
        <n v="207.22"/>
        <n v="189.8"/>
        <n v="170.92"/>
        <n v="171.21"/>
        <n v="197.11"/>
        <n v="181.36"/>
        <n v="195.69"/>
        <n v="162"/>
        <n v="137.16"/>
        <n v="158.77000000000001"/>
        <n v="167.38"/>
        <n v="191.57"/>
        <n v="173.89"/>
        <n v="172.3"/>
        <n v="167.08"/>
        <n v="180.91"/>
        <n v="146.97"/>
        <n v="178.54"/>
        <n v="188.16"/>
        <n v="191.15"/>
        <n v="167.15"/>
        <n v="176.72"/>
        <n v="148.11000000000001"/>
        <n v="206.64"/>
        <n v="176.84"/>
        <n v="178.45"/>
        <n v="163.69999999999999"/>
        <n v="199.03"/>
        <n v="158.24"/>
        <n v="144.16999999999999"/>
        <n v="173.96"/>
        <n v="201.1"/>
        <n v="162.69999999999999"/>
        <n v="151.09"/>
        <n v="202.53"/>
        <n v="189.31"/>
        <n v="172.83"/>
        <n v="155.31"/>
        <n v="154.36000000000001"/>
        <n v="172.56"/>
        <n v="180.45"/>
        <n v="177.46"/>
        <n v="170.98"/>
        <n v="198.78"/>
        <n v="172.98"/>
        <n v="160.55000000000001"/>
        <n v="189.25"/>
        <n v="151.56"/>
        <n v="160.84"/>
        <n v="165.71"/>
        <n v="181.87"/>
        <n v="169.35"/>
        <n v="198.07"/>
        <n v="190.82"/>
        <n v="178.05"/>
        <n v="190.81"/>
        <n v="197.23"/>
        <n v="167.32"/>
        <n v="188.08"/>
        <n v="204.79"/>
        <n v="199.42"/>
        <n v="157.44"/>
        <n v="161.16999999999999"/>
        <n v="163.44999999999999"/>
        <n v="173.09"/>
        <n v="182.67"/>
        <n v="192.47"/>
        <n v="161.76"/>
        <n v="175.96"/>
        <n v="176.2"/>
        <n v="192.29"/>
        <n v="174.1"/>
        <n v="197.57"/>
        <n v="185.97"/>
        <n v="166.38"/>
        <n v="198.69"/>
        <n v="156.13"/>
        <n v="168.22"/>
        <n v="161.43"/>
        <n v="175.46"/>
        <n v="177.17"/>
        <n v="164.46"/>
        <n v="179.59"/>
        <n v="173.87"/>
        <n v="173.64"/>
        <n v="184.47"/>
        <n v="178.49"/>
        <n v="172.05"/>
        <n v="194"/>
        <n v="174.43"/>
        <n v="198.01"/>
        <n v="162.53"/>
        <n v="175.36"/>
        <n v="200.38"/>
        <n v="173.7"/>
        <n v="221.91"/>
        <n v="178.39"/>
        <n v="199.82"/>
        <n v="177.52"/>
        <n v="182.37"/>
        <n v="200.82"/>
        <n v="182.44"/>
        <n v="159.19"/>
        <n v="165.62"/>
        <n v="168.51"/>
        <n v="184.49"/>
        <n v="180.42"/>
        <n v="196"/>
        <n v="170.11"/>
        <n v="192.72"/>
        <n v="189.16"/>
        <n v="149.4"/>
        <n v="177.37"/>
      </sharedItems>
    </cacheField>
    <cacheField name="Power_kWh" numFmtId="0">
      <sharedItems containsSemiMixedTypes="0" containsString="0" containsNumber="1" minValue="11.59" maxValue="2620.81"/>
    </cacheField>
    <cacheField name="Downtime_hr" numFmtId="0">
      <sharedItems containsSemiMixedTypes="0" containsString="0" containsNumber="1" minValue="0" maxValue="1.61" count="136">
        <n v="0.13"/>
        <n v="0.35"/>
        <n v="0.23"/>
        <n v="0.54"/>
        <n v="0"/>
        <n v="0.15"/>
        <n v="0.8"/>
        <n v="0.42"/>
        <n v="0.32"/>
        <n v="0.38"/>
        <n v="0.39"/>
        <n v="0.64"/>
        <n v="0.33"/>
        <n v="1.06"/>
        <n v="0.69"/>
        <n v="0.24"/>
        <n v="0.57999999999999996"/>
        <n v="0.73"/>
        <n v="0.51"/>
        <n v="0.67"/>
        <n v="0.28000000000000003"/>
        <n v="0.12"/>
        <n v="0.36"/>
        <n v="0.68"/>
        <n v="0.41"/>
        <n v="0.21"/>
        <n v="0.08"/>
        <n v="0.2"/>
        <n v="1.28"/>
        <n v="0.19"/>
        <n v="0.63"/>
        <n v="0.5"/>
        <n v="0.59"/>
        <n v="0.09"/>
        <n v="0.46"/>
        <n v="0.79"/>
        <n v="0.34"/>
        <n v="0.74"/>
        <n v="0.71"/>
        <n v="0.97"/>
        <n v="0.17"/>
        <n v="0.04"/>
        <n v="0.48"/>
        <n v="0.3"/>
        <n v="0.56000000000000005"/>
        <n v="0.14000000000000001"/>
        <n v="0.22"/>
        <n v="0.31"/>
        <n v="0.7"/>
        <n v="0.78"/>
        <n v="0.75"/>
        <n v="0.94"/>
        <n v="0.84"/>
        <n v="0.47"/>
        <n v="0.27"/>
        <n v="0.37"/>
        <n v="0.53"/>
        <n v="0.89"/>
        <n v="0.81"/>
        <n v="0.55000000000000004"/>
        <n v="1"/>
        <n v="0.65"/>
        <n v="0.06"/>
        <n v="1.02"/>
        <n v="0.26"/>
        <n v="0.82"/>
        <n v="0.28999999999999998"/>
        <n v="0.18"/>
        <n v="0.88"/>
        <n v="0.45"/>
        <n v="1.01"/>
        <n v="7.0000000000000007E-2"/>
        <n v="1.52"/>
        <n v="0.25"/>
        <n v="0.66"/>
        <n v="0.43"/>
        <n v="0.16"/>
        <n v="0.72"/>
        <n v="0.52"/>
        <n v="0.05"/>
        <n v="0.95"/>
        <n v="0.1"/>
        <n v="0.4"/>
        <n v="0.85"/>
        <n v="1.18"/>
        <n v="0.44"/>
        <n v="0.49"/>
        <n v="0.56999999999999995"/>
        <n v="1.2"/>
        <n v="0.6"/>
        <n v="0.83"/>
        <n v="0.62"/>
        <n v="1.08"/>
        <n v="1.1399999999999999"/>
        <n v="0.99"/>
        <n v="0.61"/>
        <n v="0.02"/>
        <n v="0.01"/>
        <n v="1.1299999999999999"/>
        <n v="0.9"/>
        <n v="0.98"/>
        <n v="0.91"/>
        <n v="1.27"/>
        <n v="0.87"/>
        <n v="0.96"/>
        <n v="1.17"/>
        <n v="1.1499999999999999"/>
        <n v="0.03"/>
        <n v="1.23"/>
        <n v="1.03"/>
        <n v="0.76"/>
        <n v="0.86"/>
        <n v="1.07"/>
        <n v="0.77"/>
        <n v="1.5"/>
        <n v="0.11"/>
        <n v="0.93"/>
        <n v="1.3"/>
        <n v="1.45"/>
        <n v="1.32"/>
        <n v="1.0900000000000001"/>
        <n v="1.37"/>
        <n v="1.61"/>
        <n v="1.46"/>
        <n v="1.42"/>
        <n v="1.1599999999999999"/>
        <n v="1.29"/>
        <n v="1.04"/>
        <n v="1.05"/>
        <n v="1.41"/>
        <n v="1.1200000000000001"/>
        <n v="0.92"/>
        <n v="1.25"/>
        <n v="1.24"/>
        <n v="1.4"/>
        <n v="1.33"/>
      </sharedItems>
    </cacheField>
    <cacheField name="Efficiency_pct" numFmtId="0">
      <sharedItems containsString="0" containsBlank="1" containsNumber="1" minValue="76.819999999999993" maxValue="90" count="491">
        <n v="83.88"/>
        <n v="78.44"/>
        <m/>
        <n v="87.33"/>
        <n v="80.48"/>
        <n v="81.73"/>
        <n v="79.44"/>
        <n v="82.75"/>
        <n v="81.22"/>
        <n v="81.34"/>
        <n v="79.599999999999994"/>
        <n v="88.25"/>
        <n v="83.04"/>
        <n v="84.28"/>
        <n v="80.39"/>
        <n v="81.89"/>
        <n v="81.95"/>
        <n v="82.57"/>
        <n v="85.98"/>
        <n v="84.95"/>
        <n v="81.849999999999994"/>
        <n v="84.92"/>
        <n v="83.18"/>
        <n v="80.08"/>
        <n v="84.24"/>
        <n v="81.459999999999994"/>
        <n v="80.05"/>
        <n v="81.84"/>
        <n v="83.47"/>
        <n v="77.73"/>
        <n v="80"/>
        <n v="81.16"/>
        <n v="82.84"/>
        <n v="82.46"/>
        <n v="84.25"/>
        <n v="83.99"/>
        <n v="83.15"/>
        <n v="82.48"/>
        <n v="83.6"/>
        <n v="85.33"/>
        <n v="79.86"/>
        <n v="86.37"/>
        <n v="83.4"/>
        <n v="84.42"/>
        <n v="83.45"/>
        <n v="85.87"/>
        <n v="80.19"/>
        <n v="86.97"/>
        <n v="80.11"/>
        <n v="81.61"/>
        <n v="80.430000000000007"/>
        <n v="82.69"/>
        <n v="89.09"/>
        <n v="80.53"/>
        <n v="86.04"/>
        <n v="82.43"/>
        <n v="84.54"/>
        <n v="81.14"/>
        <n v="83.95"/>
        <n v="82.41"/>
        <n v="84.98"/>
        <n v="84.31"/>
        <n v="83.35"/>
        <n v="82.71"/>
        <n v="85.64"/>
        <n v="76.819999999999993"/>
        <n v="83.98"/>
        <n v="81.709999999999994"/>
        <n v="87.19"/>
        <n v="83.67"/>
        <n v="80.349999999999994"/>
        <n v="85.1"/>
        <n v="80.78"/>
        <n v="83.08"/>
        <n v="81.2"/>
        <n v="81.760000000000005"/>
        <n v="82.78"/>
        <n v="85.05"/>
        <n v="86.32"/>
        <n v="79.930000000000007"/>
        <n v="80.8"/>
        <n v="77.510000000000005"/>
        <n v="84.52"/>
        <n v="81.31"/>
        <n v="83.85"/>
        <n v="79.53"/>
        <n v="85.13"/>
        <n v="81.33"/>
        <n v="87.1"/>
        <n v="90"/>
        <n v="80.069999999999993"/>
        <n v="87.77"/>
        <n v="80.819999999999993"/>
        <n v="83.87"/>
        <n v="82.3"/>
        <n v="84.36"/>
        <n v="82.61"/>
        <n v="85.44"/>
        <n v="83.44"/>
        <n v="84.68"/>
        <n v="84.15"/>
        <n v="82.15"/>
        <n v="85.24"/>
        <n v="82.58"/>
        <n v="84.82"/>
        <n v="85.95"/>
        <n v="85.97"/>
        <n v="84.37"/>
        <n v="80.52"/>
        <n v="83.91"/>
        <n v="81.7"/>
        <n v="84.23"/>
        <n v="82.82"/>
        <n v="83.52"/>
        <n v="82.91"/>
        <n v="82.35"/>
        <n v="82.34"/>
        <n v="82.97"/>
        <n v="83.92"/>
        <n v="81.77"/>
        <n v="85.2"/>
        <n v="80.58"/>
        <n v="88.79"/>
        <n v="81.25"/>
        <n v="82.92"/>
        <n v="82.56"/>
        <n v="87.15"/>
        <n v="82.65"/>
        <n v="85.34"/>
        <n v="80.14"/>
        <n v="81.3"/>
        <n v="81.040000000000006"/>
        <n v="83.34"/>
        <n v="83.53"/>
        <n v="83.24"/>
        <n v="86.24"/>
        <n v="80.5"/>
        <n v="82.16"/>
        <n v="86.79"/>
        <n v="84.44"/>
        <n v="83.16"/>
        <n v="82.54"/>
        <n v="82.87"/>
        <n v="80.709999999999994"/>
        <n v="81.96"/>
        <n v="81.55"/>
        <n v="86.42"/>
        <n v="78.900000000000006"/>
        <n v="84.17"/>
        <n v="78.680000000000007"/>
        <n v="85.01"/>
        <n v="80.760000000000005"/>
        <n v="81.08"/>
        <n v="78.61"/>
        <n v="85.07"/>
        <n v="80.89"/>
        <n v="81.41"/>
        <n v="83.93"/>
        <n v="82.83"/>
        <n v="83.55"/>
        <n v="81.64"/>
        <n v="83.13"/>
        <n v="82.17"/>
        <n v="85.66"/>
        <n v="79.489999999999995"/>
        <n v="84.53"/>
        <n v="83"/>
        <n v="83.59"/>
        <n v="83.32"/>
        <n v="79.45"/>
        <n v="84.14"/>
        <n v="83.17"/>
        <n v="86.23"/>
        <n v="80.62"/>
        <n v="85.78"/>
        <n v="82.18"/>
        <n v="81.59"/>
        <n v="85.77"/>
        <n v="81.39"/>
        <n v="83.03"/>
        <n v="81.150000000000006"/>
        <n v="80.28"/>
        <n v="83.23"/>
        <n v="84.26"/>
        <n v="84.09"/>
        <n v="85.56"/>
        <n v="83.25"/>
        <n v="81.99"/>
        <n v="81.63"/>
        <n v="85.92"/>
        <n v="81.5"/>
        <n v="85.61"/>
        <n v="83.1"/>
        <n v="82.31"/>
        <n v="83.11"/>
        <n v="87.39"/>
        <n v="88.39"/>
        <n v="80.34"/>
        <n v="80.42"/>
        <n v="83.39"/>
        <n v="84.1"/>
        <n v="81.37"/>
        <n v="83.68"/>
        <n v="81.8"/>
        <n v="82.45"/>
        <n v="80.31"/>
        <n v="82.05"/>
        <n v="86.73"/>
        <n v="85.49"/>
        <n v="81.62"/>
        <n v="80.099999999999994"/>
        <n v="77.77"/>
        <n v="80.66"/>
        <n v="80.599999999999994"/>
        <n v="79.010000000000005"/>
        <n v="84"/>
        <n v="80.37"/>
        <n v="80.61"/>
        <n v="85.7"/>
        <n v="84.97"/>
        <n v="82.25"/>
        <n v="79.64"/>
        <n v="86.5"/>
        <n v="80.81"/>
        <n v="81.430000000000007"/>
        <n v="83.42"/>
        <n v="89.12"/>
        <n v="85.55"/>
        <n v="82.19"/>
        <n v="81.78"/>
        <n v="81.349999999999994"/>
        <n v="79.88"/>
        <n v="84.87"/>
        <n v="79.87"/>
        <n v="84.84"/>
        <n v="81.239999999999995"/>
        <n v="86.41"/>
        <n v="84.83"/>
        <n v="85.3"/>
        <n v="84.57"/>
        <n v="86.36"/>
        <n v="80.989999999999995"/>
        <n v="86.07"/>
        <n v="81.44"/>
        <n v="86.61"/>
        <n v="81.92"/>
        <n v="85"/>
        <n v="85.84"/>
        <n v="78.849999999999994"/>
        <n v="84.35"/>
        <n v="83.36"/>
        <n v="83.3"/>
        <n v="81.67"/>
        <n v="87.67"/>
        <n v="84.03"/>
        <n v="83.21"/>
        <n v="85.12"/>
        <n v="88.85"/>
        <n v="78.650000000000006"/>
        <n v="84.59"/>
        <n v="83.41"/>
        <n v="77.91"/>
        <n v="83.43"/>
        <n v="86"/>
        <n v="82.88"/>
        <n v="88.26"/>
        <n v="79.790000000000006"/>
        <n v="85.06"/>
        <n v="82.28"/>
        <n v="84.29"/>
        <n v="81.599999999999994"/>
        <n v="84.02"/>
        <n v="83.14"/>
        <n v="84.12"/>
        <n v="83.38"/>
        <n v="79.849999999999994"/>
        <n v="83.28"/>
        <n v="82.73"/>
        <n v="78.59"/>
        <n v="82.42"/>
        <n v="82.49"/>
        <n v="78.56"/>
        <n v="86.22"/>
        <n v="80.680000000000007"/>
        <n v="83.09"/>
        <n v="86.65"/>
        <n v="84.33"/>
        <n v="88.63"/>
        <n v="84.79"/>
        <n v="83.86"/>
        <n v="83.63"/>
        <n v="84.19"/>
        <n v="83.61"/>
        <n v="84.88"/>
        <n v="79.19"/>
        <n v="80.41"/>
        <n v="81.81"/>
        <n v="81.319999999999993"/>
        <n v="81.12"/>
        <n v="84.6"/>
        <n v="82.02"/>
        <n v="82.9"/>
        <n v="82.22"/>
        <n v="84.05"/>
        <n v="81.86"/>
        <n v="80.12"/>
        <n v="81.06"/>
        <n v="79.61"/>
        <n v="85.75"/>
        <n v="87.36"/>
        <n v="86.01"/>
        <n v="80.47"/>
        <n v="88.23"/>
        <n v="81.489999999999995"/>
        <n v="85.16"/>
        <n v="82.77"/>
        <n v="82.81"/>
        <n v="83.65"/>
        <n v="82.53"/>
        <n v="86.63"/>
        <n v="84.67"/>
        <n v="82.2"/>
        <n v="87.58"/>
        <n v="86.06"/>
        <n v="81.91"/>
        <n v="82.64"/>
        <n v="84.75"/>
        <n v="80.3"/>
        <n v="80.650000000000006"/>
        <n v="85.31"/>
        <n v="82.86"/>
        <n v="85.04"/>
        <n v="82.67"/>
        <n v="82.12"/>
        <n v="82.55"/>
        <n v="85.22"/>
        <n v="84.45"/>
        <n v="84.16"/>
        <n v="80.87"/>
        <n v="82.04"/>
        <n v="85.91"/>
        <n v="79.58"/>
        <n v="88.16"/>
        <n v="87.94"/>
        <n v="81.19"/>
        <n v="86.25"/>
        <n v="80.180000000000007"/>
        <n v="80.75"/>
        <n v="80.38"/>
        <n v="85.35"/>
        <n v="81.17"/>
        <n v="88.08"/>
        <n v="80.97"/>
        <n v="84.48"/>
        <n v="80.930000000000007"/>
        <n v="79.66"/>
        <n v="85.83"/>
        <n v="82.62"/>
        <n v="82.51"/>
        <n v="81.739999999999995"/>
        <n v="87.42"/>
        <n v="82.52"/>
        <n v="86.48"/>
        <n v="82.93"/>
        <n v="83.22"/>
        <n v="87.13"/>
        <n v="84.56"/>
        <n v="81.75"/>
        <n v="83.81"/>
        <n v="85.09"/>
        <n v="86.52"/>
        <n v="82.32"/>
        <n v="81.099999999999994"/>
        <n v="81.87"/>
        <n v="78.37"/>
        <n v="81.93"/>
        <n v="87.12"/>
        <n v="77.87"/>
        <n v="86.31"/>
        <n v="81.52"/>
        <n v="80.72"/>
        <n v="82.98"/>
        <n v="86.84"/>
        <n v="78.48"/>
        <n v="81.48"/>
        <n v="80.27"/>
        <n v="80.56"/>
        <n v="84.34"/>
        <n v="78.47"/>
        <n v="80.44"/>
        <n v="82.08"/>
        <n v="79.819999999999993"/>
        <n v="83.29"/>
        <n v="81.88"/>
        <n v="84.77"/>
        <n v="82.39"/>
        <n v="79.63"/>
        <n v="85.23"/>
        <n v="82.4"/>
        <n v="84.96"/>
        <n v="80.77"/>
        <n v="86.33"/>
        <n v="83.89"/>
        <n v="81.72"/>
        <n v="83.02"/>
        <n v="83.49"/>
        <n v="84.13"/>
        <n v="81.47"/>
        <n v="81.98"/>
        <n v="82.29"/>
        <n v="84.47"/>
        <n v="81.680000000000007"/>
        <n v="83.71"/>
        <n v="83.5"/>
        <n v="85.88"/>
        <n v="83.58"/>
        <n v="82.13"/>
        <n v="84.81"/>
        <n v="79.739999999999995"/>
        <n v="82.94"/>
        <n v="81.790000000000006"/>
        <n v="86.9"/>
        <n v="81.66"/>
        <n v="79.59"/>
        <n v="85.51"/>
        <n v="79.900000000000006"/>
        <n v="86.96"/>
        <n v="85.94"/>
        <n v="83.97"/>
        <n v="84.3"/>
        <n v="83.9"/>
        <n v="78.52"/>
        <n v="79.75"/>
        <n v="84.85"/>
        <n v="81.83"/>
        <n v="79.150000000000006"/>
        <n v="87.79"/>
        <n v="81.180000000000007"/>
        <n v="85.15"/>
        <n v="83.07"/>
        <n v="86.6"/>
        <n v="84.41"/>
        <n v="80.02"/>
        <n v="80.849999999999994"/>
        <n v="79.56"/>
        <n v="79.95"/>
        <n v="86.58"/>
        <n v="83.26"/>
        <n v="82.59"/>
        <n v="80.88"/>
        <n v="83.57"/>
        <n v="79.11"/>
        <n v="80.45"/>
        <n v="83.64"/>
        <n v="82.1"/>
        <n v="85.29"/>
        <n v="80.959999999999994"/>
        <n v="84.71"/>
        <n v="88.59"/>
        <n v="82.11"/>
        <n v="77.45"/>
        <n v="87.23"/>
        <n v="83.69"/>
        <n v="80.63"/>
        <n v="85.65"/>
        <n v="82.01"/>
        <n v="83.78"/>
        <n v="85.72"/>
        <n v="79.73"/>
        <n v="86.34"/>
        <n v="83.27"/>
        <n v="81.27"/>
        <n v="79.81"/>
        <n v="81.11"/>
        <n v="83.2"/>
        <n v="84.58"/>
        <n v="82.27"/>
        <n v="82.85"/>
        <n v="79.83"/>
        <n v="86.29"/>
        <n v="79.680000000000007"/>
        <n v="80.2"/>
        <n v="83.12"/>
        <n v="85.03"/>
        <n v="79.09"/>
        <n v="87.49"/>
        <n v="86.88"/>
        <n v="84.91"/>
        <n v="87.46"/>
        <n v="80.150000000000006"/>
        <n v="77.430000000000007"/>
      </sharedItems>
    </cacheField>
    <cacheField name="Days (Date)" numFmtId="0" databaseField="0">
      <fieldGroup base="0">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80">
  <r>
    <x v="0"/>
    <x v="0"/>
    <x v="0"/>
    <x v="0"/>
    <x v="0"/>
    <n v="7.67"/>
    <x v="0"/>
    <n v="41.08"/>
    <n v="40.130000000000003"/>
    <n v="0.96"/>
    <x v="0"/>
    <n v="95.88"/>
    <n v="97.8"/>
    <n v="91.58"/>
    <n v="34.56"/>
    <n v="3460.92"/>
    <n v="0.84099999999999997"/>
    <n v="84.24"/>
  </r>
  <r>
    <x v="0"/>
    <x v="0"/>
    <x v="0"/>
    <x v="1"/>
    <x v="1"/>
    <n v="7.73"/>
    <x v="1"/>
    <n v="39.9"/>
    <n v="39.03"/>
    <n v="0.87"/>
    <x v="1"/>
    <n v="96.62"/>
    <n v="96.82"/>
    <n v="91.52"/>
    <n v="34.58"/>
    <n v="3282.43"/>
    <n v="0.86699999999999999"/>
    <n v="82.27"/>
  </r>
  <r>
    <x v="0"/>
    <x v="0"/>
    <x v="0"/>
    <x v="2"/>
    <x v="2"/>
    <n v="7.34"/>
    <x v="2"/>
    <n v="37.06"/>
    <n v="35.82"/>
    <n v="1.24"/>
    <x v="2"/>
    <n v="91.75"/>
    <n v="87.14"/>
    <n v="77.27"/>
    <n v="31.32"/>
    <n v="3005.71"/>
    <n v="0.84499999999999997"/>
    <n v="81.11"/>
  </r>
  <r>
    <x v="0"/>
    <x v="0"/>
    <x v="1"/>
    <x v="0"/>
    <x v="3"/>
    <n v="7.59"/>
    <x v="3"/>
    <n v="37.33"/>
    <n v="36.200000000000003"/>
    <n v="1.1299999999999999"/>
    <x v="3"/>
    <n v="94.88"/>
    <n v="92.39"/>
    <n v="85"/>
    <n v="51.82"/>
    <n v="4350.8599999999997"/>
    <n v="1.3879999999999999"/>
    <n v="116.54"/>
  </r>
  <r>
    <x v="0"/>
    <x v="0"/>
    <x v="1"/>
    <x v="1"/>
    <x v="4"/>
    <n v="7.06"/>
    <x v="4"/>
    <n v="32.42"/>
    <n v="31.77"/>
    <n v="0.65"/>
    <x v="4"/>
    <n v="88.25"/>
    <n v="102.74"/>
    <n v="88.86"/>
    <n v="48.54"/>
    <n v="3853.18"/>
    <n v="1.4970000000000001"/>
    <n v="118.84"/>
  </r>
  <r>
    <x v="0"/>
    <x v="0"/>
    <x v="1"/>
    <x v="2"/>
    <x v="5"/>
    <n v="7.6"/>
    <x v="5"/>
    <n v="34.74"/>
    <n v="34.200000000000003"/>
    <n v="0.53"/>
    <x v="5"/>
    <n v="95"/>
    <n v="89.7"/>
    <n v="83.9"/>
    <n v="50.23"/>
    <n v="4075.44"/>
    <n v="1.446"/>
    <n v="117.32"/>
  </r>
  <r>
    <x v="0"/>
    <x v="0"/>
    <x v="2"/>
    <x v="0"/>
    <x v="6"/>
    <n v="7.58"/>
    <x v="6"/>
    <n v="36.21"/>
    <n v="35.04"/>
    <n v="1.17"/>
    <x v="6"/>
    <n v="94.75"/>
    <n v="101.1"/>
    <n v="92.71"/>
    <n v="39"/>
    <n v="3468.31"/>
    <n v="1.077"/>
    <n v="95.78"/>
  </r>
  <r>
    <x v="0"/>
    <x v="0"/>
    <x v="2"/>
    <x v="1"/>
    <x v="7"/>
    <n v="7.85"/>
    <x v="7"/>
    <n v="33.19"/>
    <n v="32.090000000000003"/>
    <n v="1.1000000000000001"/>
    <x v="7"/>
    <n v="98.12"/>
    <n v="96.33"/>
    <n v="91.39"/>
    <n v="38"/>
    <n v="3165.2"/>
    <n v="1.145"/>
    <n v="95.38"/>
  </r>
  <r>
    <x v="0"/>
    <x v="0"/>
    <x v="2"/>
    <x v="2"/>
    <x v="8"/>
    <n v="7.02"/>
    <x v="8"/>
    <n v="29.8"/>
    <n v="29.18"/>
    <n v="0.62"/>
    <x v="8"/>
    <n v="87.75"/>
    <n v="88.67"/>
    <n v="76.19"/>
    <n v="33.32"/>
    <n v="2847.86"/>
    <n v="1.1180000000000001"/>
    <n v="95.58"/>
  </r>
  <r>
    <x v="0"/>
    <x v="0"/>
    <x v="3"/>
    <x v="0"/>
    <x v="9"/>
    <n v="7.34"/>
    <x v="2"/>
    <n v="39.159999999999997"/>
    <n v="38.83"/>
    <n v="0.33"/>
    <x v="9"/>
    <n v="91.75"/>
    <n v="100.59"/>
    <n v="91.51"/>
    <n v="4.3499999999999996"/>
    <n v="1756.46"/>
    <n v="0.111"/>
    <n v="44.85"/>
  </r>
  <r>
    <x v="0"/>
    <x v="0"/>
    <x v="3"/>
    <x v="1"/>
    <x v="10"/>
    <n v="5.25"/>
    <x v="9"/>
    <n v="29.42"/>
    <n v="28.97"/>
    <n v="0.45"/>
    <x v="5"/>
    <n v="65.62"/>
    <n v="97.14"/>
    <n v="62.76"/>
    <n v="3.48"/>
    <n v="1310.43"/>
    <n v="0.11799999999999999"/>
    <n v="44.54"/>
  </r>
  <r>
    <x v="0"/>
    <x v="0"/>
    <x v="3"/>
    <x v="2"/>
    <x v="11"/>
    <n v="7.7"/>
    <x v="10"/>
    <n v="41.23"/>
    <n v="40.340000000000003"/>
    <n v="0.89"/>
    <x v="10"/>
    <n v="96.25"/>
    <n v="94.11"/>
    <n v="88.63"/>
    <n v="5.54"/>
    <n v="1766.23"/>
    <n v="0.13400000000000001"/>
    <n v="42.84"/>
  </r>
  <r>
    <x v="1"/>
    <x v="0"/>
    <x v="0"/>
    <x v="0"/>
    <x v="12"/>
    <n v="7.83"/>
    <x v="11"/>
    <n v="41.98"/>
    <n v="40.9"/>
    <n v="1.08"/>
    <x v="11"/>
    <n v="97.88"/>
    <n v="96.66"/>
    <n v="92.17"/>
    <n v="36.299999999999997"/>
    <n v="3351.75"/>
    <n v="0.86499999999999999"/>
    <n v="79.84"/>
  </r>
  <r>
    <x v="1"/>
    <x v="0"/>
    <x v="0"/>
    <x v="1"/>
    <x v="13"/>
    <n v="7.27"/>
    <x v="12"/>
    <n v="34.07"/>
    <n v="33.33"/>
    <n v="0.74"/>
    <x v="1"/>
    <n v="90.88"/>
    <n v="95.36"/>
    <n v="84.77"/>
    <n v="28.52"/>
    <n v="2714.2"/>
    <n v="0.83699999999999997"/>
    <n v="79.66"/>
  </r>
  <r>
    <x v="1"/>
    <x v="0"/>
    <x v="0"/>
    <x v="2"/>
    <x v="14"/>
    <n v="7.69"/>
    <x v="13"/>
    <n v="35.96"/>
    <n v="35.4"/>
    <n v="0.56000000000000005"/>
    <x v="12"/>
    <n v="96.12"/>
    <n v="91.19"/>
    <n v="86.28"/>
    <n v="30.89"/>
    <n v="3027.68"/>
    <n v="0.85899999999999999"/>
    <n v="84.18"/>
  </r>
  <r>
    <x v="1"/>
    <x v="0"/>
    <x v="1"/>
    <x v="0"/>
    <x v="15"/>
    <n v="7.78"/>
    <x v="14"/>
    <n v="33.49"/>
    <n v="32.979999999999997"/>
    <n v="0.51"/>
    <x v="13"/>
    <n v="97.25"/>
    <n v="93.38"/>
    <n v="89.42"/>
    <n v="47.22"/>
    <n v="4035.76"/>
    <n v="1.41"/>
    <n v="120.49"/>
  </r>
  <r>
    <x v="1"/>
    <x v="0"/>
    <x v="1"/>
    <x v="1"/>
    <x v="16"/>
    <n v="7.76"/>
    <x v="15"/>
    <n v="31.78"/>
    <n v="31.14"/>
    <n v="0.64"/>
    <x v="14"/>
    <n v="97"/>
    <n v="90.82"/>
    <n v="86.32"/>
    <n v="44.84"/>
    <n v="3705.55"/>
    <n v="1.411"/>
    <n v="116.61"/>
  </r>
  <r>
    <x v="1"/>
    <x v="0"/>
    <x v="1"/>
    <x v="2"/>
    <x v="17"/>
    <n v="7.38"/>
    <x v="16"/>
    <n v="31.36"/>
    <n v="31.13"/>
    <n v="0.23"/>
    <x v="15"/>
    <n v="92.25"/>
    <n v="95.73"/>
    <n v="87.66"/>
    <n v="47.08"/>
    <n v="3709.56"/>
    <n v="1.5009999999999999"/>
    <n v="118.29"/>
  </r>
  <r>
    <x v="1"/>
    <x v="0"/>
    <x v="2"/>
    <x v="0"/>
    <x v="18"/>
    <n v="7.68"/>
    <x v="17"/>
    <n v="30.78"/>
    <n v="29.99"/>
    <n v="0.79"/>
    <x v="11"/>
    <n v="96"/>
    <n v="94.53"/>
    <n v="88.42"/>
    <n v="33.78"/>
    <n v="2993.02"/>
    <n v="1.097"/>
    <n v="97.23"/>
  </r>
  <r>
    <x v="1"/>
    <x v="0"/>
    <x v="2"/>
    <x v="1"/>
    <x v="19"/>
    <n v="7.32"/>
    <x v="18"/>
    <n v="31.46"/>
    <n v="30.28"/>
    <n v="1.18"/>
    <x v="16"/>
    <n v="91.5"/>
    <n v="91.2"/>
    <n v="80.31"/>
    <n v="33.840000000000003"/>
    <n v="2858.48"/>
    <n v="1.0760000000000001"/>
    <n v="90.85"/>
  </r>
  <r>
    <x v="1"/>
    <x v="0"/>
    <x v="2"/>
    <x v="2"/>
    <x v="20"/>
    <n v="7.63"/>
    <x v="19"/>
    <n v="28.57"/>
    <n v="27.89"/>
    <n v="0.68"/>
    <x v="17"/>
    <n v="95.38"/>
    <n v="89"/>
    <n v="82.87"/>
    <n v="31.65"/>
    <n v="2725.03"/>
    <n v="1.1080000000000001"/>
    <n v="95.39"/>
  </r>
  <r>
    <x v="1"/>
    <x v="0"/>
    <x v="3"/>
    <x v="0"/>
    <x v="21"/>
    <n v="7.03"/>
    <x v="20"/>
    <n v="36.659999999999997"/>
    <n v="36.22"/>
    <n v="0.44"/>
    <x v="18"/>
    <n v="87.88"/>
    <n v="99.15"/>
    <n v="86.07"/>
    <n v="5.65"/>
    <n v="1430.29"/>
    <n v="0.154"/>
    <n v="39.01"/>
  </r>
  <r>
    <x v="1"/>
    <x v="0"/>
    <x v="3"/>
    <x v="1"/>
    <x v="22"/>
    <n v="7.23"/>
    <x v="21"/>
    <n v="32.99"/>
    <n v="32.83"/>
    <n v="0.16"/>
    <x v="19"/>
    <n v="90.38"/>
    <n v="96.66"/>
    <n v="86.93"/>
    <n v="4.34"/>
    <n v="1499.49"/>
    <n v="0.13100000000000001"/>
    <n v="45.45"/>
  </r>
  <r>
    <x v="1"/>
    <x v="0"/>
    <x v="3"/>
    <x v="2"/>
    <x v="23"/>
    <n v="7.58"/>
    <x v="6"/>
    <n v="40.01"/>
    <n v="39.5"/>
    <n v="0.52"/>
    <x v="20"/>
    <n v="94.75"/>
    <n v="97.47"/>
    <n v="91.16"/>
    <n v="5.75"/>
    <n v="1559.72"/>
    <n v="0.14399999999999999"/>
    <n v="38.979999999999997"/>
  </r>
  <r>
    <x v="2"/>
    <x v="0"/>
    <x v="0"/>
    <x v="0"/>
    <x v="24"/>
    <n v="7.68"/>
    <x v="17"/>
    <n v="36.61"/>
    <n v="35.94"/>
    <n v="0.67"/>
    <x v="21"/>
    <n v="96"/>
    <n v="97.67"/>
    <n v="92.06"/>
    <n v="30.49"/>
    <n v="3004.79"/>
    <n v="0.83299999999999996"/>
    <n v="82.08"/>
  </r>
  <r>
    <x v="2"/>
    <x v="0"/>
    <x v="0"/>
    <x v="1"/>
    <x v="25"/>
    <n v="7.64"/>
    <x v="22"/>
    <n v="37.08"/>
    <n v="36.200000000000003"/>
    <n v="0.88"/>
    <x v="22"/>
    <n v="95.5"/>
    <n v="95.21"/>
    <n v="88.76"/>
    <n v="31.54"/>
    <n v="2967.51"/>
    <n v="0.85099999999999998"/>
    <n v="80.03"/>
  </r>
  <r>
    <x v="2"/>
    <x v="0"/>
    <x v="0"/>
    <x v="2"/>
    <x v="26"/>
    <n v="7.61"/>
    <x v="23"/>
    <n v="36.21"/>
    <n v="35.369999999999997"/>
    <n v="0.83"/>
    <x v="23"/>
    <n v="95.12"/>
    <n v="98.84"/>
    <n v="91.86"/>
    <n v="30.21"/>
    <n v="2849.87"/>
    <n v="0.83399999999999996"/>
    <n v="78.709999999999994"/>
  </r>
  <r>
    <x v="2"/>
    <x v="0"/>
    <x v="1"/>
    <x v="0"/>
    <x v="27"/>
    <n v="7.59"/>
    <x v="3"/>
    <n v="33.29"/>
    <n v="32.83"/>
    <n v="0.46"/>
    <x v="24"/>
    <n v="94.88"/>
    <n v="94.49"/>
    <n v="88.42"/>
    <n v="49.53"/>
    <n v="3669.63"/>
    <n v="1.488"/>
    <n v="110.24"/>
  </r>
  <r>
    <x v="2"/>
    <x v="0"/>
    <x v="1"/>
    <x v="1"/>
    <x v="28"/>
    <n v="7.72"/>
    <x v="24"/>
    <n v="36.99"/>
    <n v="36.369999999999997"/>
    <n v="0.63"/>
    <x v="25"/>
    <n v="96.5"/>
    <n v="95.04"/>
    <n v="90.17"/>
    <n v="52.08"/>
    <n v="4420.37"/>
    <n v="1.4079999999999999"/>
    <n v="119.5"/>
  </r>
  <r>
    <x v="2"/>
    <x v="0"/>
    <x v="1"/>
    <x v="2"/>
    <x v="29"/>
    <n v="7.58"/>
    <x v="6"/>
    <n v="31.85"/>
    <n v="31.08"/>
    <n v="0.76"/>
    <x v="26"/>
    <n v="94.75"/>
    <n v="92.49"/>
    <n v="85.54"/>
    <n v="48.22"/>
    <n v="3744.69"/>
    <n v="1.514"/>
    <n v="117.59"/>
  </r>
  <r>
    <x v="2"/>
    <x v="0"/>
    <x v="2"/>
    <x v="0"/>
    <x v="30"/>
    <n v="7.55"/>
    <x v="25"/>
    <n v="30.23"/>
    <n v="29.71"/>
    <n v="0.52"/>
    <x v="27"/>
    <n v="94.38"/>
    <n v="94.21"/>
    <n v="87.37"/>
    <n v="33.31"/>
    <n v="2948.97"/>
    <n v="1.1020000000000001"/>
    <n v="97.54"/>
  </r>
  <r>
    <x v="2"/>
    <x v="0"/>
    <x v="2"/>
    <x v="1"/>
    <x v="31"/>
    <n v="7.77"/>
    <x v="26"/>
    <n v="33.74"/>
    <n v="33.020000000000003"/>
    <n v="0.73"/>
    <x v="10"/>
    <n v="97.12"/>
    <n v="96.39"/>
    <n v="91.61"/>
    <n v="36.26"/>
    <n v="3181.59"/>
    <n v="1.075"/>
    <n v="94.29"/>
  </r>
  <r>
    <x v="2"/>
    <x v="0"/>
    <x v="2"/>
    <x v="2"/>
    <x v="32"/>
    <n v="7.94"/>
    <x v="27"/>
    <n v="30.39"/>
    <n v="29.08"/>
    <n v="1.31"/>
    <x v="28"/>
    <n v="99.25"/>
    <n v="97.97"/>
    <n v="93.03"/>
    <n v="33.229999999999997"/>
    <n v="3010.74"/>
    <n v="1.093"/>
    <n v="99.06"/>
  </r>
  <r>
    <x v="2"/>
    <x v="0"/>
    <x v="3"/>
    <x v="0"/>
    <x v="33"/>
    <n v="7.83"/>
    <x v="11"/>
    <n v="43.65"/>
    <n v="42.88"/>
    <n v="0.77"/>
    <x v="29"/>
    <n v="97.88"/>
    <n v="94.22"/>
    <n v="90.6"/>
    <n v="5.26"/>
    <n v="2058.9499999999998"/>
    <n v="0.121"/>
    <n v="47.17"/>
  </r>
  <r>
    <x v="2"/>
    <x v="0"/>
    <x v="3"/>
    <x v="1"/>
    <x v="34"/>
    <n v="7.6"/>
    <x v="5"/>
    <n v="41.05"/>
    <n v="40.119999999999997"/>
    <n v="0.93"/>
    <x v="30"/>
    <n v="95"/>
    <n v="95.31"/>
    <n v="88.49"/>
    <n v="5.24"/>
    <n v="1526.55"/>
    <n v="0.128"/>
    <n v="37.19"/>
  </r>
  <r>
    <x v="2"/>
    <x v="0"/>
    <x v="3"/>
    <x v="2"/>
    <x v="35"/>
    <n v="7.51"/>
    <x v="28"/>
    <n v="36.17"/>
    <n v="35.46"/>
    <n v="0.71"/>
    <x v="31"/>
    <n v="93.88"/>
    <n v="99.9"/>
    <n v="91.94"/>
    <n v="4.28"/>
    <n v="1408.29"/>
    <n v="0.11799999999999999"/>
    <n v="38.94"/>
  </r>
  <r>
    <x v="3"/>
    <x v="0"/>
    <x v="0"/>
    <x v="0"/>
    <x v="36"/>
    <n v="7.76"/>
    <x v="15"/>
    <n v="37.75"/>
    <n v="36.57"/>
    <n v="1.18"/>
    <x v="32"/>
    <n v="97"/>
    <n v="92.21"/>
    <n v="86.64"/>
    <n v="32.22"/>
    <n v="3137.98"/>
    <n v="0.85399999999999998"/>
    <n v="83.12"/>
  </r>
  <r>
    <x v="3"/>
    <x v="0"/>
    <x v="0"/>
    <x v="1"/>
    <x v="37"/>
    <n v="7.89"/>
    <x v="29"/>
    <n v="38.49"/>
    <n v="37.75"/>
    <n v="0.75"/>
    <x v="33"/>
    <n v="98.62"/>
    <n v="96.36"/>
    <n v="93.19"/>
    <n v="31.06"/>
    <n v="3214.86"/>
    <n v="0.80700000000000005"/>
    <n v="83.52"/>
  </r>
  <r>
    <x v="3"/>
    <x v="0"/>
    <x v="0"/>
    <x v="2"/>
    <x v="38"/>
    <n v="7.85"/>
    <x v="7"/>
    <n v="35.450000000000003"/>
    <n v="34.49"/>
    <n v="0.96"/>
    <x v="34"/>
    <n v="98.12"/>
    <n v="91.74"/>
    <n v="87.57"/>
    <n v="30.56"/>
    <n v="2881.52"/>
    <n v="0.86199999999999999"/>
    <n v="81.28"/>
  </r>
  <r>
    <x v="3"/>
    <x v="0"/>
    <x v="1"/>
    <x v="0"/>
    <x v="39"/>
    <n v="7.38"/>
    <x v="16"/>
    <n v="37.53"/>
    <n v="36.869999999999997"/>
    <n v="0.66"/>
    <x v="29"/>
    <n v="92.25"/>
    <n v="97.48"/>
    <n v="88.34"/>
    <n v="51.83"/>
    <n v="4474.96"/>
    <n v="1.381"/>
    <n v="119.25"/>
  </r>
  <r>
    <x v="3"/>
    <x v="0"/>
    <x v="1"/>
    <x v="1"/>
    <x v="40"/>
    <n v="7.8"/>
    <x v="30"/>
    <n v="35.14"/>
    <n v="34.36"/>
    <n v="0.78"/>
    <x v="35"/>
    <n v="97.5"/>
    <n v="99.41"/>
    <n v="94.77"/>
    <n v="51.7"/>
    <n v="4098.43"/>
    <n v="1.4710000000000001"/>
    <n v="116.62"/>
  </r>
  <r>
    <x v="3"/>
    <x v="0"/>
    <x v="1"/>
    <x v="2"/>
    <x v="41"/>
    <n v="7.42"/>
    <x v="31"/>
    <n v="33.1"/>
    <n v="32.590000000000003"/>
    <n v="0.51"/>
    <x v="5"/>
    <n v="92.75"/>
    <n v="93.23"/>
    <n v="85.14"/>
    <n v="48.51"/>
    <n v="3778.37"/>
    <n v="1.466"/>
    <n v="114.17"/>
  </r>
  <r>
    <x v="3"/>
    <x v="0"/>
    <x v="2"/>
    <x v="0"/>
    <x v="42"/>
    <n v="7.3"/>
    <x v="32"/>
    <n v="31.94"/>
    <n v="30.71"/>
    <n v="1.23"/>
    <x v="36"/>
    <n v="91.25"/>
    <n v="87.48"/>
    <n v="76.75"/>
    <n v="35.36"/>
    <n v="3060.73"/>
    <n v="1.107"/>
    <n v="95.82"/>
  </r>
  <r>
    <x v="3"/>
    <x v="0"/>
    <x v="2"/>
    <x v="1"/>
    <x v="43"/>
    <n v="7.87"/>
    <x v="33"/>
    <n v="29.72"/>
    <n v="28.84"/>
    <n v="0.88"/>
    <x v="37"/>
    <n v="98.38"/>
    <n v="96.4"/>
    <n v="92.03"/>
    <n v="32.53"/>
    <n v="2898.2"/>
    <n v="1.095"/>
    <n v="97.52"/>
  </r>
  <r>
    <x v="3"/>
    <x v="0"/>
    <x v="2"/>
    <x v="2"/>
    <x v="44"/>
    <n v="7.35"/>
    <x v="34"/>
    <n v="28.14"/>
    <n v="26.43"/>
    <n v="1.71"/>
    <x v="38"/>
    <n v="91.88"/>
    <n v="98.63"/>
    <n v="85.11"/>
    <n v="30.99"/>
    <n v="2731.9"/>
    <n v="1.101"/>
    <n v="97.08"/>
  </r>
  <r>
    <x v="3"/>
    <x v="0"/>
    <x v="3"/>
    <x v="0"/>
    <x v="45"/>
    <n v="7.5"/>
    <x v="35"/>
    <n v="41.81"/>
    <n v="41.15"/>
    <n v="0.66"/>
    <x v="39"/>
    <n v="93.75"/>
    <n v="93.89"/>
    <n v="86.62"/>
    <n v="4.04"/>
    <n v="1879.08"/>
    <n v="9.7000000000000003E-2"/>
    <n v="44.94"/>
  </r>
  <r>
    <x v="3"/>
    <x v="0"/>
    <x v="3"/>
    <x v="1"/>
    <x v="46"/>
    <n v="7.63"/>
    <x v="19"/>
    <n v="41.86"/>
    <n v="41.54"/>
    <n v="0.32"/>
    <x v="40"/>
    <n v="95.38"/>
    <n v="95.61"/>
    <n v="90.49"/>
    <n v="3.98"/>
    <n v="1617.25"/>
    <n v="9.5000000000000001E-2"/>
    <n v="38.630000000000003"/>
  </r>
  <r>
    <x v="3"/>
    <x v="0"/>
    <x v="3"/>
    <x v="2"/>
    <x v="47"/>
    <n v="6.24"/>
    <x v="36"/>
    <n v="30.87"/>
    <n v="30.68"/>
    <n v="0.19"/>
    <x v="41"/>
    <n v="78"/>
    <n v="93.25"/>
    <n v="72.290000000000006"/>
    <n v="1.1499999999999999"/>
    <n v="1240.17"/>
    <n v="3.6999999999999998E-2"/>
    <n v="40.18"/>
  </r>
  <r>
    <x v="4"/>
    <x v="0"/>
    <x v="0"/>
    <x v="0"/>
    <x v="48"/>
    <n v="7.43"/>
    <x v="37"/>
    <n v="33.6"/>
    <n v="32.67"/>
    <n v="0.92"/>
    <x v="42"/>
    <n v="92.88"/>
    <n v="95.08"/>
    <n v="85.88"/>
    <n v="28.18"/>
    <n v="2672.37"/>
    <n v="0.83899999999999997"/>
    <n v="79.540000000000006"/>
  </r>
  <r>
    <x v="4"/>
    <x v="0"/>
    <x v="0"/>
    <x v="1"/>
    <x v="49"/>
    <n v="7.3"/>
    <x v="32"/>
    <n v="35.380000000000003"/>
    <n v="34.479999999999997"/>
    <n v="0.89"/>
    <x v="43"/>
    <n v="91.25"/>
    <n v="91.88"/>
    <n v="81.73"/>
    <n v="29.61"/>
    <n v="2756.02"/>
    <n v="0.83699999999999997"/>
    <n v="77.91"/>
  </r>
  <r>
    <x v="4"/>
    <x v="0"/>
    <x v="0"/>
    <x v="2"/>
    <x v="50"/>
    <n v="7.36"/>
    <x v="38"/>
    <n v="35.32"/>
    <n v="34.85"/>
    <n v="0.48"/>
    <x v="44"/>
    <n v="92"/>
    <n v="91.26"/>
    <n v="82.83"/>
    <n v="27.06"/>
    <n v="2984.18"/>
    <n v="0.76600000000000001"/>
    <n v="84.48"/>
  </r>
  <r>
    <x v="4"/>
    <x v="0"/>
    <x v="1"/>
    <x v="0"/>
    <x v="42"/>
    <n v="7.52"/>
    <x v="39"/>
    <n v="36.229999999999997"/>
    <n v="34.83"/>
    <n v="1.4"/>
    <x v="45"/>
    <n v="94"/>
    <n v="98.93"/>
    <n v="89.41"/>
    <n v="50.11"/>
    <n v="4282.8900000000003"/>
    <n v="1.383"/>
    <n v="118.22"/>
  </r>
  <r>
    <x v="4"/>
    <x v="0"/>
    <x v="1"/>
    <x v="1"/>
    <x v="51"/>
    <n v="7.83"/>
    <x v="11"/>
    <n v="34.22"/>
    <n v="33.700000000000003"/>
    <n v="0.52"/>
    <x v="46"/>
    <n v="97.88"/>
    <n v="97.41"/>
    <n v="93.89"/>
    <n v="49.37"/>
    <n v="4047.75"/>
    <n v="1.4430000000000001"/>
    <n v="118.3"/>
  </r>
  <r>
    <x v="4"/>
    <x v="0"/>
    <x v="1"/>
    <x v="2"/>
    <x v="44"/>
    <n v="7.61"/>
    <x v="23"/>
    <n v="33.81"/>
    <n v="32.950000000000003"/>
    <n v="0.86"/>
    <x v="47"/>
    <n v="95.12"/>
    <n v="95.79"/>
    <n v="88.8"/>
    <n v="50.39"/>
    <n v="4063.73"/>
    <n v="1.4910000000000001"/>
    <n v="120.21"/>
  </r>
  <r>
    <x v="4"/>
    <x v="0"/>
    <x v="2"/>
    <x v="0"/>
    <x v="52"/>
    <n v="7.76"/>
    <x v="15"/>
    <n v="31.75"/>
    <n v="30.69"/>
    <n v="1.06"/>
    <x v="2"/>
    <n v="97"/>
    <n v="92.31"/>
    <n v="86.54"/>
    <n v="34.79"/>
    <n v="2992.73"/>
    <n v="1.0960000000000001"/>
    <n v="94.26"/>
  </r>
  <r>
    <x v="4"/>
    <x v="0"/>
    <x v="2"/>
    <x v="1"/>
    <x v="53"/>
    <n v="7.32"/>
    <x v="18"/>
    <n v="31.7"/>
    <n v="29.48"/>
    <n v="2.2200000000000002"/>
    <x v="48"/>
    <n v="91.5"/>
    <n v="100.57"/>
    <n v="85.57"/>
    <n v="33.65"/>
    <n v="3062.22"/>
    <n v="1.0609999999999999"/>
    <n v="96.59"/>
  </r>
  <r>
    <x v="4"/>
    <x v="0"/>
    <x v="2"/>
    <x v="2"/>
    <x v="54"/>
    <n v="7.61"/>
    <x v="23"/>
    <n v="29.65"/>
    <n v="28.73"/>
    <n v="0.92"/>
    <x v="49"/>
    <n v="95.12"/>
    <n v="94.89"/>
    <n v="87.47"/>
    <n v="32.4"/>
    <n v="2761.87"/>
    <n v="1.093"/>
    <n v="93.14"/>
  </r>
  <r>
    <x v="4"/>
    <x v="0"/>
    <x v="3"/>
    <x v="0"/>
    <x v="55"/>
    <n v="7.42"/>
    <x v="31"/>
    <n v="36.950000000000003"/>
    <n v="36.36"/>
    <n v="0.6"/>
    <x v="50"/>
    <n v="92.75"/>
    <n v="100.8"/>
    <n v="91.98"/>
    <n v="3.01"/>
    <n v="1402.39"/>
    <n v="8.2000000000000003E-2"/>
    <n v="37.950000000000003"/>
  </r>
  <r>
    <x v="4"/>
    <x v="0"/>
    <x v="3"/>
    <x v="1"/>
    <x v="56"/>
    <n v="7.83"/>
    <x v="11"/>
    <n v="36.43"/>
    <n v="36.18"/>
    <n v="0.26"/>
    <x v="51"/>
    <n v="97.88"/>
    <n v="93.65"/>
    <n v="91.02"/>
    <n v="3.26"/>
    <n v="1470.32"/>
    <n v="8.8999999999999996E-2"/>
    <n v="40.36"/>
  </r>
  <r>
    <x v="4"/>
    <x v="0"/>
    <x v="3"/>
    <x v="2"/>
    <x v="13"/>
    <n v="4.5199999999999996"/>
    <x v="40"/>
    <n v="23.41"/>
    <n v="23.09"/>
    <n v="0.33"/>
    <x v="52"/>
    <n v="56.5"/>
    <n v="93.26"/>
    <n v="51.96"/>
    <n v="2.97"/>
    <n v="1007.66"/>
    <n v="0.127"/>
    <n v="43.04"/>
  </r>
  <r>
    <x v="5"/>
    <x v="0"/>
    <x v="0"/>
    <x v="0"/>
    <x v="57"/>
    <n v="7.71"/>
    <x v="41"/>
    <n v="39.520000000000003"/>
    <n v="38.28"/>
    <n v="1.24"/>
    <x v="53"/>
    <n v="96.38"/>
    <n v="95"/>
    <n v="88.68"/>
    <n v="33.090000000000003"/>
    <n v="3345.05"/>
    <n v="0.83699999999999997"/>
    <n v="84.64"/>
  </r>
  <r>
    <x v="5"/>
    <x v="0"/>
    <x v="0"/>
    <x v="1"/>
    <x v="58"/>
    <n v="7.76"/>
    <x v="15"/>
    <n v="38.4"/>
    <n v="36.979999999999997"/>
    <n v="1.42"/>
    <x v="54"/>
    <n v="97"/>
    <n v="93.51"/>
    <n v="87.36"/>
    <n v="33.03"/>
    <n v="3114.27"/>
    <n v="0.86"/>
    <n v="81.099999999999994"/>
  </r>
  <r>
    <x v="5"/>
    <x v="0"/>
    <x v="0"/>
    <x v="2"/>
    <x v="59"/>
    <n v="7.52"/>
    <x v="39"/>
    <n v="34.31"/>
    <n v="33.72"/>
    <n v="0.59"/>
    <x v="55"/>
    <n v="94"/>
    <n v="93.13"/>
    <n v="86.05"/>
    <n v="31.42"/>
    <n v="2905.94"/>
    <n v="0.91600000000000004"/>
    <n v="84.71"/>
  </r>
  <r>
    <x v="5"/>
    <x v="0"/>
    <x v="1"/>
    <x v="0"/>
    <x v="60"/>
    <n v="7.89"/>
    <x v="29"/>
    <n v="37.409999999999997"/>
    <n v="37.409999999999997"/>
    <n v="0"/>
    <x v="56"/>
    <n v="98.62"/>
    <n v="98.88"/>
    <n v="97.52"/>
    <n v="54.78"/>
    <n v="4468.01"/>
    <n v="1.464"/>
    <n v="119.43"/>
  </r>
  <r>
    <x v="5"/>
    <x v="0"/>
    <x v="1"/>
    <x v="1"/>
    <x v="61"/>
    <n v="7.57"/>
    <x v="42"/>
    <n v="34.409999999999997"/>
    <n v="34.21"/>
    <n v="0.19"/>
    <x v="57"/>
    <n v="94.62"/>
    <n v="94.15"/>
    <n v="88.59"/>
    <n v="50.43"/>
    <n v="4011.1"/>
    <n v="1.466"/>
    <n v="116.58"/>
  </r>
  <r>
    <x v="5"/>
    <x v="0"/>
    <x v="1"/>
    <x v="2"/>
    <x v="62"/>
    <n v="7.61"/>
    <x v="23"/>
    <n v="33.58"/>
    <n v="33.549999999999997"/>
    <n v="0.03"/>
    <x v="58"/>
    <n v="95.12"/>
    <n v="92.32"/>
    <n v="87.75"/>
    <n v="49.59"/>
    <n v="3969.16"/>
    <n v="1.4770000000000001"/>
    <n v="118.21"/>
  </r>
  <r>
    <x v="5"/>
    <x v="0"/>
    <x v="2"/>
    <x v="0"/>
    <x v="63"/>
    <n v="7.44"/>
    <x v="43"/>
    <n v="35.21"/>
    <n v="34.35"/>
    <n v="0.86"/>
    <x v="59"/>
    <n v="93"/>
    <n v="92.81"/>
    <n v="84.22"/>
    <n v="39.86"/>
    <n v="3378.25"/>
    <n v="1.1319999999999999"/>
    <n v="95.95"/>
  </r>
  <r>
    <x v="5"/>
    <x v="0"/>
    <x v="2"/>
    <x v="1"/>
    <x v="64"/>
    <n v="7.48"/>
    <x v="44"/>
    <n v="30.51"/>
    <n v="30.09"/>
    <n v="0.42"/>
    <x v="60"/>
    <n v="93.5"/>
    <n v="96.97"/>
    <n v="89.41"/>
    <n v="33.299999999999997"/>
    <n v="2738.84"/>
    <n v="1.0920000000000001"/>
    <n v="89.77"/>
  </r>
  <r>
    <x v="5"/>
    <x v="0"/>
    <x v="2"/>
    <x v="2"/>
    <x v="65"/>
    <n v="7.74"/>
    <x v="45"/>
    <n v="34.090000000000003"/>
    <n v="33.49"/>
    <n v="0.6"/>
    <x v="29"/>
    <n v="96.75"/>
    <n v="96.96"/>
    <n v="92.16"/>
    <n v="38.68"/>
    <n v="3262.11"/>
    <n v="1.135"/>
    <n v="95.7"/>
  </r>
  <r>
    <x v="5"/>
    <x v="0"/>
    <x v="3"/>
    <x v="0"/>
    <x v="66"/>
    <n v="7.23"/>
    <x v="21"/>
    <n v="36.96"/>
    <n v="36.46"/>
    <n v="0.51"/>
    <x v="24"/>
    <n v="90.38"/>
    <n v="95.22"/>
    <n v="84.88"/>
    <n v="4.29"/>
    <n v="1426.51"/>
    <n v="0.11600000000000001"/>
    <n v="38.590000000000003"/>
  </r>
  <r>
    <x v="5"/>
    <x v="0"/>
    <x v="3"/>
    <x v="1"/>
    <x v="67"/>
    <n v="7.69"/>
    <x v="13"/>
    <n v="41.49"/>
    <n v="41.3"/>
    <n v="0.19"/>
    <x v="61"/>
    <n v="96.12"/>
    <n v="91.63"/>
    <n v="87.67"/>
    <n v="5.96"/>
    <n v="1863.46"/>
    <n v="0.14399999999999999"/>
    <n v="44.91"/>
  </r>
  <r>
    <x v="5"/>
    <x v="0"/>
    <x v="3"/>
    <x v="2"/>
    <x v="68"/>
    <n v="7.7"/>
    <x v="10"/>
    <n v="41.85"/>
    <n v="41.63"/>
    <n v="0.22"/>
    <x v="62"/>
    <n v="96.25"/>
    <n v="93.16"/>
    <n v="89.2"/>
    <n v="3.71"/>
    <n v="1847.24"/>
    <n v="8.8999999999999996E-2"/>
    <n v="44.14"/>
  </r>
  <r>
    <x v="6"/>
    <x v="0"/>
    <x v="0"/>
    <x v="0"/>
    <x v="69"/>
    <n v="7.82"/>
    <x v="46"/>
    <n v="41.9"/>
    <n v="40.83"/>
    <n v="1.08"/>
    <x v="11"/>
    <n v="97.75"/>
    <n v="96.56"/>
    <n v="91.96"/>
    <n v="36.340000000000003"/>
    <n v="3432.39"/>
    <n v="0.86699999999999999"/>
    <n v="81.91"/>
  </r>
  <r>
    <x v="6"/>
    <x v="0"/>
    <x v="0"/>
    <x v="1"/>
    <x v="70"/>
    <n v="7.37"/>
    <x v="47"/>
    <n v="40.56"/>
    <n v="39.700000000000003"/>
    <n v="0.86"/>
    <x v="63"/>
    <n v="92.12"/>
    <n v="95.45"/>
    <n v="86.07"/>
    <n v="33.9"/>
    <n v="3270.77"/>
    <n v="0.83599999999999997"/>
    <n v="80.64"/>
  </r>
  <r>
    <x v="6"/>
    <x v="0"/>
    <x v="0"/>
    <x v="2"/>
    <x v="23"/>
    <n v="7.63"/>
    <x v="19"/>
    <n v="38.25"/>
    <n v="37.909999999999997"/>
    <n v="0.34"/>
    <x v="64"/>
    <n v="95.38"/>
    <n v="91.34"/>
    <n v="86.33"/>
    <n v="32.92"/>
    <n v="3301.33"/>
    <n v="0.86099999999999999"/>
    <n v="86.3"/>
  </r>
  <r>
    <x v="6"/>
    <x v="0"/>
    <x v="1"/>
    <x v="0"/>
    <x v="71"/>
    <n v="7.65"/>
    <x v="48"/>
    <n v="36.229999999999997"/>
    <n v="35.67"/>
    <n v="0.56000000000000005"/>
    <x v="5"/>
    <n v="95.62"/>
    <n v="97.44"/>
    <n v="91.74"/>
    <n v="51.41"/>
    <n v="4271.1400000000003"/>
    <n v="1.419"/>
    <n v="117.88"/>
  </r>
  <r>
    <x v="6"/>
    <x v="0"/>
    <x v="1"/>
    <x v="1"/>
    <x v="72"/>
    <n v="7.8"/>
    <x v="30"/>
    <n v="36.21"/>
    <n v="35.92"/>
    <n v="0.28999999999999998"/>
    <x v="65"/>
    <n v="97.5"/>
    <n v="95.87"/>
    <n v="92.71"/>
    <n v="52.89"/>
    <n v="4382.97"/>
    <n v="1.4610000000000001"/>
    <n v="121.05"/>
  </r>
  <r>
    <x v="6"/>
    <x v="0"/>
    <x v="1"/>
    <x v="2"/>
    <x v="73"/>
    <n v="7.81"/>
    <x v="49"/>
    <n v="33.58"/>
    <n v="32.92"/>
    <n v="0.65"/>
    <x v="66"/>
    <n v="97.62"/>
    <n v="89.35"/>
    <n v="85.53"/>
    <n v="48"/>
    <n v="3984.26"/>
    <n v="1.429"/>
    <n v="118.65"/>
  </r>
  <r>
    <x v="6"/>
    <x v="0"/>
    <x v="2"/>
    <x v="0"/>
    <x v="41"/>
    <n v="7.83"/>
    <x v="11"/>
    <n v="34.82"/>
    <n v="33.75"/>
    <n v="1.07"/>
    <x v="67"/>
    <n v="97.88"/>
    <n v="97.85"/>
    <n v="92.82"/>
    <n v="38.85"/>
    <n v="3458.2"/>
    <n v="1.1160000000000001"/>
    <n v="99.31"/>
  </r>
  <r>
    <x v="6"/>
    <x v="0"/>
    <x v="2"/>
    <x v="1"/>
    <x v="74"/>
    <n v="7.69"/>
    <x v="13"/>
    <n v="32.92"/>
    <n v="32.33"/>
    <n v="0.59"/>
    <x v="68"/>
    <n v="96.12"/>
    <n v="98.08"/>
    <n v="92.6"/>
    <n v="34.89"/>
    <n v="3174.91"/>
    <n v="1.06"/>
    <n v="96.44"/>
  </r>
  <r>
    <x v="6"/>
    <x v="0"/>
    <x v="2"/>
    <x v="2"/>
    <x v="75"/>
    <n v="7.41"/>
    <x v="50"/>
    <n v="31.63"/>
    <n v="30.6"/>
    <n v="1.04"/>
    <x v="69"/>
    <n v="92.62"/>
    <n v="93.31"/>
    <n v="83.59"/>
    <n v="33.54"/>
    <n v="2931.45"/>
    <n v="1.06"/>
    <n v="92.67"/>
  </r>
  <r>
    <x v="6"/>
    <x v="0"/>
    <x v="3"/>
    <x v="0"/>
    <x v="76"/>
    <n v="7.47"/>
    <x v="51"/>
    <n v="36.24"/>
    <n v="35.909999999999997"/>
    <n v="0.33"/>
    <x v="70"/>
    <n v="93.38"/>
    <n v="92.55"/>
    <n v="85.64"/>
    <n v="5.55"/>
    <n v="1570.41"/>
    <n v="0.153"/>
    <n v="43.33"/>
  </r>
  <r>
    <x v="6"/>
    <x v="0"/>
    <x v="3"/>
    <x v="1"/>
    <x v="77"/>
    <n v="7.84"/>
    <x v="52"/>
    <n v="40.340000000000003"/>
    <n v="40.19"/>
    <n v="0.15"/>
    <x v="71"/>
    <n v="98"/>
    <n v="98.37"/>
    <n v="96.04"/>
    <n v="3.94"/>
    <n v="1618.75"/>
    <n v="9.8000000000000004E-2"/>
    <n v="40.119999999999997"/>
  </r>
  <r>
    <x v="6"/>
    <x v="0"/>
    <x v="3"/>
    <x v="2"/>
    <x v="78"/>
    <n v="7.75"/>
    <x v="53"/>
    <n v="40.5"/>
    <n v="39.56"/>
    <n v="0.94"/>
    <x v="72"/>
    <n v="96.88"/>
    <n v="98.57"/>
    <n v="93.27"/>
    <n v="4.58"/>
    <n v="1850.49"/>
    <n v="0.113"/>
    <n v="45.69"/>
  </r>
  <r>
    <x v="7"/>
    <x v="0"/>
    <x v="0"/>
    <x v="0"/>
    <x v="79"/>
    <n v="7.76"/>
    <x v="15"/>
    <n v="41.49"/>
    <n v="40.630000000000003"/>
    <n v="0.86"/>
    <x v="8"/>
    <n v="97"/>
    <n v="97.38"/>
    <n v="92.5"/>
    <n v="36.39"/>
    <n v="3383.96"/>
    <n v="0.877"/>
    <n v="81.56"/>
  </r>
  <r>
    <x v="7"/>
    <x v="0"/>
    <x v="0"/>
    <x v="1"/>
    <x v="80"/>
    <n v="7.68"/>
    <x v="17"/>
    <n v="36.14"/>
    <n v="35.200000000000003"/>
    <n v="0.94"/>
    <x v="73"/>
    <n v="96"/>
    <n v="94.47"/>
    <n v="88.33"/>
    <n v="32.42"/>
    <n v="3009.61"/>
    <n v="0.89700000000000002"/>
    <n v="83.28"/>
  </r>
  <r>
    <x v="7"/>
    <x v="0"/>
    <x v="0"/>
    <x v="2"/>
    <x v="81"/>
    <n v="7.32"/>
    <x v="18"/>
    <n v="36.68"/>
    <n v="35.86"/>
    <n v="0.82"/>
    <x v="74"/>
    <n v="91.5"/>
    <n v="94.89"/>
    <n v="84.88"/>
    <n v="32.01"/>
    <n v="2983.69"/>
    <n v="0.873"/>
    <n v="81.349999999999994"/>
  </r>
  <r>
    <x v="7"/>
    <x v="0"/>
    <x v="1"/>
    <x v="0"/>
    <x v="82"/>
    <n v="7.62"/>
    <x v="54"/>
    <n v="31.04"/>
    <n v="30.6"/>
    <n v="0.44"/>
    <x v="75"/>
    <n v="95.25"/>
    <n v="97.54"/>
    <n v="91.6"/>
    <n v="45.87"/>
    <n v="3504.19"/>
    <n v="1.478"/>
    <n v="112.88"/>
  </r>
  <r>
    <x v="7"/>
    <x v="0"/>
    <x v="1"/>
    <x v="1"/>
    <x v="83"/>
    <n v="7.5"/>
    <x v="35"/>
    <n v="32.35"/>
    <n v="31.56"/>
    <n v="0.79"/>
    <x v="76"/>
    <n v="93.75"/>
    <n v="92.77"/>
    <n v="84.85"/>
    <n v="47.72"/>
    <n v="3768.51"/>
    <n v="1.4750000000000001"/>
    <n v="116.51"/>
  </r>
  <r>
    <x v="7"/>
    <x v="0"/>
    <x v="1"/>
    <x v="2"/>
    <x v="84"/>
    <n v="7.44"/>
    <x v="43"/>
    <n v="31.49"/>
    <n v="30.9"/>
    <n v="0.59"/>
    <x v="77"/>
    <n v="93"/>
    <n v="93.78"/>
    <n v="85.6"/>
    <n v="45.18"/>
    <n v="3702.49"/>
    <n v="1.4350000000000001"/>
    <n v="117.58"/>
  </r>
  <r>
    <x v="7"/>
    <x v="0"/>
    <x v="2"/>
    <x v="0"/>
    <x v="85"/>
    <n v="7.03"/>
    <x v="20"/>
    <n v="29.51"/>
    <n v="28.67"/>
    <n v="0.84"/>
    <x v="78"/>
    <n v="87.88"/>
    <n v="97.54"/>
    <n v="83.26"/>
    <n v="33.229999999999997"/>
    <n v="2803.59"/>
    <n v="1.1259999999999999"/>
    <n v="94.99"/>
  </r>
  <r>
    <x v="7"/>
    <x v="0"/>
    <x v="2"/>
    <x v="1"/>
    <x v="86"/>
    <n v="7.41"/>
    <x v="50"/>
    <n v="31.26"/>
    <n v="30.55"/>
    <n v="0.7"/>
    <x v="79"/>
    <n v="92.62"/>
    <n v="93.26"/>
    <n v="84.44"/>
    <n v="34.26"/>
    <n v="2860.12"/>
    <n v="1.0960000000000001"/>
    <n v="91.51"/>
  </r>
  <r>
    <x v="7"/>
    <x v="0"/>
    <x v="2"/>
    <x v="2"/>
    <x v="87"/>
    <n v="7.64"/>
    <x v="22"/>
    <n v="31.61"/>
    <n v="30.7"/>
    <n v="0.92"/>
    <x v="80"/>
    <n v="95.5"/>
    <n v="89.83"/>
    <n v="83.3"/>
    <n v="35.67"/>
    <n v="2896.15"/>
    <n v="1.1279999999999999"/>
    <n v="91.61"/>
  </r>
  <r>
    <x v="7"/>
    <x v="0"/>
    <x v="3"/>
    <x v="0"/>
    <x v="88"/>
    <n v="7.5"/>
    <x v="35"/>
    <n v="37.14"/>
    <n v="36.78"/>
    <n v="0.36"/>
    <x v="81"/>
    <n v="93.75"/>
    <n v="97.51"/>
    <n v="90.53"/>
    <n v="6.26"/>
    <n v="1524.67"/>
    <n v="0.16900000000000001"/>
    <n v="41.05"/>
  </r>
  <r>
    <x v="7"/>
    <x v="0"/>
    <x v="3"/>
    <x v="1"/>
    <x v="89"/>
    <n v="7.59"/>
    <x v="3"/>
    <n v="37.9"/>
    <n v="37.9"/>
    <n v="0"/>
    <x v="56"/>
    <n v="94.88"/>
    <n v="101.45"/>
    <n v="96.25"/>
    <n v="6.66"/>
    <n v="1661.94"/>
    <n v="0.17599999999999999"/>
    <n v="43.85"/>
  </r>
  <r>
    <x v="7"/>
    <x v="0"/>
    <x v="3"/>
    <x v="2"/>
    <x v="90"/>
    <n v="7.49"/>
    <x v="55"/>
    <n v="34.69"/>
    <n v="34.47"/>
    <n v="0.22"/>
    <x v="82"/>
    <n v="93.62"/>
    <n v="93.03"/>
    <n v="86.54"/>
    <n v="4.0999999999999996"/>
    <n v="1508.26"/>
    <n v="0.11799999999999999"/>
    <n v="43.48"/>
  </r>
  <r>
    <x v="8"/>
    <x v="0"/>
    <x v="0"/>
    <x v="0"/>
    <x v="91"/>
    <n v="7.61"/>
    <x v="23"/>
    <n v="40.520000000000003"/>
    <n v="39.69"/>
    <n v="0.83"/>
    <x v="83"/>
    <n v="95.12"/>
    <n v="97.95"/>
    <n v="91.27"/>
    <n v="35.68"/>
    <n v="3328.17"/>
    <n v="0.88100000000000001"/>
    <n v="82.15"/>
  </r>
  <r>
    <x v="8"/>
    <x v="0"/>
    <x v="0"/>
    <x v="1"/>
    <x v="92"/>
    <n v="6.3"/>
    <x v="56"/>
    <n v="35.799999999999997"/>
    <n v="34.19"/>
    <n v="1.61"/>
    <x v="84"/>
    <n v="78.75"/>
    <n v="95.41"/>
    <n v="71.760000000000005"/>
    <n v="30.22"/>
    <n v="2910.76"/>
    <n v="0.84399999999999997"/>
    <n v="81.31"/>
  </r>
  <r>
    <x v="8"/>
    <x v="0"/>
    <x v="0"/>
    <x v="2"/>
    <x v="93"/>
    <n v="7.61"/>
    <x v="23"/>
    <n v="36.07"/>
    <n v="35.14"/>
    <n v="0.94"/>
    <x v="85"/>
    <n v="95.12"/>
    <n v="95.83"/>
    <n v="88.79"/>
    <n v="32.17"/>
    <n v="3050.04"/>
    <n v="0.89200000000000002"/>
    <n v="84.55"/>
  </r>
  <r>
    <x v="8"/>
    <x v="0"/>
    <x v="1"/>
    <x v="0"/>
    <x v="94"/>
    <n v="7.31"/>
    <x v="57"/>
    <n v="35.83"/>
    <n v="35.71"/>
    <n v="0.12"/>
    <x v="86"/>
    <n v="91.38"/>
    <n v="93.99"/>
    <n v="85.6"/>
    <n v="52.21"/>
    <n v="4329.4799999999996"/>
    <n v="1.4570000000000001"/>
    <n v="120.84"/>
  </r>
  <r>
    <x v="8"/>
    <x v="0"/>
    <x v="1"/>
    <x v="1"/>
    <x v="95"/>
    <n v="7.45"/>
    <x v="58"/>
    <n v="33.18"/>
    <n v="32.61"/>
    <n v="0.56999999999999995"/>
    <x v="55"/>
    <n v="93.12"/>
    <n v="101.45"/>
    <n v="92.86"/>
    <n v="47.58"/>
    <n v="3952.95"/>
    <n v="1.4339999999999999"/>
    <n v="119.14"/>
  </r>
  <r>
    <x v="8"/>
    <x v="0"/>
    <x v="1"/>
    <x v="2"/>
    <x v="27"/>
    <n v="7.47"/>
    <x v="51"/>
    <n v="33.04"/>
    <n v="32.36"/>
    <n v="0.67"/>
    <x v="87"/>
    <n v="93.38"/>
    <n v="94.35"/>
    <n v="86.31"/>
    <n v="47.15"/>
    <n v="3969.82"/>
    <n v="1.427"/>
    <n v="120.17"/>
  </r>
  <r>
    <x v="8"/>
    <x v="0"/>
    <x v="2"/>
    <x v="0"/>
    <x v="96"/>
    <n v="7.39"/>
    <x v="59"/>
    <n v="30.8"/>
    <n v="29.86"/>
    <n v="0.93"/>
    <x v="3"/>
    <n v="92.38"/>
    <n v="94.92"/>
    <n v="85.03"/>
    <n v="34.619999999999997"/>
    <n v="2952.36"/>
    <n v="1.1240000000000001"/>
    <n v="95.86"/>
  </r>
  <r>
    <x v="8"/>
    <x v="0"/>
    <x v="2"/>
    <x v="1"/>
    <x v="97"/>
    <n v="7.65"/>
    <x v="48"/>
    <n v="35.08"/>
    <n v="34.590000000000003"/>
    <n v="0.49"/>
    <x v="52"/>
    <n v="95.62"/>
    <n v="96.2"/>
    <n v="90.72"/>
    <n v="37.950000000000003"/>
    <n v="3421.61"/>
    <n v="1.0820000000000001"/>
    <n v="97.55"/>
  </r>
  <r>
    <x v="8"/>
    <x v="0"/>
    <x v="2"/>
    <x v="2"/>
    <x v="30"/>
    <n v="7.62"/>
    <x v="54"/>
    <n v="31.42"/>
    <n v="30.55"/>
    <n v="0.86"/>
    <x v="42"/>
    <n v="95.25"/>
    <n v="93.5"/>
    <n v="86.61"/>
    <n v="34.71"/>
    <n v="3076.48"/>
    <n v="1.105"/>
    <n v="97.93"/>
  </r>
  <r>
    <x v="8"/>
    <x v="0"/>
    <x v="3"/>
    <x v="0"/>
    <x v="98"/>
    <n v="7.33"/>
    <x v="60"/>
    <n v="38.159999999999997"/>
    <n v="37.51"/>
    <n v="0.66"/>
    <x v="88"/>
    <n v="91.62"/>
    <n v="96.37"/>
    <n v="86.78"/>
    <n v="4.25"/>
    <n v="1649.07"/>
    <n v="0.111"/>
    <n v="43.21"/>
  </r>
  <r>
    <x v="8"/>
    <x v="0"/>
    <x v="3"/>
    <x v="1"/>
    <x v="99"/>
    <n v="7.42"/>
    <x v="31"/>
    <n v="39.299999999999997"/>
    <n v="39.24"/>
    <n v="0.06"/>
    <x v="89"/>
    <n v="92.75"/>
    <n v="100"/>
    <n v="92.61"/>
    <n v="6"/>
    <n v="1598.92"/>
    <n v="0.153"/>
    <n v="40.69"/>
  </r>
  <r>
    <x v="8"/>
    <x v="0"/>
    <x v="3"/>
    <x v="2"/>
    <x v="100"/>
    <n v="7.39"/>
    <x v="59"/>
    <n v="42.25"/>
    <n v="41.64"/>
    <n v="0.6"/>
    <x v="90"/>
    <n v="92.38"/>
    <n v="99.46"/>
    <n v="90.56"/>
    <n v="5"/>
    <n v="1772.5"/>
    <n v="0.11799999999999999"/>
    <n v="41.95"/>
  </r>
  <r>
    <x v="9"/>
    <x v="0"/>
    <x v="0"/>
    <x v="0"/>
    <x v="101"/>
    <n v="7.54"/>
    <x v="61"/>
    <n v="40.65"/>
    <n v="39.880000000000003"/>
    <n v="0.77"/>
    <x v="91"/>
    <n v="94.25"/>
    <n v="94.82"/>
    <n v="87.67"/>
    <n v="35.29"/>
    <n v="3505.41"/>
    <n v="0.86799999999999999"/>
    <n v="86.23"/>
  </r>
  <r>
    <x v="9"/>
    <x v="0"/>
    <x v="0"/>
    <x v="1"/>
    <x v="102"/>
    <n v="7.32"/>
    <x v="18"/>
    <n v="39.119999999999997"/>
    <n v="38.14"/>
    <n v="0.98"/>
    <x v="92"/>
    <n v="91.5"/>
    <n v="97.32"/>
    <n v="86.81"/>
    <n v="32.35"/>
    <n v="3160.35"/>
    <n v="0.82699999999999996"/>
    <n v="80.78"/>
  </r>
  <r>
    <x v="9"/>
    <x v="0"/>
    <x v="0"/>
    <x v="2"/>
    <x v="103"/>
    <n v="7.37"/>
    <x v="47"/>
    <n v="35.130000000000003"/>
    <n v="34.380000000000003"/>
    <n v="0.76"/>
    <x v="93"/>
    <n v="92.12"/>
    <n v="92.48"/>
    <n v="83.36"/>
    <n v="30.03"/>
    <n v="2854.29"/>
    <n v="0.85499999999999998"/>
    <n v="81.239999999999995"/>
  </r>
  <r>
    <x v="9"/>
    <x v="0"/>
    <x v="1"/>
    <x v="0"/>
    <x v="104"/>
    <n v="7.31"/>
    <x v="57"/>
    <n v="32.5"/>
    <n v="32.340000000000003"/>
    <n v="0.16"/>
    <x v="94"/>
    <n v="91.38"/>
    <n v="96.51"/>
    <n v="87.76"/>
    <n v="48.67"/>
    <n v="3785.9"/>
    <n v="1.498"/>
    <n v="116.49"/>
  </r>
  <r>
    <x v="9"/>
    <x v="0"/>
    <x v="1"/>
    <x v="1"/>
    <x v="105"/>
    <n v="7.69"/>
    <x v="13"/>
    <n v="34.75"/>
    <n v="34.200000000000003"/>
    <n v="0.55000000000000004"/>
    <x v="12"/>
    <n v="96.12"/>
    <n v="93.78"/>
    <n v="88.73"/>
    <n v="49.89"/>
    <n v="4140.41"/>
    <n v="1.4359999999999999"/>
    <n v="119.15"/>
  </r>
  <r>
    <x v="9"/>
    <x v="0"/>
    <x v="1"/>
    <x v="2"/>
    <x v="106"/>
    <n v="7.58"/>
    <x v="6"/>
    <n v="37.54"/>
    <n v="37.159999999999997"/>
    <n v="0.38"/>
    <x v="95"/>
    <n v="94.75"/>
    <n v="91.36"/>
    <n v="85.69"/>
    <n v="56.17"/>
    <n v="4502.3599999999997"/>
    <n v="1.496"/>
    <n v="119.94"/>
  </r>
  <r>
    <x v="9"/>
    <x v="0"/>
    <x v="2"/>
    <x v="0"/>
    <x v="107"/>
    <n v="7.65"/>
    <x v="48"/>
    <n v="33.130000000000003"/>
    <n v="32.14"/>
    <n v="0.99"/>
    <x v="96"/>
    <n v="95.62"/>
    <n v="94.16"/>
    <n v="87.35"/>
    <n v="37.51"/>
    <n v="3189.27"/>
    <n v="1.1319999999999999"/>
    <n v="96.27"/>
  </r>
  <r>
    <x v="9"/>
    <x v="0"/>
    <x v="2"/>
    <x v="1"/>
    <x v="108"/>
    <n v="7.38"/>
    <x v="16"/>
    <n v="34.24"/>
    <n v="32.950000000000003"/>
    <n v="1.29"/>
    <x v="97"/>
    <n v="92.25"/>
    <n v="98.55"/>
    <n v="87.48"/>
    <n v="36.159999999999997"/>
    <n v="3274.46"/>
    <n v="1.056"/>
    <n v="95.62"/>
  </r>
  <r>
    <x v="9"/>
    <x v="0"/>
    <x v="2"/>
    <x v="2"/>
    <x v="109"/>
    <n v="7.17"/>
    <x v="62"/>
    <n v="31.61"/>
    <n v="30.91"/>
    <n v="0.69"/>
    <x v="98"/>
    <n v="89.62"/>
    <n v="94.3"/>
    <n v="82.67"/>
    <n v="33.659999999999997"/>
    <n v="3053.49"/>
    <n v="1.0649999999999999"/>
    <n v="96.61"/>
  </r>
  <r>
    <x v="9"/>
    <x v="0"/>
    <x v="3"/>
    <x v="0"/>
    <x v="110"/>
    <n v="7.66"/>
    <x v="63"/>
    <n v="43"/>
    <n v="42.83"/>
    <n v="0.16"/>
    <x v="71"/>
    <n v="95.75"/>
    <n v="94.9"/>
    <n v="90.52"/>
    <n v="4.16"/>
    <n v="1779.11"/>
    <n v="9.7000000000000003E-2"/>
    <n v="41.38"/>
  </r>
  <r>
    <x v="9"/>
    <x v="0"/>
    <x v="3"/>
    <x v="1"/>
    <x v="111"/>
    <n v="5.08"/>
    <x v="64"/>
    <n v="27.39"/>
    <n v="27.03"/>
    <n v="0.36"/>
    <x v="99"/>
    <n v="63.5"/>
    <n v="92.26"/>
    <n v="57.81"/>
    <n v="3.22"/>
    <n v="1074.8"/>
    <n v="0.11799999999999999"/>
    <n v="39.24"/>
  </r>
  <r>
    <x v="9"/>
    <x v="0"/>
    <x v="3"/>
    <x v="2"/>
    <x v="112"/>
    <n v="7.9"/>
    <x v="65"/>
    <n v="42.86"/>
    <n v="42.53"/>
    <n v="0.33"/>
    <x v="100"/>
    <n v="98.75"/>
    <n v="90.42"/>
    <n v="88.61"/>
    <n v="4.42"/>
    <n v="1887.13"/>
    <n v="0.10299999999999999"/>
    <n v="44.03"/>
  </r>
  <r>
    <x v="10"/>
    <x v="0"/>
    <x v="0"/>
    <x v="0"/>
    <x v="113"/>
    <n v="7.86"/>
    <x v="66"/>
    <n v="38.85"/>
    <n v="37.57"/>
    <n v="1.28"/>
    <x v="101"/>
    <n v="98.25"/>
    <n v="97.59"/>
    <n v="92.71"/>
    <n v="31.95"/>
    <n v="3151.28"/>
    <n v="0.82199999999999995"/>
    <n v="81.11"/>
  </r>
  <r>
    <x v="10"/>
    <x v="0"/>
    <x v="0"/>
    <x v="1"/>
    <x v="114"/>
    <n v="7.66"/>
    <x v="63"/>
    <n v="37.43"/>
    <n v="36.97"/>
    <n v="0.45"/>
    <x v="18"/>
    <n v="95.75"/>
    <n v="99.5"/>
    <n v="94.12"/>
    <n v="30.88"/>
    <n v="3072.66"/>
    <n v="0.82499999999999996"/>
    <n v="82.1"/>
  </r>
  <r>
    <x v="10"/>
    <x v="0"/>
    <x v="0"/>
    <x v="2"/>
    <x v="115"/>
    <n v="7.8"/>
    <x v="30"/>
    <n v="38.82"/>
    <n v="37.71"/>
    <n v="1.1100000000000001"/>
    <x v="102"/>
    <n v="97.5"/>
    <n v="88.5"/>
    <n v="83.81"/>
    <n v="34.82"/>
    <n v="3084.54"/>
    <n v="0.89700000000000002"/>
    <n v="79.45"/>
  </r>
  <r>
    <x v="10"/>
    <x v="0"/>
    <x v="1"/>
    <x v="0"/>
    <x v="116"/>
    <n v="7.95"/>
    <x v="67"/>
    <n v="38.07"/>
    <n v="37.409999999999997"/>
    <n v="0.66"/>
    <x v="27"/>
    <n v="99.38"/>
    <n v="97.86"/>
    <n v="95.56"/>
    <n v="56.28"/>
    <n v="4503.08"/>
    <n v="1.478"/>
    <n v="118.3"/>
  </r>
  <r>
    <x v="10"/>
    <x v="0"/>
    <x v="1"/>
    <x v="1"/>
    <x v="117"/>
    <n v="7.21"/>
    <x v="68"/>
    <n v="35.21"/>
    <n v="34.71"/>
    <n v="0.5"/>
    <x v="103"/>
    <n v="90.12"/>
    <n v="88.97"/>
    <n v="79.040000000000006"/>
    <n v="50.22"/>
    <n v="4274.6499999999996"/>
    <n v="1.4259999999999999"/>
    <n v="121.39"/>
  </r>
  <r>
    <x v="10"/>
    <x v="0"/>
    <x v="1"/>
    <x v="2"/>
    <x v="118"/>
    <n v="7.83"/>
    <x v="11"/>
    <n v="32.729999999999997"/>
    <n v="32.69"/>
    <n v="0.05"/>
    <x v="104"/>
    <n v="97.88"/>
    <n v="95.07"/>
    <n v="92.92"/>
    <n v="48.48"/>
    <n v="3902.34"/>
    <n v="1.4810000000000001"/>
    <n v="119.22"/>
  </r>
  <r>
    <x v="10"/>
    <x v="0"/>
    <x v="2"/>
    <x v="0"/>
    <x v="51"/>
    <n v="7.54"/>
    <x v="61"/>
    <n v="30.64"/>
    <n v="29.72"/>
    <n v="0.92"/>
    <x v="105"/>
    <n v="94.25"/>
    <n v="92.16"/>
    <n v="84.25"/>
    <n v="33.69"/>
    <n v="3002.44"/>
    <n v="1.099"/>
    <n v="97.98"/>
  </r>
  <r>
    <x v="10"/>
    <x v="0"/>
    <x v="2"/>
    <x v="1"/>
    <x v="119"/>
    <n v="7.73"/>
    <x v="1"/>
    <n v="32.19"/>
    <n v="31.05"/>
    <n v="1.1299999999999999"/>
    <x v="106"/>
    <n v="96.62"/>
    <n v="96.96"/>
    <n v="90.39"/>
    <n v="35.64"/>
    <n v="3114.55"/>
    <n v="1.107"/>
    <n v="96.77"/>
  </r>
  <r>
    <x v="10"/>
    <x v="0"/>
    <x v="2"/>
    <x v="2"/>
    <x v="120"/>
    <n v="7.36"/>
    <x v="38"/>
    <n v="30.71"/>
    <n v="29.76"/>
    <n v="0.95"/>
    <x v="49"/>
    <n v="92"/>
    <n v="97.64"/>
    <n v="87.05"/>
    <n v="34.22"/>
    <n v="3026.14"/>
    <n v="1.1140000000000001"/>
    <n v="98.54"/>
  </r>
  <r>
    <x v="10"/>
    <x v="0"/>
    <x v="3"/>
    <x v="0"/>
    <x v="121"/>
    <n v="7.76"/>
    <x v="15"/>
    <n v="40.78"/>
    <n v="40.07"/>
    <n v="0.71"/>
    <x v="107"/>
    <n v="97"/>
    <n v="100.15"/>
    <n v="95.46"/>
    <n v="6.07"/>
    <n v="1625.48"/>
    <n v="0.14899999999999999"/>
    <n v="39.86"/>
  </r>
  <r>
    <x v="10"/>
    <x v="0"/>
    <x v="3"/>
    <x v="1"/>
    <x v="122"/>
    <n v="7.39"/>
    <x v="59"/>
    <n v="36.75"/>
    <n v="36.35"/>
    <n v="0.4"/>
    <x v="108"/>
    <n v="92.38"/>
    <n v="96.58"/>
    <n v="88.23"/>
    <n v="4.75"/>
    <n v="1526.02"/>
    <n v="0.129"/>
    <n v="41.52"/>
  </r>
  <r>
    <x v="10"/>
    <x v="0"/>
    <x v="3"/>
    <x v="2"/>
    <x v="123"/>
    <n v="7.63"/>
    <x v="19"/>
    <n v="36.78"/>
    <n v="35.51"/>
    <n v="1.27"/>
    <x v="109"/>
    <n v="95.38"/>
    <n v="96.61"/>
    <n v="88.97"/>
    <n v="6.36"/>
    <n v="1405.8"/>
    <n v="0.17299999999999999"/>
    <n v="38.229999999999997"/>
  </r>
  <r>
    <x v="11"/>
    <x v="0"/>
    <x v="0"/>
    <x v="0"/>
    <x v="124"/>
    <n v="7.64"/>
    <x v="22"/>
    <n v="39.299999999999997"/>
    <n v="37.979999999999997"/>
    <n v="1.32"/>
    <x v="110"/>
    <n v="95.5"/>
    <n v="91.92"/>
    <n v="84.83"/>
    <n v="31.65"/>
    <n v="3228.08"/>
    <n v="0.80500000000000005"/>
    <n v="82.14"/>
  </r>
  <r>
    <x v="11"/>
    <x v="0"/>
    <x v="0"/>
    <x v="1"/>
    <x v="125"/>
    <n v="7.91"/>
    <x v="69"/>
    <n v="42.58"/>
    <n v="42.34"/>
    <n v="0.25"/>
    <x v="111"/>
    <n v="98.88"/>
    <n v="101.17"/>
    <n v="99.45"/>
    <n v="36.770000000000003"/>
    <n v="3715.51"/>
    <n v="0.86299999999999999"/>
    <n v="87.25"/>
  </r>
  <r>
    <x v="11"/>
    <x v="0"/>
    <x v="0"/>
    <x v="2"/>
    <x v="126"/>
    <n v="6.93"/>
    <x v="70"/>
    <n v="33.32"/>
    <n v="32.159999999999997"/>
    <n v="1.1599999999999999"/>
    <x v="112"/>
    <n v="86.62"/>
    <n v="95.79"/>
    <n v="80.08"/>
    <n v="29.11"/>
    <n v="2756.02"/>
    <n v="0.873"/>
    <n v="82.71"/>
  </r>
  <r>
    <x v="11"/>
    <x v="0"/>
    <x v="1"/>
    <x v="0"/>
    <x v="127"/>
    <n v="7.47"/>
    <x v="51"/>
    <n v="31.19"/>
    <n v="30.56"/>
    <n v="0.64"/>
    <x v="83"/>
    <n v="93.38"/>
    <n v="101.61"/>
    <n v="92.94"/>
    <n v="45.06"/>
    <n v="3654.93"/>
    <n v="1.4450000000000001"/>
    <n v="117.17"/>
  </r>
  <r>
    <x v="11"/>
    <x v="0"/>
    <x v="1"/>
    <x v="1"/>
    <x v="128"/>
    <n v="7.79"/>
    <x v="71"/>
    <n v="34.83"/>
    <n v="34.29"/>
    <n v="0.53"/>
    <x v="13"/>
    <n v="97.38"/>
    <n v="93.05"/>
    <n v="89.23"/>
    <n v="51.78"/>
    <n v="4129.51"/>
    <n v="1.4870000000000001"/>
    <n v="118.57"/>
  </r>
  <r>
    <x v="11"/>
    <x v="0"/>
    <x v="1"/>
    <x v="2"/>
    <x v="129"/>
    <n v="7.49"/>
    <x v="55"/>
    <n v="30.92"/>
    <n v="30.44"/>
    <n v="0.48"/>
    <x v="113"/>
    <n v="93.62"/>
    <n v="96.02"/>
    <n v="88.51"/>
    <n v="46"/>
    <n v="3600.47"/>
    <n v="1.488"/>
    <n v="116.44"/>
  </r>
  <r>
    <x v="11"/>
    <x v="0"/>
    <x v="2"/>
    <x v="0"/>
    <x v="130"/>
    <n v="6.69"/>
    <x v="72"/>
    <n v="29.47"/>
    <n v="28.84"/>
    <n v="0.63"/>
    <x v="114"/>
    <n v="83.62"/>
    <n v="96.55"/>
    <n v="79.010000000000005"/>
    <n v="30.84"/>
    <n v="2787.02"/>
    <n v="1.046"/>
    <n v="94.58"/>
  </r>
  <r>
    <x v="11"/>
    <x v="0"/>
    <x v="2"/>
    <x v="1"/>
    <x v="131"/>
    <n v="7.71"/>
    <x v="41"/>
    <n v="34.1"/>
    <n v="33.380000000000003"/>
    <n v="0.72"/>
    <x v="115"/>
    <n v="96.38"/>
    <n v="96.11"/>
    <n v="90.68"/>
    <n v="36.99"/>
    <n v="3176.75"/>
    <n v="1.085"/>
    <n v="93.16"/>
  </r>
  <r>
    <x v="11"/>
    <x v="0"/>
    <x v="2"/>
    <x v="2"/>
    <x v="132"/>
    <n v="7.03"/>
    <x v="20"/>
    <n v="30.34"/>
    <n v="29.51"/>
    <n v="0.83"/>
    <x v="116"/>
    <n v="87.88"/>
    <n v="90.92"/>
    <n v="77.709999999999994"/>
    <n v="33.6"/>
    <n v="2882.78"/>
    <n v="1.107"/>
    <n v="95.01"/>
  </r>
  <r>
    <x v="11"/>
    <x v="0"/>
    <x v="3"/>
    <x v="0"/>
    <x v="133"/>
    <n v="4.99"/>
    <x v="73"/>
    <n v="24.31"/>
    <n v="23.67"/>
    <n v="0.64"/>
    <x v="117"/>
    <n v="62.38"/>
    <n v="97.53"/>
    <n v="59.24"/>
    <n v="2.4700000000000002"/>
    <n v="1018.62"/>
    <n v="0.10199999999999999"/>
    <n v="41.9"/>
  </r>
  <r>
    <x v="11"/>
    <x v="0"/>
    <x v="3"/>
    <x v="1"/>
    <x v="134"/>
    <n v="7.69"/>
    <x v="13"/>
    <n v="38.799999999999997"/>
    <n v="38.6"/>
    <n v="0.2"/>
    <x v="62"/>
    <n v="96.12"/>
    <n v="96.44"/>
    <n v="92.22"/>
    <n v="5.58"/>
    <n v="1779.61"/>
    <n v="0.14399999999999999"/>
    <n v="45.87"/>
  </r>
  <r>
    <x v="11"/>
    <x v="0"/>
    <x v="3"/>
    <x v="2"/>
    <x v="135"/>
    <n v="7.63"/>
    <x v="19"/>
    <n v="38.950000000000003"/>
    <n v="38.909999999999997"/>
    <n v="0.05"/>
    <x v="118"/>
    <n v="95.38"/>
    <n v="92.88"/>
    <n v="88.48"/>
    <n v="5.12"/>
    <n v="1485.28"/>
    <n v="0.13200000000000001"/>
    <n v="38.130000000000003"/>
  </r>
  <r>
    <x v="12"/>
    <x v="0"/>
    <x v="0"/>
    <x v="0"/>
    <x v="136"/>
    <n v="7.91"/>
    <x v="69"/>
    <n v="40.64"/>
    <n v="39.93"/>
    <n v="0.7"/>
    <x v="27"/>
    <n v="98.88"/>
    <n v="96.92"/>
    <n v="94.17"/>
    <n v="34.81"/>
    <n v="3431.3"/>
    <n v="0.85699999999999998"/>
    <n v="84.44"/>
  </r>
  <r>
    <x v="12"/>
    <x v="0"/>
    <x v="0"/>
    <x v="1"/>
    <x v="137"/>
    <n v="7.22"/>
    <x v="74"/>
    <n v="35.47"/>
    <n v="35.1"/>
    <n v="0.37"/>
    <x v="119"/>
    <n v="90.25"/>
    <n v="98.8"/>
    <n v="88.24"/>
    <n v="29.08"/>
    <n v="2881.18"/>
    <n v="0.82"/>
    <n v="81.23"/>
  </r>
  <r>
    <x v="12"/>
    <x v="0"/>
    <x v="0"/>
    <x v="2"/>
    <x v="138"/>
    <n v="7.79"/>
    <x v="71"/>
    <n v="35.46"/>
    <n v="35.07"/>
    <n v="0.39"/>
    <x v="120"/>
    <n v="97.38"/>
    <n v="91.24"/>
    <n v="87.87"/>
    <n v="29.47"/>
    <n v="2999.95"/>
    <n v="0.83099999999999996"/>
    <n v="84.61"/>
  </r>
  <r>
    <x v="12"/>
    <x v="0"/>
    <x v="1"/>
    <x v="0"/>
    <x v="139"/>
    <n v="7.36"/>
    <x v="38"/>
    <n v="36.5"/>
    <n v="35.39"/>
    <n v="1.1100000000000001"/>
    <x v="121"/>
    <n v="92"/>
    <n v="96.48"/>
    <n v="86.07"/>
    <n v="52.19"/>
    <n v="4279.13"/>
    <n v="1.43"/>
    <n v="117.24"/>
  </r>
  <r>
    <x v="12"/>
    <x v="0"/>
    <x v="1"/>
    <x v="1"/>
    <x v="140"/>
    <n v="4.68"/>
    <x v="75"/>
    <n v="20.97"/>
    <n v="20.58"/>
    <n v="0.39"/>
    <x v="122"/>
    <n v="58.5"/>
    <n v="98.74"/>
    <n v="56.68"/>
    <n v="30.78"/>
    <n v="2397.9899999999998"/>
    <n v="1.468"/>
    <n v="114.37"/>
  </r>
  <r>
    <x v="12"/>
    <x v="0"/>
    <x v="1"/>
    <x v="2"/>
    <x v="141"/>
    <n v="7.58"/>
    <x v="6"/>
    <n v="31.09"/>
    <n v="30.1"/>
    <n v="0.99"/>
    <x v="123"/>
    <n v="94.75"/>
    <n v="96.23"/>
    <n v="88.28"/>
    <n v="44.25"/>
    <n v="3691.5"/>
    <n v="1.423"/>
    <n v="118.74"/>
  </r>
  <r>
    <x v="12"/>
    <x v="0"/>
    <x v="2"/>
    <x v="0"/>
    <x v="142"/>
    <n v="7.86"/>
    <x v="66"/>
    <n v="31.32"/>
    <n v="30.29"/>
    <n v="1.03"/>
    <x v="69"/>
    <n v="98.25"/>
    <n v="100.46"/>
    <n v="95.47"/>
    <n v="35.75"/>
    <n v="3097.06"/>
    <n v="1.141"/>
    <n v="98.88"/>
  </r>
  <r>
    <x v="12"/>
    <x v="0"/>
    <x v="2"/>
    <x v="1"/>
    <x v="143"/>
    <n v="7.64"/>
    <x v="22"/>
    <n v="29.54"/>
    <n v="28.62"/>
    <n v="0.92"/>
    <x v="124"/>
    <n v="95.5"/>
    <n v="99.62"/>
    <n v="92.17"/>
    <n v="31.65"/>
    <n v="2760.46"/>
    <n v="1.071"/>
    <n v="93.44"/>
  </r>
  <r>
    <x v="12"/>
    <x v="0"/>
    <x v="2"/>
    <x v="2"/>
    <x v="144"/>
    <n v="7.35"/>
    <x v="34"/>
    <n v="31.76"/>
    <n v="31.31"/>
    <n v="0.45"/>
    <x v="75"/>
    <n v="91.88"/>
    <n v="89.52"/>
    <n v="81.08"/>
    <n v="34.85"/>
    <n v="3012.93"/>
    <n v="1.097"/>
    <n v="94.87"/>
  </r>
  <r>
    <x v="12"/>
    <x v="0"/>
    <x v="3"/>
    <x v="0"/>
    <x v="145"/>
    <n v="7.65"/>
    <x v="48"/>
    <n v="38.96"/>
    <n v="38.799999999999997"/>
    <n v="0.16"/>
    <x v="125"/>
    <n v="95.62"/>
    <n v="95.67"/>
    <n v="91.11"/>
    <n v="4.29"/>
    <n v="1532.41"/>
    <n v="0.11"/>
    <n v="39.33"/>
  </r>
  <r>
    <x v="12"/>
    <x v="0"/>
    <x v="3"/>
    <x v="1"/>
    <x v="146"/>
    <n v="7.56"/>
    <x v="76"/>
    <n v="36.57"/>
    <n v="36.299999999999997"/>
    <n v="0.27"/>
    <x v="126"/>
    <n v="94.5"/>
    <n v="98.22"/>
    <n v="92.13"/>
    <n v="3.56"/>
    <n v="1454.33"/>
    <n v="9.7000000000000003E-2"/>
    <n v="39.770000000000003"/>
  </r>
  <r>
    <x v="12"/>
    <x v="0"/>
    <x v="3"/>
    <x v="2"/>
    <x v="147"/>
    <n v="7.52"/>
    <x v="39"/>
    <n v="38.11"/>
    <n v="37.43"/>
    <n v="0.69"/>
    <x v="127"/>
    <n v="94"/>
    <n v="93.32"/>
    <n v="86.14"/>
    <n v="4.6900000000000004"/>
    <n v="1540.67"/>
    <n v="0.123"/>
    <n v="40.42"/>
  </r>
  <r>
    <x v="13"/>
    <x v="0"/>
    <x v="0"/>
    <x v="0"/>
    <x v="148"/>
    <n v="7.81"/>
    <x v="49"/>
    <n v="36.21"/>
    <n v="35.33"/>
    <n v="0.88"/>
    <x v="59"/>
    <n v="97.62"/>
    <n v="98.33"/>
    <n v="93.66"/>
    <n v="30.12"/>
    <n v="2805.11"/>
    <n v="0.83199999999999996"/>
    <n v="77.459999999999994"/>
  </r>
  <r>
    <x v="13"/>
    <x v="0"/>
    <x v="0"/>
    <x v="1"/>
    <x v="149"/>
    <n v="7.39"/>
    <x v="59"/>
    <n v="36.93"/>
    <n v="36.229999999999997"/>
    <n v="0.7"/>
    <x v="91"/>
    <n v="92.38"/>
    <n v="98"/>
    <n v="88.81"/>
    <n v="30.15"/>
    <n v="2986.21"/>
    <n v="0.81599999999999995"/>
    <n v="80.849999999999994"/>
  </r>
  <r>
    <x v="13"/>
    <x v="0"/>
    <x v="0"/>
    <x v="2"/>
    <x v="80"/>
    <n v="7.97"/>
    <x v="77"/>
    <n v="38.81"/>
    <n v="38.090000000000003"/>
    <n v="0.73"/>
    <x v="122"/>
    <n v="99.62"/>
    <n v="88.44"/>
    <n v="86.46"/>
    <n v="33.630000000000003"/>
    <n v="3207.34"/>
    <n v="0.86599999999999999"/>
    <n v="82.63"/>
  </r>
  <r>
    <x v="13"/>
    <x v="0"/>
    <x v="1"/>
    <x v="0"/>
    <x v="150"/>
    <n v="7.66"/>
    <x v="63"/>
    <n v="37.51"/>
    <n v="36.53"/>
    <n v="0.98"/>
    <x v="73"/>
    <n v="95.75"/>
    <n v="96.65"/>
    <n v="90.13"/>
    <n v="55.5"/>
    <n v="4639.46"/>
    <n v="1.48"/>
    <n v="123.68"/>
  </r>
  <r>
    <x v="13"/>
    <x v="0"/>
    <x v="1"/>
    <x v="1"/>
    <x v="151"/>
    <n v="7.68"/>
    <x v="17"/>
    <n v="37.74"/>
    <n v="35.31"/>
    <n v="2.4300000000000002"/>
    <x v="128"/>
    <n v="96"/>
    <n v="97.4"/>
    <n v="87.49"/>
    <n v="53.81"/>
    <n v="4461.6000000000004"/>
    <n v="1.4259999999999999"/>
    <n v="118.23"/>
  </r>
  <r>
    <x v="13"/>
    <x v="0"/>
    <x v="1"/>
    <x v="2"/>
    <x v="83"/>
    <n v="7.37"/>
    <x v="47"/>
    <n v="32.729999999999997"/>
    <n v="32.06"/>
    <n v="0.67"/>
    <x v="129"/>
    <n v="92.12"/>
    <n v="90.59"/>
    <n v="81.739999999999995"/>
    <n v="48.63"/>
    <n v="3763.25"/>
    <n v="1.486"/>
    <n v="114.98"/>
  </r>
  <r>
    <x v="13"/>
    <x v="0"/>
    <x v="2"/>
    <x v="0"/>
    <x v="152"/>
    <n v="7.47"/>
    <x v="51"/>
    <n v="29.39"/>
    <n v="28.28"/>
    <n v="1.1000000000000001"/>
    <x v="16"/>
    <n v="93.38"/>
    <n v="94.78"/>
    <n v="85.17"/>
    <n v="34.53"/>
    <n v="2789.75"/>
    <n v="1.175"/>
    <n v="94.93"/>
  </r>
  <r>
    <x v="13"/>
    <x v="0"/>
    <x v="2"/>
    <x v="1"/>
    <x v="153"/>
    <n v="7.53"/>
    <x v="78"/>
    <n v="28.7"/>
    <n v="27.96"/>
    <n v="0.73"/>
    <x v="130"/>
    <n v="94.12"/>
    <n v="99.5"/>
    <n v="91.26"/>
    <n v="32.25"/>
    <n v="2760.46"/>
    <n v="1.1240000000000001"/>
    <n v="96.19"/>
  </r>
  <r>
    <x v="13"/>
    <x v="0"/>
    <x v="2"/>
    <x v="2"/>
    <x v="86"/>
    <n v="7.42"/>
    <x v="31"/>
    <n v="31.15"/>
    <n v="30.27"/>
    <n v="0.88"/>
    <x v="131"/>
    <n v="92.75"/>
    <n v="96.39"/>
    <n v="86.87"/>
    <n v="35.979999999999997"/>
    <n v="3059.57"/>
    <n v="1.155"/>
    <n v="98.23"/>
  </r>
  <r>
    <x v="13"/>
    <x v="0"/>
    <x v="3"/>
    <x v="0"/>
    <x v="154"/>
    <n v="6.99"/>
    <x v="79"/>
    <n v="38.81"/>
    <n v="38.54"/>
    <n v="0.27"/>
    <x v="51"/>
    <n v="87.38"/>
    <n v="96.27"/>
    <n v="83.53"/>
    <n v="4.4400000000000004"/>
    <n v="1661.79"/>
    <n v="0.114"/>
    <n v="42.82"/>
  </r>
  <r>
    <x v="13"/>
    <x v="0"/>
    <x v="3"/>
    <x v="1"/>
    <x v="155"/>
    <n v="7.62"/>
    <x v="54"/>
    <n v="41.36"/>
    <n v="40.869999999999997"/>
    <n v="0.49"/>
    <x v="132"/>
    <n v="95.25"/>
    <n v="96.34"/>
    <n v="90.68"/>
    <n v="5.0199999999999996"/>
    <n v="1783.46"/>
    <n v="0.121"/>
    <n v="43.12"/>
  </r>
  <r>
    <x v="13"/>
    <x v="0"/>
    <x v="3"/>
    <x v="2"/>
    <x v="89"/>
    <n v="7.79"/>
    <x v="71"/>
    <n v="33.78"/>
    <n v="33.06"/>
    <n v="0.72"/>
    <x v="133"/>
    <n v="97.38"/>
    <n v="93.63"/>
    <n v="89.23"/>
    <n v="3.49"/>
    <n v="1299.6400000000001"/>
    <n v="0.10299999999999999"/>
    <n v="38.479999999999997"/>
  </r>
  <r>
    <x v="14"/>
    <x v="0"/>
    <x v="0"/>
    <x v="0"/>
    <x v="156"/>
    <n v="7.47"/>
    <x v="51"/>
    <n v="38.68"/>
    <n v="37.65"/>
    <n v="1.03"/>
    <x v="134"/>
    <n v="93.38"/>
    <n v="96.84"/>
    <n v="88.03"/>
    <n v="32.1"/>
    <n v="3102.64"/>
    <n v="0.83"/>
    <n v="80.209999999999994"/>
  </r>
  <r>
    <x v="14"/>
    <x v="0"/>
    <x v="0"/>
    <x v="1"/>
    <x v="157"/>
    <n v="7.43"/>
    <x v="37"/>
    <n v="41.65"/>
    <n v="40.659999999999997"/>
    <n v="0.99"/>
    <x v="22"/>
    <n v="92.88"/>
    <n v="93.94"/>
    <n v="85.17"/>
    <n v="35.64"/>
    <n v="3608.88"/>
    <n v="0.85599999999999998"/>
    <n v="86.65"/>
  </r>
  <r>
    <x v="14"/>
    <x v="0"/>
    <x v="0"/>
    <x v="2"/>
    <x v="158"/>
    <n v="7.83"/>
    <x v="11"/>
    <n v="40"/>
    <n v="39.549999999999997"/>
    <n v="0.45"/>
    <x v="135"/>
    <n v="97.88"/>
    <n v="94.19"/>
    <n v="91.15"/>
    <n v="33.24"/>
    <n v="3268.1"/>
    <n v="0.83099999999999996"/>
    <n v="81.7"/>
  </r>
  <r>
    <x v="14"/>
    <x v="0"/>
    <x v="1"/>
    <x v="0"/>
    <x v="159"/>
    <n v="6.94"/>
    <x v="80"/>
    <n v="33.229999999999997"/>
    <n v="32.14"/>
    <n v="1.0900000000000001"/>
    <x v="136"/>
    <n v="86.75"/>
    <n v="96.24"/>
    <n v="80.760000000000005"/>
    <n v="47.36"/>
    <n v="3792.95"/>
    <n v="1.425"/>
    <n v="114.15"/>
  </r>
  <r>
    <x v="14"/>
    <x v="0"/>
    <x v="1"/>
    <x v="1"/>
    <x v="160"/>
    <n v="7.85"/>
    <x v="7"/>
    <n v="35.67"/>
    <n v="35.44"/>
    <n v="0.23"/>
    <x v="137"/>
    <n v="98.12"/>
    <n v="95.94"/>
    <n v="93.53"/>
    <n v="50.37"/>
    <n v="4160.26"/>
    <n v="1.4119999999999999"/>
    <n v="116.63"/>
  </r>
  <r>
    <x v="14"/>
    <x v="0"/>
    <x v="1"/>
    <x v="2"/>
    <x v="15"/>
    <n v="7.38"/>
    <x v="16"/>
    <n v="31.26"/>
    <n v="30.8"/>
    <n v="0.46"/>
    <x v="138"/>
    <n v="92.25"/>
    <n v="90.42"/>
    <n v="82.19"/>
    <n v="46.95"/>
    <n v="3597.75"/>
    <n v="1.502"/>
    <n v="115.09"/>
  </r>
  <r>
    <x v="14"/>
    <x v="0"/>
    <x v="2"/>
    <x v="0"/>
    <x v="161"/>
    <n v="7.95"/>
    <x v="67"/>
    <n v="33.54"/>
    <n v="32.42"/>
    <n v="1.1200000000000001"/>
    <x v="2"/>
    <n v="99.38"/>
    <n v="94.5"/>
    <n v="90.76"/>
    <n v="35.94"/>
    <n v="3277.97"/>
    <n v="1.071"/>
    <n v="97.72"/>
  </r>
  <r>
    <x v="14"/>
    <x v="0"/>
    <x v="2"/>
    <x v="1"/>
    <x v="118"/>
    <n v="7.72"/>
    <x v="24"/>
    <n v="32.61"/>
    <n v="31.54"/>
    <n v="1.06"/>
    <x v="139"/>
    <n v="96.5"/>
    <n v="95.39"/>
    <n v="89.05"/>
    <n v="35.97"/>
    <n v="3132.7"/>
    <n v="1.103"/>
    <n v="96.08"/>
  </r>
  <r>
    <x v="14"/>
    <x v="0"/>
    <x v="2"/>
    <x v="2"/>
    <x v="18"/>
    <n v="7.58"/>
    <x v="6"/>
    <n v="31.29"/>
    <n v="30.19"/>
    <n v="1.1000000000000001"/>
    <x v="140"/>
    <n v="94.75"/>
    <n v="94.09"/>
    <n v="86.03"/>
    <n v="34.61"/>
    <n v="2943.64"/>
    <n v="1.1060000000000001"/>
    <n v="94.09"/>
  </r>
  <r>
    <x v="14"/>
    <x v="0"/>
    <x v="3"/>
    <x v="0"/>
    <x v="162"/>
    <n v="7.76"/>
    <x v="15"/>
    <n v="41.66"/>
    <n v="41.37"/>
    <n v="0.28999999999999998"/>
    <x v="51"/>
    <n v="97"/>
    <n v="92.41"/>
    <n v="89.01"/>
    <n v="5.12"/>
    <n v="1799.01"/>
    <n v="0.123"/>
    <n v="43.18"/>
  </r>
  <r>
    <x v="14"/>
    <x v="0"/>
    <x v="3"/>
    <x v="1"/>
    <x v="163"/>
    <n v="7.4"/>
    <x v="81"/>
    <n v="42.81"/>
    <n v="42.67"/>
    <n v="0.14000000000000001"/>
    <x v="86"/>
    <n v="92.5"/>
    <n v="95.11"/>
    <n v="87.68"/>
    <n v="6.63"/>
    <n v="1925.79"/>
    <n v="0.155"/>
    <n v="44.98"/>
  </r>
  <r>
    <x v="14"/>
    <x v="0"/>
    <x v="3"/>
    <x v="2"/>
    <x v="21"/>
    <n v="7.72"/>
    <x v="24"/>
    <n v="40.43"/>
    <n v="40.28"/>
    <n v="0.16"/>
    <x v="141"/>
    <n v="96.5"/>
    <n v="97.53"/>
    <n v="93.75"/>
    <n v="2.1"/>
    <n v="1625.26"/>
    <n v="5.1999999999999998E-2"/>
    <n v="40.200000000000003"/>
  </r>
  <r>
    <x v="15"/>
    <x v="0"/>
    <x v="0"/>
    <x v="0"/>
    <x v="164"/>
    <n v="7.68"/>
    <x v="17"/>
    <n v="40.700000000000003"/>
    <n v="39.89"/>
    <n v="0.81"/>
    <x v="142"/>
    <n v="96"/>
    <n v="97.32"/>
    <n v="91.57"/>
    <n v="34.770000000000003"/>
    <n v="3309.87"/>
    <n v="0.85399999999999998"/>
    <n v="81.319999999999993"/>
  </r>
  <r>
    <x v="15"/>
    <x v="0"/>
    <x v="0"/>
    <x v="1"/>
    <x v="165"/>
    <n v="7.83"/>
    <x v="11"/>
    <n v="35.89"/>
    <n v="35.270000000000003"/>
    <n v="0.62"/>
    <x v="88"/>
    <n v="97.88"/>
    <n v="96.88"/>
    <n v="93.19"/>
    <n v="28.56"/>
    <n v="2993.31"/>
    <n v="0.79600000000000004"/>
    <n v="83.41"/>
  </r>
  <r>
    <x v="15"/>
    <x v="0"/>
    <x v="0"/>
    <x v="2"/>
    <x v="166"/>
    <n v="4.78"/>
    <x v="82"/>
    <n v="23.84"/>
    <n v="23.37"/>
    <n v="0.47"/>
    <x v="143"/>
    <n v="59.75"/>
    <n v="93.26"/>
    <n v="54.62"/>
    <n v="19.739999999999998"/>
    <n v="1966.67"/>
    <n v="0.82799999999999996"/>
    <n v="82.5"/>
  </r>
  <r>
    <x v="15"/>
    <x v="0"/>
    <x v="1"/>
    <x v="0"/>
    <x v="167"/>
    <n v="7.69"/>
    <x v="13"/>
    <n v="29.21"/>
    <n v="28.79"/>
    <n v="0.42"/>
    <x v="144"/>
    <n v="96.12"/>
    <n v="95.34"/>
    <n v="90.33"/>
    <n v="40.950000000000003"/>
    <n v="3384.35"/>
    <n v="1.4019999999999999"/>
    <n v="115.85"/>
  </r>
  <r>
    <x v="15"/>
    <x v="0"/>
    <x v="1"/>
    <x v="1"/>
    <x v="168"/>
    <n v="7.78"/>
    <x v="14"/>
    <n v="31.06"/>
    <n v="30.47"/>
    <n v="0.6"/>
    <x v="145"/>
    <n v="97.25"/>
    <n v="95.49"/>
    <n v="91.08"/>
    <n v="45.46"/>
    <n v="3678.84"/>
    <n v="1.4630000000000001"/>
    <n v="118.43"/>
  </r>
  <r>
    <x v="15"/>
    <x v="0"/>
    <x v="1"/>
    <x v="2"/>
    <x v="169"/>
    <n v="7.03"/>
    <x v="20"/>
    <n v="29.31"/>
    <n v="29.07"/>
    <n v="0.23"/>
    <x v="146"/>
    <n v="87.88"/>
    <n v="91.55"/>
    <n v="79.81"/>
    <n v="40.97"/>
    <n v="3408.27"/>
    <n v="1.3979999999999999"/>
    <n v="116.3"/>
  </r>
  <r>
    <x v="15"/>
    <x v="0"/>
    <x v="2"/>
    <x v="0"/>
    <x v="170"/>
    <n v="7.24"/>
    <x v="83"/>
    <n v="28.31"/>
    <n v="27.33"/>
    <n v="0.98"/>
    <x v="109"/>
    <n v="90.5"/>
    <n v="91.59"/>
    <n v="80.03"/>
    <n v="31.91"/>
    <n v="2665.84"/>
    <n v="1.127"/>
    <n v="94.18"/>
  </r>
  <r>
    <x v="15"/>
    <x v="0"/>
    <x v="2"/>
    <x v="1"/>
    <x v="171"/>
    <n v="7.87"/>
    <x v="33"/>
    <n v="32.85"/>
    <n v="31.7"/>
    <n v="1.1499999999999999"/>
    <x v="140"/>
    <n v="98.38"/>
    <n v="96.68"/>
    <n v="91.78"/>
    <n v="35.94"/>
    <n v="3093.75"/>
    <n v="1.0940000000000001"/>
    <n v="94.16"/>
  </r>
  <r>
    <x v="15"/>
    <x v="0"/>
    <x v="2"/>
    <x v="2"/>
    <x v="172"/>
    <n v="8"/>
    <x v="84"/>
    <n v="31.84"/>
    <n v="30.57"/>
    <n v="1.27"/>
    <x v="147"/>
    <n v="100"/>
    <n v="93.02"/>
    <n v="89.31"/>
    <n v="34.82"/>
    <n v="2904.52"/>
    <n v="1.0940000000000001"/>
    <n v="91.21"/>
  </r>
  <r>
    <x v="15"/>
    <x v="0"/>
    <x v="3"/>
    <x v="0"/>
    <x v="173"/>
    <n v="7.64"/>
    <x v="22"/>
    <n v="38.36"/>
    <n v="38.36"/>
    <n v="0"/>
    <x v="56"/>
    <n v="95.5"/>
    <n v="94.23"/>
    <n v="89.99"/>
    <n v="4.03"/>
    <n v="1640.58"/>
    <n v="0.105"/>
    <n v="42.77"/>
  </r>
  <r>
    <x v="15"/>
    <x v="0"/>
    <x v="3"/>
    <x v="1"/>
    <x v="174"/>
    <n v="7.71"/>
    <x v="41"/>
    <n v="40.31"/>
    <n v="38.770000000000003"/>
    <n v="1.54"/>
    <x v="148"/>
    <n v="96.38"/>
    <n v="96.97"/>
    <n v="89.9"/>
    <n v="6.2"/>
    <n v="1643.77"/>
    <n v="0.154"/>
    <n v="40.78"/>
  </r>
  <r>
    <x v="15"/>
    <x v="0"/>
    <x v="3"/>
    <x v="2"/>
    <x v="175"/>
    <n v="7.63"/>
    <x v="19"/>
    <n v="35.31"/>
    <n v="35.31"/>
    <n v="0"/>
    <x v="56"/>
    <n v="95.38"/>
    <n v="92.78"/>
    <n v="88.48"/>
    <n v="3.42"/>
    <n v="1471.63"/>
    <n v="9.7000000000000003E-2"/>
    <n v="41.68"/>
  </r>
  <r>
    <x v="16"/>
    <x v="0"/>
    <x v="0"/>
    <x v="0"/>
    <x v="176"/>
    <n v="7.45"/>
    <x v="58"/>
    <n v="39.51"/>
    <n v="38.29"/>
    <n v="1.22"/>
    <x v="149"/>
    <n v="93.12"/>
    <n v="95.61"/>
    <n v="86.29"/>
    <n v="34.28"/>
    <n v="3299.75"/>
    <n v="0.86699999999999999"/>
    <n v="83.51"/>
  </r>
  <r>
    <x v="16"/>
    <x v="0"/>
    <x v="0"/>
    <x v="1"/>
    <x v="177"/>
    <n v="7.72"/>
    <x v="24"/>
    <n v="39.22"/>
    <n v="37.49"/>
    <n v="1.73"/>
    <x v="150"/>
    <n v="96.5"/>
    <n v="92.15"/>
    <n v="85.01"/>
    <n v="34.119999999999997"/>
    <n v="3184.93"/>
    <n v="0.87"/>
    <n v="81.209999999999994"/>
  </r>
  <r>
    <x v="16"/>
    <x v="0"/>
    <x v="0"/>
    <x v="2"/>
    <x v="178"/>
    <n v="7.76"/>
    <x v="15"/>
    <n v="37.44"/>
    <n v="36.549999999999997"/>
    <n v="0.89"/>
    <x v="22"/>
    <n v="97"/>
    <n v="98.28"/>
    <n v="93.06"/>
    <n v="31.25"/>
    <n v="2910.21"/>
    <n v="0.83499999999999996"/>
    <n v="77.739999999999995"/>
  </r>
  <r>
    <x v="16"/>
    <x v="0"/>
    <x v="1"/>
    <x v="0"/>
    <x v="179"/>
    <n v="8"/>
    <x v="84"/>
    <n v="34.64"/>
    <n v="33.76"/>
    <n v="0.87"/>
    <x v="43"/>
    <n v="100"/>
    <n v="94.85"/>
    <n v="92.46"/>
    <n v="50.59"/>
    <n v="4010.42"/>
    <n v="1.4610000000000001"/>
    <n v="115.78"/>
  </r>
  <r>
    <x v="16"/>
    <x v="0"/>
    <x v="1"/>
    <x v="1"/>
    <x v="180"/>
    <n v="7.51"/>
    <x v="28"/>
    <n v="34.18"/>
    <n v="33.630000000000003"/>
    <n v="0.55000000000000004"/>
    <x v="50"/>
    <n v="93.88"/>
    <n v="94.43"/>
    <n v="87.21"/>
    <n v="49.87"/>
    <n v="4110.92"/>
    <n v="1.4590000000000001"/>
    <n v="120.27"/>
  </r>
  <r>
    <x v="16"/>
    <x v="0"/>
    <x v="1"/>
    <x v="2"/>
    <x v="181"/>
    <n v="6.89"/>
    <x v="85"/>
    <n v="29.64"/>
    <n v="29.19"/>
    <n v="0.46"/>
    <x v="5"/>
    <n v="86.12"/>
    <n v="94.21"/>
    <n v="79.89"/>
    <n v="43"/>
    <n v="3464.03"/>
    <n v="1.4510000000000001"/>
    <n v="116.86"/>
  </r>
  <r>
    <x v="16"/>
    <x v="0"/>
    <x v="2"/>
    <x v="0"/>
    <x v="129"/>
    <n v="7.92"/>
    <x v="86"/>
    <n v="33.85"/>
    <n v="33.229999999999997"/>
    <n v="0.62"/>
    <x v="151"/>
    <n v="99"/>
    <n v="95.79"/>
    <n v="93.09"/>
    <n v="35.43"/>
    <n v="3184.66"/>
    <n v="1.0469999999999999"/>
    <n v="94.08"/>
  </r>
  <r>
    <x v="16"/>
    <x v="0"/>
    <x v="2"/>
    <x v="1"/>
    <x v="182"/>
    <n v="7.76"/>
    <x v="15"/>
    <n v="30.55"/>
    <n v="29.74"/>
    <n v="0.82"/>
    <x v="152"/>
    <n v="97"/>
    <n v="97.33"/>
    <n v="91.88"/>
    <n v="33.729999999999997"/>
    <n v="2881.96"/>
    <n v="1.1040000000000001"/>
    <n v="94.32"/>
  </r>
  <r>
    <x v="16"/>
    <x v="0"/>
    <x v="2"/>
    <x v="2"/>
    <x v="183"/>
    <n v="7.25"/>
    <x v="87"/>
    <n v="29.8"/>
    <n v="28.78"/>
    <n v="1.03"/>
    <x v="109"/>
    <n v="90.62"/>
    <n v="92.59"/>
    <n v="81.02"/>
    <n v="33.56"/>
    <n v="2781.29"/>
    <n v="1.1259999999999999"/>
    <n v="93.32"/>
  </r>
  <r>
    <x v="16"/>
    <x v="0"/>
    <x v="3"/>
    <x v="0"/>
    <x v="184"/>
    <n v="7.67"/>
    <x v="0"/>
    <n v="40.659999999999997"/>
    <n v="40.369999999999997"/>
    <n v="0.28999999999999998"/>
    <x v="153"/>
    <n v="95.88"/>
    <n v="97.25"/>
    <n v="92.57"/>
    <n v="3.88"/>
    <n v="1916.62"/>
    <n v="9.5000000000000001E-2"/>
    <n v="47.13"/>
  </r>
  <r>
    <x v="16"/>
    <x v="0"/>
    <x v="3"/>
    <x v="1"/>
    <x v="185"/>
    <n v="7.84"/>
    <x v="52"/>
    <n v="35.76"/>
    <n v="35.19"/>
    <n v="0.57999999999999996"/>
    <x v="154"/>
    <n v="98"/>
    <n v="95.36"/>
    <n v="91.94"/>
    <n v="5.12"/>
    <n v="1377.43"/>
    <n v="0.14299999999999999"/>
    <n v="38.520000000000003"/>
  </r>
  <r>
    <x v="16"/>
    <x v="0"/>
    <x v="3"/>
    <x v="2"/>
    <x v="186"/>
    <n v="7.63"/>
    <x v="19"/>
    <n v="37.119999999999997"/>
    <n v="36.659999999999997"/>
    <n v="0.46"/>
    <x v="155"/>
    <n v="95.38"/>
    <n v="95.19"/>
    <n v="89.67"/>
    <n v="5.04"/>
    <n v="1490.37"/>
    <n v="0.13600000000000001"/>
    <n v="40.15"/>
  </r>
  <r>
    <x v="17"/>
    <x v="0"/>
    <x v="0"/>
    <x v="0"/>
    <x v="187"/>
    <n v="7.63"/>
    <x v="19"/>
    <n v="40.94"/>
    <n v="40.61"/>
    <n v="0.33"/>
    <x v="65"/>
    <n v="95.38"/>
    <n v="92.56"/>
    <n v="87.56"/>
    <n v="34.71"/>
    <n v="3352.35"/>
    <n v="0.84799999999999998"/>
    <n v="81.88"/>
  </r>
  <r>
    <x v="17"/>
    <x v="0"/>
    <x v="0"/>
    <x v="1"/>
    <x v="188"/>
    <n v="7.38"/>
    <x v="16"/>
    <n v="36.58"/>
    <n v="36.24"/>
    <n v="0.34"/>
    <x v="156"/>
    <n v="92.25"/>
    <n v="97.78"/>
    <n v="89.35"/>
    <n v="30.45"/>
    <n v="3030.35"/>
    <n v="0.83199999999999996"/>
    <n v="82.83"/>
  </r>
  <r>
    <x v="17"/>
    <x v="0"/>
    <x v="0"/>
    <x v="2"/>
    <x v="189"/>
    <n v="7.79"/>
    <x v="71"/>
    <n v="35.46"/>
    <n v="34.56"/>
    <n v="0.9"/>
    <x v="157"/>
    <n v="97.38"/>
    <n v="93.6"/>
    <n v="88.84"/>
    <n v="32.36"/>
    <n v="2933.74"/>
    <n v="0.91300000000000003"/>
    <n v="82.74"/>
  </r>
  <r>
    <x v="17"/>
    <x v="0"/>
    <x v="1"/>
    <x v="0"/>
    <x v="190"/>
    <n v="7.92"/>
    <x v="86"/>
    <n v="35.46"/>
    <n v="35"/>
    <n v="0.46"/>
    <x v="158"/>
    <n v="99"/>
    <n v="91.87"/>
    <n v="89.77"/>
    <n v="52.03"/>
    <n v="4248.17"/>
    <n v="1.4670000000000001"/>
    <n v="119.79"/>
  </r>
  <r>
    <x v="17"/>
    <x v="0"/>
    <x v="1"/>
    <x v="1"/>
    <x v="191"/>
    <n v="7.19"/>
    <x v="88"/>
    <n v="32.56"/>
    <n v="32.01"/>
    <n v="0.55000000000000004"/>
    <x v="159"/>
    <n v="89.88"/>
    <n v="96.5"/>
    <n v="85.27"/>
    <n v="45.79"/>
    <n v="3829.44"/>
    <n v="1.4059999999999999"/>
    <n v="117.62"/>
  </r>
  <r>
    <x v="17"/>
    <x v="0"/>
    <x v="1"/>
    <x v="2"/>
    <x v="151"/>
    <n v="7.61"/>
    <x v="23"/>
    <n v="33.380000000000003"/>
    <n v="33.03"/>
    <n v="0.35"/>
    <x v="160"/>
    <n v="95.12"/>
    <n v="99.28"/>
    <n v="93.45"/>
    <n v="48.28"/>
    <n v="3936.48"/>
    <n v="1.446"/>
    <n v="117.93"/>
  </r>
  <r>
    <x v="17"/>
    <x v="0"/>
    <x v="2"/>
    <x v="0"/>
    <x v="192"/>
    <n v="7.45"/>
    <x v="58"/>
    <n v="34.880000000000003"/>
    <n v="33.630000000000003"/>
    <n v="1.25"/>
    <x v="161"/>
    <n v="93.12"/>
    <n v="91.27"/>
    <n v="81.94"/>
    <n v="38.159999999999997"/>
    <n v="3279.4"/>
    <n v="1.0940000000000001"/>
    <n v="94.01"/>
  </r>
  <r>
    <x v="17"/>
    <x v="0"/>
    <x v="2"/>
    <x v="1"/>
    <x v="193"/>
    <n v="7.61"/>
    <x v="23"/>
    <n v="32.47"/>
    <n v="31.79"/>
    <n v="0.68"/>
    <x v="162"/>
    <n v="95.12"/>
    <n v="92.9"/>
    <n v="86.52"/>
    <n v="35.06"/>
    <n v="3106.97"/>
    <n v="1.08"/>
    <n v="95.68"/>
  </r>
  <r>
    <x v="17"/>
    <x v="0"/>
    <x v="2"/>
    <x v="2"/>
    <x v="153"/>
    <n v="7.62"/>
    <x v="54"/>
    <n v="34.549999999999997"/>
    <n v="33.380000000000003"/>
    <n v="1.1599999999999999"/>
    <x v="110"/>
    <n v="95.25"/>
    <n v="89.33"/>
    <n v="82.22"/>
    <n v="38.08"/>
    <n v="3355.07"/>
    <n v="1.1020000000000001"/>
    <n v="97.12"/>
  </r>
  <r>
    <x v="17"/>
    <x v="0"/>
    <x v="3"/>
    <x v="0"/>
    <x v="194"/>
    <n v="7.74"/>
    <x v="45"/>
    <n v="40.92"/>
    <n v="40.67"/>
    <n v="0.26"/>
    <x v="163"/>
    <n v="96.75"/>
    <n v="97"/>
    <n v="93.26"/>
    <n v="2.78"/>
    <n v="1527.8"/>
    <n v="6.8000000000000005E-2"/>
    <n v="37.33"/>
  </r>
  <r>
    <x v="17"/>
    <x v="0"/>
    <x v="3"/>
    <x v="1"/>
    <x v="195"/>
    <n v="7.53"/>
    <x v="78"/>
    <n v="39.49"/>
    <n v="39.200000000000003"/>
    <n v="0.28000000000000003"/>
    <x v="153"/>
    <n v="94.12"/>
    <n v="99.48"/>
    <n v="92.96"/>
    <n v="3.88"/>
    <n v="1756.61"/>
    <n v="9.8000000000000004E-2"/>
    <n v="44.48"/>
  </r>
  <r>
    <x v="17"/>
    <x v="0"/>
    <x v="3"/>
    <x v="2"/>
    <x v="156"/>
    <n v="7.3"/>
    <x v="32"/>
    <n v="39.450000000000003"/>
    <n v="39.1"/>
    <n v="0.35"/>
    <x v="164"/>
    <n v="91.25"/>
    <n v="90.01"/>
    <n v="81.400000000000006"/>
    <n v="4.3600000000000003"/>
    <n v="1710.54"/>
    <n v="0.111"/>
    <n v="43.36"/>
  </r>
  <r>
    <x v="18"/>
    <x v="0"/>
    <x v="0"/>
    <x v="0"/>
    <x v="196"/>
    <n v="7.68"/>
    <x v="17"/>
    <n v="38.35"/>
    <n v="36.07"/>
    <n v="2.27"/>
    <x v="165"/>
    <n v="96"/>
    <n v="90.89"/>
    <n v="82.08"/>
    <n v="33.119999999999997"/>
    <n v="3071.62"/>
    <n v="0.86399999999999999"/>
    <n v="80.099999999999994"/>
  </r>
  <r>
    <x v="18"/>
    <x v="0"/>
    <x v="0"/>
    <x v="1"/>
    <x v="197"/>
    <n v="7.76"/>
    <x v="15"/>
    <n v="40.33"/>
    <n v="38.840000000000003"/>
    <n v="1.49"/>
    <x v="54"/>
    <n v="97"/>
    <n v="103"/>
    <n v="96.22"/>
    <n v="33.74"/>
    <n v="3302.02"/>
    <n v="0.83699999999999997"/>
    <n v="81.87"/>
  </r>
  <r>
    <x v="18"/>
    <x v="0"/>
    <x v="0"/>
    <x v="2"/>
    <x v="198"/>
    <n v="7.44"/>
    <x v="43"/>
    <n v="38.49"/>
    <n v="38.04"/>
    <n v="0.45"/>
    <x v="166"/>
    <n v="93"/>
    <n v="93.29"/>
    <n v="85.75"/>
    <n v="31.93"/>
    <n v="2902.52"/>
    <n v="0.83"/>
    <n v="75.42"/>
  </r>
  <r>
    <x v="18"/>
    <x v="0"/>
    <x v="1"/>
    <x v="0"/>
    <x v="199"/>
    <n v="7.81"/>
    <x v="49"/>
    <n v="35.840000000000003"/>
    <n v="35.5"/>
    <n v="0.34"/>
    <x v="156"/>
    <n v="97.62"/>
    <n v="93.55"/>
    <n v="90.47"/>
    <n v="51.45"/>
    <n v="4280.6899999999996"/>
    <n v="1.4350000000000001"/>
    <n v="119.43"/>
  </r>
  <r>
    <x v="18"/>
    <x v="0"/>
    <x v="1"/>
    <x v="1"/>
    <x v="200"/>
    <n v="7.83"/>
    <x v="11"/>
    <n v="34.869999999999997"/>
    <n v="34.17"/>
    <n v="0.69"/>
    <x v="142"/>
    <n v="97.88"/>
    <n v="93.84"/>
    <n v="90.01"/>
    <n v="51.58"/>
    <n v="4303.55"/>
    <n v="1.4790000000000001"/>
    <n v="123.43"/>
  </r>
  <r>
    <x v="18"/>
    <x v="0"/>
    <x v="1"/>
    <x v="2"/>
    <x v="201"/>
    <n v="7.54"/>
    <x v="61"/>
    <n v="35.08"/>
    <n v="34.35"/>
    <n v="0.73"/>
    <x v="167"/>
    <n v="94.25"/>
    <n v="93.33"/>
    <n v="86.13"/>
    <n v="50.58"/>
    <n v="4237"/>
    <n v="1.4419999999999999"/>
    <n v="120.78"/>
  </r>
  <r>
    <x v="18"/>
    <x v="0"/>
    <x v="2"/>
    <x v="0"/>
    <x v="202"/>
    <n v="7.68"/>
    <x v="17"/>
    <n v="33.94"/>
    <n v="32.979999999999997"/>
    <n v="0.96"/>
    <x v="131"/>
    <n v="96"/>
    <n v="94.03"/>
    <n v="87.71"/>
    <n v="38.11"/>
    <n v="3212.08"/>
    <n v="1.123"/>
    <n v="94.63"/>
  </r>
  <r>
    <x v="18"/>
    <x v="0"/>
    <x v="2"/>
    <x v="1"/>
    <x v="203"/>
    <n v="7.44"/>
    <x v="43"/>
    <n v="31.23"/>
    <n v="30.99"/>
    <n v="0.23"/>
    <x v="126"/>
    <n v="93"/>
    <n v="96.59"/>
    <n v="89.17"/>
    <n v="33.71"/>
    <n v="2938.09"/>
    <n v="1.079"/>
    <n v="94.09"/>
  </r>
  <r>
    <x v="18"/>
    <x v="0"/>
    <x v="2"/>
    <x v="2"/>
    <x v="204"/>
    <n v="7.1"/>
    <x v="89"/>
    <n v="28.36"/>
    <n v="27.55"/>
    <n v="0.81"/>
    <x v="78"/>
    <n v="88.75"/>
    <n v="89.21"/>
    <n v="76.91"/>
    <n v="32.770000000000003"/>
    <n v="2715.55"/>
    <n v="1.1559999999999999"/>
    <n v="95.76"/>
  </r>
  <r>
    <x v="18"/>
    <x v="0"/>
    <x v="3"/>
    <x v="0"/>
    <x v="205"/>
    <n v="7.9"/>
    <x v="65"/>
    <n v="43.06"/>
    <n v="42.01"/>
    <n v="1.05"/>
    <x v="76"/>
    <n v="98.75"/>
    <n v="95.5"/>
    <n v="92"/>
    <n v="5.57"/>
    <n v="1873.71"/>
    <n v="0.129"/>
    <n v="43.52"/>
  </r>
  <r>
    <x v="18"/>
    <x v="0"/>
    <x v="3"/>
    <x v="1"/>
    <x v="206"/>
    <n v="7.28"/>
    <x v="90"/>
    <n v="36.24"/>
    <n v="36.229999999999997"/>
    <n v="0.01"/>
    <x v="168"/>
    <n v="91"/>
    <n v="100.19"/>
    <n v="91.15"/>
    <n v="1.83"/>
    <n v="1506.59"/>
    <n v="0.05"/>
    <n v="41.58"/>
  </r>
  <r>
    <x v="18"/>
    <x v="0"/>
    <x v="3"/>
    <x v="2"/>
    <x v="207"/>
    <n v="7.2"/>
    <x v="91"/>
    <n v="37.340000000000003"/>
    <n v="36.869999999999997"/>
    <n v="0.47"/>
    <x v="169"/>
    <n v="90"/>
    <n v="91.61"/>
    <n v="81.400000000000006"/>
    <n v="4.4000000000000004"/>
    <n v="1610.09"/>
    <n v="0.11799999999999999"/>
    <n v="43.12"/>
  </r>
  <r>
    <x v="19"/>
    <x v="0"/>
    <x v="0"/>
    <x v="0"/>
    <x v="208"/>
    <n v="7.44"/>
    <x v="43"/>
    <n v="35.590000000000003"/>
    <n v="34.93"/>
    <n v="0.66"/>
    <x v="170"/>
    <n v="93"/>
    <n v="91.58"/>
    <n v="83.59"/>
    <n v="28.39"/>
    <n v="2891.07"/>
    <n v="0.79800000000000004"/>
    <n v="81.23"/>
  </r>
  <r>
    <x v="19"/>
    <x v="0"/>
    <x v="0"/>
    <x v="1"/>
    <x v="209"/>
    <n v="7.91"/>
    <x v="69"/>
    <n v="37.81"/>
    <n v="37.03"/>
    <n v="0.78"/>
    <x v="171"/>
    <n v="98.88"/>
    <n v="96.78"/>
    <n v="93.73"/>
    <n v="32.159999999999997"/>
    <n v="3077.04"/>
    <n v="0.85099999999999998"/>
    <n v="81.38"/>
  </r>
  <r>
    <x v="19"/>
    <x v="0"/>
    <x v="0"/>
    <x v="2"/>
    <x v="210"/>
    <n v="7.69"/>
    <x v="13"/>
    <n v="39.19"/>
    <n v="37.75"/>
    <n v="1.44"/>
    <x v="172"/>
    <n v="96.12"/>
    <n v="93.88"/>
    <n v="86.93"/>
    <n v="31.36"/>
    <n v="3105.46"/>
    <n v="0.8"/>
    <n v="79.23"/>
  </r>
  <r>
    <x v="19"/>
    <x v="0"/>
    <x v="1"/>
    <x v="0"/>
    <x v="211"/>
    <n v="7.54"/>
    <x v="61"/>
    <n v="35.14"/>
    <n v="34.74"/>
    <n v="0.4"/>
    <x v="135"/>
    <n v="94.25"/>
    <n v="91.51"/>
    <n v="85.28"/>
    <n v="51.86"/>
    <n v="4157.7700000000004"/>
    <n v="1.476"/>
    <n v="118.33"/>
  </r>
  <r>
    <x v="19"/>
    <x v="0"/>
    <x v="1"/>
    <x v="1"/>
    <x v="212"/>
    <n v="7.52"/>
    <x v="39"/>
    <n v="31.67"/>
    <n v="31.5"/>
    <n v="0.17"/>
    <x v="173"/>
    <n v="94"/>
    <n v="91.01"/>
    <n v="85.08"/>
    <n v="45.23"/>
    <n v="3804.89"/>
    <n v="1.4279999999999999"/>
    <n v="120.14"/>
  </r>
  <r>
    <x v="19"/>
    <x v="0"/>
    <x v="1"/>
    <x v="2"/>
    <x v="213"/>
    <n v="7.74"/>
    <x v="45"/>
    <n v="35.200000000000003"/>
    <n v="34.61"/>
    <n v="0.59"/>
    <x v="159"/>
    <n v="96.75"/>
    <n v="89.91"/>
    <n v="85.53"/>
    <n v="53.51"/>
    <n v="4235.7299999999996"/>
    <n v="1.52"/>
    <n v="120.33"/>
  </r>
  <r>
    <x v="19"/>
    <x v="0"/>
    <x v="2"/>
    <x v="0"/>
    <x v="214"/>
    <n v="7.63"/>
    <x v="19"/>
    <n v="32.51"/>
    <n v="32.15"/>
    <n v="0.36"/>
    <x v="174"/>
    <n v="95.38"/>
    <n v="95.14"/>
    <n v="89.72"/>
    <n v="35.18"/>
    <n v="3053.42"/>
    <n v="1.0820000000000001"/>
    <n v="93.91"/>
  </r>
  <r>
    <x v="19"/>
    <x v="0"/>
    <x v="2"/>
    <x v="1"/>
    <x v="215"/>
    <n v="7.04"/>
    <x v="92"/>
    <n v="31.32"/>
    <n v="30.57"/>
    <n v="0.75"/>
    <x v="175"/>
    <n v="88"/>
    <n v="94.96"/>
    <n v="81.55"/>
    <n v="35.14"/>
    <n v="2987.16"/>
    <n v="1.1220000000000001"/>
    <n v="95.37"/>
  </r>
  <r>
    <x v="19"/>
    <x v="0"/>
    <x v="2"/>
    <x v="2"/>
    <x v="216"/>
    <n v="7.09"/>
    <x v="93"/>
    <n v="31.75"/>
    <n v="31.36"/>
    <n v="0.39"/>
    <x v="176"/>
    <n v="88.62"/>
    <n v="89.84"/>
    <n v="78.63"/>
    <n v="35.29"/>
    <n v="3083.59"/>
    <n v="1.1120000000000001"/>
    <n v="97.12"/>
  </r>
  <r>
    <x v="19"/>
    <x v="0"/>
    <x v="3"/>
    <x v="0"/>
    <x v="217"/>
    <n v="8"/>
    <x v="84"/>
    <n v="42.1"/>
    <n v="42.09"/>
    <n v="0"/>
    <x v="177"/>
    <n v="100"/>
    <n v="96.49"/>
    <n v="96.48"/>
    <n v="7.31"/>
    <n v="1739.28"/>
    <n v="0.17399999999999999"/>
    <n v="41.32"/>
  </r>
  <r>
    <x v="19"/>
    <x v="0"/>
    <x v="3"/>
    <x v="1"/>
    <x v="218"/>
    <n v="7.86"/>
    <x v="66"/>
    <n v="43.19"/>
    <n v="42.57"/>
    <n v="0.62"/>
    <x v="90"/>
    <n v="98.25"/>
    <n v="96.19"/>
    <n v="93.16"/>
    <n v="3.79"/>
    <n v="1913.6"/>
    <n v="8.7999999999999995E-2"/>
    <n v="44.31"/>
  </r>
  <r>
    <x v="19"/>
    <x v="0"/>
    <x v="3"/>
    <x v="2"/>
    <x v="219"/>
    <n v="7.22"/>
    <x v="74"/>
    <n v="36.85"/>
    <n v="36.82"/>
    <n v="0.03"/>
    <x v="178"/>
    <n v="90.25"/>
    <n v="96.49"/>
    <n v="87.02"/>
    <n v="5.22"/>
    <n v="1601.16"/>
    <n v="0.14199999999999999"/>
    <n v="43.46"/>
  </r>
  <r>
    <x v="20"/>
    <x v="0"/>
    <x v="0"/>
    <x v="0"/>
    <x v="112"/>
    <n v="7.65"/>
    <x v="48"/>
    <n v="44.45"/>
    <n v="43.13"/>
    <n v="1.32"/>
    <x v="37"/>
    <n v="95.62"/>
    <n v="89.55"/>
    <n v="83.09"/>
    <n v="37.76"/>
    <n v="3574.54"/>
    <n v="0.85"/>
    <n v="80.42"/>
  </r>
  <r>
    <x v="20"/>
    <x v="0"/>
    <x v="0"/>
    <x v="1"/>
    <x v="220"/>
    <n v="7.69"/>
    <x v="13"/>
    <n v="40.11"/>
    <n v="39.840000000000003"/>
    <n v="0.28000000000000003"/>
    <x v="179"/>
    <n v="96.12"/>
    <n v="93.49"/>
    <n v="89.25"/>
    <n v="34.24"/>
    <n v="3273.74"/>
    <n v="0.85399999999999998"/>
    <n v="81.61"/>
  </r>
  <r>
    <x v="20"/>
    <x v="0"/>
    <x v="0"/>
    <x v="2"/>
    <x v="221"/>
    <n v="5.64"/>
    <x v="94"/>
    <n v="28.27"/>
    <n v="27.7"/>
    <n v="0.56000000000000005"/>
    <x v="142"/>
    <n v="70.5"/>
    <n v="97.87"/>
    <n v="67.63"/>
    <n v="22.25"/>
    <n v="2328.73"/>
    <n v="0.78700000000000003"/>
    <n v="82.39"/>
  </r>
  <r>
    <x v="20"/>
    <x v="0"/>
    <x v="1"/>
    <x v="0"/>
    <x v="222"/>
    <n v="7.64"/>
    <x v="22"/>
    <n v="37.32"/>
    <n v="36.24"/>
    <n v="1.0900000000000001"/>
    <x v="180"/>
    <n v="95.5"/>
    <n v="97.5"/>
    <n v="90.4"/>
    <n v="55.09"/>
    <n v="4484.5"/>
    <n v="1.476"/>
    <n v="120.15"/>
  </r>
  <r>
    <x v="20"/>
    <x v="0"/>
    <x v="1"/>
    <x v="1"/>
    <x v="223"/>
    <n v="7.49"/>
    <x v="55"/>
    <n v="32.630000000000003"/>
    <n v="32.06"/>
    <n v="0.56999999999999995"/>
    <x v="29"/>
    <n v="93.62"/>
    <n v="92.74"/>
    <n v="85.3"/>
    <n v="46.27"/>
    <n v="3698.64"/>
    <n v="1.4179999999999999"/>
    <n v="113.34"/>
  </r>
  <r>
    <x v="20"/>
    <x v="0"/>
    <x v="1"/>
    <x v="2"/>
    <x v="224"/>
    <n v="7.41"/>
    <x v="50"/>
    <n v="32.85"/>
    <n v="32.53"/>
    <n v="0.33"/>
    <x v="181"/>
    <n v="92.62"/>
    <n v="93.15"/>
    <n v="85.42"/>
    <n v="48.43"/>
    <n v="3847.7"/>
    <n v="1.474"/>
    <n v="117.11"/>
  </r>
  <r>
    <x v="20"/>
    <x v="0"/>
    <x v="2"/>
    <x v="0"/>
    <x v="225"/>
    <n v="7.5"/>
    <x v="35"/>
    <n v="36.01"/>
    <n v="35.22"/>
    <n v="0.79"/>
    <x v="182"/>
    <n v="93.75"/>
    <n v="94.76"/>
    <n v="86.88"/>
    <n v="39.78"/>
    <n v="3533.35"/>
    <n v="1.105"/>
    <n v="98.11"/>
  </r>
  <r>
    <x v="20"/>
    <x v="0"/>
    <x v="2"/>
    <x v="1"/>
    <x v="226"/>
    <n v="7.62"/>
    <x v="54"/>
    <n v="33.340000000000003"/>
    <n v="31.83"/>
    <n v="1.5"/>
    <x v="183"/>
    <n v="95.25"/>
    <n v="95.65"/>
    <n v="86.99"/>
    <n v="36.15"/>
    <n v="3181.76"/>
    <n v="1.085"/>
    <n v="95.45"/>
  </r>
  <r>
    <x v="20"/>
    <x v="0"/>
    <x v="2"/>
    <x v="2"/>
    <x v="227"/>
    <n v="7.83"/>
    <x v="11"/>
    <n v="32.51"/>
    <n v="31.85"/>
    <n v="0.66"/>
    <x v="184"/>
    <n v="97.88"/>
    <n v="92.86"/>
    <n v="89.05"/>
    <n v="35.94"/>
    <n v="3169.04"/>
    <n v="1.1060000000000001"/>
    <n v="97.49"/>
  </r>
  <r>
    <x v="20"/>
    <x v="0"/>
    <x v="3"/>
    <x v="0"/>
    <x v="228"/>
    <n v="7.88"/>
    <x v="95"/>
    <n v="41.17"/>
    <n v="40.6"/>
    <n v="0.56999999999999995"/>
    <x v="52"/>
    <n v="98.5"/>
    <n v="96.47"/>
    <n v="93.7"/>
    <n v="5.0999999999999996"/>
    <n v="1612.23"/>
    <n v="0.124"/>
    <n v="39.159999999999997"/>
  </r>
  <r>
    <x v="20"/>
    <x v="0"/>
    <x v="3"/>
    <x v="1"/>
    <x v="229"/>
    <n v="7.36"/>
    <x v="38"/>
    <n v="38.44"/>
    <n v="38.03"/>
    <n v="0.4"/>
    <x v="160"/>
    <n v="92"/>
    <n v="99.83"/>
    <n v="90.88"/>
    <n v="3.09"/>
    <n v="1599.8"/>
    <n v="0.08"/>
    <n v="41.62"/>
  </r>
  <r>
    <x v="20"/>
    <x v="0"/>
    <x v="3"/>
    <x v="2"/>
    <x v="230"/>
    <n v="7.71"/>
    <x v="41"/>
    <n v="40.4"/>
    <n v="39.479999999999997"/>
    <n v="0.92"/>
    <x v="30"/>
    <n v="96.38"/>
    <n v="98.01"/>
    <n v="92.31"/>
    <n v="4.63"/>
    <n v="1583.54"/>
    <n v="0.115"/>
    <n v="39.200000000000003"/>
  </r>
  <r>
    <x v="21"/>
    <x v="0"/>
    <x v="0"/>
    <x v="0"/>
    <x v="173"/>
    <n v="7.49"/>
    <x v="55"/>
    <n v="40.81"/>
    <n v="40.22"/>
    <n v="0.59"/>
    <x v="185"/>
    <n v="93.62"/>
    <n v="99.78"/>
    <n v="92.06"/>
    <n v="37.81"/>
    <n v="3307.02"/>
    <n v="0.92600000000000005"/>
    <n v="81.03"/>
  </r>
  <r>
    <x v="21"/>
    <x v="0"/>
    <x v="0"/>
    <x v="1"/>
    <x v="231"/>
    <n v="7.52"/>
    <x v="39"/>
    <n v="34.93"/>
    <n v="33.479999999999997"/>
    <n v="1.45"/>
    <x v="186"/>
    <n v="94"/>
    <n v="100.4"/>
    <n v="90.45"/>
    <n v="29.3"/>
    <n v="2873.18"/>
    <n v="0.83899999999999997"/>
    <n v="82.24"/>
  </r>
  <r>
    <x v="21"/>
    <x v="0"/>
    <x v="0"/>
    <x v="2"/>
    <x v="232"/>
    <n v="7.28"/>
    <x v="90"/>
    <n v="35.19"/>
    <n v="34.35"/>
    <n v="0.84"/>
    <x v="26"/>
    <n v="91"/>
    <n v="94.35"/>
    <n v="83.8"/>
    <n v="29.94"/>
    <n v="2954.5"/>
    <n v="0.85099999999999998"/>
    <n v="83.95"/>
  </r>
  <r>
    <x v="21"/>
    <x v="0"/>
    <x v="1"/>
    <x v="0"/>
    <x v="233"/>
    <n v="7.75"/>
    <x v="53"/>
    <n v="35.869999999999997"/>
    <n v="35.47"/>
    <n v="0.4"/>
    <x v="187"/>
    <n v="96.88"/>
    <n v="98.05"/>
    <n v="93.93"/>
    <n v="53.53"/>
    <n v="4260.05"/>
    <n v="1.492"/>
    <n v="118.77"/>
  </r>
  <r>
    <x v="21"/>
    <x v="0"/>
    <x v="1"/>
    <x v="1"/>
    <x v="234"/>
    <n v="7.09"/>
    <x v="93"/>
    <n v="33.130000000000003"/>
    <n v="32.74"/>
    <n v="0.39"/>
    <x v="188"/>
    <n v="88.62"/>
    <n v="99.52"/>
    <n v="87.17"/>
    <n v="47.77"/>
    <n v="3876.95"/>
    <n v="1.4419999999999999"/>
    <n v="117.04"/>
  </r>
  <r>
    <x v="21"/>
    <x v="0"/>
    <x v="1"/>
    <x v="2"/>
    <x v="235"/>
    <n v="7.23"/>
    <x v="21"/>
    <n v="32.799999999999997"/>
    <n v="32.25"/>
    <n v="0.55000000000000004"/>
    <x v="25"/>
    <n v="90.38"/>
    <n v="93.21"/>
    <n v="82.82"/>
    <n v="47.67"/>
    <n v="3875.43"/>
    <n v="1.4530000000000001"/>
    <n v="118.15"/>
  </r>
  <r>
    <x v="21"/>
    <x v="0"/>
    <x v="2"/>
    <x v="0"/>
    <x v="236"/>
    <n v="7.72"/>
    <x v="24"/>
    <n v="31.16"/>
    <n v="30.12"/>
    <n v="1.03"/>
    <x v="7"/>
    <n v="96.5"/>
    <n v="101.62"/>
    <n v="94.81"/>
    <n v="33.47"/>
    <n v="2933.42"/>
    <n v="1.0740000000000001"/>
    <n v="94.16"/>
  </r>
  <r>
    <x v="21"/>
    <x v="0"/>
    <x v="2"/>
    <x v="1"/>
    <x v="237"/>
    <n v="7.46"/>
    <x v="96"/>
    <n v="28.96"/>
    <n v="27.85"/>
    <n v="1.1100000000000001"/>
    <x v="189"/>
    <n v="93.25"/>
    <n v="95.24"/>
    <n v="85.41"/>
    <n v="31"/>
    <n v="2670.81"/>
    <n v="1.07"/>
    <n v="92.23"/>
  </r>
  <r>
    <x v="21"/>
    <x v="0"/>
    <x v="2"/>
    <x v="2"/>
    <x v="238"/>
    <n v="7.31"/>
    <x v="57"/>
    <n v="31.24"/>
    <n v="30.05"/>
    <n v="1.2"/>
    <x v="190"/>
    <n v="91.38"/>
    <n v="100.35"/>
    <n v="88.18"/>
    <n v="34.89"/>
    <n v="2922.67"/>
    <n v="1.117"/>
    <n v="93.55"/>
  </r>
  <r>
    <x v="21"/>
    <x v="0"/>
    <x v="3"/>
    <x v="0"/>
    <x v="239"/>
    <n v="7.71"/>
    <x v="41"/>
    <n v="39.450000000000003"/>
    <n v="38.94"/>
    <n v="0.51"/>
    <x v="158"/>
    <n v="96.38"/>
    <n v="97.25"/>
    <n v="92.5"/>
    <n v="6.03"/>
    <n v="1603.08"/>
    <n v="0.153"/>
    <n v="40.630000000000003"/>
  </r>
  <r>
    <x v="21"/>
    <x v="0"/>
    <x v="3"/>
    <x v="1"/>
    <x v="240"/>
    <n v="7.74"/>
    <x v="45"/>
    <n v="43.53"/>
    <n v="43.53"/>
    <n v="0"/>
    <x v="56"/>
    <n v="96.75"/>
    <n v="92.66"/>
    <n v="89.65"/>
    <n v="5.66"/>
    <n v="1787"/>
    <n v="0.13"/>
    <n v="41.05"/>
  </r>
  <r>
    <x v="21"/>
    <x v="0"/>
    <x v="3"/>
    <x v="2"/>
    <x v="241"/>
    <n v="7.58"/>
    <x v="6"/>
    <n v="36.58"/>
    <n v="36.229999999999997"/>
    <n v="0.35"/>
    <x v="191"/>
    <n v="94.75"/>
    <n v="94.68"/>
    <n v="88.85"/>
    <n v="4.0599999999999996"/>
    <n v="1400.68"/>
    <n v="0.111"/>
    <n v="38.299999999999997"/>
  </r>
  <r>
    <x v="22"/>
    <x v="0"/>
    <x v="0"/>
    <x v="0"/>
    <x v="155"/>
    <n v="7.86"/>
    <x v="66"/>
    <n v="42.4"/>
    <n v="41.21"/>
    <n v="1.19"/>
    <x v="192"/>
    <n v="98.25"/>
    <n v="96.36"/>
    <n v="92.01"/>
    <n v="35.36"/>
    <n v="3517.72"/>
    <n v="0.83399999999999996"/>
    <n v="82.97"/>
  </r>
  <r>
    <x v="22"/>
    <x v="0"/>
    <x v="0"/>
    <x v="1"/>
    <x v="55"/>
    <n v="7.61"/>
    <x v="23"/>
    <n v="37.229999999999997"/>
    <n v="36.74"/>
    <n v="0.49"/>
    <x v="99"/>
    <n v="95.12"/>
    <n v="90.54"/>
    <n v="84.99"/>
    <n v="32.25"/>
    <n v="3150.24"/>
    <n v="0.86599999999999999"/>
    <n v="84.62"/>
  </r>
  <r>
    <x v="22"/>
    <x v="0"/>
    <x v="0"/>
    <x v="2"/>
    <x v="12"/>
    <n v="7.61"/>
    <x v="23"/>
    <n v="40.590000000000003"/>
    <n v="40.11"/>
    <n v="0.48"/>
    <x v="132"/>
    <n v="95.12"/>
    <n v="91.26"/>
    <n v="85.79"/>
    <n v="33.94"/>
    <n v="3433"/>
    <n v="0.83599999999999997"/>
    <n v="84.57"/>
  </r>
  <r>
    <x v="22"/>
    <x v="0"/>
    <x v="1"/>
    <x v="0"/>
    <x v="159"/>
    <n v="7.3"/>
    <x v="32"/>
    <n v="33.79"/>
    <n v="33.11"/>
    <n v="0.69"/>
    <x v="87"/>
    <n v="91.25"/>
    <n v="93.54"/>
    <n v="83.62"/>
    <n v="49.48"/>
    <n v="3967.17"/>
    <n v="1.464"/>
    <n v="117.4"/>
  </r>
  <r>
    <x v="22"/>
    <x v="0"/>
    <x v="1"/>
    <x v="1"/>
    <x v="160"/>
    <n v="7.54"/>
    <x v="61"/>
    <n v="36.479999999999997"/>
    <n v="35.9"/>
    <n v="0.57999999999999996"/>
    <x v="193"/>
    <n v="94.25"/>
    <n v="95.43"/>
    <n v="88.5"/>
    <n v="53.35"/>
    <n v="4292.87"/>
    <n v="1.4630000000000001"/>
    <n v="117.68"/>
  </r>
  <r>
    <x v="22"/>
    <x v="0"/>
    <x v="1"/>
    <x v="2"/>
    <x v="15"/>
    <n v="7.41"/>
    <x v="50"/>
    <n v="35.729999999999997"/>
    <n v="35.229999999999997"/>
    <n v="0.5"/>
    <x v="75"/>
    <n v="92.62"/>
    <n v="99.74"/>
    <n v="91.08"/>
    <n v="52.59"/>
    <n v="4208.92"/>
    <n v="1.472"/>
    <n v="117.8"/>
  </r>
  <r>
    <x v="22"/>
    <x v="0"/>
    <x v="2"/>
    <x v="0"/>
    <x v="242"/>
    <n v="7.42"/>
    <x v="31"/>
    <n v="33.26"/>
    <n v="31.91"/>
    <n v="1.35"/>
    <x v="194"/>
    <n v="92.75"/>
    <n v="93.75"/>
    <n v="83.42"/>
    <n v="36.83"/>
    <n v="3276.99"/>
    <n v="1.107"/>
    <n v="98.51"/>
  </r>
  <r>
    <x v="22"/>
    <x v="0"/>
    <x v="2"/>
    <x v="1"/>
    <x v="243"/>
    <n v="7.31"/>
    <x v="57"/>
    <n v="29.83"/>
    <n v="28.83"/>
    <n v="1"/>
    <x v="195"/>
    <n v="91.38"/>
    <n v="89.47"/>
    <n v="79.010000000000005"/>
    <n v="33.43"/>
    <n v="2777.79"/>
    <n v="1.121"/>
    <n v="93.11"/>
  </r>
  <r>
    <x v="22"/>
    <x v="0"/>
    <x v="2"/>
    <x v="2"/>
    <x v="18"/>
    <n v="7.63"/>
    <x v="19"/>
    <n v="32.74"/>
    <n v="31.61"/>
    <n v="1.1399999999999999"/>
    <x v="196"/>
    <n v="95.38"/>
    <n v="94.01"/>
    <n v="86.55"/>
    <n v="36.28"/>
    <n v="3108.12"/>
    <n v="1.1080000000000001"/>
    <n v="94.93"/>
  </r>
  <r>
    <x v="22"/>
    <x v="0"/>
    <x v="3"/>
    <x v="0"/>
    <x v="162"/>
    <n v="7.67"/>
    <x v="0"/>
    <n v="44.66"/>
    <n v="44.65"/>
    <n v="0.01"/>
    <x v="197"/>
    <n v="95.88"/>
    <n v="91.6"/>
    <n v="87.79"/>
    <n v="4.8499999999999996"/>
    <n v="1903.78"/>
    <n v="0.109"/>
    <n v="42.63"/>
  </r>
  <r>
    <x v="22"/>
    <x v="0"/>
    <x v="3"/>
    <x v="1"/>
    <x v="163"/>
    <n v="7.51"/>
    <x v="28"/>
    <n v="42.09"/>
    <n v="41.78"/>
    <n v="0.31"/>
    <x v="15"/>
    <n v="93.88"/>
    <n v="98.71"/>
    <n v="91.98"/>
    <n v="2.37"/>
    <n v="1802.41"/>
    <n v="5.6000000000000001E-2"/>
    <n v="42.82"/>
  </r>
  <r>
    <x v="22"/>
    <x v="0"/>
    <x v="3"/>
    <x v="2"/>
    <x v="69"/>
    <n v="7.69"/>
    <x v="13"/>
    <n v="36.43"/>
    <n v="36.43"/>
    <n v="0"/>
    <x v="56"/>
    <n v="96.12"/>
    <n v="92.04"/>
    <n v="88.47"/>
    <n v="5.24"/>
    <n v="1617.61"/>
    <n v="0.14399999999999999"/>
    <n v="44.4"/>
  </r>
  <r>
    <x v="23"/>
    <x v="0"/>
    <x v="0"/>
    <x v="0"/>
    <x v="244"/>
    <n v="7.9"/>
    <x v="65"/>
    <n v="37.369999999999997"/>
    <n v="36.14"/>
    <n v="1.23"/>
    <x v="101"/>
    <n v="98.75"/>
    <n v="98.86"/>
    <n v="94.4"/>
    <n v="31.91"/>
    <n v="3106.05"/>
    <n v="0.85399999999999998"/>
    <n v="83.12"/>
  </r>
  <r>
    <x v="23"/>
    <x v="0"/>
    <x v="0"/>
    <x v="1"/>
    <x v="245"/>
    <n v="7.63"/>
    <x v="19"/>
    <n v="36.79"/>
    <n v="36.43"/>
    <n v="0.37"/>
    <x v="95"/>
    <n v="95.38"/>
    <n v="96.75"/>
    <n v="91.36"/>
    <n v="30.77"/>
    <n v="3156.62"/>
    <n v="0.83599999999999997"/>
    <n v="85.79"/>
  </r>
  <r>
    <x v="23"/>
    <x v="0"/>
    <x v="0"/>
    <x v="2"/>
    <x v="246"/>
    <n v="7.77"/>
    <x v="26"/>
    <n v="35.03"/>
    <n v="34.090000000000003"/>
    <n v="0.95"/>
    <x v="198"/>
    <n v="97.12"/>
    <n v="96.91"/>
    <n v="91.59"/>
    <n v="31.72"/>
    <n v="2931.21"/>
    <n v="0.90500000000000003"/>
    <n v="83.67"/>
  </r>
  <r>
    <x v="23"/>
    <x v="0"/>
    <x v="1"/>
    <x v="0"/>
    <x v="247"/>
    <n v="7.43"/>
    <x v="37"/>
    <n v="35.58"/>
    <n v="35.25"/>
    <n v="0.34"/>
    <x v="191"/>
    <n v="92.88"/>
    <n v="97.16"/>
    <n v="89.38"/>
    <n v="52.11"/>
    <n v="4173.5"/>
    <n v="1.464"/>
    <n v="117.29"/>
  </r>
  <r>
    <x v="23"/>
    <x v="0"/>
    <x v="1"/>
    <x v="1"/>
    <x v="248"/>
    <n v="7.65"/>
    <x v="48"/>
    <n v="34.18"/>
    <n v="33.53"/>
    <n v="0.64"/>
    <x v="199"/>
    <n v="95.62"/>
    <n v="98"/>
    <n v="91.95"/>
    <n v="50.2"/>
    <n v="3950.52"/>
    <n v="1.4690000000000001"/>
    <n v="115.59"/>
  </r>
  <r>
    <x v="23"/>
    <x v="0"/>
    <x v="1"/>
    <x v="2"/>
    <x v="249"/>
    <n v="7.77"/>
    <x v="26"/>
    <n v="33.54"/>
    <n v="32.51"/>
    <n v="1.03"/>
    <x v="200"/>
    <n v="97.12"/>
    <n v="90.03"/>
    <n v="84.76"/>
    <n v="49.34"/>
    <n v="3981.37"/>
    <n v="1.4710000000000001"/>
    <n v="118.7"/>
  </r>
  <r>
    <x v="23"/>
    <x v="0"/>
    <x v="2"/>
    <x v="0"/>
    <x v="250"/>
    <n v="7.71"/>
    <x v="41"/>
    <n v="32.479999999999997"/>
    <n v="31.46"/>
    <n v="1.02"/>
    <x v="201"/>
    <n v="96.38"/>
    <n v="91.09"/>
    <n v="85.03"/>
    <n v="37.299999999999997"/>
    <n v="3207.55"/>
    <n v="1.1479999999999999"/>
    <n v="98.74"/>
  </r>
  <r>
    <x v="23"/>
    <x v="0"/>
    <x v="2"/>
    <x v="1"/>
    <x v="251"/>
    <n v="7.34"/>
    <x v="2"/>
    <n v="28.86"/>
    <n v="27.59"/>
    <n v="1.27"/>
    <x v="202"/>
    <n v="91.75"/>
    <n v="95.95"/>
    <n v="84.17"/>
    <n v="32.01"/>
    <n v="2776.79"/>
    <n v="1.109"/>
    <n v="96.23"/>
  </r>
  <r>
    <x v="23"/>
    <x v="0"/>
    <x v="2"/>
    <x v="2"/>
    <x v="252"/>
    <n v="7.94"/>
    <x v="27"/>
    <n v="29.06"/>
    <n v="28.06"/>
    <n v="1"/>
    <x v="203"/>
    <n v="99.25"/>
    <n v="93.16"/>
    <n v="89.28"/>
    <n v="32.29"/>
    <n v="2754.83"/>
    <n v="1.111"/>
    <n v="94.8"/>
  </r>
  <r>
    <x v="23"/>
    <x v="0"/>
    <x v="3"/>
    <x v="0"/>
    <x v="103"/>
    <n v="7.54"/>
    <x v="61"/>
    <n v="37.200000000000003"/>
    <n v="36.770000000000003"/>
    <n v="0.43"/>
    <x v="204"/>
    <n v="94.25"/>
    <n v="93.8"/>
    <n v="87.39"/>
    <n v="4.96"/>
    <n v="1559.74"/>
    <n v="0.13300000000000001"/>
    <n v="41.93"/>
  </r>
  <r>
    <x v="23"/>
    <x v="0"/>
    <x v="3"/>
    <x v="1"/>
    <x v="253"/>
    <n v="7.38"/>
    <x v="16"/>
    <n v="36.19"/>
    <n v="36.19"/>
    <n v="0"/>
    <x v="56"/>
    <n v="92.25"/>
    <n v="92.5"/>
    <n v="85.33"/>
    <n v="3.88"/>
    <n v="1543.02"/>
    <n v="0.107"/>
    <n v="42.63"/>
  </r>
  <r>
    <x v="23"/>
    <x v="0"/>
    <x v="3"/>
    <x v="2"/>
    <x v="254"/>
    <n v="7.71"/>
    <x v="41"/>
    <n v="35.880000000000003"/>
    <n v="35.78"/>
    <n v="0.1"/>
    <x v="205"/>
    <n v="96.38"/>
    <n v="96.76"/>
    <n v="93"/>
    <n v="4.3600000000000003"/>
    <n v="1449.25"/>
    <n v="0.121"/>
    <n v="40.4"/>
  </r>
  <r>
    <x v="24"/>
    <x v="0"/>
    <x v="0"/>
    <x v="0"/>
    <x v="255"/>
    <n v="7.24"/>
    <x v="83"/>
    <n v="39.15"/>
    <n v="38.44"/>
    <n v="0.71"/>
    <x v="206"/>
    <n v="90.5"/>
    <n v="92.14"/>
    <n v="81.88"/>
    <n v="32.700000000000003"/>
    <n v="3233.26"/>
    <n v="0.83499999999999996"/>
    <n v="82.58"/>
  </r>
  <r>
    <x v="24"/>
    <x v="0"/>
    <x v="0"/>
    <x v="1"/>
    <x v="256"/>
    <n v="7.43"/>
    <x v="37"/>
    <n v="35.39"/>
    <n v="34.26"/>
    <n v="1.1399999999999999"/>
    <x v="207"/>
    <n v="92.88"/>
    <n v="99.83"/>
    <n v="89.74"/>
    <n v="28.13"/>
    <n v="3010.7"/>
    <n v="0.79500000000000004"/>
    <n v="85.06"/>
  </r>
  <r>
    <x v="24"/>
    <x v="0"/>
    <x v="0"/>
    <x v="2"/>
    <x v="257"/>
    <n v="7.5"/>
    <x v="35"/>
    <n v="37.76"/>
    <n v="37.07"/>
    <n v="0.69"/>
    <x v="21"/>
    <n v="93.75"/>
    <n v="98.14"/>
    <n v="90.34"/>
    <n v="33.64"/>
    <n v="3092.09"/>
    <n v="0.89100000000000001"/>
    <n v="81.900000000000006"/>
  </r>
  <r>
    <x v="24"/>
    <x v="0"/>
    <x v="1"/>
    <x v="0"/>
    <x v="258"/>
    <n v="7.47"/>
    <x v="51"/>
    <n v="35.090000000000003"/>
    <n v="34.53"/>
    <n v="0.56000000000000005"/>
    <x v="193"/>
    <n v="93.38"/>
    <n v="91.33"/>
    <n v="83.91"/>
    <n v="52.01"/>
    <n v="4253.8599999999997"/>
    <n v="1.482"/>
    <n v="121.23"/>
  </r>
  <r>
    <x v="24"/>
    <x v="0"/>
    <x v="1"/>
    <x v="1"/>
    <x v="166"/>
    <n v="7.45"/>
    <x v="58"/>
    <n v="34.35"/>
    <n v="33.53"/>
    <n v="0.81"/>
    <x v="17"/>
    <n v="93.12"/>
    <n v="94.87"/>
    <n v="86.25"/>
    <n v="51.54"/>
    <n v="4048.17"/>
    <n v="1.5009999999999999"/>
    <n v="117.86"/>
  </r>
  <r>
    <x v="24"/>
    <x v="0"/>
    <x v="1"/>
    <x v="2"/>
    <x v="259"/>
    <n v="7.47"/>
    <x v="51"/>
    <n v="31.31"/>
    <n v="30.62"/>
    <n v="0.7"/>
    <x v="208"/>
    <n v="93.38"/>
    <n v="93.92"/>
    <n v="85.75"/>
    <n v="46.61"/>
    <n v="3761.73"/>
    <n v="1.4890000000000001"/>
    <n v="120.14"/>
  </r>
  <r>
    <x v="24"/>
    <x v="0"/>
    <x v="2"/>
    <x v="0"/>
    <x v="260"/>
    <n v="7.32"/>
    <x v="18"/>
    <n v="33.32"/>
    <n v="32.56"/>
    <n v="0.76"/>
    <x v="30"/>
    <n v="91.5"/>
    <n v="97.17"/>
    <n v="86.89"/>
    <n v="37.82"/>
    <n v="3210.37"/>
    <n v="1.135"/>
    <n v="96.35"/>
  </r>
  <r>
    <x v="24"/>
    <x v="0"/>
    <x v="2"/>
    <x v="1"/>
    <x v="261"/>
    <n v="7.76"/>
    <x v="15"/>
    <n v="33.85"/>
    <n v="32.81"/>
    <n v="1.04"/>
    <x v="200"/>
    <n v="97"/>
    <n v="93.89"/>
    <n v="88.28"/>
    <n v="36.03"/>
    <n v="3253.4"/>
    <n v="1.0640000000000001"/>
    <n v="96.11"/>
  </r>
  <r>
    <x v="24"/>
    <x v="0"/>
    <x v="2"/>
    <x v="2"/>
    <x v="262"/>
    <n v="7.31"/>
    <x v="57"/>
    <n v="31.83"/>
    <n v="30.67"/>
    <n v="1.1599999999999999"/>
    <x v="209"/>
    <n v="91.38"/>
    <n v="94.74"/>
    <n v="83.42"/>
    <n v="35.42"/>
    <n v="2987.03"/>
    <n v="1.113"/>
    <n v="93.84"/>
  </r>
  <r>
    <x v="24"/>
    <x v="0"/>
    <x v="3"/>
    <x v="0"/>
    <x v="263"/>
    <n v="7.4"/>
    <x v="81"/>
    <n v="39.01"/>
    <n v="38.700000000000003"/>
    <n v="0.31"/>
    <x v="146"/>
    <n v="92.5"/>
    <n v="94.79"/>
    <n v="86.98"/>
    <n v="4.67"/>
    <n v="1580.81"/>
    <n v="0.12"/>
    <n v="40.520000000000003"/>
  </r>
  <r>
    <x v="24"/>
    <x v="0"/>
    <x v="3"/>
    <x v="1"/>
    <x v="264"/>
    <n v="7.75"/>
    <x v="53"/>
    <n v="44.84"/>
    <n v="44.51"/>
    <n v="0.33"/>
    <x v="15"/>
    <n v="96.88"/>
    <n v="92.53"/>
    <n v="88.98"/>
    <n v="6.18"/>
    <n v="1828.74"/>
    <n v="0.13800000000000001"/>
    <n v="40.79"/>
  </r>
  <r>
    <x v="24"/>
    <x v="0"/>
    <x v="3"/>
    <x v="2"/>
    <x v="92"/>
    <n v="7.41"/>
    <x v="50"/>
    <n v="39.65"/>
    <n v="39.03"/>
    <n v="0.62"/>
    <x v="210"/>
    <n v="92.62"/>
    <n v="97.45"/>
    <n v="88.86"/>
    <n v="4.25"/>
    <n v="1671.17"/>
    <n v="0.107"/>
    <n v="42.15"/>
  </r>
  <r>
    <x v="25"/>
    <x v="0"/>
    <x v="0"/>
    <x v="0"/>
    <x v="38"/>
    <n v="7.82"/>
    <x v="46"/>
    <n v="40.57"/>
    <n v="39.49"/>
    <n v="1.0900000000000001"/>
    <x v="152"/>
    <n v="97.75"/>
    <n v="98.08"/>
    <n v="93.31"/>
    <n v="34.380000000000003"/>
    <n v="3187.21"/>
    <n v="0.84699999999999998"/>
    <n v="78.55"/>
  </r>
  <r>
    <x v="25"/>
    <x v="0"/>
    <x v="0"/>
    <x v="1"/>
    <x v="265"/>
    <n v="7.51"/>
    <x v="28"/>
    <n v="34.24"/>
    <n v="33.799999999999997"/>
    <n v="0.44"/>
    <x v="20"/>
    <n v="93.88"/>
    <n v="97.45"/>
    <n v="90.3"/>
    <n v="28.89"/>
    <n v="2937.3"/>
    <n v="0.84399999999999997"/>
    <n v="85.79"/>
  </r>
  <r>
    <x v="25"/>
    <x v="0"/>
    <x v="0"/>
    <x v="2"/>
    <x v="71"/>
    <n v="7.35"/>
    <x v="34"/>
    <n v="36.97"/>
    <n v="36.21"/>
    <n v="0.77"/>
    <x v="167"/>
    <n v="91.88"/>
    <n v="92.12"/>
    <n v="82.88"/>
    <n v="31.2"/>
    <n v="3093.06"/>
    <n v="0.84399999999999997"/>
    <n v="83.65"/>
  </r>
  <r>
    <x v="25"/>
    <x v="0"/>
    <x v="1"/>
    <x v="0"/>
    <x v="41"/>
    <n v="7.59"/>
    <x v="3"/>
    <n v="31.96"/>
    <n v="31.45"/>
    <n v="0.51"/>
    <x v="193"/>
    <n v="94.88"/>
    <n v="96.56"/>
    <n v="90.15"/>
    <n v="47.14"/>
    <n v="3778.18"/>
    <n v="1.4750000000000001"/>
    <n v="118.23"/>
  </r>
  <r>
    <x v="25"/>
    <x v="0"/>
    <x v="1"/>
    <x v="1"/>
    <x v="74"/>
    <n v="7.52"/>
    <x v="39"/>
    <n v="28.33"/>
    <n v="27.87"/>
    <n v="0.46"/>
    <x v="211"/>
    <n v="94"/>
    <n v="97.9"/>
    <n v="90.52"/>
    <n v="40.98"/>
    <n v="3331.26"/>
    <n v="1.446"/>
    <n v="117.57"/>
  </r>
  <r>
    <x v="25"/>
    <x v="0"/>
    <x v="1"/>
    <x v="2"/>
    <x v="266"/>
    <n v="7.21"/>
    <x v="68"/>
    <n v="30.14"/>
    <n v="29.87"/>
    <n v="0.27"/>
    <x v="164"/>
    <n v="90.12"/>
    <n v="95.44"/>
    <n v="85.25"/>
    <n v="44.41"/>
    <n v="3580.26"/>
    <n v="1.474"/>
    <n v="118.79"/>
  </r>
  <r>
    <x v="25"/>
    <x v="0"/>
    <x v="2"/>
    <x v="0"/>
    <x v="44"/>
    <n v="7.86"/>
    <x v="66"/>
    <n v="31.71"/>
    <n v="30.78"/>
    <n v="0.93"/>
    <x v="212"/>
    <n v="98.25"/>
    <n v="96.99"/>
    <n v="92.5"/>
    <n v="34.979999999999997"/>
    <n v="3121.17"/>
    <n v="1.103"/>
    <n v="98.44"/>
  </r>
  <r>
    <x v="25"/>
    <x v="0"/>
    <x v="2"/>
    <x v="1"/>
    <x v="267"/>
    <n v="7.82"/>
    <x v="46"/>
    <n v="31.71"/>
    <n v="30.9"/>
    <n v="0.81"/>
    <x v="130"/>
    <n v="97.75"/>
    <n v="93.04"/>
    <n v="88.62"/>
    <n v="33.82"/>
    <n v="3002.94"/>
    <n v="1.0660000000000001"/>
    <n v="94.69"/>
  </r>
  <r>
    <x v="25"/>
    <x v="0"/>
    <x v="2"/>
    <x v="2"/>
    <x v="268"/>
    <n v="7.59"/>
    <x v="3"/>
    <n v="29.08"/>
    <n v="28.37"/>
    <n v="0.72"/>
    <x v="213"/>
    <n v="94.88"/>
    <n v="91.46"/>
    <n v="84.64"/>
    <n v="30.31"/>
    <n v="2862.48"/>
    <n v="1.042"/>
    <n v="98.43"/>
  </r>
  <r>
    <x v="25"/>
    <x v="0"/>
    <x v="3"/>
    <x v="0"/>
    <x v="47"/>
    <n v="7.57"/>
    <x v="42"/>
    <n v="36.43"/>
    <n v="35.979999999999997"/>
    <n v="0.45"/>
    <x v="176"/>
    <n v="94.62"/>
    <n v="92.05"/>
    <n v="86.03"/>
    <n v="3.91"/>
    <n v="1576.55"/>
    <n v="0.107"/>
    <n v="43.28"/>
  </r>
  <r>
    <x v="25"/>
    <x v="0"/>
    <x v="3"/>
    <x v="1"/>
    <x v="269"/>
    <n v="7.86"/>
    <x v="66"/>
    <n v="39.89"/>
    <n v="39"/>
    <n v="0.89"/>
    <x v="74"/>
    <n v="98.25"/>
    <n v="97.99"/>
    <n v="94.12"/>
    <n v="3.13"/>
    <n v="1655.99"/>
    <n v="7.8E-2"/>
    <n v="41.51"/>
  </r>
  <r>
    <x v="25"/>
    <x v="0"/>
    <x v="3"/>
    <x v="2"/>
    <x v="270"/>
    <n v="7.21"/>
    <x v="68"/>
    <n v="33.270000000000003"/>
    <n v="33.06"/>
    <n v="0.21"/>
    <x v="163"/>
    <n v="90.12"/>
    <n v="92.18"/>
    <n v="82.55"/>
    <n v="5.52"/>
    <n v="1413.75"/>
    <n v="0.16600000000000001"/>
    <n v="42.5"/>
  </r>
  <r>
    <x v="26"/>
    <x v="0"/>
    <x v="0"/>
    <x v="0"/>
    <x v="271"/>
    <n v="7.6"/>
    <x v="5"/>
    <n v="35.880000000000003"/>
    <n v="35.020000000000003"/>
    <n v="0.86"/>
    <x v="26"/>
    <n v="95"/>
    <n v="98.96"/>
    <n v="91.75"/>
    <n v="30.57"/>
    <n v="2990.72"/>
    <n v="0.85199999999999998"/>
    <n v="83.36"/>
  </r>
  <r>
    <x v="26"/>
    <x v="0"/>
    <x v="0"/>
    <x v="1"/>
    <x v="272"/>
    <n v="7.75"/>
    <x v="53"/>
    <n v="36.81"/>
    <n v="36.630000000000003"/>
    <n v="0.18"/>
    <x v="19"/>
    <n v="96.88"/>
    <n v="93.63"/>
    <n v="90.26"/>
    <n v="32.21"/>
    <n v="2985.75"/>
    <n v="0.875"/>
    <n v="81.11"/>
  </r>
  <r>
    <x v="26"/>
    <x v="0"/>
    <x v="0"/>
    <x v="2"/>
    <x v="273"/>
    <n v="7.66"/>
    <x v="63"/>
    <n v="33.94"/>
    <n v="33.369999999999997"/>
    <n v="0.56999999999999995"/>
    <x v="25"/>
    <n v="95.75"/>
    <n v="90.34"/>
    <n v="85.04"/>
    <n v="29.69"/>
    <n v="2738.91"/>
    <n v="0.875"/>
    <n v="80.69"/>
  </r>
  <r>
    <x v="26"/>
    <x v="0"/>
    <x v="1"/>
    <x v="0"/>
    <x v="274"/>
    <n v="7.63"/>
    <x v="19"/>
    <n v="35.369999999999997"/>
    <n v="34.619999999999997"/>
    <n v="0.75"/>
    <x v="133"/>
    <n v="95.38"/>
    <n v="96.49"/>
    <n v="90.06"/>
    <n v="50.8"/>
    <n v="4108.84"/>
    <n v="1.4359999999999999"/>
    <n v="116.17"/>
  </r>
  <r>
    <x v="26"/>
    <x v="0"/>
    <x v="1"/>
    <x v="1"/>
    <x v="275"/>
    <n v="7.32"/>
    <x v="18"/>
    <n v="31.34"/>
    <n v="31.27"/>
    <n v="7.0000000000000007E-2"/>
    <x v="214"/>
    <n v="91.5"/>
    <n v="96.29"/>
    <n v="87.92"/>
    <n v="44.37"/>
    <n v="3778.37"/>
    <n v="1.4159999999999999"/>
    <n v="120.58"/>
  </r>
  <r>
    <x v="26"/>
    <x v="0"/>
    <x v="1"/>
    <x v="2"/>
    <x v="276"/>
    <n v="7.09"/>
    <x v="93"/>
    <n v="27.56"/>
    <n v="26.83"/>
    <n v="0.73"/>
    <x v="215"/>
    <n v="88.62"/>
    <n v="96.01"/>
    <n v="82.84"/>
    <n v="39.28"/>
    <n v="3293.66"/>
    <n v="1.4259999999999999"/>
    <n v="119.53"/>
  </r>
  <r>
    <x v="26"/>
    <x v="0"/>
    <x v="2"/>
    <x v="0"/>
    <x v="277"/>
    <n v="7.42"/>
    <x v="31"/>
    <n v="29.77"/>
    <n v="28.77"/>
    <n v="1.01"/>
    <x v="216"/>
    <n v="92.75"/>
    <n v="88.01"/>
    <n v="78.87"/>
    <n v="32.950000000000003"/>
    <n v="2933.89"/>
    <n v="1.107"/>
    <n v="98.54"/>
  </r>
  <r>
    <x v="26"/>
    <x v="0"/>
    <x v="2"/>
    <x v="1"/>
    <x v="278"/>
    <n v="7.32"/>
    <x v="18"/>
    <n v="31.61"/>
    <n v="30.64"/>
    <n v="0.98"/>
    <x v="149"/>
    <n v="91.5"/>
    <n v="100.9"/>
    <n v="89.47"/>
    <n v="36.340000000000003"/>
    <n v="3035.45"/>
    <n v="1.1499999999999999"/>
    <n v="96.02"/>
  </r>
  <r>
    <x v="26"/>
    <x v="0"/>
    <x v="2"/>
    <x v="2"/>
    <x v="279"/>
    <n v="7.51"/>
    <x v="28"/>
    <n v="30.14"/>
    <n v="29.31"/>
    <n v="0.83"/>
    <x v="217"/>
    <n v="93.88"/>
    <n v="96.38"/>
    <n v="87.98"/>
    <n v="33.92"/>
    <n v="2849.18"/>
    <n v="1.125"/>
    <n v="94.53"/>
  </r>
  <r>
    <x v="26"/>
    <x v="0"/>
    <x v="3"/>
    <x v="0"/>
    <x v="221"/>
    <n v="7.91"/>
    <x v="69"/>
    <n v="40.340000000000003"/>
    <n v="39.85"/>
    <n v="0.49"/>
    <x v="218"/>
    <n v="98.88"/>
    <n v="94.35"/>
    <n v="92.15"/>
    <n v="3.92"/>
    <n v="1764.17"/>
    <n v="9.7000000000000003E-2"/>
    <n v="43.73"/>
  </r>
  <r>
    <x v="26"/>
    <x v="0"/>
    <x v="3"/>
    <x v="1"/>
    <x v="280"/>
    <n v="7.43"/>
    <x v="37"/>
    <n v="36.43"/>
    <n v="35.86"/>
    <n v="0.57999999999999996"/>
    <x v="219"/>
    <n v="92.88"/>
    <n v="94.84"/>
    <n v="86.69"/>
    <n v="4.03"/>
    <n v="1530.12"/>
    <n v="0.11"/>
    <n v="42"/>
  </r>
  <r>
    <x v="26"/>
    <x v="0"/>
    <x v="3"/>
    <x v="2"/>
    <x v="164"/>
    <n v="7.5"/>
    <x v="35"/>
    <n v="35.619999999999997"/>
    <n v="35.619999999999997"/>
    <n v="0"/>
    <x v="56"/>
    <n v="93.75"/>
    <n v="97.29"/>
    <n v="91.21"/>
    <n v="4.4800000000000004"/>
    <n v="1522.88"/>
    <n v="0.126"/>
    <n v="42.76"/>
  </r>
  <r>
    <x v="27"/>
    <x v="0"/>
    <x v="0"/>
    <x v="0"/>
    <x v="186"/>
    <n v="7.39"/>
    <x v="59"/>
    <n v="33.19"/>
    <n v="32.14"/>
    <n v="1.05"/>
    <x v="220"/>
    <n v="92.38"/>
    <n v="99.28"/>
    <n v="88.8"/>
    <n v="28.15"/>
    <n v="2729.21"/>
    <n v="0.84799999999999998"/>
    <n v="82.23"/>
  </r>
  <r>
    <x v="27"/>
    <x v="0"/>
    <x v="0"/>
    <x v="1"/>
    <x v="281"/>
    <n v="7.43"/>
    <x v="37"/>
    <n v="36.590000000000003"/>
    <n v="35.590000000000003"/>
    <n v="1.01"/>
    <x v="42"/>
    <n v="92.88"/>
    <n v="98.54"/>
    <n v="89"/>
    <n v="31.83"/>
    <n v="2915.97"/>
    <n v="0.87"/>
    <n v="79.69"/>
  </r>
  <r>
    <x v="27"/>
    <x v="0"/>
    <x v="0"/>
    <x v="2"/>
    <x v="282"/>
    <n v="5.68"/>
    <x v="97"/>
    <n v="25.58"/>
    <n v="25.08"/>
    <n v="0.5"/>
    <x v="33"/>
    <n v="71"/>
    <n v="92.83"/>
    <n v="64.63"/>
    <n v="21.76"/>
    <n v="2023.24"/>
    <n v="0.85099999999999998"/>
    <n v="79.11"/>
  </r>
  <r>
    <x v="27"/>
    <x v="0"/>
    <x v="1"/>
    <x v="0"/>
    <x v="283"/>
    <n v="7.4"/>
    <x v="81"/>
    <n v="34.130000000000003"/>
    <n v="33.68"/>
    <n v="0.44"/>
    <x v="158"/>
    <n v="92.5"/>
    <n v="95.73"/>
    <n v="87.4"/>
    <n v="49.06"/>
    <n v="4015.57"/>
    <n v="1.4379999999999999"/>
    <n v="117.67"/>
  </r>
  <r>
    <x v="27"/>
    <x v="0"/>
    <x v="1"/>
    <x v="1"/>
    <x v="284"/>
    <n v="7.34"/>
    <x v="2"/>
    <n v="32.79"/>
    <n v="31.92"/>
    <n v="0.87"/>
    <x v="215"/>
    <n v="91.75"/>
    <n v="97.67"/>
    <n v="87.25"/>
    <n v="48.06"/>
    <n v="3812.36"/>
    <n v="1.466"/>
    <n v="116.27"/>
  </r>
  <r>
    <x v="27"/>
    <x v="0"/>
    <x v="1"/>
    <x v="2"/>
    <x v="247"/>
    <n v="7.25"/>
    <x v="87"/>
    <n v="28.63"/>
    <n v="27.59"/>
    <n v="1.05"/>
    <x v="221"/>
    <n v="90.62"/>
    <n v="99.3"/>
    <n v="86.7"/>
    <n v="41.45"/>
    <n v="3402.63"/>
    <n v="1.4470000000000001"/>
    <n v="118.83"/>
  </r>
  <r>
    <x v="27"/>
    <x v="0"/>
    <x v="2"/>
    <x v="0"/>
    <x v="285"/>
    <n v="7.64"/>
    <x v="22"/>
    <n v="31.54"/>
    <n v="30.71"/>
    <n v="0.83"/>
    <x v="215"/>
    <n v="95.5"/>
    <n v="89.84"/>
    <n v="83.53"/>
    <n v="34.659999999999997"/>
    <n v="3113.67"/>
    <n v="1.099"/>
    <n v="98.71"/>
  </r>
  <r>
    <x v="27"/>
    <x v="0"/>
    <x v="2"/>
    <x v="1"/>
    <x v="286"/>
    <n v="7.83"/>
    <x v="11"/>
    <n v="33.869999999999997"/>
    <n v="33.090000000000003"/>
    <n v="0.78"/>
    <x v="23"/>
    <n v="97.88"/>
    <n v="94.68"/>
    <n v="90.53"/>
    <n v="37.33"/>
    <n v="3437.43"/>
    <n v="1.1020000000000001"/>
    <n v="101.5"/>
  </r>
  <r>
    <x v="27"/>
    <x v="0"/>
    <x v="2"/>
    <x v="2"/>
    <x v="250"/>
    <n v="7.07"/>
    <x v="98"/>
    <n v="29.36"/>
    <n v="28.23"/>
    <n v="1.1299999999999999"/>
    <x v="36"/>
    <n v="88.38"/>
    <n v="94.2"/>
    <n v="80.05"/>
    <n v="31.54"/>
    <n v="2736.57"/>
    <n v="1.0740000000000001"/>
    <n v="93.2"/>
  </r>
  <r>
    <x v="27"/>
    <x v="0"/>
    <x v="3"/>
    <x v="0"/>
    <x v="101"/>
    <n v="7.77"/>
    <x v="26"/>
    <n v="41.36"/>
    <n v="40.409999999999997"/>
    <n v="0.95"/>
    <x v="23"/>
    <n v="97.12"/>
    <n v="96.14"/>
    <n v="91.23"/>
    <n v="4.88"/>
    <n v="1817.7"/>
    <n v="0.11799999999999999"/>
    <n v="43.94"/>
  </r>
  <r>
    <x v="27"/>
    <x v="0"/>
    <x v="3"/>
    <x v="1"/>
    <x v="102"/>
    <n v="7.51"/>
    <x v="28"/>
    <n v="36.950000000000003"/>
    <n v="36.65"/>
    <n v="0.31"/>
    <x v="222"/>
    <n v="93.88"/>
    <n v="98.34"/>
    <n v="91.55"/>
    <n v="4.12"/>
    <n v="1510.47"/>
    <n v="0.111"/>
    <n v="40.880000000000003"/>
  </r>
  <r>
    <x v="27"/>
    <x v="0"/>
    <x v="3"/>
    <x v="2"/>
    <x v="287"/>
    <n v="7.31"/>
    <x v="57"/>
    <n v="36.630000000000003"/>
    <n v="36.51"/>
    <n v="0.12"/>
    <x v="223"/>
    <n v="91.38"/>
    <n v="94.74"/>
    <n v="86.28"/>
    <n v="2.5499999999999998"/>
    <n v="1482.96"/>
    <n v="7.0000000000000007E-2"/>
    <n v="40.49"/>
  </r>
  <r>
    <x v="28"/>
    <x v="0"/>
    <x v="0"/>
    <x v="0"/>
    <x v="288"/>
    <n v="7.73"/>
    <x v="1"/>
    <n v="37.22"/>
    <n v="36.01"/>
    <n v="1.21"/>
    <x v="224"/>
    <n v="96.62"/>
    <n v="95.92"/>
    <n v="89.68"/>
    <n v="30.95"/>
    <n v="2923.61"/>
    <n v="0.83099999999999996"/>
    <n v="78.55"/>
  </r>
  <r>
    <x v="28"/>
    <x v="0"/>
    <x v="0"/>
    <x v="1"/>
    <x v="289"/>
    <n v="7.35"/>
    <x v="34"/>
    <n v="36.44"/>
    <n v="35.78"/>
    <n v="0.66"/>
    <x v="206"/>
    <n v="91.88"/>
    <n v="93.38"/>
    <n v="84.24"/>
    <n v="30.79"/>
    <n v="2850.13"/>
    <n v="0.84499999999999997"/>
    <n v="78.209999999999994"/>
  </r>
  <r>
    <x v="28"/>
    <x v="0"/>
    <x v="0"/>
    <x v="2"/>
    <x v="290"/>
    <n v="7.38"/>
    <x v="16"/>
    <n v="34.74"/>
    <n v="32.69"/>
    <n v="2.04"/>
    <x v="225"/>
    <n v="92.25"/>
    <n v="90.82"/>
    <n v="78.849999999999994"/>
    <n v="30.69"/>
    <n v="2824.45"/>
    <n v="0.88400000000000001"/>
    <n v="81.31"/>
  </r>
  <r>
    <x v="28"/>
    <x v="0"/>
    <x v="1"/>
    <x v="0"/>
    <x v="291"/>
    <n v="7.7"/>
    <x v="10"/>
    <n v="35.270000000000003"/>
    <n v="34.65"/>
    <n v="0.62"/>
    <x v="226"/>
    <n v="96.25"/>
    <n v="96.46"/>
    <n v="91.22"/>
    <n v="51.28"/>
    <n v="4107.7299999999996"/>
    <n v="1.454"/>
    <n v="116.46"/>
  </r>
  <r>
    <x v="28"/>
    <x v="0"/>
    <x v="1"/>
    <x v="1"/>
    <x v="292"/>
    <n v="7.52"/>
    <x v="39"/>
    <n v="35.99"/>
    <n v="35.130000000000003"/>
    <n v="0.86"/>
    <x v="22"/>
    <n v="94"/>
    <n v="103"/>
    <n v="94.52"/>
    <n v="51.74"/>
    <n v="4352.22"/>
    <n v="1.4379999999999999"/>
    <n v="120.94"/>
  </r>
  <r>
    <x v="28"/>
    <x v="0"/>
    <x v="1"/>
    <x v="2"/>
    <x v="293"/>
    <n v="7.81"/>
    <x v="49"/>
    <n v="33.159999999999997"/>
    <n v="32.049999999999997"/>
    <n v="1.1100000000000001"/>
    <x v="195"/>
    <n v="97.62"/>
    <n v="96.4"/>
    <n v="90.95"/>
    <n v="48.16"/>
    <n v="3891.7"/>
    <n v="1.452"/>
    <n v="117.35"/>
  </r>
  <r>
    <x v="28"/>
    <x v="0"/>
    <x v="2"/>
    <x v="0"/>
    <x v="294"/>
    <n v="7.86"/>
    <x v="66"/>
    <n v="31.17"/>
    <n v="30"/>
    <n v="1.17"/>
    <x v="227"/>
    <n v="98.25"/>
    <n v="96.78"/>
    <n v="91.52"/>
    <n v="35.51"/>
    <n v="3082.08"/>
    <n v="1.139"/>
    <n v="98.87"/>
  </r>
  <r>
    <x v="28"/>
    <x v="0"/>
    <x v="2"/>
    <x v="1"/>
    <x v="295"/>
    <n v="7.42"/>
    <x v="31"/>
    <n v="29.64"/>
    <n v="28.37"/>
    <n v="1.27"/>
    <x v="228"/>
    <n v="92.75"/>
    <n v="96.22"/>
    <n v="85.41"/>
    <n v="32.380000000000003"/>
    <n v="2768.51"/>
    <n v="1.0920000000000001"/>
    <n v="93.41"/>
  </r>
  <r>
    <x v="28"/>
    <x v="0"/>
    <x v="2"/>
    <x v="2"/>
    <x v="296"/>
    <n v="7.48"/>
    <x v="44"/>
    <n v="28.81"/>
    <n v="27.99"/>
    <n v="0.82"/>
    <x v="78"/>
    <n v="93.5"/>
    <n v="90.22"/>
    <n v="81.94"/>
    <n v="30.9"/>
    <n v="2768.23"/>
    <n v="1.0720000000000001"/>
    <n v="96.07"/>
  </r>
  <r>
    <x v="28"/>
    <x v="0"/>
    <x v="3"/>
    <x v="0"/>
    <x v="297"/>
    <n v="7.45"/>
    <x v="58"/>
    <n v="39.64"/>
    <n v="38.79"/>
    <n v="0.85"/>
    <x v="10"/>
    <n v="93.12"/>
    <n v="94.02"/>
    <n v="85.67"/>
    <n v="5.34"/>
    <n v="1667.65"/>
    <n v="0.13500000000000001"/>
    <n v="42.07"/>
  </r>
  <r>
    <x v="28"/>
    <x v="0"/>
    <x v="3"/>
    <x v="1"/>
    <x v="298"/>
    <n v="7.81"/>
    <x v="49"/>
    <n v="40.200000000000003"/>
    <n v="40.200000000000003"/>
    <n v="0"/>
    <x v="56"/>
    <n v="97.62"/>
    <n v="95.22"/>
    <n v="92.96"/>
    <n v="4.7300000000000004"/>
    <n v="1755.38"/>
    <n v="0.11799999999999999"/>
    <n v="43.66"/>
  </r>
  <r>
    <x v="28"/>
    <x v="0"/>
    <x v="3"/>
    <x v="2"/>
    <x v="299"/>
    <n v="7.79"/>
    <x v="71"/>
    <n v="40.68"/>
    <n v="40.61"/>
    <n v="7.0000000000000007E-2"/>
    <x v="229"/>
    <n v="97.38"/>
    <n v="93.76"/>
    <n v="91.15"/>
    <n v="3.56"/>
    <n v="1652.12"/>
    <n v="8.6999999999999994E-2"/>
    <n v="40.61"/>
  </r>
  <r>
    <x v="29"/>
    <x v="0"/>
    <x v="0"/>
    <x v="0"/>
    <x v="300"/>
    <n v="7.56"/>
    <x v="76"/>
    <n v="36.33"/>
    <n v="35.83"/>
    <n v="0.51"/>
    <x v="52"/>
    <n v="94.5"/>
    <n v="90.8"/>
    <n v="84.61"/>
    <n v="31.53"/>
    <n v="3072.02"/>
    <n v="0.86799999999999999"/>
    <n v="84.55"/>
  </r>
  <r>
    <x v="29"/>
    <x v="0"/>
    <x v="0"/>
    <x v="1"/>
    <x v="301"/>
    <n v="7.61"/>
    <x v="23"/>
    <n v="33.72"/>
    <n v="33.36"/>
    <n v="0.36"/>
    <x v="230"/>
    <n v="95.12"/>
    <n v="95.93"/>
    <n v="90.28"/>
    <n v="28.43"/>
    <n v="2763.39"/>
    <n v="0.84299999999999997"/>
    <n v="81.96"/>
  </r>
  <r>
    <x v="29"/>
    <x v="0"/>
    <x v="0"/>
    <x v="2"/>
    <x v="302"/>
    <n v="7.54"/>
    <x v="61"/>
    <n v="35.67"/>
    <n v="35.03"/>
    <n v="0.63"/>
    <x v="68"/>
    <n v="94.25"/>
    <n v="92.96"/>
    <n v="86.05"/>
    <n v="30.84"/>
    <n v="2923.09"/>
    <n v="0.86499999999999999"/>
    <n v="81.96"/>
  </r>
  <r>
    <x v="29"/>
    <x v="0"/>
    <x v="1"/>
    <x v="0"/>
    <x v="303"/>
    <n v="7.55"/>
    <x v="25"/>
    <n v="32.619999999999997"/>
    <n v="31.75"/>
    <n v="0.87"/>
    <x v="231"/>
    <n v="94.38"/>
    <n v="97.12"/>
    <n v="89.22"/>
    <n v="47.55"/>
    <n v="3868.09"/>
    <n v="1.458"/>
    <n v="118.57"/>
  </r>
  <r>
    <x v="29"/>
    <x v="0"/>
    <x v="1"/>
    <x v="1"/>
    <x v="304"/>
    <n v="7.88"/>
    <x v="95"/>
    <n v="34.450000000000003"/>
    <n v="33.46"/>
    <n v="0.99"/>
    <x v="78"/>
    <n v="98.5"/>
    <n v="95.91"/>
    <n v="91.77"/>
    <n v="49.51"/>
    <n v="4127.5200000000004"/>
    <n v="1.4370000000000001"/>
    <n v="119.82"/>
  </r>
  <r>
    <x v="29"/>
    <x v="0"/>
    <x v="1"/>
    <x v="2"/>
    <x v="305"/>
    <n v="7.42"/>
    <x v="31"/>
    <n v="31.41"/>
    <n v="30.81"/>
    <n v="0.59"/>
    <x v="199"/>
    <n v="92.75"/>
    <n v="97.65"/>
    <n v="88.87"/>
    <n v="46.12"/>
    <n v="3727.2"/>
    <n v="1.4690000000000001"/>
    <n v="118.68"/>
  </r>
  <r>
    <x v="29"/>
    <x v="0"/>
    <x v="2"/>
    <x v="0"/>
    <x v="306"/>
    <n v="7.46"/>
    <x v="96"/>
    <n v="34.840000000000003"/>
    <n v="34.020000000000003"/>
    <n v="0.82"/>
    <x v="232"/>
    <n v="93.25"/>
    <n v="93.06"/>
    <n v="84.73"/>
    <n v="37.409999999999997"/>
    <n v="3406.56"/>
    <n v="1.0740000000000001"/>
    <n v="97.78"/>
  </r>
  <r>
    <x v="29"/>
    <x v="0"/>
    <x v="2"/>
    <x v="1"/>
    <x v="307"/>
    <n v="7.27"/>
    <x v="12"/>
    <n v="28.9"/>
    <n v="28.34"/>
    <n v="0.56000000000000005"/>
    <x v="33"/>
    <n v="90.88"/>
    <n v="98.88"/>
    <n v="88.11"/>
    <n v="32.97"/>
    <n v="2704.78"/>
    <n v="1.141"/>
    <n v="93.59"/>
  </r>
  <r>
    <x v="29"/>
    <x v="0"/>
    <x v="2"/>
    <x v="2"/>
    <x v="308"/>
    <n v="7.74"/>
    <x v="45"/>
    <n v="30.45"/>
    <n v="29.44"/>
    <n v="1"/>
    <x v="101"/>
    <n v="96.75"/>
    <n v="91.02"/>
    <n v="85.15"/>
    <n v="32.83"/>
    <n v="2963.29"/>
    <n v="1.0780000000000001"/>
    <n v="97.32"/>
  </r>
  <r>
    <x v="29"/>
    <x v="0"/>
    <x v="3"/>
    <x v="0"/>
    <x v="309"/>
    <n v="7.77"/>
    <x v="26"/>
    <n v="42.75"/>
    <n v="42.18"/>
    <n v="0.56999999999999995"/>
    <x v="233"/>
    <n v="97.12"/>
    <n v="94.25"/>
    <n v="90.31"/>
    <n v="7.7"/>
    <n v="1882.98"/>
    <n v="0.18"/>
    <n v="44.05"/>
  </r>
  <r>
    <x v="29"/>
    <x v="0"/>
    <x v="3"/>
    <x v="1"/>
    <x v="310"/>
    <n v="7.68"/>
    <x v="17"/>
    <n v="39.090000000000003"/>
    <n v="38.29"/>
    <n v="0.8"/>
    <x v="83"/>
    <n v="96"/>
    <n v="92.88"/>
    <n v="87.34"/>
    <n v="5.9"/>
    <n v="1620.87"/>
    <n v="0.151"/>
    <n v="41.47"/>
  </r>
  <r>
    <x v="29"/>
    <x v="0"/>
    <x v="3"/>
    <x v="2"/>
    <x v="311"/>
    <n v="7.48"/>
    <x v="44"/>
    <n v="38.299999999999997"/>
    <n v="37.619999999999997"/>
    <n v="0.69"/>
    <x v="234"/>
    <n v="93.5"/>
    <n v="86.58"/>
    <n v="79.510000000000005"/>
    <n v="4.17"/>
    <n v="1608.15"/>
    <n v="0.109"/>
    <n v="41.98"/>
  </r>
  <r>
    <x v="30"/>
    <x v="0"/>
    <x v="0"/>
    <x v="0"/>
    <x v="147"/>
    <n v="7.36"/>
    <x v="38"/>
    <n v="35.799999999999997"/>
    <n v="34.619999999999997"/>
    <n v="1.18"/>
    <x v="7"/>
    <n v="92"/>
    <n v="94.16"/>
    <n v="83.76"/>
    <n v="29.3"/>
    <n v="2950.76"/>
    <n v="0.81799999999999995"/>
    <n v="82.42"/>
  </r>
  <r>
    <x v="30"/>
    <x v="0"/>
    <x v="0"/>
    <x v="1"/>
    <x v="312"/>
    <n v="7.3"/>
    <x v="32"/>
    <n v="35.58"/>
    <n v="33.53"/>
    <n v="2.0499999999999998"/>
    <x v="235"/>
    <n v="91.25"/>
    <n v="98.5"/>
    <n v="84.7"/>
    <n v="31.41"/>
    <n v="2847.37"/>
    <n v="0.88300000000000001"/>
    <n v="80.02"/>
  </r>
  <r>
    <x v="30"/>
    <x v="0"/>
    <x v="0"/>
    <x v="2"/>
    <x v="313"/>
    <n v="7.23"/>
    <x v="21"/>
    <n v="33.799999999999997"/>
    <n v="33.01"/>
    <n v="0.79"/>
    <x v="236"/>
    <n v="90.38"/>
    <n v="95.23"/>
    <n v="84.05"/>
    <n v="27.87"/>
    <n v="2805.38"/>
    <n v="0.82499999999999996"/>
    <n v="82.99"/>
  </r>
  <r>
    <x v="30"/>
    <x v="0"/>
    <x v="1"/>
    <x v="0"/>
    <x v="314"/>
    <n v="7.75"/>
    <x v="53"/>
    <n v="35.75"/>
    <n v="34.82"/>
    <n v="0.93"/>
    <x v="73"/>
    <n v="96.88"/>
    <n v="97.44"/>
    <n v="91.93"/>
    <n v="53.17"/>
    <n v="4170.7700000000004"/>
    <n v="1.4870000000000001"/>
    <n v="116.66"/>
  </r>
  <r>
    <x v="30"/>
    <x v="0"/>
    <x v="1"/>
    <x v="1"/>
    <x v="315"/>
    <n v="7.69"/>
    <x v="13"/>
    <n v="34.020000000000003"/>
    <n v="33.380000000000003"/>
    <n v="0.64"/>
    <x v="237"/>
    <n v="96.12"/>
    <n v="99.83"/>
    <n v="94.15"/>
    <n v="47.93"/>
    <n v="3928.08"/>
    <n v="1.409"/>
    <n v="115.47"/>
  </r>
  <r>
    <x v="30"/>
    <x v="0"/>
    <x v="1"/>
    <x v="2"/>
    <x v="316"/>
    <n v="7.39"/>
    <x v="59"/>
    <n v="32.89"/>
    <n v="32.159999999999997"/>
    <n v="0.73"/>
    <x v="208"/>
    <n v="92.38"/>
    <n v="96.06"/>
    <n v="86.76"/>
    <n v="46.93"/>
    <n v="3779.95"/>
    <n v="1.427"/>
    <n v="114.92"/>
  </r>
  <r>
    <x v="30"/>
    <x v="0"/>
    <x v="2"/>
    <x v="0"/>
    <x v="317"/>
    <n v="7.78"/>
    <x v="14"/>
    <n v="32.99"/>
    <n v="31.76"/>
    <n v="1.23"/>
    <x v="238"/>
    <n v="97.25"/>
    <n v="98.82"/>
    <n v="92.53"/>
    <n v="34.46"/>
    <n v="3135.32"/>
    <n v="1.0449999999999999"/>
    <n v="95.04"/>
  </r>
  <r>
    <x v="30"/>
    <x v="0"/>
    <x v="2"/>
    <x v="1"/>
    <x v="318"/>
    <n v="7.17"/>
    <x v="62"/>
    <n v="29.37"/>
    <n v="28.39"/>
    <n v="0.98"/>
    <x v="239"/>
    <n v="89.62"/>
    <n v="91.45"/>
    <n v="79.239999999999995"/>
    <n v="31.6"/>
    <n v="2820.83"/>
    <n v="1.0760000000000001"/>
    <n v="96.05"/>
  </r>
  <r>
    <x v="30"/>
    <x v="0"/>
    <x v="2"/>
    <x v="2"/>
    <x v="319"/>
    <n v="7.48"/>
    <x v="44"/>
    <n v="31.86"/>
    <n v="31.07"/>
    <n v="0.79"/>
    <x v="240"/>
    <n v="93.5"/>
    <n v="92.54"/>
    <n v="84.38"/>
    <n v="34.090000000000003"/>
    <n v="3025.77"/>
    <n v="1.07"/>
    <n v="94.96"/>
  </r>
  <r>
    <x v="30"/>
    <x v="0"/>
    <x v="3"/>
    <x v="0"/>
    <x v="320"/>
    <n v="7.66"/>
    <x v="63"/>
    <n v="40.880000000000003"/>
    <n v="40.880000000000003"/>
    <n v="0"/>
    <x v="56"/>
    <n v="95.75"/>
    <n v="95.78"/>
    <n v="91.71"/>
    <n v="3.71"/>
    <n v="1824.04"/>
    <n v="9.0999999999999998E-2"/>
    <n v="44.62"/>
  </r>
  <r>
    <x v="30"/>
    <x v="0"/>
    <x v="3"/>
    <x v="1"/>
    <x v="321"/>
    <n v="7.35"/>
    <x v="34"/>
    <n v="40.06"/>
    <n v="39.53"/>
    <n v="0.52"/>
    <x v="241"/>
    <n v="91.88"/>
    <n v="96.72"/>
    <n v="87.7"/>
    <n v="4.37"/>
    <n v="1680.2"/>
    <n v="0.109"/>
    <n v="41.94"/>
  </r>
  <r>
    <x v="30"/>
    <x v="0"/>
    <x v="3"/>
    <x v="2"/>
    <x v="322"/>
    <n v="7.43"/>
    <x v="37"/>
    <n v="39.06"/>
    <n v="38.15"/>
    <n v="0.9"/>
    <x v="242"/>
    <n v="92.88"/>
    <n v="94.82"/>
    <n v="86.03"/>
    <n v="4.0999999999999996"/>
    <n v="1788.82"/>
    <n v="0.105"/>
    <n v="45.8"/>
  </r>
  <r>
    <x v="31"/>
    <x v="1"/>
    <x v="0"/>
    <x v="0"/>
    <x v="323"/>
    <n v="3.7"/>
    <x v="99"/>
    <n v="18.829999999999998"/>
    <n v="18.09"/>
    <n v="0.73"/>
    <x v="243"/>
    <n v="46.25"/>
    <n v="95.53"/>
    <n v="42.46"/>
    <n v="16.73"/>
    <n v="1525.28"/>
    <n v="0.88800000000000001"/>
    <n v="81.010000000000005"/>
  </r>
  <r>
    <x v="31"/>
    <x v="1"/>
    <x v="0"/>
    <x v="1"/>
    <x v="324"/>
    <n v="7.95"/>
    <x v="67"/>
    <n v="38.81"/>
    <n v="37.880000000000003"/>
    <n v="0.93"/>
    <x v="244"/>
    <n v="99.38"/>
    <n v="90.7"/>
    <n v="87.98"/>
    <n v="31.63"/>
    <n v="3196.43"/>
    <n v="0.81499999999999995"/>
    <n v="82.37"/>
  </r>
  <r>
    <x v="31"/>
    <x v="1"/>
    <x v="0"/>
    <x v="2"/>
    <x v="59"/>
    <n v="7.52"/>
    <x v="39"/>
    <n v="38.58"/>
    <n v="37.46"/>
    <n v="1.1200000000000001"/>
    <x v="180"/>
    <n v="94"/>
    <n v="98.45"/>
    <n v="89.85"/>
    <n v="33.07"/>
    <n v="3152.03"/>
    <n v="0.85699999999999998"/>
    <n v="81.7"/>
  </r>
  <r>
    <x v="31"/>
    <x v="1"/>
    <x v="1"/>
    <x v="0"/>
    <x v="325"/>
    <n v="7.78"/>
    <x v="14"/>
    <n v="35.42"/>
    <n v="35.33"/>
    <n v="0.1"/>
    <x v="205"/>
    <n v="97.25"/>
    <n v="90.77"/>
    <n v="88.03"/>
    <n v="51.11"/>
    <n v="4123.32"/>
    <n v="1.4430000000000001"/>
    <n v="116.41"/>
  </r>
  <r>
    <x v="31"/>
    <x v="1"/>
    <x v="1"/>
    <x v="1"/>
    <x v="326"/>
    <n v="7.26"/>
    <x v="100"/>
    <n v="33.19"/>
    <n v="33.1"/>
    <n v="0.09"/>
    <x v="245"/>
    <n v="90.75"/>
    <n v="93.04"/>
    <n v="84.2"/>
    <n v="49.6"/>
    <n v="3896.38"/>
    <n v="1.494"/>
    <n v="117.39"/>
  </r>
  <r>
    <x v="31"/>
    <x v="1"/>
    <x v="1"/>
    <x v="2"/>
    <x v="62"/>
    <n v="7.62"/>
    <x v="54"/>
    <n v="34.119999999999997"/>
    <n v="33.78"/>
    <n v="0.33"/>
    <x v="246"/>
    <n v="95.25"/>
    <n v="94.02"/>
    <n v="88.68"/>
    <n v="50.89"/>
    <n v="4153.55"/>
    <n v="1.4910000000000001"/>
    <n v="121.74"/>
  </r>
  <r>
    <x v="31"/>
    <x v="1"/>
    <x v="2"/>
    <x v="0"/>
    <x v="327"/>
    <n v="7.26"/>
    <x v="100"/>
    <n v="31.52"/>
    <n v="30.66"/>
    <n v="0.86"/>
    <x v="116"/>
    <n v="90.75"/>
    <n v="91.4"/>
    <n v="80.67"/>
    <n v="32.729999999999997"/>
    <n v="3101.98"/>
    <n v="1.038"/>
    <n v="98.4"/>
  </r>
  <r>
    <x v="31"/>
    <x v="1"/>
    <x v="2"/>
    <x v="1"/>
    <x v="293"/>
    <n v="7.7"/>
    <x v="10"/>
    <n v="35.159999999999997"/>
    <n v="34.14"/>
    <n v="1.02"/>
    <x v="180"/>
    <n v="96.25"/>
    <n v="100.01"/>
    <n v="93.46"/>
    <n v="40.08"/>
    <n v="3393.43"/>
    <n v="1.1399999999999999"/>
    <n v="96.51"/>
  </r>
  <r>
    <x v="31"/>
    <x v="1"/>
    <x v="2"/>
    <x v="2"/>
    <x v="328"/>
    <n v="7.51"/>
    <x v="28"/>
    <n v="28.71"/>
    <n v="27.64"/>
    <n v="1.07"/>
    <x v="247"/>
    <n v="93.88"/>
    <n v="94.03"/>
    <n v="85"/>
    <n v="32"/>
    <n v="2659.09"/>
    <n v="1.115"/>
    <n v="92.62"/>
  </r>
  <r>
    <x v="31"/>
    <x v="1"/>
    <x v="3"/>
    <x v="0"/>
    <x v="329"/>
    <n v="7.84"/>
    <x v="52"/>
    <n v="43.81"/>
    <n v="43.19"/>
    <n v="0.63"/>
    <x v="90"/>
    <n v="98"/>
    <n v="95.33"/>
    <n v="92.09"/>
    <n v="5.53"/>
    <n v="1907.8"/>
    <n v="0.126"/>
    <n v="43.54"/>
  </r>
  <r>
    <x v="31"/>
    <x v="1"/>
    <x v="3"/>
    <x v="1"/>
    <x v="67"/>
    <n v="7.18"/>
    <x v="101"/>
    <n v="36.83"/>
    <n v="36.619999999999997"/>
    <n v="0.21"/>
    <x v="111"/>
    <n v="89.75"/>
    <n v="101.62"/>
    <n v="90.68"/>
    <n v="2.44"/>
    <n v="1635.96"/>
    <n v="6.6000000000000003E-2"/>
    <n v="44.42"/>
  </r>
  <r>
    <x v="31"/>
    <x v="1"/>
    <x v="3"/>
    <x v="2"/>
    <x v="330"/>
    <n v="7.45"/>
    <x v="58"/>
    <n v="31.06"/>
    <n v="30.89"/>
    <n v="0.17"/>
    <x v="248"/>
    <n v="93.12"/>
    <n v="98.03"/>
    <n v="90.8"/>
    <n v="2.88"/>
    <n v="1274.49"/>
    <n v="9.2999999999999999E-2"/>
    <n v="41.04"/>
  </r>
  <r>
    <x v="32"/>
    <x v="1"/>
    <x v="0"/>
    <x v="0"/>
    <x v="288"/>
    <n v="7.53"/>
    <x v="78"/>
    <n v="37.79"/>
    <n v="36.950000000000003"/>
    <n v="0.84"/>
    <x v="208"/>
    <n v="94.12"/>
    <n v="94.64"/>
    <n v="87.1"/>
    <n v="31.67"/>
    <n v="3115.93"/>
    <n v="0.83799999999999997"/>
    <n v="82.46"/>
  </r>
  <r>
    <x v="32"/>
    <x v="1"/>
    <x v="0"/>
    <x v="1"/>
    <x v="289"/>
    <n v="7.9"/>
    <x v="65"/>
    <n v="39.11"/>
    <n v="38.17"/>
    <n v="0.95"/>
    <x v="249"/>
    <n v="98.75"/>
    <n v="96.92"/>
    <n v="93.4"/>
    <n v="34.31"/>
    <n v="3230.31"/>
    <n v="0.877"/>
    <n v="82.59"/>
  </r>
  <r>
    <x v="32"/>
    <x v="1"/>
    <x v="0"/>
    <x v="2"/>
    <x v="290"/>
    <n v="7.52"/>
    <x v="39"/>
    <n v="31.87"/>
    <n v="31.53"/>
    <n v="0.34"/>
    <x v="250"/>
    <n v="94"/>
    <n v="93.93"/>
    <n v="87.36"/>
    <n v="27.11"/>
    <n v="2502.69"/>
    <n v="0.85099999999999998"/>
    <n v="78.53"/>
  </r>
  <r>
    <x v="32"/>
    <x v="1"/>
    <x v="1"/>
    <x v="0"/>
    <x v="291"/>
    <n v="7.56"/>
    <x v="76"/>
    <n v="28.02"/>
    <n v="28.02"/>
    <n v="0"/>
    <x v="56"/>
    <n v="94.5"/>
    <n v="93.83"/>
    <n v="88.67"/>
    <n v="40"/>
    <n v="3307.91"/>
    <n v="1.4279999999999999"/>
    <n v="118.05"/>
  </r>
  <r>
    <x v="32"/>
    <x v="1"/>
    <x v="1"/>
    <x v="1"/>
    <x v="292"/>
    <n v="7.89"/>
    <x v="29"/>
    <n v="32.26"/>
    <n v="31.8"/>
    <n v="0.46"/>
    <x v="90"/>
    <n v="98.62"/>
    <n v="103"/>
    <n v="100.13"/>
    <n v="47.22"/>
    <n v="3743.49"/>
    <n v="1.464"/>
    <n v="116.04"/>
  </r>
  <r>
    <x v="32"/>
    <x v="1"/>
    <x v="1"/>
    <x v="2"/>
    <x v="293"/>
    <n v="7.48"/>
    <x v="44"/>
    <n v="30.63"/>
    <n v="30.49"/>
    <n v="0.14000000000000001"/>
    <x v="61"/>
    <n v="93.5"/>
    <n v="96.39"/>
    <n v="89.71"/>
    <n v="45.7"/>
    <n v="3544.56"/>
    <n v="1.492"/>
    <n v="115.72"/>
  </r>
  <r>
    <x v="32"/>
    <x v="1"/>
    <x v="2"/>
    <x v="0"/>
    <x v="294"/>
    <n v="7.73"/>
    <x v="1"/>
    <n v="33.89"/>
    <n v="33.01"/>
    <n v="0.87"/>
    <x v="251"/>
    <n v="96.62"/>
    <n v="95.08"/>
    <n v="89.5"/>
    <n v="37.380000000000003"/>
    <n v="3276.19"/>
    <n v="1.103"/>
    <n v="96.68"/>
  </r>
  <r>
    <x v="32"/>
    <x v="1"/>
    <x v="2"/>
    <x v="1"/>
    <x v="295"/>
    <n v="7.23"/>
    <x v="21"/>
    <n v="30.39"/>
    <n v="29.39"/>
    <n v="1"/>
    <x v="101"/>
    <n v="90.38"/>
    <n v="93.91"/>
    <n v="82.07"/>
    <n v="34.43"/>
    <n v="2848.72"/>
    <n v="1.133"/>
    <n v="93.74"/>
  </r>
  <r>
    <x v="32"/>
    <x v="1"/>
    <x v="2"/>
    <x v="2"/>
    <x v="296"/>
    <n v="7.47"/>
    <x v="51"/>
    <n v="29.6"/>
    <n v="28.41"/>
    <n v="1.19"/>
    <x v="252"/>
    <n v="93.38"/>
    <n v="95.26"/>
    <n v="85.37"/>
    <n v="32.61"/>
    <n v="2847.93"/>
    <n v="1.1020000000000001"/>
    <n v="96.21"/>
  </r>
  <r>
    <x v="32"/>
    <x v="1"/>
    <x v="3"/>
    <x v="0"/>
    <x v="297"/>
    <n v="7.85"/>
    <x v="7"/>
    <n v="39.53"/>
    <n v="38.799999999999997"/>
    <n v="0.73"/>
    <x v="170"/>
    <n v="98.12"/>
    <n v="90.02"/>
    <n v="86.69"/>
    <n v="2.73"/>
    <n v="1501.61"/>
    <n v="6.9000000000000006E-2"/>
    <n v="37.99"/>
  </r>
  <r>
    <x v="32"/>
    <x v="1"/>
    <x v="3"/>
    <x v="1"/>
    <x v="298"/>
    <n v="7.65"/>
    <x v="48"/>
    <n v="40.56"/>
    <n v="40.04"/>
    <n v="0.52"/>
    <x v="253"/>
    <n v="95.62"/>
    <n v="92.32"/>
    <n v="87.15"/>
    <n v="4.8"/>
    <n v="1748.07"/>
    <n v="0.11799999999999999"/>
    <n v="43.09"/>
  </r>
  <r>
    <x v="32"/>
    <x v="1"/>
    <x v="3"/>
    <x v="2"/>
    <x v="299"/>
    <n v="7.58"/>
    <x v="6"/>
    <n v="36.020000000000003"/>
    <n v="36.020000000000003"/>
    <n v="0"/>
    <x v="56"/>
    <n v="94.75"/>
    <n v="96.81"/>
    <n v="91.73"/>
    <n v="6.44"/>
    <n v="1485.12"/>
    <n v="0.17899999999999999"/>
    <n v="41.23"/>
  </r>
  <r>
    <x v="33"/>
    <x v="1"/>
    <x v="0"/>
    <x v="0"/>
    <x v="331"/>
    <n v="7.5"/>
    <x v="35"/>
    <n v="35.61"/>
    <n v="34.92"/>
    <n v="0.69"/>
    <x v="33"/>
    <n v="93.75"/>
    <n v="93.76"/>
    <n v="86.2"/>
    <n v="30.17"/>
    <n v="2994.38"/>
    <n v="0.84699999999999998"/>
    <n v="84.09"/>
  </r>
  <r>
    <x v="33"/>
    <x v="1"/>
    <x v="0"/>
    <x v="1"/>
    <x v="103"/>
    <n v="7.36"/>
    <x v="38"/>
    <n v="34.42"/>
    <n v="33.69"/>
    <n v="0.73"/>
    <x v="254"/>
    <n v="92"/>
    <n v="95.58"/>
    <n v="86.08"/>
    <n v="29.65"/>
    <n v="2891.55"/>
    <n v="0.86199999999999999"/>
    <n v="84.02"/>
  </r>
  <r>
    <x v="33"/>
    <x v="1"/>
    <x v="0"/>
    <x v="2"/>
    <x v="332"/>
    <n v="7.5"/>
    <x v="35"/>
    <n v="35.79"/>
    <n v="34.85"/>
    <n v="0.94"/>
    <x v="117"/>
    <n v="93.75"/>
    <n v="96.47"/>
    <n v="88.06"/>
    <n v="30.77"/>
    <n v="2916.4"/>
    <n v="0.86"/>
    <n v="81.48"/>
  </r>
  <r>
    <x v="33"/>
    <x v="1"/>
    <x v="1"/>
    <x v="0"/>
    <x v="333"/>
    <n v="7.66"/>
    <x v="63"/>
    <n v="36.200000000000003"/>
    <n v="35.799999999999997"/>
    <n v="0.4"/>
    <x v="187"/>
    <n v="95.75"/>
    <n v="94.94"/>
    <n v="89.9"/>
    <n v="52.03"/>
    <n v="4257.71"/>
    <n v="1.4370000000000001"/>
    <n v="117.61"/>
  </r>
  <r>
    <x v="33"/>
    <x v="1"/>
    <x v="1"/>
    <x v="1"/>
    <x v="334"/>
    <n v="7.82"/>
    <x v="46"/>
    <n v="37.49"/>
    <n v="36.880000000000003"/>
    <n v="0.61"/>
    <x v="50"/>
    <n v="97.75"/>
    <n v="101.95"/>
    <n v="98.04"/>
    <n v="55.9"/>
    <n v="4398.84"/>
    <n v="1.4910000000000001"/>
    <n v="117.34"/>
  </r>
  <r>
    <x v="33"/>
    <x v="1"/>
    <x v="1"/>
    <x v="2"/>
    <x v="214"/>
    <n v="7.21"/>
    <x v="68"/>
    <n v="32.71"/>
    <n v="31.97"/>
    <n v="0.74"/>
    <x v="255"/>
    <n v="90.12"/>
    <n v="94.21"/>
    <n v="82.99"/>
    <n v="47.57"/>
    <n v="3855.66"/>
    <n v="1.454"/>
    <n v="117.87"/>
  </r>
  <r>
    <x v="33"/>
    <x v="1"/>
    <x v="2"/>
    <x v="0"/>
    <x v="335"/>
    <n v="7.26"/>
    <x v="100"/>
    <n v="29.56"/>
    <n v="28.97"/>
    <n v="0.6"/>
    <x v="184"/>
    <n v="90.75"/>
    <n v="96.84"/>
    <n v="86.11"/>
    <n v="30.78"/>
    <n v="2833.59"/>
    <n v="1.0409999999999999"/>
    <n v="95.85"/>
  </r>
  <r>
    <x v="33"/>
    <x v="1"/>
    <x v="2"/>
    <x v="1"/>
    <x v="336"/>
    <n v="5.52"/>
    <x v="102"/>
    <n v="24.12"/>
    <n v="23.68"/>
    <n v="0.44"/>
    <x v="21"/>
    <n v="69"/>
    <n v="98.04"/>
    <n v="66.41"/>
    <n v="27.36"/>
    <n v="2390.62"/>
    <n v="1.135"/>
    <n v="99.13"/>
  </r>
  <r>
    <x v="33"/>
    <x v="1"/>
    <x v="2"/>
    <x v="2"/>
    <x v="337"/>
    <n v="7.43"/>
    <x v="37"/>
    <n v="31.28"/>
    <n v="30.62"/>
    <n v="0.66"/>
    <x v="63"/>
    <n v="92.88"/>
    <n v="92.4"/>
    <n v="83.99"/>
    <n v="34.14"/>
    <n v="2949.79"/>
    <n v="1.0920000000000001"/>
    <n v="94.3"/>
  </r>
  <r>
    <x v="33"/>
    <x v="1"/>
    <x v="3"/>
    <x v="0"/>
    <x v="338"/>
    <n v="7.69"/>
    <x v="13"/>
    <n v="42.59"/>
    <n v="41.82"/>
    <n v="0.77"/>
    <x v="206"/>
    <n v="96.12"/>
    <n v="90.39"/>
    <n v="85.31"/>
    <n v="6.39"/>
    <n v="1887.6"/>
    <n v="0.15"/>
    <n v="44.32"/>
  </r>
  <r>
    <x v="33"/>
    <x v="1"/>
    <x v="3"/>
    <x v="1"/>
    <x v="339"/>
    <n v="7.41"/>
    <x v="50"/>
    <n v="36.549999999999997"/>
    <n v="36.07"/>
    <n v="0.48"/>
    <x v="241"/>
    <n v="92.62"/>
    <n v="97.82"/>
    <n v="89.42"/>
    <n v="5.45"/>
    <n v="1534.39"/>
    <n v="0.14899999999999999"/>
    <n v="41.98"/>
  </r>
  <r>
    <x v="33"/>
    <x v="1"/>
    <x v="3"/>
    <x v="2"/>
    <x v="340"/>
    <n v="7.36"/>
    <x v="38"/>
    <n v="31.98"/>
    <n v="31.52"/>
    <n v="0.46"/>
    <x v="144"/>
    <n v="92"/>
    <n v="96.7"/>
    <n v="87.68"/>
    <n v="2.93"/>
    <n v="1233.42"/>
    <n v="9.1999999999999998E-2"/>
    <n v="38.57"/>
  </r>
  <r>
    <x v="34"/>
    <x v="1"/>
    <x v="0"/>
    <x v="0"/>
    <x v="341"/>
    <n v="7.46"/>
    <x v="96"/>
    <n v="39.57"/>
    <n v="38.700000000000003"/>
    <n v="0.88"/>
    <x v="208"/>
    <n v="93.25"/>
    <n v="96.74"/>
    <n v="88.2"/>
    <n v="33.409999999999997"/>
    <n v="3299.77"/>
    <n v="0.84399999999999997"/>
    <n v="83.38"/>
  </r>
  <r>
    <x v="34"/>
    <x v="1"/>
    <x v="0"/>
    <x v="1"/>
    <x v="219"/>
    <n v="7.6"/>
    <x v="5"/>
    <n v="40.1"/>
    <n v="39.299999999999997"/>
    <n v="0.79"/>
    <x v="256"/>
    <n v="95"/>
    <n v="98.59"/>
    <n v="91.81"/>
    <n v="34.299999999999997"/>
    <n v="3270.49"/>
    <n v="0.85499999999999998"/>
    <n v="81.56"/>
  </r>
  <r>
    <x v="34"/>
    <x v="1"/>
    <x v="0"/>
    <x v="2"/>
    <x v="342"/>
    <n v="7.89"/>
    <x v="29"/>
    <n v="41.48"/>
    <n v="40.26"/>
    <n v="1.22"/>
    <x v="212"/>
    <n v="98.62"/>
    <n v="95.1"/>
    <n v="91.05"/>
    <n v="34.86"/>
    <n v="3532.14"/>
    <n v="0.84099999999999997"/>
    <n v="85.15"/>
  </r>
  <r>
    <x v="34"/>
    <x v="1"/>
    <x v="1"/>
    <x v="0"/>
    <x v="343"/>
    <n v="7.83"/>
    <x v="11"/>
    <n v="40.82"/>
    <n v="40.17"/>
    <n v="0.65"/>
    <x v="39"/>
    <n v="97.88"/>
    <n v="96.37"/>
    <n v="92.82"/>
    <n v="57.88"/>
    <n v="4877.25"/>
    <n v="1.4179999999999999"/>
    <n v="119.47"/>
  </r>
  <r>
    <x v="34"/>
    <x v="1"/>
    <x v="1"/>
    <x v="1"/>
    <x v="344"/>
    <n v="4.54"/>
    <x v="103"/>
    <n v="19.600000000000001"/>
    <n v="19.29"/>
    <n v="0.3"/>
    <x v="113"/>
    <n v="56.75"/>
    <n v="99.44"/>
    <n v="55.56"/>
    <n v="28.98"/>
    <n v="2288.36"/>
    <n v="1.4790000000000001"/>
    <n v="116.77"/>
  </r>
  <r>
    <x v="34"/>
    <x v="1"/>
    <x v="1"/>
    <x v="2"/>
    <x v="225"/>
    <n v="7.58"/>
    <x v="6"/>
    <n v="34.15"/>
    <n v="33.65"/>
    <n v="0.51"/>
    <x v="257"/>
    <n v="94.75"/>
    <n v="99.61"/>
    <n v="92.98"/>
    <n v="49.16"/>
    <n v="3973.16"/>
    <n v="1.4390000000000001"/>
    <n v="116.33"/>
  </r>
  <r>
    <x v="34"/>
    <x v="1"/>
    <x v="2"/>
    <x v="0"/>
    <x v="345"/>
    <n v="7.44"/>
    <x v="43"/>
    <n v="35.82"/>
    <n v="35.090000000000003"/>
    <n v="0.73"/>
    <x v="87"/>
    <n v="93"/>
    <n v="94.58"/>
    <n v="86.17"/>
    <n v="40.119999999999997"/>
    <n v="3449.91"/>
    <n v="1.1200000000000001"/>
    <n v="96.31"/>
  </r>
  <r>
    <x v="34"/>
    <x v="1"/>
    <x v="2"/>
    <x v="1"/>
    <x v="346"/>
    <n v="7.81"/>
    <x v="49"/>
    <n v="31.06"/>
    <n v="30.26"/>
    <n v="0.79"/>
    <x v="258"/>
    <n v="97.62"/>
    <n v="99.05"/>
    <n v="94.23"/>
    <n v="33.26"/>
    <n v="2977.74"/>
    <n v="1.071"/>
    <n v="95.88"/>
  </r>
  <r>
    <x v="34"/>
    <x v="1"/>
    <x v="2"/>
    <x v="2"/>
    <x v="248"/>
    <n v="7.49"/>
    <x v="55"/>
    <n v="28.1"/>
    <n v="26.97"/>
    <n v="1.1200000000000001"/>
    <x v="259"/>
    <n v="93.62"/>
    <n v="93.67"/>
    <n v="84.19"/>
    <n v="30.19"/>
    <n v="2725.31"/>
    <n v="1.075"/>
    <n v="97"/>
  </r>
  <r>
    <x v="34"/>
    <x v="1"/>
    <x v="3"/>
    <x v="0"/>
    <x v="347"/>
    <n v="7.53"/>
    <x v="78"/>
    <n v="38.64"/>
    <n v="37.96"/>
    <n v="0.68"/>
    <x v="29"/>
    <n v="94.12"/>
    <n v="95.32"/>
    <n v="88.14"/>
    <n v="6.19"/>
    <n v="1676.21"/>
    <n v="0.16"/>
    <n v="43.38"/>
  </r>
  <r>
    <x v="34"/>
    <x v="1"/>
    <x v="3"/>
    <x v="1"/>
    <x v="348"/>
    <n v="7.55"/>
    <x v="25"/>
    <n v="41.38"/>
    <n v="40.840000000000003"/>
    <n v="0.54"/>
    <x v="241"/>
    <n v="94.38"/>
    <n v="92.15"/>
    <n v="85.83"/>
    <n v="5.35"/>
    <n v="1705.41"/>
    <n v="0.129"/>
    <n v="41.22"/>
  </r>
  <r>
    <x v="34"/>
    <x v="1"/>
    <x v="3"/>
    <x v="2"/>
    <x v="349"/>
    <n v="7.55"/>
    <x v="25"/>
    <n v="39.36"/>
    <n v="39.22"/>
    <n v="0.15"/>
    <x v="260"/>
    <n v="94.38"/>
    <n v="97.58"/>
    <n v="91.75"/>
    <n v="5.2"/>
    <n v="1797.53"/>
    <n v="0.13200000000000001"/>
    <n v="45.67"/>
  </r>
  <r>
    <x v="35"/>
    <x v="1"/>
    <x v="0"/>
    <x v="0"/>
    <x v="157"/>
    <n v="7.75"/>
    <x v="53"/>
    <n v="38.65"/>
    <n v="37.75"/>
    <n v="0.9"/>
    <x v="236"/>
    <n v="96.88"/>
    <n v="93.29"/>
    <n v="88.26"/>
    <n v="34.85"/>
    <n v="3189.48"/>
    <n v="0.90200000000000002"/>
    <n v="82.51"/>
  </r>
  <r>
    <x v="35"/>
    <x v="1"/>
    <x v="0"/>
    <x v="1"/>
    <x v="300"/>
    <n v="7.33"/>
    <x v="60"/>
    <n v="32.79"/>
    <n v="31.83"/>
    <n v="0.96"/>
    <x v="261"/>
    <n v="91.62"/>
    <n v="92.34"/>
    <n v="82.14"/>
    <n v="27.39"/>
    <n v="2754.19"/>
    <n v="0.83499999999999996"/>
    <n v="83.99"/>
  </r>
  <r>
    <x v="35"/>
    <x v="1"/>
    <x v="0"/>
    <x v="2"/>
    <x v="350"/>
    <n v="7.33"/>
    <x v="60"/>
    <n v="34.020000000000003"/>
    <n v="33.340000000000003"/>
    <n v="0.68"/>
    <x v="14"/>
    <n v="91.62"/>
    <n v="95.49"/>
    <n v="85.73"/>
    <n v="28.74"/>
    <n v="2839.51"/>
    <n v="0.84499999999999997"/>
    <n v="83.47"/>
  </r>
  <r>
    <x v="35"/>
    <x v="1"/>
    <x v="1"/>
    <x v="0"/>
    <x v="72"/>
    <n v="7.22"/>
    <x v="74"/>
    <n v="33.54"/>
    <n v="32.94"/>
    <n v="0.6"/>
    <x v="234"/>
    <n v="90.25"/>
    <n v="103"/>
    <n v="91.29"/>
    <n v="50.76"/>
    <n v="3956.47"/>
    <n v="1.5129999999999999"/>
    <n v="117.95"/>
  </r>
  <r>
    <x v="35"/>
    <x v="1"/>
    <x v="1"/>
    <x v="1"/>
    <x v="351"/>
    <n v="7.51"/>
    <x v="28"/>
    <n v="35.04"/>
    <n v="34.1"/>
    <n v="0.93"/>
    <x v="231"/>
    <n v="93.88"/>
    <n v="97.62"/>
    <n v="89.2"/>
    <n v="50.21"/>
    <n v="4239.3"/>
    <n v="1.4330000000000001"/>
    <n v="121"/>
  </r>
  <r>
    <x v="35"/>
    <x v="1"/>
    <x v="1"/>
    <x v="2"/>
    <x v="352"/>
    <n v="7.1"/>
    <x v="89"/>
    <n v="29.66"/>
    <n v="29.63"/>
    <n v="0.03"/>
    <x v="262"/>
    <n v="88.75"/>
    <n v="91"/>
    <n v="80.67"/>
    <n v="41.93"/>
    <n v="3504.62"/>
    <n v="1.4139999999999999"/>
    <n v="118.17"/>
  </r>
  <r>
    <x v="35"/>
    <x v="1"/>
    <x v="2"/>
    <x v="0"/>
    <x v="118"/>
    <n v="7.84"/>
    <x v="52"/>
    <n v="35.229999999999997"/>
    <n v="34.1"/>
    <n v="1.1299999999999999"/>
    <x v="6"/>
    <n v="98"/>
    <n v="97.01"/>
    <n v="92.01"/>
    <n v="39.25"/>
    <n v="3314.8"/>
    <n v="1.1140000000000001"/>
    <n v="94.08"/>
  </r>
  <r>
    <x v="35"/>
    <x v="1"/>
    <x v="2"/>
    <x v="1"/>
    <x v="306"/>
    <n v="7.32"/>
    <x v="18"/>
    <n v="30.79"/>
    <n v="30.21"/>
    <n v="0.57999999999999996"/>
    <x v="237"/>
    <n v="91.5"/>
    <n v="95.08"/>
    <n v="85.35"/>
    <n v="34.15"/>
    <n v="2911.71"/>
    <n v="1.109"/>
    <n v="94.57"/>
  </r>
  <r>
    <x v="35"/>
    <x v="1"/>
    <x v="2"/>
    <x v="2"/>
    <x v="353"/>
    <n v="7.52"/>
    <x v="39"/>
    <n v="29.74"/>
    <n v="28.65"/>
    <n v="1.0900000000000001"/>
    <x v="263"/>
    <n v="94"/>
    <n v="94.89"/>
    <n v="85.93"/>
    <n v="32.450000000000003"/>
    <n v="2927.78"/>
    <n v="1.091"/>
    <n v="98.45"/>
  </r>
  <r>
    <x v="35"/>
    <x v="1"/>
    <x v="3"/>
    <x v="0"/>
    <x v="354"/>
    <n v="7.53"/>
    <x v="78"/>
    <n v="38.83"/>
    <n v="38.39"/>
    <n v="0.44"/>
    <x v="264"/>
    <n v="94.12"/>
    <n v="96.21"/>
    <n v="89.53"/>
    <n v="3.75"/>
    <n v="1475.94"/>
    <n v="9.7000000000000003E-2"/>
    <n v="38.01"/>
  </r>
  <r>
    <x v="35"/>
    <x v="1"/>
    <x v="3"/>
    <x v="1"/>
    <x v="355"/>
    <n v="7.66"/>
    <x v="63"/>
    <n v="44.31"/>
    <n v="44.31"/>
    <n v="0"/>
    <x v="56"/>
    <n v="95.75"/>
    <n v="92.39"/>
    <n v="88.46"/>
    <n v="5.32"/>
    <n v="1819.39"/>
    <n v="0.12"/>
    <n v="41.06"/>
  </r>
  <r>
    <x v="35"/>
    <x v="1"/>
    <x v="3"/>
    <x v="2"/>
    <x v="356"/>
    <n v="5.34"/>
    <x v="104"/>
    <n v="26.84"/>
    <n v="26.7"/>
    <n v="0.14000000000000001"/>
    <x v="248"/>
    <n v="66.75"/>
    <n v="94.89"/>
    <n v="63"/>
    <n v="3.58"/>
    <n v="1066.6500000000001"/>
    <n v="0.13400000000000001"/>
    <n v="39.74"/>
  </r>
  <r>
    <x v="36"/>
    <x v="1"/>
    <x v="0"/>
    <x v="0"/>
    <x v="357"/>
    <n v="7.71"/>
    <x v="41"/>
    <n v="39.729999999999997"/>
    <n v="38.729999999999997"/>
    <n v="0.99"/>
    <x v="265"/>
    <n v="96.38"/>
    <n v="96.66"/>
    <n v="90.83"/>
    <n v="35.61"/>
    <n v="3104.19"/>
    <n v="0.89600000000000002"/>
    <n v="78.14"/>
  </r>
  <r>
    <x v="36"/>
    <x v="1"/>
    <x v="0"/>
    <x v="1"/>
    <x v="358"/>
    <n v="5.59"/>
    <x v="105"/>
    <n v="27.81"/>
    <n v="27.46"/>
    <n v="0.34"/>
    <x v="176"/>
    <n v="69.88"/>
    <n v="92.98"/>
    <n v="64.17"/>
    <n v="23.52"/>
    <n v="2304.33"/>
    <n v="0.84599999999999997"/>
    <n v="82.87"/>
  </r>
  <r>
    <x v="36"/>
    <x v="1"/>
    <x v="0"/>
    <x v="2"/>
    <x v="359"/>
    <n v="7.55"/>
    <x v="25"/>
    <n v="33.76"/>
    <n v="32.979999999999997"/>
    <n v="0.78"/>
    <x v="242"/>
    <n v="94.38"/>
    <n v="93.24"/>
    <n v="85.96"/>
    <n v="28.53"/>
    <n v="2668.33"/>
    <n v="0.84499999999999997"/>
    <n v="79.03"/>
  </r>
  <r>
    <x v="36"/>
    <x v="1"/>
    <x v="1"/>
    <x v="0"/>
    <x v="360"/>
    <n v="7.69"/>
    <x v="13"/>
    <n v="34.19"/>
    <n v="32.26"/>
    <n v="1.93"/>
    <x v="266"/>
    <n v="96.12"/>
    <n v="94.48"/>
    <n v="85.69"/>
    <n v="51.11"/>
    <n v="4003.29"/>
    <n v="1.4950000000000001"/>
    <n v="117.08"/>
  </r>
  <r>
    <x v="36"/>
    <x v="1"/>
    <x v="1"/>
    <x v="1"/>
    <x v="361"/>
    <n v="7.46"/>
    <x v="96"/>
    <n v="34.630000000000003"/>
    <n v="33.950000000000003"/>
    <n v="0.68"/>
    <x v="143"/>
    <n v="93.25"/>
    <n v="95.77"/>
    <n v="87.55"/>
    <n v="50.64"/>
    <n v="4056.8"/>
    <n v="1.462"/>
    <n v="117.14"/>
  </r>
  <r>
    <x v="36"/>
    <x v="1"/>
    <x v="1"/>
    <x v="2"/>
    <x v="362"/>
    <n v="7.75"/>
    <x v="53"/>
    <n v="30.69"/>
    <n v="30.08"/>
    <n v="0.61"/>
    <x v="256"/>
    <n v="96.88"/>
    <n v="91.47"/>
    <n v="86.86"/>
    <n v="44.96"/>
    <n v="3574.24"/>
    <n v="1.4650000000000001"/>
    <n v="116.47"/>
  </r>
  <r>
    <x v="36"/>
    <x v="1"/>
    <x v="2"/>
    <x v="0"/>
    <x v="363"/>
    <n v="7.32"/>
    <x v="18"/>
    <n v="32.270000000000003"/>
    <n v="30.85"/>
    <n v="1.42"/>
    <x v="150"/>
    <n v="91.5"/>
    <n v="91.99"/>
    <n v="80.459999999999994"/>
    <n v="34.979999999999997"/>
    <n v="3180.61"/>
    <n v="1.0840000000000001"/>
    <n v="98.55"/>
  </r>
  <r>
    <x v="36"/>
    <x v="1"/>
    <x v="2"/>
    <x v="1"/>
    <x v="364"/>
    <n v="7.6"/>
    <x v="5"/>
    <n v="27.92"/>
    <n v="26.91"/>
    <n v="1.01"/>
    <x v="267"/>
    <n v="95"/>
    <n v="96.85"/>
    <n v="88.68"/>
    <n v="30.54"/>
    <n v="2699.67"/>
    <n v="1.0940000000000001"/>
    <n v="96.71"/>
  </r>
  <r>
    <x v="36"/>
    <x v="1"/>
    <x v="2"/>
    <x v="2"/>
    <x v="365"/>
    <n v="7.56"/>
    <x v="76"/>
    <n v="31.24"/>
    <n v="30.23"/>
    <n v="1.01"/>
    <x v="268"/>
    <n v="94.5"/>
    <n v="91.45"/>
    <n v="83.62"/>
    <n v="34.659999999999997"/>
    <n v="2971.13"/>
    <n v="1.1100000000000001"/>
    <n v="95.11"/>
  </r>
  <r>
    <x v="36"/>
    <x v="1"/>
    <x v="3"/>
    <x v="0"/>
    <x v="366"/>
    <n v="7.6"/>
    <x v="5"/>
    <n v="39.07"/>
    <n v="38.270000000000003"/>
    <n v="0.8"/>
    <x v="83"/>
    <n v="95"/>
    <n v="92.69"/>
    <n v="86.26"/>
    <n v="4.96"/>
    <n v="1771.78"/>
    <n v="0.127"/>
    <n v="45.35"/>
  </r>
  <r>
    <x v="36"/>
    <x v="1"/>
    <x v="3"/>
    <x v="1"/>
    <x v="176"/>
    <n v="7.37"/>
    <x v="47"/>
    <n v="37.880000000000003"/>
    <n v="36.68"/>
    <n v="1.2"/>
    <x v="269"/>
    <n v="92.12"/>
    <n v="92.64"/>
    <n v="82.65"/>
    <n v="6.47"/>
    <n v="1569.41"/>
    <n v="0.17100000000000001"/>
    <n v="41.43"/>
  </r>
  <r>
    <x v="36"/>
    <x v="1"/>
    <x v="3"/>
    <x v="2"/>
    <x v="367"/>
    <n v="7.71"/>
    <x v="41"/>
    <n v="40.94"/>
    <n v="40.54"/>
    <n v="0.4"/>
    <x v="81"/>
    <n v="96.38"/>
    <n v="95.33"/>
    <n v="90.99"/>
    <n v="4.16"/>
    <n v="1777.57"/>
    <n v="0.10199999999999999"/>
    <n v="43.42"/>
  </r>
  <r>
    <x v="37"/>
    <x v="1"/>
    <x v="0"/>
    <x v="0"/>
    <x v="368"/>
    <n v="7.71"/>
    <x v="41"/>
    <n v="37.380000000000003"/>
    <n v="36.159999999999997"/>
    <n v="1.22"/>
    <x v="136"/>
    <n v="96.38"/>
    <n v="97.32"/>
    <n v="90.72"/>
    <n v="31.68"/>
    <n v="3091.41"/>
    <n v="0.84799999999999998"/>
    <n v="82.7"/>
  </r>
  <r>
    <x v="37"/>
    <x v="1"/>
    <x v="0"/>
    <x v="1"/>
    <x v="369"/>
    <n v="7.66"/>
    <x v="63"/>
    <n v="38.450000000000003"/>
    <n v="37.729999999999997"/>
    <n v="0.73"/>
    <x v="237"/>
    <n v="95.75"/>
    <n v="96.61"/>
    <n v="90.75"/>
    <n v="32.07"/>
    <n v="3314.27"/>
    <n v="0.83399999999999996"/>
    <n v="86.19"/>
  </r>
  <r>
    <x v="37"/>
    <x v="1"/>
    <x v="0"/>
    <x v="2"/>
    <x v="370"/>
    <n v="7.52"/>
    <x v="39"/>
    <n v="36.69"/>
    <n v="35.96"/>
    <n v="0.73"/>
    <x v="256"/>
    <n v="94"/>
    <n v="94.42"/>
    <n v="87"/>
    <n v="31.63"/>
    <n v="3026.47"/>
    <n v="0.86199999999999999"/>
    <n v="82.49"/>
  </r>
  <r>
    <x v="37"/>
    <x v="1"/>
    <x v="1"/>
    <x v="0"/>
    <x v="371"/>
    <n v="7.53"/>
    <x v="78"/>
    <n v="36.08"/>
    <n v="35.869999999999997"/>
    <n v="0.21"/>
    <x v="111"/>
    <n v="94.12"/>
    <n v="96.34"/>
    <n v="90.16"/>
    <n v="53.26"/>
    <n v="4366.42"/>
    <n v="1.476"/>
    <n v="121.03"/>
  </r>
  <r>
    <x v="37"/>
    <x v="1"/>
    <x v="1"/>
    <x v="1"/>
    <x v="372"/>
    <n v="7.41"/>
    <x v="50"/>
    <n v="32.659999999999997"/>
    <n v="32"/>
    <n v="0.66"/>
    <x v="14"/>
    <n v="92.62"/>
    <n v="97.51"/>
    <n v="88.5"/>
    <n v="46.01"/>
    <n v="3841.87"/>
    <n v="1.409"/>
    <n v="117.63"/>
  </r>
  <r>
    <x v="37"/>
    <x v="1"/>
    <x v="1"/>
    <x v="2"/>
    <x v="143"/>
    <n v="7.88"/>
    <x v="95"/>
    <n v="33.39"/>
    <n v="33.15"/>
    <n v="0.24"/>
    <x v="15"/>
    <n v="98.5"/>
    <n v="95.64"/>
    <n v="93.52"/>
    <n v="47.86"/>
    <n v="3977.13"/>
    <n v="1.4330000000000001"/>
    <n v="119.11"/>
  </r>
  <r>
    <x v="37"/>
    <x v="1"/>
    <x v="2"/>
    <x v="0"/>
    <x v="373"/>
    <n v="7.59"/>
    <x v="3"/>
    <n v="32.78"/>
    <n v="31.78"/>
    <n v="1"/>
    <x v="270"/>
    <n v="94.88"/>
    <n v="93.78"/>
    <n v="86.25"/>
    <n v="34.78"/>
    <n v="3165.99"/>
    <n v="1.0609999999999999"/>
    <n v="96.59"/>
  </r>
  <r>
    <x v="37"/>
    <x v="1"/>
    <x v="2"/>
    <x v="1"/>
    <x v="374"/>
    <n v="7.59"/>
    <x v="3"/>
    <n v="29.61"/>
    <n v="28.7"/>
    <n v="0.91"/>
    <x v="200"/>
    <n v="94.88"/>
    <n v="95.73"/>
    <n v="88.04"/>
    <n v="31.3"/>
    <n v="2843.82"/>
    <n v="1.0569999999999999"/>
    <n v="96.04"/>
  </r>
  <r>
    <x v="37"/>
    <x v="1"/>
    <x v="2"/>
    <x v="2"/>
    <x v="375"/>
    <n v="7.49"/>
    <x v="55"/>
    <n v="30.24"/>
    <n v="29.32"/>
    <n v="0.92"/>
    <x v="3"/>
    <n v="93.62"/>
    <n v="90.29"/>
    <n v="81.97"/>
    <n v="31.86"/>
    <n v="2858.13"/>
    <n v="1.054"/>
    <n v="94.52"/>
  </r>
  <r>
    <x v="37"/>
    <x v="1"/>
    <x v="3"/>
    <x v="0"/>
    <x v="0"/>
    <n v="7.81"/>
    <x v="49"/>
    <n v="43.61"/>
    <n v="43.6"/>
    <n v="0.01"/>
    <x v="168"/>
    <n v="97.62"/>
    <n v="88.09"/>
    <n v="85.98"/>
    <n v="5.82"/>
    <n v="1782.22"/>
    <n v="0.13300000000000001"/>
    <n v="40.869999999999997"/>
  </r>
  <r>
    <x v="37"/>
    <x v="1"/>
    <x v="3"/>
    <x v="1"/>
    <x v="1"/>
    <n v="7.12"/>
    <x v="106"/>
    <n v="37.619999999999997"/>
    <n v="36.869999999999997"/>
    <n v="0.74"/>
    <x v="256"/>
    <n v="89"/>
    <n v="99.86"/>
    <n v="87.11"/>
    <n v="3.52"/>
    <n v="1552.65"/>
    <n v="9.2999999999999999E-2"/>
    <n v="41.27"/>
  </r>
  <r>
    <x v="37"/>
    <x v="1"/>
    <x v="3"/>
    <x v="2"/>
    <x v="376"/>
    <n v="7.18"/>
    <x v="101"/>
    <n v="36.28"/>
    <n v="36.130000000000003"/>
    <n v="0.15"/>
    <x v="271"/>
    <n v="89.75"/>
    <n v="93.94"/>
    <n v="83.96"/>
    <n v="3.31"/>
    <n v="1677.02"/>
    <n v="9.0999999999999998E-2"/>
    <n v="46.22"/>
  </r>
  <r>
    <x v="38"/>
    <x v="1"/>
    <x v="0"/>
    <x v="0"/>
    <x v="377"/>
    <n v="7.34"/>
    <x v="2"/>
    <n v="36.590000000000003"/>
    <n v="35.85"/>
    <n v="0.74"/>
    <x v="184"/>
    <n v="91.75"/>
    <n v="98.24"/>
    <n v="88.32"/>
    <n v="31.61"/>
    <n v="3001.99"/>
    <n v="0.86399999999999999"/>
    <n v="82.05"/>
  </r>
  <r>
    <x v="38"/>
    <x v="1"/>
    <x v="0"/>
    <x v="1"/>
    <x v="378"/>
    <n v="7.66"/>
    <x v="63"/>
    <n v="39.46"/>
    <n v="39"/>
    <n v="0.46"/>
    <x v="166"/>
    <n v="95.75"/>
    <n v="94.04"/>
    <n v="89"/>
    <n v="32.14"/>
    <n v="3215.66"/>
    <n v="0.81399999999999995"/>
    <n v="81.5"/>
  </r>
  <r>
    <x v="38"/>
    <x v="1"/>
    <x v="0"/>
    <x v="2"/>
    <x v="379"/>
    <n v="7.65"/>
    <x v="48"/>
    <n v="36.21"/>
    <n v="35.049999999999997"/>
    <n v="1.1599999999999999"/>
    <x v="207"/>
    <n v="95.62"/>
    <n v="95.34"/>
    <n v="88.24"/>
    <n v="32.770000000000003"/>
    <n v="3011.21"/>
    <n v="0.90500000000000003"/>
    <n v="83.16"/>
  </r>
  <r>
    <x v="38"/>
    <x v="1"/>
    <x v="1"/>
    <x v="0"/>
    <x v="380"/>
    <n v="7.61"/>
    <x v="23"/>
    <n v="35.229999999999997"/>
    <n v="34.42"/>
    <n v="0.81"/>
    <x v="272"/>
    <n v="95.12"/>
    <n v="98.32"/>
    <n v="91.39"/>
    <n v="51.2"/>
    <n v="4142.08"/>
    <n v="1.4530000000000001"/>
    <n v="117.58"/>
  </r>
  <r>
    <x v="38"/>
    <x v="1"/>
    <x v="1"/>
    <x v="1"/>
    <x v="201"/>
    <n v="7.26"/>
    <x v="100"/>
    <n v="33.11"/>
    <n v="33.11"/>
    <n v="0"/>
    <x v="56"/>
    <n v="90.75"/>
    <n v="93.1"/>
    <n v="84.48"/>
    <n v="49.13"/>
    <n v="3979.41"/>
    <n v="1.484"/>
    <n v="120.17"/>
  </r>
  <r>
    <x v="38"/>
    <x v="1"/>
    <x v="1"/>
    <x v="2"/>
    <x v="381"/>
    <n v="7.13"/>
    <x v="107"/>
    <n v="32.130000000000003"/>
    <n v="31.55"/>
    <n v="0.57999999999999996"/>
    <x v="206"/>
    <n v="89.12"/>
    <n v="89.68"/>
    <n v="78.48"/>
    <n v="45.59"/>
    <n v="3750.18"/>
    <n v="1.419"/>
    <n v="116.71"/>
  </r>
  <r>
    <x v="38"/>
    <x v="1"/>
    <x v="2"/>
    <x v="0"/>
    <x v="382"/>
    <n v="7.55"/>
    <x v="25"/>
    <n v="33.82"/>
    <n v="32.75"/>
    <n v="1.08"/>
    <x v="123"/>
    <n v="94.38"/>
    <n v="92.26"/>
    <n v="84.3"/>
    <n v="39.659999999999997"/>
    <n v="3386.61"/>
    <n v="1.173"/>
    <n v="100.13"/>
  </r>
  <r>
    <x v="38"/>
    <x v="1"/>
    <x v="2"/>
    <x v="1"/>
    <x v="383"/>
    <n v="7.54"/>
    <x v="61"/>
    <n v="28.64"/>
    <n v="27.95"/>
    <n v="0.7"/>
    <x v="59"/>
    <n v="94.25"/>
    <n v="95.28"/>
    <n v="87.62"/>
    <n v="31.46"/>
    <n v="2803.84"/>
    <n v="1.0980000000000001"/>
    <n v="97.89"/>
  </r>
  <r>
    <x v="38"/>
    <x v="1"/>
    <x v="2"/>
    <x v="2"/>
    <x v="384"/>
    <n v="7.79"/>
    <x v="71"/>
    <n v="34.57"/>
    <n v="33.47"/>
    <n v="1.1000000000000001"/>
    <x v="220"/>
    <n v="97.38"/>
    <n v="89.59"/>
    <n v="84.48"/>
    <n v="38.31"/>
    <n v="3566.93"/>
    <n v="1.1080000000000001"/>
    <n v="103.19"/>
  </r>
  <r>
    <x v="38"/>
    <x v="1"/>
    <x v="3"/>
    <x v="0"/>
    <x v="385"/>
    <n v="7.63"/>
    <x v="19"/>
    <n v="43.02"/>
    <n v="42.87"/>
    <n v="0.15"/>
    <x v="273"/>
    <n v="95.38"/>
    <n v="95.61"/>
    <n v="90.87"/>
    <n v="5.33"/>
    <n v="1756.55"/>
    <n v="0.124"/>
    <n v="40.83"/>
  </r>
  <r>
    <x v="38"/>
    <x v="1"/>
    <x v="3"/>
    <x v="1"/>
    <x v="386"/>
    <n v="7.34"/>
    <x v="2"/>
    <n v="38.299999999999997"/>
    <n v="37.82"/>
    <n v="0.48"/>
    <x v="274"/>
    <n v="91.75"/>
    <n v="97.27"/>
    <n v="88.12"/>
    <n v="2.99"/>
    <n v="1645.53"/>
    <n v="7.8E-2"/>
    <n v="42.96"/>
  </r>
  <r>
    <x v="38"/>
    <x v="1"/>
    <x v="3"/>
    <x v="2"/>
    <x v="387"/>
    <n v="7.83"/>
    <x v="11"/>
    <n v="38.72"/>
    <n v="38.15"/>
    <n v="0.56999999999999995"/>
    <x v="275"/>
    <n v="97.88"/>
    <n v="89.5"/>
    <n v="86.31"/>
    <n v="4.37"/>
    <n v="1673.35"/>
    <n v="0.113"/>
    <n v="43.22"/>
  </r>
  <r>
    <x v="39"/>
    <x v="1"/>
    <x v="0"/>
    <x v="0"/>
    <x v="21"/>
    <n v="7.85"/>
    <x v="7"/>
    <n v="39.44"/>
    <n v="39.049999999999997"/>
    <n v="0.38"/>
    <x v="81"/>
    <n v="98.12"/>
    <n v="93.74"/>
    <n v="91.09"/>
    <n v="32.29"/>
    <n v="3311.02"/>
    <n v="0.81899999999999995"/>
    <n v="83.96"/>
  </r>
  <r>
    <x v="39"/>
    <x v="1"/>
    <x v="0"/>
    <x v="1"/>
    <x v="22"/>
    <n v="7.42"/>
    <x v="31"/>
    <n v="38.24"/>
    <n v="37.67"/>
    <n v="0.56000000000000005"/>
    <x v="275"/>
    <n v="92.75"/>
    <n v="94.79"/>
    <n v="86.63"/>
    <n v="33.17"/>
    <n v="3076.41"/>
    <n v="0.86799999999999999"/>
    <n v="80.459999999999994"/>
  </r>
  <r>
    <x v="39"/>
    <x v="1"/>
    <x v="0"/>
    <x v="2"/>
    <x v="388"/>
    <n v="7.43"/>
    <x v="37"/>
    <n v="38.9"/>
    <n v="38.020000000000003"/>
    <n v="0.88"/>
    <x v="79"/>
    <n v="92.88"/>
    <n v="92.09"/>
    <n v="83.61"/>
    <n v="32.520000000000003"/>
    <n v="3268.04"/>
    <n v="0.83599999999999997"/>
    <n v="84.02"/>
  </r>
  <r>
    <x v="39"/>
    <x v="1"/>
    <x v="1"/>
    <x v="0"/>
    <x v="389"/>
    <n v="7.68"/>
    <x v="17"/>
    <n v="38"/>
    <n v="36.909999999999997"/>
    <n v="1.0900000000000001"/>
    <x v="102"/>
    <n v="96"/>
    <n v="98.62"/>
    <n v="91.96"/>
    <n v="54.87"/>
    <n v="4453.41"/>
    <n v="1.444"/>
    <n v="117.18"/>
  </r>
  <r>
    <x v="39"/>
    <x v="1"/>
    <x v="1"/>
    <x v="1"/>
    <x v="390"/>
    <n v="7.48"/>
    <x v="44"/>
    <n v="34.18"/>
    <n v="33.57"/>
    <n v="0.61"/>
    <x v="234"/>
    <n v="93.5"/>
    <n v="98.05"/>
    <n v="90.03"/>
    <n v="49.92"/>
    <n v="4046.83"/>
    <n v="1.46"/>
    <n v="118.39"/>
  </r>
  <r>
    <x v="39"/>
    <x v="1"/>
    <x v="1"/>
    <x v="2"/>
    <x v="73"/>
    <n v="7.49"/>
    <x v="55"/>
    <n v="36.200000000000003"/>
    <n v="35.51"/>
    <n v="0.69"/>
    <x v="276"/>
    <n v="93.62"/>
    <n v="97.55"/>
    <n v="89.59"/>
    <n v="51.04"/>
    <n v="4439.74"/>
    <n v="1.41"/>
    <n v="122.63"/>
  </r>
  <r>
    <x v="39"/>
    <x v="1"/>
    <x v="2"/>
    <x v="0"/>
    <x v="41"/>
    <n v="7.58"/>
    <x v="6"/>
    <n v="32.47"/>
    <n v="31.69"/>
    <n v="0.78"/>
    <x v="244"/>
    <n v="94.75"/>
    <n v="93.16"/>
    <n v="86.16"/>
    <n v="34.659999999999997"/>
    <n v="3065.6"/>
    <n v="1.0680000000000001"/>
    <n v="94.43"/>
  </r>
  <r>
    <x v="39"/>
    <x v="1"/>
    <x v="2"/>
    <x v="1"/>
    <x v="391"/>
    <n v="7.52"/>
    <x v="39"/>
    <n v="34.54"/>
    <n v="33.96"/>
    <n v="0.57999999999999996"/>
    <x v="277"/>
    <n v="94"/>
    <n v="89.66"/>
    <n v="82.87"/>
    <n v="38.840000000000003"/>
    <n v="3314.66"/>
    <n v="1.125"/>
    <n v="95.97"/>
  </r>
  <r>
    <x v="39"/>
    <x v="1"/>
    <x v="2"/>
    <x v="2"/>
    <x v="266"/>
    <n v="7.83"/>
    <x v="11"/>
    <n v="28.74"/>
    <n v="27.75"/>
    <n v="0.99"/>
    <x v="203"/>
    <n v="97.88"/>
    <n v="92.46"/>
    <n v="87.38"/>
    <n v="30.78"/>
    <n v="2805.63"/>
    <n v="1.071"/>
    <n v="97.61"/>
  </r>
  <r>
    <x v="39"/>
    <x v="1"/>
    <x v="3"/>
    <x v="0"/>
    <x v="392"/>
    <n v="7.8"/>
    <x v="30"/>
    <n v="42.18"/>
    <n v="41.39"/>
    <n v="0.79"/>
    <x v="122"/>
    <n v="97.5"/>
    <n v="97.06"/>
    <n v="92.86"/>
    <n v="3.75"/>
    <n v="1728.54"/>
    <n v="8.8999999999999996E-2"/>
    <n v="40.98"/>
  </r>
  <r>
    <x v="39"/>
    <x v="1"/>
    <x v="3"/>
    <x v="1"/>
    <x v="77"/>
    <n v="7.97"/>
    <x v="77"/>
    <n v="40.89"/>
    <n v="39.06"/>
    <n v="1.83"/>
    <x v="278"/>
    <n v="99.62"/>
    <n v="94.4"/>
    <n v="89.85"/>
    <n v="3.33"/>
    <n v="1744.39"/>
    <n v="8.1000000000000003E-2"/>
    <n v="42.66"/>
  </r>
  <r>
    <x v="39"/>
    <x v="1"/>
    <x v="3"/>
    <x v="2"/>
    <x v="393"/>
    <n v="7.28"/>
    <x v="90"/>
    <n v="33.950000000000003"/>
    <n v="33.950000000000003"/>
    <n v="0"/>
    <x v="56"/>
    <n v="91"/>
    <n v="94"/>
    <n v="85.54"/>
    <n v="4.5599999999999996"/>
    <n v="1471.06"/>
    <n v="0.13400000000000001"/>
    <n v="43.33"/>
  </r>
  <r>
    <x v="40"/>
    <x v="1"/>
    <x v="0"/>
    <x v="0"/>
    <x v="239"/>
    <n v="7.82"/>
    <x v="46"/>
    <n v="44.12"/>
    <n v="42.95"/>
    <n v="1.17"/>
    <x v="134"/>
    <n v="97.75"/>
    <n v="100.82"/>
    <n v="95.94"/>
    <n v="37.130000000000003"/>
    <n v="3644.78"/>
    <n v="0.84199999999999997"/>
    <n v="82.61"/>
  </r>
  <r>
    <x v="40"/>
    <x v="1"/>
    <x v="0"/>
    <x v="1"/>
    <x v="240"/>
    <n v="7.4"/>
    <x v="81"/>
    <n v="39.92"/>
    <n v="39.31"/>
    <n v="0.6"/>
    <x v="279"/>
    <n v="92.5"/>
    <n v="97.63"/>
    <n v="88.94"/>
    <n v="34.14"/>
    <n v="3107.24"/>
    <n v="0.85499999999999998"/>
    <n v="77.84"/>
  </r>
  <r>
    <x v="40"/>
    <x v="1"/>
    <x v="0"/>
    <x v="2"/>
    <x v="241"/>
    <n v="7.59"/>
    <x v="3"/>
    <n v="39.35"/>
    <n v="38.42"/>
    <n v="0.93"/>
    <x v="17"/>
    <n v="94.88"/>
    <n v="93.41"/>
    <n v="86.52"/>
    <n v="32.71"/>
    <n v="3056.79"/>
    <n v="0.83099999999999996"/>
    <n v="77.69"/>
  </r>
  <r>
    <x v="40"/>
    <x v="1"/>
    <x v="1"/>
    <x v="0"/>
    <x v="26"/>
    <n v="7.22"/>
    <x v="74"/>
    <n v="35.159999999999997"/>
    <n v="34.74"/>
    <n v="0.41"/>
    <x v="188"/>
    <n v="90.25"/>
    <n v="91.78"/>
    <n v="81.86"/>
    <n v="50.79"/>
    <n v="3992.58"/>
    <n v="1.4450000000000001"/>
    <n v="113.57"/>
  </r>
  <r>
    <x v="40"/>
    <x v="1"/>
    <x v="1"/>
    <x v="1"/>
    <x v="394"/>
    <n v="7.65"/>
    <x v="48"/>
    <n v="34.909999999999997"/>
    <n v="33.840000000000003"/>
    <n v="1.07"/>
    <x v="270"/>
    <n v="95.62"/>
    <n v="99.35"/>
    <n v="92.1"/>
    <n v="50.77"/>
    <n v="4037.64"/>
    <n v="1.4550000000000001"/>
    <n v="115.67"/>
  </r>
  <r>
    <x v="40"/>
    <x v="1"/>
    <x v="1"/>
    <x v="2"/>
    <x v="395"/>
    <n v="7.61"/>
    <x v="23"/>
    <n v="37.06"/>
    <n v="36.520000000000003"/>
    <n v="0.54"/>
    <x v="185"/>
    <n v="95.12"/>
    <n v="93.57"/>
    <n v="87.72"/>
    <n v="52.62"/>
    <n v="4317.6899999999996"/>
    <n v="1.42"/>
    <n v="116.51"/>
  </r>
  <r>
    <x v="40"/>
    <x v="1"/>
    <x v="2"/>
    <x v="0"/>
    <x v="27"/>
    <n v="7.36"/>
    <x v="38"/>
    <n v="31.82"/>
    <n v="30.47"/>
    <n v="1.35"/>
    <x v="280"/>
    <n v="92"/>
    <n v="97.45"/>
    <n v="85.86"/>
    <n v="33.799999999999997"/>
    <n v="3006.58"/>
    <n v="1.0620000000000001"/>
    <n v="94.49"/>
  </r>
  <r>
    <x v="40"/>
    <x v="1"/>
    <x v="2"/>
    <x v="1"/>
    <x v="28"/>
    <n v="7.87"/>
    <x v="33"/>
    <n v="34.71"/>
    <n v="33.1"/>
    <n v="1.62"/>
    <x v="281"/>
    <n v="98.38"/>
    <n v="90.93"/>
    <n v="85.28"/>
    <n v="38.01"/>
    <n v="3331.66"/>
    <n v="1.095"/>
    <n v="95.97"/>
  </r>
  <r>
    <x v="40"/>
    <x v="1"/>
    <x v="2"/>
    <x v="2"/>
    <x v="29"/>
    <n v="7.68"/>
    <x v="17"/>
    <n v="32.68"/>
    <n v="31.82"/>
    <n v="0.86"/>
    <x v="282"/>
    <n v="96"/>
    <n v="100.08"/>
    <n v="93.56"/>
    <n v="36.79"/>
    <n v="3133.14"/>
    <n v="1.1259999999999999"/>
    <n v="95.87"/>
  </r>
  <r>
    <x v="40"/>
    <x v="1"/>
    <x v="3"/>
    <x v="0"/>
    <x v="396"/>
    <n v="7.79"/>
    <x v="71"/>
    <n v="42.11"/>
    <n v="41.78"/>
    <n v="0.33"/>
    <x v="283"/>
    <n v="97.38"/>
    <n v="94.56"/>
    <n v="91.36"/>
    <n v="5.47"/>
    <n v="1865.09"/>
    <n v="0.13"/>
    <n v="44.3"/>
  </r>
  <r>
    <x v="40"/>
    <x v="1"/>
    <x v="3"/>
    <x v="1"/>
    <x v="397"/>
    <n v="7.79"/>
    <x v="71"/>
    <n v="44.31"/>
    <n v="43.52"/>
    <n v="0.79"/>
    <x v="234"/>
    <n v="97.38"/>
    <n v="94.79"/>
    <n v="90.65"/>
    <n v="5.63"/>
    <n v="1740.84"/>
    <n v="0.127"/>
    <n v="39.29"/>
  </r>
  <r>
    <x v="40"/>
    <x v="1"/>
    <x v="3"/>
    <x v="2"/>
    <x v="398"/>
    <n v="7.65"/>
    <x v="48"/>
    <n v="39.119999999999997"/>
    <n v="39.01"/>
    <n v="0.11"/>
    <x v="284"/>
    <n v="95.62"/>
    <n v="92.68"/>
    <n v="88.37"/>
    <n v="4.21"/>
    <n v="1717.07"/>
    <n v="0.107"/>
    <n v="43.89"/>
  </r>
  <r>
    <x v="41"/>
    <x v="1"/>
    <x v="0"/>
    <x v="0"/>
    <x v="399"/>
    <n v="7.24"/>
    <x v="83"/>
    <n v="35.89"/>
    <n v="34.76"/>
    <n v="1.1200000000000001"/>
    <x v="32"/>
    <n v="90.5"/>
    <n v="101.21"/>
    <n v="88.73"/>
    <n v="30.34"/>
    <n v="3043.96"/>
    <n v="0.84499999999999997"/>
    <n v="84.82"/>
  </r>
  <r>
    <x v="41"/>
    <x v="1"/>
    <x v="0"/>
    <x v="1"/>
    <x v="281"/>
    <n v="7.66"/>
    <x v="63"/>
    <n v="38.659999999999997"/>
    <n v="37.76"/>
    <n v="0.9"/>
    <x v="72"/>
    <n v="95.75"/>
    <n v="102.22"/>
    <n v="95.61"/>
    <n v="31.03"/>
    <n v="3283.29"/>
    <n v="0.80300000000000005"/>
    <n v="84.93"/>
  </r>
  <r>
    <x v="41"/>
    <x v="1"/>
    <x v="0"/>
    <x v="2"/>
    <x v="244"/>
    <n v="7.44"/>
    <x v="43"/>
    <n v="37.6"/>
    <n v="36.35"/>
    <n v="1.25"/>
    <x v="239"/>
    <n v="93"/>
    <n v="98.64"/>
    <n v="88.68"/>
    <n v="32.79"/>
    <n v="3112"/>
    <n v="0.872"/>
    <n v="82.77"/>
  </r>
  <r>
    <x v="41"/>
    <x v="1"/>
    <x v="1"/>
    <x v="0"/>
    <x v="283"/>
    <n v="7.73"/>
    <x v="1"/>
    <n v="38.770000000000003"/>
    <n v="38.26"/>
    <n v="0.5"/>
    <x v="158"/>
    <n v="96.62"/>
    <n v="94.68"/>
    <n v="90.29"/>
    <n v="55.64"/>
    <n v="4543.8999999999996"/>
    <n v="1.4350000000000001"/>
    <n v="117.21"/>
  </r>
  <r>
    <x v="41"/>
    <x v="1"/>
    <x v="1"/>
    <x v="1"/>
    <x v="284"/>
    <n v="7.51"/>
    <x v="28"/>
    <n v="32.33"/>
    <n v="31.76"/>
    <n v="0.56999999999999995"/>
    <x v="226"/>
    <n v="93.88"/>
    <n v="93.89"/>
    <n v="86.6"/>
    <n v="47.31"/>
    <n v="3783.33"/>
    <n v="1.4630000000000001"/>
    <n v="117.03"/>
  </r>
  <r>
    <x v="41"/>
    <x v="1"/>
    <x v="1"/>
    <x v="2"/>
    <x v="247"/>
    <n v="7.42"/>
    <x v="31"/>
    <n v="33.72"/>
    <n v="33.39"/>
    <n v="0.32"/>
    <x v="285"/>
    <n v="92.75"/>
    <n v="93.74"/>
    <n v="86.11"/>
    <n v="48.89"/>
    <n v="3968.2"/>
    <n v="1.45"/>
    <n v="117.69"/>
  </r>
  <r>
    <x v="41"/>
    <x v="1"/>
    <x v="2"/>
    <x v="0"/>
    <x v="285"/>
    <n v="7.55"/>
    <x v="25"/>
    <n v="34.5"/>
    <n v="33.35"/>
    <n v="1.1399999999999999"/>
    <x v="7"/>
    <n v="94.38"/>
    <n v="92.83"/>
    <n v="84.7"/>
    <n v="36.700000000000003"/>
    <n v="3125.58"/>
    <n v="1.0640000000000001"/>
    <n v="90.61"/>
  </r>
  <r>
    <x v="41"/>
    <x v="1"/>
    <x v="2"/>
    <x v="1"/>
    <x v="286"/>
    <n v="7.37"/>
    <x v="47"/>
    <n v="30.87"/>
    <n v="30.17"/>
    <n v="0.7"/>
    <x v="286"/>
    <n v="92.12"/>
    <n v="96.1"/>
    <n v="86.52"/>
    <n v="34.24"/>
    <n v="2975.65"/>
    <n v="1.109"/>
    <n v="96.39"/>
  </r>
  <r>
    <x v="41"/>
    <x v="1"/>
    <x v="2"/>
    <x v="2"/>
    <x v="250"/>
    <n v="7.04"/>
    <x v="92"/>
    <n v="27.11"/>
    <n v="26.43"/>
    <n v="0.68"/>
    <x v="287"/>
    <n v="88"/>
    <n v="96.16"/>
    <n v="82.51"/>
    <n v="30.67"/>
    <n v="2560.2199999999998"/>
    <n v="1.131"/>
    <n v="94.44"/>
  </r>
  <r>
    <x v="41"/>
    <x v="1"/>
    <x v="3"/>
    <x v="0"/>
    <x v="101"/>
    <n v="7.43"/>
    <x v="37"/>
    <n v="41.82"/>
    <n v="41.54"/>
    <n v="0.28000000000000003"/>
    <x v="288"/>
    <n v="92.88"/>
    <n v="94.65"/>
    <n v="87.31"/>
    <n v="5.44"/>
    <n v="1711.87"/>
    <n v="0.13"/>
    <n v="40.93"/>
  </r>
  <r>
    <x v="41"/>
    <x v="1"/>
    <x v="3"/>
    <x v="1"/>
    <x v="102"/>
    <n v="7.74"/>
    <x v="45"/>
    <n v="44.27"/>
    <n v="44.02"/>
    <n v="0.25"/>
    <x v="289"/>
    <n v="96.75"/>
    <n v="98.22"/>
    <n v="94.49"/>
    <n v="6.53"/>
    <n v="1804.4"/>
    <n v="0.14699999999999999"/>
    <n v="40.76"/>
  </r>
  <r>
    <x v="41"/>
    <x v="1"/>
    <x v="3"/>
    <x v="2"/>
    <x v="103"/>
    <n v="7.76"/>
    <x v="15"/>
    <n v="41.23"/>
    <n v="40.46"/>
    <n v="0.78"/>
    <x v="237"/>
    <n v="97"/>
    <n v="92.06"/>
    <n v="87.61"/>
    <n v="4.0999999999999996"/>
    <n v="1872.12"/>
    <n v="9.9000000000000005E-2"/>
    <n v="45.4"/>
  </r>
  <r>
    <x v="42"/>
    <x v="1"/>
    <x v="0"/>
    <x v="0"/>
    <x v="400"/>
    <n v="7.51"/>
    <x v="28"/>
    <n v="39.630000000000003"/>
    <n v="38.58"/>
    <n v="1.05"/>
    <x v="215"/>
    <n v="93.88"/>
    <n v="98.05"/>
    <n v="89.61"/>
    <n v="33.869999999999997"/>
    <n v="3335.1"/>
    <n v="0.85499999999999998"/>
    <n v="84.16"/>
  </r>
  <r>
    <x v="42"/>
    <x v="1"/>
    <x v="0"/>
    <x v="1"/>
    <x v="154"/>
    <n v="7.67"/>
    <x v="0"/>
    <n v="43.04"/>
    <n v="42.43"/>
    <n v="0.61"/>
    <x v="75"/>
    <n v="95.88"/>
    <n v="92.97"/>
    <n v="87.88"/>
    <n v="36.380000000000003"/>
    <n v="3594.15"/>
    <n v="0.84499999999999997"/>
    <n v="83.51"/>
  </r>
  <r>
    <x v="42"/>
    <x v="1"/>
    <x v="0"/>
    <x v="2"/>
    <x v="88"/>
    <n v="7.8"/>
    <x v="30"/>
    <n v="38.07"/>
    <n v="37.14"/>
    <n v="0.93"/>
    <x v="76"/>
    <n v="97.5"/>
    <n v="96.8"/>
    <n v="92.08"/>
    <n v="31.93"/>
    <n v="3025.24"/>
    <n v="0.83899999999999997"/>
    <n v="79.459999999999994"/>
  </r>
  <r>
    <x v="42"/>
    <x v="1"/>
    <x v="1"/>
    <x v="0"/>
    <x v="401"/>
    <n v="7.32"/>
    <x v="18"/>
    <n v="33.880000000000003"/>
    <n v="33.64"/>
    <n v="0.24"/>
    <x v="290"/>
    <n v="91.5"/>
    <n v="99.89"/>
    <n v="90.75"/>
    <n v="49.95"/>
    <n v="4020.86"/>
    <n v="1.474"/>
    <n v="118.67"/>
  </r>
  <r>
    <x v="42"/>
    <x v="1"/>
    <x v="1"/>
    <x v="1"/>
    <x v="402"/>
    <n v="7.84"/>
    <x v="52"/>
    <n v="39.119999999999997"/>
    <n v="38.21"/>
    <n v="0.92"/>
    <x v="291"/>
    <n v="98"/>
    <n v="94.92"/>
    <n v="90.84"/>
    <n v="56.31"/>
    <n v="4718.68"/>
    <n v="1.4390000000000001"/>
    <n v="120.61"/>
  </r>
  <r>
    <x v="42"/>
    <x v="1"/>
    <x v="1"/>
    <x v="2"/>
    <x v="403"/>
    <n v="7.78"/>
    <x v="14"/>
    <n v="35.68"/>
    <n v="35.14"/>
    <n v="0.54"/>
    <x v="292"/>
    <n v="97.25"/>
    <n v="92.51"/>
    <n v="88.62"/>
    <n v="53.53"/>
    <n v="4032.23"/>
    <n v="1.5"/>
    <n v="113.02"/>
  </r>
  <r>
    <x v="42"/>
    <x v="1"/>
    <x v="2"/>
    <x v="0"/>
    <x v="201"/>
    <n v="7.5"/>
    <x v="35"/>
    <n v="34.26"/>
    <n v="33.799999999999997"/>
    <n v="0.46"/>
    <x v="293"/>
    <n v="93.75"/>
    <n v="89.16"/>
    <n v="82.48"/>
    <n v="37.630000000000003"/>
    <n v="3317.5"/>
    <n v="1.099"/>
    <n v="96.85"/>
  </r>
  <r>
    <x v="42"/>
    <x v="1"/>
    <x v="2"/>
    <x v="1"/>
    <x v="404"/>
    <n v="7.42"/>
    <x v="31"/>
    <n v="31.5"/>
    <n v="31.3"/>
    <n v="0.2"/>
    <x v="294"/>
    <n v="92.75"/>
    <n v="94.31"/>
    <n v="86.93"/>
    <n v="35.68"/>
    <n v="3066.49"/>
    <n v="1.133"/>
    <n v="97.36"/>
  </r>
  <r>
    <x v="42"/>
    <x v="1"/>
    <x v="2"/>
    <x v="2"/>
    <x v="405"/>
    <n v="7.78"/>
    <x v="14"/>
    <n v="31.03"/>
    <n v="30.38"/>
    <n v="0.65"/>
    <x v="115"/>
    <n v="97.25"/>
    <n v="97.68"/>
    <n v="93"/>
    <n v="34.75"/>
    <n v="2913.35"/>
    <n v="1.1200000000000001"/>
    <n v="93.89"/>
  </r>
  <r>
    <x v="42"/>
    <x v="1"/>
    <x v="3"/>
    <x v="0"/>
    <x v="406"/>
    <n v="7.2"/>
    <x v="91"/>
    <n v="40.909999999999997"/>
    <n v="40.909999999999997"/>
    <n v="0"/>
    <x v="56"/>
    <n v="90"/>
    <n v="96.85"/>
    <n v="87.16"/>
    <n v="5.5"/>
    <n v="1699.49"/>
    <n v="0.13400000000000001"/>
    <n v="41.54"/>
  </r>
  <r>
    <x v="42"/>
    <x v="1"/>
    <x v="3"/>
    <x v="1"/>
    <x v="407"/>
    <n v="7.74"/>
    <x v="45"/>
    <n v="41.73"/>
    <n v="41.3"/>
    <n v="0.43"/>
    <x v="295"/>
    <n v="96.75"/>
    <n v="92.25"/>
    <n v="88.34"/>
    <n v="6.2"/>
    <n v="1694.36"/>
    <n v="0.14899999999999999"/>
    <n v="40.6"/>
  </r>
  <r>
    <x v="42"/>
    <x v="1"/>
    <x v="3"/>
    <x v="2"/>
    <x v="408"/>
    <n v="7.65"/>
    <x v="48"/>
    <n v="40.630000000000003"/>
    <n v="40.15"/>
    <n v="0.48"/>
    <x v="188"/>
    <n v="95.62"/>
    <n v="95.16"/>
    <n v="89.93"/>
    <n v="5.13"/>
    <n v="1616.22"/>
    <n v="0.126"/>
    <n v="39.78"/>
  </r>
  <r>
    <x v="43"/>
    <x v="1"/>
    <x v="0"/>
    <x v="0"/>
    <x v="409"/>
    <n v="7.47"/>
    <x v="51"/>
    <n v="38.380000000000003"/>
    <n v="37.4"/>
    <n v="0.98"/>
    <x v="258"/>
    <n v="93.38"/>
    <n v="94.16"/>
    <n v="85.68"/>
    <n v="34.049999999999997"/>
    <n v="3202.07"/>
    <n v="0.88700000000000001"/>
    <n v="83.43"/>
  </r>
  <r>
    <x v="43"/>
    <x v="1"/>
    <x v="0"/>
    <x v="1"/>
    <x v="21"/>
    <n v="7.73"/>
    <x v="1"/>
    <n v="38.299999999999997"/>
    <n v="37.880000000000003"/>
    <n v="0.42"/>
    <x v="120"/>
    <n v="96.62"/>
    <n v="98.49"/>
    <n v="94.13"/>
    <n v="30.6"/>
    <n v="3166.77"/>
    <n v="0.79900000000000004"/>
    <n v="82.68"/>
  </r>
  <r>
    <x v="43"/>
    <x v="1"/>
    <x v="0"/>
    <x v="2"/>
    <x v="410"/>
    <n v="7.71"/>
    <x v="41"/>
    <n v="40.76"/>
    <n v="39.700000000000003"/>
    <n v="1.06"/>
    <x v="85"/>
    <n v="96.38"/>
    <n v="90.82"/>
    <n v="85.25"/>
    <n v="36.24"/>
    <n v="3174.34"/>
    <n v="0.88900000000000001"/>
    <n v="77.89"/>
  </r>
  <r>
    <x v="43"/>
    <x v="1"/>
    <x v="1"/>
    <x v="0"/>
    <x v="411"/>
    <n v="7.15"/>
    <x v="108"/>
    <n v="32.39"/>
    <n v="31.68"/>
    <n v="0.7"/>
    <x v="296"/>
    <n v="89.38"/>
    <n v="95.81"/>
    <n v="83.77"/>
    <n v="48.36"/>
    <n v="3846.2"/>
    <n v="1.4930000000000001"/>
    <n v="118.76"/>
  </r>
  <r>
    <x v="43"/>
    <x v="1"/>
    <x v="1"/>
    <x v="1"/>
    <x v="389"/>
    <n v="7.27"/>
    <x v="12"/>
    <n v="33.28"/>
    <n v="32.99"/>
    <n v="0.28999999999999998"/>
    <x v="297"/>
    <n v="90.88"/>
    <n v="93.58"/>
    <n v="84.29"/>
    <n v="49.68"/>
    <n v="4063.97"/>
    <n v="1.4930000000000001"/>
    <n v="122.1"/>
  </r>
  <r>
    <x v="43"/>
    <x v="1"/>
    <x v="1"/>
    <x v="2"/>
    <x v="412"/>
    <n v="7.82"/>
    <x v="46"/>
    <n v="37.75"/>
    <n v="36.869999999999997"/>
    <n v="0.87"/>
    <x v="242"/>
    <n v="97.75"/>
    <n v="96.18"/>
    <n v="91.84"/>
    <n v="53.26"/>
    <n v="4381.87"/>
    <n v="1.411"/>
    <n v="116.09"/>
  </r>
  <r>
    <x v="43"/>
    <x v="1"/>
    <x v="2"/>
    <x v="0"/>
    <x v="413"/>
    <n v="7.57"/>
    <x v="42"/>
    <n v="33.17"/>
    <n v="31.96"/>
    <n v="1.21"/>
    <x v="209"/>
    <n v="94.62"/>
    <n v="96.61"/>
    <n v="88.09"/>
    <n v="35.700000000000003"/>
    <n v="3269.46"/>
    <n v="1.0760000000000001"/>
    <n v="98.57"/>
  </r>
  <r>
    <x v="43"/>
    <x v="1"/>
    <x v="2"/>
    <x v="1"/>
    <x v="41"/>
    <n v="7.72"/>
    <x v="24"/>
    <n v="34.950000000000003"/>
    <n v="33.840000000000003"/>
    <n v="1.1100000000000001"/>
    <x v="220"/>
    <n v="96.5"/>
    <n v="97.54"/>
    <n v="91.14"/>
    <n v="38.99"/>
    <n v="3396.54"/>
    <n v="1.1160000000000001"/>
    <n v="97.19"/>
  </r>
  <r>
    <x v="43"/>
    <x v="1"/>
    <x v="2"/>
    <x v="2"/>
    <x v="414"/>
    <n v="7.49"/>
    <x v="55"/>
    <n v="32.6"/>
    <n v="31.59"/>
    <n v="1"/>
    <x v="67"/>
    <n v="93.62"/>
    <n v="96.7"/>
    <n v="87.75"/>
    <n v="35.49"/>
    <n v="3042.22"/>
    <n v="1.089"/>
    <n v="93.33"/>
  </r>
  <r>
    <x v="43"/>
    <x v="1"/>
    <x v="3"/>
    <x v="0"/>
    <x v="415"/>
    <n v="7.73"/>
    <x v="1"/>
    <n v="43.3"/>
    <n v="42.62"/>
    <n v="0.68"/>
    <x v="12"/>
    <n v="96.62"/>
    <n v="99.91"/>
    <n v="95.02"/>
    <n v="4.7300000000000004"/>
    <n v="1711.57"/>
    <n v="0.109"/>
    <n v="39.53"/>
  </r>
  <r>
    <x v="43"/>
    <x v="1"/>
    <x v="3"/>
    <x v="1"/>
    <x v="76"/>
    <n v="7.49"/>
    <x v="55"/>
    <n v="41.69"/>
    <n v="41.13"/>
    <n v="0.56000000000000005"/>
    <x v="233"/>
    <n v="93.62"/>
    <n v="92.23"/>
    <n v="85.19"/>
    <n v="5.24"/>
    <n v="1707.88"/>
    <n v="0.126"/>
    <n v="40.97"/>
  </r>
  <r>
    <x v="43"/>
    <x v="1"/>
    <x v="3"/>
    <x v="2"/>
    <x v="416"/>
    <n v="7.4"/>
    <x v="81"/>
    <n v="39.549999999999997"/>
    <n v="39.549999999999997"/>
    <n v="0"/>
    <x v="177"/>
    <n v="92.5"/>
    <n v="94.57"/>
    <n v="87.47"/>
    <n v="3.36"/>
    <n v="1760.04"/>
    <n v="8.5000000000000006E-2"/>
    <n v="44.5"/>
  </r>
  <r>
    <x v="44"/>
    <x v="1"/>
    <x v="0"/>
    <x v="0"/>
    <x v="417"/>
    <n v="7.52"/>
    <x v="39"/>
    <n v="36.450000000000003"/>
    <n v="35.43"/>
    <n v="1.02"/>
    <x v="298"/>
    <n v="94"/>
    <n v="97.78"/>
    <n v="89.35"/>
    <n v="30.91"/>
    <n v="3008.46"/>
    <n v="0.84799999999999998"/>
    <n v="82.55"/>
  </r>
  <r>
    <x v="44"/>
    <x v="1"/>
    <x v="0"/>
    <x v="1"/>
    <x v="418"/>
    <n v="7.8"/>
    <x v="30"/>
    <n v="36.83"/>
    <n v="36.25"/>
    <n v="0.56999999999999995"/>
    <x v="210"/>
    <n v="97.5"/>
    <n v="95.19"/>
    <n v="91.36"/>
    <n v="29.92"/>
    <n v="3083.81"/>
    <n v="0.81299999999999994"/>
    <n v="83.74"/>
  </r>
  <r>
    <x v="44"/>
    <x v="1"/>
    <x v="0"/>
    <x v="2"/>
    <x v="419"/>
    <n v="7.76"/>
    <x v="15"/>
    <n v="36.44"/>
    <n v="35.82"/>
    <n v="0.62"/>
    <x v="25"/>
    <n v="97"/>
    <n v="91.64"/>
    <n v="87.39"/>
    <n v="30.11"/>
    <n v="3017.07"/>
    <n v="0.82599999999999996"/>
    <n v="82.8"/>
  </r>
  <r>
    <x v="44"/>
    <x v="1"/>
    <x v="1"/>
    <x v="0"/>
    <x v="420"/>
    <n v="7.96"/>
    <x v="109"/>
    <n v="37.96"/>
    <n v="37.56"/>
    <n v="0.41"/>
    <x v="230"/>
    <n v="99.5"/>
    <n v="92.02"/>
    <n v="90.58"/>
    <n v="56.04"/>
    <n v="4352.3500000000004"/>
    <n v="1.476"/>
    <n v="114.65"/>
  </r>
  <r>
    <x v="44"/>
    <x v="1"/>
    <x v="1"/>
    <x v="1"/>
    <x v="421"/>
    <n v="7.79"/>
    <x v="71"/>
    <n v="33.590000000000003"/>
    <n v="32.93"/>
    <n v="0.66"/>
    <x v="143"/>
    <n v="97.38"/>
    <n v="97.04"/>
    <n v="92.63"/>
    <n v="47.93"/>
    <n v="4001.76"/>
    <n v="1.427"/>
    <n v="119.13"/>
  </r>
  <r>
    <x v="44"/>
    <x v="1"/>
    <x v="1"/>
    <x v="2"/>
    <x v="237"/>
    <n v="7.71"/>
    <x v="41"/>
    <n v="31.49"/>
    <n v="31.06"/>
    <n v="0.43"/>
    <x v="299"/>
    <n v="96.38"/>
    <n v="91.7"/>
    <n v="87.17"/>
    <n v="44.67"/>
    <n v="3653.48"/>
    <n v="1.4179999999999999"/>
    <n v="116.01"/>
  </r>
  <r>
    <x v="44"/>
    <x v="1"/>
    <x v="2"/>
    <x v="0"/>
    <x v="422"/>
    <n v="7.45"/>
    <x v="58"/>
    <n v="30.78"/>
    <n v="29.84"/>
    <n v="0.94"/>
    <x v="270"/>
    <n v="93.12"/>
    <n v="95.74"/>
    <n v="86.43"/>
    <n v="34.32"/>
    <n v="2962.2"/>
    <n v="1.115"/>
    <n v="96.22"/>
  </r>
  <r>
    <x v="44"/>
    <x v="1"/>
    <x v="2"/>
    <x v="1"/>
    <x v="423"/>
    <n v="7.54"/>
    <x v="61"/>
    <n v="33.71"/>
    <n v="32.479999999999997"/>
    <n v="1.23"/>
    <x v="209"/>
    <n v="94.25"/>
    <n v="95.33"/>
    <n v="86.58"/>
    <n v="38.32"/>
    <n v="3197.79"/>
    <n v="1.137"/>
    <n v="94.87"/>
  </r>
  <r>
    <x v="44"/>
    <x v="1"/>
    <x v="2"/>
    <x v="2"/>
    <x v="424"/>
    <n v="7"/>
    <x v="110"/>
    <n v="25.92"/>
    <n v="25.11"/>
    <n v="0.81"/>
    <x v="124"/>
    <n v="87.5"/>
    <n v="94.9"/>
    <n v="80.44"/>
    <n v="28.63"/>
    <n v="2527.0500000000002"/>
    <n v="1.105"/>
    <n v="97.51"/>
  </r>
  <r>
    <x v="44"/>
    <x v="1"/>
    <x v="3"/>
    <x v="0"/>
    <x v="425"/>
    <n v="7.74"/>
    <x v="45"/>
    <n v="38.6"/>
    <n v="37.979999999999997"/>
    <n v="0.62"/>
    <x v="193"/>
    <n v="96.75"/>
    <n v="98"/>
    <n v="93.29"/>
    <n v="4.13"/>
    <n v="1542.28"/>
    <n v="0.107"/>
    <n v="39.96"/>
  </r>
  <r>
    <x v="44"/>
    <x v="1"/>
    <x v="3"/>
    <x v="1"/>
    <x v="426"/>
    <n v="7.55"/>
    <x v="25"/>
    <n v="37.46"/>
    <n v="37.08"/>
    <n v="0.39"/>
    <x v="300"/>
    <n v="94.38"/>
    <n v="92.56"/>
    <n v="86.45"/>
    <n v="5.31"/>
    <n v="1377.19"/>
    <n v="0.14199999999999999"/>
    <n v="36.76"/>
  </r>
  <r>
    <x v="44"/>
    <x v="1"/>
    <x v="3"/>
    <x v="2"/>
    <x v="25"/>
    <n v="7.31"/>
    <x v="57"/>
    <n v="35.51"/>
    <n v="34.72"/>
    <n v="0.78"/>
    <x v="301"/>
    <n v="91.38"/>
    <n v="92.96"/>
    <n v="83.06"/>
    <n v="6.58"/>
    <n v="1570.77"/>
    <n v="0.185"/>
    <n v="44.24"/>
  </r>
  <r>
    <x v="45"/>
    <x v="1"/>
    <x v="0"/>
    <x v="0"/>
    <x v="297"/>
    <n v="7.53"/>
    <x v="78"/>
    <n v="41.18"/>
    <n v="40.67"/>
    <n v="0.51"/>
    <x v="155"/>
    <n v="94.12"/>
    <n v="98.29"/>
    <n v="91.38"/>
    <n v="34.15"/>
    <n v="3346.99"/>
    <n v="0.82899999999999996"/>
    <n v="81.28"/>
  </r>
  <r>
    <x v="45"/>
    <x v="1"/>
    <x v="0"/>
    <x v="1"/>
    <x v="298"/>
    <n v="7.62"/>
    <x v="54"/>
    <n v="39.64"/>
    <n v="39.450000000000003"/>
    <n v="0.19"/>
    <x v="94"/>
    <n v="95.25"/>
    <n v="92.81"/>
    <n v="87.98"/>
    <n v="34.03"/>
    <n v="3442.87"/>
    <n v="0.85899999999999999"/>
    <n v="86.86"/>
  </r>
  <r>
    <x v="45"/>
    <x v="1"/>
    <x v="0"/>
    <x v="2"/>
    <x v="299"/>
    <n v="7.49"/>
    <x v="55"/>
    <n v="37.590000000000003"/>
    <n v="36.65"/>
    <n v="0.94"/>
    <x v="287"/>
    <n v="93.62"/>
    <n v="94.34"/>
    <n v="86.13"/>
    <n v="31.78"/>
    <n v="3147.06"/>
    <n v="0.84599999999999997"/>
    <n v="83.73"/>
  </r>
  <r>
    <x v="45"/>
    <x v="1"/>
    <x v="1"/>
    <x v="0"/>
    <x v="427"/>
    <n v="7.78"/>
    <x v="14"/>
    <n v="35.74"/>
    <n v="35.11"/>
    <n v="0.63"/>
    <x v="29"/>
    <n v="97.25"/>
    <n v="90.77"/>
    <n v="86.72"/>
    <n v="51.81"/>
    <n v="4252.95"/>
    <n v="1.45"/>
    <n v="119.01"/>
  </r>
  <r>
    <x v="45"/>
    <x v="1"/>
    <x v="1"/>
    <x v="1"/>
    <x v="428"/>
    <n v="7.31"/>
    <x v="57"/>
    <n v="36.72"/>
    <n v="36.479999999999997"/>
    <n v="0.24"/>
    <x v="302"/>
    <n v="91.38"/>
    <n v="95.08"/>
    <n v="86.3"/>
    <n v="53.08"/>
    <n v="4304.71"/>
    <n v="1.446"/>
    <n v="117.22"/>
  </r>
  <r>
    <x v="45"/>
    <x v="1"/>
    <x v="1"/>
    <x v="2"/>
    <x v="429"/>
    <n v="7.25"/>
    <x v="87"/>
    <n v="33.909999999999997"/>
    <n v="33.380000000000003"/>
    <n v="0.52"/>
    <x v="5"/>
    <n v="90.62"/>
    <n v="94.96"/>
    <n v="84.73"/>
    <n v="51.92"/>
    <n v="4027.69"/>
    <n v="1.5309999999999999"/>
    <n v="118.79"/>
  </r>
  <r>
    <x v="45"/>
    <x v="1"/>
    <x v="2"/>
    <x v="0"/>
    <x v="430"/>
    <n v="7.41"/>
    <x v="50"/>
    <n v="33.97"/>
    <n v="33.14"/>
    <n v="0.84"/>
    <x v="213"/>
    <n v="92.62"/>
    <n v="95.28"/>
    <n v="86.08"/>
    <n v="38.08"/>
    <n v="3270.15"/>
    <n v="1.121"/>
    <n v="96.26"/>
  </r>
  <r>
    <x v="45"/>
    <x v="1"/>
    <x v="2"/>
    <x v="1"/>
    <x v="142"/>
    <n v="7.43"/>
    <x v="37"/>
    <n v="31.1"/>
    <n v="30.12"/>
    <n v="0.98"/>
    <x v="53"/>
    <n v="92.88"/>
    <n v="87.98"/>
    <n v="79.13"/>
    <n v="33.950000000000003"/>
    <n v="2993.5"/>
    <n v="1.0920000000000001"/>
    <n v="96.25"/>
  </r>
  <r>
    <x v="45"/>
    <x v="1"/>
    <x v="2"/>
    <x v="2"/>
    <x v="431"/>
    <n v="7.8"/>
    <x v="30"/>
    <n v="31.87"/>
    <n v="31.21"/>
    <n v="0.67"/>
    <x v="162"/>
    <n v="97.5"/>
    <n v="90.04"/>
    <n v="85.96"/>
    <n v="34.65"/>
    <n v="3048.39"/>
    <n v="1.087"/>
    <n v="95.64"/>
  </r>
  <r>
    <x v="45"/>
    <x v="1"/>
    <x v="3"/>
    <x v="0"/>
    <x v="432"/>
    <n v="7.8"/>
    <x v="30"/>
    <n v="42.05"/>
    <n v="41.43"/>
    <n v="0.62"/>
    <x v="275"/>
    <n v="97.5"/>
    <n v="97.49"/>
    <n v="93.66"/>
    <n v="7.65"/>
    <n v="1678.32"/>
    <n v="0.182"/>
    <n v="39.92"/>
  </r>
  <r>
    <x v="45"/>
    <x v="1"/>
    <x v="3"/>
    <x v="1"/>
    <x v="145"/>
    <n v="7.61"/>
    <x v="23"/>
    <n v="40.840000000000003"/>
    <n v="40.56"/>
    <n v="0.27"/>
    <x v="288"/>
    <n v="95.12"/>
    <n v="99.24"/>
    <n v="93.77"/>
    <n v="7.22"/>
    <n v="1780.84"/>
    <n v="0.17699999999999999"/>
    <n v="43.61"/>
  </r>
  <r>
    <x v="45"/>
    <x v="1"/>
    <x v="3"/>
    <x v="2"/>
    <x v="433"/>
    <n v="7.75"/>
    <x v="53"/>
    <n v="35.33"/>
    <n v="34.85"/>
    <n v="0.48"/>
    <x v="24"/>
    <n v="96.88"/>
    <n v="91.6"/>
    <n v="87.52"/>
    <n v="3.59"/>
    <n v="1406.07"/>
    <n v="0.10199999999999999"/>
    <n v="39.799999999999997"/>
  </r>
  <r>
    <x v="46"/>
    <x v="1"/>
    <x v="0"/>
    <x v="0"/>
    <x v="434"/>
    <n v="7.62"/>
    <x v="54"/>
    <n v="37.799999999999997"/>
    <n v="36.99"/>
    <n v="0.8"/>
    <x v="63"/>
    <n v="95.25"/>
    <n v="97.1"/>
    <n v="90.53"/>
    <n v="30.02"/>
    <n v="3158.54"/>
    <n v="0.79400000000000004"/>
    <n v="83.57"/>
  </r>
  <r>
    <x v="46"/>
    <x v="1"/>
    <x v="0"/>
    <x v="1"/>
    <x v="435"/>
    <n v="7.75"/>
    <x v="53"/>
    <n v="41.07"/>
    <n v="39.799999999999997"/>
    <n v="1.26"/>
    <x v="67"/>
    <n v="96.88"/>
    <n v="97.31"/>
    <n v="91.37"/>
    <n v="35.28"/>
    <n v="3371.91"/>
    <n v="0.85899999999999999"/>
    <n v="82.11"/>
  </r>
  <r>
    <x v="46"/>
    <x v="1"/>
    <x v="0"/>
    <x v="2"/>
    <x v="103"/>
    <n v="7.55"/>
    <x v="25"/>
    <n v="33.08"/>
    <n v="32.35"/>
    <n v="0.72"/>
    <x v="98"/>
    <n v="94.38"/>
    <n v="98.63"/>
    <n v="91.04"/>
    <n v="28.94"/>
    <n v="2541.1799999999998"/>
    <n v="0.875"/>
    <n v="76.83"/>
  </r>
  <r>
    <x v="46"/>
    <x v="1"/>
    <x v="1"/>
    <x v="0"/>
    <x v="104"/>
    <n v="7.89"/>
    <x v="29"/>
    <n v="31.39"/>
    <n v="30.66"/>
    <n v="0.73"/>
    <x v="72"/>
    <n v="98.62"/>
    <n v="94.04"/>
    <n v="90.6"/>
    <n v="45.72"/>
    <n v="3720.02"/>
    <n v="1.4570000000000001"/>
    <n v="118.51"/>
  </r>
  <r>
    <x v="46"/>
    <x v="1"/>
    <x v="1"/>
    <x v="1"/>
    <x v="436"/>
    <n v="7.71"/>
    <x v="41"/>
    <n v="35.99"/>
    <n v="35.82"/>
    <n v="0.17"/>
    <x v="61"/>
    <n v="96.38"/>
    <n v="94.84"/>
    <n v="90.98"/>
    <n v="52.57"/>
    <n v="4355.83"/>
    <n v="1.4610000000000001"/>
    <n v="121.04"/>
  </r>
  <r>
    <x v="46"/>
    <x v="1"/>
    <x v="1"/>
    <x v="2"/>
    <x v="334"/>
    <n v="7.54"/>
    <x v="61"/>
    <n v="33.07"/>
    <n v="32.36"/>
    <n v="0.7"/>
    <x v="133"/>
    <n v="94.25"/>
    <n v="91.63"/>
    <n v="84.52"/>
    <n v="46.92"/>
    <n v="3857.25"/>
    <n v="1.419"/>
    <n v="116.65"/>
  </r>
  <r>
    <x v="46"/>
    <x v="1"/>
    <x v="2"/>
    <x v="0"/>
    <x v="107"/>
    <n v="7.89"/>
    <x v="29"/>
    <n v="37.29"/>
    <n v="36.15"/>
    <n v="1.1399999999999999"/>
    <x v="270"/>
    <n v="98.62"/>
    <n v="97.89"/>
    <n v="93.59"/>
    <n v="41.92"/>
    <n v="3489.79"/>
    <n v="1.1240000000000001"/>
    <n v="93.58"/>
  </r>
  <r>
    <x v="46"/>
    <x v="1"/>
    <x v="2"/>
    <x v="1"/>
    <x v="213"/>
    <n v="7.68"/>
    <x v="17"/>
    <n v="32.61"/>
    <n v="31.92"/>
    <n v="0.69"/>
    <x v="63"/>
    <n v="96"/>
    <n v="95.35"/>
    <n v="89.59"/>
    <n v="35.21"/>
    <n v="3140.46"/>
    <n v="1.08"/>
    <n v="96.3"/>
  </r>
  <r>
    <x v="46"/>
    <x v="1"/>
    <x v="2"/>
    <x v="2"/>
    <x v="336"/>
    <n v="7.26"/>
    <x v="100"/>
    <n v="33.47"/>
    <n v="32.630000000000003"/>
    <n v="0.84"/>
    <x v="43"/>
    <n v="90.75"/>
    <n v="93.29"/>
    <n v="82.53"/>
    <n v="36.590000000000003"/>
    <n v="3297.63"/>
    <n v="1.093"/>
    <n v="98.52"/>
  </r>
  <r>
    <x v="46"/>
    <x v="1"/>
    <x v="3"/>
    <x v="0"/>
    <x v="110"/>
    <n v="7.9"/>
    <x v="65"/>
    <n v="43.81"/>
    <n v="43.81"/>
    <n v="0"/>
    <x v="56"/>
    <n v="98.75"/>
    <n v="98.96"/>
    <n v="97.72"/>
    <n v="5.69"/>
    <n v="1913.75"/>
    <n v="0.13"/>
    <n v="43.68"/>
  </r>
  <r>
    <x v="46"/>
    <x v="1"/>
    <x v="3"/>
    <x v="1"/>
    <x v="437"/>
    <n v="7.47"/>
    <x v="51"/>
    <n v="40.61"/>
    <n v="40.61"/>
    <n v="0"/>
    <x v="56"/>
    <n v="93.38"/>
    <n v="96.11"/>
    <n v="89.74"/>
    <n v="1.98"/>
    <n v="1777.42"/>
    <n v="4.9000000000000002E-2"/>
    <n v="43.77"/>
  </r>
  <r>
    <x v="46"/>
    <x v="1"/>
    <x v="3"/>
    <x v="2"/>
    <x v="339"/>
    <n v="7.47"/>
    <x v="51"/>
    <n v="42.71"/>
    <n v="41.86"/>
    <n v="0.85"/>
    <x v="142"/>
    <n v="93.38"/>
    <n v="93.48"/>
    <n v="85.55"/>
    <n v="7.22"/>
    <n v="1960.03"/>
    <n v="0.16900000000000001"/>
    <n v="45.89"/>
  </r>
  <r>
    <x v="47"/>
    <x v="1"/>
    <x v="0"/>
    <x v="0"/>
    <x v="438"/>
    <n v="7.59"/>
    <x v="3"/>
    <n v="41.99"/>
    <n v="41.54"/>
    <n v="0.45"/>
    <x v="303"/>
    <n v="94.88"/>
    <n v="102.98"/>
    <n v="96.65"/>
    <n v="35.549999999999997"/>
    <n v="3353.93"/>
    <n v="0.84699999999999998"/>
    <n v="79.87"/>
  </r>
  <r>
    <x v="47"/>
    <x v="1"/>
    <x v="0"/>
    <x v="1"/>
    <x v="439"/>
    <n v="7.73"/>
    <x v="1"/>
    <n v="38.130000000000003"/>
    <n v="37.24"/>
    <n v="0.89"/>
    <x v="0"/>
    <n v="96.62"/>
    <n v="91.27"/>
    <n v="86.14"/>
    <n v="33.68"/>
    <n v="3156.29"/>
    <n v="0.88300000000000001"/>
    <n v="82.77"/>
  </r>
  <r>
    <x v="47"/>
    <x v="1"/>
    <x v="0"/>
    <x v="2"/>
    <x v="440"/>
    <n v="6.87"/>
    <x v="111"/>
    <n v="35.020000000000003"/>
    <n v="34.65"/>
    <n v="0.37"/>
    <x v="250"/>
    <n v="85.88"/>
    <n v="98.45"/>
    <n v="83.65"/>
    <n v="30.05"/>
    <n v="2844.36"/>
    <n v="0.85799999999999998"/>
    <n v="81.209999999999994"/>
  </r>
  <r>
    <x v="47"/>
    <x v="1"/>
    <x v="1"/>
    <x v="0"/>
    <x v="441"/>
    <n v="7.84"/>
    <x v="52"/>
    <n v="36.85"/>
    <n v="35.94"/>
    <n v="0.91"/>
    <x v="304"/>
    <n v="98"/>
    <n v="95.6"/>
    <n v="91.37"/>
    <n v="53.57"/>
    <n v="4234.96"/>
    <n v="1.454"/>
    <n v="114.94"/>
  </r>
  <r>
    <x v="47"/>
    <x v="1"/>
    <x v="1"/>
    <x v="1"/>
    <x v="442"/>
    <n v="7.35"/>
    <x v="34"/>
    <n v="31.94"/>
    <n v="31.55"/>
    <n v="0.39"/>
    <x v="155"/>
    <n v="91.88"/>
    <n v="95.19"/>
    <n v="86.38"/>
    <n v="47.57"/>
    <n v="3748.15"/>
    <n v="1.4890000000000001"/>
    <n v="117.36"/>
  </r>
  <r>
    <x v="47"/>
    <x v="1"/>
    <x v="1"/>
    <x v="2"/>
    <x v="443"/>
    <n v="7.37"/>
    <x v="47"/>
    <n v="32.979999999999997"/>
    <n v="32.47"/>
    <n v="0.5"/>
    <x v="46"/>
    <n v="92.12"/>
    <n v="93.94"/>
    <n v="85.23"/>
    <n v="46.43"/>
    <n v="3807.37"/>
    <n v="1.4079999999999999"/>
    <n v="115.46"/>
  </r>
  <r>
    <x v="47"/>
    <x v="1"/>
    <x v="2"/>
    <x v="0"/>
    <x v="372"/>
    <n v="7.31"/>
    <x v="57"/>
    <n v="32.25"/>
    <n v="31.51"/>
    <n v="0.74"/>
    <x v="286"/>
    <n v="91.38"/>
    <n v="96.12"/>
    <n v="85.83"/>
    <n v="36.270000000000003"/>
    <n v="3052.17"/>
    <n v="1.125"/>
    <n v="94.66"/>
  </r>
  <r>
    <x v="47"/>
    <x v="1"/>
    <x v="2"/>
    <x v="1"/>
    <x v="444"/>
    <n v="7.72"/>
    <x v="24"/>
    <n v="30.59"/>
    <n v="29.82"/>
    <n v="0.77"/>
    <x v="92"/>
    <n v="96.5"/>
    <n v="95.87"/>
    <n v="90.2"/>
    <n v="34.04"/>
    <n v="2919.36"/>
    <n v="1.113"/>
    <n v="95.45"/>
  </r>
  <r>
    <x v="47"/>
    <x v="1"/>
    <x v="2"/>
    <x v="2"/>
    <x v="445"/>
    <n v="7.76"/>
    <x v="15"/>
    <n v="34.6"/>
    <n v="33.770000000000003"/>
    <n v="0.83"/>
    <x v="26"/>
    <n v="97"/>
    <n v="90.34"/>
    <n v="85.52"/>
    <n v="37.11"/>
    <n v="3269.98"/>
    <n v="1.0720000000000001"/>
    <n v="94.51"/>
  </r>
  <r>
    <x v="47"/>
    <x v="1"/>
    <x v="3"/>
    <x v="0"/>
    <x v="446"/>
    <n v="7.81"/>
    <x v="49"/>
    <n v="43.19"/>
    <n v="42.88"/>
    <n v="0.31"/>
    <x v="153"/>
    <n v="97.62"/>
    <n v="90.05"/>
    <n v="87.28"/>
    <n v="6.61"/>
    <n v="1736.16"/>
    <n v="0.153"/>
    <n v="40.200000000000003"/>
  </r>
  <r>
    <x v="47"/>
    <x v="1"/>
    <x v="3"/>
    <x v="1"/>
    <x v="447"/>
    <n v="7.76"/>
    <x v="15"/>
    <n v="41.8"/>
    <n v="40.659999999999997"/>
    <n v="1.1399999999999999"/>
    <x v="34"/>
    <n v="97"/>
    <n v="97.26"/>
    <n v="91.78"/>
    <n v="6.09"/>
    <n v="1797.22"/>
    <n v="0.14599999999999999"/>
    <n v="43"/>
  </r>
  <r>
    <x v="47"/>
    <x v="1"/>
    <x v="3"/>
    <x v="2"/>
    <x v="448"/>
    <n v="7.41"/>
    <x v="50"/>
    <n v="39.799999999999997"/>
    <n v="39.32"/>
    <n v="0.49"/>
    <x v="218"/>
    <n v="92.62"/>
    <n v="95.17"/>
    <n v="87.08"/>
    <n v="4.68"/>
    <n v="1738.91"/>
    <n v="0.11799999999999999"/>
    <n v="43.69"/>
  </r>
  <r>
    <x v="48"/>
    <x v="1"/>
    <x v="0"/>
    <x v="0"/>
    <x v="449"/>
    <n v="7.4"/>
    <x v="81"/>
    <n v="34.85"/>
    <n v="34.5"/>
    <n v="0.34"/>
    <x v="181"/>
    <n v="92.5"/>
    <n v="93.36"/>
    <n v="85.51"/>
    <n v="30.08"/>
    <n v="2796.04"/>
    <n v="0.86299999999999999"/>
    <n v="80.239999999999995"/>
  </r>
  <r>
    <x v="48"/>
    <x v="1"/>
    <x v="0"/>
    <x v="1"/>
    <x v="367"/>
    <n v="7.63"/>
    <x v="19"/>
    <n v="37.1"/>
    <n v="36.450000000000003"/>
    <n v="0.64"/>
    <x v="27"/>
    <n v="95.38"/>
    <n v="97.58"/>
    <n v="91.45"/>
    <n v="32.79"/>
    <n v="3097.97"/>
    <n v="0.88400000000000001"/>
    <n v="83.51"/>
  </r>
  <r>
    <x v="48"/>
    <x v="1"/>
    <x v="0"/>
    <x v="2"/>
    <x v="450"/>
    <n v="7.84"/>
    <x v="52"/>
    <n v="39.4"/>
    <n v="38.68"/>
    <n v="0.72"/>
    <x v="21"/>
    <n v="98"/>
    <n v="99.21"/>
    <n v="95.45"/>
    <n v="33.29"/>
    <n v="3240.99"/>
    <n v="0.84499999999999997"/>
    <n v="82.26"/>
  </r>
  <r>
    <x v="48"/>
    <x v="1"/>
    <x v="1"/>
    <x v="0"/>
    <x v="451"/>
    <n v="7.63"/>
    <x v="19"/>
    <n v="37.369999999999997"/>
    <n v="36.72"/>
    <n v="0.65"/>
    <x v="107"/>
    <n v="95.38"/>
    <n v="94.21"/>
    <n v="88.29"/>
    <n v="54.8"/>
    <n v="4387.3"/>
    <n v="1.466"/>
    <n v="117.39"/>
  </r>
  <r>
    <x v="48"/>
    <x v="1"/>
    <x v="1"/>
    <x v="1"/>
    <x v="452"/>
    <n v="7.53"/>
    <x v="78"/>
    <n v="33.700000000000003"/>
    <n v="33.229999999999997"/>
    <n v="0.47"/>
    <x v="60"/>
    <n v="94.12"/>
    <n v="91.41"/>
    <n v="84.85"/>
    <n v="49.4"/>
    <n v="4008.53"/>
    <n v="1.466"/>
    <n v="118.95"/>
  </r>
  <r>
    <x v="48"/>
    <x v="1"/>
    <x v="1"/>
    <x v="2"/>
    <x v="453"/>
    <n v="7.7"/>
    <x v="10"/>
    <n v="32.36"/>
    <n v="31.81"/>
    <n v="0.55000000000000004"/>
    <x v="25"/>
    <n v="96.25"/>
    <n v="90.23"/>
    <n v="85.38"/>
    <n v="45.78"/>
    <n v="3919.07"/>
    <n v="1.415"/>
    <n v="121.11"/>
  </r>
  <r>
    <x v="48"/>
    <x v="1"/>
    <x v="2"/>
    <x v="0"/>
    <x v="454"/>
    <n v="7.86"/>
    <x v="66"/>
    <n v="33.97"/>
    <n v="32.97"/>
    <n v="1"/>
    <x v="212"/>
    <n v="98.25"/>
    <n v="95.12"/>
    <n v="90.72"/>
    <n v="36.89"/>
    <n v="3208.23"/>
    <n v="1.0860000000000001"/>
    <n v="94.44"/>
  </r>
  <r>
    <x v="48"/>
    <x v="1"/>
    <x v="2"/>
    <x v="1"/>
    <x v="455"/>
    <n v="7.56"/>
    <x v="76"/>
    <n v="34.81"/>
    <n v="33.549999999999997"/>
    <n v="1.26"/>
    <x v="267"/>
    <n v="94.5"/>
    <n v="96.3"/>
    <n v="87.7"/>
    <n v="39.520000000000003"/>
    <n v="3312.71"/>
    <n v="1.135"/>
    <n v="95.16"/>
  </r>
  <r>
    <x v="48"/>
    <x v="1"/>
    <x v="2"/>
    <x v="2"/>
    <x v="456"/>
    <n v="7.25"/>
    <x v="87"/>
    <n v="30.07"/>
    <n v="29.24"/>
    <n v="0.83"/>
    <x v="305"/>
    <n v="90.62"/>
    <n v="98.32"/>
    <n v="86.64"/>
    <n v="33.770000000000003"/>
    <n v="2935.41"/>
    <n v="1.123"/>
    <n v="97.6"/>
  </r>
  <r>
    <x v="48"/>
    <x v="1"/>
    <x v="3"/>
    <x v="0"/>
    <x v="457"/>
    <n v="7.54"/>
    <x v="61"/>
    <n v="40.270000000000003"/>
    <n v="39.97"/>
    <n v="0.3"/>
    <x v="126"/>
    <n v="94.25"/>
    <n v="96.15"/>
    <n v="89.95"/>
    <n v="5.99"/>
    <n v="1649.93"/>
    <n v="0.14899999999999999"/>
    <n v="40.97"/>
  </r>
  <r>
    <x v="48"/>
    <x v="1"/>
    <x v="3"/>
    <x v="1"/>
    <x v="458"/>
    <n v="7.71"/>
    <x v="41"/>
    <n v="38.99"/>
    <n v="38.56"/>
    <n v="0.42"/>
    <x v="120"/>
    <n v="96.38"/>
    <n v="97.98"/>
    <n v="93.4"/>
    <n v="5.14"/>
    <n v="1534.95"/>
    <n v="0.13200000000000001"/>
    <n v="39.369999999999997"/>
  </r>
  <r>
    <x v="48"/>
    <x v="1"/>
    <x v="3"/>
    <x v="2"/>
    <x v="177"/>
    <n v="7.64"/>
    <x v="22"/>
    <n v="41.68"/>
    <n v="41.66"/>
    <n v="0.02"/>
    <x v="306"/>
    <n v="95.5"/>
    <n v="88.03"/>
    <n v="84.03"/>
    <n v="6.32"/>
    <n v="1699.06"/>
    <n v="0.152"/>
    <n v="40.770000000000003"/>
  </r>
  <r>
    <x v="49"/>
    <x v="1"/>
    <x v="0"/>
    <x v="0"/>
    <x v="459"/>
    <n v="6.85"/>
    <x v="112"/>
    <n v="38.880000000000003"/>
    <n v="37.54"/>
    <n v="1.33"/>
    <x v="307"/>
    <n v="85.62"/>
    <n v="93.36"/>
    <n v="77.2"/>
    <n v="33.18"/>
    <n v="3278.34"/>
    <n v="0.85299999999999998"/>
    <n v="84.32"/>
  </r>
  <r>
    <x v="49"/>
    <x v="1"/>
    <x v="0"/>
    <x v="1"/>
    <x v="460"/>
    <n v="7.57"/>
    <x v="42"/>
    <n v="40.409999999999997"/>
    <n v="39.32"/>
    <n v="1.1000000000000001"/>
    <x v="308"/>
    <n v="94.62"/>
    <n v="99.16"/>
    <n v="91.29"/>
    <n v="35.369999999999997"/>
    <n v="3176.23"/>
    <n v="0.875"/>
    <n v="78.59"/>
  </r>
  <r>
    <x v="49"/>
    <x v="1"/>
    <x v="0"/>
    <x v="2"/>
    <x v="461"/>
    <n v="7.85"/>
    <x v="7"/>
    <n v="37.049999999999997"/>
    <n v="35.86"/>
    <n v="1.19"/>
    <x v="309"/>
    <n v="98.12"/>
    <n v="94.47"/>
    <n v="89.73"/>
    <n v="29.5"/>
    <n v="2968.44"/>
    <n v="0.79600000000000004"/>
    <n v="80.12"/>
  </r>
  <r>
    <x v="49"/>
    <x v="1"/>
    <x v="1"/>
    <x v="0"/>
    <x v="211"/>
    <n v="7.42"/>
    <x v="31"/>
    <n v="32.18"/>
    <n v="31.57"/>
    <n v="0.61"/>
    <x v="91"/>
    <n v="92.75"/>
    <n v="98.27"/>
    <n v="89.41"/>
    <n v="48.31"/>
    <n v="3730.22"/>
    <n v="1.5009999999999999"/>
    <n v="115.92"/>
  </r>
  <r>
    <x v="49"/>
    <x v="1"/>
    <x v="1"/>
    <x v="1"/>
    <x v="273"/>
    <n v="7.75"/>
    <x v="53"/>
    <n v="36.659999999999997"/>
    <n v="33.89"/>
    <n v="2.77"/>
    <x v="310"/>
    <n v="96.88"/>
    <n v="99.78"/>
    <n v="89.35"/>
    <n v="52.64"/>
    <n v="4288.1899999999996"/>
    <n v="1.4359999999999999"/>
    <n v="116.96"/>
  </r>
  <r>
    <x v="49"/>
    <x v="1"/>
    <x v="1"/>
    <x v="2"/>
    <x v="108"/>
    <n v="7.58"/>
    <x v="6"/>
    <n v="33.28"/>
    <n v="32.56"/>
    <n v="0.72"/>
    <x v="10"/>
    <n v="94.75"/>
    <n v="93.31"/>
    <n v="86.51"/>
    <n v="47.71"/>
    <n v="3964.79"/>
    <n v="1.4339999999999999"/>
    <n v="119.13"/>
  </r>
  <r>
    <x v="49"/>
    <x v="1"/>
    <x v="2"/>
    <x v="0"/>
    <x v="346"/>
    <n v="7.67"/>
    <x v="0"/>
    <n v="31.35"/>
    <n v="30.55"/>
    <n v="0.79"/>
    <x v="157"/>
    <n v="95.88"/>
    <n v="100.8"/>
    <n v="94.2"/>
    <n v="34.25"/>
    <n v="3012.95"/>
    <n v="1.093"/>
    <n v="96.11"/>
  </r>
  <r>
    <x v="49"/>
    <x v="1"/>
    <x v="2"/>
    <x v="1"/>
    <x v="274"/>
    <n v="7.41"/>
    <x v="50"/>
    <n v="31.15"/>
    <n v="29.72"/>
    <n v="1.43"/>
    <x v="311"/>
    <n v="92.62"/>
    <n v="94.54"/>
    <n v="83.55"/>
    <n v="35.19"/>
    <n v="2887.9"/>
    <n v="1.1299999999999999"/>
    <n v="92.71"/>
  </r>
  <r>
    <x v="49"/>
    <x v="1"/>
    <x v="2"/>
    <x v="2"/>
    <x v="462"/>
    <n v="7.65"/>
    <x v="48"/>
    <n v="29.27"/>
    <n v="28.79"/>
    <n v="0.48"/>
    <x v="312"/>
    <n v="95.62"/>
    <n v="91.12"/>
    <n v="85.71"/>
    <n v="33.869999999999997"/>
    <n v="2921.97"/>
    <n v="1.157"/>
    <n v="99.84"/>
  </r>
  <r>
    <x v="49"/>
    <x v="1"/>
    <x v="3"/>
    <x v="0"/>
    <x v="463"/>
    <n v="7.68"/>
    <x v="17"/>
    <n v="44.38"/>
    <n v="43.6"/>
    <n v="0.78"/>
    <x v="29"/>
    <n v="96"/>
    <n v="96.24"/>
    <n v="90.76"/>
    <n v="5.43"/>
    <n v="1782.92"/>
    <n v="0.122"/>
    <n v="40.17"/>
  </r>
  <r>
    <x v="49"/>
    <x v="1"/>
    <x v="3"/>
    <x v="1"/>
    <x v="464"/>
    <n v="7.57"/>
    <x v="42"/>
    <n v="38.92"/>
    <n v="38.590000000000003"/>
    <n v="0.33"/>
    <x v="313"/>
    <n v="94.62"/>
    <n v="94.84"/>
    <n v="88.98"/>
    <n v="3.44"/>
    <n v="1582.39"/>
    <n v="8.7999999999999995E-2"/>
    <n v="40.65"/>
  </r>
  <r>
    <x v="49"/>
    <x v="1"/>
    <x v="3"/>
    <x v="2"/>
    <x v="465"/>
    <n v="7.21"/>
    <x v="68"/>
    <n v="35.54"/>
    <n v="34.86"/>
    <n v="0.68"/>
    <x v="276"/>
    <n v="90.12"/>
    <n v="93.34"/>
    <n v="82.52"/>
    <n v="5.42"/>
    <n v="1565.89"/>
    <n v="0.153"/>
    <n v="44.06"/>
  </r>
  <r>
    <x v="50"/>
    <x v="1"/>
    <x v="0"/>
    <x v="0"/>
    <x v="185"/>
    <n v="7.82"/>
    <x v="46"/>
    <n v="40.64"/>
    <n v="40.229999999999997"/>
    <n v="0.41"/>
    <x v="314"/>
    <n v="97.75"/>
    <n v="92.49"/>
    <n v="89.5"/>
    <n v="34.44"/>
    <n v="3378.91"/>
    <n v="0.84799999999999998"/>
    <n v="83.15"/>
  </r>
  <r>
    <x v="50"/>
    <x v="1"/>
    <x v="0"/>
    <x v="1"/>
    <x v="466"/>
    <n v="7.71"/>
    <x v="41"/>
    <n v="38.89"/>
    <n v="37.880000000000003"/>
    <n v="1"/>
    <x v="251"/>
    <n v="96.38"/>
    <n v="93.23"/>
    <n v="87.54"/>
    <n v="34.200000000000003"/>
    <n v="3134.37"/>
    <n v="0.879"/>
    <n v="80.599999999999994"/>
  </r>
  <r>
    <x v="50"/>
    <x v="1"/>
    <x v="0"/>
    <x v="2"/>
    <x v="281"/>
    <n v="7.06"/>
    <x v="4"/>
    <n v="34.01"/>
    <n v="32.99"/>
    <n v="1.01"/>
    <x v="315"/>
    <n v="88.25"/>
    <n v="92.79"/>
    <n v="79.45"/>
    <n v="30.19"/>
    <n v="2719.9"/>
    <n v="0.88800000000000001"/>
    <n v="79.98"/>
  </r>
  <r>
    <x v="50"/>
    <x v="1"/>
    <x v="1"/>
    <x v="0"/>
    <x v="467"/>
    <n v="7.9"/>
    <x v="65"/>
    <n v="38.86"/>
    <n v="38.03"/>
    <n v="0.84"/>
    <x v="93"/>
    <n v="98.75"/>
    <n v="99.57"/>
    <n v="96.21"/>
    <n v="55.73"/>
    <n v="4553.8100000000004"/>
    <n v="1.4339999999999999"/>
    <n v="117.17"/>
  </r>
  <r>
    <x v="50"/>
    <x v="1"/>
    <x v="1"/>
    <x v="1"/>
    <x v="468"/>
    <n v="7.65"/>
    <x v="48"/>
    <n v="33.700000000000003"/>
    <n v="33.090000000000003"/>
    <n v="0.6"/>
    <x v="234"/>
    <n v="95.62"/>
    <n v="100.58"/>
    <n v="94.46"/>
    <n v="48.64"/>
    <n v="3992.93"/>
    <n v="1.4430000000000001"/>
    <n v="118.5"/>
  </r>
  <r>
    <x v="50"/>
    <x v="1"/>
    <x v="1"/>
    <x v="2"/>
    <x v="284"/>
    <n v="7.4"/>
    <x v="81"/>
    <n v="31.58"/>
    <n v="30.83"/>
    <n v="0.75"/>
    <x v="22"/>
    <n v="92.5"/>
    <n v="89.52"/>
    <n v="80.83"/>
    <n v="46.21"/>
    <n v="3793.06"/>
    <n v="1.4630000000000001"/>
    <n v="120.1"/>
  </r>
  <r>
    <x v="50"/>
    <x v="1"/>
    <x v="2"/>
    <x v="0"/>
    <x v="128"/>
    <n v="7.5"/>
    <x v="35"/>
    <n v="32.76"/>
    <n v="31.53"/>
    <n v="1.23"/>
    <x v="227"/>
    <n v="93.75"/>
    <n v="95.05"/>
    <n v="85.77"/>
    <n v="35.72"/>
    <n v="3104.48"/>
    <n v="1.091"/>
    <n v="94.78"/>
  </r>
  <r>
    <x v="50"/>
    <x v="1"/>
    <x v="2"/>
    <x v="1"/>
    <x v="469"/>
    <n v="7.68"/>
    <x v="17"/>
    <n v="33.31"/>
    <n v="32.49"/>
    <n v="0.82"/>
    <x v="304"/>
    <n v="96"/>
    <n v="94.22"/>
    <n v="88.21"/>
    <n v="36"/>
    <n v="3171.76"/>
    <n v="1.081"/>
    <n v="95.21"/>
  </r>
  <r>
    <x v="50"/>
    <x v="1"/>
    <x v="2"/>
    <x v="2"/>
    <x v="470"/>
    <n v="7.45"/>
    <x v="58"/>
    <n v="32.69"/>
    <n v="32.15"/>
    <n v="0.54"/>
    <x v="316"/>
    <n v="93.12"/>
    <n v="93.75"/>
    <n v="85.85"/>
    <n v="36.03"/>
    <n v="3147.59"/>
    <n v="1.1020000000000001"/>
    <n v="96.27"/>
  </r>
  <r>
    <x v="50"/>
    <x v="1"/>
    <x v="3"/>
    <x v="0"/>
    <x v="471"/>
    <n v="7.71"/>
    <x v="41"/>
    <n v="41.68"/>
    <n v="41.22"/>
    <n v="0.46"/>
    <x v="187"/>
    <n v="96.38"/>
    <n v="95.08"/>
    <n v="90.61"/>
    <n v="5.25"/>
    <n v="1824.35"/>
    <n v="0.126"/>
    <n v="43.77"/>
  </r>
  <r>
    <x v="50"/>
    <x v="1"/>
    <x v="3"/>
    <x v="1"/>
    <x v="472"/>
    <n v="7.8"/>
    <x v="30"/>
    <n v="45.06"/>
    <n v="44.78"/>
    <n v="0.27"/>
    <x v="41"/>
    <n v="97.5"/>
    <n v="94.3"/>
    <n v="91.38"/>
    <n v="6.8"/>
    <n v="1998.09"/>
    <n v="0.151"/>
    <n v="44.34"/>
  </r>
  <r>
    <x v="50"/>
    <x v="1"/>
    <x v="3"/>
    <x v="2"/>
    <x v="102"/>
    <n v="7.57"/>
    <x v="42"/>
    <n v="37.700000000000003"/>
    <n v="37.31"/>
    <n v="0.39"/>
    <x v="119"/>
    <n v="94.62"/>
    <n v="94.61"/>
    <n v="88.59"/>
    <n v="4.03"/>
    <n v="1592.93"/>
    <n v="0.107"/>
    <n v="42.25"/>
  </r>
  <r>
    <x v="51"/>
    <x v="1"/>
    <x v="0"/>
    <x v="0"/>
    <x v="473"/>
    <n v="7.37"/>
    <x v="47"/>
    <n v="41.06"/>
    <n v="39.729999999999997"/>
    <n v="1.33"/>
    <x v="317"/>
    <n v="92.12"/>
    <n v="97.49"/>
    <n v="86.91"/>
    <n v="35.71"/>
    <n v="3400.39"/>
    <n v="0.87"/>
    <n v="82.82"/>
  </r>
  <r>
    <x v="51"/>
    <x v="1"/>
    <x v="0"/>
    <x v="1"/>
    <x v="354"/>
    <n v="7.55"/>
    <x v="25"/>
    <n v="39.93"/>
    <n v="38.57"/>
    <n v="1.36"/>
    <x v="318"/>
    <n v="94.38"/>
    <n v="96.51"/>
    <n v="87.98"/>
    <n v="34.58"/>
    <n v="3339.77"/>
    <n v="0.86599999999999999"/>
    <n v="83.64"/>
  </r>
  <r>
    <x v="51"/>
    <x v="1"/>
    <x v="0"/>
    <x v="2"/>
    <x v="78"/>
    <n v="7.81"/>
    <x v="49"/>
    <n v="40.11"/>
    <n v="38.69"/>
    <n v="1.43"/>
    <x v="319"/>
    <n v="97.62"/>
    <n v="93.75"/>
    <n v="88.26"/>
    <n v="33.799999999999997"/>
    <n v="3331.22"/>
    <n v="0.84299999999999997"/>
    <n v="83.04"/>
  </r>
  <r>
    <x v="51"/>
    <x v="1"/>
    <x v="1"/>
    <x v="0"/>
    <x v="270"/>
    <n v="7.84"/>
    <x v="52"/>
    <n v="38.299999999999997"/>
    <n v="37.61"/>
    <n v="0.69"/>
    <x v="127"/>
    <n v="98"/>
    <n v="96.78"/>
    <n v="93.13"/>
    <n v="56.29"/>
    <n v="4533.53"/>
    <n v="1.47"/>
    <n v="118.38"/>
  </r>
  <r>
    <x v="51"/>
    <x v="1"/>
    <x v="1"/>
    <x v="1"/>
    <x v="474"/>
    <n v="7.7"/>
    <x v="10"/>
    <n v="39.68"/>
    <n v="38.549999999999997"/>
    <n v="1.1299999999999999"/>
    <x v="78"/>
    <n v="96.25"/>
    <n v="98.17"/>
    <n v="91.78"/>
    <n v="58.19"/>
    <n v="4774.75"/>
    <n v="1.4670000000000001"/>
    <n v="120.33"/>
  </r>
  <r>
    <x v="51"/>
    <x v="1"/>
    <x v="1"/>
    <x v="2"/>
    <x v="475"/>
    <n v="7.7"/>
    <x v="10"/>
    <n v="35.49"/>
    <n v="34.42"/>
    <n v="1.07"/>
    <x v="320"/>
    <n v="96.25"/>
    <n v="96.96"/>
    <n v="90.51"/>
    <n v="51.24"/>
    <n v="4108.95"/>
    <n v="1.444"/>
    <n v="115.78"/>
  </r>
  <r>
    <x v="51"/>
    <x v="1"/>
    <x v="2"/>
    <x v="0"/>
    <x v="476"/>
    <n v="7.54"/>
    <x v="61"/>
    <n v="33.340000000000003"/>
    <n v="31.88"/>
    <n v="1.46"/>
    <x v="321"/>
    <n v="94.25"/>
    <n v="93.3"/>
    <n v="84.09"/>
    <n v="37.25"/>
    <n v="3182.87"/>
    <n v="1.117"/>
    <n v="95.47"/>
  </r>
  <r>
    <x v="51"/>
    <x v="1"/>
    <x v="2"/>
    <x v="1"/>
    <x v="477"/>
    <n v="7.63"/>
    <x v="19"/>
    <n v="33.200000000000003"/>
    <n v="31.93"/>
    <n v="1.26"/>
    <x v="148"/>
    <n v="95.38"/>
    <n v="93.41"/>
    <n v="85.7"/>
    <n v="36.85"/>
    <n v="3093.48"/>
    <n v="1.1100000000000001"/>
    <n v="93.19"/>
  </r>
  <r>
    <x v="51"/>
    <x v="1"/>
    <x v="2"/>
    <x v="2"/>
    <x v="478"/>
    <n v="7.24"/>
    <x v="83"/>
    <n v="33.25"/>
    <n v="32.42"/>
    <n v="0.83"/>
    <x v="265"/>
    <n v="90.5"/>
    <n v="93.94"/>
    <n v="82.89"/>
    <n v="37.35"/>
    <n v="3252.75"/>
    <n v="1.1240000000000001"/>
    <n v="97.83"/>
  </r>
  <r>
    <x v="51"/>
    <x v="1"/>
    <x v="3"/>
    <x v="0"/>
    <x v="479"/>
    <n v="7.43"/>
    <x v="37"/>
    <n v="45.42"/>
    <n v="45.25"/>
    <n v="0.17"/>
    <x v="71"/>
    <n v="92.88"/>
    <n v="96.11"/>
    <n v="88.92"/>
    <n v="3.88"/>
    <n v="2082.11"/>
    <n v="8.5000000000000006E-2"/>
    <n v="45.84"/>
  </r>
  <r>
    <x v="51"/>
    <x v="1"/>
    <x v="3"/>
    <x v="1"/>
    <x v="480"/>
    <n v="7.65"/>
    <x v="48"/>
    <n v="39.840000000000003"/>
    <n v="39.229999999999997"/>
    <n v="0.61"/>
    <x v="46"/>
    <n v="95.62"/>
    <n v="95.95"/>
    <n v="90.36"/>
    <n v="4.6100000000000003"/>
    <n v="1688.91"/>
    <n v="0.11600000000000001"/>
    <n v="42.39"/>
  </r>
  <r>
    <x v="51"/>
    <x v="1"/>
    <x v="3"/>
    <x v="2"/>
    <x v="481"/>
    <n v="7.24"/>
    <x v="83"/>
    <n v="38.56"/>
    <n v="37.99"/>
    <n v="0.56999999999999995"/>
    <x v="275"/>
    <n v="90.5"/>
    <n v="96.21"/>
    <n v="85.79"/>
    <n v="3.2"/>
    <n v="1734"/>
    <n v="8.3000000000000004E-2"/>
    <n v="44.97"/>
  </r>
  <r>
    <x v="52"/>
    <x v="1"/>
    <x v="0"/>
    <x v="0"/>
    <x v="482"/>
    <n v="7.79"/>
    <x v="71"/>
    <n v="41.05"/>
    <n v="39.11"/>
    <n v="1.94"/>
    <x v="322"/>
    <n v="97.38"/>
    <n v="97.56"/>
    <n v="90.51"/>
    <n v="36.229999999999997"/>
    <n v="3320.75"/>
    <n v="0.88200000000000001"/>
    <n v="80.89"/>
  </r>
  <r>
    <x v="52"/>
    <x v="1"/>
    <x v="0"/>
    <x v="1"/>
    <x v="483"/>
    <n v="7.82"/>
    <x v="46"/>
    <n v="35.89"/>
    <n v="35.36"/>
    <n v="0.53"/>
    <x v="275"/>
    <n v="97.75"/>
    <n v="95.48"/>
    <n v="91.96"/>
    <n v="29.72"/>
    <n v="2977.31"/>
    <n v="0.82799999999999996"/>
    <n v="82.96"/>
  </r>
  <r>
    <x v="52"/>
    <x v="1"/>
    <x v="0"/>
    <x v="2"/>
    <x v="484"/>
    <n v="7.48"/>
    <x v="44"/>
    <n v="36.520000000000003"/>
    <n v="35.97"/>
    <n v="0.55000000000000004"/>
    <x v="292"/>
    <n v="93.5"/>
    <n v="94.81"/>
    <n v="87.32"/>
    <n v="31.52"/>
    <n v="3009.37"/>
    <n v="0.86299999999999999"/>
    <n v="82.41"/>
  </r>
  <r>
    <x v="52"/>
    <x v="1"/>
    <x v="1"/>
    <x v="0"/>
    <x v="485"/>
    <n v="7.68"/>
    <x v="17"/>
    <n v="36.17"/>
    <n v="35.549999999999997"/>
    <n v="0.62"/>
    <x v="88"/>
    <n v="96"/>
    <n v="94.39"/>
    <n v="89.06"/>
    <n v="53.37"/>
    <n v="4278.09"/>
    <n v="1.476"/>
    <n v="118.28"/>
  </r>
  <r>
    <x v="52"/>
    <x v="1"/>
    <x v="1"/>
    <x v="1"/>
    <x v="486"/>
    <n v="7.92"/>
    <x v="86"/>
    <n v="36.47"/>
    <n v="36.47"/>
    <n v="0"/>
    <x v="56"/>
    <n v="99"/>
    <n v="94.82"/>
    <n v="93.87"/>
    <n v="52.46"/>
    <n v="4410.68"/>
    <n v="1.4379999999999999"/>
    <n v="120.93"/>
  </r>
  <r>
    <x v="52"/>
    <x v="1"/>
    <x v="1"/>
    <x v="2"/>
    <x v="360"/>
    <n v="7.25"/>
    <x v="87"/>
    <n v="32.15"/>
    <n v="31.76"/>
    <n v="0.39"/>
    <x v="18"/>
    <n v="90.62"/>
    <n v="92.24"/>
    <n v="82.58"/>
    <n v="48.67"/>
    <n v="3707.6"/>
    <n v="1.514"/>
    <n v="115.31"/>
  </r>
  <r>
    <x v="52"/>
    <x v="1"/>
    <x v="2"/>
    <x v="0"/>
    <x v="487"/>
    <n v="7.63"/>
    <x v="19"/>
    <n v="33.39"/>
    <n v="32.159999999999997"/>
    <n v="1.23"/>
    <x v="172"/>
    <n v="95.38"/>
    <n v="95.55"/>
    <n v="87.78"/>
    <n v="37.54"/>
    <n v="3125.53"/>
    <n v="1.1240000000000001"/>
    <n v="93.61"/>
  </r>
  <r>
    <x v="52"/>
    <x v="1"/>
    <x v="2"/>
    <x v="1"/>
    <x v="488"/>
    <n v="7.5"/>
    <x v="35"/>
    <n v="32.07"/>
    <n v="31.04"/>
    <n v="1.03"/>
    <x v="6"/>
    <n v="93.75"/>
    <n v="101.11"/>
    <n v="91.74"/>
    <n v="36.299999999999997"/>
    <n v="3008.59"/>
    <n v="1.1319999999999999"/>
    <n v="93.81"/>
  </r>
  <r>
    <x v="52"/>
    <x v="1"/>
    <x v="2"/>
    <x v="2"/>
    <x v="363"/>
    <n v="7.8"/>
    <x v="30"/>
    <n v="32.89"/>
    <n v="31.6"/>
    <n v="1.29"/>
    <x v="323"/>
    <n v="97.5"/>
    <n v="89.7"/>
    <n v="84.02"/>
    <n v="35.68"/>
    <n v="3224.42"/>
    <n v="1.085"/>
    <n v="98.04"/>
  </r>
  <r>
    <x v="52"/>
    <x v="1"/>
    <x v="3"/>
    <x v="0"/>
    <x v="489"/>
    <n v="7.33"/>
    <x v="60"/>
    <n v="36.53"/>
    <n v="36.53"/>
    <n v="0"/>
    <x v="56"/>
    <n v="91.62"/>
    <n v="95.16"/>
    <n v="87.19"/>
    <n v="5.6"/>
    <n v="1451.59"/>
    <n v="0.153"/>
    <n v="39.74"/>
  </r>
  <r>
    <x v="52"/>
    <x v="1"/>
    <x v="3"/>
    <x v="1"/>
    <x v="490"/>
    <n v="7.7"/>
    <x v="10"/>
    <n v="39.799999999999997"/>
    <n v="38.090000000000003"/>
    <n v="1.72"/>
    <x v="28"/>
    <n v="96.25"/>
    <n v="97.27"/>
    <n v="89.58"/>
    <n v="4.67"/>
    <n v="1536.47"/>
    <n v="0.11700000000000001"/>
    <n v="38.6"/>
  </r>
  <r>
    <x v="52"/>
    <x v="1"/>
    <x v="3"/>
    <x v="2"/>
    <x v="491"/>
    <n v="7.7"/>
    <x v="10"/>
    <n v="41.31"/>
    <n v="41.01"/>
    <n v="0.3"/>
    <x v="15"/>
    <n v="96.25"/>
    <n v="92.59"/>
    <n v="88.46"/>
    <n v="6.41"/>
    <n v="1639.7"/>
    <n v="0.155"/>
    <n v="39.69"/>
  </r>
  <r>
    <x v="53"/>
    <x v="1"/>
    <x v="0"/>
    <x v="0"/>
    <x v="492"/>
    <n v="7.39"/>
    <x v="59"/>
    <n v="37.15"/>
    <n v="36.08"/>
    <n v="1.07"/>
    <x v="324"/>
    <n v="92.38"/>
    <n v="95.79"/>
    <n v="85.93"/>
    <n v="30.64"/>
    <n v="3121.34"/>
    <n v="0.82499999999999996"/>
    <n v="84.02"/>
  </r>
  <r>
    <x v="53"/>
    <x v="1"/>
    <x v="0"/>
    <x v="1"/>
    <x v="493"/>
    <n v="7.7"/>
    <x v="10"/>
    <n v="40.380000000000003"/>
    <n v="39.92"/>
    <n v="0.46"/>
    <x v="264"/>
    <n v="96.25"/>
    <n v="98.6"/>
    <n v="93.82"/>
    <n v="36.22"/>
    <n v="3439.68"/>
    <n v="0.89700000000000002"/>
    <n v="85.19"/>
  </r>
  <r>
    <x v="53"/>
    <x v="1"/>
    <x v="0"/>
    <x v="2"/>
    <x v="494"/>
    <n v="7.55"/>
    <x v="25"/>
    <n v="34.799999999999997"/>
    <n v="34.11"/>
    <n v="0.69"/>
    <x v="142"/>
    <n v="94.38"/>
    <n v="94.8"/>
    <n v="87.69"/>
    <n v="28.13"/>
    <n v="2862.83"/>
    <n v="0.80800000000000005"/>
    <n v="82.27"/>
  </r>
  <r>
    <x v="53"/>
    <x v="1"/>
    <x v="1"/>
    <x v="0"/>
    <x v="495"/>
    <n v="7.78"/>
    <x v="14"/>
    <n v="33.72"/>
    <n v="32.68"/>
    <n v="1.04"/>
    <x v="200"/>
    <n v="97.25"/>
    <n v="96.54"/>
    <n v="91.01"/>
    <n v="49.34"/>
    <n v="3954.57"/>
    <n v="1.4630000000000001"/>
    <n v="117.28"/>
  </r>
  <r>
    <x v="53"/>
    <x v="1"/>
    <x v="1"/>
    <x v="1"/>
    <x v="496"/>
    <n v="6.27"/>
    <x v="113"/>
    <n v="28.53"/>
    <n v="28.23"/>
    <n v="0.3"/>
    <x v="119"/>
    <n v="78.38"/>
    <n v="88.03"/>
    <n v="68.28"/>
    <n v="41.45"/>
    <n v="3296.79"/>
    <n v="1.4530000000000001"/>
    <n v="115.56"/>
  </r>
  <r>
    <x v="53"/>
    <x v="1"/>
    <x v="1"/>
    <x v="2"/>
    <x v="497"/>
    <n v="7.32"/>
    <x v="18"/>
    <n v="33.83"/>
    <n v="33.72"/>
    <n v="0.11"/>
    <x v="325"/>
    <n v="91.5"/>
    <n v="99.41"/>
    <n v="90.67"/>
    <n v="47.6"/>
    <n v="4081.93"/>
    <n v="1.407"/>
    <n v="120.67"/>
  </r>
  <r>
    <x v="53"/>
    <x v="1"/>
    <x v="2"/>
    <x v="0"/>
    <x v="498"/>
    <n v="7.55"/>
    <x v="25"/>
    <n v="32.909999999999997"/>
    <n v="31.86"/>
    <n v="1.04"/>
    <x v="220"/>
    <n v="94.38"/>
    <n v="95.02"/>
    <n v="86.83"/>
    <n v="35.99"/>
    <n v="3270.46"/>
    <n v="1.0940000000000001"/>
    <n v="99.38"/>
  </r>
  <r>
    <x v="53"/>
    <x v="1"/>
    <x v="2"/>
    <x v="1"/>
    <x v="499"/>
    <n v="7.73"/>
    <x v="1"/>
    <n v="34.36"/>
    <n v="33"/>
    <n v="1.36"/>
    <x v="326"/>
    <n v="96.62"/>
    <n v="96.71"/>
    <n v="89.75"/>
    <n v="36.770000000000003"/>
    <n v="3197.33"/>
    <n v="1.07"/>
    <n v="93.05"/>
  </r>
  <r>
    <x v="53"/>
    <x v="1"/>
    <x v="2"/>
    <x v="2"/>
    <x v="500"/>
    <n v="7.1"/>
    <x v="89"/>
    <n v="28.54"/>
    <n v="27.8"/>
    <n v="0.74"/>
    <x v="327"/>
    <n v="88.75"/>
    <n v="99.05"/>
    <n v="85.63"/>
    <n v="31.4"/>
    <n v="2754.27"/>
    <n v="1.1000000000000001"/>
    <n v="96.51"/>
  </r>
  <r>
    <x v="53"/>
    <x v="1"/>
    <x v="3"/>
    <x v="0"/>
    <x v="501"/>
    <n v="7.81"/>
    <x v="49"/>
    <n v="44.56"/>
    <n v="44.18"/>
    <n v="0.37"/>
    <x v="9"/>
    <n v="97.62"/>
    <n v="95.12"/>
    <n v="92.08"/>
    <n v="5.39"/>
    <n v="1808.31"/>
    <n v="0.121"/>
    <n v="40.58"/>
  </r>
  <r>
    <x v="53"/>
    <x v="1"/>
    <x v="3"/>
    <x v="1"/>
    <x v="502"/>
    <n v="7.43"/>
    <x v="37"/>
    <n v="40.44"/>
    <n v="39.869999999999997"/>
    <n v="0.56999999999999995"/>
    <x v="75"/>
    <n v="92.88"/>
    <n v="96.24"/>
    <n v="88.12"/>
    <n v="3.71"/>
    <n v="1684.62"/>
    <n v="9.1999999999999998E-2"/>
    <n v="41.66"/>
  </r>
  <r>
    <x v="53"/>
    <x v="1"/>
    <x v="3"/>
    <x v="2"/>
    <x v="503"/>
    <n v="7.74"/>
    <x v="45"/>
    <n v="37.25"/>
    <n v="36.270000000000003"/>
    <n v="0.97"/>
    <x v="73"/>
    <n v="96.75"/>
    <n v="95.67"/>
    <n v="90.15"/>
    <n v="5.79"/>
    <n v="1409.78"/>
    <n v="0.156"/>
    <n v="37.85"/>
  </r>
  <r>
    <x v="54"/>
    <x v="1"/>
    <x v="0"/>
    <x v="0"/>
    <x v="504"/>
    <n v="7.19"/>
    <x v="88"/>
    <n v="35.06"/>
    <n v="34.17"/>
    <n v="0.89"/>
    <x v="47"/>
    <n v="89.88"/>
    <n v="100.48"/>
    <n v="88.01"/>
    <n v="30.8"/>
    <n v="2787.06"/>
    <n v="0.878"/>
    <n v="79.48"/>
  </r>
  <r>
    <x v="54"/>
    <x v="1"/>
    <x v="0"/>
    <x v="1"/>
    <x v="57"/>
    <n v="7.43"/>
    <x v="37"/>
    <n v="38.07"/>
    <n v="37.380000000000003"/>
    <n v="0.69"/>
    <x v="127"/>
    <n v="92.88"/>
    <n v="93.88"/>
    <n v="85.62"/>
    <n v="32.159999999999997"/>
    <n v="3095.57"/>
    <n v="0.84499999999999997"/>
    <n v="81.319999999999993"/>
  </r>
  <r>
    <x v="54"/>
    <x v="1"/>
    <x v="0"/>
    <x v="2"/>
    <x v="505"/>
    <n v="7.53"/>
    <x v="78"/>
    <n v="39.21"/>
    <n v="38.119999999999997"/>
    <n v="1.0900000000000001"/>
    <x v="298"/>
    <n v="94.12"/>
    <n v="96.24"/>
    <n v="88.06"/>
    <n v="33.75"/>
    <n v="3058.34"/>
    <n v="0.86099999999999999"/>
    <n v="78"/>
  </r>
  <r>
    <x v="54"/>
    <x v="1"/>
    <x v="1"/>
    <x v="0"/>
    <x v="506"/>
    <n v="7.33"/>
    <x v="60"/>
    <n v="36.49"/>
    <n v="35.76"/>
    <n v="0.73"/>
    <x v="14"/>
    <n v="91.62"/>
    <n v="96.37"/>
    <n v="86.53"/>
    <n v="53.31"/>
    <n v="4362.45"/>
    <n v="1.4610000000000001"/>
    <n v="119.55"/>
  </r>
  <r>
    <x v="54"/>
    <x v="1"/>
    <x v="1"/>
    <x v="1"/>
    <x v="60"/>
    <n v="7.42"/>
    <x v="31"/>
    <n v="33.6"/>
    <n v="32.799999999999997"/>
    <n v="0.8"/>
    <x v="17"/>
    <n v="92.75"/>
    <n v="94.03"/>
    <n v="85.14"/>
    <n v="48.94"/>
    <n v="4032"/>
    <n v="1.4570000000000001"/>
    <n v="120.01"/>
  </r>
  <r>
    <x v="54"/>
    <x v="1"/>
    <x v="1"/>
    <x v="2"/>
    <x v="507"/>
    <n v="7.41"/>
    <x v="50"/>
    <n v="32.979999999999997"/>
    <n v="32.58"/>
    <n v="0.4"/>
    <x v="218"/>
    <n v="92.62"/>
    <n v="91.92"/>
    <n v="84.1"/>
    <n v="48.21"/>
    <n v="3939"/>
    <n v="1.462"/>
    <n v="119.43"/>
  </r>
  <r>
    <x v="54"/>
    <x v="1"/>
    <x v="2"/>
    <x v="0"/>
    <x v="508"/>
    <n v="7.74"/>
    <x v="45"/>
    <n v="34.31"/>
    <n v="33.49"/>
    <n v="0.82"/>
    <x v="26"/>
    <n v="96.75"/>
    <n v="96.93"/>
    <n v="91.53"/>
    <n v="36.44"/>
    <n v="3305.11"/>
    <n v="1.0620000000000001"/>
    <n v="96.32"/>
  </r>
  <r>
    <x v="54"/>
    <x v="1"/>
    <x v="2"/>
    <x v="1"/>
    <x v="63"/>
    <n v="8"/>
    <x v="84"/>
    <n v="33.619999999999997"/>
    <n v="32.93"/>
    <n v="0.69"/>
    <x v="129"/>
    <n v="100"/>
    <n v="97.23"/>
    <n v="95.22"/>
    <n v="37.57"/>
    <n v="3168.74"/>
    <n v="1.117"/>
    <n v="94.24"/>
  </r>
  <r>
    <x v="54"/>
    <x v="1"/>
    <x v="2"/>
    <x v="2"/>
    <x v="509"/>
    <n v="7.25"/>
    <x v="87"/>
    <n v="29.41"/>
    <n v="28.9"/>
    <n v="0.52"/>
    <x v="29"/>
    <n v="90.62"/>
    <n v="90.81"/>
    <n v="80.849999999999994"/>
    <n v="33.43"/>
    <n v="2811.99"/>
    <n v="1.137"/>
    <n v="95.6"/>
  </r>
  <r>
    <x v="54"/>
    <x v="1"/>
    <x v="3"/>
    <x v="0"/>
    <x v="510"/>
    <n v="7.48"/>
    <x v="44"/>
    <n v="40.71"/>
    <n v="40.71"/>
    <n v="0"/>
    <x v="56"/>
    <n v="93.5"/>
    <n v="94.35"/>
    <n v="88.22"/>
    <n v="3.15"/>
    <n v="1582.92"/>
    <n v="7.6999999999999999E-2"/>
    <n v="38.880000000000003"/>
  </r>
  <r>
    <x v="54"/>
    <x v="1"/>
    <x v="3"/>
    <x v="1"/>
    <x v="66"/>
    <n v="7.51"/>
    <x v="28"/>
    <n v="34.58"/>
    <n v="34.520000000000003"/>
    <n v="0.06"/>
    <x v="328"/>
    <n v="93.88"/>
    <n v="95.5"/>
    <n v="89.51"/>
    <n v="4.76"/>
    <n v="1401.14"/>
    <n v="0.13800000000000001"/>
    <n v="40.520000000000003"/>
  </r>
  <r>
    <x v="54"/>
    <x v="1"/>
    <x v="3"/>
    <x v="2"/>
    <x v="511"/>
    <n v="7.23"/>
    <x v="21"/>
    <n v="37.89"/>
    <n v="37.89"/>
    <n v="0"/>
    <x v="56"/>
    <n v="90.38"/>
    <n v="95.66"/>
    <n v="86.46"/>
    <n v="3.27"/>
    <n v="1604.26"/>
    <n v="8.5999999999999993E-2"/>
    <n v="42.34"/>
  </r>
  <r>
    <x v="55"/>
    <x v="1"/>
    <x v="0"/>
    <x v="0"/>
    <x v="512"/>
    <n v="7.59"/>
    <x v="3"/>
    <n v="37.36"/>
    <n v="36.450000000000003"/>
    <n v="0.91"/>
    <x v="59"/>
    <n v="94.88"/>
    <n v="100.31"/>
    <n v="92.85"/>
    <n v="33.6"/>
    <n v="3095.34"/>
    <n v="0.89900000000000002"/>
    <n v="82.85"/>
  </r>
  <r>
    <x v="55"/>
    <x v="1"/>
    <x v="0"/>
    <x v="1"/>
    <x v="513"/>
    <n v="7.7"/>
    <x v="10"/>
    <n v="39.36"/>
    <n v="38.51"/>
    <n v="0.85"/>
    <x v="93"/>
    <n v="96.25"/>
    <n v="93.09"/>
    <n v="87.66"/>
    <n v="35.520000000000003"/>
    <n v="3301.73"/>
    <n v="0.90300000000000002"/>
    <n v="83.9"/>
  </r>
  <r>
    <x v="55"/>
    <x v="1"/>
    <x v="0"/>
    <x v="2"/>
    <x v="514"/>
    <n v="7.8"/>
    <x v="30"/>
    <n v="40.82"/>
    <n v="39.58"/>
    <n v="1.25"/>
    <x v="329"/>
    <n v="97.5"/>
    <n v="86.43"/>
    <n v="81.7"/>
    <n v="35.56"/>
    <n v="3324.38"/>
    <n v="0.871"/>
    <n v="81.430000000000007"/>
  </r>
  <r>
    <x v="55"/>
    <x v="1"/>
    <x v="1"/>
    <x v="0"/>
    <x v="59"/>
    <n v="7.68"/>
    <x v="17"/>
    <n v="37.36"/>
    <n v="37.04"/>
    <n v="0.32"/>
    <x v="330"/>
    <n v="96"/>
    <n v="98"/>
    <n v="93.27"/>
    <n v="54.78"/>
    <n v="4266.8900000000003"/>
    <n v="1.466"/>
    <n v="114.21"/>
  </r>
  <r>
    <x v="55"/>
    <x v="1"/>
    <x v="1"/>
    <x v="1"/>
    <x v="515"/>
    <n v="7.71"/>
    <x v="41"/>
    <n v="35.869999999999997"/>
    <n v="34.64"/>
    <n v="1.23"/>
    <x v="331"/>
    <n v="96.38"/>
    <n v="87.92"/>
    <n v="81.84"/>
    <n v="52.77"/>
    <n v="4320.66"/>
    <n v="1.4710000000000001"/>
    <n v="120.45"/>
  </r>
  <r>
    <x v="55"/>
    <x v="1"/>
    <x v="1"/>
    <x v="2"/>
    <x v="516"/>
    <n v="7.72"/>
    <x v="24"/>
    <n v="33.700000000000003"/>
    <n v="33.700000000000003"/>
    <n v="0"/>
    <x v="56"/>
    <n v="96.5"/>
    <n v="95.68"/>
    <n v="92.33"/>
    <n v="48.36"/>
    <n v="3926.81"/>
    <n v="1.4350000000000001"/>
    <n v="116.53"/>
  </r>
  <r>
    <x v="55"/>
    <x v="1"/>
    <x v="2"/>
    <x v="0"/>
    <x v="60"/>
    <n v="4.66"/>
    <x v="114"/>
    <n v="23.31"/>
    <n v="22.28"/>
    <n v="1.03"/>
    <x v="332"/>
    <n v="58.25"/>
    <n v="94.59"/>
    <n v="52.66"/>
    <n v="25.52"/>
    <n v="2324.4899999999998"/>
    <n v="1.095"/>
    <n v="99.71"/>
  </r>
  <r>
    <x v="55"/>
    <x v="1"/>
    <x v="2"/>
    <x v="1"/>
    <x v="61"/>
    <n v="7.47"/>
    <x v="51"/>
    <n v="33.25"/>
    <n v="33.11"/>
    <n v="0.14000000000000001"/>
    <x v="333"/>
    <n v="93.38"/>
    <n v="95.98"/>
    <n v="89.24"/>
    <n v="38.21"/>
    <n v="3242.52"/>
    <n v="1.149"/>
    <n v="97.52"/>
  </r>
  <r>
    <x v="55"/>
    <x v="1"/>
    <x v="2"/>
    <x v="2"/>
    <x v="517"/>
    <n v="6.93"/>
    <x v="70"/>
    <n v="32.56"/>
    <n v="31.5"/>
    <n v="1.06"/>
    <x v="224"/>
    <n v="86.62"/>
    <n v="93.85"/>
    <n v="78.650000000000006"/>
    <n v="35.58"/>
    <n v="2990.83"/>
    <n v="1.093"/>
    <n v="91.85"/>
  </r>
  <r>
    <x v="55"/>
    <x v="1"/>
    <x v="3"/>
    <x v="0"/>
    <x v="518"/>
    <n v="7.8"/>
    <x v="30"/>
    <n v="44.38"/>
    <n v="43.83"/>
    <n v="0.55000000000000004"/>
    <x v="176"/>
    <n v="97.5"/>
    <n v="96.56"/>
    <n v="92.98"/>
    <n v="5.27"/>
    <n v="2075.59"/>
    <n v="0.11899999999999999"/>
    <n v="46.77"/>
  </r>
  <r>
    <x v="55"/>
    <x v="1"/>
    <x v="3"/>
    <x v="1"/>
    <x v="519"/>
    <n v="7.86"/>
    <x v="66"/>
    <n v="45.3"/>
    <n v="44.92"/>
    <n v="0.39"/>
    <x v="313"/>
    <n v="98.25"/>
    <n v="93.24"/>
    <n v="90.83"/>
    <n v="7.82"/>
    <n v="1801.39"/>
    <n v="0.17299999999999999"/>
    <n v="39.76"/>
  </r>
  <r>
    <x v="55"/>
    <x v="1"/>
    <x v="3"/>
    <x v="2"/>
    <x v="520"/>
    <n v="7.41"/>
    <x v="50"/>
    <n v="40.4"/>
    <n v="40.25"/>
    <n v="0.15"/>
    <x v="260"/>
    <n v="92.62"/>
    <n v="90.7"/>
    <n v="83.7"/>
    <n v="4.09"/>
    <n v="1812.15"/>
    <n v="0.10100000000000001"/>
    <n v="44.86"/>
  </r>
  <r>
    <x v="56"/>
    <x v="1"/>
    <x v="0"/>
    <x v="0"/>
    <x v="66"/>
    <n v="7.3"/>
    <x v="32"/>
    <n v="42.3"/>
    <n v="41.35"/>
    <n v="0.95"/>
    <x v="74"/>
    <n v="91.25"/>
    <n v="95.96"/>
    <n v="85.6"/>
    <n v="36.840000000000003"/>
    <n v="3467.64"/>
    <n v="0.871"/>
    <n v="81.98"/>
  </r>
  <r>
    <x v="56"/>
    <x v="1"/>
    <x v="0"/>
    <x v="1"/>
    <x v="521"/>
    <n v="7.69"/>
    <x v="13"/>
    <n v="41.6"/>
    <n v="40.94"/>
    <n v="0.67"/>
    <x v="193"/>
    <n v="96.12"/>
    <n v="96.68"/>
    <n v="91.45"/>
    <n v="34.049999999999997"/>
    <n v="3436.83"/>
    <n v="0.81899999999999995"/>
    <n v="82.61"/>
  </r>
  <r>
    <x v="56"/>
    <x v="1"/>
    <x v="0"/>
    <x v="2"/>
    <x v="68"/>
    <n v="7.96"/>
    <x v="109"/>
    <n v="41.83"/>
    <n v="41.17"/>
    <n v="0.66"/>
    <x v="12"/>
    <n v="99.5"/>
    <n v="100.09"/>
    <n v="98.03"/>
    <n v="36.369999999999997"/>
    <n v="3466.54"/>
    <n v="0.86899999999999999"/>
    <n v="82.87"/>
  </r>
  <r>
    <x v="56"/>
    <x v="1"/>
    <x v="1"/>
    <x v="0"/>
    <x v="522"/>
    <n v="7.19"/>
    <x v="88"/>
    <n v="33.950000000000003"/>
    <n v="33.200000000000003"/>
    <n v="0.75"/>
    <x v="182"/>
    <n v="89.88"/>
    <n v="102.28"/>
    <n v="89.9"/>
    <n v="49.2"/>
    <n v="3966.63"/>
    <n v="1.4490000000000001"/>
    <n v="116.84"/>
  </r>
  <r>
    <x v="56"/>
    <x v="1"/>
    <x v="1"/>
    <x v="1"/>
    <x v="523"/>
    <n v="7.37"/>
    <x v="47"/>
    <n v="33.83"/>
    <n v="32.18"/>
    <n v="1.66"/>
    <x v="334"/>
    <n v="92.12"/>
    <n v="97.97"/>
    <n v="85.83"/>
    <n v="47.77"/>
    <n v="3974.69"/>
    <n v="1.4119999999999999"/>
    <n v="117.48"/>
  </r>
  <r>
    <x v="56"/>
    <x v="1"/>
    <x v="1"/>
    <x v="2"/>
    <x v="325"/>
    <n v="7.67"/>
    <x v="0"/>
    <n v="36.020000000000003"/>
    <n v="35.9"/>
    <n v="0.13"/>
    <x v="273"/>
    <n v="95.88"/>
    <n v="92.77"/>
    <n v="88.63"/>
    <n v="53.95"/>
    <n v="4195.53"/>
    <n v="1.498"/>
    <n v="116.47"/>
  </r>
  <r>
    <x v="56"/>
    <x v="1"/>
    <x v="2"/>
    <x v="0"/>
    <x v="524"/>
    <n v="7.8"/>
    <x v="30"/>
    <n v="35.74"/>
    <n v="34.08"/>
    <n v="1.66"/>
    <x v="335"/>
    <n v="97.5"/>
    <n v="86.89"/>
    <n v="80.78"/>
    <n v="39.299999999999997"/>
    <n v="3355.97"/>
    <n v="1.1000000000000001"/>
    <n v="93.9"/>
  </r>
  <r>
    <x v="56"/>
    <x v="1"/>
    <x v="2"/>
    <x v="1"/>
    <x v="525"/>
    <n v="7.31"/>
    <x v="57"/>
    <n v="31.36"/>
    <n v="30.14"/>
    <n v="1.22"/>
    <x v="336"/>
    <n v="91.38"/>
    <n v="94.8"/>
    <n v="83.25"/>
    <n v="33.56"/>
    <n v="3033.57"/>
    <n v="1.07"/>
    <n v="96.73"/>
  </r>
  <r>
    <x v="56"/>
    <x v="1"/>
    <x v="2"/>
    <x v="2"/>
    <x v="526"/>
    <n v="7.74"/>
    <x v="45"/>
    <n v="31.24"/>
    <n v="30.43"/>
    <n v="0.81"/>
    <x v="85"/>
    <n v="96.75"/>
    <n v="89.18"/>
    <n v="84.04"/>
    <n v="34.58"/>
    <n v="3018.39"/>
    <n v="1.107"/>
    <n v="96.62"/>
  </r>
  <r>
    <x v="56"/>
    <x v="1"/>
    <x v="3"/>
    <x v="0"/>
    <x v="527"/>
    <n v="7.68"/>
    <x v="17"/>
    <n v="45.63"/>
    <n v="44.72"/>
    <n v="0.91"/>
    <x v="142"/>
    <n v="96"/>
    <n v="95.52"/>
    <n v="89.87"/>
    <n v="4.88"/>
    <n v="1948.72"/>
    <n v="0.107"/>
    <n v="42.71"/>
  </r>
  <r>
    <x v="56"/>
    <x v="1"/>
    <x v="3"/>
    <x v="1"/>
    <x v="528"/>
    <n v="7.34"/>
    <x v="2"/>
    <n v="42.64"/>
    <n v="42.39"/>
    <n v="0.25"/>
    <x v="337"/>
    <n v="91.75"/>
    <n v="91.39"/>
    <n v="83.35"/>
    <n v="6.03"/>
    <n v="1794.9"/>
    <n v="0.14099999999999999"/>
    <n v="42.09"/>
  </r>
  <r>
    <x v="56"/>
    <x v="1"/>
    <x v="3"/>
    <x v="2"/>
    <x v="529"/>
    <n v="6.94"/>
    <x v="80"/>
    <n v="40.020000000000003"/>
    <n v="39.700000000000003"/>
    <n v="0.32"/>
    <x v="65"/>
    <n v="86.75"/>
    <n v="95.65"/>
    <n v="82.31"/>
    <n v="4.28"/>
    <n v="1673.74"/>
    <n v="0.107"/>
    <n v="41.82"/>
  </r>
  <r>
    <x v="57"/>
    <x v="1"/>
    <x v="0"/>
    <x v="0"/>
    <x v="530"/>
    <n v="7.92"/>
    <x v="86"/>
    <n v="43.3"/>
    <n v="42.07"/>
    <n v="1.23"/>
    <x v="338"/>
    <n v="99"/>
    <n v="97.92"/>
    <n v="94.19"/>
    <n v="36.119999999999997"/>
    <n v="3739.91"/>
    <n v="0.83399999999999996"/>
    <n v="86.37"/>
  </r>
  <r>
    <x v="57"/>
    <x v="1"/>
    <x v="0"/>
    <x v="1"/>
    <x v="398"/>
    <n v="7.79"/>
    <x v="71"/>
    <n v="44.44"/>
    <n v="43.36"/>
    <n v="1.08"/>
    <x v="76"/>
    <n v="97.38"/>
    <n v="94.84"/>
    <n v="90.09"/>
    <n v="37.93"/>
    <n v="3700.76"/>
    <n v="0.85399999999999998"/>
    <n v="83.28"/>
  </r>
  <r>
    <x v="57"/>
    <x v="1"/>
    <x v="0"/>
    <x v="2"/>
    <x v="377"/>
    <n v="7.89"/>
    <x v="29"/>
    <n v="37.299999999999997"/>
    <n v="36.229999999999997"/>
    <n v="1.07"/>
    <x v="339"/>
    <n v="98.62"/>
    <n v="93.41"/>
    <n v="89.47"/>
    <n v="32.33"/>
    <n v="3171.8"/>
    <n v="0.86699999999999999"/>
    <n v="85.03"/>
  </r>
  <r>
    <x v="57"/>
    <x v="1"/>
    <x v="1"/>
    <x v="0"/>
    <x v="531"/>
    <n v="7.59"/>
    <x v="3"/>
    <n v="36.119999999999997"/>
    <n v="35.4"/>
    <n v="0.72"/>
    <x v="142"/>
    <n v="94.88"/>
    <n v="93.96"/>
    <n v="87.37"/>
    <n v="52.67"/>
    <n v="4192.13"/>
    <n v="1.458"/>
    <n v="116.06"/>
  </r>
  <r>
    <x v="57"/>
    <x v="1"/>
    <x v="1"/>
    <x v="1"/>
    <x v="532"/>
    <n v="7.37"/>
    <x v="47"/>
    <n v="34.83"/>
    <n v="34.19"/>
    <n v="0.64"/>
    <x v="340"/>
    <n v="92.12"/>
    <n v="95.47"/>
    <n v="86.33"/>
    <n v="50.12"/>
    <n v="3977.94"/>
    <n v="1.4390000000000001"/>
    <n v="114.2"/>
  </r>
  <r>
    <x v="57"/>
    <x v="1"/>
    <x v="1"/>
    <x v="2"/>
    <x v="533"/>
    <n v="7.41"/>
    <x v="50"/>
    <n v="33.93"/>
    <n v="33.61"/>
    <n v="0.31"/>
    <x v="341"/>
    <n v="92.62"/>
    <n v="98.61"/>
    <n v="90.5"/>
    <n v="50.31"/>
    <n v="4018.1"/>
    <n v="1.4830000000000001"/>
    <n v="118.44"/>
  </r>
  <r>
    <x v="57"/>
    <x v="1"/>
    <x v="2"/>
    <x v="0"/>
    <x v="534"/>
    <n v="7.66"/>
    <x v="63"/>
    <n v="36.19"/>
    <n v="35.1"/>
    <n v="1.08"/>
    <x v="96"/>
    <n v="95.75"/>
    <n v="97.2"/>
    <n v="90.29"/>
    <n v="39.44"/>
    <n v="3505.93"/>
    <n v="1.0900000000000001"/>
    <n v="96.88"/>
  </r>
  <r>
    <x v="57"/>
    <x v="1"/>
    <x v="2"/>
    <x v="1"/>
    <x v="202"/>
    <n v="7.69"/>
    <x v="13"/>
    <n v="34.49"/>
    <n v="32.99"/>
    <n v="1.5"/>
    <x v="342"/>
    <n v="96.12"/>
    <n v="94.45"/>
    <n v="86.84"/>
    <n v="36.96"/>
    <n v="3221.03"/>
    <n v="1.071"/>
    <n v="93.38"/>
  </r>
  <r>
    <x v="57"/>
    <x v="1"/>
    <x v="2"/>
    <x v="2"/>
    <x v="382"/>
    <n v="7.43"/>
    <x v="37"/>
    <n v="33.11"/>
    <n v="32.32"/>
    <n v="0.79"/>
    <x v="244"/>
    <n v="92.88"/>
    <n v="91.08"/>
    <n v="82.56"/>
    <n v="34.94"/>
    <n v="3312.82"/>
    <n v="1.0549999999999999"/>
    <n v="100.05"/>
  </r>
  <r>
    <x v="57"/>
    <x v="1"/>
    <x v="3"/>
    <x v="0"/>
    <x v="535"/>
    <n v="7.93"/>
    <x v="115"/>
    <n v="42.89"/>
    <n v="42.66"/>
    <n v="0.22"/>
    <x v="62"/>
    <n v="99.12"/>
    <n v="99.66"/>
    <n v="98.28"/>
    <n v="4.5999999999999996"/>
    <n v="1698.45"/>
    <n v="0.107"/>
    <n v="39.6"/>
  </r>
  <r>
    <x v="57"/>
    <x v="1"/>
    <x v="3"/>
    <x v="1"/>
    <x v="536"/>
    <n v="7.6"/>
    <x v="5"/>
    <n v="40.46"/>
    <n v="40.46"/>
    <n v="0"/>
    <x v="56"/>
    <n v="95"/>
    <n v="98.15"/>
    <n v="93.24"/>
    <n v="6.31"/>
    <n v="1654.96"/>
    <n v="0.156"/>
    <n v="40.909999999999997"/>
  </r>
  <r>
    <x v="57"/>
    <x v="1"/>
    <x v="3"/>
    <x v="2"/>
    <x v="537"/>
    <n v="7.21"/>
    <x v="68"/>
    <n v="39.29"/>
    <n v="39.04"/>
    <n v="0.26"/>
    <x v="137"/>
    <n v="90.12"/>
    <n v="94.45"/>
    <n v="84.57"/>
    <n v="6.99"/>
    <n v="1780.68"/>
    <n v="0.17799999999999999"/>
    <n v="45.32"/>
  </r>
  <r>
    <x v="58"/>
    <x v="1"/>
    <x v="0"/>
    <x v="0"/>
    <x v="538"/>
    <n v="7.53"/>
    <x v="78"/>
    <n v="38.56"/>
    <n v="37.86"/>
    <n v="0.7"/>
    <x v="21"/>
    <n v="94.12"/>
    <n v="88.02"/>
    <n v="81.34"/>
    <n v="32.36"/>
    <n v="3185.32"/>
    <n v="0.83899999999999997"/>
    <n v="82.61"/>
  </r>
  <r>
    <x v="58"/>
    <x v="1"/>
    <x v="0"/>
    <x v="1"/>
    <x v="539"/>
    <n v="7.84"/>
    <x v="52"/>
    <n v="33.96"/>
    <n v="32.82"/>
    <n v="1.1399999999999999"/>
    <x v="2"/>
    <n v="98"/>
    <n v="95.57"/>
    <n v="90.52"/>
    <n v="28.65"/>
    <n v="2639.15"/>
    <n v="0.84399999999999997"/>
    <n v="77.72"/>
  </r>
  <r>
    <x v="58"/>
    <x v="1"/>
    <x v="0"/>
    <x v="2"/>
    <x v="427"/>
    <n v="7.28"/>
    <x v="90"/>
    <n v="35.22"/>
    <n v="34.49"/>
    <n v="0.73"/>
    <x v="167"/>
    <n v="91"/>
    <n v="93.11"/>
    <n v="82.97"/>
    <n v="29.86"/>
    <n v="2864.3"/>
    <n v="0.84799999999999998"/>
    <n v="81.33"/>
  </r>
  <r>
    <x v="58"/>
    <x v="1"/>
    <x v="1"/>
    <x v="0"/>
    <x v="540"/>
    <n v="7.66"/>
    <x v="63"/>
    <n v="32.22"/>
    <n v="31.59"/>
    <n v="0.63"/>
    <x v="31"/>
    <n v="95.75"/>
    <n v="92.89"/>
    <n v="87.2"/>
    <n v="47.28"/>
    <n v="3731.53"/>
    <n v="1.468"/>
    <n v="115.83"/>
  </r>
  <r>
    <x v="58"/>
    <x v="1"/>
    <x v="1"/>
    <x v="1"/>
    <x v="142"/>
    <n v="7.84"/>
    <x v="52"/>
    <n v="32.479999999999997"/>
    <n v="32.340000000000003"/>
    <n v="0.15"/>
    <x v="343"/>
    <n v="98"/>
    <n v="96.64"/>
    <n v="94.28"/>
    <n v="48.11"/>
    <n v="3801.13"/>
    <n v="1.4810000000000001"/>
    <n v="117.02"/>
  </r>
  <r>
    <x v="58"/>
    <x v="1"/>
    <x v="1"/>
    <x v="2"/>
    <x v="541"/>
    <n v="7.96"/>
    <x v="109"/>
    <n v="34.81"/>
    <n v="34.51"/>
    <n v="0.3"/>
    <x v="330"/>
    <n v="99.5"/>
    <n v="92.77"/>
    <n v="91.51"/>
    <n v="51.1"/>
    <n v="4081.09"/>
    <n v="1.468"/>
    <n v="117.24"/>
  </r>
  <r>
    <x v="58"/>
    <x v="1"/>
    <x v="2"/>
    <x v="0"/>
    <x v="542"/>
    <n v="7.78"/>
    <x v="14"/>
    <n v="32.24"/>
    <n v="31.04"/>
    <n v="1.2"/>
    <x v="247"/>
    <n v="97.25"/>
    <n v="95.2"/>
    <n v="89.14"/>
    <n v="36.590000000000003"/>
    <n v="3099.09"/>
    <n v="1.135"/>
    <n v="96.14"/>
  </r>
  <r>
    <x v="58"/>
    <x v="1"/>
    <x v="2"/>
    <x v="1"/>
    <x v="543"/>
    <n v="7.37"/>
    <x v="47"/>
    <n v="30.32"/>
    <n v="29.54"/>
    <n v="0.78"/>
    <x v="251"/>
    <n v="92.12"/>
    <n v="92.64"/>
    <n v="83.14"/>
    <n v="33.35"/>
    <n v="2980.33"/>
    <n v="1.1000000000000001"/>
    <n v="98.3"/>
  </r>
  <r>
    <x v="58"/>
    <x v="1"/>
    <x v="2"/>
    <x v="2"/>
    <x v="544"/>
    <n v="7.79"/>
    <x v="71"/>
    <n v="32.53"/>
    <n v="31.43"/>
    <n v="1.1000000000000001"/>
    <x v="216"/>
    <n v="97.38"/>
    <n v="93.1"/>
    <n v="87.59"/>
    <n v="34.79"/>
    <n v="3143.03"/>
    <n v="1.069"/>
    <n v="96.61"/>
  </r>
  <r>
    <x v="58"/>
    <x v="1"/>
    <x v="3"/>
    <x v="0"/>
    <x v="545"/>
    <n v="7.69"/>
    <x v="13"/>
    <n v="38.33"/>
    <n v="38.130000000000003"/>
    <n v="0.21"/>
    <x v="248"/>
    <n v="96.12"/>
    <n v="98.4"/>
    <n v="94.07"/>
    <n v="3.88"/>
    <n v="1489.95"/>
    <n v="0.10100000000000001"/>
    <n v="38.869999999999997"/>
  </r>
  <r>
    <x v="58"/>
    <x v="1"/>
    <x v="3"/>
    <x v="1"/>
    <x v="546"/>
    <n v="7.45"/>
    <x v="58"/>
    <n v="39.19"/>
    <n v="38.65"/>
    <n v="0.54"/>
    <x v="24"/>
    <n v="93.12"/>
    <n v="100.61"/>
    <n v="92.41"/>
    <n v="3.47"/>
    <n v="1724"/>
    <n v="8.8999999999999996E-2"/>
    <n v="43.99"/>
  </r>
  <r>
    <x v="58"/>
    <x v="1"/>
    <x v="3"/>
    <x v="2"/>
    <x v="547"/>
    <n v="7.88"/>
    <x v="95"/>
    <n v="39.54"/>
    <n v="39.19"/>
    <n v="0.35"/>
    <x v="297"/>
    <n v="98.5"/>
    <n v="92.86"/>
    <n v="90.66"/>
    <n v="6.46"/>
    <n v="1797.24"/>
    <n v="0.16300000000000001"/>
    <n v="45.46"/>
  </r>
  <r>
    <x v="59"/>
    <x v="2"/>
    <x v="0"/>
    <x v="0"/>
    <x v="548"/>
    <n v="7.26"/>
    <x v="100"/>
    <n v="38.69"/>
    <n v="38.07"/>
    <n v="0.62"/>
    <x v="154"/>
    <n v="90.75"/>
    <n v="96.35"/>
    <n v="86.03"/>
    <n v="31.84"/>
    <n v="3101.71"/>
    <n v="0.82299999999999995"/>
    <n v="80.17"/>
  </r>
  <r>
    <x v="59"/>
    <x v="2"/>
    <x v="0"/>
    <x v="1"/>
    <x v="549"/>
    <n v="7.89"/>
    <x v="29"/>
    <n v="42.6"/>
    <n v="41.65"/>
    <n v="0.95"/>
    <x v="74"/>
    <n v="98.62"/>
    <n v="91.22"/>
    <n v="87.95"/>
    <n v="35.36"/>
    <n v="3549.99"/>
    <n v="0.83"/>
    <n v="83.32"/>
  </r>
  <r>
    <x v="59"/>
    <x v="2"/>
    <x v="0"/>
    <x v="2"/>
    <x v="550"/>
    <n v="7.7"/>
    <x v="10"/>
    <n v="41.1"/>
    <n v="40.53"/>
    <n v="0.56999999999999995"/>
    <x v="60"/>
    <n v="96.25"/>
    <n v="95.8"/>
    <n v="90.93"/>
    <n v="32.700000000000003"/>
    <n v="3227.08"/>
    <n v="0.79600000000000004"/>
    <n v="78.52"/>
  </r>
  <r>
    <x v="59"/>
    <x v="2"/>
    <x v="1"/>
    <x v="0"/>
    <x v="551"/>
    <n v="7.42"/>
    <x v="31"/>
    <n v="36.72"/>
    <n v="35.49"/>
    <n v="1.23"/>
    <x v="2"/>
    <n v="92.75"/>
    <n v="96.34"/>
    <n v="86.36"/>
    <n v="54.03"/>
    <n v="4404.22"/>
    <n v="1.4710000000000001"/>
    <n v="119.94"/>
  </r>
  <r>
    <x v="59"/>
    <x v="2"/>
    <x v="1"/>
    <x v="1"/>
    <x v="367"/>
    <n v="7.81"/>
    <x v="49"/>
    <n v="37.36"/>
    <n v="36.979999999999997"/>
    <n v="0.39"/>
    <x v="119"/>
    <n v="97.62"/>
    <n v="98.5"/>
    <n v="95.16"/>
    <n v="56.38"/>
    <n v="4308.7299999999996"/>
    <n v="1.5089999999999999"/>
    <n v="115.32"/>
  </r>
  <r>
    <x v="59"/>
    <x v="2"/>
    <x v="1"/>
    <x v="2"/>
    <x v="552"/>
    <n v="7.96"/>
    <x v="109"/>
    <n v="38.81"/>
    <n v="38.450000000000003"/>
    <n v="0.36"/>
    <x v="344"/>
    <n v="99.5"/>
    <n v="92.88"/>
    <n v="91.56"/>
    <n v="54.43"/>
    <n v="4524.3599999999997"/>
    <n v="1.403"/>
    <n v="116.58"/>
  </r>
  <r>
    <x v="59"/>
    <x v="2"/>
    <x v="2"/>
    <x v="0"/>
    <x v="553"/>
    <n v="7.61"/>
    <x v="23"/>
    <n v="37.43"/>
    <n v="36.409999999999997"/>
    <n v="1.03"/>
    <x v="42"/>
    <n v="95.12"/>
    <n v="91.69"/>
    <n v="84.83"/>
    <n v="40.89"/>
    <n v="3550.83"/>
    <n v="1.0920000000000001"/>
    <n v="94.85"/>
  </r>
  <r>
    <x v="59"/>
    <x v="2"/>
    <x v="2"/>
    <x v="1"/>
    <x v="554"/>
    <n v="7.46"/>
    <x v="96"/>
    <n v="33.82"/>
    <n v="33.07"/>
    <n v="0.74"/>
    <x v="182"/>
    <n v="93.25"/>
    <n v="97.64"/>
    <n v="89.05"/>
    <n v="38.270000000000003"/>
    <n v="3307.38"/>
    <n v="1.1319999999999999"/>
    <n v="97.8"/>
  </r>
  <r>
    <x v="59"/>
    <x v="2"/>
    <x v="2"/>
    <x v="2"/>
    <x v="451"/>
    <n v="7.75"/>
    <x v="53"/>
    <n v="33.869999999999997"/>
    <n v="33.06"/>
    <n v="0.8"/>
    <x v="17"/>
    <n v="96.88"/>
    <n v="93.82"/>
    <n v="88.73"/>
    <n v="37.61"/>
    <n v="3311.13"/>
    <n v="1.1100000000000001"/>
    <n v="97.77"/>
  </r>
  <r>
    <x v="59"/>
    <x v="2"/>
    <x v="3"/>
    <x v="0"/>
    <x v="555"/>
    <n v="7.85"/>
    <x v="7"/>
    <n v="44.1"/>
    <n v="43"/>
    <n v="1.1000000000000001"/>
    <x v="287"/>
    <n v="98.12"/>
    <n v="97.72"/>
    <n v="93.5"/>
    <n v="4.63"/>
    <n v="1836.85"/>
    <n v="0.105"/>
    <n v="41.65"/>
  </r>
  <r>
    <x v="59"/>
    <x v="2"/>
    <x v="3"/>
    <x v="1"/>
    <x v="556"/>
    <n v="7.69"/>
    <x v="13"/>
    <n v="44.69"/>
    <n v="44.14"/>
    <n v="0.55000000000000004"/>
    <x v="176"/>
    <n v="96.12"/>
    <n v="97.02"/>
    <n v="92.11"/>
    <n v="4.92"/>
    <n v="1853.98"/>
    <n v="0.11"/>
    <n v="41.49"/>
  </r>
  <r>
    <x v="59"/>
    <x v="2"/>
    <x v="3"/>
    <x v="2"/>
    <x v="557"/>
    <n v="7.15"/>
    <x v="108"/>
    <n v="36.21"/>
    <n v="35.96"/>
    <n v="0.25"/>
    <x v="179"/>
    <n v="89.38"/>
    <n v="92.39"/>
    <n v="82"/>
    <n v="4.79"/>
    <n v="1662.96"/>
    <n v="0.13200000000000001"/>
    <n v="45.92"/>
  </r>
  <r>
    <x v="60"/>
    <x v="2"/>
    <x v="0"/>
    <x v="0"/>
    <x v="195"/>
    <n v="7.82"/>
    <x v="46"/>
    <n v="36.69"/>
    <n v="35.840000000000003"/>
    <n v="0.85"/>
    <x v="72"/>
    <n v="97.75"/>
    <n v="92.44"/>
    <n v="88.26"/>
    <n v="28.91"/>
    <n v="2917.3"/>
    <n v="0.78800000000000003"/>
    <n v="79.52"/>
  </r>
  <r>
    <x v="60"/>
    <x v="2"/>
    <x v="0"/>
    <x v="1"/>
    <x v="558"/>
    <n v="7.84"/>
    <x v="52"/>
    <n v="39.78"/>
    <n v="39.24"/>
    <n v="0.53"/>
    <x v="233"/>
    <n v="98"/>
    <n v="97.67"/>
    <n v="94.43"/>
    <n v="34.43"/>
    <n v="3281.75"/>
    <n v="0.86599999999999999"/>
    <n v="82.5"/>
  </r>
  <r>
    <x v="60"/>
    <x v="2"/>
    <x v="0"/>
    <x v="2"/>
    <x v="157"/>
    <n v="5.79"/>
    <x v="116"/>
    <n v="30.13"/>
    <n v="29.99"/>
    <n v="0.14000000000000001"/>
    <x v="343"/>
    <n v="72.38"/>
    <n v="98.12"/>
    <n v="70.69"/>
    <n v="25.24"/>
    <n v="2363.48"/>
    <n v="0.83799999999999997"/>
    <n v="78.45"/>
  </r>
  <r>
    <x v="60"/>
    <x v="2"/>
    <x v="1"/>
    <x v="0"/>
    <x v="115"/>
    <n v="7.49"/>
    <x v="55"/>
    <n v="33.93"/>
    <n v="33.93"/>
    <n v="0"/>
    <x v="56"/>
    <n v="93.62"/>
    <n v="99.88"/>
    <n v="93.51"/>
    <n v="49.52"/>
    <n v="3995"/>
    <n v="1.4590000000000001"/>
    <n v="117.73"/>
  </r>
  <r>
    <x v="60"/>
    <x v="2"/>
    <x v="1"/>
    <x v="1"/>
    <x v="559"/>
    <n v="7.41"/>
    <x v="50"/>
    <n v="37.07"/>
    <n v="36.270000000000003"/>
    <n v="0.8"/>
    <x v="93"/>
    <n v="92.62"/>
    <n v="94.62"/>
    <n v="85.75"/>
    <n v="52.28"/>
    <n v="4230.66"/>
    <n v="1.41"/>
    <n v="114.13"/>
  </r>
  <r>
    <x v="60"/>
    <x v="2"/>
    <x v="1"/>
    <x v="2"/>
    <x v="160"/>
    <n v="6.8"/>
    <x v="117"/>
    <n v="30.68"/>
    <n v="30.2"/>
    <n v="0.48"/>
    <x v="210"/>
    <n v="85"/>
    <n v="95.03"/>
    <n v="79.510000000000005"/>
    <n v="43.74"/>
    <n v="3421.94"/>
    <n v="1.4259999999999999"/>
    <n v="111.55"/>
  </r>
  <r>
    <x v="60"/>
    <x v="2"/>
    <x v="2"/>
    <x v="0"/>
    <x v="116"/>
    <n v="7.51"/>
    <x v="28"/>
    <n v="34.24"/>
    <n v="33.479999999999997"/>
    <n v="0.76"/>
    <x v="208"/>
    <n v="93.88"/>
    <n v="92.93"/>
    <n v="85.31"/>
    <n v="37.5"/>
    <n v="3348.01"/>
    <n v="1.095"/>
    <n v="97.78"/>
  </r>
  <r>
    <x v="60"/>
    <x v="2"/>
    <x v="2"/>
    <x v="1"/>
    <x v="117"/>
    <n v="7.42"/>
    <x v="31"/>
    <n v="31.38"/>
    <n v="30.76"/>
    <n v="0.62"/>
    <x v="256"/>
    <n v="92.75"/>
    <n v="90.07"/>
    <n v="81.89"/>
    <n v="35.33"/>
    <n v="3048.7"/>
    <n v="1.1259999999999999"/>
    <n v="97.15"/>
  </r>
  <r>
    <x v="60"/>
    <x v="2"/>
    <x v="2"/>
    <x v="2"/>
    <x v="118"/>
    <n v="7.66"/>
    <x v="63"/>
    <n v="35.07"/>
    <n v="33.74"/>
    <n v="1.34"/>
    <x v="148"/>
    <n v="95.75"/>
    <n v="89.98"/>
    <n v="82.88"/>
    <n v="40.36"/>
    <n v="3438.47"/>
    <n v="1.151"/>
    <n v="98.04"/>
  </r>
  <r>
    <x v="60"/>
    <x v="2"/>
    <x v="3"/>
    <x v="0"/>
    <x v="560"/>
    <n v="7.43"/>
    <x v="37"/>
    <n v="41.39"/>
    <n v="41.06"/>
    <n v="0.32"/>
    <x v="283"/>
    <n v="92.88"/>
    <n v="91.61"/>
    <n v="84.42"/>
    <n v="2.85"/>
    <n v="1779.26"/>
    <n v="6.9000000000000006E-2"/>
    <n v="42.99"/>
  </r>
  <r>
    <x v="60"/>
    <x v="2"/>
    <x v="3"/>
    <x v="1"/>
    <x v="561"/>
    <n v="7.88"/>
    <x v="95"/>
    <n v="42.57"/>
    <n v="42.07"/>
    <n v="0.5"/>
    <x v="132"/>
    <n v="98.5"/>
    <n v="97.04"/>
    <n v="94.46"/>
    <n v="7.24"/>
    <n v="1745.84"/>
    <n v="0.17"/>
    <n v="41.01"/>
  </r>
  <r>
    <x v="60"/>
    <x v="2"/>
    <x v="3"/>
    <x v="2"/>
    <x v="163"/>
    <n v="7.8"/>
    <x v="30"/>
    <n v="42.09"/>
    <n v="41.61"/>
    <n v="0.48"/>
    <x v="204"/>
    <n v="97.5"/>
    <n v="94.24"/>
    <n v="90.83"/>
    <n v="5.49"/>
    <n v="1649.49"/>
    <n v="0.13"/>
    <n v="39.19"/>
  </r>
  <r>
    <x v="61"/>
    <x v="2"/>
    <x v="0"/>
    <x v="0"/>
    <x v="562"/>
    <n v="7.29"/>
    <x v="118"/>
    <n v="38.85"/>
    <n v="37.81"/>
    <n v="1.04"/>
    <x v="152"/>
    <n v="91.12"/>
    <n v="96.39"/>
    <n v="85.48"/>
    <n v="33.590000000000003"/>
    <n v="3094.99"/>
    <n v="0.86499999999999999"/>
    <n v="79.67"/>
  </r>
  <r>
    <x v="61"/>
    <x v="2"/>
    <x v="0"/>
    <x v="1"/>
    <x v="448"/>
    <n v="7.74"/>
    <x v="45"/>
    <n v="37.590000000000003"/>
    <n v="37.020000000000003"/>
    <n v="0.56999999999999995"/>
    <x v="46"/>
    <n v="96.75"/>
    <n v="94.94"/>
    <n v="90.46"/>
    <n v="32.35"/>
    <n v="3224.63"/>
    <n v="0.86099999999999999"/>
    <n v="85.79"/>
  </r>
  <r>
    <x v="61"/>
    <x v="2"/>
    <x v="0"/>
    <x v="2"/>
    <x v="563"/>
    <n v="7.5"/>
    <x v="35"/>
    <n v="39.42"/>
    <n v="38.64"/>
    <n v="0.78"/>
    <x v="256"/>
    <n v="93.75"/>
    <n v="95.78"/>
    <n v="88.02"/>
    <n v="33.43"/>
    <n v="3157.59"/>
    <n v="0.84799999999999998"/>
    <n v="80.099999999999994"/>
  </r>
  <r>
    <x v="61"/>
    <x v="2"/>
    <x v="1"/>
    <x v="0"/>
    <x v="564"/>
    <n v="7.94"/>
    <x v="27"/>
    <n v="38.94"/>
    <n v="38.39"/>
    <n v="0.55000000000000004"/>
    <x v="75"/>
    <n v="99.25"/>
    <n v="99.08"/>
    <n v="96.95"/>
    <n v="55.58"/>
    <n v="4529.18"/>
    <n v="1.427"/>
    <n v="116.3"/>
  </r>
  <r>
    <x v="61"/>
    <x v="2"/>
    <x v="1"/>
    <x v="1"/>
    <x v="552"/>
    <n v="7.71"/>
    <x v="41"/>
    <n v="36.46"/>
    <n v="35.049999999999997"/>
    <n v="1.4"/>
    <x v="36"/>
    <n v="96.38"/>
    <n v="91.24"/>
    <n v="84.54"/>
    <n v="52.63"/>
    <n v="4339.7"/>
    <n v="1.444"/>
    <n v="119.04"/>
  </r>
  <r>
    <x v="61"/>
    <x v="2"/>
    <x v="1"/>
    <x v="2"/>
    <x v="565"/>
    <n v="7.46"/>
    <x v="96"/>
    <n v="35.409999999999997"/>
    <n v="35.299999999999997"/>
    <n v="0.11"/>
    <x v="325"/>
    <n v="93.25"/>
    <n v="93.6"/>
    <n v="87"/>
    <n v="50.53"/>
    <n v="4164.83"/>
    <n v="1.427"/>
    <n v="117.61"/>
  </r>
  <r>
    <x v="61"/>
    <x v="2"/>
    <x v="2"/>
    <x v="0"/>
    <x v="5"/>
    <n v="7.46"/>
    <x v="96"/>
    <n v="34"/>
    <n v="32.79"/>
    <n v="1.21"/>
    <x v="319"/>
    <n v="93.25"/>
    <n v="93.92"/>
    <n v="84.46"/>
    <n v="37.85"/>
    <n v="3328.02"/>
    <n v="1.113"/>
    <n v="97.89"/>
  </r>
  <r>
    <x v="61"/>
    <x v="2"/>
    <x v="2"/>
    <x v="1"/>
    <x v="566"/>
    <n v="7.44"/>
    <x v="43"/>
    <n v="31.6"/>
    <n v="30.75"/>
    <n v="0.86"/>
    <x v="308"/>
    <n v="93"/>
    <n v="93.59"/>
    <n v="84.68"/>
    <n v="33.729999999999997"/>
    <n v="2955.32"/>
    <n v="1.0669999999999999"/>
    <n v="93.51"/>
  </r>
  <r>
    <x v="61"/>
    <x v="2"/>
    <x v="2"/>
    <x v="2"/>
    <x v="318"/>
    <n v="7.36"/>
    <x v="38"/>
    <n v="32.35"/>
    <n v="31.29"/>
    <n v="1.06"/>
    <x v="69"/>
    <n v="92"/>
    <n v="93.63"/>
    <n v="83.32"/>
    <n v="35.49"/>
    <n v="3104.26"/>
    <n v="1.097"/>
    <n v="95.95"/>
  </r>
  <r>
    <x v="61"/>
    <x v="2"/>
    <x v="3"/>
    <x v="0"/>
    <x v="567"/>
    <n v="7.35"/>
    <x v="34"/>
    <n v="40.549999999999997"/>
    <n v="40.14"/>
    <n v="0.41"/>
    <x v="314"/>
    <n v="91.88"/>
    <n v="99.34"/>
    <n v="90.35"/>
    <n v="4.33"/>
    <n v="1797.68"/>
    <n v="0.107"/>
    <n v="44.34"/>
  </r>
  <r>
    <x v="61"/>
    <x v="2"/>
    <x v="3"/>
    <x v="1"/>
    <x v="568"/>
    <n v="7.63"/>
    <x v="19"/>
    <n v="45.2"/>
    <n v="44.07"/>
    <n v="1.1399999999999999"/>
    <x v="43"/>
    <n v="95.38"/>
    <n v="100.12"/>
    <n v="93.08"/>
    <n v="6.04"/>
    <n v="1831.86"/>
    <n v="0.13400000000000001"/>
    <n v="40.520000000000003"/>
  </r>
  <r>
    <x v="61"/>
    <x v="2"/>
    <x v="3"/>
    <x v="2"/>
    <x v="569"/>
    <n v="7.45"/>
    <x v="58"/>
    <n v="36.46"/>
    <n v="36.07"/>
    <n v="0.39"/>
    <x v="250"/>
    <n v="93.12"/>
    <n v="97.03"/>
    <n v="89.4"/>
    <n v="5.26"/>
    <n v="1502.08"/>
    <n v="0.14399999999999999"/>
    <n v="41.2"/>
  </r>
  <r>
    <x v="62"/>
    <x v="2"/>
    <x v="0"/>
    <x v="0"/>
    <x v="88"/>
    <n v="7.3"/>
    <x v="32"/>
    <n v="36.22"/>
    <n v="35.549999999999997"/>
    <n v="0.67"/>
    <x v="170"/>
    <n v="91.25"/>
    <n v="95.62"/>
    <n v="85.64"/>
    <n v="30.57"/>
    <n v="2919.69"/>
    <n v="0.84399999999999997"/>
    <n v="80.61"/>
  </r>
  <r>
    <x v="62"/>
    <x v="2"/>
    <x v="0"/>
    <x v="1"/>
    <x v="89"/>
    <n v="7.35"/>
    <x v="34"/>
    <n v="36.99"/>
    <n v="35.94"/>
    <n v="1.05"/>
    <x v="345"/>
    <n v="91.88"/>
    <n v="103"/>
    <n v="91.93"/>
    <n v="32.229999999999997"/>
    <n v="3008.56"/>
    <n v="0.871"/>
    <n v="81.33"/>
  </r>
  <r>
    <x v="62"/>
    <x v="2"/>
    <x v="0"/>
    <x v="2"/>
    <x v="90"/>
    <n v="7.71"/>
    <x v="41"/>
    <n v="41.23"/>
    <n v="40.25"/>
    <n v="0.98"/>
    <x v="22"/>
    <n v="96.38"/>
    <n v="94.38"/>
    <n v="88.79"/>
    <n v="34.770000000000003"/>
    <n v="3426.67"/>
    <n v="0.84299999999999997"/>
    <n v="83.1"/>
  </r>
  <r>
    <x v="62"/>
    <x v="2"/>
    <x v="1"/>
    <x v="0"/>
    <x v="570"/>
    <n v="7.52"/>
    <x v="39"/>
    <n v="34.6"/>
    <n v="34.22"/>
    <n v="0.38"/>
    <x v="120"/>
    <n v="94"/>
    <n v="95.8"/>
    <n v="89.07"/>
    <n v="50.43"/>
    <n v="4150.75"/>
    <n v="1.458"/>
    <n v="119.98"/>
  </r>
  <r>
    <x v="62"/>
    <x v="2"/>
    <x v="1"/>
    <x v="1"/>
    <x v="571"/>
    <n v="7.68"/>
    <x v="17"/>
    <n v="38.33"/>
    <n v="37.979999999999997"/>
    <n v="0.35"/>
    <x v="70"/>
    <n v="96"/>
    <n v="96.66"/>
    <n v="91.94"/>
    <n v="55.92"/>
    <n v="4590.66"/>
    <n v="1.4590000000000001"/>
    <n v="119.77"/>
  </r>
  <r>
    <x v="62"/>
    <x v="2"/>
    <x v="1"/>
    <x v="2"/>
    <x v="572"/>
    <n v="6.86"/>
    <x v="119"/>
    <n v="29.73"/>
    <n v="29.26"/>
    <n v="0.46"/>
    <x v="210"/>
    <n v="85.75"/>
    <n v="91.12"/>
    <n v="76.92"/>
    <n v="41.65"/>
    <n v="3435.08"/>
    <n v="1.401"/>
    <n v="115.56"/>
  </r>
  <r>
    <x v="62"/>
    <x v="2"/>
    <x v="2"/>
    <x v="0"/>
    <x v="405"/>
    <n v="7.85"/>
    <x v="7"/>
    <n v="33.92"/>
    <n v="32.99"/>
    <n v="0.93"/>
    <x v="116"/>
    <n v="98.12"/>
    <n v="87.83"/>
    <n v="83.82"/>
    <n v="36.130000000000003"/>
    <n v="3323.44"/>
    <n v="1.0649999999999999"/>
    <n v="97.99"/>
  </r>
  <r>
    <x v="62"/>
    <x v="2"/>
    <x v="2"/>
    <x v="1"/>
    <x v="573"/>
    <n v="7.71"/>
    <x v="41"/>
    <n v="31.71"/>
    <n v="30.83"/>
    <n v="0.88"/>
    <x v="346"/>
    <n v="96.38"/>
    <n v="94.31"/>
    <n v="88.36"/>
    <n v="33.68"/>
    <n v="3003.54"/>
    <n v="1.0620000000000001"/>
    <n v="94.72"/>
  </r>
  <r>
    <x v="62"/>
    <x v="2"/>
    <x v="2"/>
    <x v="2"/>
    <x v="574"/>
    <n v="7.4"/>
    <x v="81"/>
    <n v="33.68"/>
    <n v="32.49"/>
    <n v="1.19"/>
    <x v="106"/>
    <n v="92.5"/>
    <n v="95.16"/>
    <n v="84.92"/>
    <n v="37.75"/>
    <n v="3210.12"/>
    <n v="1.121"/>
    <n v="95.32"/>
  </r>
  <r>
    <x v="62"/>
    <x v="2"/>
    <x v="3"/>
    <x v="0"/>
    <x v="408"/>
    <n v="7.77"/>
    <x v="26"/>
    <n v="40.17"/>
    <n v="39.74"/>
    <n v="0.43"/>
    <x v="303"/>
    <n v="97.12"/>
    <n v="97.99"/>
    <n v="94.14"/>
    <n v="5.18"/>
    <n v="1516.57"/>
    <n v="0.129"/>
    <n v="37.75"/>
  </r>
  <r>
    <x v="62"/>
    <x v="2"/>
    <x v="3"/>
    <x v="1"/>
    <x v="575"/>
    <n v="5.73"/>
    <x v="120"/>
    <n v="30.13"/>
    <n v="29.23"/>
    <n v="0.89"/>
    <x v="347"/>
    <n v="71.62"/>
    <n v="91.9"/>
    <n v="63.87"/>
    <n v="3.05"/>
    <n v="1306.69"/>
    <n v="0.10100000000000001"/>
    <n v="43.37"/>
  </r>
  <r>
    <x v="62"/>
    <x v="2"/>
    <x v="3"/>
    <x v="2"/>
    <x v="188"/>
    <n v="7.71"/>
    <x v="41"/>
    <n v="43.2"/>
    <n v="42.7"/>
    <n v="0.5"/>
    <x v="166"/>
    <n v="96.38"/>
    <n v="94.84"/>
    <n v="90.34"/>
    <n v="2.21"/>
    <n v="1934.46"/>
    <n v="5.0999999999999997E-2"/>
    <n v="44.78"/>
  </r>
  <r>
    <x v="63"/>
    <x v="2"/>
    <x v="0"/>
    <x v="0"/>
    <x v="221"/>
    <n v="5.91"/>
    <x v="121"/>
    <n v="30.6"/>
    <n v="29.93"/>
    <n v="0.66"/>
    <x v="296"/>
    <n v="73.88"/>
    <n v="98.56"/>
    <n v="71.23"/>
    <n v="25.35"/>
    <n v="2568.65"/>
    <n v="0.82899999999999996"/>
    <n v="83.96"/>
  </r>
  <r>
    <x v="63"/>
    <x v="2"/>
    <x v="0"/>
    <x v="1"/>
    <x v="576"/>
    <n v="7.55"/>
    <x v="25"/>
    <n v="35.229999999999997"/>
    <n v="34.4"/>
    <n v="0.84"/>
    <x v="17"/>
    <n v="94.38"/>
    <n v="96.78"/>
    <n v="89.17"/>
    <n v="29.35"/>
    <n v="2837.39"/>
    <n v="0.83299999999999996"/>
    <n v="80.53"/>
  </r>
  <r>
    <x v="63"/>
    <x v="2"/>
    <x v="0"/>
    <x v="2"/>
    <x v="164"/>
    <n v="7.45"/>
    <x v="58"/>
    <n v="38.950000000000003"/>
    <n v="37.979999999999997"/>
    <n v="0.97"/>
    <x v="240"/>
    <n v="93.12"/>
    <n v="92.2"/>
    <n v="83.73"/>
    <n v="34.39"/>
    <n v="3206.66"/>
    <n v="0.88300000000000001"/>
    <n v="82.33"/>
  </r>
  <r>
    <x v="63"/>
    <x v="2"/>
    <x v="1"/>
    <x v="0"/>
    <x v="224"/>
    <n v="7.51"/>
    <x v="28"/>
    <n v="36.42"/>
    <n v="35.729999999999997"/>
    <n v="0.68"/>
    <x v="199"/>
    <n v="93.88"/>
    <n v="99.52"/>
    <n v="91.67"/>
    <n v="49.75"/>
    <n v="4216.62"/>
    <n v="1.3660000000000001"/>
    <n v="115.78"/>
  </r>
  <r>
    <x v="63"/>
    <x v="2"/>
    <x v="1"/>
    <x v="1"/>
    <x v="577"/>
    <n v="7.72"/>
    <x v="24"/>
    <n v="33.43"/>
    <n v="33.1"/>
    <n v="0.33"/>
    <x v="181"/>
    <n v="96.5"/>
    <n v="95.28"/>
    <n v="91.03"/>
    <n v="49.38"/>
    <n v="3895.06"/>
    <n v="1.4770000000000001"/>
    <n v="116.5"/>
  </r>
  <r>
    <x v="63"/>
    <x v="2"/>
    <x v="1"/>
    <x v="2"/>
    <x v="261"/>
    <n v="7.31"/>
    <x v="57"/>
    <n v="29.87"/>
    <n v="28.99"/>
    <n v="0.88"/>
    <x v="37"/>
    <n v="91.38"/>
    <n v="91.34"/>
    <n v="80.989999999999995"/>
    <n v="44.04"/>
    <n v="3518.28"/>
    <n v="1.474"/>
    <n v="117.78"/>
  </r>
  <r>
    <x v="63"/>
    <x v="2"/>
    <x v="2"/>
    <x v="0"/>
    <x v="227"/>
    <n v="6.96"/>
    <x v="122"/>
    <n v="28.88"/>
    <n v="28.47"/>
    <n v="0.4"/>
    <x v="348"/>
    <n v="87"/>
    <n v="93.6"/>
    <n v="80.290000000000006"/>
    <n v="31.69"/>
    <n v="2756.33"/>
    <n v="1.097"/>
    <n v="95.44"/>
  </r>
  <r>
    <x v="63"/>
    <x v="2"/>
    <x v="2"/>
    <x v="1"/>
    <x v="578"/>
    <n v="7.7"/>
    <x v="10"/>
    <n v="30.93"/>
    <n v="29.91"/>
    <n v="1.02"/>
    <x v="101"/>
    <n v="96.25"/>
    <n v="97.1"/>
    <n v="90.37"/>
    <n v="34.14"/>
    <n v="2987.31"/>
    <n v="1.1040000000000001"/>
    <n v="96.58"/>
  </r>
  <r>
    <x v="63"/>
    <x v="2"/>
    <x v="2"/>
    <x v="2"/>
    <x v="170"/>
    <n v="7.22"/>
    <x v="74"/>
    <n v="28.67"/>
    <n v="27.61"/>
    <n v="1.06"/>
    <x v="349"/>
    <n v="90.25"/>
    <n v="98.49"/>
    <n v="85.6"/>
    <n v="31.08"/>
    <n v="2612.98"/>
    <n v="1.0840000000000001"/>
    <n v="91.14"/>
  </r>
  <r>
    <x v="63"/>
    <x v="2"/>
    <x v="3"/>
    <x v="0"/>
    <x v="230"/>
    <n v="7.3"/>
    <x v="32"/>
    <n v="35.380000000000003"/>
    <n v="35.049999999999997"/>
    <n v="0.33"/>
    <x v="344"/>
    <n v="91.25"/>
    <n v="96.57"/>
    <n v="87.3"/>
    <n v="2.68"/>
    <n v="1423.18"/>
    <n v="7.5999999999999998E-2"/>
    <n v="40.22"/>
  </r>
  <r>
    <x v="63"/>
    <x v="2"/>
    <x v="3"/>
    <x v="1"/>
    <x v="579"/>
    <n v="7.53"/>
    <x v="78"/>
    <n v="38.67"/>
    <n v="38.39"/>
    <n v="0.27"/>
    <x v="290"/>
    <n v="94.12"/>
    <n v="94.95"/>
    <n v="88.73"/>
    <n v="5.23"/>
    <n v="1588.87"/>
    <n v="0.13500000000000001"/>
    <n v="41.09"/>
  </r>
  <r>
    <x v="63"/>
    <x v="2"/>
    <x v="3"/>
    <x v="2"/>
    <x v="173"/>
    <n v="7.38"/>
    <x v="16"/>
    <n v="37.56"/>
    <n v="37.229999999999997"/>
    <n v="0.33"/>
    <x v="164"/>
    <n v="92.25"/>
    <n v="89.94"/>
    <n v="82.23"/>
    <n v="4.9000000000000004"/>
    <n v="1669.22"/>
    <n v="0.13"/>
    <n v="44.44"/>
  </r>
  <r>
    <x v="64"/>
    <x v="2"/>
    <x v="0"/>
    <x v="0"/>
    <x v="531"/>
    <n v="7.9"/>
    <x v="65"/>
    <n v="32.89"/>
    <n v="32.24"/>
    <n v="0.65"/>
    <x v="256"/>
    <n v="98.75"/>
    <n v="93.98"/>
    <n v="90.96"/>
    <n v="27.81"/>
    <n v="2855.01"/>
    <n v="0.84599999999999997"/>
    <n v="86.79"/>
  </r>
  <r>
    <x v="64"/>
    <x v="2"/>
    <x v="0"/>
    <x v="1"/>
    <x v="199"/>
    <n v="7.63"/>
    <x v="19"/>
    <n v="35.92"/>
    <n v="35.450000000000003"/>
    <n v="0.47"/>
    <x v="241"/>
    <n v="95.38"/>
    <n v="100.69"/>
    <n v="94.77"/>
    <n v="31.45"/>
    <n v="2929.02"/>
    <n v="0.876"/>
    <n v="81.55"/>
  </r>
  <r>
    <x v="64"/>
    <x v="2"/>
    <x v="0"/>
    <x v="2"/>
    <x v="533"/>
    <n v="6.88"/>
    <x v="123"/>
    <n v="32.57"/>
    <n v="31.54"/>
    <n v="1.03"/>
    <x v="53"/>
    <n v="86"/>
    <n v="92.45"/>
    <n v="77.010000000000005"/>
    <n v="28.31"/>
    <n v="2745.87"/>
    <n v="0.86899999999999999"/>
    <n v="84.31"/>
  </r>
  <r>
    <x v="64"/>
    <x v="2"/>
    <x v="1"/>
    <x v="0"/>
    <x v="382"/>
    <n v="7.82"/>
    <x v="46"/>
    <n v="34.299999999999997"/>
    <n v="33.44"/>
    <n v="0.86"/>
    <x v="92"/>
    <n v="97.75"/>
    <n v="92.22"/>
    <n v="87.89"/>
    <n v="48.73"/>
    <n v="4018.87"/>
    <n v="1.421"/>
    <n v="117.18"/>
  </r>
  <r>
    <x v="64"/>
    <x v="2"/>
    <x v="1"/>
    <x v="1"/>
    <x v="383"/>
    <n v="7.2"/>
    <x v="91"/>
    <n v="31.3"/>
    <n v="30.73"/>
    <n v="0.56999999999999995"/>
    <x v="21"/>
    <n v="90"/>
    <n v="94.33"/>
    <n v="83.35"/>
    <n v="48.08"/>
    <n v="3833.93"/>
    <n v="1.536"/>
    <n v="122.49"/>
  </r>
  <r>
    <x v="64"/>
    <x v="2"/>
    <x v="1"/>
    <x v="2"/>
    <x v="384"/>
    <n v="7.27"/>
    <x v="12"/>
    <n v="30.7"/>
    <n v="30.37"/>
    <n v="0.32"/>
    <x v="160"/>
    <n v="90.88"/>
    <n v="97.85"/>
    <n v="87.99"/>
    <n v="44.54"/>
    <n v="3553.62"/>
    <n v="1.4510000000000001"/>
    <n v="115.77"/>
  </r>
  <r>
    <x v="64"/>
    <x v="2"/>
    <x v="2"/>
    <x v="0"/>
    <x v="423"/>
    <n v="7.51"/>
    <x v="28"/>
    <n v="31.04"/>
    <n v="30.01"/>
    <n v="1.03"/>
    <x v="350"/>
    <n v="93.88"/>
    <n v="101.43"/>
    <n v="92.06"/>
    <n v="34.57"/>
    <n v="3154.03"/>
    <n v="1.1140000000000001"/>
    <n v="101.62"/>
  </r>
  <r>
    <x v="64"/>
    <x v="2"/>
    <x v="2"/>
    <x v="1"/>
    <x v="580"/>
    <n v="7.47"/>
    <x v="51"/>
    <n v="29.82"/>
    <n v="29.35"/>
    <n v="0.47"/>
    <x v="39"/>
    <n v="93.38"/>
    <n v="94.03"/>
    <n v="86.4"/>
    <n v="32.44"/>
    <n v="2819.17"/>
    <n v="1.0880000000000001"/>
    <n v="94.54"/>
  </r>
  <r>
    <x v="64"/>
    <x v="2"/>
    <x v="2"/>
    <x v="2"/>
    <x v="581"/>
    <n v="7.45"/>
    <x v="58"/>
    <n v="28.29"/>
    <n v="27.16"/>
    <n v="1.1299999999999999"/>
    <x v="351"/>
    <n v="93.12"/>
    <n v="91.09"/>
    <n v="81.45"/>
    <n v="31.05"/>
    <n v="2725.1"/>
    <n v="1.0980000000000001"/>
    <n v="96.34"/>
  </r>
  <r>
    <x v="64"/>
    <x v="2"/>
    <x v="3"/>
    <x v="0"/>
    <x v="426"/>
    <n v="7.39"/>
    <x v="59"/>
    <n v="36.049999999999997"/>
    <n v="35.549999999999997"/>
    <n v="0.5"/>
    <x v="60"/>
    <n v="92.38"/>
    <n v="94.8"/>
    <n v="86.36"/>
    <n v="2.44"/>
    <n v="1351.61"/>
    <n v="6.8000000000000005E-2"/>
    <n v="37.49"/>
  </r>
  <r>
    <x v="64"/>
    <x v="2"/>
    <x v="3"/>
    <x v="1"/>
    <x v="148"/>
    <n v="7.59"/>
    <x v="3"/>
    <n v="37.72"/>
    <n v="37.28"/>
    <n v="0.44"/>
    <x v="166"/>
    <n v="94.88"/>
    <n v="94.51"/>
    <n v="88.62"/>
    <n v="3.12"/>
    <n v="1616.78"/>
    <n v="8.3000000000000004E-2"/>
    <n v="42.86"/>
  </r>
  <r>
    <x v="64"/>
    <x v="2"/>
    <x v="3"/>
    <x v="2"/>
    <x v="79"/>
    <n v="7.58"/>
    <x v="6"/>
    <n v="38.1"/>
    <n v="38.020000000000003"/>
    <n v="0.08"/>
    <x v="214"/>
    <n v="94.75"/>
    <n v="95.5"/>
    <n v="90.28"/>
    <n v="3.46"/>
    <n v="1566.3"/>
    <n v="9.0999999999999998E-2"/>
    <n v="41.11"/>
  </r>
  <r>
    <x v="65"/>
    <x v="2"/>
    <x v="0"/>
    <x v="0"/>
    <x v="102"/>
    <n v="7.7"/>
    <x v="10"/>
    <n v="42.08"/>
    <n v="41.63"/>
    <n v="0.45"/>
    <x v="303"/>
    <n v="96.25"/>
    <n v="97.19"/>
    <n v="92.53"/>
    <n v="35.26"/>
    <n v="3352.84"/>
    <n v="0.83799999999999997"/>
    <n v="79.67"/>
  </r>
  <r>
    <x v="65"/>
    <x v="2"/>
    <x v="0"/>
    <x v="1"/>
    <x v="582"/>
    <n v="7.53"/>
    <x v="78"/>
    <n v="39.47"/>
    <n v="38.49"/>
    <n v="0.99"/>
    <x v="265"/>
    <n v="94.12"/>
    <n v="97.92"/>
    <n v="89.87"/>
    <n v="32.72"/>
    <n v="3225.11"/>
    <n v="0.82899999999999996"/>
    <n v="81.7"/>
  </r>
  <r>
    <x v="65"/>
    <x v="2"/>
    <x v="0"/>
    <x v="2"/>
    <x v="253"/>
    <n v="7.31"/>
    <x v="57"/>
    <n v="35.96"/>
    <n v="35.090000000000003"/>
    <n v="0.87"/>
    <x v="175"/>
    <n v="91.38"/>
    <n v="96.13"/>
    <n v="85.72"/>
    <n v="29.24"/>
    <n v="3000.15"/>
    <n v="0.81299999999999994"/>
    <n v="83.44"/>
  </r>
  <r>
    <x v="65"/>
    <x v="2"/>
    <x v="1"/>
    <x v="0"/>
    <x v="105"/>
    <n v="7.33"/>
    <x v="60"/>
    <n v="36.090000000000003"/>
    <n v="35.119999999999997"/>
    <n v="0.98"/>
    <x v="308"/>
    <n v="91.62"/>
    <n v="98.14"/>
    <n v="87.49"/>
    <n v="53.85"/>
    <n v="4333.26"/>
    <n v="1.492"/>
    <n v="120.06"/>
  </r>
  <r>
    <x v="65"/>
    <x v="2"/>
    <x v="1"/>
    <x v="1"/>
    <x v="583"/>
    <n v="7.89"/>
    <x v="29"/>
    <n v="36.29"/>
    <n v="35.549999999999997"/>
    <n v="0.74"/>
    <x v="83"/>
    <n v="98.62"/>
    <n v="98.92"/>
    <n v="95.57"/>
    <n v="51.64"/>
    <n v="4364.58"/>
    <n v="1.423"/>
    <n v="120.26"/>
  </r>
  <r>
    <x v="65"/>
    <x v="2"/>
    <x v="1"/>
    <x v="2"/>
    <x v="584"/>
    <n v="7.68"/>
    <x v="17"/>
    <n v="36.15"/>
    <n v="35.770000000000003"/>
    <n v="0.38"/>
    <x v="160"/>
    <n v="96"/>
    <n v="96.58"/>
    <n v="91.74"/>
    <n v="53.13"/>
    <n v="4181.91"/>
    <n v="1.47"/>
    <n v="115.69"/>
  </r>
  <r>
    <x v="65"/>
    <x v="2"/>
    <x v="2"/>
    <x v="0"/>
    <x v="213"/>
    <n v="7.58"/>
    <x v="6"/>
    <n v="34.700000000000003"/>
    <n v="34.1"/>
    <n v="0.6"/>
    <x v="88"/>
    <n v="94.75"/>
    <n v="94.7"/>
    <n v="88.19"/>
    <n v="39.56"/>
    <n v="3297.98"/>
    <n v="1.1399999999999999"/>
    <n v="95.05"/>
  </r>
  <r>
    <x v="65"/>
    <x v="2"/>
    <x v="2"/>
    <x v="1"/>
    <x v="585"/>
    <n v="8"/>
    <x v="84"/>
    <n v="34.270000000000003"/>
    <n v="33.71"/>
    <n v="0.56000000000000005"/>
    <x v="50"/>
    <n v="100"/>
    <n v="103"/>
    <n v="101.33"/>
    <n v="36.58"/>
    <n v="3339.54"/>
    <n v="1.0669999999999999"/>
    <n v="97.46"/>
  </r>
  <r>
    <x v="65"/>
    <x v="2"/>
    <x v="2"/>
    <x v="2"/>
    <x v="586"/>
    <n v="7.15"/>
    <x v="108"/>
    <n v="30.43"/>
    <n v="29.5"/>
    <n v="0.93"/>
    <x v="270"/>
    <n v="89.38"/>
    <n v="92.75"/>
    <n v="80.36"/>
    <n v="34.32"/>
    <n v="2983.1"/>
    <n v="1.1279999999999999"/>
    <n v="98.02"/>
  </r>
  <r>
    <x v="65"/>
    <x v="2"/>
    <x v="3"/>
    <x v="0"/>
    <x v="111"/>
    <n v="7.8"/>
    <x v="30"/>
    <n v="43.03"/>
    <n v="42.33"/>
    <n v="0.7"/>
    <x v="50"/>
    <n v="97.5"/>
    <n v="97.32"/>
    <n v="93.35"/>
    <n v="5.54"/>
    <n v="1861.79"/>
    <n v="0.129"/>
    <n v="43.27"/>
  </r>
  <r>
    <x v="65"/>
    <x v="2"/>
    <x v="3"/>
    <x v="1"/>
    <x v="587"/>
    <n v="7.51"/>
    <x v="28"/>
    <n v="39.11"/>
    <n v="38.67"/>
    <n v="0.44"/>
    <x v="135"/>
    <n v="93.88"/>
    <n v="97.59"/>
    <n v="90.58"/>
    <n v="3.88"/>
    <n v="1719.06"/>
    <n v="9.9000000000000005E-2"/>
    <n v="43.95"/>
  </r>
  <r>
    <x v="65"/>
    <x v="2"/>
    <x v="3"/>
    <x v="2"/>
    <x v="220"/>
    <n v="7.44"/>
    <x v="43"/>
    <n v="39.08"/>
    <n v="38.32"/>
    <n v="0.77"/>
    <x v="31"/>
    <n v="93"/>
    <n v="90.19"/>
    <n v="82.23"/>
    <n v="3.75"/>
    <n v="1662.15"/>
    <n v="9.6000000000000002E-2"/>
    <n v="42.53"/>
  </r>
  <r>
    <x v="66"/>
    <x v="2"/>
    <x v="0"/>
    <x v="0"/>
    <x v="588"/>
    <n v="7.87"/>
    <x v="33"/>
    <n v="40.51"/>
    <n v="39.200000000000003"/>
    <n v="1.3"/>
    <x v="6"/>
    <n v="98.38"/>
    <n v="94.58"/>
    <n v="90.04"/>
    <n v="35.24"/>
    <n v="3287.34"/>
    <n v="0.87"/>
    <n v="81.150000000000006"/>
  </r>
  <r>
    <x v="66"/>
    <x v="2"/>
    <x v="0"/>
    <x v="1"/>
    <x v="124"/>
    <n v="7.4"/>
    <x v="81"/>
    <n v="38.270000000000003"/>
    <n v="37.51"/>
    <n v="0.77"/>
    <x v="4"/>
    <n v="92.5"/>
    <n v="94.65"/>
    <n v="85.8"/>
    <n v="34.020000000000003"/>
    <n v="3069.75"/>
    <n v="0.88900000000000001"/>
    <n v="80.209999999999994"/>
  </r>
  <r>
    <x v="66"/>
    <x v="2"/>
    <x v="0"/>
    <x v="2"/>
    <x v="589"/>
    <n v="7.59"/>
    <x v="3"/>
    <n v="36.15"/>
    <n v="35.200000000000003"/>
    <n v="0.95"/>
    <x v="117"/>
    <n v="94.88"/>
    <n v="96.33"/>
    <n v="88.99"/>
    <n v="31.13"/>
    <n v="2863.22"/>
    <n v="0.86099999999999999"/>
    <n v="79.209999999999994"/>
  </r>
  <r>
    <x v="66"/>
    <x v="2"/>
    <x v="1"/>
    <x v="0"/>
    <x v="590"/>
    <n v="6.94"/>
    <x v="80"/>
    <n v="30.78"/>
    <n v="30.6"/>
    <n v="0.18"/>
    <x v="111"/>
    <n v="86.75"/>
    <n v="97.83"/>
    <n v="84.37"/>
    <n v="44.99"/>
    <n v="3594.98"/>
    <n v="1.462"/>
    <n v="116.79"/>
  </r>
  <r>
    <x v="66"/>
    <x v="2"/>
    <x v="1"/>
    <x v="1"/>
    <x v="127"/>
    <n v="7.42"/>
    <x v="31"/>
    <n v="34.270000000000003"/>
    <n v="33.450000000000003"/>
    <n v="0.82"/>
    <x v="22"/>
    <n v="92.75"/>
    <n v="95.01"/>
    <n v="86.02"/>
    <n v="49.86"/>
    <n v="4117.97"/>
    <n v="1.4550000000000001"/>
    <n v="120.18"/>
  </r>
  <r>
    <x v="66"/>
    <x v="2"/>
    <x v="1"/>
    <x v="2"/>
    <x v="591"/>
    <n v="7.65"/>
    <x v="48"/>
    <n v="34.9"/>
    <n v="34.090000000000003"/>
    <n v="0.82"/>
    <x v="236"/>
    <n v="95.62"/>
    <n v="93.55"/>
    <n v="87.37"/>
    <n v="50.2"/>
    <n v="3992.91"/>
    <n v="1.4379999999999999"/>
    <n v="114.4"/>
  </r>
  <r>
    <x v="66"/>
    <x v="2"/>
    <x v="2"/>
    <x v="0"/>
    <x v="592"/>
    <n v="7.36"/>
    <x v="38"/>
    <n v="30.69"/>
    <n v="29.9"/>
    <n v="0.78"/>
    <x v="258"/>
    <n v="92"/>
    <n v="96.3"/>
    <n v="86.33"/>
    <n v="34.4"/>
    <n v="2795.25"/>
    <n v="1.121"/>
    <n v="91.09"/>
  </r>
  <r>
    <x v="66"/>
    <x v="2"/>
    <x v="2"/>
    <x v="1"/>
    <x v="453"/>
    <n v="7.69"/>
    <x v="13"/>
    <n v="32.520000000000003"/>
    <n v="31.57"/>
    <n v="0.95"/>
    <x v="180"/>
    <n v="96.12"/>
    <n v="97.23"/>
    <n v="90.74"/>
    <n v="36.659999999999997"/>
    <n v="3027.54"/>
    <n v="1.127"/>
    <n v="93.1"/>
  </r>
  <r>
    <x v="66"/>
    <x v="2"/>
    <x v="2"/>
    <x v="2"/>
    <x v="593"/>
    <n v="7.39"/>
    <x v="59"/>
    <n v="31.06"/>
    <n v="30.19"/>
    <n v="0.87"/>
    <x v="352"/>
    <n v="92.38"/>
    <n v="93.53"/>
    <n v="83.97"/>
    <n v="35.65"/>
    <n v="2958.88"/>
    <n v="1.1479999999999999"/>
    <n v="95.27"/>
  </r>
  <r>
    <x v="66"/>
    <x v="2"/>
    <x v="3"/>
    <x v="0"/>
    <x v="594"/>
    <n v="7.71"/>
    <x v="41"/>
    <n v="44.69"/>
    <n v="44.34"/>
    <n v="0.35"/>
    <x v="353"/>
    <n v="96.38"/>
    <n v="95.53"/>
    <n v="91.34"/>
    <n v="4.97"/>
    <n v="1841.8"/>
    <n v="0.111"/>
    <n v="41.21"/>
  </r>
  <r>
    <x v="66"/>
    <x v="2"/>
    <x v="3"/>
    <x v="1"/>
    <x v="133"/>
    <n v="4.6399999999999997"/>
    <x v="124"/>
    <n v="25.55"/>
    <n v="25.03"/>
    <n v="0.52"/>
    <x v="171"/>
    <n v="58"/>
    <n v="96.14"/>
    <n v="54.62"/>
    <n v="2.98"/>
    <n v="1093.99"/>
    <n v="0.11600000000000001"/>
    <n v="42.81"/>
  </r>
  <r>
    <x v="66"/>
    <x v="2"/>
    <x v="3"/>
    <x v="2"/>
    <x v="595"/>
    <n v="5.9"/>
    <x v="125"/>
    <n v="30.38"/>
    <n v="30.32"/>
    <n v="7.0000000000000007E-2"/>
    <x v="214"/>
    <n v="73.75"/>
    <n v="96.01"/>
    <n v="70.650000000000006"/>
    <n v="3.55"/>
    <n v="1330.41"/>
    <n v="0.11700000000000001"/>
    <n v="43.79"/>
  </r>
  <r>
    <x v="67"/>
    <x v="2"/>
    <x v="0"/>
    <x v="0"/>
    <x v="596"/>
    <n v="7.31"/>
    <x v="57"/>
    <n v="37.56"/>
    <n v="34.99"/>
    <n v="2.58"/>
    <x v="354"/>
    <n v="91.38"/>
    <n v="95.23"/>
    <n v="81.05"/>
    <n v="33.33"/>
    <n v="3128.01"/>
    <n v="0.88700000000000001"/>
    <n v="83.28"/>
  </r>
  <r>
    <x v="67"/>
    <x v="2"/>
    <x v="0"/>
    <x v="1"/>
    <x v="597"/>
    <n v="7.69"/>
    <x v="13"/>
    <n v="37.840000000000003"/>
    <n v="35.69"/>
    <n v="2.14"/>
    <x v="355"/>
    <n v="96.12"/>
    <n v="93.58"/>
    <n v="84.86"/>
    <n v="32.04"/>
    <n v="3020.37"/>
    <n v="0.84699999999999998"/>
    <n v="79.83"/>
  </r>
  <r>
    <x v="67"/>
    <x v="2"/>
    <x v="0"/>
    <x v="2"/>
    <x v="459"/>
    <n v="7.51"/>
    <x v="28"/>
    <n v="41.76"/>
    <n v="40.92"/>
    <n v="0.83"/>
    <x v="142"/>
    <n v="93.88"/>
    <n v="94.56"/>
    <n v="87"/>
    <n v="34.32"/>
    <n v="3331.43"/>
    <n v="0.82199999999999995"/>
    <n v="79.78"/>
  </r>
  <r>
    <x v="67"/>
    <x v="2"/>
    <x v="1"/>
    <x v="0"/>
    <x v="598"/>
    <n v="7.78"/>
    <x v="14"/>
    <n v="39.53"/>
    <n v="38.83"/>
    <n v="0.7"/>
    <x v="29"/>
    <n v="97.25"/>
    <n v="98.95"/>
    <n v="94.54"/>
    <n v="57.28"/>
    <n v="4527.08"/>
    <n v="1.4490000000000001"/>
    <n v="114.53"/>
  </r>
  <r>
    <x v="67"/>
    <x v="2"/>
    <x v="1"/>
    <x v="1"/>
    <x v="254"/>
    <n v="7.45"/>
    <x v="58"/>
    <n v="36.549999999999997"/>
    <n v="36.46"/>
    <n v="0.09"/>
    <x v="356"/>
    <n v="93.12"/>
    <n v="98.91"/>
    <n v="91.89"/>
    <n v="53.73"/>
    <n v="4219.6000000000004"/>
    <n v="1.47"/>
    <n v="115.46"/>
  </r>
  <r>
    <x v="67"/>
    <x v="2"/>
    <x v="1"/>
    <x v="2"/>
    <x v="344"/>
    <n v="7.88"/>
    <x v="95"/>
    <n v="37.01"/>
    <n v="35.93"/>
    <n v="1.07"/>
    <x v="80"/>
    <n v="98.5"/>
    <n v="93.48"/>
    <n v="89.4"/>
    <n v="55.53"/>
    <n v="4458.13"/>
    <n v="1.5009999999999999"/>
    <n v="120.47"/>
  </r>
  <r>
    <x v="67"/>
    <x v="2"/>
    <x v="2"/>
    <x v="0"/>
    <x v="599"/>
    <n v="7.7"/>
    <x v="10"/>
    <n v="33.090000000000003"/>
    <n v="32.090000000000003"/>
    <n v="1.01"/>
    <x v="121"/>
    <n v="96.25"/>
    <n v="93.01"/>
    <n v="86.8"/>
    <n v="37.6"/>
    <n v="3151.5"/>
    <n v="1.1359999999999999"/>
    <n v="95.23"/>
  </r>
  <r>
    <x v="67"/>
    <x v="2"/>
    <x v="2"/>
    <x v="1"/>
    <x v="106"/>
    <n v="7.69"/>
    <x v="13"/>
    <n v="34.090000000000003"/>
    <n v="33.520000000000003"/>
    <n v="0.57999999999999996"/>
    <x v="25"/>
    <n v="96.12"/>
    <n v="94.45"/>
    <n v="89.25"/>
    <n v="36.86"/>
    <n v="3347.46"/>
    <n v="1.081"/>
    <n v="98.19"/>
  </r>
  <r>
    <x v="67"/>
    <x v="2"/>
    <x v="2"/>
    <x v="2"/>
    <x v="346"/>
    <n v="7.6"/>
    <x v="5"/>
    <n v="32.99"/>
    <n v="32.53"/>
    <n v="0.46"/>
    <x v="60"/>
    <n v="95"/>
    <n v="89.83"/>
    <n v="84.16"/>
    <n v="34.520000000000003"/>
    <n v="3141.14"/>
    <n v="1.046"/>
    <n v="95.22"/>
  </r>
  <r>
    <x v="67"/>
    <x v="2"/>
    <x v="3"/>
    <x v="0"/>
    <x v="600"/>
    <n v="7.42"/>
    <x v="31"/>
    <n v="39.6"/>
    <n v="39.340000000000003"/>
    <n v="0.26"/>
    <x v="302"/>
    <n v="92.75"/>
    <n v="96.42"/>
    <n v="88.84"/>
    <n v="4.34"/>
    <n v="1484.77"/>
    <n v="0.11"/>
    <n v="37.5"/>
  </r>
  <r>
    <x v="67"/>
    <x v="2"/>
    <x v="3"/>
    <x v="1"/>
    <x v="601"/>
    <n v="7.88"/>
    <x v="95"/>
    <n v="40.97"/>
    <n v="40.94"/>
    <n v="0.03"/>
    <x v="178"/>
    <n v="98.5"/>
    <n v="97.47"/>
    <n v="95.94"/>
    <n v="6.78"/>
    <n v="1805.89"/>
    <n v="0.16500000000000001"/>
    <n v="44.08"/>
  </r>
  <r>
    <x v="67"/>
    <x v="2"/>
    <x v="3"/>
    <x v="2"/>
    <x v="463"/>
    <n v="7.52"/>
    <x v="39"/>
    <n v="41.7"/>
    <n v="41.38"/>
    <n v="0.32"/>
    <x v="100"/>
    <n v="94"/>
    <n v="93.39"/>
    <n v="87.11"/>
    <n v="5.49"/>
    <n v="1711.61"/>
    <n v="0.13200000000000001"/>
    <n v="41.05"/>
  </r>
  <r>
    <x v="68"/>
    <x v="2"/>
    <x v="0"/>
    <x v="0"/>
    <x v="205"/>
    <n v="7.63"/>
    <x v="19"/>
    <n v="46.4"/>
    <n v="45.08"/>
    <n v="1.32"/>
    <x v="338"/>
    <n v="95.38"/>
    <n v="96"/>
    <n v="88.96"/>
    <n v="39.130000000000003"/>
    <n v="3839.52"/>
    <n v="0.84299999999999997"/>
    <n v="82.75"/>
  </r>
  <r>
    <x v="68"/>
    <x v="2"/>
    <x v="0"/>
    <x v="1"/>
    <x v="602"/>
    <n v="7.57"/>
    <x v="42"/>
    <n v="41.02"/>
    <n v="39.840000000000003"/>
    <n v="1.19"/>
    <x v="324"/>
    <n v="94.62"/>
    <n v="93.05"/>
    <n v="85.5"/>
    <n v="35.47"/>
    <n v="3280.72"/>
    <n v="0.86499999999999999"/>
    <n v="79.97"/>
  </r>
  <r>
    <x v="68"/>
    <x v="2"/>
    <x v="0"/>
    <x v="2"/>
    <x v="207"/>
    <n v="7.76"/>
    <x v="15"/>
    <n v="41.34"/>
    <n v="40.35"/>
    <n v="0.99"/>
    <x v="244"/>
    <n v="97"/>
    <n v="91.66"/>
    <n v="86.78"/>
    <n v="34.28"/>
    <n v="3418.93"/>
    <n v="0.82899999999999996"/>
    <n v="82.71"/>
  </r>
  <r>
    <x v="68"/>
    <x v="2"/>
    <x v="1"/>
    <x v="0"/>
    <x v="35"/>
    <n v="7.95"/>
    <x v="67"/>
    <n v="40.26"/>
    <n v="39.32"/>
    <n v="0.94"/>
    <x v="0"/>
    <n v="99.38"/>
    <n v="97.61"/>
    <n v="94.74"/>
    <n v="59.28"/>
    <n v="4753.79"/>
    <n v="1.472"/>
    <n v="118.07"/>
  </r>
  <r>
    <x v="68"/>
    <x v="2"/>
    <x v="1"/>
    <x v="1"/>
    <x v="603"/>
    <n v="7.53"/>
    <x v="78"/>
    <n v="33.5"/>
    <n v="33.11"/>
    <n v="0.39"/>
    <x v="188"/>
    <n v="94.12"/>
    <n v="95.98"/>
    <n v="89.29"/>
    <n v="49.08"/>
    <n v="4001.19"/>
    <n v="1.4650000000000001"/>
    <n v="119.45"/>
  </r>
  <r>
    <x v="68"/>
    <x v="2"/>
    <x v="1"/>
    <x v="2"/>
    <x v="532"/>
    <n v="7.6"/>
    <x v="5"/>
    <n v="34.869999999999997"/>
    <n v="34.33"/>
    <n v="0.54"/>
    <x v="5"/>
    <n v="95"/>
    <n v="97.3"/>
    <n v="91.01"/>
    <n v="51.65"/>
    <n v="4105.3599999999997"/>
    <n v="1.4810000000000001"/>
    <n v="117.73"/>
  </r>
  <r>
    <x v="68"/>
    <x v="2"/>
    <x v="2"/>
    <x v="0"/>
    <x v="604"/>
    <n v="7.65"/>
    <x v="48"/>
    <n v="36.869999999999997"/>
    <n v="35.64"/>
    <n v="1.23"/>
    <x v="357"/>
    <n v="95.62"/>
    <n v="102.46"/>
    <n v="94.71"/>
    <n v="40.75"/>
    <n v="3613.65"/>
    <n v="1.105"/>
    <n v="98"/>
  </r>
  <r>
    <x v="68"/>
    <x v="2"/>
    <x v="2"/>
    <x v="1"/>
    <x v="605"/>
    <n v="7.75"/>
    <x v="53"/>
    <n v="34.340000000000003"/>
    <n v="33.380000000000003"/>
    <n v="0.96"/>
    <x v="298"/>
    <n v="96.88"/>
    <n v="94.41"/>
    <n v="88.91"/>
    <n v="38.11"/>
    <n v="3421.46"/>
    <n v="1.1100000000000001"/>
    <n v="99.64"/>
  </r>
  <r>
    <x v="68"/>
    <x v="2"/>
    <x v="2"/>
    <x v="2"/>
    <x v="606"/>
    <n v="7.3"/>
    <x v="32"/>
    <n v="31.47"/>
    <n v="30.52"/>
    <n v="0.95"/>
    <x v="3"/>
    <n v="91.25"/>
    <n v="95.08"/>
    <n v="84.14"/>
    <n v="33.409999999999997"/>
    <n v="3012.5"/>
    <n v="1.0620000000000001"/>
    <n v="95.73"/>
  </r>
  <r>
    <x v="68"/>
    <x v="2"/>
    <x v="3"/>
    <x v="0"/>
    <x v="607"/>
    <n v="7.84"/>
    <x v="52"/>
    <n v="47.91"/>
    <n v="47.74"/>
    <n v="0.17"/>
    <x v="273"/>
    <n v="98"/>
    <n v="99.08"/>
    <n v="96.76"/>
    <n v="6.94"/>
    <n v="2195.38"/>
    <n v="0.14499999999999999"/>
    <n v="45.82"/>
  </r>
  <r>
    <x v="68"/>
    <x v="2"/>
    <x v="3"/>
    <x v="1"/>
    <x v="608"/>
    <n v="7.52"/>
    <x v="39"/>
    <n v="43.35"/>
    <n v="42.76"/>
    <n v="0.59"/>
    <x v="24"/>
    <n v="94"/>
    <n v="92"/>
    <n v="85.29"/>
    <n v="3.21"/>
    <n v="1937.16"/>
    <n v="7.3999999999999996E-2"/>
    <n v="44.68"/>
  </r>
  <r>
    <x v="68"/>
    <x v="2"/>
    <x v="3"/>
    <x v="2"/>
    <x v="609"/>
    <n v="7.35"/>
    <x v="34"/>
    <n v="39.75"/>
    <n v="39.75"/>
    <n v="0"/>
    <x v="56"/>
    <n v="91.88"/>
    <n v="96.35"/>
    <n v="88.52"/>
    <n v="2.91"/>
    <n v="1602.57"/>
    <n v="7.2999999999999995E-2"/>
    <n v="40.32"/>
  </r>
  <r>
    <x v="69"/>
    <x v="2"/>
    <x v="0"/>
    <x v="0"/>
    <x v="610"/>
    <n v="7.79"/>
    <x v="71"/>
    <n v="37.200000000000003"/>
    <n v="36.26"/>
    <n v="0.94"/>
    <x v="47"/>
    <n v="97.38"/>
    <n v="94.81"/>
    <n v="89.98"/>
    <n v="32.409999999999997"/>
    <n v="3053.78"/>
    <n v="0.871"/>
    <n v="82.09"/>
  </r>
  <r>
    <x v="69"/>
    <x v="2"/>
    <x v="0"/>
    <x v="1"/>
    <x v="313"/>
    <n v="7.34"/>
    <x v="2"/>
    <n v="36.1"/>
    <n v="35.36"/>
    <n v="0.74"/>
    <x v="171"/>
    <n v="91.75"/>
    <n v="97.31"/>
    <n v="87.45"/>
    <n v="32.08"/>
    <n v="2945.75"/>
    <n v="0.88900000000000001"/>
    <n v="81.599999999999994"/>
  </r>
  <r>
    <x v="69"/>
    <x v="2"/>
    <x v="0"/>
    <x v="2"/>
    <x v="611"/>
    <n v="7.57"/>
    <x v="42"/>
    <n v="38.97"/>
    <n v="37.93"/>
    <n v="1.04"/>
    <x v="358"/>
    <n v="94.62"/>
    <n v="91.11"/>
    <n v="83.91"/>
    <n v="33.020000000000003"/>
    <n v="3248.46"/>
    <n v="0.84699999999999998"/>
    <n v="83.35"/>
  </r>
  <r>
    <x v="69"/>
    <x v="2"/>
    <x v="1"/>
    <x v="0"/>
    <x v="443"/>
    <n v="7.54"/>
    <x v="61"/>
    <n v="34.950000000000003"/>
    <n v="34.340000000000003"/>
    <n v="0.61"/>
    <x v="226"/>
    <n v="94.25"/>
    <n v="97.17"/>
    <n v="89.98"/>
    <n v="50.99"/>
    <n v="4099.26"/>
    <n v="1.4590000000000001"/>
    <n v="117.3"/>
  </r>
  <r>
    <x v="69"/>
    <x v="2"/>
    <x v="1"/>
    <x v="1"/>
    <x v="612"/>
    <n v="7.23"/>
    <x v="21"/>
    <n v="34.18"/>
    <n v="33.840000000000003"/>
    <n v="0.35"/>
    <x v="295"/>
    <n v="90.38"/>
    <n v="92.13"/>
    <n v="82.41"/>
    <n v="49.27"/>
    <n v="3998.31"/>
    <n v="1.4410000000000001"/>
    <n v="116.97"/>
  </r>
  <r>
    <x v="69"/>
    <x v="2"/>
    <x v="1"/>
    <x v="2"/>
    <x v="613"/>
    <n v="7.63"/>
    <x v="19"/>
    <n v="33.58"/>
    <n v="32.71"/>
    <n v="0.87"/>
    <x v="327"/>
    <n v="95.38"/>
    <n v="95.66"/>
    <n v="88.87"/>
    <n v="50.53"/>
    <n v="4013.64"/>
    <n v="1.5049999999999999"/>
    <n v="119.52"/>
  </r>
  <r>
    <x v="69"/>
    <x v="2"/>
    <x v="2"/>
    <x v="0"/>
    <x v="614"/>
    <n v="7.33"/>
    <x v="60"/>
    <n v="27.65"/>
    <n v="26.97"/>
    <n v="0.68"/>
    <x v="213"/>
    <n v="91.62"/>
    <n v="99.17"/>
    <n v="88.63"/>
    <n v="32.07"/>
    <n v="2605.61"/>
    <n v="1.1599999999999999"/>
    <n v="94.23"/>
  </r>
  <r>
    <x v="69"/>
    <x v="2"/>
    <x v="2"/>
    <x v="1"/>
    <x v="319"/>
    <n v="7.17"/>
    <x v="62"/>
    <n v="29.54"/>
    <n v="28.62"/>
    <n v="0.92"/>
    <x v="359"/>
    <n v="89.62"/>
    <n v="94.99"/>
    <n v="82.49"/>
    <n v="31.69"/>
    <n v="2836.19"/>
    <n v="1.073"/>
    <n v="96.02"/>
  </r>
  <r>
    <x v="69"/>
    <x v="2"/>
    <x v="2"/>
    <x v="2"/>
    <x v="615"/>
    <n v="7.32"/>
    <x v="18"/>
    <n v="32.909999999999997"/>
    <n v="31.95"/>
    <n v="0.97"/>
    <x v="360"/>
    <n v="91.5"/>
    <n v="98.83"/>
    <n v="87.78"/>
    <n v="35.61"/>
    <n v="3119.64"/>
    <n v="1.0820000000000001"/>
    <n v="94.78"/>
  </r>
  <r>
    <x v="69"/>
    <x v="2"/>
    <x v="3"/>
    <x v="0"/>
    <x v="616"/>
    <n v="7.78"/>
    <x v="14"/>
    <n v="40.549999999999997"/>
    <n v="39.89"/>
    <n v="0.65"/>
    <x v="154"/>
    <n v="97.25"/>
    <n v="97.67"/>
    <n v="93.46"/>
    <n v="3.77"/>
    <n v="1691.73"/>
    <n v="9.2999999999999999E-2"/>
    <n v="41.72"/>
  </r>
  <r>
    <x v="69"/>
    <x v="2"/>
    <x v="3"/>
    <x v="1"/>
    <x v="617"/>
    <n v="6.65"/>
    <x v="126"/>
    <n v="34.11"/>
    <n v="33.51"/>
    <n v="0.6"/>
    <x v="29"/>
    <n v="83.12"/>
    <n v="97.22"/>
    <n v="79.39"/>
    <n v="4.37"/>
    <n v="1283.49"/>
    <n v="0.128"/>
    <n v="37.630000000000003"/>
  </r>
  <r>
    <x v="69"/>
    <x v="2"/>
    <x v="3"/>
    <x v="2"/>
    <x v="618"/>
    <n v="7.19"/>
    <x v="88"/>
    <n v="34.340000000000003"/>
    <n v="33.86"/>
    <n v="0.48"/>
    <x v="52"/>
    <n v="89.88"/>
    <n v="92.98"/>
    <n v="82.4"/>
    <n v="5.07"/>
    <n v="1331.33"/>
    <n v="0.14799999999999999"/>
    <n v="38.770000000000003"/>
  </r>
  <r>
    <x v="70"/>
    <x v="2"/>
    <x v="0"/>
    <x v="0"/>
    <x v="398"/>
    <n v="8"/>
    <x v="84"/>
    <n v="44.63"/>
    <n v="43.12"/>
    <n v="1.5"/>
    <x v="110"/>
    <n v="100"/>
    <n v="98.97"/>
    <n v="95.63"/>
    <n v="37.590000000000003"/>
    <n v="3747.96"/>
    <n v="0.84199999999999997"/>
    <n v="83.98"/>
  </r>
  <r>
    <x v="70"/>
    <x v="2"/>
    <x v="0"/>
    <x v="1"/>
    <x v="619"/>
    <n v="7.88"/>
    <x v="95"/>
    <n v="40.119999999999997"/>
    <n v="39.53"/>
    <n v="0.57999999999999996"/>
    <x v="185"/>
    <n v="98.5"/>
    <n v="101.7"/>
    <n v="98.72"/>
    <n v="34.590000000000003"/>
    <n v="3317.6"/>
    <n v="0.86199999999999999"/>
    <n v="82.7"/>
  </r>
  <r>
    <x v="70"/>
    <x v="2"/>
    <x v="0"/>
    <x v="2"/>
    <x v="378"/>
    <n v="7.46"/>
    <x v="96"/>
    <n v="34.700000000000003"/>
    <n v="34"/>
    <n v="0.7"/>
    <x v="14"/>
    <n v="93.25"/>
    <n v="92.67"/>
    <n v="84.67"/>
    <n v="28.56"/>
    <n v="2842.63"/>
    <n v="0.82299999999999995"/>
    <n v="81.92"/>
  </r>
  <r>
    <x v="70"/>
    <x v="2"/>
    <x v="1"/>
    <x v="0"/>
    <x v="532"/>
    <n v="7.46"/>
    <x v="96"/>
    <n v="37.49"/>
    <n v="36.659999999999997"/>
    <n v="0.83"/>
    <x v="208"/>
    <n v="93.25"/>
    <n v="92.96"/>
    <n v="84.76"/>
    <n v="54.33"/>
    <n v="4520.05"/>
    <n v="1.4490000000000001"/>
    <n v="120.56"/>
  </r>
  <r>
    <x v="70"/>
    <x v="2"/>
    <x v="1"/>
    <x v="1"/>
    <x v="620"/>
    <n v="7.37"/>
    <x v="47"/>
    <n v="33.74"/>
    <n v="33.26"/>
    <n v="0.47"/>
    <x v="348"/>
    <n v="92.12"/>
    <n v="93.33"/>
    <n v="84.77"/>
    <n v="51.53"/>
    <n v="3890.3"/>
    <n v="1.5269999999999999"/>
    <n v="115.31"/>
  </r>
  <r>
    <x v="70"/>
    <x v="2"/>
    <x v="1"/>
    <x v="2"/>
    <x v="201"/>
    <n v="7.58"/>
    <x v="6"/>
    <n v="35.42"/>
    <n v="34.39"/>
    <n v="1.03"/>
    <x v="180"/>
    <n v="94.75"/>
    <n v="102.2"/>
    <n v="94.02"/>
    <n v="50.26"/>
    <n v="4300.21"/>
    <n v="1.419"/>
    <n v="121.4"/>
  </r>
  <r>
    <x v="70"/>
    <x v="2"/>
    <x v="2"/>
    <x v="0"/>
    <x v="606"/>
    <n v="7.43"/>
    <x v="37"/>
    <n v="32.43"/>
    <n v="30.47"/>
    <n v="1.96"/>
    <x v="361"/>
    <n v="92.88"/>
    <n v="98.7"/>
    <n v="86.12"/>
    <n v="35"/>
    <n v="3129.64"/>
    <n v="1.079"/>
    <n v="96.51"/>
  </r>
  <r>
    <x v="70"/>
    <x v="2"/>
    <x v="2"/>
    <x v="1"/>
    <x v="621"/>
    <n v="7.63"/>
    <x v="19"/>
    <n v="33.93"/>
    <n v="32.74"/>
    <n v="1.19"/>
    <x v="106"/>
    <n v="95.38"/>
    <n v="93.01"/>
    <n v="85.59"/>
    <n v="38.299999999999997"/>
    <n v="3202.53"/>
    <n v="1.129"/>
    <n v="94.39"/>
  </r>
  <r>
    <x v="70"/>
    <x v="2"/>
    <x v="2"/>
    <x v="2"/>
    <x v="383"/>
    <n v="7.84"/>
    <x v="52"/>
    <n v="31.66"/>
    <n v="30.89"/>
    <n v="0.77"/>
    <x v="59"/>
    <n v="98"/>
    <n v="91.54"/>
    <n v="87.53"/>
    <n v="36.22"/>
    <n v="2948.4"/>
    <n v="1.1439999999999999"/>
    <n v="93.14"/>
  </r>
  <r>
    <x v="70"/>
    <x v="2"/>
    <x v="3"/>
    <x v="0"/>
    <x v="536"/>
    <n v="7.69"/>
    <x v="13"/>
    <n v="41.81"/>
    <n v="40.869999999999997"/>
    <n v="0.94"/>
    <x v="255"/>
    <n v="96.12"/>
    <n v="91.66"/>
    <n v="86.12"/>
    <n v="5.01"/>
    <n v="1819.63"/>
    <n v="0.12"/>
    <n v="43.52"/>
  </r>
  <r>
    <x v="70"/>
    <x v="2"/>
    <x v="3"/>
    <x v="1"/>
    <x v="622"/>
    <n v="7.29"/>
    <x v="118"/>
    <n v="42.21"/>
    <n v="41.32"/>
    <n v="0.89"/>
    <x v="63"/>
    <n v="91.12"/>
    <n v="99.49"/>
    <n v="88.74"/>
    <n v="4.26"/>
    <n v="1766.39"/>
    <n v="0.10100000000000001"/>
    <n v="41.85"/>
  </r>
  <r>
    <x v="70"/>
    <x v="2"/>
    <x v="3"/>
    <x v="2"/>
    <x v="386"/>
    <n v="7.94"/>
    <x v="27"/>
    <n v="42.71"/>
    <n v="42.71"/>
    <n v="0"/>
    <x v="56"/>
    <n v="99.25"/>
    <n v="94.36"/>
    <n v="93.65"/>
    <n v="4.37"/>
    <n v="1766.72"/>
    <n v="0.10199999999999999"/>
    <n v="41.37"/>
  </r>
  <r>
    <x v="71"/>
    <x v="2"/>
    <x v="0"/>
    <x v="0"/>
    <x v="623"/>
    <n v="7.89"/>
    <x v="29"/>
    <n v="44.6"/>
    <n v="43.54"/>
    <n v="1.06"/>
    <x v="17"/>
    <n v="98.62"/>
    <n v="97.61"/>
    <n v="93.99"/>
    <n v="39.01"/>
    <n v="3665.35"/>
    <n v="0.875"/>
    <n v="82.19"/>
  </r>
  <r>
    <x v="71"/>
    <x v="2"/>
    <x v="0"/>
    <x v="1"/>
    <x v="366"/>
    <n v="7.69"/>
    <x v="13"/>
    <n v="34.29"/>
    <n v="33.24"/>
    <n v="1.05"/>
    <x v="200"/>
    <n v="96.12"/>
    <n v="93.69"/>
    <n v="87.3"/>
    <n v="29.95"/>
    <n v="2719.88"/>
    <n v="0.873"/>
    <n v="79.319999999999993"/>
  </r>
  <r>
    <x v="71"/>
    <x v="2"/>
    <x v="0"/>
    <x v="2"/>
    <x v="449"/>
    <n v="7.53"/>
    <x v="78"/>
    <n v="37.19"/>
    <n v="36.26"/>
    <n v="0.93"/>
    <x v="287"/>
    <n v="94.12"/>
    <n v="98.22"/>
    <n v="90.14"/>
    <n v="30.83"/>
    <n v="3115.84"/>
    <n v="0.82899999999999996"/>
    <n v="83.79"/>
  </r>
  <r>
    <x v="71"/>
    <x v="2"/>
    <x v="1"/>
    <x v="0"/>
    <x v="553"/>
    <n v="7.4"/>
    <x v="81"/>
    <n v="31.84"/>
    <n v="31.25"/>
    <n v="0.59"/>
    <x v="170"/>
    <n v="92.5"/>
    <n v="93.2"/>
    <n v="84.61"/>
    <n v="44.79"/>
    <n v="3865.99"/>
    <n v="1.407"/>
    <n v="121.42"/>
  </r>
  <r>
    <x v="71"/>
    <x v="2"/>
    <x v="1"/>
    <x v="1"/>
    <x v="554"/>
    <n v="7.72"/>
    <x v="24"/>
    <n v="37.33"/>
    <n v="37.119999999999997"/>
    <n v="0.21"/>
    <x v="173"/>
    <n v="96.5"/>
    <n v="97.69"/>
    <n v="93.75"/>
    <n v="53.88"/>
    <n v="4407.28"/>
    <n v="1.4430000000000001"/>
    <n v="118.07"/>
  </r>
  <r>
    <x v="71"/>
    <x v="2"/>
    <x v="1"/>
    <x v="2"/>
    <x v="451"/>
    <n v="7.24"/>
    <x v="83"/>
    <n v="34.14"/>
    <n v="33.65"/>
    <n v="0.49"/>
    <x v="90"/>
    <n v="90.5"/>
    <n v="91.66"/>
    <n v="81.77"/>
    <n v="49.47"/>
    <n v="3906.72"/>
    <n v="1.4490000000000001"/>
    <n v="114.43"/>
  </r>
  <r>
    <x v="71"/>
    <x v="2"/>
    <x v="2"/>
    <x v="0"/>
    <x v="612"/>
    <n v="7.56"/>
    <x v="76"/>
    <n v="32.83"/>
    <n v="30.27"/>
    <n v="2.56"/>
    <x v="362"/>
    <n v="94.5"/>
    <n v="96.77"/>
    <n v="84.33"/>
    <n v="36.49"/>
    <n v="3140.1"/>
    <n v="1.111"/>
    <n v="95.64"/>
  </r>
  <r>
    <x v="71"/>
    <x v="2"/>
    <x v="2"/>
    <x v="1"/>
    <x v="624"/>
    <n v="7.88"/>
    <x v="95"/>
    <n v="35.74"/>
    <n v="34.94"/>
    <n v="0.8"/>
    <x v="74"/>
    <n v="98.5"/>
    <n v="97.58"/>
    <n v="93.96"/>
    <n v="39.24"/>
    <n v="3469.81"/>
    <n v="1.0980000000000001"/>
    <n v="97.09"/>
  </r>
  <r>
    <x v="71"/>
    <x v="2"/>
    <x v="2"/>
    <x v="2"/>
    <x v="454"/>
    <n v="7.34"/>
    <x v="2"/>
    <n v="30.84"/>
    <n v="30.12"/>
    <n v="0.72"/>
    <x v="72"/>
    <n v="91.75"/>
    <n v="90.41"/>
    <n v="81.02"/>
    <n v="33.6"/>
    <n v="3058.53"/>
    <n v="1.0900000000000001"/>
    <n v="99.18"/>
  </r>
  <r>
    <x v="71"/>
    <x v="2"/>
    <x v="3"/>
    <x v="0"/>
    <x v="625"/>
    <n v="7.68"/>
    <x v="17"/>
    <n v="41.5"/>
    <n v="41.09"/>
    <n v="0.41"/>
    <x v="246"/>
    <n v="96"/>
    <n v="96.74"/>
    <n v="91.96"/>
    <n v="6.25"/>
    <n v="1824.26"/>
    <n v="0.151"/>
    <n v="43.96"/>
  </r>
  <r>
    <x v="71"/>
    <x v="2"/>
    <x v="3"/>
    <x v="1"/>
    <x v="626"/>
    <n v="7.72"/>
    <x v="24"/>
    <n v="41.57"/>
    <n v="41.5"/>
    <n v="7.0000000000000007E-2"/>
    <x v="229"/>
    <n v="96.5"/>
    <n v="100.57"/>
    <n v="96.89"/>
    <n v="3.14"/>
    <n v="1765.71"/>
    <n v="7.5999999999999998E-2"/>
    <n v="42.48"/>
  </r>
  <r>
    <x v="71"/>
    <x v="2"/>
    <x v="3"/>
    <x v="2"/>
    <x v="627"/>
    <n v="7.8"/>
    <x v="30"/>
    <n v="42.56"/>
    <n v="41.97"/>
    <n v="0.59"/>
    <x v="60"/>
    <n v="97.5"/>
    <n v="91.39"/>
    <n v="87.88"/>
    <n v="7.21"/>
    <n v="1955.62"/>
    <n v="0.17"/>
    <n v="45.95"/>
  </r>
  <r>
    <x v="72"/>
    <x v="2"/>
    <x v="0"/>
    <x v="0"/>
    <x v="628"/>
    <n v="7.57"/>
    <x v="42"/>
    <n v="38.119999999999997"/>
    <n v="37.82"/>
    <n v="0.28999999999999998"/>
    <x v="100"/>
    <n v="94.62"/>
    <n v="92.57"/>
    <n v="86.92"/>
    <n v="31.44"/>
    <n v="3225.42"/>
    <n v="0.82499999999999996"/>
    <n v="84.62"/>
  </r>
  <r>
    <x v="72"/>
    <x v="2"/>
    <x v="0"/>
    <x v="1"/>
    <x v="629"/>
    <n v="7.26"/>
    <x v="100"/>
    <n v="38.64"/>
    <n v="38.04"/>
    <n v="0.6"/>
    <x v="210"/>
    <n v="90.75"/>
    <n v="96.97"/>
    <n v="86.63"/>
    <n v="31.72"/>
    <n v="3293.47"/>
    <n v="0.82099999999999995"/>
    <n v="85.23"/>
  </r>
  <r>
    <x v="72"/>
    <x v="2"/>
    <x v="0"/>
    <x v="2"/>
    <x v="630"/>
    <n v="7.64"/>
    <x v="22"/>
    <n v="36.04"/>
    <n v="35.340000000000003"/>
    <n v="0.7"/>
    <x v="66"/>
    <n v="95.5"/>
    <n v="99.47"/>
    <n v="93.14"/>
    <n v="29.45"/>
    <n v="2883.27"/>
    <n v="0.81699999999999995"/>
    <n v="80"/>
  </r>
  <r>
    <x v="72"/>
    <x v="2"/>
    <x v="1"/>
    <x v="0"/>
    <x v="631"/>
    <n v="7.78"/>
    <x v="14"/>
    <n v="36.65"/>
    <n v="35.880000000000003"/>
    <n v="0.77"/>
    <x v="115"/>
    <n v="97.25"/>
    <n v="86.85"/>
    <n v="82.69"/>
    <n v="53.47"/>
    <n v="4244.42"/>
    <n v="1.4590000000000001"/>
    <n v="115.8"/>
  </r>
  <r>
    <x v="72"/>
    <x v="2"/>
    <x v="1"/>
    <x v="1"/>
    <x v="233"/>
    <n v="7.85"/>
    <x v="7"/>
    <n v="35.6"/>
    <n v="35.08"/>
    <n v="0.52"/>
    <x v="275"/>
    <n v="98.12"/>
    <n v="98.75"/>
    <n v="95.48"/>
    <n v="50.57"/>
    <n v="4180.01"/>
    <n v="1.42"/>
    <n v="117.4"/>
  </r>
  <r>
    <x v="72"/>
    <x v="2"/>
    <x v="1"/>
    <x v="2"/>
    <x v="632"/>
    <n v="7.41"/>
    <x v="50"/>
    <n v="32.01"/>
    <n v="31.62"/>
    <n v="0.39"/>
    <x v="218"/>
    <n v="92.62"/>
    <n v="94.45"/>
    <n v="86.41"/>
    <n v="45.72"/>
    <n v="3683.38"/>
    <n v="1.4279999999999999"/>
    <n v="115.08"/>
  </r>
  <r>
    <x v="72"/>
    <x v="2"/>
    <x v="2"/>
    <x v="0"/>
    <x v="633"/>
    <n v="7.29"/>
    <x v="118"/>
    <n v="32.58"/>
    <n v="31.36"/>
    <n v="1.23"/>
    <x v="16"/>
    <n v="91.12"/>
    <n v="99"/>
    <n v="86.82"/>
    <n v="36.01"/>
    <n v="3110.24"/>
    <n v="1.105"/>
    <n v="95.46"/>
  </r>
  <r>
    <x v="72"/>
    <x v="2"/>
    <x v="2"/>
    <x v="1"/>
    <x v="236"/>
    <n v="7.39"/>
    <x v="59"/>
    <n v="32.83"/>
    <n v="32.04"/>
    <n v="0.79"/>
    <x v="26"/>
    <n v="92.38"/>
    <n v="98.98"/>
    <n v="89.24"/>
    <n v="36.68"/>
    <n v="3145.71"/>
    <n v="1.117"/>
    <n v="95.82"/>
  </r>
  <r>
    <x v="72"/>
    <x v="2"/>
    <x v="2"/>
    <x v="2"/>
    <x v="634"/>
    <n v="6.93"/>
    <x v="70"/>
    <n v="29.28"/>
    <n v="28.48"/>
    <n v="0.8"/>
    <x v="363"/>
    <n v="86.62"/>
    <n v="95.19"/>
    <n v="80.209999999999994"/>
    <n v="32.17"/>
    <n v="2752.86"/>
    <n v="1.099"/>
    <n v="94.02"/>
  </r>
  <r>
    <x v="72"/>
    <x v="2"/>
    <x v="3"/>
    <x v="0"/>
    <x v="635"/>
    <n v="7.42"/>
    <x v="31"/>
    <n v="37.83"/>
    <n v="37.369999999999997"/>
    <n v="0.46"/>
    <x v="18"/>
    <n v="92.75"/>
    <n v="95.55"/>
    <n v="87.55"/>
    <n v="4.3099999999999996"/>
    <n v="1492.58"/>
    <n v="0.114"/>
    <n v="39.46"/>
  </r>
  <r>
    <x v="72"/>
    <x v="2"/>
    <x v="3"/>
    <x v="1"/>
    <x v="239"/>
    <n v="7.79"/>
    <x v="71"/>
    <n v="40.68"/>
    <n v="40.42"/>
    <n v="0.26"/>
    <x v="82"/>
    <n v="97.38"/>
    <n v="98.9"/>
    <n v="95.69"/>
    <n v="4.78"/>
    <n v="1551.92"/>
    <n v="0.11799999999999999"/>
    <n v="38.15"/>
  </r>
  <r>
    <x v="72"/>
    <x v="2"/>
    <x v="3"/>
    <x v="2"/>
    <x v="636"/>
    <n v="7.43"/>
    <x v="37"/>
    <n v="35.25"/>
    <n v="35.159999999999997"/>
    <n v="0.09"/>
    <x v="364"/>
    <n v="92.88"/>
    <n v="91.38"/>
    <n v="84.65"/>
    <n v="4.2699999999999996"/>
    <n v="1402.25"/>
    <n v="0.121"/>
    <n v="39.78"/>
  </r>
  <r>
    <x v="73"/>
    <x v="2"/>
    <x v="0"/>
    <x v="0"/>
    <x v="637"/>
    <n v="7.56"/>
    <x v="76"/>
    <n v="43.64"/>
    <n v="43.33"/>
    <n v="0.3"/>
    <x v="179"/>
    <n v="94.5"/>
    <n v="94.02"/>
    <n v="88.23"/>
    <n v="38.11"/>
    <n v="3685.97"/>
    <n v="0.873"/>
    <n v="84.47"/>
  </r>
  <r>
    <x v="73"/>
    <x v="2"/>
    <x v="0"/>
    <x v="1"/>
    <x v="638"/>
    <n v="7.63"/>
    <x v="19"/>
    <n v="41.08"/>
    <n v="39.14"/>
    <n v="1.93"/>
    <x v="365"/>
    <n v="95.38"/>
    <n v="100.03"/>
    <n v="90.91"/>
    <n v="34.18"/>
    <n v="3263.68"/>
    <n v="0.83199999999999996"/>
    <n v="79.45"/>
  </r>
  <r>
    <x v="73"/>
    <x v="2"/>
    <x v="0"/>
    <x v="2"/>
    <x v="639"/>
    <n v="7.53"/>
    <x v="78"/>
    <n v="38.380000000000003"/>
    <n v="36.89"/>
    <n v="1.49"/>
    <x v="366"/>
    <n v="94.12"/>
    <n v="93.52"/>
    <n v="84.61"/>
    <n v="34.1"/>
    <n v="3178.31"/>
    <n v="0.88800000000000001"/>
    <n v="82.8"/>
  </r>
  <r>
    <x v="73"/>
    <x v="2"/>
    <x v="1"/>
    <x v="0"/>
    <x v="369"/>
    <n v="7.55"/>
    <x v="25"/>
    <n v="38.04"/>
    <n v="37.07"/>
    <n v="0.98"/>
    <x v="11"/>
    <n v="94.38"/>
    <n v="96.53"/>
    <n v="88.76"/>
    <n v="56.04"/>
    <n v="4618.8599999999997"/>
    <n v="1.4730000000000001"/>
    <n v="121.41"/>
  </r>
  <r>
    <x v="73"/>
    <x v="2"/>
    <x v="1"/>
    <x v="1"/>
    <x v="640"/>
    <n v="7.78"/>
    <x v="14"/>
    <n v="35.619999999999997"/>
    <n v="35.4"/>
    <n v="0.22"/>
    <x v="41"/>
    <n v="97.25"/>
    <n v="99.6"/>
    <n v="96.27"/>
    <n v="51.58"/>
    <n v="4177.3500000000004"/>
    <n v="1.448"/>
    <n v="117.28"/>
  </r>
  <r>
    <x v="73"/>
    <x v="2"/>
    <x v="1"/>
    <x v="2"/>
    <x v="641"/>
    <n v="6.89"/>
    <x v="85"/>
    <n v="34.21"/>
    <n v="33.47"/>
    <n v="0.74"/>
    <x v="93"/>
    <n v="86.12"/>
    <n v="91.51"/>
    <n v="77.11"/>
    <n v="51.53"/>
    <n v="4020.42"/>
    <n v="1.506"/>
    <n v="117.51"/>
  </r>
  <r>
    <x v="73"/>
    <x v="2"/>
    <x v="2"/>
    <x v="0"/>
    <x v="642"/>
    <n v="7.82"/>
    <x v="46"/>
    <n v="33.28"/>
    <n v="32.56"/>
    <n v="0.72"/>
    <x v="10"/>
    <n v="97.75"/>
    <n v="96.27"/>
    <n v="92.09"/>
    <n v="37.33"/>
    <n v="3223.15"/>
    <n v="1.1220000000000001"/>
    <n v="96.85"/>
  </r>
  <r>
    <x v="73"/>
    <x v="2"/>
    <x v="2"/>
    <x v="1"/>
    <x v="643"/>
    <n v="7.77"/>
    <x v="26"/>
    <n v="34.72"/>
    <n v="33.979999999999997"/>
    <n v="0.74"/>
    <x v="133"/>
    <n v="97.12"/>
    <n v="97.2"/>
    <n v="92.39"/>
    <n v="38.03"/>
    <n v="3155.4"/>
    <n v="1.095"/>
    <n v="90.87"/>
  </r>
  <r>
    <x v="73"/>
    <x v="2"/>
    <x v="2"/>
    <x v="2"/>
    <x v="644"/>
    <n v="7.17"/>
    <x v="62"/>
    <n v="32.51"/>
    <n v="31.33"/>
    <n v="1.18"/>
    <x v="209"/>
    <n v="89.62"/>
    <n v="88.36"/>
    <n v="76.31"/>
    <n v="37.159999999999997"/>
    <n v="2953.99"/>
    <n v="1.143"/>
    <n v="90.86"/>
  </r>
  <r>
    <x v="73"/>
    <x v="2"/>
    <x v="3"/>
    <x v="0"/>
    <x v="645"/>
    <n v="7.91"/>
    <x v="69"/>
    <n v="48.3"/>
    <n v="47.83"/>
    <n v="0.47"/>
    <x v="81"/>
    <n v="98.88"/>
    <n v="98.46"/>
    <n v="96.41"/>
    <n v="6.52"/>
    <n v="2029.56"/>
    <n v="0.13500000000000001"/>
    <n v="42.02"/>
  </r>
  <r>
    <x v="73"/>
    <x v="2"/>
    <x v="3"/>
    <x v="1"/>
    <x v="646"/>
    <n v="7.7"/>
    <x v="10"/>
    <n v="44.03"/>
    <n v="43.42"/>
    <n v="0.62"/>
    <x v="348"/>
    <n v="96.25"/>
    <n v="96.65"/>
    <n v="91.73"/>
    <n v="6.78"/>
    <n v="1919.76"/>
    <n v="0.154"/>
    <n v="43.6"/>
  </r>
  <r>
    <x v="73"/>
    <x v="2"/>
    <x v="3"/>
    <x v="2"/>
    <x v="647"/>
    <n v="7.54"/>
    <x v="61"/>
    <n v="43.05"/>
    <n v="42.86"/>
    <n v="0.19"/>
    <x v="367"/>
    <n v="94.25"/>
    <n v="98.16"/>
    <n v="92.11"/>
    <n v="3.99"/>
    <n v="1840.05"/>
    <n v="9.2999999999999999E-2"/>
    <n v="42.75"/>
  </r>
  <r>
    <x v="74"/>
    <x v="2"/>
    <x v="0"/>
    <x v="0"/>
    <x v="46"/>
    <n v="7.33"/>
    <x v="60"/>
    <n v="35.74"/>
    <n v="34.89"/>
    <n v="0.85"/>
    <x v="244"/>
    <n v="91.62"/>
    <n v="100.72"/>
    <n v="90.08"/>
    <n v="29.99"/>
    <n v="2972.44"/>
    <n v="0.83899999999999997"/>
    <n v="83.17"/>
  </r>
  <r>
    <x v="74"/>
    <x v="2"/>
    <x v="0"/>
    <x v="1"/>
    <x v="648"/>
    <n v="7.52"/>
    <x v="39"/>
    <n v="38.07"/>
    <n v="37.4"/>
    <n v="0.67"/>
    <x v="226"/>
    <n v="94"/>
    <n v="92.92"/>
    <n v="85.82"/>
    <n v="31"/>
    <n v="3025.13"/>
    <n v="0.81399999999999995"/>
    <n v="79.459999999999994"/>
  </r>
  <r>
    <x v="74"/>
    <x v="2"/>
    <x v="0"/>
    <x v="2"/>
    <x v="269"/>
    <n v="7.55"/>
    <x v="25"/>
    <n v="38.44"/>
    <n v="37.549999999999997"/>
    <n v="0.89"/>
    <x v="72"/>
    <n v="94.38"/>
    <n v="94.94"/>
    <n v="87.52"/>
    <n v="32.590000000000003"/>
    <n v="3060.14"/>
    <n v="0.84799999999999998"/>
    <n v="79.599999999999994"/>
  </r>
  <r>
    <x v="74"/>
    <x v="2"/>
    <x v="1"/>
    <x v="0"/>
    <x v="302"/>
    <n v="7.76"/>
    <x v="15"/>
    <n v="40.78"/>
    <n v="39.92"/>
    <n v="0.86"/>
    <x v="254"/>
    <n v="97"/>
    <n v="101.06"/>
    <n v="95.96"/>
    <n v="59.22"/>
    <n v="4935.17"/>
    <n v="1.452"/>
    <n v="121.01"/>
  </r>
  <r>
    <x v="74"/>
    <x v="2"/>
    <x v="1"/>
    <x v="1"/>
    <x v="649"/>
    <n v="7.52"/>
    <x v="39"/>
    <n v="34.29"/>
    <n v="33.380000000000003"/>
    <n v="0.91"/>
    <x v="134"/>
    <n v="94"/>
    <n v="98.12"/>
    <n v="89.79"/>
    <n v="48.16"/>
    <n v="3956.37"/>
    <n v="1.405"/>
    <n v="115.39"/>
  </r>
  <r>
    <x v="74"/>
    <x v="2"/>
    <x v="1"/>
    <x v="2"/>
    <x v="477"/>
    <n v="7.03"/>
    <x v="20"/>
    <n v="31.49"/>
    <n v="30.9"/>
    <n v="0.59"/>
    <x v="199"/>
    <n v="87.88"/>
    <n v="98.49"/>
    <n v="84.92"/>
    <n v="45.25"/>
    <n v="3679.78"/>
    <n v="1.4370000000000001"/>
    <n v="116.84"/>
  </r>
  <r>
    <x v="74"/>
    <x v="2"/>
    <x v="2"/>
    <x v="0"/>
    <x v="303"/>
    <n v="7.46"/>
    <x v="96"/>
    <n v="30.77"/>
    <n v="30.14"/>
    <n v="0.63"/>
    <x v="129"/>
    <n v="93.25"/>
    <n v="91.49"/>
    <n v="83.56"/>
    <n v="34.57"/>
    <n v="2892.87"/>
    <n v="1.123"/>
    <n v="94.02"/>
  </r>
  <r>
    <x v="74"/>
    <x v="2"/>
    <x v="2"/>
    <x v="1"/>
    <x v="73"/>
    <n v="7.63"/>
    <x v="19"/>
    <n v="34.520000000000003"/>
    <n v="33.07"/>
    <n v="1.45"/>
    <x v="368"/>
    <n v="95.38"/>
    <n v="89.85"/>
    <n v="82.1"/>
    <n v="38.69"/>
    <n v="3354.31"/>
    <n v="1.121"/>
    <n v="97.16"/>
  </r>
  <r>
    <x v="74"/>
    <x v="2"/>
    <x v="2"/>
    <x v="2"/>
    <x v="650"/>
    <n v="7.63"/>
    <x v="19"/>
    <n v="30.39"/>
    <n v="29.71"/>
    <n v="0.69"/>
    <x v="255"/>
    <n v="95.38"/>
    <n v="91.27"/>
    <n v="85.08"/>
    <n v="34.46"/>
    <n v="3026.53"/>
    <n v="1.1339999999999999"/>
    <n v="99.58"/>
  </r>
  <r>
    <x v="74"/>
    <x v="2"/>
    <x v="3"/>
    <x v="0"/>
    <x v="651"/>
    <n v="7.43"/>
    <x v="37"/>
    <n v="39.700000000000003"/>
    <n v="39.450000000000003"/>
    <n v="0.25"/>
    <x v="163"/>
    <n v="92.88"/>
    <n v="94.64"/>
    <n v="87.35"/>
    <n v="5"/>
    <n v="1681.64"/>
    <n v="0.126"/>
    <n v="42.36"/>
  </r>
  <r>
    <x v="74"/>
    <x v="2"/>
    <x v="3"/>
    <x v="1"/>
    <x v="652"/>
    <n v="7.78"/>
    <x v="14"/>
    <n v="41.96"/>
    <n v="41.47"/>
    <n v="0.5"/>
    <x v="369"/>
    <n v="97.25"/>
    <n v="95.19"/>
    <n v="91.47"/>
    <n v="5.41"/>
    <n v="1715.78"/>
    <n v="0.129"/>
    <n v="40.89"/>
  </r>
  <r>
    <x v="74"/>
    <x v="2"/>
    <x v="3"/>
    <x v="2"/>
    <x v="653"/>
    <n v="7.71"/>
    <x v="41"/>
    <n v="39.6"/>
    <n v="39.07"/>
    <n v="0.53"/>
    <x v="293"/>
    <n v="96.38"/>
    <n v="95.16"/>
    <n v="90.49"/>
    <n v="5.33"/>
    <n v="1601.68"/>
    <n v="0.13500000000000001"/>
    <n v="40.450000000000003"/>
  </r>
  <r>
    <x v="75"/>
    <x v="2"/>
    <x v="0"/>
    <x v="0"/>
    <x v="529"/>
    <n v="7.6"/>
    <x v="5"/>
    <n v="39.15"/>
    <n v="37.83"/>
    <n v="1.32"/>
    <x v="110"/>
    <n v="95"/>
    <n v="98.49"/>
    <n v="90.41"/>
    <n v="33.57"/>
    <n v="3331.09"/>
    <n v="0.85699999999999998"/>
    <n v="85.08"/>
  </r>
  <r>
    <x v="75"/>
    <x v="2"/>
    <x v="0"/>
    <x v="1"/>
    <x v="0"/>
    <n v="7.37"/>
    <x v="47"/>
    <n v="38.32"/>
    <n v="37.479999999999997"/>
    <n v="0.84"/>
    <x v="182"/>
    <n v="92.12"/>
    <n v="96.52"/>
    <n v="86.96"/>
    <n v="32.270000000000003"/>
    <n v="3202.53"/>
    <n v="0.84199999999999997"/>
    <n v="83.56"/>
  </r>
  <r>
    <x v="75"/>
    <x v="2"/>
    <x v="0"/>
    <x v="2"/>
    <x v="654"/>
    <n v="7.87"/>
    <x v="33"/>
    <n v="37.22"/>
    <n v="36.119999999999997"/>
    <n v="1.1000000000000001"/>
    <x v="37"/>
    <n v="98.38"/>
    <n v="92.12"/>
    <n v="87.94"/>
    <n v="31.62"/>
    <n v="3029.18"/>
    <n v="0.84899999999999998"/>
    <n v="81.38"/>
  </r>
  <r>
    <x v="75"/>
    <x v="2"/>
    <x v="1"/>
    <x v="0"/>
    <x v="655"/>
    <n v="7.69"/>
    <x v="13"/>
    <n v="36.130000000000003"/>
    <n v="35.74"/>
    <n v="0.39"/>
    <x v="230"/>
    <n v="96.12"/>
    <n v="95.56"/>
    <n v="90.87"/>
    <n v="53.68"/>
    <n v="4356.08"/>
    <n v="1.486"/>
    <n v="120.58"/>
  </r>
  <r>
    <x v="75"/>
    <x v="2"/>
    <x v="1"/>
    <x v="1"/>
    <x v="656"/>
    <n v="7.61"/>
    <x v="23"/>
    <n v="37.1"/>
    <n v="37.049999999999997"/>
    <n v="0.06"/>
    <x v="89"/>
    <n v="95.12"/>
    <n v="94.83"/>
    <n v="90.07"/>
    <n v="52.86"/>
    <n v="4391.51"/>
    <n v="1.425"/>
    <n v="118.36"/>
  </r>
  <r>
    <x v="75"/>
    <x v="2"/>
    <x v="1"/>
    <x v="2"/>
    <x v="643"/>
    <n v="7.55"/>
    <x v="25"/>
    <n v="35.520000000000003"/>
    <n v="35.36"/>
    <n v="0.16"/>
    <x v="61"/>
    <n v="94.38"/>
    <n v="94.26"/>
    <n v="88.55"/>
    <n v="51.91"/>
    <n v="4144.82"/>
    <n v="1.4610000000000001"/>
    <n v="116.68"/>
  </r>
  <r>
    <x v="75"/>
    <x v="2"/>
    <x v="2"/>
    <x v="0"/>
    <x v="657"/>
    <n v="8"/>
    <x v="84"/>
    <n v="38.700000000000003"/>
    <n v="37.409999999999997"/>
    <n v="1.28"/>
    <x v="350"/>
    <n v="100"/>
    <n v="93.51"/>
    <n v="90.41"/>
    <n v="41.77"/>
    <n v="3877.41"/>
    <n v="1.079"/>
    <n v="100.19"/>
  </r>
  <r>
    <x v="75"/>
    <x v="2"/>
    <x v="2"/>
    <x v="1"/>
    <x v="6"/>
    <n v="7.72"/>
    <x v="24"/>
    <n v="35.94"/>
    <n v="34.950000000000003"/>
    <n v="0.99"/>
    <x v="217"/>
    <n v="96.5"/>
    <n v="98.79"/>
    <n v="92.7"/>
    <n v="39.72"/>
    <n v="3532.34"/>
    <n v="1.105"/>
    <n v="98.29"/>
  </r>
  <r>
    <x v="75"/>
    <x v="2"/>
    <x v="2"/>
    <x v="2"/>
    <x v="658"/>
    <n v="7.15"/>
    <x v="108"/>
    <n v="31.93"/>
    <n v="31.2"/>
    <n v="0.74"/>
    <x v="242"/>
    <n v="89.38"/>
    <n v="90.39"/>
    <n v="78.92"/>
    <n v="35.409999999999997"/>
    <n v="3120.18"/>
    <n v="1.109"/>
    <n v="97.71"/>
  </r>
  <r>
    <x v="75"/>
    <x v="2"/>
    <x v="3"/>
    <x v="0"/>
    <x v="659"/>
    <n v="7.18"/>
    <x v="101"/>
    <n v="40.67"/>
    <n v="40.130000000000003"/>
    <n v="0.54"/>
    <x v="99"/>
    <n v="89.75"/>
    <n v="96.33"/>
    <n v="85.32"/>
    <n v="3.94"/>
    <n v="1624.64"/>
    <n v="9.7000000000000003E-2"/>
    <n v="39.950000000000003"/>
  </r>
  <r>
    <x v="75"/>
    <x v="2"/>
    <x v="3"/>
    <x v="1"/>
    <x v="9"/>
    <n v="7.58"/>
    <x v="6"/>
    <n v="35.22"/>
    <n v="35.18"/>
    <n v="0.04"/>
    <x v="262"/>
    <n v="94.75"/>
    <n v="98.82"/>
    <n v="93.53"/>
    <n v="5.72"/>
    <n v="1520.61"/>
    <n v="0.16200000000000001"/>
    <n v="43.18"/>
  </r>
  <r>
    <x v="75"/>
    <x v="2"/>
    <x v="3"/>
    <x v="2"/>
    <x v="660"/>
    <n v="7.31"/>
    <x v="57"/>
    <n v="39.1"/>
    <n v="38.299999999999997"/>
    <n v="0.8"/>
    <x v="83"/>
    <n v="91.38"/>
    <n v="93.23"/>
    <n v="83.45"/>
    <n v="4.5999999999999996"/>
    <n v="1679.53"/>
    <n v="0.11799999999999999"/>
    <n v="42.95"/>
  </r>
  <r>
    <x v="76"/>
    <x v="2"/>
    <x v="0"/>
    <x v="0"/>
    <x v="661"/>
    <n v="7.62"/>
    <x v="54"/>
    <n v="33.24"/>
    <n v="32.4"/>
    <n v="0.84"/>
    <x v="157"/>
    <n v="95.25"/>
    <n v="92.95"/>
    <n v="86.3"/>
    <n v="27.84"/>
    <n v="2746.63"/>
    <n v="0.83699999999999997"/>
    <n v="82.62"/>
  </r>
  <r>
    <x v="76"/>
    <x v="2"/>
    <x v="0"/>
    <x v="1"/>
    <x v="662"/>
    <n v="7.61"/>
    <x v="23"/>
    <n v="34.840000000000003"/>
    <n v="34.17"/>
    <n v="0.67"/>
    <x v="370"/>
    <n v="95.12"/>
    <n v="96.21"/>
    <n v="89.76"/>
    <n v="28.89"/>
    <n v="2778.59"/>
    <n v="0.82899999999999996"/>
    <n v="79.760000000000005"/>
  </r>
  <r>
    <x v="76"/>
    <x v="2"/>
    <x v="0"/>
    <x v="2"/>
    <x v="663"/>
    <n v="6.91"/>
    <x v="127"/>
    <n v="35.94"/>
    <n v="35.270000000000003"/>
    <n v="0.67"/>
    <x v="122"/>
    <n v="86.38"/>
    <n v="92.24"/>
    <n v="78.180000000000007"/>
    <n v="29.52"/>
    <n v="2917.49"/>
    <n v="0.82099999999999995"/>
    <n v="81.180000000000007"/>
  </r>
  <r>
    <x v="76"/>
    <x v="2"/>
    <x v="1"/>
    <x v="0"/>
    <x v="664"/>
    <n v="7.71"/>
    <x v="41"/>
    <n v="35.51"/>
    <n v="35.22"/>
    <n v="0.3"/>
    <x v="9"/>
    <n v="96.38"/>
    <n v="93.95"/>
    <n v="89.78"/>
    <n v="49.63"/>
    <n v="4295.95"/>
    <n v="1.3979999999999999"/>
    <n v="120.97"/>
  </r>
  <r>
    <x v="76"/>
    <x v="2"/>
    <x v="1"/>
    <x v="1"/>
    <x v="665"/>
    <n v="7.69"/>
    <x v="13"/>
    <n v="35.159999999999997"/>
    <n v="34.869999999999997"/>
    <n v="0.28999999999999998"/>
    <x v="371"/>
    <n v="96.12"/>
    <n v="99.47"/>
    <n v="94.83"/>
    <n v="51.57"/>
    <n v="4166.38"/>
    <n v="1.4670000000000001"/>
    <n v="118.51"/>
  </r>
  <r>
    <x v="76"/>
    <x v="2"/>
    <x v="1"/>
    <x v="2"/>
    <x v="666"/>
    <n v="7.27"/>
    <x v="12"/>
    <n v="32.22"/>
    <n v="31.35"/>
    <n v="0.87"/>
    <x v="372"/>
    <n v="90.88"/>
    <n v="98.01"/>
    <n v="86.67"/>
    <n v="47.25"/>
    <n v="3757.01"/>
    <n v="1.4670000000000001"/>
    <n v="116.6"/>
  </r>
  <r>
    <x v="76"/>
    <x v="2"/>
    <x v="2"/>
    <x v="0"/>
    <x v="667"/>
    <n v="7.58"/>
    <x v="6"/>
    <n v="35.43"/>
    <n v="34.78"/>
    <n v="0.66"/>
    <x v="170"/>
    <n v="94.75"/>
    <n v="98.98"/>
    <n v="92.05"/>
    <n v="38.26"/>
    <n v="3335.79"/>
    <n v="1.08"/>
    <n v="94.14"/>
  </r>
  <r>
    <x v="76"/>
    <x v="2"/>
    <x v="2"/>
    <x v="1"/>
    <x v="275"/>
    <n v="7.76"/>
    <x v="15"/>
    <n v="31.06"/>
    <n v="30.3"/>
    <n v="0.76"/>
    <x v="213"/>
    <n v="97"/>
    <n v="99.23"/>
    <n v="93.89"/>
    <n v="32.69"/>
    <n v="2834.76"/>
    <n v="1.052"/>
    <n v="91.27"/>
  </r>
  <r>
    <x v="76"/>
    <x v="2"/>
    <x v="2"/>
    <x v="2"/>
    <x v="276"/>
    <n v="7.7"/>
    <x v="10"/>
    <n v="31.25"/>
    <n v="30.2"/>
    <n v="1.05"/>
    <x v="110"/>
    <n v="96.25"/>
    <n v="95.09"/>
    <n v="88.44"/>
    <n v="34.61"/>
    <n v="3022.02"/>
    <n v="1.107"/>
    <n v="96.69"/>
  </r>
  <r>
    <x v="76"/>
    <x v="2"/>
    <x v="3"/>
    <x v="0"/>
    <x v="668"/>
    <n v="7.91"/>
    <x v="69"/>
    <n v="40.92"/>
    <n v="40.619999999999997"/>
    <n v="0.28999999999999998"/>
    <x v="153"/>
    <n v="98.88"/>
    <n v="92.54"/>
    <n v="90.84"/>
    <n v="6.84"/>
    <n v="1780.92"/>
    <n v="0.16700000000000001"/>
    <n v="43.53"/>
  </r>
  <r>
    <x v="76"/>
    <x v="2"/>
    <x v="3"/>
    <x v="1"/>
    <x v="669"/>
    <n v="7.67"/>
    <x v="0"/>
    <n v="41.66"/>
    <n v="41.33"/>
    <n v="0.32"/>
    <x v="283"/>
    <n v="95.88"/>
    <n v="93.36"/>
    <n v="88.81"/>
    <n v="3.45"/>
    <n v="1627.24"/>
    <n v="8.3000000000000004E-2"/>
    <n v="39.06"/>
  </r>
  <r>
    <x v="76"/>
    <x v="2"/>
    <x v="3"/>
    <x v="2"/>
    <x v="256"/>
    <n v="7.62"/>
    <x v="54"/>
    <n v="37.619999999999997"/>
    <n v="36.82"/>
    <n v="0.8"/>
    <x v="133"/>
    <n v="95.25"/>
    <n v="92.17"/>
    <n v="85.92"/>
    <n v="4.34"/>
    <n v="1560.87"/>
    <n v="0.115"/>
    <n v="41.49"/>
  </r>
  <r>
    <x v="77"/>
    <x v="2"/>
    <x v="0"/>
    <x v="0"/>
    <x v="670"/>
    <n v="7.72"/>
    <x v="24"/>
    <n v="40.47"/>
    <n v="39.07"/>
    <n v="1.4"/>
    <x v="109"/>
    <n v="96.5"/>
    <n v="97.04"/>
    <n v="90.41"/>
    <n v="33.049999999999997"/>
    <n v="3411.69"/>
    <n v="0.81699999999999995"/>
    <n v="84.3"/>
  </r>
  <r>
    <x v="77"/>
    <x v="2"/>
    <x v="0"/>
    <x v="1"/>
    <x v="329"/>
    <n v="7.19"/>
    <x v="88"/>
    <n v="40.56"/>
    <n v="39.68"/>
    <n v="0.88"/>
    <x v="1"/>
    <n v="89.88"/>
    <n v="97.72"/>
    <n v="85.92"/>
    <n v="35.29"/>
    <n v="3411.33"/>
    <n v="0.87"/>
    <n v="84.1"/>
  </r>
  <r>
    <x v="77"/>
    <x v="2"/>
    <x v="0"/>
    <x v="2"/>
    <x v="511"/>
    <n v="7.69"/>
    <x v="13"/>
    <n v="37.29"/>
    <n v="36.43"/>
    <n v="0.86"/>
    <x v="242"/>
    <n v="96.12"/>
    <n v="88.93"/>
    <n v="83.51"/>
    <n v="34.04"/>
    <n v="3054.5"/>
    <n v="0.91300000000000003"/>
    <n v="81.92"/>
  </r>
  <r>
    <x v="77"/>
    <x v="2"/>
    <x v="1"/>
    <x v="0"/>
    <x v="289"/>
    <n v="7.89"/>
    <x v="29"/>
    <n v="37.44"/>
    <n v="36.5"/>
    <n v="0.94"/>
    <x v="92"/>
    <n v="98.62"/>
    <n v="90.57"/>
    <n v="87.08"/>
    <n v="53.62"/>
    <n v="4357.59"/>
    <n v="1.4319999999999999"/>
    <n v="116.39"/>
  </r>
  <r>
    <x v="77"/>
    <x v="2"/>
    <x v="1"/>
    <x v="1"/>
    <x v="671"/>
    <n v="7.45"/>
    <x v="58"/>
    <n v="38.979999999999997"/>
    <n v="38.71"/>
    <n v="0.27"/>
    <x v="373"/>
    <n v="93.12"/>
    <n v="94.19"/>
    <n v="87.12"/>
    <n v="55.73"/>
    <n v="4544.1400000000003"/>
    <n v="1.43"/>
    <n v="116.59"/>
  </r>
  <r>
    <x v="77"/>
    <x v="2"/>
    <x v="1"/>
    <x v="2"/>
    <x v="672"/>
    <n v="7.62"/>
    <x v="54"/>
    <n v="36.39"/>
    <n v="35.799999999999997"/>
    <n v="0.59"/>
    <x v="312"/>
    <n v="95.25"/>
    <n v="97.71"/>
    <n v="91.55"/>
    <n v="51.15"/>
    <n v="4373.6099999999997"/>
    <n v="1.4059999999999999"/>
    <n v="120.19"/>
  </r>
  <r>
    <x v="77"/>
    <x v="2"/>
    <x v="2"/>
    <x v="0"/>
    <x v="673"/>
    <n v="7.46"/>
    <x v="96"/>
    <n v="32.85"/>
    <n v="31.98"/>
    <n v="0.87"/>
    <x v="231"/>
    <n v="93.25"/>
    <n v="100.22"/>
    <n v="90.97"/>
    <n v="36"/>
    <n v="3229.27"/>
    <n v="1.0960000000000001"/>
    <n v="98.31"/>
  </r>
  <r>
    <x v="77"/>
    <x v="2"/>
    <x v="2"/>
    <x v="1"/>
    <x v="524"/>
    <n v="7.34"/>
    <x v="2"/>
    <n v="34.03"/>
    <n v="32.76"/>
    <n v="1.27"/>
    <x v="374"/>
    <n v="91.75"/>
    <n v="94.13"/>
    <n v="83.14"/>
    <n v="39.6"/>
    <n v="3253.49"/>
    <n v="1.1639999999999999"/>
    <n v="95.61"/>
  </r>
  <r>
    <x v="77"/>
    <x v="2"/>
    <x v="2"/>
    <x v="2"/>
    <x v="674"/>
    <n v="7.51"/>
    <x v="28"/>
    <n v="32.340000000000003"/>
    <n v="31.73"/>
    <n v="0.61"/>
    <x v="237"/>
    <n v="93.88"/>
    <n v="92.84"/>
    <n v="85.51"/>
    <n v="35.979999999999997"/>
    <n v="3015.71"/>
    <n v="1.113"/>
    <n v="93.25"/>
  </r>
  <r>
    <x v="77"/>
    <x v="2"/>
    <x v="3"/>
    <x v="0"/>
    <x v="675"/>
    <n v="7.71"/>
    <x v="41"/>
    <n v="41.76"/>
    <n v="41.76"/>
    <n v="0"/>
    <x v="56"/>
    <n v="96.38"/>
    <n v="95.23"/>
    <n v="91.78"/>
    <n v="3.71"/>
    <n v="1784.39"/>
    <n v="8.8999999999999996E-2"/>
    <n v="42.73"/>
  </r>
  <r>
    <x v="77"/>
    <x v="2"/>
    <x v="3"/>
    <x v="1"/>
    <x v="676"/>
    <n v="7.76"/>
    <x v="15"/>
    <n v="46.85"/>
    <n v="46.24"/>
    <n v="0.6"/>
    <x v="20"/>
    <n v="97"/>
    <n v="100.84"/>
    <n v="96.55"/>
    <n v="5.76"/>
    <n v="1973.45"/>
    <n v="0.123"/>
    <n v="42.13"/>
  </r>
  <r>
    <x v="77"/>
    <x v="2"/>
    <x v="3"/>
    <x v="2"/>
    <x v="677"/>
    <n v="7.19"/>
    <x v="88"/>
    <n v="35.26"/>
    <n v="34.81"/>
    <n v="0.45"/>
    <x v="169"/>
    <n v="89.88"/>
    <n v="89.59"/>
    <n v="79.489999999999995"/>
    <n v="5.13"/>
    <n v="1513.75"/>
    <n v="0.14599999999999999"/>
    <n v="42.93"/>
  </r>
  <r>
    <x v="78"/>
    <x v="2"/>
    <x v="0"/>
    <x v="0"/>
    <x v="101"/>
    <n v="7.8"/>
    <x v="30"/>
    <n v="40.700000000000003"/>
    <n v="39.39"/>
    <n v="1.31"/>
    <x v="6"/>
    <n v="97.5"/>
    <n v="96.65"/>
    <n v="91.2"/>
    <n v="33.96"/>
    <n v="3399.71"/>
    <n v="0.83499999999999996"/>
    <n v="83.54"/>
  </r>
  <r>
    <x v="78"/>
    <x v="2"/>
    <x v="0"/>
    <x v="1"/>
    <x v="102"/>
    <n v="7.75"/>
    <x v="53"/>
    <n v="40.619999999999997"/>
    <n v="38.93"/>
    <n v="1.69"/>
    <x v="375"/>
    <n v="96.88"/>
    <n v="95.63"/>
    <n v="88.78"/>
    <n v="33.51"/>
    <n v="3356.7"/>
    <n v="0.82499999999999996"/>
    <n v="82.64"/>
  </r>
  <r>
    <x v="78"/>
    <x v="2"/>
    <x v="0"/>
    <x v="2"/>
    <x v="287"/>
    <n v="7.88"/>
    <x v="95"/>
    <n v="38.86"/>
    <n v="38.340000000000003"/>
    <n v="0.52"/>
    <x v="44"/>
    <n v="98.5"/>
    <n v="90.73"/>
    <n v="88.16"/>
    <n v="34.409999999999997"/>
    <n v="3117.14"/>
    <n v="0.88600000000000001"/>
    <n v="80.209999999999994"/>
  </r>
  <r>
    <x v="78"/>
    <x v="2"/>
    <x v="1"/>
    <x v="0"/>
    <x v="104"/>
    <n v="7.22"/>
    <x v="74"/>
    <n v="34.72"/>
    <n v="34.17"/>
    <n v="0.55000000000000004"/>
    <x v="219"/>
    <n v="90.25"/>
    <n v="87.31"/>
    <n v="77.55"/>
    <n v="49.89"/>
    <n v="4191.18"/>
    <n v="1.4370000000000001"/>
    <n v="120.71"/>
  </r>
  <r>
    <x v="78"/>
    <x v="2"/>
    <x v="1"/>
    <x v="1"/>
    <x v="105"/>
    <n v="7.69"/>
    <x v="13"/>
    <n v="33.93"/>
    <n v="33.270000000000003"/>
    <n v="0.67"/>
    <x v="31"/>
    <n v="96.12"/>
    <n v="92.33"/>
    <n v="87.01"/>
    <n v="48.86"/>
    <n v="3967.96"/>
    <n v="1.44"/>
    <n v="116.93"/>
  </r>
  <r>
    <x v="78"/>
    <x v="2"/>
    <x v="1"/>
    <x v="2"/>
    <x v="106"/>
    <n v="7.19"/>
    <x v="88"/>
    <n v="30.6"/>
    <n v="29.78"/>
    <n v="0.82"/>
    <x v="358"/>
    <n v="89.88"/>
    <n v="99.26"/>
    <n v="86.83"/>
    <n v="42.27"/>
    <n v="3638.8"/>
    <n v="1.381"/>
    <n v="118.92"/>
  </r>
  <r>
    <x v="78"/>
    <x v="2"/>
    <x v="2"/>
    <x v="0"/>
    <x v="678"/>
    <n v="7.85"/>
    <x v="7"/>
    <n v="36.43"/>
    <n v="35.31"/>
    <n v="1.1200000000000001"/>
    <x v="200"/>
    <n v="98.12"/>
    <n v="98.95"/>
    <n v="94.11"/>
    <n v="41.28"/>
    <n v="3485.83"/>
    <n v="1.133"/>
    <n v="95.69"/>
  </r>
  <r>
    <x v="78"/>
    <x v="2"/>
    <x v="2"/>
    <x v="1"/>
    <x v="108"/>
    <n v="7.65"/>
    <x v="48"/>
    <n v="35.909999999999997"/>
    <n v="34.630000000000003"/>
    <n v="1.28"/>
    <x v="319"/>
    <n v="95.62"/>
    <n v="99.21"/>
    <n v="91.49"/>
    <n v="41.35"/>
    <n v="3400.2"/>
    <n v="1.1519999999999999"/>
    <n v="94.69"/>
  </r>
  <r>
    <x v="78"/>
    <x v="2"/>
    <x v="2"/>
    <x v="2"/>
    <x v="109"/>
    <n v="7.3"/>
    <x v="32"/>
    <n v="30.79"/>
    <n v="30.03"/>
    <n v="0.76"/>
    <x v="304"/>
    <n v="91.25"/>
    <n v="90.96"/>
    <n v="80.95"/>
    <n v="34.549999999999997"/>
    <n v="2913.11"/>
    <n v="1.1220000000000001"/>
    <n v="94.61"/>
  </r>
  <r>
    <x v="78"/>
    <x v="2"/>
    <x v="3"/>
    <x v="0"/>
    <x v="110"/>
    <n v="7.65"/>
    <x v="48"/>
    <n v="39.590000000000003"/>
    <n v="38.659999999999997"/>
    <n v="0.92"/>
    <x v="0"/>
    <n v="95.62"/>
    <n v="93.51"/>
    <n v="87.34"/>
    <n v="2.4900000000000002"/>
    <n v="1616.49"/>
    <n v="6.3E-2"/>
    <n v="40.83"/>
  </r>
  <r>
    <x v="78"/>
    <x v="2"/>
    <x v="3"/>
    <x v="1"/>
    <x v="111"/>
    <n v="7.54"/>
    <x v="61"/>
    <n v="43.44"/>
    <n v="42.97"/>
    <n v="0.47"/>
    <x v="120"/>
    <n v="94.25"/>
    <n v="100.66"/>
    <n v="93.84"/>
    <n v="5.56"/>
    <n v="1967.71"/>
    <n v="0.128"/>
    <n v="45.3"/>
  </r>
  <r>
    <x v="78"/>
    <x v="2"/>
    <x v="3"/>
    <x v="2"/>
    <x v="112"/>
    <n v="5.89"/>
    <x v="128"/>
    <n v="30.79"/>
    <n v="30.4"/>
    <n v="0.39"/>
    <x v="169"/>
    <n v="73.62"/>
    <n v="92.44"/>
    <n v="67.2"/>
    <n v="4.51"/>
    <n v="1228.1500000000001"/>
    <n v="0.14599999999999999"/>
    <n v="39.880000000000003"/>
  </r>
  <r>
    <x v="79"/>
    <x v="2"/>
    <x v="0"/>
    <x v="0"/>
    <x v="463"/>
    <n v="7.44"/>
    <x v="43"/>
    <n v="38.57"/>
    <n v="37.68"/>
    <n v="0.89"/>
    <x v="72"/>
    <n v="93"/>
    <n v="96"/>
    <n v="87.21"/>
    <n v="33.799999999999997"/>
    <n v="3140.4"/>
    <n v="0.876"/>
    <n v="81.42"/>
  </r>
  <r>
    <x v="79"/>
    <x v="2"/>
    <x v="0"/>
    <x v="1"/>
    <x v="464"/>
    <n v="7.57"/>
    <x v="42"/>
    <n v="40.770000000000003"/>
    <n v="40"/>
    <n v="0.76"/>
    <x v="122"/>
    <n v="94.62"/>
    <n v="94.91"/>
    <n v="88.13"/>
    <n v="35.229999999999997"/>
    <n v="3305.72"/>
    <n v="0.86399999999999999"/>
    <n v="81.09"/>
  </r>
  <r>
    <x v="79"/>
    <x v="2"/>
    <x v="0"/>
    <x v="2"/>
    <x v="465"/>
    <n v="7.94"/>
    <x v="27"/>
    <n v="39.89"/>
    <n v="39.369999999999997"/>
    <n v="0.53"/>
    <x v="99"/>
    <n v="99.25"/>
    <n v="99.91"/>
    <n v="97.85"/>
    <n v="33.07"/>
    <n v="3227.12"/>
    <n v="0.82899999999999996"/>
    <n v="80.89"/>
  </r>
  <r>
    <x v="79"/>
    <x v="2"/>
    <x v="1"/>
    <x v="0"/>
    <x v="679"/>
    <n v="7.53"/>
    <x v="78"/>
    <n v="36.71"/>
    <n v="36.19"/>
    <n v="0.52"/>
    <x v="75"/>
    <n v="94.12"/>
    <n v="92.84"/>
    <n v="86.15"/>
    <n v="53.39"/>
    <n v="4360.04"/>
    <n v="1.454"/>
    <n v="118.78"/>
  </r>
  <r>
    <x v="79"/>
    <x v="2"/>
    <x v="1"/>
    <x v="1"/>
    <x v="680"/>
    <n v="7.75"/>
    <x v="53"/>
    <n v="35.380000000000003"/>
    <n v="34.869999999999997"/>
    <n v="0.51"/>
    <x v="144"/>
    <n v="96.88"/>
    <n v="94.61"/>
    <n v="90.33"/>
    <n v="51.04"/>
    <n v="4238.51"/>
    <n v="1.4430000000000001"/>
    <n v="119.81"/>
  </r>
  <r>
    <x v="79"/>
    <x v="2"/>
    <x v="1"/>
    <x v="2"/>
    <x v="681"/>
    <n v="7.73"/>
    <x v="1"/>
    <n v="35.03"/>
    <n v="34.619999999999997"/>
    <n v="0.41"/>
    <x v="132"/>
    <n v="96.62"/>
    <n v="94.27"/>
    <n v="90.01"/>
    <n v="49.9"/>
    <n v="4207.37"/>
    <n v="1.4239999999999999"/>
    <n v="120.1"/>
  </r>
  <r>
    <x v="79"/>
    <x v="2"/>
    <x v="2"/>
    <x v="0"/>
    <x v="682"/>
    <n v="7.59"/>
    <x v="3"/>
    <n v="32.82"/>
    <n v="31.59"/>
    <n v="1.23"/>
    <x v="16"/>
    <n v="94.88"/>
    <n v="97.32"/>
    <n v="88.86"/>
    <n v="35.47"/>
    <n v="3074.41"/>
    <n v="1.081"/>
    <n v="93.67"/>
  </r>
  <r>
    <x v="79"/>
    <x v="2"/>
    <x v="2"/>
    <x v="1"/>
    <x v="683"/>
    <n v="7.5"/>
    <x v="35"/>
    <n v="34.42"/>
    <n v="33.380000000000003"/>
    <n v="1.03"/>
    <x v="105"/>
    <n v="93.75"/>
    <n v="97.59"/>
    <n v="88.74"/>
    <n v="38.68"/>
    <n v="3228.56"/>
    <n v="1.1240000000000001"/>
    <n v="93.81"/>
  </r>
  <r>
    <x v="79"/>
    <x v="2"/>
    <x v="2"/>
    <x v="2"/>
    <x v="684"/>
    <n v="7.57"/>
    <x v="42"/>
    <n v="33.61"/>
    <n v="32.700000000000003"/>
    <n v="0.91"/>
    <x v="308"/>
    <n v="94.62"/>
    <n v="88.17"/>
    <n v="81.17"/>
    <n v="36.31"/>
    <n v="3251.11"/>
    <n v="1.08"/>
    <n v="96.72"/>
  </r>
  <r>
    <x v="79"/>
    <x v="2"/>
    <x v="3"/>
    <x v="0"/>
    <x v="685"/>
    <n v="7.72"/>
    <x v="24"/>
    <n v="44.07"/>
    <n v="43.56"/>
    <n v="0.5"/>
    <x v="264"/>
    <n v="96.5"/>
    <n v="89.92"/>
    <n v="85.78"/>
    <n v="6.64"/>
    <n v="1611.13"/>
    <n v="0.151"/>
    <n v="36.56"/>
  </r>
  <r>
    <x v="79"/>
    <x v="2"/>
    <x v="3"/>
    <x v="1"/>
    <x v="686"/>
    <n v="7.79"/>
    <x v="71"/>
    <n v="44.42"/>
    <n v="43.86"/>
    <n v="0.56000000000000005"/>
    <x v="376"/>
    <n v="97.38"/>
    <n v="96.25"/>
    <n v="92.56"/>
    <n v="6.47"/>
    <n v="1823.99"/>
    <n v="0.14599999999999999"/>
    <n v="41.06"/>
  </r>
  <r>
    <x v="79"/>
    <x v="2"/>
    <x v="3"/>
    <x v="2"/>
    <x v="687"/>
    <n v="7.59"/>
    <x v="3"/>
    <n v="40.67"/>
    <n v="40.119999999999997"/>
    <n v="0.55000000000000004"/>
    <x v="44"/>
    <n v="94.88"/>
    <n v="93.82"/>
    <n v="87.81"/>
    <n v="5.17"/>
    <n v="1683.57"/>
    <n v="0.127"/>
    <n v="41.4"/>
  </r>
  <r>
    <x v="80"/>
    <x v="2"/>
    <x v="0"/>
    <x v="0"/>
    <x v="569"/>
    <n v="7.69"/>
    <x v="13"/>
    <n v="38.35"/>
    <n v="37.44"/>
    <n v="0.91"/>
    <x v="17"/>
    <n v="96.12"/>
    <n v="90.59"/>
    <n v="85.02"/>
    <n v="32.33"/>
    <n v="3131.52"/>
    <n v="0.84299999999999997"/>
    <n v="81.650000000000006"/>
  </r>
  <r>
    <x v="80"/>
    <x v="2"/>
    <x v="0"/>
    <x v="1"/>
    <x v="688"/>
    <n v="7.78"/>
    <x v="14"/>
    <n v="42.1"/>
    <n v="41.03"/>
    <n v="1.07"/>
    <x v="157"/>
    <n v="97.25"/>
    <n v="94.87"/>
    <n v="89.93"/>
    <n v="36.58"/>
    <n v="3420.47"/>
    <n v="0.86899999999999999"/>
    <n v="81.25"/>
  </r>
  <r>
    <x v="80"/>
    <x v="2"/>
    <x v="0"/>
    <x v="2"/>
    <x v="588"/>
    <n v="7.78"/>
    <x v="14"/>
    <n v="38.799999999999997"/>
    <n v="38.08"/>
    <n v="0.72"/>
    <x v="170"/>
    <n v="97.25"/>
    <n v="96.26"/>
    <n v="91.88"/>
    <n v="32.49"/>
    <n v="3194.88"/>
    <n v="0.83699999999999997"/>
    <n v="82.34"/>
  </r>
  <r>
    <x v="80"/>
    <x v="2"/>
    <x v="1"/>
    <x v="0"/>
    <x v="358"/>
    <n v="7.77"/>
    <x v="26"/>
    <n v="38.01"/>
    <n v="37.74"/>
    <n v="0.27"/>
    <x v="51"/>
    <n v="97.12"/>
    <n v="97.69"/>
    <n v="94.22"/>
    <n v="54.14"/>
    <n v="4383.32"/>
    <n v="1.425"/>
    <n v="115.33"/>
  </r>
  <r>
    <x v="80"/>
    <x v="2"/>
    <x v="1"/>
    <x v="1"/>
    <x v="450"/>
    <n v="7.68"/>
    <x v="17"/>
    <n v="34.229999999999997"/>
    <n v="33.49"/>
    <n v="0.74"/>
    <x v="10"/>
    <n v="96"/>
    <n v="98.02"/>
    <n v="92.08"/>
    <n v="49.91"/>
    <n v="4167.66"/>
    <n v="1.458"/>
    <n v="121.75"/>
  </r>
  <r>
    <x v="80"/>
    <x v="2"/>
    <x v="1"/>
    <x v="2"/>
    <x v="590"/>
    <n v="7.11"/>
    <x v="129"/>
    <n v="32.39"/>
    <n v="32.14"/>
    <n v="0.25"/>
    <x v="40"/>
    <n v="88.88"/>
    <n v="93.91"/>
    <n v="82.83"/>
    <n v="47.12"/>
    <n v="3727.5"/>
    <n v="1.4550000000000001"/>
    <n v="115.08"/>
  </r>
  <r>
    <x v="80"/>
    <x v="2"/>
    <x v="2"/>
    <x v="0"/>
    <x v="486"/>
    <n v="7.71"/>
    <x v="41"/>
    <n v="35.17"/>
    <n v="34.29"/>
    <n v="0.88"/>
    <x v="287"/>
    <n v="96.38"/>
    <n v="90.94"/>
    <n v="85.46"/>
    <n v="38.15"/>
    <n v="3319.16"/>
    <n v="1.085"/>
    <n v="94.38"/>
  </r>
  <r>
    <x v="80"/>
    <x v="2"/>
    <x v="2"/>
    <x v="1"/>
    <x v="451"/>
    <n v="7.75"/>
    <x v="53"/>
    <n v="33.72"/>
    <n v="31.66"/>
    <n v="2.0699999999999998"/>
    <x v="377"/>
    <n v="96.88"/>
    <n v="94.04"/>
    <n v="85.52"/>
    <n v="39.130000000000003"/>
    <n v="3292.28"/>
    <n v="1.1599999999999999"/>
    <n v="97.63"/>
  </r>
  <r>
    <x v="80"/>
    <x v="2"/>
    <x v="2"/>
    <x v="2"/>
    <x v="361"/>
    <n v="7.29"/>
    <x v="118"/>
    <n v="33.9"/>
    <n v="32.85"/>
    <n v="1.05"/>
    <x v="149"/>
    <n v="91.12"/>
    <n v="100.21"/>
    <n v="88.5"/>
    <n v="36.950000000000003"/>
    <n v="3249.65"/>
    <n v="1.0900000000000001"/>
    <n v="95.87"/>
  </r>
  <r>
    <x v="80"/>
    <x v="2"/>
    <x v="3"/>
    <x v="0"/>
    <x v="689"/>
    <n v="7.54"/>
    <x v="61"/>
    <n v="40.01"/>
    <n v="39.42"/>
    <n v="0.59"/>
    <x v="257"/>
    <n v="94.25"/>
    <n v="100.84"/>
    <n v="93.64"/>
    <n v="6.87"/>
    <n v="1758.94"/>
    <n v="0.17199999999999999"/>
    <n v="43.96"/>
  </r>
  <r>
    <x v="80"/>
    <x v="2"/>
    <x v="3"/>
    <x v="1"/>
    <x v="690"/>
    <n v="7.99"/>
    <x v="130"/>
    <n v="41.8"/>
    <n v="41"/>
    <n v="0.8"/>
    <x v="276"/>
    <n v="99.88"/>
    <n v="97.77"/>
    <n v="95.78"/>
    <n v="3.6"/>
    <n v="1666.65"/>
    <n v="8.5999999999999993E-2"/>
    <n v="39.880000000000003"/>
  </r>
  <r>
    <x v="80"/>
    <x v="2"/>
    <x v="3"/>
    <x v="2"/>
    <x v="691"/>
    <n v="6.99"/>
    <x v="79"/>
    <n v="38.49"/>
    <n v="37.69"/>
    <n v="0.8"/>
    <x v="167"/>
    <n v="87.38"/>
    <n v="96.38"/>
    <n v="82.46"/>
    <n v="4.17"/>
    <n v="1559.05"/>
    <n v="0.108"/>
    <n v="40.5"/>
  </r>
  <r>
    <x v="81"/>
    <x v="2"/>
    <x v="0"/>
    <x v="0"/>
    <x v="25"/>
    <n v="7.79"/>
    <x v="71"/>
    <n v="41.29"/>
    <n v="40.770000000000003"/>
    <n v="0.52"/>
    <x v="274"/>
    <n v="97.38"/>
    <n v="97.54"/>
    <n v="93.78"/>
    <n v="33.75"/>
    <n v="3340.06"/>
    <n v="0.81699999999999995"/>
    <n v="80.89"/>
  </r>
  <r>
    <x v="81"/>
    <x v="2"/>
    <x v="0"/>
    <x v="1"/>
    <x v="79"/>
    <n v="7.62"/>
    <x v="54"/>
    <n v="38.380000000000003"/>
    <n v="37.869999999999997"/>
    <n v="0.5"/>
    <x v="241"/>
    <n v="95.25"/>
    <n v="93.19"/>
    <n v="87.6"/>
    <n v="33.47"/>
    <n v="3151.37"/>
    <n v="0.872"/>
    <n v="82.12"/>
  </r>
  <r>
    <x v="81"/>
    <x v="2"/>
    <x v="0"/>
    <x v="2"/>
    <x v="394"/>
    <n v="7.81"/>
    <x v="49"/>
    <n v="35.869999999999997"/>
    <n v="35.07"/>
    <n v="0.8"/>
    <x v="208"/>
    <n v="97.62"/>
    <n v="96.51"/>
    <n v="92.13"/>
    <n v="29.81"/>
    <n v="2975.79"/>
    <n v="0.83099999999999996"/>
    <n v="82.96"/>
  </r>
  <r>
    <x v="81"/>
    <x v="2"/>
    <x v="1"/>
    <x v="0"/>
    <x v="28"/>
    <n v="7.57"/>
    <x v="42"/>
    <n v="33.39"/>
    <n v="32.26"/>
    <n v="1.1399999999999999"/>
    <x v="378"/>
    <n v="94.62"/>
    <n v="94.12"/>
    <n v="86.04"/>
    <n v="48.48"/>
    <n v="3953.52"/>
    <n v="1.452"/>
    <n v="118.39"/>
  </r>
  <r>
    <x v="81"/>
    <x v="2"/>
    <x v="1"/>
    <x v="1"/>
    <x v="692"/>
    <n v="7.43"/>
    <x v="37"/>
    <n v="34.97"/>
    <n v="34.46"/>
    <n v="0.5"/>
    <x v="144"/>
    <n v="92.88"/>
    <n v="94.94"/>
    <n v="86.9"/>
    <n v="50.88"/>
    <n v="4197.03"/>
    <n v="1.4550000000000001"/>
    <n v="120.03"/>
  </r>
  <r>
    <x v="81"/>
    <x v="2"/>
    <x v="1"/>
    <x v="2"/>
    <x v="693"/>
    <n v="7.35"/>
    <x v="34"/>
    <n v="31"/>
    <n v="30.92"/>
    <n v="0.08"/>
    <x v="379"/>
    <n v="91.88"/>
    <n v="96.04"/>
    <n v="88.02"/>
    <n v="45.53"/>
    <n v="3706.93"/>
    <n v="1.4690000000000001"/>
    <n v="119.59"/>
  </r>
  <r>
    <x v="81"/>
    <x v="2"/>
    <x v="2"/>
    <x v="0"/>
    <x v="31"/>
    <n v="7.34"/>
    <x v="2"/>
    <n v="29.92"/>
    <n v="29.01"/>
    <n v="0.91"/>
    <x v="121"/>
    <n v="91.75"/>
    <n v="91.9"/>
    <n v="81.75"/>
    <n v="33.61"/>
    <n v="2791.16"/>
    <n v="1.123"/>
    <n v="93.29"/>
  </r>
  <r>
    <x v="81"/>
    <x v="2"/>
    <x v="2"/>
    <x v="1"/>
    <x v="694"/>
    <n v="7.75"/>
    <x v="53"/>
    <n v="32.840000000000003"/>
    <n v="31.74"/>
    <n v="1.1000000000000001"/>
    <x v="2"/>
    <n v="96.88"/>
    <n v="94.62"/>
    <n v="88.6"/>
    <n v="35.43"/>
    <n v="3086.79"/>
    <n v="1.079"/>
    <n v="93.99"/>
  </r>
  <r>
    <x v="81"/>
    <x v="2"/>
    <x v="2"/>
    <x v="2"/>
    <x v="695"/>
    <n v="7.38"/>
    <x v="16"/>
    <n v="29.17"/>
    <n v="28.22"/>
    <n v="0.95"/>
    <x v="224"/>
    <n v="92.25"/>
    <n v="89.48"/>
    <n v="79.86"/>
    <n v="30.03"/>
    <n v="2762.84"/>
    <n v="1.0289999999999999"/>
    <n v="94.72"/>
  </r>
  <r>
    <x v="81"/>
    <x v="2"/>
    <x v="3"/>
    <x v="0"/>
    <x v="696"/>
    <n v="7.34"/>
    <x v="2"/>
    <n v="38.42"/>
    <n v="37.700000000000003"/>
    <n v="0.72"/>
    <x v="199"/>
    <n v="91.75"/>
    <n v="92.72"/>
    <n v="83.47"/>
    <n v="5.78"/>
    <n v="1636.22"/>
    <n v="0.151"/>
    <n v="42.58"/>
  </r>
  <r>
    <x v="81"/>
    <x v="2"/>
    <x v="3"/>
    <x v="1"/>
    <x v="697"/>
    <n v="7.46"/>
    <x v="96"/>
    <n v="39.200000000000003"/>
    <n v="38.75"/>
    <n v="0.45"/>
    <x v="204"/>
    <n v="93.25"/>
    <n v="95.67"/>
    <n v="88.19"/>
    <n v="6.18"/>
    <n v="1511.28"/>
    <n v="0.158"/>
    <n v="38.549999999999997"/>
  </r>
  <r>
    <x v="81"/>
    <x v="2"/>
    <x v="3"/>
    <x v="2"/>
    <x v="603"/>
    <n v="7.62"/>
    <x v="54"/>
    <n v="37.200000000000003"/>
    <n v="36.479999999999997"/>
    <n v="0.72"/>
    <x v="33"/>
    <n v="95.25"/>
    <n v="89.43"/>
    <n v="83.53"/>
    <n v="6.46"/>
    <n v="1563.84"/>
    <n v="0.17399999999999999"/>
    <n v="42.04"/>
  </r>
  <r>
    <x v="82"/>
    <x v="2"/>
    <x v="0"/>
    <x v="0"/>
    <x v="698"/>
    <n v="7.78"/>
    <x v="14"/>
    <n v="38.08"/>
    <n v="37.69"/>
    <n v="0.4"/>
    <x v="119"/>
    <n v="97.25"/>
    <n v="97.55"/>
    <n v="93.88"/>
    <n v="32.22"/>
    <n v="3110.19"/>
    <n v="0.84599999999999997"/>
    <n v="81.67"/>
  </r>
  <r>
    <x v="82"/>
    <x v="2"/>
    <x v="0"/>
    <x v="1"/>
    <x v="545"/>
    <n v="7.65"/>
    <x v="48"/>
    <n v="35.35"/>
    <n v="33.65"/>
    <n v="1.7"/>
    <x v="380"/>
    <n v="95.62"/>
    <n v="92.47"/>
    <n v="84.17"/>
    <n v="30.62"/>
    <n v="2829.59"/>
    <n v="0.86599999999999999"/>
    <n v="80.03"/>
  </r>
  <r>
    <x v="82"/>
    <x v="2"/>
    <x v="0"/>
    <x v="2"/>
    <x v="324"/>
    <n v="7.27"/>
    <x v="12"/>
    <n v="32.65"/>
    <n v="31.63"/>
    <n v="1.02"/>
    <x v="124"/>
    <n v="90.88"/>
    <n v="91.61"/>
    <n v="80.650000000000006"/>
    <n v="29.19"/>
    <n v="2639.31"/>
    <n v="0.89400000000000002"/>
    <n v="80.84"/>
  </r>
  <r>
    <x v="82"/>
    <x v="2"/>
    <x v="1"/>
    <x v="0"/>
    <x v="290"/>
    <n v="7.53"/>
    <x v="78"/>
    <n v="35.26"/>
    <n v="34.520000000000003"/>
    <n v="0.75"/>
    <x v="63"/>
    <n v="94.12"/>
    <n v="100.77"/>
    <n v="92.84"/>
    <n v="50.13"/>
    <n v="4222.54"/>
    <n v="1.4219999999999999"/>
    <n v="119.74"/>
  </r>
  <r>
    <x v="82"/>
    <x v="2"/>
    <x v="1"/>
    <x v="1"/>
    <x v="699"/>
    <n v="7.3"/>
    <x v="32"/>
    <n v="33.6"/>
    <n v="32.909999999999997"/>
    <n v="0.69"/>
    <x v="171"/>
    <n v="91.25"/>
    <n v="98.42"/>
    <n v="87.97"/>
    <n v="50.25"/>
    <n v="4035.37"/>
    <n v="1.496"/>
    <n v="120.11"/>
  </r>
  <r>
    <x v="82"/>
    <x v="2"/>
    <x v="1"/>
    <x v="2"/>
    <x v="61"/>
    <n v="7.53"/>
    <x v="78"/>
    <n v="34.06"/>
    <n v="33.520000000000003"/>
    <n v="0.55000000000000004"/>
    <x v="193"/>
    <n v="94.12"/>
    <n v="92.36"/>
    <n v="85.54"/>
    <n v="48.84"/>
    <n v="3989.52"/>
    <n v="1.4339999999999999"/>
    <n v="117.12"/>
  </r>
  <r>
    <x v="82"/>
    <x v="2"/>
    <x v="2"/>
    <x v="0"/>
    <x v="291"/>
    <n v="7.86"/>
    <x v="66"/>
    <n v="36.19"/>
    <n v="34.71"/>
    <n v="1.48"/>
    <x v="381"/>
    <n v="98.25"/>
    <n v="96.49"/>
    <n v="90.92"/>
    <n v="39.51"/>
    <n v="3462.89"/>
    <n v="1.0920000000000001"/>
    <n v="95.69"/>
  </r>
  <r>
    <x v="82"/>
    <x v="2"/>
    <x v="2"/>
    <x v="1"/>
    <x v="292"/>
    <n v="7.85"/>
    <x v="7"/>
    <n v="36.9"/>
    <n v="35.93"/>
    <n v="0.98"/>
    <x v="134"/>
    <n v="98.12"/>
    <n v="96.09"/>
    <n v="91.79"/>
    <n v="40.92"/>
    <n v="3694.49"/>
    <n v="1.109"/>
    <n v="100.11"/>
  </r>
  <r>
    <x v="82"/>
    <x v="2"/>
    <x v="2"/>
    <x v="2"/>
    <x v="293"/>
    <n v="6.68"/>
    <x v="131"/>
    <n v="29.19"/>
    <n v="29"/>
    <n v="0.19"/>
    <x v="302"/>
    <n v="83.5"/>
    <n v="91.27"/>
    <n v="75.709999999999994"/>
    <n v="31.93"/>
    <n v="2805.28"/>
    <n v="1.0940000000000001"/>
    <n v="96.11"/>
  </r>
  <r>
    <x v="82"/>
    <x v="2"/>
    <x v="3"/>
    <x v="0"/>
    <x v="700"/>
    <n v="7.86"/>
    <x v="66"/>
    <n v="46.89"/>
    <n v="46.38"/>
    <n v="0.51"/>
    <x v="303"/>
    <n v="98.25"/>
    <n v="96.07"/>
    <n v="93.37"/>
    <n v="6.29"/>
    <n v="1973.15"/>
    <n v="0.13400000000000001"/>
    <n v="42.08"/>
  </r>
  <r>
    <x v="82"/>
    <x v="2"/>
    <x v="3"/>
    <x v="1"/>
    <x v="701"/>
    <n v="7.64"/>
    <x v="22"/>
    <n v="39.229999999999997"/>
    <n v="38.450000000000003"/>
    <n v="0.78"/>
    <x v="142"/>
    <n v="95.5"/>
    <n v="97.61"/>
    <n v="91.36"/>
    <n v="3.99"/>
    <n v="1565.5"/>
    <n v="0.10199999999999999"/>
    <n v="39.9"/>
  </r>
  <r>
    <x v="82"/>
    <x v="2"/>
    <x v="3"/>
    <x v="2"/>
    <x v="67"/>
    <n v="7.44"/>
    <x v="43"/>
    <n v="43.11"/>
    <n v="42.62"/>
    <n v="0.49"/>
    <x v="135"/>
    <n v="93"/>
    <n v="94.74"/>
    <n v="87.11"/>
    <n v="3.98"/>
    <n v="1906.56"/>
    <n v="9.1999999999999998E-2"/>
    <n v="44.23"/>
  </r>
  <r>
    <x v="83"/>
    <x v="2"/>
    <x v="0"/>
    <x v="0"/>
    <x v="702"/>
    <n v="7.36"/>
    <x v="38"/>
    <n v="40.1"/>
    <n v="38.99"/>
    <n v="1.1100000000000001"/>
    <x v="217"/>
    <n v="92"/>
    <n v="98.48"/>
    <n v="88.1"/>
    <n v="34.6"/>
    <n v="3378.84"/>
    <n v="0.86299999999999999"/>
    <n v="84.27"/>
  </r>
  <r>
    <x v="83"/>
    <x v="2"/>
    <x v="0"/>
    <x v="1"/>
    <x v="636"/>
    <n v="7.81"/>
    <x v="49"/>
    <n v="40"/>
    <n v="39.200000000000003"/>
    <n v="0.8"/>
    <x v="14"/>
    <n v="97.62"/>
    <n v="98.09"/>
    <n v="93.83"/>
    <n v="32.869999999999997"/>
    <n v="3311.31"/>
    <n v="0.82199999999999995"/>
    <n v="82.78"/>
  </r>
  <r>
    <x v="83"/>
    <x v="2"/>
    <x v="0"/>
    <x v="2"/>
    <x v="576"/>
    <n v="7.35"/>
    <x v="34"/>
    <n v="40.18"/>
    <n v="39.29"/>
    <n v="0.89"/>
    <x v="208"/>
    <n v="91.88"/>
    <n v="92.66"/>
    <n v="83.24"/>
    <n v="32.880000000000003"/>
    <n v="3306.75"/>
    <n v="0.81799999999999995"/>
    <n v="82.29"/>
  </r>
  <r>
    <x v="83"/>
    <x v="2"/>
    <x v="1"/>
    <x v="0"/>
    <x v="703"/>
    <n v="7.42"/>
    <x v="31"/>
    <n v="37.200000000000003"/>
    <n v="36.75"/>
    <n v="0.45"/>
    <x v="18"/>
    <n v="92.75"/>
    <n v="101.87"/>
    <n v="93.35"/>
    <n v="55.19"/>
    <n v="4373.34"/>
    <n v="1.484"/>
    <n v="117.57"/>
  </r>
  <r>
    <x v="83"/>
    <x v="2"/>
    <x v="1"/>
    <x v="1"/>
    <x v="704"/>
    <n v="7.92"/>
    <x v="86"/>
    <n v="37.840000000000003"/>
    <n v="37.04"/>
    <n v="0.79"/>
    <x v="115"/>
    <n v="99"/>
    <n v="99.07"/>
    <n v="96.02"/>
    <n v="54.24"/>
    <n v="4481.6499999999996"/>
    <n v="1.4330000000000001"/>
    <n v="118.44"/>
  </r>
  <r>
    <x v="83"/>
    <x v="2"/>
    <x v="1"/>
    <x v="2"/>
    <x v="234"/>
    <n v="7.31"/>
    <x v="57"/>
    <n v="34.79"/>
    <n v="33.93"/>
    <n v="0.86"/>
    <x v="304"/>
    <n v="91.38"/>
    <n v="98.86"/>
    <n v="88.1"/>
    <n v="50.59"/>
    <n v="4130"/>
    <n v="1.454"/>
    <n v="118.72"/>
  </r>
  <r>
    <x v="83"/>
    <x v="2"/>
    <x v="2"/>
    <x v="0"/>
    <x v="259"/>
    <n v="7.43"/>
    <x v="37"/>
    <n v="34.85"/>
    <n v="34.18"/>
    <n v="0.67"/>
    <x v="276"/>
    <n v="92.88"/>
    <n v="99.22"/>
    <n v="90.39"/>
    <n v="37.33"/>
    <n v="3320.7"/>
    <n v="1.071"/>
    <n v="95.29"/>
  </r>
  <r>
    <x v="83"/>
    <x v="2"/>
    <x v="2"/>
    <x v="1"/>
    <x v="421"/>
    <n v="7.63"/>
    <x v="19"/>
    <n v="32.1"/>
    <n v="30.8"/>
    <n v="1.3"/>
    <x v="382"/>
    <n v="95.38"/>
    <n v="100.71"/>
    <n v="92.17"/>
    <n v="34.43"/>
    <n v="3127.46"/>
    <n v="1.073"/>
    <n v="97.43"/>
  </r>
  <r>
    <x v="83"/>
    <x v="2"/>
    <x v="2"/>
    <x v="2"/>
    <x v="578"/>
    <n v="7.64"/>
    <x v="22"/>
    <n v="33.619999999999997"/>
    <n v="32.96"/>
    <n v="0.67"/>
    <x v="256"/>
    <n v="95.5"/>
    <n v="98.01"/>
    <n v="91.74"/>
    <n v="37.75"/>
    <n v="3173.25"/>
    <n v="1.123"/>
    <n v="94.38"/>
  </r>
  <r>
    <x v="83"/>
    <x v="2"/>
    <x v="3"/>
    <x v="0"/>
    <x v="705"/>
    <n v="7.52"/>
    <x v="39"/>
    <n v="41.02"/>
    <n v="40.64"/>
    <n v="0.38"/>
    <x v="344"/>
    <n v="94"/>
    <n v="95.65"/>
    <n v="89.08"/>
    <n v="4.8099999999999996"/>
    <n v="1841.86"/>
    <n v="0.11700000000000001"/>
    <n v="44.9"/>
  </r>
  <r>
    <x v="83"/>
    <x v="2"/>
    <x v="3"/>
    <x v="1"/>
    <x v="706"/>
    <n v="7.15"/>
    <x v="108"/>
    <n v="38.72"/>
    <n v="38.72"/>
    <n v="0"/>
    <x v="56"/>
    <n v="89.38"/>
    <n v="92.52"/>
    <n v="82.69"/>
    <n v="5.5"/>
    <n v="1624.02"/>
    <n v="0.14199999999999999"/>
    <n v="41.94"/>
  </r>
  <r>
    <x v="83"/>
    <x v="2"/>
    <x v="3"/>
    <x v="2"/>
    <x v="707"/>
    <n v="7.75"/>
    <x v="53"/>
    <n v="40.53"/>
    <n v="39.74"/>
    <n v="0.8"/>
    <x v="143"/>
    <n v="96.88"/>
    <n v="91.32"/>
    <n v="86.72"/>
    <n v="5.34"/>
    <n v="1560.35"/>
    <n v="0.13200000000000001"/>
    <n v="38.49"/>
  </r>
  <r>
    <x v="84"/>
    <x v="2"/>
    <x v="0"/>
    <x v="0"/>
    <x v="708"/>
    <n v="7.66"/>
    <x v="63"/>
    <n v="40.17"/>
    <n v="39.590000000000003"/>
    <n v="0.57999999999999996"/>
    <x v="185"/>
    <n v="95.75"/>
    <n v="103"/>
    <n v="97.19"/>
    <n v="33.96"/>
    <n v="3231.75"/>
    <n v="0.84499999999999997"/>
    <n v="80.45"/>
  </r>
  <r>
    <x v="84"/>
    <x v="2"/>
    <x v="0"/>
    <x v="1"/>
    <x v="709"/>
    <n v="8"/>
    <x v="84"/>
    <n v="41.77"/>
    <n v="40.47"/>
    <n v="1.3"/>
    <x v="124"/>
    <n v="100"/>
    <n v="96.85"/>
    <n v="93.82"/>
    <n v="36.99"/>
    <n v="3480.75"/>
    <n v="0.88500000000000001"/>
    <n v="83.33"/>
  </r>
  <r>
    <x v="84"/>
    <x v="2"/>
    <x v="0"/>
    <x v="2"/>
    <x v="710"/>
    <n v="7.6"/>
    <x v="5"/>
    <n v="37.24"/>
    <n v="36.15"/>
    <n v="1.0900000000000001"/>
    <x v="212"/>
    <n v="95"/>
    <n v="93.19"/>
    <n v="85.94"/>
    <n v="30.92"/>
    <n v="2969.52"/>
    <n v="0.83"/>
    <n v="79.739999999999995"/>
  </r>
  <r>
    <x v="84"/>
    <x v="2"/>
    <x v="1"/>
    <x v="0"/>
    <x v="711"/>
    <n v="7.44"/>
    <x v="43"/>
    <n v="31.64"/>
    <n v="31.19"/>
    <n v="0.45"/>
    <x v="75"/>
    <n v="93"/>
    <n v="94.82"/>
    <n v="86.94"/>
    <n v="45.89"/>
    <n v="3735.24"/>
    <n v="1.45"/>
    <n v="118.06"/>
  </r>
  <r>
    <x v="84"/>
    <x v="2"/>
    <x v="1"/>
    <x v="1"/>
    <x v="485"/>
    <n v="7.6"/>
    <x v="5"/>
    <n v="35.229999999999997"/>
    <n v="34.799999999999997"/>
    <n v="0.43"/>
    <x v="155"/>
    <n v="95"/>
    <n v="98.91"/>
    <n v="92.81"/>
    <n v="51.63"/>
    <n v="4213.24"/>
    <n v="1.466"/>
    <n v="119.59"/>
  </r>
  <r>
    <x v="84"/>
    <x v="2"/>
    <x v="1"/>
    <x v="2"/>
    <x v="712"/>
    <n v="7.44"/>
    <x v="43"/>
    <n v="29.87"/>
    <n v="29.22"/>
    <n v="0.66"/>
    <x v="182"/>
    <n v="93"/>
    <n v="92.46"/>
    <n v="84.1"/>
    <n v="43.29"/>
    <n v="3430.33"/>
    <n v="1.4490000000000001"/>
    <n v="114.83"/>
  </r>
  <r>
    <x v="84"/>
    <x v="2"/>
    <x v="2"/>
    <x v="0"/>
    <x v="7"/>
    <n v="7.73"/>
    <x v="1"/>
    <n v="33.89"/>
    <n v="32.770000000000003"/>
    <n v="1.1100000000000001"/>
    <x v="383"/>
    <n v="96.62"/>
    <n v="96.32"/>
    <n v="90"/>
    <n v="37.53"/>
    <n v="3369.04"/>
    <n v="1.1080000000000001"/>
    <n v="99.42"/>
  </r>
  <r>
    <x v="84"/>
    <x v="2"/>
    <x v="2"/>
    <x v="1"/>
    <x v="487"/>
    <n v="7.6"/>
    <x v="5"/>
    <n v="32.53"/>
    <n v="32.1"/>
    <n v="0.43"/>
    <x v="293"/>
    <n v="95"/>
    <n v="94.23"/>
    <n v="88.33"/>
    <n v="35.909999999999997"/>
    <n v="3115.77"/>
    <n v="1.1040000000000001"/>
    <n v="95.77"/>
  </r>
  <r>
    <x v="84"/>
    <x v="2"/>
    <x v="2"/>
    <x v="2"/>
    <x v="713"/>
    <n v="7.85"/>
    <x v="7"/>
    <n v="33.49"/>
    <n v="32.619999999999997"/>
    <n v="0.87"/>
    <x v="73"/>
    <n v="98.12"/>
    <n v="97.02"/>
    <n v="92.72"/>
    <n v="36.909999999999997"/>
    <n v="3380.46"/>
    <n v="1.1020000000000001"/>
    <n v="100.94"/>
  </r>
  <r>
    <x v="84"/>
    <x v="2"/>
    <x v="3"/>
    <x v="0"/>
    <x v="10"/>
    <n v="7.58"/>
    <x v="6"/>
    <n v="43.89"/>
    <n v="43.46"/>
    <n v="0.43"/>
    <x v="81"/>
    <n v="94.75"/>
    <n v="97.43"/>
    <n v="91.42"/>
    <n v="5.82"/>
    <n v="1590.28"/>
    <n v="0.13300000000000001"/>
    <n v="36.24"/>
  </r>
  <r>
    <x v="84"/>
    <x v="2"/>
    <x v="3"/>
    <x v="1"/>
    <x v="714"/>
    <n v="7.87"/>
    <x v="33"/>
    <n v="41.94"/>
    <n v="41.24"/>
    <n v="0.71"/>
    <x v="25"/>
    <n v="98.38"/>
    <n v="97.43"/>
    <n v="94.23"/>
    <n v="5.07"/>
    <n v="1751.76"/>
    <n v="0.121"/>
    <n v="41.76"/>
  </r>
  <r>
    <x v="84"/>
    <x v="2"/>
    <x v="3"/>
    <x v="2"/>
    <x v="623"/>
    <n v="7.68"/>
    <x v="17"/>
    <n v="41.62"/>
    <n v="41.08"/>
    <n v="0.54"/>
    <x v="20"/>
    <n v="96"/>
    <n v="93.74"/>
    <n v="88.83"/>
    <n v="3.88"/>
    <n v="1670.68"/>
    <n v="9.2999999999999999E-2"/>
    <n v="40.14"/>
  </r>
  <r>
    <x v="85"/>
    <x v="2"/>
    <x v="0"/>
    <x v="0"/>
    <x v="715"/>
    <n v="7.87"/>
    <x v="33"/>
    <n v="39.270000000000003"/>
    <n v="38.72"/>
    <n v="0.55000000000000004"/>
    <x v="348"/>
    <n v="98.38"/>
    <n v="101.3"/>
    <n v="98.26"/>
    <n v="35.01"/>
    <n v="3231.62"/>
    <n v="0.89200000000000002"/>
    <n v="82.29"/>
  </r>
  <r>
    <x v="85"/>
    <x v="2"/>
    <x v="0"/>
    <x v="1"/>
    <x v="114"/>
    <n v="7.7"/>
    <x v="10"/>
    <n v="33.36"/>
    <n v="32.869999999999997"/>
    <n v="0.49"/>
    <x v="257"/>
    <n v="96.25"/>
    <n v="100.56"/>
    <n v="95.35"/>
    <n v="29.56"/>
    <n v="2945.93"/>
    <n v="0.88600000000000001"/>
    <n v="88.31"/>
  </r>
  <r>
    <x v="85"/>
    <x v="2"/>
    <x v="0"/>
    <x v="2"/>
    <x v="115"/>
    <n v="7.31"/>
    <x v="57"/>
    <n v="35.65"/>
    <n v="35.229999999999997"/>
    <n v="0.42"/>
    <x v="188"/>
    <n v="91.38"/>
    <n v="97.18"/>
    <n v="87.76"/>
    <n v="29.44"/>
    <n v="2806.16"/>
    <n v="0.82599999999999996"/>
    <n v="78.72"/>
  </r>
  <r>
    <x v="85"/>
    <x v="2"/>
    <x v="1"/>
    <x v="0"/>
    <x v="116"/>
    <n v="7.86"/>
    <x v="66"/>
    <n v="39.01"/>
    <n v="38.869999999999997"/>
    <n v="0.14000000000000001"/>
    <x v="384"/>
    <n v="98.25"/>
    <n v="94.66"/>
    <n v="92.67"/>
    <n v="57.3"/>
    <n v="4513.75"/>
    <n v="1.4690000000000001"/>
    <n v="115.7"/>
  </r>
  <r>
    <x v="85"/>
    <x v="2"/>
    <x v="1"/>
    <x v="1"/>
    <x v="413"/>
    <n v="7.8"/>
    <x v="30"/>
    <n v="36.07"/>
    <n v="35.42"/>
    <n v="0.65"/>
    <x v="206"/>
    <n v="97.5"/>
    <n v="88.91"/>
    <n v="85.11"/>
    <n v="51.24"/>
    <n v="4222.58"/>
    <n v="1.421"/>
    <n v="117.07"/>
  </r>
  <r>
    <x v="85"/>
    <x v="2"/>
    <x v="1"/>
    <x v="2"/>
    <x v="243"/>
    <n v="7.09"/>
    <x v="93"/>
    <n v="30.37"/>
    <n v="29.57"/>
    <n v="0.8"/>
    <x v="215"/>
    <n v="88.62"/>
    <n v="100.83"/>
    <n v="87"/>
    <n v="45.18"/>
    <n v="3524.12"/>
    <n v="1.488"/>
    <n v="116.02"/>
  </r>
  <r>
    <x v="85"/>
    <x v="2"/>
    <x v="2"/>
    <x v="0"/>
    <x v="716"/>
    <n v="7.35"/>
    <x v="34"/>
    <n v="34.58"/>
    <n v="33.61"/>
    <n v="0.96"/>
    <x v="298"/>
    <n v="91.88"/>
    <n v="97.24"/>
    <n v="86.84"/>
    <n v="36.950000000000003"/>
    <n v="3322.09"/>
    <n v="1.0680000000000001"/>
    <n v="96.07"/>
  </r>
  <r>
    <x v="85"/>
    <x v="2"/>
    <x v="2"/>
    <x v="1"/>
    <x v="119"/>
    <n v="7.76"/>
    <x v="15"/>
    <n v="32.6"/>
    <n v="31.61"/>
    <n v="0.99"/>
    <x v="3"/>
    <n v="97"/>
    <n v="97.77"/>
    <n v="91.97"/>
    <n v="35.4"/>
    <n v="3146.7"/>
    <n v="1.0860000000000001"/>
    <n v="96.53"/>
  </r>
  <r>
    <x v="85"/>
    <x v="2"/>
    <x v="2"/>
    <x v="2"/>
    <x v="120"/>
    <n v="7.22"/>
    <x v="74"/>
    <n v="28.96"/>
    <n v="28.13"/>
    <n v="0.83"/>
    <x v="78"/>
    <n v="90.25"/>
    <n v="95.29"/>
    <n v="83.54"/>
    <n v="30.4"/>
    <n v="2741.05"/>
    <n v="1.05"/>
    <n v="94.65"/>
  </r>
  <r>
    <x v="85"/>
    <x v="2"/>
    <x v="3"/>
    <x v="0"/>
    <x v="717"/>
    <n v="7.52"/>
    <x v="39"/>
    <n v="36.75"/>
    <n v="35.76"/>
    <n v="0.99"/>
    <x v="198"/>
    <n v="94"/>
    <n v="95.35"/>
    <n v="87.21"/>
    <n v="4.07"/>
    <n v="1613.6"/>
    <n v="0.111"/>
    <n v="43.91"/>
  </r>
  <r>
    <x v="85"/>
    <x v="2"/>
    <x v="3"/>
    <x v="1"/>
    <x v="718"/>
    <n v="7.73"/>
    <x v="1"/>
    <n v="36.18"/>
    <n v="35.65"/>
    <n v="0.53"/>
    <x v="275"/>
    <n v="96.62"/>
    <n v="100.52"/>
    <n v="95.7"/>
    <n v="4.92"/>
    <n v="1497.03"/>
    <n v="0.13600000000000001"/>
    <n v="41.37"/>
  </r>
  <r>
    <x v="85"/>
    <x v="2"/>
    <x v="3"/>
    <x v="2"/>
    <x v="37"/>
    <n v="7.35"/>
    <x v="34"/>
    <n v="37.909999999999997"/>
    <n v="37.35"/>
    <n v="0.56000000000000005"/>
    <x v="257"/>
    <n v="91.88"/>
    <n v="88.01"/>
    <n v="79.66"/>
    <n v="3.27"/>
    <n v="1695.67"/>
    <n v="8.5999999999999993E-2"/>
    <n v="44.73"/>
  </r>
  <r>
    <x v="86"/>
    <x v="2"/>
    <x v="0"/>
    <x v="0"/>
    <x v="718"/>
    <n v="7.42"/>
    <x v="31"/>
    <n v="41.27"/>
    <n v="40.26"/>
    <n v="1.02"/>
    <x v="213"/>
    <n v="92.75"/>
    <n v="98.74"/>
    <n v="89.33"/>
    <n v="34.86"/>
    <n v="3492.76"/>
    <n v="0.84499999999999997"/>
    <n v="84.63"/>
  </r>
  <r>
    <x v="86"/>
    <x v="2"/>
    <x v="0"/>
    <x v="1"/>
    <x v="719"/>
    <n v="7.32"/>
    <x v="18"/>
    <n v="39.450000000000003"/>
    <n v="38.33"/>
    <n v="1.1100000000000001"/>
    <x v="385"/>
    <n v="91.5"/>
    <n v="97.69"/>
    <n v="86.87"/>
    <n v="33.69"/>
    <n v="3252.81"/>
    <n v="0.85399999999999998"/>
    <n v="82.46"/>
  </r>
  <r>
    <x v="86"/>
    <x v="2"/>
    <x v="0"/>
    <x v="2"/>
    <x v="720"/>
    <n v="7.03"/>
    <x v="20"/>
    <n v="35.08"/>
    <n v="34.950000000000003"/>
    <n v="0.13"/>
    <x v="260"/>
    <n v="87.88"/>
    <n v="94.67"/>
    <n v="82.89"/>
    <n v="30.9"/>
    <n v="2831.07"/>
    <n v="0.88100000000000001"/>
    <n v="80.709999999999994"/>
  </r>
  <r>
    <x v="86"/>
    <x v="2"/>
    <x v="1"/>
    <x v="0"/>
    <x v="721"/>
    <n v="7.58"/>
    <x v="6"/>
    <n v="35.799999999999997"/>
    <n v="35.03"/>
    <n v="0.77"/>
    <x v="10"/>
    <n v="94.75"/>
    <n v="91.87"/>
    <n v="85.18"/>
    <n v="51.47"/>
    <n v="4237.87"/>
    <n v="1.4379999999999999"/>
    <n v="118.37"/>
  </r>
  <r>
    <x v="86"/>
    <x v="2"/>
    <x v="1"/>
    <x v="1"/>
    <x v="722"/>
    <n v="7.2"/>
    <x v="91"/>
    <n v="29.95"/>
    <n v="29.44"/>
    <n v="0.51"/>
    <x v="55"/>
    <n v="90"/>
    <n v="93.49"/>
    <n v="82.7"/>
    <n v="43.7"/>
    <n v="3449.03"/>
    <n v="1.4590000000000001"/>
    <n v="115.14"/>
  </r>
  <r>
    <x v="86"/>
    <x v="2"/>
    <x v="1"/>
    <x v="2"/>
    <x v="723"/>
    <n v="7.44"/>
    <x v="43"/>
    <n v="33.31"/>
    <n v="33.130000000000003"/>
    <n v="0.18"/>
    <x v="173"/>
    <n v="93"/>
    <n v="94.57"/>
    <n v="87.47"/>
    <n v="49.41"/>
    <n v="3844.31"/>
    <n v="1.4830000000000001"/>
    <n v="115.41"/>
  </r>
  <r>
    <x v="86"/>
    <x v="2"/>
    <x v="2"/>
    <x v="0"/>
    <x v="724"/>
    <n v="6.47"/>
    <x v="132"/>
    <n v="28.48"/>
    <n v="27.43"/>
    <n v="1.06"/>
    <x v="247"/>
    <n v="80.88"/>
    <n v="98.67"/>
    <n v="76.84"/>
    <n v="32.58"/>
    <n v="2689.38"/>
    <n v="1.1439999999999999"/>
    <n v="94.42"/>
  </r>
  <r>
    <x v="86"/>
    <x v="2"/>
    <x v="2"/>
    <x v="1"/>
    <x v="352"/>
    <n v="7.95"/>
    <x v="67"/>
    <n v="36.36"/>
    <n v="35.630000000000003"/>
    <n v="0.73"/>
    <x v="14"/>
    <n v="99.38"/>
    <n v="94.78"/>
    <n v="92.3"/>
    <n v="41.13"/>
    <n v="3523.45"/>
    <n v="1.131"/>
    <n v="96.9"/>
  </r>
  <r>
    <x v="86"/>
    <x v="2"/>
    <x v="2"/>
    <x v="2"/>
    <x v="17"/>
    <n v="7.61"/>
    <x v="23"/>
    <n v="29.02"/>
    <n v="28.1"/>
    <n v="0.93"/>
    <x v="386"/>
    <n v="95.12"/>
    <n v="93.23"/>
    <n v="85.86"/>
    <n v="31.6"/>
    <n v="2803.51"/>
    <n v="1.089"/>
    <n v="96.6"/>
  </r>
  <r>
    <x v="86"/>
    <x v="2"/>
    <x v="3"/>
    <x v="0"/>
    <x v="725"/>
    <n v="7.45"/>
    <x v="58"/>
    <n v="43.67"/>
    <n v="42.89"/>
    <n v="0.78"/>
    <x v="234"/>
    <n v="93.12"/>
    <n v="95.17"/>
    <n v="87.04"/>
    <n v="7.2"/>
    <n v="1968.28"/>
    <n v="0.16500000000000001"/>
    <n v="45.07"/>
  </r>
  <r>
    <x v="86"/>
    <x v="2"/>
    <x v="3"/>
    <x v="1"/>
    <x v="726"/>
    <n v="7.32"/>
    <x v="18"/>
    <n v="37.33"/>
    <n v="36.61"/>
    <n v="0.72"/>
    <x v="145"/>
    <n v="91.5"/>
    <n v="96.44"/>
    <n v="86.55"/>
    <n v="3.73"/>
    <n v="1570.05"/>
    <n v="0.1"/>
    <n v="42.06"/>
  </r>
  <r>
    <x v="86"/>
    <x v="2"/>
    <x v="3"/>
    <x v="2"/>
    <x v="648"/>
    <n v="7.17"/>
    <x v="62"/>
    <n v="38.159999999999997"/>
    <n v="38.130000000000003"/>
    <n v="0.03"/>
    <x v="58"/>
    <n v="89.62"/>
    <n v="94.4"/>
    <n v="84.54"/>
    <n v="4.79"/>
    <n v="1506.99"/>
    <n v="0.126"/>
    <n v="39.49"/>
  </r>
  <r>
    <x v="87"/>
    <x v="2"/>
    <x v="0"/>
    <x v="0"/>
    <x v="727"/>
    <n v="7.8"/>
    <x v="30"/>
    <n v="42.03"/>
    <n v="40.28"/>
    <n v="1.75"/>
    <x v="186"/>
    <n v="97.5"/>
    <n v="96.1"/>
    <n v="89.8"/>
    <n v="34.56"/>
    <n v="3390.06"/>
    <n v="0.82199999999999995"/>
    <n v="80.67"/>
  </r>
  <r>
    <x v="87"/>
    <x v="2"/>
    <x v="0"/>
    <x v="1"/>
    <x v="93"/>
    <n v="7.83"/>
    <x v="11"/>
    <n v="38.86"/>
    <n v="37.97"/>
    <n v="0.89"/>
    <x v="272"/>
    <n v="97.88"/>
    <n v="96.71"/>
    <n v="92.49"/>
    <n v="32.65"/>
    <n v="3227.45"/>
    <n v="0.84"/>
    <n v="83.06"/>
  </r>
  <r>
    <x v="87"/>
    <x v="2"/>
    <x v="0"/>
    <x v="2"/>
    <x v="728"/>
    <n v="7.88"/>
    <x v="95"/>
    <n v="37.65"/>
    <n v="35.840000000000003"/>
    <n v="1.81"/>
    <x v="387"/>
    <n v="98.5"/>
    <n v="90.51"/>
    <n v="84.87"/>
    <n v="32.04"/>
    <n v="3200.89"/>
    <n v="0.85099999999999998"/>
    <n v="85.01"/>
  </r>
  <r>
    <x v="87"/>
    <x v="2"/>
    <x v="1"/>
    <x v="0"/>
    <x v="664"/>
    <n v="7.38"/>
    <x v="16"/>
    <n v="33.79"/>
    <n v="31.55"/>
    <n v="2.23"/>
    <x v="388"/>
    <n v="92.25"/>
    <n v="92.57"/>
    <n v="79.75"/>
    <n v="49.09"/>
    <n v="4072.28"/>
    <n v="1.4530000000000001"/>
    <n v="120.53"/>
  </r>
  <r>
    <x v="87"/>
    <x v="2"/>
    <x v="1"/>
    <x v="1"/>
    <x v="27"/>
    <n v="7.45"/>
    <x v="58"/>
    <n v="35.61"/>
    <n v="34.869999999999997"/>
    <n v="0.74"/>
    <x v="8"/>
    <n v="93.12"/>
    <n v="89.57"/>
    <n v="81.69"/>
    <n v="51.33"/>
    <n v="4165.9799999999996"/>
    <n v="1.4419999999999999"/>
    <n v="117"/>
  </r>
  <r>
    <x v="87"/>
    <x v="2"/>
    <x v="1"/>
    <x v="2"/>
    <x v="729"/>
    <n v="7.08"/>
    <x v="133"/>
    <n v="32.58"/>
    <n v="32.24"/>
    <n v="0.34"/>
    <x v="119"/>
    <n v="88.5"/>
    <n v="93.7"/>
    <n v="82.06"/>
    <n v="47.41"/>
    <n v="3890.3"/>
    <n v="1.4550000000000001"/>
    <n v="119.41"/>
  </r>
  <r>
    <x v="87"/>
    <x v="2"/>
    <x v="2"/>
    <x v="0"/>
    <x v="261"/>
    <n v="7.57"/>
    <x v="42"/>
    <n v="32.020000000000003"/>
    <n v="30.95"/>
    <n v="1.07"/>
    <x v="239"/>
    <n v="94.62"/>
    <n v="98.25"/>
    <n v="89.87"/>
    <n v="33.590000000000003"/>
    <n v="3221.31"/>
    <n v="1.0489999999999999"/>
    <n v="100.61"/>
  </r>
  <r>
    <x v="87"/>
    <x v="2"/>
    <x v="2"/>
    <x v="1"/>
    <x v="30"/>
    <n v="7.42"/>
    <x v="31"/>
    <n v="31.39"/>
    <n v="30.68"/>
    <n v="0.71"/>
    <x v="255"/>
    <n v="92.75"/>
    <n v="94.81"/>
    <n v="85.95"/>
    <n v="33.99"/>
    <n v="2867.28"/>
    <n v="1.083"/>
    <n v="91.33"/>
  </r>
  <r>
    <x v="87"/>
    <x v="2"/>
    <x v="2"/>
    <x v="2"/>
    <x v="730"/>
    <n v="7.23"/>
    <x v="21"/>
    <n v="29.45"/>
    <n v="28.56"/>
    <n v="0.88"/>
    <x v="105"/>
    <n v="90.38"/>
    <n v="93.25"/>
    <n v="81.75"/>
    <n v="31.77"/>
    <n v="2807.32"/>
    <n v="1.079"/>
    <n v="95.34"/>
  </r>
  <r>
    <x v="87"/>
    <x v="2"/>
    <x v="3"/>
    <x v="0"/>
    <x v="731"/>
    <n v="7.29"/>
    <x v="118"/>
    <n v="36.82"/>
    <n v="36.82"/>
    <n v="0"/>
    <x v="56"/>
    <n v="91.12"/>
    <n v="94.6"/>
    <n v="86.21"/>
    <n v="4.3899999999999997"/>
    <n v="1630.69"/>
    <n v="0.11899999999999999"/>
    <n v="44.28"/>
  </r>
  <r>
    <x v="87"/>
    <x v="2"/>
    <x v="3"/>
    <x v="1"/>
    <x v="100"/>
    <n v="7.6"/>
    <x v="5"/>
    <n v="38.78"/>
    <n v="37.86"/>
    <n v="0.93"/>
    <x v="244"/>
    <n v="95"/>
    <n v="96.46"/>
    <n v="89.45"/>
    <n v="4.17"/>
    <n v="1578.41"/>
    <n v="0.108"/>
    <n v="40.700000000000003"/>
  </r>
  <r>
    <x v="87"/>
    <x v="2"/>
    <x v="3"/>
    <x v="2"/>
    <x v="732"/>
    <n v="7.62"/>
    <x v="54"/>
    <n v="39.99"/>
    <n v="39.369999999999997"/>
    <n v="0.62"/>
    <x v="113"/>
    <n v="95.25"/>
    <n v="94.5"/>
    <n v="88.62"/>
    <n v="2.92"/>
    <n v="1605.05"/>
    <n v="7.2999999999999995E-2"/>
    <n v="40.14"/>
  </r>
  <r>
    <x v="88"/>
    <x v="2"/>
    <x v="0"/>
    <x v="0"/>
    <x v="733"/>
    <n v="7.95"/>
    <x v="67"/>
    <n v="46.05"/>
    <n v="45.79"/>
    <n v="0.26"/>
    <x v="289"/>
    <n v="99.38"/>
    <n v="97.19"/>
    <n v="96.03"/>
    <n v="41.28"/>
    <n v="3852.66"/>
    <n v="0.89600000000000002"/>
    <n v="83.66"/>
  </r>
  <r>
    <x v="88"/>
    <x v="2"/>
    <x v="0"/>
    <x v="1"/>
    <x v="501"/>
    <n v="7.74"/>
    <x v="45"/>
    <n v="40.770000000000003"/>
    <n v="39.67"/>
    <n v="1.0900000000000001"/>
    <x v="152"/>
    <n v="96.75"/>
    <n v="94.68"/>
    <n v="89.15"/>
    <n v="36"/>
    <n v="3406.51"/>
    <n v="0.88300000000000001"/>
    <n v="83.56"/>
  </r>
  <r>
    <x v="88"/>
    <x v="2"/>
    <x v="0"/>
    <x v="2"/>
    <x v="734"/>
    <n v="7.35"/>
    <x v="34"/>
    <n v="35.54"/>
    <n v="34.75"/>
    <n v="0.79"/>
    <x v="35"/>
    <n v="91.88"/>
    <n v="89.87"/>
    <n v="80.72"/>
    <n v="29.43"/>
    <n v="3003.26"/>
    <n v="0.82799999999999996"/>
    <n v="84.5"/>
  </r>
  <r>
    <x v="88"/>
    <x v="2"/>
    <x v="1"/>
    <x v="0"/>
    <x v="735"/>
    <n v="7.79"/>
    <x v="71"/>
    <n v="38.299999999999997"/>
    <n v="37.19"/>
    <n v="1.1000000000000001"/>
    <x v="339"/>
    <n v="97.38"/>
    <n v="94.94"/>
    <n v="89.79"/>
    <n v="55"/>
    <n v="4528"/>
    <n v="1.4359999999999999"/>
    <n v="118.24"/>
  </r>
  <r>
    <x v="88"/>
    <x v="2"/>
    <x v="1"/>
    <x v="1"/>
    <x v="736"/>
    <n v="7.86"/>
    <x v="66"/>
    <n v="36.549999999999997"/>
    <n v="35.909999999999997"/>
    <n v="0.65"/>
    <x v="389"/>
    <n v="98.25"/>
    <n v="96.37"/>
    <n v="93.01"/>
    <n v="53.07"/>
    <n v="4410.78"/>
    <n v="1.452"/>
    <n v="120.66"/>
  </r>
  <r>
    <x v="88"/>
    <x v="2"/>
    <x v="1"/>
    <x v="2"/>
    <x v="737"/>
    <n v="7.14"/>
    <x v="134"/>
    <n v="34.11"/>
    <n v="33.630000000000003"/>
    <n v="0.48"/>
    <x v="103"/>
    <n v="89.25"/>
    <n v="93.09"/>
    <n v="81.900000000000006"/>
    <n v="47.86"/>
    <n v="4066.6"/>
    <n v="1.403"/>
    <n v="119.21"/>
  </r>
  <r>
    <x v="88"/>
    <x v="2"/>
    <x v="2"/>
    <x v="0"/>
    <x v="738"/>
    <n v="7.69"/>
    <x v="13"/>
    <n v="35.67"/>
    <n v="34.78"/>
    <n v="0.89"/>
    <x v="265"/>
    <n v="96.12"/>
    <n v="92.01"/>
    <n v="86.24"/>
    <n v="37.46"/>
    <n v="3372.95"/>
    <n v="1.05"/>
    <n v="94.56"/>
  </r>
  <r>
    <x v="88"/>
    <x v="2"/>
    <x v="2"/>
    <x v="1"/>
    <x v="739"/>
    <n v="7.81"/>
    <x v="49"/>
    <n v="33.07"/>
    <n v="31.86"/>
    <n v="1.21"/>
    <x v="390"/>
    <n v="97.62"/>
    <n v="91.56"/>
    <n v="86.1"/>
    <n v="36.89"/>
    <n v="3155.31"/>
    <n v="1.1160000000000001"/>
    <n v="95.41"/>
  </r>
  <r>
    <x v="88"/>
    <x v="2"/>
    <x v="2"/>
    <x v="2"/>
    <x v="740"/>
    <n v="7.83"/>
    <x v="11"/>
    <n v="35.130000000000003"/>
    <n v="34.36"/>
    <n v="0.76"/>
    <x v="296"/>
    <n v="97.88"/>
    <n v="98.91"/>
    <n v="94.71"/>
    <n v="39.49"/>
    <n v="3268.77"/>
    <n v="1.1240000000000001"/>
    <n v="93.06"/>
  </r>
  <r>
    <x v="88"/>
    <x v="2"/>
    <x v="3"/>
    <x v="0"/>
    <x v="741"/>
    <n v="7.54"/>
    <x v="61"/>
    <n v="43.03"/>
    <n v="42.34"/>
    <n v="0.68"/>
    <x v="39"/>
    <n v="94.25"/>
    <n v="94.15"/>
    <n v="87.33"/>
    <n v="6.93"/>
    <n v="1752.79"/>
    <n v="0.161"/>
    <n v="40.74"/>
  </r>
  <r>
    <x v="88"/>
    <x v="2"/>
    <x v="3"/>
    <x v="1"/>
    <x v="742"/>
    <n v="7.8"/>
    <x v="30"/>
    <n v="41.34"/>
    <n v="40.93"/>
    <n v="0.41"/>
    <x v="181"/>
    <n v="97.5"/>
    <n v="94.08"/>
    <n v="90.82"/>
    <n v="3.23"/>
    <n v="1726.51"/>
    <n v="7.8E-2"/>
    <n v="41.76"/>
  </r>
  <r>
    <x v="88"/>
    <x v="2"/>
    <x v="3"/>
    <x v="2"/>
    <x v="743"/>
    <n v="7.42"/>
    <x v="31"/>
    <n v="39.700000000000003"/>
    <n v="39.479999999999997"/>
    <n v="0.23"/>
    <x v="289"/>
    <n v="92.75"/>
    <n v="97.61"/>
    <n v="90.02"/>
    <n v="5.27"/>
    <n v="1542.49"/>
    <n v="0.13300000000000001"/>
    <n v="38.85"/>
  </r>
  <r>
    <x v="89"/>
    <x v="2"/>
    <x v="0"/>
    <x v="0"/>
    <x v="744"/>
    <n v="7.21"/>
    <x v="68"/>
    <n v="36.28"/>
    <n v="35.07"/>
    <n v="1.21"/>
    <x v="239"/>
    <n v="90.12"/>
    <n v="97.81"/>
    <n v="85.21"/>
    <n v="32.369999999999997"/>
    <n v="2963.11"/>
    <n v="0.89200000000000002"/>
    <n v="81.680000000000007"/>
  </r>
  <r>
    <x v="89"/>
    <x v="2"/>
    <x v="0"/>
    <x v="1"/>
    <x v="745"/>
    <n v="7.6"/>
    <x v="5"/>
    <n v="38.58"/>
    <n v="38"/>
    <n v="0.57999999999999996"/>
    <x v="292"/>
    <n v="95"/>
    <n v="101.23"/>
    <n v="94.73"/>
    <n v="31.81"/>
    <n v="3183.49"/>
    <n v="0.82399999999999995"/>
    <n v="82.51"/>
  </r>
  <r>
    <x v="89"/>
    <x v="2"/>
    <x v="0"/>
    <x v="2"/>
    <x v="735"/>
    <n v="7.41"/>
    <x v="50"/>
    <n v="37.700000000000003"/>
    <n v="36.51"/>
    <n v="1.19"/>
    <x v="53"/>
    <n v="92.62"/>
    <n v="97.43"/>
    <n v="87.4"/>
    <n v="31.93"/>
    <n v="2899.09"/>
    <n v="0.84699999999999998"/>
    <n v="76.900000000000006"/>
  </r>
  <r>
    <x v="89"/>
    <x v="2"/>
    <x v="1"/>
    <x v="0"/>
    <x v="746"/>
    <n v="7.28"/>
    <x v="90"/>
    <n v="34.4"/>
    <n v="33.39"/>
    <n v="1.01"/>
    <x v="360"/>
    <n v="91"/>
    <n v="92.24"/>
    <n v="81.47"/>
    <n v="49.63"/>
    <n v="4117.24"/>
    <n v="1.4430000000000001"/>
    <n v="119.69"/>
  </r>
  <r>
    <x v="89"/>
    <x v="2"/>
    <x v="1"/>
    <x v="1"/>
    <x v="747"/>
    <n v="7.91"/>
    <x v="69"/>
    <n v="36.590000000000003"/>
    <n v="36.08"/>
    <n v="0.52"/>
    <x v="75"/>
    <n v="98.88"/>
    <n v="97.78"/>
    <n v="95.31"/>
    <n v="53.1"/>
    <n v="4346.83"/>
    <n v="1.4510000000000001"/>
    <n v="118.79"/>
  </r>
  <r>
    <x v="89"/>
    <x v="2"/>
    <x v="1"/>
    <x v="2"/>
    <x v="748"/>
    <n v="7.88"/>
    <x v="95"/>
    <n v="32.18"/>
    <n v="31.6"/>
    <n v="0.57999999999999996"/>
    <x v="127"/>
    <n v="98.5"/>
    <n v="93.16"/>
    <n v="90.11"/>
    <n v="46.57"/>
    <n v="3676.87"/>
    <n v="1.4470000000000001"/>
    <n v="114.27"/>
  </r>
  <r>
    <x v="89"/>
    <x v="2"/>
    <x v="2"/>
    <x v="0"/>
    <x v="749"/>
    <n v="7.49"/>
    <x v="55"/>
    <n v="29.41"/>
    <n v="28.76"/>
    <n v="0.65"/>
    <x v="182"/>
    <n v="93.62"/>
    <n v="93.44"/>
    <n v="85.56"/>
    <n v="33.200000000000003"/>
    <n v="2797"/>
    <n v="1.129"/>
    <n v="95.11"/>
  </r>
  <r>
    <x v="89"/>
    <x v="2"/>
    <x v="2"/>
    <x v="1"/>
    <x v="750"/>
    <n v="7.45"/>
    <x v="58"/>
    <n v="32.630000000000003"/>
    <n v="32.1"/>
    <n v="0.53"/>
    <x v="154"/>
    <n v="93.12"/>
    <n v="98.94"/>
    <n v="90.66"/>
    <n v="35.36"/>
    <n v="3044.05"/>
    <n v="1.0840000000000001"/>
    <n v="93.3"/>
  </r>
  <r>
    <x v="89"/>
    <x v="2"/>
    <x v="2"/>
    <x v="2"/>
    <x v="751"/>
    <n v="7.3"/>
    <x v="32"/>
    <n v="29.77"/>
    <n v="29.18"/>
    <n v="0.59"/>
    <x v="142"/>
    <n v="91.25"/>
    <n v="94.8"/>
    <n v="84.78"/>
    <n v="33.619999999999997"/>
    <n v="2913.02"/>
    <n v="1.129"/>
    <n v="97.85"/>
  </r>
  <r>
    <x v="89"/>
    <x v="2"/>
    <x v="3"/>
    <x v="0"/>
    <x v="752"/>
    <n v="7.72"/>
    <x v="24"/>
    <n v="43.38"/>
    <n v="42.7"/>
    <n v="0.68"/>
    <x v="12"/>
    <n v="96.5"/>
    <n v="96.29"/>
    <n v="91.46"/>
    <n v="4.9000000000000004"/>
    <n v="1602.93"/>
    <n v="0.113"/>
    <n v="36.950000000000003"/>
  </r>
  <r>
    <x v="89"/>
    <x v="2"/>
    <x v="3"/>
    <x v="1"/>
    <x v="753"/>
    <n v="7.53"/>
    <x v="78"/>
    <n v="38.43"/>
    <n v="38.42"/>
    <n v="0.01"/>
    <x v="197"/>
    <n v="94.12"/>
    <n v="90.47"/>
    <n v="85.13"/>
    <n v="6.21"/>
    <n v="1656.07"/>
    <n v="0.16200000000000001"/>
    <n v="43.09"/>
  </r>
  <r>
    <x v="89"/>
    <x v="2"/>
    <x v="3"/>
    <x v="2"/>
    <x v="57"/>
    <n v="7.03"/>
    <x v="20"/>
    <n v="38.35"/>
    <n v="38.020000000000003"/>
    <n v="0.32"/>
    <x v="9"/>
    <n v="87.88"/>
    <n v="91.15"/>
    <n v="79.430000000000007"/>
    <n v="3.87"/>
    <n v="1586.81"/>
    <n v="0.10100000000000001"/>
    <n v="41.38"/>
  </r>
  <r>
    <x v="90"/>
    <x v="3"/>
    <x v="0"/>
    <x v="0"/>
    <x v="187"/>
    <n v="7.53"/>
    <x v="78"/>
    <n v="37.340000000000003"/>
    <n v="37.19"/>
    <n v="0.15"/>
    <x v="391"/>
    <n v="94.12"/>
    <n v="96.78"/>
    <n v="90.73"/>
    <n v="30.89"/>
    <n v="3112.75"/>
    <n v="0.82699999999999996"/>
    <n v="83.37"/>
  </r>
  <r>
    <x v="90"/>
    <x v="3"/>
    <x v="0"/>
    <x v="1"/>
    <x v="188"/>
    <n v="7.53"/>
    <x v="78"/>
    <n v="37.270000000000003"/>
    <n v="35.81"/>
    <n v="1.46"/>
    <x v="392"/>
    <n v="94.12"/>
    <n v="94.78"/>
    <n v="85.71"/>
    <n v="32.58"/>
    <n v="2976.99"/>
    <n v="0.874"/>
    <n v="79.88"/>
  </r>
  <r>
    <x v="90"/>
    <x v="3"/>
    <x v="0"/>
    <x v="2"/>
    <x v="189"/>
    <n v="7.26"/>
    <x v="100"/>
    <n v="37.17"/>
    <n v="35.770000000000003"/>
    <n v="1.41"/>
    <x v="393"/>
    <n v="90.75"/>
    <n v="91.01"/>
    <n v="79.47"/>
    <n v="31.68"/>
    <n v="2953.29"/>
    <n v="0.85199999999999998"/>
    <n v="79.45"/>
  </r>
  <r>
    <x v="90"/>
    <x v="3"/>
    <x v="1"/>
    <x v="0"/>
    <x v="190"/>
    <n v="7.71"/>
    <x v="41"/>
    <n v="36.44"/>
    <n v="36.07"/>
    <n v="0.37"/>
    <x v="314"/>
    <n v="96.38"/>
    <n v="96.08"/>
    <n v="91.67"/>
    <n v="53.84"/>
    <n v="4381.5200000000004"/>
    <n v="1.4770000000000001"/>
    <n v="120.23"/>
  </r>
  <r>
    <x v="90"/>
    <x v="3"/>
    <x v="1"/>
    <x v="1"/>
    <x v="754"/>
    <n v="7.43"/>
    <x v="37"/>
    <n v="31.01"/>
    <n v="30.46"/>
    <n v="0.56000000000000005"/>
    <x v="234"/>
    <n v="92.88"/>
    <n v="98.16"/>
    <n v="89.54"/>
    <n v="45.27"/>
    <n v="3492.87"/>
    <n v="1.46"/>
    <n v="112.63"/>
  </r>
  <r>
    <x v="90"/>
    <x v="3"/>
    <x v="1"/>
    <x v="2"/>
    <x v="755"/>
    <n v="7.42"/>
    <x v="31"/>
    <n v="31.97"/>
    <n v="31.85"/>
    <n v="0.13"/>
    <x v="391"/>
    <n v="92.75"/>
    <n v="91.69"/>
    <n v="84.7"/>
    <n v="45.05"/>
    <n v="3666.75"/>
    <n v="1.409"/>
    <n v="114.68"/>
  </r>
  <r>
    <x v="90"/>
    <x v="3"/>
    <x v="2"/>
    <x v="0"/>
    <x v="192"/>
    <n v="7.43"/>
    <x v="37"/>
    <n v="34.549999999999997"/>
    <n v="33.590000000000003"/>
    <n v="0.96"/>
    <x v="305"/>
    <n v="92.88"/>
    <n v="94.74"/>
    <n v="85.55"/>
    <n v="39.22"/>
    <n v="3359.66"/>
    <n v="1.135"/>
    <n v="97.25"/>
  </r>
  <r>
    <x v="90"/>
    <x v="3"/>
    <x v="2"/>
    <x v="1"/>
    <x v="193"/>
    <n v="7.56"/>
    <x v="76"/>
    <n v="33.42"/>
    <n v="32.619999999999997"/>
    <n v="0.8"/>
    <x v="22"/>
    <n v="94.5"/>
    <n v="94.9"/>
    <n v="87.55"/>
    <n v="37.56"/>
    <n v="3321.14"/>
    <n v="1.1240000000000001"/>
    <n v="99.39"/>
  </r>
  <r>
    <x v="90"/>
    <x v="3"/>
    <x v="2"/>
    <x v="2"/>
    <x v="756"/>
    <n v="7.66"/>
    <x v="63"/>
    <n v="32.270000000000003"/>
    <n v="31.66"/>
    <n v="0.61"/>
    <x v="199"/>
    <n v="95.75"/>
    <n v="92.76"/>
    <n v="87.15"/>
    <n v="35.94"/>
    <n v="3162.08"/>
    <n v="1.1140000000000001"/>
    <n v="97.99"/>
  </r>
  <r>
    <x v="90"/>
    <x v="3"/>
    <x v="3"/>
    <x v="0"/>
    <x v="757"/>
    <n v="7.69"/>
    <x v="13"/>
    <n v="40.729999999999997"/>
    <n v="40.6"/>
    <n v="0.13"/>
    <x v="394"/>
    <n v="96.12"/>
    <n v="96.06"/>
    <n v="92.05"/>
    <n v="6.4"/>
    <n v="1672.29"/>
    <n v="0.157"/>
    <n v="41.06"/>
  </r>
  <r>
    <x v="90"/>
    <x v="3"/>
    <x v="3"/>
    <x v="1"/>
    <x v="195"/>
    <n v="7.65"/>
    <x v="48"/>
    <n v="37.36"/>
    <n v="37.299999999999997"/>
    <n v="0.06"/>
    <x v="328"/>
    <n v="95.62"/>
    <n v="99.6"/>
    <n v="95.09"/>
    <n v="4.59"/>
    <n v="1663.91"/>
    <n v="0.123"/>
    <n v="44.54"/>
  </r>
  <r>
    <x v="90"/>
    <x v="3"/>
    <x v="3"/>
    <x v="2"/>
    <x v="156"/>
    <n v="7.54"/>
    <x v="61"/>
    <n v="41.02"/>
    <n v="40.44"/>
    <n v="0.57999999999999996"/>
    <x v="75"/>
    <n v="94.25"/>
    <n v="93.77"/>
    <n v="87.14"/>
    <n v="3.94"/>
    <n v="1676.57"/>
    <n v="9.6000000000000002E-2"/>
    <n v="40.869999999999997"/>
  </r>
  <r>
    <x v="91"/>
    <x v="3"/>
    <x v="0"/>
    <x v="0"/>
    <x v="758"/>
    <n v="7.83"/>
    <x v="11"/>
    <n v="39.049999999999997"/>
    <n v="38.14"/>
    <n v="0.91"/>
    <x v="72"/>
    <n v="97.88"/>
    <n v="93.36"/>
    <n v="89.25"/>
    <n v="33.4"/>
    <n v="3295.29"/>
    <n v="0.85499999999999998"/>
    <n v="84.39"/>
  </r>
  <r>
    <x v="91"/>
    <x v="3"/>
    <x v="0"/>
    <x v="1"/>
    <x v="759"/>
    <n v="7.52"/>
    <x v="39"/>
    <n v="37.47"/>
    <n v="36.64"/>
    <n v="0.83"/>
    <x v="208"/>
    <n v="94"/>
    <n v="87.49"/>
    <n v="80.41"/>
    <n v="33.020000000000003"/>
    <n v="2943.25"/>
    <n v="0.88100000000000001"/>
    <n v="78.540000000000006"/>
  </r>
  <r>
    <x v="91"/>
    <x v="3"/>
    <x v="0"/>
    <x v="2"/>
    <x v="760"/>
    <n v="7.25"/>
    <x v="87"/>
    <n v="36.479999999999997"/>
    <n v="35.74"/>
    <n v="0.74"/>
    <x v="184"/>
    <n v="90.62"/>
    <n v="94.86"/>
    <n v="84.23"/>
    <n v="31.81"/>
    <n v="3016.98"/>
    <n v="0.872"/>
    <n v="82.71"/>
  </r>
  <r>
    <x v="91"/>
    <x v="3"/>
    <x v="1"/>
    <x v="0"/>
    <x v="761"/>
    <n v="7.44"/>
    <x v="43"/>
    <n v="32.409999999999997"/>
    <n v="31.98"/>
    <n v="0.43"/>
    <x v="99"/>
    <n v="93"/>
    <n v="97.52"/>
    <n v="89.49"/>
    <n v="48.95"/>
    <n v="3680.87"/>
    <n v="1.5109999999999999"/>
    <n v="113.59"/>
  </r>
  <r>
    <x v="91"/>
    <x v="3"/>
    <x v="1"/>
    <x v="1"/>
    <x v="762"/>
    <n v="7.36"/>
    <x v="38"/>
    <n v="34.15"/>
    <n v="34.15"/>
    <n v="0"/>
    <x v="56"/>
    <n v="92"/>
    <n v="97.13"/>
    <n v="89.36"/>
    <n v="49.44"/>
    <n v="3958.78"/>
    <n v="1.448"/>
    <n v="115.94"/>
  </r>
  <r>
    <x v="91"/>
    <x v="3"/>
    <x v="1"/>
    <x v="2"/>
    <x v="591"/>
    <n v="7.92"/>
    <x v="86"/>
    <n v="35.049999999999997"/>
    <n v="34.78"/>
    <n v="0.27"/>
    <x v="100"/>
    <n v="99"/>
    <n v="92.68"/>
    <n v="91.05"/>
    <n v="51.42"/>
    <n v="4161.22"/>
    <n v="1.4670000000000001"/>
    <n v="118.73"/>
  </r>
  <r>
    <x v="91"/>
    <x v="3"/>
    <x v="2"/>
    <x v="0"/>
    <x v="361"/>
    <n v="7.97"/>
    <x v="77"/>
    <n v="36.72"/>
    <n v="35.5"/>
    <n v="1.22"/>
    <x v="7"/>
    <n v="99.62"/>
    <n v="99.73"/>
    <n v="96.07"/>
    <n v="39.520000000000003"/>
    <n v="3613.68"/>
    <n v="1.0760000000000001"/>
    <n v="98.42"/>
  </r>
  <r>
    <x v="91"/>
    <x v="3"/>
    <x v="2"/>
    <x v="1"/>
    <x v="453"/>
    <n v="7.71"/>
    <x v="41"/>
    <n v="32.1"/>
    <n v="30.89"/>
    <n v="1.21"/>
    <x v="393"/>
    <n v="96.38"/>
    <n v="98.4"/>
    <n v="91.24"/>
    <n v="33.81"/>
    <n v="3075.79"/>
    <n v="1.0529999999999999"/>
    <n v="95.81"/>
  </r>
  <r>
    <x v="91"/>
    <x v="3"/>
    <x v="2"/>
    <x v="2"/>
    <x v="763"/>
    <n v="7.44"/>
    <x v="43"/>
    <n v="28.39"/>
    <n v="27.64"/>
    <n v="0.76"/>
    <x v="231"/>
    <n v="93"/>
    <n v="92.37"/>
    <n v="83.62"/>
    <n v="31.31"/>
    <n v="2720.05"/>
    <n v="1.103"/>
    <n v="95.81"/>
  </r>
  <r>
    <x v="91"/>
    <x v="3"/>
    <x v="3"/>
    <x v="0"/>
    <x v="691"/>
    <n v="7.92"/>
    <x v="86"/>
    <n v="41.35"/>
    <n v="40.65"/>
    <n v="0.7"/>
    <x v="395"/>
    <n v="99"/>
    <n v="96.41"/>
    <n v="93.83"/>
    <n v="4.09"/>
    <n v="1821.19"/>
    <n v="9.9000000000000005E-2"/>
    <n v="44.04"/>
  </r>
  <r>
    <x v="91"/>
    <x v="3"/>
    <x v="3"/>
    <x v="1"/>
    <x v="764"/>
    <n v="7.53"/>
    <x v="78"/>
    <n v="43.27"/>
    <n v="42.62"/>
    <n v="0.65"/>
    <x v="292"/>
    <n v="94.12"/>
    <n v="93.56"/>
    <n v="86.74"/>
    <n v="3.84"/>
    <n v="1871.81"/>
    <n v="8.8999999999999996E-2"/>
    <n v="43.26"/>
  </r>
  <r>
    <x v="91"/>
    <x v="3"/>
    <x v="3"/>
    <x v="2"/>
    <x v="765"/>
    <n v="7.66"/>
    <x v="63"/>
    <n v="41.6"/>
    <n v="41.29"/>
    <n v="0.3"/>
    <x v="15"/>
    <n v="95.75"/>
    <n v="94.4"/>
    <n v="89.73"/>
    <n v="5.68"/>
    <n v="1704.36"/>
    <n v="0.13700000000000001"/>
    <n v="40.97"/>
  </r>
  <r>
    <x v="92"/>
    <x v="3"/>
    <x v="0"/>
    <x v="0"/>
    <x v="330"/>
    <n v="7.7"/>
    <x v="10"/>
    <n v="37.42"/>
    <n v="36.89"/>
    <n v="0.53"/>
    <x v="75"/>
    <n v="96.25"/>
    <n v="92.61"/>
    <n v="87.88"/>
    <n v="31.17"/>
    <n v="3200.19"/>
    <n v="0.83299999999999996"/>
    <n v="85.53"/>
  </r>
  <r>
    <x v="92"/>
    <x v="3"/>
    <x v="0"/>
    <x v="1"/>
    <x v="766"/>
    <n v="7.63"/>
    <x v="19"/>
    <n v="36.24"/>
    <n v="35.299999999999997"/>
    <n v="0.94"/>
    <x v="85"/>
    <n v="95.38"/>
    <n v="95.39"/>
    <n v="88.62"/>
    <n v="32.200000000000003"/>
    <n v="2921.73"/>
    <n v="0.88900000000000001"/>
    <n v="80.62"/>
  </r>
  <r>
    <x v="92"/>
    <x v="3"/>
    <x v="0"/>
    <x v="2"/>
    <x v="767"/>
    <n v="7.38"/>
    <x v="16"/>
    <n v="37.17"/>
    <n v="36.24"/>
    <n v="0.93"/>
    <x v="265"/>
    <n v="92.25"/>
    <n v="91.31"/>
    <n v="82.13"/>
    <n v="29.58"/>
    <n v="3124.05"/>
    <n v="0.79600000000000004"/>
    <n v="84.06"/>
  </r>
  <r>
    <x v="92"/>
    <x v="3"/>
    <x v="1"/>
    <x v="0"/>
    <x v="768"/>
    <n v="7.67"/>
    <x v="0"/>
    <n v="34.340000000000003"/>
    <n v="34.08"/>
    <n v="0.25"/>
    <x v="126"/>
    <n v="95.88"/>
    <n v="89.66"/>
    <n v="85.32"/>
    <n v="49.96"/>
    <n v="4154.97"/>
    <n v="1.4550000000000001"/>
    <n v="121.01"/>
  </r>
  <r>
    <x v="92"/>
    <x v="3"/>
    <x v="1"/>
    <x v="1"/>
    <x v="371"/>
    <n v="7.86"/>
    <x v="66"/>
    <n v="31.17"/>
    <n v="30.22"/>
    <n v="0.95"/>
    <x v="121"/>
    <n v="98.25"/>
    <n v="92.57"/>
    <n v="88.19"/>
    <n v="45.78"/>
    <n v="3699.14"/>
    <n v="1.4690000000000001"/>
    <n v="118.69"/>
  </r>
  <r>
    <x v="92"/>
    <x v="3"/>
    <x v="1"/>
    <x v="2"/>
    <x v="769"/>
    <n v="7.59"/>
    <x v="3"/>
    <n v="32.39"/>
    <n v="32.090000000000003"/>
    <n v="0.3"/>
    <x v="344"/>
    <n v="94.88"/>
    <n v="90.47"/>
    <n v="85.03"/>
    <n v="46.71"/>
    <n v="3881.87"/>
    <n v="1.4419999999999999"/>
    <n v="119.84"/>
  </r>
  <r>
    <x v="92"/>
    <x v="3"/>
    <x v="2"/>
    <x v="0"/>
    <x v="770"/>
    <n v="7.6"/>
    <x v="5"/>
    <n v="36.340000000000003"/>
    <n v="35.520000000000003"/>
    <n v="0.82"/>
    <x v="79"/>
    <n v="95"/>
    <n v="90.79"/>
    <n v="84.31"/>
    <n v="41.32"/>
    <n v="3426.89"/>
    <n v="1.137"/>
    <n v="94.31"/>
  </r>
  <r>
    <x v="92"/>
    <x v="3"/>
    <x v="2"/>
    <x v="1"/>
    <x v="771"/>
    <n v="7.64"/>
    <x v="22"/>
    <n v="35.46"/>
    <n v="34.64"/>
    <n v="0.82"/>
    <x v="242"/>
    <n v="95.5"/>
    <n v="103"/>
    <n v="96.09"/>
    <n v="37.32"/>
    <n v="3412.23"/>
    <n v="1.052"/>
    <n v="96.22"/>
  </r>
  <r>
    <x v="92"/>
    <x v="3"/>
    <x v="2"/>
    <x v="2"/>
    <x v="772"/>
    <n v="7.84"/>
    <x v="52"/>
    <n v="32.14"/>
    <n v="30.12"/>
    <n v="2.02"/>
    <x v="396"/>
    <n v="98"/>
    <n v="98.29"/>
    <n v="90.26"/>
    <n v="35.51"/>
    <n v="3103.52"/>
    <n v="1.105"/>
    <n v="96.57"/>
  </r>
  <r>
    <x v="92"/>
    <x v="3"/>
    <x v="3"/>
    <x v="0"/>
    <x v="773"/>
    <n v="7.6"/>
    <x v="5"/>
    <n v="39.72"/>
    <n v="39.72"/>
    <n v="0"/>
    <x v="56"/>
    <n v="95"/>
    <n v="99.78"/>
    <n v="94.79"/>
    <n v="6.06"/>
    <n v="1529.51"/>
    <n v="0.153"/>
    <n v="38.51"/>
  </r>
  <r>
    <x v="92"/>
    <x v="3"/>
    <x v="3"/>
    <x v="1"/>
    <x v="774"/>
    <n v="7.6"/>
    <x v="5"/>
    <n v="38.5"/>
    <n v="38.25"/>
    <n v="0.25"/>
    <x v="82"/>
    <n v="95"/>
    <n v="96.43"/>
    <n v="91.02"/>
    <n v="6.78"/>
    <n v="1704.91"/>
    <n v="0.17599999999999999"/>
    <n v="44.29"/>
  </r>
  <r>
    <x v="92"/>
    <x v="3"/>
    <x v="3"/>
    <x v="2"/>
    <x v="654"/>
    <n v="6.84"/>
    <x v="135"/>
    <n v="38.44"/>
    <n v="37.56"/>
    <n v="0.89"/>
    <x v="242"/>
    <n v="85.5"/>
    <n v="97.2"/>
    <n v="81.19"/>
    <n v="2.77"/>
    <n v="1658.64"/>
    <n v="7.1999999999999995E-2"/>
    <n v="43.14"/>
  </r>
  <r>
    <x v="93"/>
    <x v="3"/>
    <x v="0"/>
    <x v="0"/>
    <x v="705"/>
    <n v="7.69"/>
    <x v="13"/>
    <n v="40.26"/>
    <n v="39.01"/>
    <n v="1.24"/>
    <x v="149"/>
    <n v="96.12"/>
    <n v="96.75"/>
    <n v="90.13"/>
    <n v="33.24"/>
    <n v="3206.21"/>
    <n v="0.82599999999999996"/>
    <n v="79.64"/>
  </r>
  <r>
    <x v="93"/>
    <x v="3"/>
    <x v="0"/>
    <x v="1"/>
    <x v="706"/>
    <n v="7.49"/>
    <x v="55"/>
    <n v="39.299999999999997"/>
    <n v="38.19"/>
    <n v="1.1100000000000001"/>
    <x v="131"/>
    <n v="93.62"/>
    <n v="96.91"/>
    <n v="88.17"/>
    <n v="35.18"/>
    <n v="3220.5"/>
    <n v="0.89500000000000002"/>
    <n v="81.94"/>
  </r>
  <r>
    <x v="93"/>
    <x v="3"/>
    <x v="0"/>
    <x v="2"/>
    <x v="707"/>
    <n v="7.55"/>
    <x v="25"/>
    <n v="39.58"/>
    <n v="38.4"/>
    <n v="1.18"/>
    <x v="96"/>
    <n v="94.38"/>
    <n v="94.52"/>
    <n v="86.53"/>
    <n v="32.840000000000003"/>
    <n v="3214.12"/>
    <n v="0.83"/>
    <n v="81.209999999999994"/>
  </r>
  <r>
    <x v="93"/>
    <x v="3"/>
    <x v="1"/>
    <x v="0"/>
    <x v="775"/>
    <n v="7.73"/>
    <x v="1"/>
    <n v="37.56"/>
    <n v="36.71"/>
    <n v="0.85"/>
    <x v="79"/>
    <n v="96.62"/>
    <n v="90.76"/>
    <n v="85.72"/>
    <n v="56.12"/>
    <n v="4441.74"/>
    <n v="1.494"/>
    <n v="118.27"/>
  </r>
  <r>
    <x v="93"/>
    <x v="3"/>
    <x v="1"/>
    <x v="1"/>
    <x v="531"/>
    <n v="7.72"/>
    <x v="24"/>
    <n v="35.33"/>
    <n v="34.119999999999997"/>
    <n v="1.22"/>
    <x v="109"/>
    <n v="96.5"/>
    <n v="89.89"/>
    <n v="83.75"/>
    <n v="51.29"/>
    <n v="4116.09"/>
    <n v="1.452"/>
    <n v="116.49"/>
  </r>
  <r>
    <x v="93"/>
    <x v="3"/>
    <x v="1"/>
    <x v="2"/>
    <x v="776"/>
    <n v="7.35"/>
    <x v="34"/>
    <n v="33.24"/>
    <n v="32.799999999999997"/>
    <n v="0.45"/>
    <x v="44"/>
    <n v="91.88"/>
    <n v="96.97"/>
    <n v="87.89"/>
    <n v="48.55"/>
    <n v="3903.22"/>
    <n v="1.46"/>
    <n v="117.41"/>
  </r>
  <r>
    <x v="93"/>
    <x v="3"/>
    <x v="2"/>
    <x v="0"/>
    <x v="95"/>
    <n v="7.32"/>
    <x v="18"/>
    <n v="33.799999999999997"/>
    <n v="32.840000000000003"/>
    <n v="0.95"/>
    <x v="385"/>
    <n v="91.5"/>
    <n v="98.11"/>
    <n v="87.24"/>
    <n v="36.22"/>
    <n v="3279.97"/>
    <n v="1.0720000000000001"/>
    <n v="97.05"/>
  </r>
  <r>
    <x v="93"/>
    <x v="3"/>
    <x v="2"/>
    <x v="1"/>
    <x v="777"/>
    <n v="7.61"/>
    <x v="23"/>
    <n v="32.99"/>
    <n v="31.78"/>
    <n v="1.21"/>
    <x v="390"/>
    <n v="95.12"/>
    <n v="102.03"/>
    <n v="93.5"/>
    <n v="35.630000000000003"/>
    <n v="2945.42"/>
    <n v="1.08"/>
    <n v="89.28"/>
  </r>
  <r>
    <x v="93"/>
    <x v="3"/>
    <x v="2"/>
    <x v="2"/>
    <x v="420"/>
    <n v="7.12"/>
    <x v="106"/>
    <n v="29.92"/>
    <n v="28.81"/>
    <n v="1.1100000000000001"/>
    <x v="349"/>
    <n v="89"/>
    <n v="97.5"/>
    <n v="83.57"/>
    <n v="33"/>
    <n v="2849.82"/>
    <n v="1.103"/>
    <n v="95.25"/>
  </r>
  <r>
    <x v="93"/>
    <x v="3"/>
    <x v="3"/>
    <x v="0"/>
    <x v="778"/>
    <n v="7.81"/>
    <x v="49"/>
    <n v="44.1"/>
    <n v="43.52"/>
    <n v="0.57999999999999996"/>
    <x v="241"/>
    <n v="97.62"/>
    <n v="94.78"/>
    <n v="91.32"/>
    <n v="5.5"/>
    <n v="2007.48"/>
    <n v="0.125"/>
    <n v="45.53"/>
  </r>
  <r>
    <x v="93"/>
    <x v="3"/>
    <x v="3"/>
    <x v="1"/>
    <x v="535"/>
    <n v="7.57"/>
    <x v="42"/>
    <n v="41.21"/>
    <n v="40.53"/>
    <n v="0.68"/>
    <x v="316"/>
    <n v="94.62"/>
    <n v="92.4"/>
    <n v="85.98"/>
    <n v="6.38"/>
    <n v="1718.86"/>
    <n v="0.155"/>
    <n v="41.71"/>
  </r>
  <r>
    <x v="93"/>
    <x v="3"/>
    <x v="3"/>
    <x v="2"/>
    <x v="397"/>
    <n v="7.54"/>
    <x v="61"/>
    <n v="44.94"/>
    <n v="44.42"/>
    <n v="0.52"/>
    <x v="166"/>
    <n v="94.25"/>
    <n v="93.2"/>
    <n v="86.82"/>
    <n v="7.85"/>
    <n v="1900.59"/>
    <n v="0.17499999999999999"/>
    <n v="42.29"/>
  </r>
  <r>
    <x v="94"/>
    <x v="3"/>
    <x v="0"/>
    <x v="0"/>
    <x v="779"/>
    <n v="7.73"/>
    <x v="1"/>
    <n v="34.85"/>
    <n v="33.82"/>
    <n v="1.03"/>
    <x v="397"/>
    <n v="96.62"/>
    <n v="95.5"/>
    <n v="89.55"/>
    <n v="29.94"/>
    <n v="2749.92"/>
    <n v="0.85899999999999999"/>
    <n v="78.91"/>
  </r>
  <r>
    <x v="94"/>
    <x v="3"/>
    <x v="0"/>
    <x v="1"/>
    <x v="776"/>
    <n v="7.1"/>
    <x v="89"/>
    <n v="35.22"/>
    <n v="34.92"/>
    <n v="0.3"/>
    <x v="9"/>
    <n v="88.75"/>
    <n v="97.58"/>
    <n v="85.87"/>
    <n v="28.92"/>
    <n v="2882.77"/>
    <n v="0.82099999999999995"/>
    <n v="81.849999999999994"/>
  </r>
  <r>
    <x v="94"/>
    <x v="3"/>
    <x v="0"/>
    <x v="2"/>
    <x v="233"/>
    <n v="7.59"/>
    <x v="3"/>
    <n v="34.299999999999997"/>
    <n v="33.19"/>
    <n v="1.1100000000000001"/>
    <x v="268"/>
    <n v="94.88"/>
    <n v="91.33"/>
    <n v="83.84"/>
    <n v="29.44"/>
    <n v="2773.94"/>
    <n v="0.85799999999999998"/>
    <n v="80.87"/>
  </r>
  <r>
    <x v="94"/>
    <x v="3"/>
    <x v="1"/>
    <x v="0"/>
    <x v="780"/>
    <n v="7.5"/>
    <x v="35"/>
    <n v="29.62"/>
    <n v="29.31"/>
    <n v="0.31"/>
    <x v="160"/>
    <n v="93.75"/>
    <n v="93.06"/>
    <n v="86.33"/>
    <n v="45"/>
    <n v="3452.34"/>
    <n v="1.5189999999999999"/>
    <n v="116.56"/>
  </r>
  <r>
    <x v="94"/>
    <x v="3"/>
    <x v="1"/>
    <x v="1"/>
    <x v="693"/>
    <n v="7.53"/>
    <x v="78"/>
    <n v="31.96"/>
    <n v="30.98"/>
    <n v="0.98"/>
    <x v="67"/>
    <n v="94.12"/>
    <n v="97.59"/>
    <n v="89.02"/>
    <n v="46.62"/>
    <n v="3868.76"/>
    <n v="1.4590000000000001"/>
    <n v="121.05"/>
  </r>
  <r>
    <x v="94"/>
    <x v="3"/>
    <x v="1"/>
    <x v="2"/>
    <x v="781"/>
    <n v="7.79"/>
    <x v="71"/>
    <n v="35.409999999999997"/>
    <n v="34.450000000000003"/>
    <n v="0.96"/>
    <x v="198"/>
    <n v="97.38"/>
    <n v="95.18"/>
    <n v="90.18"/>
    <n v="51.22"/>
    <n v="4137.49"/>
    <n v="1.4470000000000001"/>
    <n v="116.86"/>
  </r>
  <r>
    <x v="94"/>
    <x v="3"/>
    <x v="2"/>
    <x v="0"/>
    <x v="782"/>
    <n v="7.99"/>
    <x v="130"/>
    <n v="32.549999999999997"/>
    <n v="31.44"/>
    <n v="1.1100000000000001"/>
    <x v="378"/>
    <n v="99.88"/>
    <n v="98.41"/>
    <n v="94.94"/>
    <n v="38.36"/>
    <n v="3225.16"/>
    <n v="1.1779999999999999"/>
    <n v="99.08"/>
  </r>
  <r>
    <x v="94"/>
    <x v="3"/>
    <x v="2"/>
    <x v="1"/>
    <x v="695"/>
    <n v="7.46"/>
    <x v="96"/>
    <n v="30.19"/>
    <n v="29.07"/>
    <n v="1.1200000000000001"/>
    <x v="247"/>
    <n v="93.25"/>
    <n v="93.5"/>
    <n v="83.96"/>
    <n v="34.020000000000003"/>
    <n v="2910.36"/>
    <n v="1.127"/>
    <n v="96.42"/>
  </r>
  <r>
    <x v="94"/>
    <x v="3"/>
    <x v="2"/>
    <x v="2"/>
    <x v="783"/>
    <n v="7.39"/>
    <x v="59"/>
    <n v="28.14"/>
    <n v="27.06"/>
    <n v="1.07"/>
    <x v="148"/>
    <n v="92.38"/>
    <n v="95.51"/>
    <n v="84.87"/>
    <n v="30.95"/>
    <n v="2701.78"/>
    <n v="1.1000000000000001"/>
    <n v="96.03"/>
  </r>
  <r>
    <x v="94"/>
    <x v="3"/>
    <x v="3"/>
    <x v="0"/>
    <x v="784"/>
    <n v="7.51"/>
    <x v="28"/>
    <n v="37.619999999999997"/>
    <n v="37.24"/>
    <n v="0.38"/>
    <x v="314"/>
    <n v="93.88"/>
    <n v="92.71"/>
    <n v="86.16"/>
    <n v="4.04"/>
    <n v="1585.58"/>
    <n v="0.107"/>
    <n v="42.14"/>
  </r>
  <r>
    <x v="94"/>
    <x v="3"/>
    <x v="3"/>
    <x v="1"/>
    <x v="785"/>
    <n v="7.39"/>
    <x v="59"/>
    <n v="34.54"/>
    <n v="33.979999999999997"/>
    <n v="0.56000000000000005"/>
    <x v="312"/>
    <n v="92.38"/>
    <n v="93.62"/>
    <n v="85.07"/>
    <n v="4.08"/>
    <n v="1325.32"/>
    <n v="0.11799999999999999"/>
    <n v="38.369999999999997"/>
  </r>
  <r>
    <x v="94"/>
    <x v="3"/>
    <x v="3"/>
    <x v="2"/>
    <x v="199"/>
    <n v="7.43"/>
    <x v="37"/>
    <n v="36.06"/>
    <n v="36.06"/>
    <n v="0"/>
    <x v="56"/>
    <n v="92.88"/>
    <n v="97.4"/>
    <n v="90.46"/>
    <n v="4.0199999999999996"/>
    <n v="1556.48"/>
    <n v="0.111"/>
    <n v="43.17"/>
  </r>
  <r>
    <x v="95"/>
    <x v="3"/>
    <x v="0"/>
    <x v="0"/>
    <x v="786"/>
    <n v="7.37"/>
    <x v="47"/>
    <n v="40.590000000000003"/>
    <n v="39.5"/>
    <n v="1.0900000000000001"/>
    <x v="152"/>
    <n v="92.12"/>
    <n v="94.86"/>
    <n v="85.04"/>
    <n v="35.04"/>
    <n v="3355.39"/>
    <n v="0.86299999999999999"/>
    <n v="82.67"/>
  </r>
  <r>
    <x v="95"/>
    <x v="3"/>
    <x v="0"/>
    <x v="1"/>
    <x v="787"/>
    <n v="7.89"/>
    <x v="29"/>
    <n v="41.39"/>
    <n v="40.549999999999997"/>
    <n v="0.84"/>
    <x v="87"/>
    <n v="98.62"/>
    <n v="91.76"/>
    <n v="88.66"/>
    <n v="38.03"/>
    <n v="3276.92"/>
    <n v="0.91900000000000004"/>
    <n v="79.16"/>
  </r>
  <r>
    <x v="95"/>
    <x v="3"/>
    <x v="0"/>
    <x v="2"/>
    <x v="209"/>
    <n v="7.39"/>
    <x v="59"/>
    <n v="35.700000000000003"/>
    <n v="34.79"/>
    <n v="0.91"/>
    <x v="258"/>
    <n v="92.38"/>
    <n v="92.96"/>
    <n v="83.68"/>
    <n v="30.53"/>
    <n v="2910.12"/>
    <n v="0.85499999999999998"/>
    <n v="81.510000000000005"/>
  </r>
  <r>
    <x v="95"/>
    <x v="3"/>
    <x v="1"/>
    <x v="0"/>
    <x v="282"/>
    <n v="7.66"/>
    <x v="63"/>
    <n v="34.86"/>
    <n v="34.39"/>
    <n v="0.47"/>
    <x v="44"/>
    <n v="95.75"/>
    <n v="97.78"/>
    <n v="92.36"/>
    <n v="48.74"/>
    <n v="4101.04"/>
    <n v="1.3979999999999999"/>
    <n v="117.65"/>
  </r>
  <r>
    <x v="95"/>
    <x v="3"/>
    <x v="1"/>
    <x v="1"/>
    <x v="788"/>
    <n v="7.6"/>
    <x v="5"/>
    <n v="34.950000000000003"/>
    <n v="34.07"/>
    <n v="0.88"/>
    <x v="43"/>
    <n v="95"/>
    <n v="95.06"/>
    <n v="88.03"/>
    <n v="50.79"/>
    <n v="4080.03"/>
    <n v="1.4530000000000001"/>
    <n v="116.75"/>
  </r>
  <r>
    <x v="95"/>
    <x v="3"/>
    <x v="1"/>
    <x v="2"/>
    <x v="212"/>
    <n v="7.44"/>
    <x v="43"/>
    <n v="33.08"/>
    <n v="32.729999999999997"/>
    <n v="0.35"/>
    <x v="250"/>
    <n v="93"/>
    <n v="88.57"/>
    <n v="81.5"/>
    <n v="49.19"/>
    <n v="3905.41"/>
    <n v="1.4870000000000001"/>
    <n v="118.07"/>
  </r>
  <r>
    <x v="95"/>
    <x v="3"/>
    <x v="2"/>
    <x v="0"/>
    <x v="334"/>
    <n v="7.74"/>
    <x v="45"/>
    <n v="34.450000000000003"/>
    <n v="33.56"/>
    <n v="0.89"/>
    <x v="251"/>
    <n v="96.75"/>
    <n v="94.8"/>
    <n v="89.35"/>
    <n v="39.03"/>
    <n v="3219.1"/>
    <n v="1.133"/>
    <n v="93.44"/>
  </r>
  <r>
    <x v="95"/>
    <x v="3"/>
    <x v="2"/>
    <x v="1"/>
    <x v="789"/>
    <n v="7.49"/>
    <x v="55"/>
    <n v="35.96"/>
    <n v="34.99"/>
    <n v="0.96"/>
    <x v="152"/>
    <n v="93.62"/>
    <n v="97.99"/>
    <n v="89.29"/>
    <n v="40.97"/>
    <n v="3538.36"/>
    <n v="1.139"/>
    <n v="98.4"/>
  </r>
  <r>
    <x v="95"/>
    <x v="3"/>
    <x v="2"/>
    <x v="2"/>
    <x v="215"/>
    <n v="7.51"/>
    <x v="28"/>
    <n v="32.1"/>
    <n v="31.05"/>
    <n v="1.05"/>
    <x v="69"/>
    <n v="93.88"/>
    <n v="92.53"/>
    <n v="84.02"/>
    <n v="34.6"/>
    <n v="3005.8"/>
    <n v="1.0780000000000001"/>
    <n v="93.64"/>
  </r>
  <r>
    <x v="95"/>
    <x v="3"/>
    <x v="3"/>
    <x v="0"/>
    <x v="790"/>
    <n v="7.38"/>
    <x v="16"/>
    <n v="39.32"/>
    <n v="39.06"/>
    <n v="0.26"/>
    <x v="288"/>
    <n v="92.25"/>
    <n v="97.57"/>
    <n v="89.41"/>
    <n v="6.11"/>
    <n v="1700.83"/>
    <n v="0.155"/>
    <n v="43.26"/>
  </r>
  <r>
    <x v="95"/>
    <x v="3"/>
    <x v="3"/>
    <x v="1"/>
    <x v="791"/>
    <n v="7.64"/>
    <x v="22"/>
    <n v="43.68"/>
    <n v="43.58"/>
    <n v="0.1"/>
    <x v="398"/>
    <n v="95.5"/>
    <n v="96.18"/>
    <n v="91.64"/>
    <n v="6.22"/>
    <n v="1892.62"/>
    <n v="0.14199999999999999"/>
    <n v="43.33"/>
  </r>
  <r>
    <x v="95"/>
    <x v="3"/>
    <x v="3"/>
    <x v="2"/>
    <x v="218"/>
    <n v="7.62"/>
    <x v="54"/>
    <n v="37.86"/>
    <n v="37.450000000000003"/>
    <n v="0.41"/>
    <x v="120"/>
    <n v="95.25"/>
    <n v="91.58"/>
    <n v="86.28"/>
    <n v="3.95"/>
    <n v="1695.82"/>
    <n v="0.104"/>
    <n v="44.79"/>
  </r>
  <r>
    <x v="96"/>
    <x v="3"/>
    <x v="0"/>
    <x v="0"/>
    <x v="792"/>
    <n v="7.85"/>
    <x v="7"/>
    <n v="37.9"/>
    <n v="36.86"/>
    <n v="1.04"/>
    <x v="42"/>
    <n v="98.12"/>
    <n v="89.65"/>
    <n v="85.55"/>
    <n v="31.96"/>
    <n v="2954.53"/>
    <n v="0.84299999999999997"/>
    <n v="77.95"/>
  </r>
  <r>
    <x v="96"/>
    <x v="3"/>
    <x v="0"/>
    <x v="1"/>
    <x v="793"/>
    <n v="7.59"/>
    <x v="3"/>
    <n v="37.01"/>
    <n v="36.42"/>
    <n v="0.59"/>
    <x v="193"/>
    <n v="94.88"/>
    <n v="97.58"/>
    <n v="91.1"/>
    <n v="31.47"/>
    <n v="2915.17"/>
    <n v="0.85"/>
    <n v="78.760000000000005"/>
  </r>
  <r>
    <x v="96"/>
    <x v="3"/>
    <x v="0"/>
    <x v="2"/>
    <x v="794"/>
    <n v="7.82"/>
    <x v="46"/>
    <n v="36.590000000000003"/>
    <n v="35.950000000000003"/>
    <n v="0.65"/>
    <x v="389"/>
    <n v="97.75"/>
    <n v="90.19"/>
    <n v="86.6"/>
    <n v="31.43"/>
    <n v="3016.14"/>
    <n v="0.85899999999999999"/>
    <n v="82.42"/>
  </r>
  <r>
    <x v="96"/>
    <x v="3"/>
    <x v="1"/>
    <x v="0"/>
    <x v="795"/>
    <n v="7.64"/>
    <x v="22"/>
    <n v="35.21"/>
    <n v="33.08"/>
    <n v="2.13"/>
    <x v="361"/>
    <n v="95.5"/>
    <n v="97.72"/>
    <n v="87.68"/>
    <n v="50.53"/>
    <n v="4085.72"/>
    <n v="1.4350000000000001"/>
    <n v="116.04"/>
  </r>
  <r>
    <x v="96"/>
    <x v="3"/>
    <x v="1"/>
    <x v="1"/>
    <x v="748"/>
    <n v="7.21"/>
    <x v="68"/>
    <n v="29.91"/>
    <n v="29.34"/>
    <n v="0.56000000000000005"/>
    <x v="199"/>
    <n v="90.12"/>
    <n v="96"/>
    <n v="84.89"/>
    <n v="42.99"/>
    <n v="3568.99"/>
    <n v="1.4379999999999999"/>
    <n v="119.34"/>
  </r>
  <r>
    <x v="96"/>
    <x v="3"/>
    <x v="1"/>
    <x v="2"/>
    <x v="499"/>
    <n v="7.35"/>
    <x v="34"/>
    <n v="27.84"/>
    <n v="25.86"/>
    <n v="1.98"/>
    <x v="399"/>
    <n v="91.88"/>
    <n v="90.69"/>
    <n v="77.39"/>
    <n v="40.869999999999997"/>
    <n v="3268.15"/>
    <n v="1.468"/>
    <n v="117.37"/>
  </r>
  <r>
    <x v="96"/>
    <x v="3"/>
    <x v="2"/>
    <x v="0"/>
    <x v="796"/>
    <n v="7.61"/>
    <x v="23"/>
    <n v="31.32"/>
    <n v="30.56"/>
    <n v="0.76"/>
    <x v="59"/>
    <n v="95.12"/>
    <n v="95.1"/>
    <n v="88.27"/>
    <n v="34.31"/>
    <n v="3012.31"/>
    <n v="1.095"/>
    <n v="96.19"/>
  </r>
  <r>
    <x v="96"/>
    <x v="3"/>
    <x v="2"/>
    <x v="1"/>
    <x v="797"/>
    <n v="7.9"/>
    <x v="65"/>
    <n v="30.92"/>
    <n v="30.23"/>
    <n v="0.69"/>
    <x v="208"/>
    <n v="98.75"/>
    <n v="100.39"/>
    <n v="96.94"/>
    <n v="34.47"/>
    <n v="2989.74"/>
    <n v="1.115"/>
    <n v="96.7"/>
  </r>
  <r>
    <x v="96"/>
    <x v="3"/>
    <x v="2"/>
    <x v="2"/>
    <x v="798"/>
    <n v="7.48"/>
    <x v="44"/>
    <n v="31.41"/>
    <n v="30.64"/>
    <n v="0.77"/>
    <x v="76"/>
    <n v="93.5"/>
    <n v="95.09"/>
    <n v="86.74"/>
    <n v="34.65"/>
    <n v="3078.91"/>
    <n v="1.103"/>
    <n v="98.03"/>
  </r>
  <r>
    <x v="96"/>
    <x v="3"/>
    <x v="3"/>
    <x v="0"/>
    <x v="799"/>
    <n v="4.4800000000000004"/>
    <x v="136"/>
    <n v="22.12"/>
    <n v="21.82"/>
    <n v="0.31"/>
    <x v="60"/>
    <n v="56"/>
    <n v="97.8"/>
    <n v="54.01"/>
    <n v="3.02"/>
    <n v="896.04"/>
    <n v="0.13600000000000001"/>
    <n v="40.51"/>
  </r>
  <r>
    <x v="96"/>
    <x v="3"/>
    <x v="3"/>
    <x v="1"/>
    <x v="323"/>
    <n v="7.33"/>
    <x v="60"/>
    <n v="36.020000000000003"/>
    <n v="35.78"/>
    <n v="0.24"/>
    <x v="373"/>
    <n v="91.62"/>
    <n v="98.17"/>
    <n v="89.34"/>
    <n v="3.83"/>
    <n v="1486.51"/>
    <n v="0.106"/>
    <n v="41.27"/>
  </r>
  <r>
    <x v="96"/>
    <x v="3"/>
    <x v="3"/>
    <x v="2"/>
    <x v="505"/>
    <n v="7.4"/>
    <x v="81"/>
    <n v="36.56"/>
    <n v="36.14"/>
    <n v="0.42"/>
    <x v="204"/>
    <n v="92.5"/>
    <n v="96.73"/>
    <n v="88.45"/>
    <n v="2.5299999999999998"/>
    <n v="1430.22"/>
    <n v="6.9000000000000006E-2"/>
    <n v="39.119999999999997"/>
  </r>
  <r>
    <x v="97"/>
    <x v="3"/>
    <x v="0"/>
    <x v="0"/>
    <x v="134"/>
    <n v="7.54"/>
    <x v="61"/>
    <n v="36.67"/>
    <n v="35.78"/>
    <n v="0.89"/>
    <x v="76"/>
    <n v="94.25"/>
    <n v="95.5"/>
    <n v="87.81"/>
    <n v="30.3"/>
    <n v="2972.51"/>
    <n v="0.82599999999999996"/>
    <n v="81.06"/>
  </r>
  <r>
    <x v="97"/>
    <x v="3"/>
    <x v="0"/>
    <x v="1"/>
    <x v="800"/>
    <n v="7.36"/>
    <x v="38"/>
    <n v="34.130000000000003"/>
    <n v="33.07"/>
    <n v="1.07"/>
    <x v="32"/>
    <n v="92"/>
    <n v="99.24"/>
    <n v="88.45"/>
    <n v="29.24"/>
    <n v="2803.76"/>
    <n v="0.85699999999999998"/>
    <n v="82.14"/>
  </r>
  <r>
    <x v="97"/>
    <x v="3"/>
    <x v="0"/>
    <x v="2"/>
    <x v="801"/>
    <n v="7.24"/>
    <x v="83"/>
    <n v="36.15"/>
    <n v="35.36"/>
    <n v="0.8"/>
    <x v="182"/>
    <n v="90.5"/>
    <n v="97.72"/>
    <n v="86.49"/>
    <n v="30.03"/>
    <n v="2952.71"/>
    <n v="0.83099999999999996"/>
    <n v="81.67"/>
  </r>
  <r>
    <x v="97"/>
    <x v="3"/>
    <x v="1"/>
    <x v="0"/>
    <x v="802"/>
    <n v="7.75"/>
    <x v="53"/>
    <n v="33.619999999999997"/>
    <n v="33.119999999999997"/>
    <n v="0.5"/>
    <x v="400"/>
    <n v="96.88"/>
    <n v="95.39"/>
    <n v="91.03"/>
    <n v="48.96"/>
    <n v="3880.05"/>
    <n v="1.456"/>
    <n v="115.41"/>
  </r>
  <r>
    <x v="97"/>
    <x v="3"/>
    <x v="1"/>
    <x v="1"/>
    <x v="803"/>
    <n v="7.4"/>
    <x v="81"/>
    <n v="34.32"/>
    <n v="34.03"/>
    <n v="0.28999999999999998"/>
    <x v="313"/>
    <n v="92.5"/>
    <n v="95.71"/>
    <n v="87.78"/>
    <n v="49.07"/>
    <n v="3916.97"/>
    <n v="1.43"/>
    <n v="114.14"/>
  </r>
  <r>
    <x v="97"/>
    <x v="3"/>
    <x v="1"/>
    <x v="2"/>
    <x v="804"/>
    <n v="7.64"/>
    <x v="22"/>
    <n v="32.020000000000003"/>
    <n v="31.79"/>
    <n v="0.23"/>
    <x v="15"/>
    <n v="95.5"/>
    <n v="92.59"/>
    <n v="87.77"/>
    <n v="48.39"/>
    <n v="3867.85"/>
    <n v="1.5109999999999999"/>
    <n v="120.79"/>
  </r>
  <r>
    <x v="97"/>
    <x v="3"/>
    <x v="2"/>
    <x v="0"/>
    <x v="805"/>
    <n v="7.12"/>
    <x v="106"/>
    <n v="33.47"/>
    <n v="32.770000000000003"/>
    <n v="0.7"/>
    <x v="115"/>
    <n v="89"/>
    <n v="98.4"/>
    <n v="85.74"/>
    <n v="36.57"/>
    <n v="3344.14"/>
    <n v="1.093"/>
    <n v="99.9"/>
  </r>
  <r>
    <x v="97"/>
    <x v="3"/>
    <x v="2"/>
    <x v="1"/>
    <x v="247"/>
    <n v="7.38"/>
    <x v="16"/>
    <n v="33.71"/>
    <n v="32.909999999999997"/>
    <n v="0.8"/>
    <x v="22"/>
    <n v="92.25"/>
    <n v="92.35"/>
    <n v="83.16"/>
    <n v="35.58"/>
    <n v="3205.92"/>
    <n v="1.0549999999999999"/>
    <n v="95.1"/>
  </r>
  <r>
    <x v="97"/>
    <x v="3"/>
    <x v="2"/>
    <x v="2"/>
    <x v="806"/>
    <n v="7.4"/>
    <x v="81"/>
    <n v="32.93"/>
    <n v="31.97"/>
    <n v="0.96"/>
    <x v="180"/>
    <n v="92.5"/>
    <n v="96.45"/>
    <n v="86.62"/>
    <n v="36.979999999999997"/>
    <n v="3097.89"/>
    <n v="1.123"/>
    <n v="94.08"/>
  </r>
  <r>
    <x v="97"/>
    <x v="3"/>
    <x v="3"/>
    <x v="0"/>
    <x v="807"/>
    <n v="7.58"/>
    <x v="6"/>
    <n v="39.9"/>
    <n v="39.46"/>
    <n v="0.44"/>
    <x v="108"/>
    <n v="94.75"/>
    <n v="95.17"/>
    <n v="89.18"/>
    <n v="6.54"/>
    <n v="1565.73"/>
    <n v="0.16400000000000001"/>
    <n v="39.24"/>
  </r>
  <r>
    <x v="97"/>
    <x v="3"/>
    <x v="3"/>
    <x v="1"/>
    <x v="597"/>
    <n v="7.52"/>
    <x v="39"/>
    <n v="39.020000000000003"/>
    <n v="38.619999999999997"/>
    <n v="0.4"/>
    <x v="300"/>
    <n v="94"/>
    <n v="98.43"/>
    <n v="91.58"/>
    <n v="4.68"/>
    <n v="1614.01"/>
    <n v="0.12"/>
    <n v="41.36"/>
  </r>
  <r>
    <x v="97"/>
    <x v="3"/>
    <x v="3"/>
    <x v="2"/>
    <x v="459"/>
    <n v="7.4"/>
    <x v="81"/>
    <n v="40.76"/>
    <n v="40.68"/>
    <n v="0.08"/>
    <x v="401"/>
    <n v="92.5"/>
    <n v="90.66"/>
    <n v="83.69"/>
    <n v="5.67"/>
    <n v="1863.44"/>
    <n v="0.13900000000000001"/>
    <n v="45.72"/>
  </r>
  <r>
    <x v="98"/>
    <x v="3"/>
    <x v="0"/>
    <x v="0"/>
    <x v="808"/>
    <n v="7.43"/>
    <x v="37"/>
    <n v="37.19"/>
    <n v="35.340000000000003"/>
    <n v="1.85"/>
    <x v="402"/>
    <n v="92.88"/>
    <n v="95.21"/>
    <n v="84.03"/>
    <n v="30.22"/>
    <n v="2956.31"/>
    <n v="0.81200000000000006"/>
    <n v="79.48"/>
  </r>
  <r>
    <x v="98"/>
    <x v="3"/>
    <x v="0"/>
    <x v="1"/>
    <x v="12"/>
    <n v="7.73"/>
    <x v="1"/>
    <n v="39.67"/>
    <n v="38.42"/>
    <n v="1.25"/>
    <x v="269"/>
    <n v="96.62"/>
    <n v="98.42"/>
    <n v="92.09"/>
    <n v="34.380000000000003"/>
    <n v="3274.72"/>
    <n v="0.86699999999999999"/>
    <n v="82.55"/>
  </r>
  <r>
    <x v="98"/>
    <x v="3"/>
    <x v="0"/>
    <x v="2"/>
    <x v="809"/>
    <n v="7.45"/>
    <x v="58"/>
    <n v="35.369999999999997"/>
    <n v="34.83"/>
    <n v="0.54"/>
    <x v="46"/>
    <n v="93.12"/>
    <n v="99.7"/>
    <n v="91.43"/>
    <n v="30.02"/>
    <n v="2835.95"/>
    <n v="0.84899999999999998"/>
    <n v="80.180000000000007"/>
  </r>
  <r>
    <x v="98"/>
    <x v="3"/>
    <x v="1"/>
    <x v="0"/>
    <x v="810"/>
    <n v="7.77"/>
    <x v="26"/>
    <n v="33.450000000000003"/>
    <n v="33.25"/>
    <n v="0.19"/>
    <x v="111"/>
    <n v="97.12"/>
    <n v="91.89"/>
    <n v="88.73"/>
    <n v="50.26"/>
    <n v="4016.66"/>
    <n v="1.5029999999999999"/>
    <n v="120.09"/>
  </r>
  <r>
    <x v="98"/>
    <x v="3"/>
    <x v="1"/>
    <x v="1"/>
    <x v="15"/>
    <n v="7.64"/>
    <x v="22"/>
    <n v="32.28"/>
    <n v="31.55"/>
    <n v="0.73"/>
    <x v="30"/>
    <n v="95.5"/>
    <n v="91.89"/>
    <n v="85.76"/>
    <n v="46.73"/>
    <n v="3731.78"/>
    <n v="1.448"/>
    <n v="115.6"/>
  </r>
  <r>
    <x v="98"/>
    <x v="3"/>
    <x v="1"/>
    <x v="2"/>
    <x v="51"/>
    <n v="7.48"/>
    <x v="44"/>
    <n v="29.97"/>
    <n v="29.19"/>
    <n v="0.79"/>
    <x v="117"/>
    <n v="93.5"/>
    <n v="91.91"/>
    <n v="83.68"/>
    <n v="42.9"/>
    <n v="3485.27"/>
    <n v="1.431"/>
    <n v="116.28"/>
  </r>
  <r>
    <x v="98"/>
    <x v="3"/>
    <x v="2"/>
    <x v="0"/>
    <x v="811"/>
    <n v="7.36"/>
    <x v="38"/>
    <n v="29.97"/>
    <n v="29.03"/>
    <n v="0.94"/>
    <x v="32"/>
    <n v="92"/>
    <n v="93.39"/>
    <n v="83.23"/>
    <n v="33.56"/>
    <n v="2962.77"/>
    <n v="1.1200000000000001"/>
    <n v="98.86"/>
  </r>
  <r>
    <x v="98"/>
    <x v="3"/>
    <x v="2"/>
    <x v="1"/>
    <x v="18"/>
    <n v="7.32"/>
    <x v="18"/>
    <n v="30.36"/>
    <n v="29.42"/>
    <n v="0.94"/>
    <x v="49"/>
    <n v="91.5"/>
    <n v="95.33"/>
    <n v="84.53"/>
    <n v="32.93"/>
    <n v="2939.8"/>
    <n v="1.085"/>
    <n v="96.84"/>
  </r>
  <r>
    <x v="98"/>
    <x v="3"/>
    <x v="2"/>
    <x v="2"/>
    <x v="53"/>
    <n v="7.45"/>
    <x v="58"/>
    <n v="33.65"/>
    <n v="32.25"/>
    <n v="1.39"/>
    <x v="403"/>
    <n v="93.12"/>
    <n v="91.16"/>
    <n v="81.38"/>
    <n v="37.56"/>
    <n v="3254.44"/>
    <n v="1.1160000000000001"/>
    <n v="96.73"/>
  </r>
  <r>
    <x v="98"/>
    <x v="3"/>
    <x v="3"/>
    <x v="0"/>
    <x v="409"/>
    <n v="7.77"/>
    <x v="26"/>
    <n v="41.51"/>
    <n v="41.3"/>
    <n v="0.2"/>
    <x v="19"/>
    <n v="97.12"/>
    <n v="97.86"/>
    <n v="94.58"/>
    <n v="6.27"/>
    <n v="1705.63"/>
    <n v="0.151"/>
    <n v="41.09"/>
  </r>
  <r>
    <x v="98"/>
    <x v="3"/>
    <x v="3"/>
    <x v="1"/>
    <x v="21"/>
    <n v="7.48"/>
    <x v="44"/>
    <n v="38.18"/>
    <n v="37.82"/>
    <n v="0.36"/>
    <x v="191"/>
    <n v="93.5"/>
    <n v="93.8"/>
    <n v="86.87"/>
    <n v="4.5"/>
    <n v="1663.12"/>
    <n v="0.11799999999999999"/>
    <n v="43.56"/>
  </r>
  <r>
    <x v="98"/>
    <x v="3"/>
    <x v="3"/>
    <x v="2"/>
    <x v="56"/>
    <n v="7.09"/>
    <x v="93"/>
    <n v="35.130000000000003"/>
    <n v="34.54"/>
    <n v="0.59"/>
    <x v="159"/>
    <n v="88.62"/>
    <n v="95.52"/>
    <n v="83.23"/>
    <n v="4.5999999999999996"/>
    <n v="1426.09"/>
    <n v="0.13100000000000001"/>
    <n v="40.6"/>
  </r>
  <r>
    <x v="99"/>
    <x v="3"/>
    <x v="0"/>
    <x v="0"/>
    <x v="349"/>
    <n v="7.33"/>
    <x v="60"/>
    <n v="39.64"/>
    <n v="38.78"/>
    <n v="0.85"/>
    <x v="10"/>
    <n v="91.62"/>
    <n v="97.2"/>
    <n v="87.15"/>
    <n v="32.58"/>
    <n v="3431.64"/>
    <n v="0.82199999999999995"/>
    <n v="86.58"/>
  </r>
  <r>
    <x v="99"/>
    <x v="3"/>
    <x v="0"/>
    <x v="1"/>
    <x v="255"/>
    <n v="7.45"/>
    <x v="58"/>
    <n v="36.92"/>
    <n v="36.69"/>
    <n v="0.23"/>
    <x v="294"/>
    <n v="93.12"/>
    <n v="100.03"/>
    <n v="92.57"/>
    <n v="30.75"/>
    <n v="2890.99"/>
    <n v="0.83299999999999996"/>
    <n v="78.3"/>
  </r>
  <r>
    <x v="99"/>
    <x v="3"/>
    <x v="0"/>
    <x v="2"/>
    <x v="662"/>
    <n v="7.98"/>
    <x v="137"/>
    <n v="40.35"/>
    <n v="39.200000000000003"/>
    <n v="1.1499999999999999"/>
    <x v="78"/>
    <n v="99.75"/>
    <n v="93.54"/>
    <n v="90.64"/>
    <n v="35.76"/>
    <n v="3399.64"/>
    <n v="0.88600000000000001"/>
    <n v="84.25"/>
  </r>
  <r>
    <x v="99"/>
    <x v="3"/>
    <x v="1"/>
    <x v="0"/>
    <x v="272"/>
    <n v="7.87"/>
    <x v="33"/>
    <n v="37"/>
    <n v="37"/>
    <n v="0"/>
    <x v="177"/>
    <n v="98.38"/>
    <n v="97.47"/>
    <n v="95.88"/>
    <n v="53.73"/>
    <n v="4366.91"/>
    <n v="1.452"/>
    <n v="118.03"/>
  </r>
  <r>
    <x v="99"/>
    <x v="3"/>
    <x v="1"/>
    <x v="1"/>
    <x v="258"/>
    <n v="7.14"/>
    <x v="134"/>
    <n v="35.9"/>
    <n v="34.36"/>
    <n v="1.54"/>
    <x v="404"/>
    <n v="89.25"/>
    <n v="99.12"/>
    <n v="84.67"/>
    <n v="50.09"/>
    <n v="4356.72"/>
    <n v="1.395"/>
    <n v="121.35"/>
  </r>
  <r>
    <x v="99"/>
    <x v="3"/>
    <x v="1"/>
    <x v="2"/>
    <x v="812"/>
    <n v="7.42"/>
    <x v="31"/>
    <n v="34.4"/>
    <n v="34.17"/>
    <n v="0.22"/>
    <x v="137"/>
    <n v="92.75"/>
    <n v="88.27"/>
    <n v="81.33"/>
    <n v="49.05"/>
    <n v="4143.49"/>
    <n v="1.4259999999999999"/>
    <n v="120.46"/>
  </r>
  <r>
    <x v="99"/>
    <x v="3"/>
    <x v="2"/>
    <x v="0"/>
    <x v="584"/>
    <n v="7.29"/>
    <x v="118"/>
    <n v="31.3"/>
    <n v="30.56"/>
    <n v="0.74"/>
    <x v="291"/>
    <n v="91.12"/>
    <n v="100.17"/>
    <n v="89.14"/>
    <n v="34.81"/>
    <n v="2953.7"/>
    <n v="1.1120000000000001"/>
    <n v="94.37"/>
  </r>
  <r>
    <x v="99"/>
    <x v="3"/>
    <x v="2"/>
    <x v="1"/>
    <x v="260"/>
    <n v="7.12"/>
    <x v="106"/>
    <n v="33.22"/>
    <n v="32.380000000000003"/>
    <n v="0.84"/>
    <x v="43"/>
    <n v="89"/>
    <n v="94.34"/>
    <n v="81.849999999999994"/>
    <n v="35.28"/>
    <n v="3216.8"/>
    <n v="1.0620000000000001"/>
    <n v="96.83"/>
  </r>
  <r>
    <x v="99"/>
    <x v="3"/>
    <x v="2"/>
    <x v="2"/>
    <x v="813"/>
    <n v="7.43"/>
    <x v="37"/>
    <n v="29.42"/>
    <n v="28.61"/>
    <n v="0.81"/>
    <x v="42"/>
    <n v="92.88"/>
    <n v="94.24"/>
    <n v="85.12"/>
    <n v="32.92"/>
    <n v="2817.38"/>
    <n v="1.119"/>
    <n v="95.76"/>
  </r>
  <r>
    <x v="99"/>
    <x v="3"/>
    <x v="3"/>
    <x v="0"/>
    <x v="814"/>
    <n v="7.66"/>
    <x v="63"/>
    <n v="38.4"/>
    <n v="37.9"/>
    <n v="0.5"/>
    <x v="241"/>
    <n v="95.75"/>
    <n v="100.36"/>
    <n v="94.84"/>
    <n v="5.0999999999999996"/>
    <n v="1548.91"/>
    <n v="0.13300000000000001"/>
    <n v="40.33"/>
  </r>
  <r>
    <x v="99"/>
    <x v="3"/>
    <x v="3"/>
    <x v="1"/>
    <x v="263"/>
    <n v="7.6"/>
    <x v="5"/>
    <n v="42.62"/>
    <n v="42.59"/>
    <n v="0.03"/>
    <x v="178"/>
    <n v="95"/>
    <n v="92.33"/>
    <n v="87.66"/>
    <n v="4.62"/>
    <n v="1841.06"/>
    <n v="0.108"/>
    <n v="43.2"/>
  </r>
  <r>
    <x v="99"/>
    <x v="3"/>
    <x v="3"/>
    <x v="2"/>
    <x v="91"/>
    <n v="7.39"/>
    <x v="59"/>
    <n v="35.47"/>
    <n v="35.119999999999997"/>
    <n v="0.35"/>
    <x v="246"/>
    <n v="92.38"/>
    <n v="95.57"/>
    <n v="87.42"/>
    <n v="4.5199999999999996"/>
    <n v="1350.92"/>
    <n v="0.128"/>
    <n v="38.090000000000003"/>
  </r>
  <r>
    <x v="100"/>
    <x v="3"/>
    <x v="0"/>
    <x v="0"/>
    <x v="459"/>
    <n v="7.53"/>
    <x v="78"/>
    <n v="38.979999999999997"/>
    <n v="38.44"/>
    <n v="0.53"/>
    <x v="24"/>
    <n v="94.12"/>
    <n v="98.92"/>
    <n v="91.83"/>
    <n v="32.67"/>
    <n v="3146.23"/>
    <n v="0.83799999999999997"/>
    <n v="80.72"/>
  </r>
  <r>
    <x v="100"/>
    <x v="3"/>
    <x v="0"/>
    <x v="1"/>
    <x v="460"/>
    <n v="7.34"/>
    <x v="2"/>
    <n v="35.72"/>
    <n v="34.07"/>
    <n v="1.65"/>
    <x v="405"/>
    <n v="91.75"/>
    <n v="93.05"/>
    <n v="81.430000000000007"/>
    <n v="29.23"/>
    <n v="2891.83"/>
    <n v="0.81799999999999995"/>
    <n v="80.959999999999994"/>
  </r>
  <r>
    <x v="100"/>
    <x v="3"/>
    <x v="0"/>
    <x v="2"/>
    <x v="210"/>
    <n v="7.26"/>
    <x v="100"/>
    <n v="34.14"/>
    <n v="33.76"/>
    <n v="0.39"/>
    <x v="264"/>
    <n v="90.75"/>
    <n v="92.64"/>
    <n v="83.11"/>
    <n v="28.84"/>
    <n v="2795.42"/>
    <n v="0.84499999999999997"/>
    <n v="81.87"/>
  </r>
  <r>
    <x v="100"/>
    <x v="3"/>
    <x v="1"/>
    <x v="0"/>
    <x v="211"/>
    <n v="7.74"/>
    <x v="45"/>
    <n v="38.56"/>
    <n v="37.880000000000003"/>
    <n v="0.68"/>
    <x v="29"/>
    <n v="96.75"/>
    <n v="94.44"/>
    <n v="89.76"/>
    <n v="55.36"/>
    <n v="4572.59"/>
    <n v="1.4359999999999999"/>
    <n v="118.58"/>
  </r>
  <r>
    <x v="100"/>
    <x v="3"/>
    <x v="1"/>
    <x v="1"/>
    <x v="273"/>
    <n v="7.22"/>
    <x v="74"/>
    <n v="33.25"/>
    <n v="32.5"/>
    <n v="0.75"/>
    <x v="255"/>
    <n v="90.25"/>
    <n v="94.14"/>
    <n v="83.04"/>
    <n v="47.02"/>
    <n v="3864.58"/>
    <n v="1.4139999999999999"/>
    <n v="116.23"/>
  </r>
  <r>
    <x v="100"/>
    <x v="3"/>
    <x v="1"/>
    <x v="2"/>
    <x v="108"/>
    <n v="7.53"/>
    <x v="78"/>
    <n v="32.659999999999997"/>
    <n v="32.659999999999997"/>
    <n v="0"/>
    <x v="56"/>
    <n v="94.12"/>
    <n v="95.69"/>
    <n v="90.07"/>
    <n v="47.69"/>
    <n v="3960.79"/>
    <n v="1.46"/>
    <n v="121.26"/>
  </r>
  <r>
    <x v="100"/>
    <x v="3"/>
    <x v="2"/>
    <x v="0"/>
    <x v="214"/>
    <n v="7.02"/>
    <x v="8"/>
    <n v="31.21"/>
    <n v="29.42"/>
    <n v="1.79"/>
    <x v="406"/>
    <n v="87.75"/>
    <n v="94.66"/>
    <n v="78.290000000000006"/>
    <n v="33.76"/>
    <n v="3025.09"/>
    <n v="1.0820000000000001"/>
    <n v="96.93"/>
  </r>
  <r>
    <x v="100"/>
    <x v="3"/>
    <x v="2"/>
    <x v="1"/>
    <x v="274"/>
    <n v="7.7"/>
    <x v="10"/>
    <n v="34.340000000000003"/>
    <n v="33.28"/>
    <n v="1.06"/>
    <x v="149"/>
    <n v="96.25"/>
    <n v="96.17"/>
    <n v="89.71"/>
    <n v="37.049999999999997"/>
    <n v="3279.03"/>
    <n v="1.079"/>
    <n v="95.47"/>
  </r>
  <r>
    <x v="100"/>
    <x v="3"/>
    <x v="2"/>
    <x v="2"/>
    <x v="462"/>
    <n v="7.58"/>
    <x v="6"/>
    <n v="30.65"/>
    <n v="29.92"/>
    <n v="0.73"/>
    <x v="17"/>
    <n v="94.75"/>
    <n v="97.09"/>
    <n v="89.82"/>
    <n v="33.479999999999997"/>
    <n v="3050.95"/>
    <n v="1.0920000000000001"/>
    <n v="99.55"/>
  </r>
  <r>
    <x v="100"/>
    <x v="3"/>
    <x v="3"/>
    <x v="0"/>
    <x v="463"/>
    <n v="7.7"/>
    <x v="10"/>
    <n v="42.91"/>
    <n v="42.25"/>
    <n v="0.66"/>
    <x v="5"/>
    <n v="96.25"/>
    <n v="102.1"/>
    <n v="96.76"/>
    <n v="6.83"/>
    <n v="1765.56"/>
    <n v="0.159"/>
    <n v="41.15"/>
  </r>
  <r>
    <x v="100"/>
    <x v="3"/>
    <x v="3"/>
    <x v="1"/>
    <x v="464"/>
    <n v="7.64"/>
    <x v="22"/>
    <n v="37.85"/>
    <n v="37.36"/>
    <n v="0.48"/>
    <x v="253"/>
    <n v="95.5"/>
    <n v="91.3"/>
    <n v="86.08"/>
    <n v="4.8"/>
    <n v="1680.03"/>
    <n v="0.127"/>
    <n v="44.39"/>
  </r>
  <r>
    <x v="100"/>
    <x v="3"/>
    <x v="3"/>
    <x v="2"/>
    <x v="465"/>
    <n v="7.55"/>
    <x v="25"/>
    <n v="37.14"/>
    <n v="37.090000000000003"/>
    <n v="0.05"/>
    <x v="104"/>
    <n v="94.38"/>
    <n v="91.7"/>
    <n v="86.42"/>
    <n v="2.98"/>
    <n v="1570.24"/>
    <n v="0.08"/>
    <n v="42.28"/>
  </r>
  <r>
    <x v="101"/>
    <x v="3"/>
    <x v="0"/>
    <x v="0"/>
    <x v="155"/>
    <n v="7"/>
    <x v="110"/>
    <n v="33.42"/>
    <n v="32.36"/>
    <n v="1.07"/>
    <x v="386"/>
    <n v="87.5"/>
    <n v="98.01"/>
    <n v="83.02"/>
    <n v="29.63"/>
    <n v="2815.68"/>
    <n v="0.88700000000000001"/>
    <n v="84.25"/>
  </r>
  <r>
    <x v="101"/>
    <x v="3"/>
    <x v="0"/>
    <x v="1"/>
    <x v="55"/>
    <n v="7.59"/>
    <x v="3"/>
    <n v="36.36"/>
    <n v="35.700000000000003"/>
    <n v="0.66"/>
    <x v="206"/>
    <n v="94.88"/>
    <n v="94.15"/>
    <n v="87.71"/>
    <n v="31.22"/>
    <n v="3062.81"/>
    <n v="0.85899999999999999"/>
    <n v="84.23"/>
  </r>
  <r>
    <x v="101"/>
    <x v="3"/>
    <x v="0"/>
    <x v="2"/>
    <x v="12"/>
    <n v="7.23"/>
    <x v="21"/>
    <n v="36.5"/>
    <n v="35.880000000000003"/>
    <n v="0.61"/>
    <x v="159"/>
    <n v="90.38"/>
    <n v="89.46"/>
    <n v="79.489999999999995"/>
    <n v="33.21"/>
    <n v="3080.35"/>
    <n v="0.91"/>
    <n v="84.4"/>
  </r>
  <r>
    <x v="101"/>
    <x v="3"/>
    <x v="1"/>
    <x v="0"/>
    <x v="815"/>
    <n v="7.82"/>
    <x v="46"/>
    <n v="36.86"/>
    <n v="36.36"/>
    <n v="0.49"/>
    <x v="233"/>
    <n v="97.75"/>
    <n v="94.72"/>
    <n v="91.35"/>
    <n v="55.39"/>
    <n v="4309.91"/>
    <n v="1.5029999999999999"/>
    <n v="116.94"/>
  </r>
  <r>
    <x v="101"/>
    <x v="3"/>
    <x v="1"/>
    <x v="1"/>
    <x v="754"/>
    <n v="7.73"/>
    <x v="1"/>
    <n v="36.4"/>
    <n v="35.97"/>
    <n v="0.43"/>
    <x v="132"/>
    <n v="96.62"/>
    <n v="94.78"/>
    <n v="90.5"/>
    <n v="52.79"/>
    <n v="4478.1000000000004"/>
    <n v="1.45"/>
    <n v="123.04"/>
  </r>
  <r>
    <x v="101"/>
    <x v="3"/>
    <x v="1"/>
    <x v="2"/>
    <x v="15"/>
    <n v="7.5"/>
    <x v="35"/>
    <n v="32.630000000000003"/>
    <n v="32.35"/>
    <n v="0.28000000000000003"/>
    <x v="313"/>
    <n v="93.75"/>
    <n v="95.29"/>
    <n v="88.57"/>
    <n v="45.64"/>
    <n v="3967.86"/>
    <n v="1.399"/>
    <n v="121.61"/>
  </r>
  <r>
    <x v="101"/>
    <x v="3"/>
    <x v="2"/>
    <x v="0"/>
    <x v="242"/>
    <n v="7.75"/>
    <x v="53"/>
    <n v="36.159999999999997"/>
    <n v="34.950000000000003"/>
    <n v="1.21"/>
    <x v="2"/>
    <n v="96.88"/>
    <n v="94.29"/>
    <n v="88.29"/>
    <n v="38.33"/>
    <n v="3460.54"/>
    <n v="1.06"/>
    <n v="95.69"/>
  </r>
  <r>
    <x v="101"/>
    <x v="3"/>
    <x v="2"/>
    <x v="1"/>
    <x v="243"/>
    <n v="7.87"/>
    <x v="33"/>
    <n v="34.28"/>
    <n v="33.24"/>
    <n v="1.05"/>
    <x v="329"/>
    <n v="98.38"/>
    <n v="93.81"/>
    <n v="89.47"/>
    <n v="36.71"/>
    <n v="3307.32"/>
    <n v="1.071"/>
    <n v="96.47"/>
  </r>
  <r>
    <x v="101"/>
    <x v="3"/>
    <x v="2"/>
    <x v="2"/>
    <x v="18"/>
    <n v="7.03"/>
    <x v="20"/>
    <n v="30.02"/>
    <n v="27.9"/>
    <n v="2.11"/>
    <x v="407"/>
    <n v="87.88"/>
    <n v="93.29"/>
    <n v="76.209999999999994"/>
    <n v="33.369999999999997"/>
    <n v="2905.21"/>
    <n v="1.1120000000000001"/>
    <n v="96.78"/>
  </r>
  <r>
    <x v="101"/>
    <x v="3"/>
    <x v="3"/>
    <x v="0"/>
    <x v="162"/>
    <n v="7.75"/>
    <x v="53"/>
    <n v="39.75"/>
    <n v="39.75"/>
    <n v="0"/>
    <x v="56"/>
    <n v="96.88"/>
    <n v="97.42"/>
    <n v="94.37"/>
    <n v="5.88"/>
    <n v="1770.56"/>
    <n v="0.14799999999999999"/>
    <n v="44.54"/>
  </r>
  <r>
    <x v="101"/>
    <x v="3"/>
    <x v="3"/>
    <x v="1"/>
    <x v="816"/>
    <n v="7.43"/>
    <x v="37"/>
    <n v="38.08"/>
    <n v="37.72"/>
    <n v="0.36"/>
    <x v="191"/>
    <n v="92.88"/>
    <n v="99.22"/>
    <n v="91.27"/>
    <n v="5.12"/>
    <n v="1517.24"/>
    <n v="0.13500000000000001"/>
    <n v="39.840000000000003"/>
  </r>
  <r>
    <x v="101"/>
    <x v="3"/>
    <x v="3"/>
    <x v="2"/>
    <x v="69"/>
    <n v="7.75"/>
    <x v="53"/>
    <n v="39.93"/>
    <n v="39.369999999999997"/>
    <n v="0.56000000000000005"/>
    <x v="75"/>
    <n v="96.88"/>
    <n v="93.08"/>
    <n v="88.9"/>
    <n v="5.31"/>
    <n v="1652.67"/>
    <n v="0.13300000000000001"/>
    <n v="41.39"/>
  </r>
  <r>
    <x v="102"/>
    <x v="3"/>
    <x v="0"/>
    <x v="0"/>
    <x v="38"/>
    <n v="7.59"/>
    <x v="3"/>
    <n v="35.75"/>
    <n v="34.979999999999997"/>
    <n v="0.77"/>
    <x v="10"/>
    <n v="94.88"/>
    <n v="94.97"/>
    <n v="88.17"/>
    <n v="30.16"/>
    <n v="2912.38"/>
    <n v="0.84399999999999997"/>
    <n v="81.47"/>
  </r>
  <r>
    <x v="102"/>
    <x v="3"/>
    <x v="0"/>
    <x v="1"/>
    <x v="817"/>
    <n v="7.46"/>
    <x v="96"/>
    <n v="37.03"/>
    <n v="36.58"/>
    <n v="0.44"/>
    <x v="408"/>
    <n v="93.25"/>
    <n v="96.67"/>
    <n v="89.06"/>
    <n v="30.57"/>
    <n v="3081.3"/>
    <n v="0.82599999999999996"/>
    <n v="83.22"/>
  </r>
  <r>
    <x v="102"/>
    <x v="3"/>
    <x v="0"/>
    <x v="2"/>
    <x v="71"/>
    <n v="7.31"/>
    <x v="57"/>
    <n v="33.520000000000003"/>
    <n v="32.53"/>
    <n v="0.99"/>
    <x v="360"/>
    <n v="91.38"/>
    <n v="94.2"/>
    <n v="83.55"/>
    <n v="26.58"/>
    <n v="2623.31"/>
    <n v="0.79300000000000004"/>
    <n v="78.260000000000005"/>
  </r>
  <r>
    <x v="102"/>
    <x v="3"/>
    <x v="1"/>
    <x v="0"/>
    <x v="161"/>
    <n v="7.53"/>
    <x v="78"/>
    <n v="30.95"/>
    <n v="30.29"/>
    <n v="0.66"/>
    <x v="114"/>
    <n v="94.12"/>
    <n v="96.97"/>
    <n v="89.32"/>
    <n v="46.3"/>
    <n v="3556.97"/>
    <n v="1.496"/>
    <n v="114.91"/>
  </r>
  <r>
    <x v="102"/>
    <x v="3"/>
    <x v="1"/>
    <x v="1"/>
    <x v="118"/>
    <n v="7.5"/>
    <x v="35"/>
    <n v="34.75"/>
    <n v="34.29"/>
    <n v="0.46"/>
    <x v="293"/>
    <n v="93.75"/>
    <n v="98.4"/>
    <n v="91.02"/>
    <n v="49.04"/>
    <n v="4056.12"/>
    <n v="1.411"/>
    <n v="116.71"/>
  </r>
  <r>
    <x v="102"/>
    <x v="3"/>
    <x v="1"/>
    <x v="2"/>
    <x v="75"/>
    <n v="7.58"/>
    <x v="6"/>
    <n v="29.14"/>
    <n v="28.75"/>
    <n v="0.4"/>
    <x v="299"/>
    <n v="94.75"/>
    <n v="92.09"/>
    <n v="86.07"/>
    <n v="43.12"/>
    <n v="3434.43"/>
    <n v="1.4790000000000001"/>
    <n v="117.84"/>
  </r>
  <r>
    <x v="102"/>
    <x v="3"/>
    <x v="2"/>
    <x v="0"/>
    <x v="44"/>
    <n v="7.45"/>
    <x v="58"/>
    <n v="28.62"/>
    <n v="26.61"/>
    <n v="2.0099999999999998"/>
    <x v="409"/>
    <n v="93.12"/>
    <n v="96.38"/>
    <n v="83.46"/>
    <n v="31.26"/>
    <n v="2782.84"/>
    <n v="1.0920000000000001"/>
    <n v="97.24"/>
  </r>
  <r>
    <x v="102"/>
    <x v="3"/>
    <x v="2"/>
    <x v="1"/>
    <x v="267"/>
    <n v="7.58"/>
    <x v="6"/>
    <n v="29.37"/>
    <n v="28.47"/>
    <n v="0.9"/>
    <x v="200"/>
    <n v="94.75"/>
    <n v="99.03"/>
    <n v="90.95"/>
    <n v="32.94"/>
    <n v="2789.9"/>
    <n v="1.1220000000000001"/>
    <n v="94.99"/>
  </r>
  <r>
    <x v="102"/>
    <x v="3"/>
    <x v="2"/>
    <x v="2"/>
    <x v="818"/>
    <n v="5.78"/>
    <x v="138"/>
    <n v="23.95"/>
    <n v="23.04"/>
    <n v="0.91"/>
    <x v="148"/>
    <n v="72.25"/>
    <n v="86.96"/>
    <n v="60.44"/>
    <n v="25.92"/>
    <n v="2308.1999999999998"/>
    <n v="1.0820000000000001"/>
    <n v="96.36"/>
  </r>
  <r>
    <x v="102"/>
    <x v="3"/>
    <x v="3"/>
    <x v="0"/>
    <x v="819"/>
    <n v="7.64"/>
    <x v="22"/>
    <n v="40.65"/>
    <n v="40.380000000000003"/>
    <n v="0.27"/>
    <x v="288"/>
    <n v="95.5"/>
    <n v="91.37"/>
    <n v="86.67"/>
    <n v="6.08"/>
    <n v="1834.32"/>
    <n v="0.15"/>
    <n v="45.13"/>
  </r>
  <r>
    <x v="102"/>
    <x v="3"/>
    <x v="3"/>
    <x v="1"/>
    <x v="269"/>
    <n v="7.73"/>
    <x v="1"/>
    <n v="35.31"/>
    <n v="34.909999999999997"/>
    <n v="0.41"/>
    <x v="204"/>
    <n v="96.62"/>
    <n v="93.19"/>
    <n v="89.01"/>
    <n v="3.82"/>
    <n v="1535.69"/>
    <n v="0.108"/>
    <n v="43.49"/>
  </r>
  <r>
    <x v="102"/>
    <x v="3"/>
    <x v="3"/>
    <x v="2"/>
    <x v="820"/>
    <n v="7.8"/>
    <x v="30"/>
    <n v="41.35"/>
    <n v="40.799999999999997"/>
    <n v="0.55000000000000004"/>
    <x v="233"/>
    <n v="97.5"/>
    <n v="89.72"/>
    <n v="86.31"/>
    <n v="5.54"/>
    <n v="1653.02"/>
    <n v="0.13400000000000001"/>
    <n v="39.979999999999997"/>
  </r>
  <r>
    <x v="103"/>
    <x v="3"/>
    <x v="0"/>
    <x v="0"/>
    <x v="194"/>
    <n v="7.95"/>
    <x v="67"/>
    <n v="42.53"/>
    <n v="41.79"/>
    <n v="0.74"/>
    <x v="107"/>
    <n v="99.38"/>
    <n v="94.12"/>
    <n v="91.9"/>
    <n v="37.46"/>
    <n v="3750.83"/>
    <n v="0.88100000000000001"/>
    <n v="88.19"/>
  </r>
  <r>
    <x v="103"/>
    <x v="3"/>
    <x v="0"/>
    <x v="1"/>
    <x v="195"/>
    <n v="7.75"/>
    <x v="53"/>
    <n v="40.75"/>
    <n v="40.06"/>
    <n v="0.69"/>
    <x v="25"/>
    <n v="96.88"/>
    <n v="93.08"/>
    <n v="88.64"/>
    <n v="32.78"/>
    <n v="3413.14"/>
    <n v="0.80400000000000005"/>
    <n v="83.76"/>
  </r>
  <r>
    <x v="103"/>
    <x v="3"/>
    <x v="0"/>
    <x v="2"/>
    <x v="156"/>
    <n v="7.6"/>
    <x v="5"/>
    <n v="40.090000000000003"/>
    <n v="39.6"/>
    <n v="0.49"/>
    <x v="155"/>
    <n v="95"/>
    <n v="90.13"/>
    <n v="84.57"/>
    <n v="31.8"/>
    <n v="3286.23"/>
    <n v="0.79300000000000004"/>
    <n v="81.97"/>
  </r>
  <r>
    <x v="103"/>
    <x v="3"/>
    <x v="1"/>
    <x v="0"/>
    <x v="821"/>
    <n v="7.44"/>
    <x v="43"/>
    <n v="40.11"/>
    <n v="39.28"/>
    <n v="0.83"/>
    <x v="8"/>
    <n v="93"/>
    <n v="98.52"/>
    <n v="89.72"/>
    <n v="59.4"/>
    <n v="4569.33"/>
    <n v="1.4810000000000001"/>
    <n v="113.92"/>
  </r>
  <r>
    <x v="103"/>
    <x v="3"/>
    <x v="1"/>
    <x v="1"/>
    <x v="115"/>
    <n v="7.59"/>
    <x v="3"/>
    <n v="37.380000000000003"/>
    <n v="36.880000000000003"/>
    <n v="0.5"/>
    <x v="233"/>
    <n v="94.88"/>
    <n v="95.08"/>
    <n v="89"/>
    <n v="54.17"/>
    <n v="4504.33"/>
    <n v="1.4490000000000001"/>
    <n v="120.51"/>
  </r>
  <r>
    <x v="103"/>
    <x v="3"/>
    <x v="1"/>
    <x v="2"/>
    <x v="159"/>
    <n v="7.79"/>
    <x v="71"/>
    <n v="34.770000000000003"/>
    <n v="34.19"/>
    <n v="0.57999999999999996"/>
    <x v="159"/>
    <n v="97.38"/>
    <n v="96.73"/>
    <n v="92.61"/>
    <n v="51.5"/>
    <n v="4084.39"/>
    <n v="1.4810000000000001"/>
    <n v="117.46"/>
  </r>
  <r>
    <x v="103"/>
    <x v="3"/>
    <x v="2"/>
    <x v="0"/>
    <x v="822"/>
    <n v="7.8"/>
    <x v="30"/>
    <n v="35.9"/>
    <n v="34.65"/>
    <n v="1.24"/>
    <x v="410"/>
    <n v="97.5"/>
    <n v="94.06"/>
    <n v="88.54"/>
    <n v="41.73"/>
    <n v="3520.36"/>
    <n v="1.163"/>
    <n v="98.07"/>
  </r>
  <r>
    <x v="103"/>
    <x v="3"/>
    <x v="2"/>
    <x v="1"/>
    <x v="116"/>
    <n v="7.38"/>
    <x v="16"/>
    <n v="33.24"/>
    <n v="32.29"/>
    <n v="0.95"/>
    <x v="345"/>
    <n v="92.25"/>
    <n v="95.83"/>
    <n v="85.88"/>
    <n v="37.26"/>
    <n v="3107.19"/>
    <n v="1.121"/>
    <n v="93.49"/>
  </r>
  <r>
    <x v="103"/>
    <x v="3"/>
    <x v="2"/>
    <x v="2"/>
    <x v="242"/>
    <n v="7.6"/>
    <x v="5"/>
    <n v="37.07"/>
    <n v="36.409999999999997"/>
    <n v="0.66"/>
    <x v="234"/>
    <n v="95"/>
    <n v="88.73"/>
    <n v="82.78"/>
    <n v="40.94"/>
    <n v="3637.94"/>
    <n v="1.1040000000000001"/>
    <n v="98.14"/>
  </r>
  <r>
    <x v="103"/>
    <x v="3"/>
    <x v="3"/>
    <x v="0"/>
    <x v="823"/>
    <n v="7.65"/>
    <x v="48"/>
    <n v="42.23"/>
    <n v="42.23"/>
    <n v="0"/>
    <x v="56"/>
    <n v="95.62"/>
    <n v="91.34"/>
    <n v="87.34"/>
    <n v="2.1"/>
    <n v="1819.1"/>
    <n v="0.05"/>
    <n v="43.07"/>
  </r>
  <r>
    <x v="103"/>
    <x v="3"/>
    <x v="3"/>
    <x v="1"/>
    <x v="560"/>
    <n v="7.59"/>
    <x v="3"/>
    <n v="43.87"/>
    <n v="43.43"/>
    <n v="0.44"/>
    <x v="314"/>
    <n v="94.88"/>
    <n v="98.9"/>
    <n v="92.88"/>
    <n v="4.83"/>
    <n v="2002.22"/>
    <n v="0.11"/>
    <n v="45.64"/>
  </r>
  <r>
    <x v="103"/>
    <x v="3"/>
    <x v="3"/>
    <x v="2"/>
    <x v="162"/>
    <n v="7.34"/>
    <x v="2"/>
    <n v="43.76"/>
    <n v="43.36"/>
    <n v="0.4"/>
    <x v="341"/>
    <n v="91.75"/>
    <n v="88.41"/>
    <n v="80.37"/>
    <n v="7.08"/>
    <n v="1837.92"/>
    <n v="0.16200000000000001"/>
    <n v="42"/>
  </r>
  <r>
    <x v="104"/>
    <x v="3"/>
    <x v="0"/>
    <x v="0"/>
    <x v="47"/>
    <n v="7.71"/>
    <x v="41"/>
    <n v="34.840000000000003"/>
    <n v="33.86"/>
    <n v="0.98"/>
    <x v="192"/>
    <n v="96.38"/>
    <n v="97.77"/>
    <n v="91.58"/>
    <n v="27.65"/>
    <n v="2772.11"/>
    <n v="0.79300000000000004"/>
    <n v="79.56"/>
  </r>
  <r>
    <x v="104"/>
    <x v="3"/>
    <x v="0"/>
    <x v="1"/>
    <x v="824"/>
    <n v="7.93"/>
    <x v="115"/>
    <n v="37.229999999999997"/>
    <n v="36.79"/>
    <n v="0.44"/>
    <x v="188"/>
    <n v="99.12"/>
    <n v="96.84"/>
    <n v="94.87"/>
    <n v="30.65"/>
    <n v="3109.49"/>
    <n v="0.82299999999999995"/>
    <n v="83.52"/>
  </r>
  <r>
    <x v="104"/>
    <x v="3"/>
    <x v="0"/>
    <x v="2"/>
    <x v="270"/>
    <n v="7.56"/>
    <x v="76"/>
    <n v="40.799999999999997"/>
    <n v="39.99"/>
    <n v="0.8"/>
    <x v="143"/>
    <n v="94.5"/>
    <n v="100.06"/>
    <n v="92.69"/>
    <n v="32.03"/>
    <n v="3359.65"/>
    <n v="0.78500000000000003"/>
    <n v="82.35"/>
  </r>
  <r>
    <x v="104"/>
    <x v="3"/>
    <x v="1"/>
    <x v="0"/>
    <x v="825"/>
    <n v="7.8"/>
    <x v="30"/>
    <n v="37.200000000000003"/>
    <n v="36.61"/>
    <n v="0.6"/>
    <x v="154"/>
    <n v="97.5"/>
    <n v="97.29"/>
    <n v="93.33"/>
    <n v="53.87"/>
    <n v="4322.4399999999996"/>
    <n v="1.448"/>
    <n v="116.18"/>
  </r>
  <r>
    <x v="104"/>
    <x v="3"/>
    <x v="1"/>
    <x v="1"/>
    <x v="826"/>
    <n v="7.71"/>
    <x v="41"/>
    <n v="35.270000000000003"/>
    <n v="34.700000000000003"/>
    <n v="0.56000000000000005"/>
    <x v="193"/>
    <n v="96.38"/>
    <n v="97.61"/>
    <n v="92.57"/>
    <n v="49.13"/>
    <n v="4214"/>
    <n v="1.393"/>
    <n v="119.49"/>
  </r>
  <r>
    <x v="104"/>
    <x v="3"/>
    <x v="1"/>
    <x v="2"/>
    <x v="827"/>
    <n v="7.43"/>
    <x v="37"/>
    <n v="31.42"/>
    <n v="30.99"/>
    <n v="0.43"/>
    <x v="299"/>
    <n v="92.88"/>
    <n v="92.64"/>
    <n v="84.87"/>
    <n v="45.46"/>
    <n v="3676.51"/>
    <n v="1.4470000000000001"/>
    <n v="117.01"/>
  </r>
  <r>
    <x v="104"/>
    <x v="3"/>
    <x v="2"/>
    <x v="0"/>
    <x v="16"/>
    <n v="7.75"/>
    <x v="53"/>
    <n v="34.4"/>
    <n v="33.06"/>
    <n v="1.34"/>
    <x v="336"/>
    <n v="96.88"/>
    <n v="98.12"/>
    <n v="91.36"/>
    <n v="37.26"/>
    <n v="3378.99"/>
    <n v="1.083"/>
    <n v="98.23"/>
  </r>
  <r>
    <x v="104"/>
    <x v="3"/>
    <x v="2"/>
    <x v="1"/>
    <x v="305"/>
    <n v="7.43"/>
    <x v="37"/>
    <n v="34.72"/>
    <n v="33.83"/>
    <n v="0.89"/>
    <x v="11"/>
    <n v="92.88"/>
    <n v="95.24"/>
    <n v="86.18"/>
    <n v="38.78"/>
    <n v="3315.22"/>
    <n v="1.117"/>
    <n v="95.49"/>
  </r>
  <r>
    <x v="104"/>
    <x v="3"/>
    <x v="2"/>
    <x v="2"/>
    <x v="828"/>
    <n v="7.32"/>
    <x v="18"/>
    <n v="29.4"/>
    <n v="28.24"/>
    <n v="1.1599999999999999"/>
    <x v="323"/>
    <n v="91.5"/>
    <n v="92.9"/>
    <n v="81.66"/>
    <n v="30.74"/>
    <n v="2727.47"/>
    <n v="1.046"/>
    <n v="92.79"/>
  </r>
  <r>
    <x v="104"/>
    <x v="3"/>
    <x v="3"/>
    <x v="0"/>
    <x v="829"/>
    <n v="7.81"/>
    <x v="49"/>
    <n v="40.11"/>
    <n v="39.69"/>
    <n v="0.41"/>
    <x v="300"/>
    <n v="97.62"/>
    <n v="94.6"/>
    <n v="91.41"/>
    <n v="3.67"/>
    <n v="1657.4"/>
    <n v="9.1999999999999998E-2"/>
    <n v="41.32"/>
  </r>
  <r>
    <x v="104"/>
    <x v="3"/>
    <x v="3"/>
    <x v="1"/>
    <x v="830"/>
    <n v="7.51"/>
    <x v="28"/>
    <n v="38.5"/>
    <n v="38.15"/>
    <n v="0.35"/>
    <x v="64"/>
    <n v="93.88"/>
    <n v="91.43"/>
    <n v="85.06"/>
    <n v="4.6500000000000004"/>
    <n v="1435.61"/>
    <n v="0.121"/>
    <n v="37.29"/>
  </r>
  <r>
    <x v="104"/>
    <x v="3"/>
    <x v="3"/>
    <x v="2"/>
    <x v="831"/>
    <n v="7.41"/>
    <x v="50"/>
    <n v="38.340000000000003"/>
    <n v="37.89"/>
    <n v="0.45"/>
    <x v="132"/>
    <n v="92.62"/>
    <n v="93.35"/>
    <n v="85.44"/>
    <n v="4.08"/>
    <n v="1643.47"/>
    <n v="0.106"/>
    <n v="42.87"/>
  </r>
  <r>
    <x v="105"/>
    <x v="3"/>
    <x v="0"/>
    <x v="0"/>
    <x v="596"/>
    <n v="7.41"/>
    <x v="50"/>
    <n v="40.229999999999997"/>
    <n v="39.17"/>
    <n v="1.06"/>
    <x v="215"/>
    <n v="92.62"/>
    <n v="93.01"/>
    <n v="83.88"/>
    <n v="34.049999999999997"/>
    <n v="3340.68"/>
    <n v="0.84599999999999997"/>
    <n v="83.04"/>
  </r>
  <r>
    <x v="105"/>
    <x v="3"/>
    <x v="0"/>
    <x v="1"/>
    <x v="597"/>
    <n v="7.62"/>
    <x v="54"/>
    <n v="41.29"/>
    <n v="40.270000000000003"/>
    <n v="1.02"/>
    <x v="304"/>
    <n v="95.25"/>
    <n v="91.85"/>
    <n v="85.32"/>
    <n v="37.35"/>
    <n v="3473.66"/>
    <n v="0.90500000000000003"/>
    <n v="84.14"/>
  </r>
  <r>
    <x v="105"/>
    <x v="3"/>
    <x v="0"/>
    <x v="2"/>
    <x v="459"/>
    <n v="7.85"/>
    <x v="7"/>
    <n v="42.5"/>
    <n v="41.51"/>
    <n v="0.99"/>
    <x v="0"/>
    <n v="98.12"/>
    <n v="91.79"/>
    <n v="87.97"/>
    <n v="35.409999999999997"/>
    <n v="3480.51"/>
    <n v="0.83299999999999996"/>
    <n v="81.89"/>
  </r>
  <r>
    <x v="105"/>
    <x v="3"/>
    <x v="1"/>
    <x v="0"/>
    <x v="598"/>
    <n v="7.29"/>
    <x v="118"/>
    <n v="37.64"/>
    <n v="37.43"/>
    <n v="0.21"/>
    <x v="57"/>
    <n v="91.12"/>
    <n v="95.8"/>
    <n v="86.81"/>
    <n v="53.96"/>
    <n v="4397.21"/>
    <n v="1.4330000000000001"/>
    <n v="116.81"/>
  </r>
  <r>
    <x v="105"/>
    <x v="3"/>
    <x v="1"/>
    <x v="1"/>
    <x v="254"/>
    <n v="7.49"/>
    <x v="55"/>
    <n v="38.4"/>
    <n v="37.75"/>
    <n v="0.65"/>
    <x v="25"/>
    <n v="93.62"/>
    <n v="95.78"/>
    <n v="88.16"/>
    <n v="55.89"/>
    <n v="4599.8500000000004"/>
    <n v="1.456"/>
    <n v="119.8"/>
  </r>
  <r>
    <x v="105"/>
    <x v="3"/>
    <x v="1"/>
    <x v="2"/>
    <x v="344"/>
    <n v="7.6"/>
    <x v="5"/>
    <n v="34.409999999999997"/>
    <n v="33.69"/>
    <n v="0.72"/>
    <x v="167"/>
    <n v="95"/>
    <n v="94.08"/>
    <n v="87.52"/>
    <n v="48.04"/>
    <n v="4100.67"/>
    <n v="1.3959999999999999"/>
    <n v="119.18"/>
  </r>
  <r>
    <x v="105"/>
    <x v="3"/>
    <x v="2"/>
    <x v="0"/>
    <x v="599"/>
    <n v="7.78"/>
    <x v="14"/>
    <n v="37.28"/>
    <n v="36.409999999999997"/>
    <n v="0.87"/>
    <x v="236"/>
    <n v="97.25"/>
    <n v="103"/>
    <n v="97.82"/>
    <n v="40.29"/>
    <n v="3709.72"/>
    <n v="1.081"/>
    <n v="99.5"/>
  </r>
  <r>
    <x v="105"/>
    <x v="3"/>
    <x v="2"/>
    <x v="1"/>
    <x v="106"/>
    <n v="7.5"/>
    <x v="35"/>
    <n v="34.99"/>
    <n v="33.619999999999997"/>
    <n v="1.36"/>
    <x v="243"/>
    <n v="93.75"/>
    <n v="97.32"/>
    <n v="87.68"/>
    <n v="39.89"/>
    <n v="3363.41"/>
    <n v="1.1399999999999999"/>
    <n v="96.13"/>
  </r>
  <r>
    <x v="105"/>
    <x v="3"/>
    <x v="2"/>
    <x v="2"/>
    <x v="346"/>
    <n v="7.48"/>
    <x v="44"/>
    <n v="34.93"/>
    <n v="34.049999999999997"/>
    <n v="0.88"/>
    <x v="43"/>
    <n v="93.5"/>
    <n v="93.65"/>
    <n v="85.35"/>
    <n v="38.19"/>
    <n v="3204.02"/>
    <n v="1.093"/>
    <n v="91.72"/>
  </r>
  <r>
    <x v="105"/>
    <x v="3"/>
    <x v="3"/>
    <x v="0"/>
    <x v="600"/>
    <n v="7.64"/>
    <x v="22"/>
    <n v="39.47"/>
    <n v="38.94"/>
    <n v="0.53"/>
    <x v="233"/>
    <n v="95.5"/>
    <n v="95.21"/>
    <n v="89.71"/>
    <n v="4.3600000000000003"/>
    <n v="1656.11"/>
    <n v="0.11"/>
    <n v="41.96"/>
  </r>
  <r>
    <x v="105"/>
    <x v="3"/>
    <x v="3"/>
    <x v="1"/>
    <x v="601"/>
    <n v="7.37"/>
    <x v="47"/>
    <n v="41.39"/>
    <n v="41.39"/>
    <n v="0"/>
    <x v="56"/>
    <n v="92.12"/>
    <n v="101.48"/>
    <n v="93.49"/>
    <n v="4.57"/>
    <n v="1768.59"/>
    <n v="0.11"/>
    <n v="42.73"/>
  </r>
  <r>
    <x v="105"/>
    <x v="3"/>
    <x v="3"/>
    <x v="2"/>
    <x v="463"/>
    <n v="7.08"/>
    <x v="133"/>
    <n v="36.909999999999997"/>
    <n v="36.200000000000003"/>
    <n v="0.71"/>
    <x v="145"/>
    <n v="88.5"/>
    <n v="95.23"/>
    <n v="82.66"/>
    <n v="3.06"/>
    <n v="1568.17"/>
    <n v="8.3000000000000004E-2"/>
    <n v="42.49"/>
  </r>
  <r>
    <x v="106"/>
    <x v="3"/>
    <x v="0"/>
    <x v="0"/>
    <x v="832"/>
    <n v="7.42"/>
    <x v="31"/>
    <n v="40.659999999999997"/>
    <n v="39.94"/>
    <n v="0.72"/>
    <x v="29"/>
    <n v="92.75"/>
    <n v="95.37"/>
    <n v="86.9"/>
    <n v="34.67"/>
    <n v="3288.2"/>
    <n v="0.85299999999999998"/>
    <n v="80.87"/>
  </r>
  <r>
    <x v="106"/>
    <x v="3"/>
    <x v="0"/>
    <x v="1"/>
    <x v="341"/>
    <n v="7.63"/>
    <x v="19"/>
    <n v="38.6"/>
    <n v="38.19"/>
    <n v="0.41"/>
    <x v="250"/>
    <n v="95.38"/>
    <n v="94.76"/>
    <n v="89.42"/>
    <n v="32.14"/>
    <n v="3194.93"/>
    <n v="0.83299999999999996"/>
    <n v="82.77"/>
  </r>
  <r>
    <x v="106"/>
    <x v="3"/>
    <x v="0"/>
    <x v="2"/>
    <x v="800"/>
    <n v="7.48"/>
    <x v="44"/>
    <n v="35.090000000000003"/>
    <n v="34.1"/>
    <n v="1"/>
    <x v="338"/>
    <n v="93.5"/>
    <n v="96.33"/>
    <n v="87.51"/>
    <n v="30.39"/>
    <n v="2769.92"/>
    <n v="0.86599999999999999"/>
    <n v="78.930000000000007"/>
  </r>
  <r>
    <x v="106"/>
    <x v="3"/>
    <x v="1"/>
    <x v="0"/>
    <x v="244"/>
    <n v="7.41"/>
    <x v="50"/>
    <n v="33.43"/>
    <n v="32.770000000000003"/>
    <n v="0.66"/>
    <x v="143"/>
    <n v="92.62"/>
    <n v="96.3"/>
    <n v="87.44"/>
    <n v="47.88"/>
    <n v="3855.75"/>
    <n v="1.4319999999999999"/>
    <n v="115.33"/>
  </r>
  <r>
    <x v="106"/>
    <x v="3"/>
    <x v="1"/>
    <x v="1"/>
    <x v="343"/>
    <n v="7.57"/>
    <x v="42"/>
    <n v="38.520000000000003"/>
    <n v="38.36"/>
    <n v="0.15"/>
    <x v="391"/>
    <n v="94.62"/>
    <n v="97.5"/>
    <n v="91.89"/>
    <n v="57.71"/>
    <n v="4595.6000000000004"/>
    <n v="1.498"/>
    <n v="119.32"/>
  </r>
  <r>
    <x v="106"/>
    <x v="3"/>
    <x v="1"/>
    <x v="2"/>
    <x v="803"/>
    <n v="7.34"/>
    <x v="2"/>
    <n v="33.200000000000003"/>
    <n v="32.65"/>
    <n v="0.55000000000000004"/>
    <x v="316"/>
    <n v="91.75"/>
    <n v="93.64"/>
    <n v="84.49"/>
    <n v="49.01"/>
    <n v="3952.88"/>
    <n v="1.476"/>
    <n v="119.05"/>
  </r>
  <r>
    <x v="106"/>
    <x v="3"/>
    <x v="2"/>
    <x v="0"/>
    <x v="179"/>
    <n v="7.8"/>
    <x v="30"/>
    <n v="33.270000000000003"/>
    <n v="32.76"/>
    <n v="0.5"/>
    <x v="279"/>
    <n v="97.5"/>
    <n v="93.68"/>
    <n v="89.96"/>
    <n v="37.6"/>
    <n v="3254.24"/>
    <n v="1.1299999999999999"/>
    <n v="97.82"/>
  </r>
  <r>
    <x v="106"/>
    <x v="3"/>
    <x v="2"/>
    <x v="1"/>
    <x v="345"/>
    <n v="7.91"/>
    <x v="69"/>
    <n v="33.520000000000003"/>
    <n v="32.119999999999997"/>
    <n v="1.4"/>
    <x v="375"/>
    <n v="98.88"/>
    <n v="96.59"/>
    <n v="91.53"/>
    <n v="37.770000000000003"/>
    <n v="3221.03"/>
    <n v="1.127"/>
    <n v="96.1"/>
  </r>
  <r>
    <x v="106"/>
    <x v="3"/>
    <x v="2"/>
    <x v="2"/>
    <x v="181"/>
    <n v="7.3"/>
    <x v="32"/>
    <n v="31.26"/>
    <n v="30.11"/>
    <n v="1.1499999999999999"/>
    <x v="54"/>
    <n v="91.25"/>
    <n v="91.53"/>
    <n v="80.44"/>
    <n v="33.630000000000003"/>
    <n v="2944.88"/>
    <n v="1.0760000000000001"/>
    <n v="94.21"/>
  </r>
  <r>
    <x v="106"/>
    <x v="3"/>
    <x v="3"/>
    <x v="0"/>
    <x v="833"/>
    <n v="7.88"/>
    <x v="95"/>
    <n v="43.75"/>
    <n v="43.63"/>
    <n v="0.11"/>
    <x v="364"/>
    <n v="98.5"/>
    <n v="95.52"/>
    <n v="93.84"/>
    <n v="6.66"/>
    <n v="1875.68"/>
    <n v="0.152"/>
    <n v="42.88"/>
  </r>
  <r>
    <x v="106"/>
    <x v="3"/>
    <x v="3"/>
    <x v="1"/>
    <x v="834"/>
    <n v="5.37"/>
    <x v="139"/>
    <n v="29.73"/>
    <n v="29.4"/>
    <n v="0.33"/>
    <x v="174"/>
    <n v="67.12"/>
    <n v="93.1"/>
    <n v="61.79"/>
    <n v="4.01"/>
    <n v="1151.1199999999999"/>
    <n v="0.13500000000000001"/>
    <n v="38.72"/>
  </r>
  <r>
    <x v="106"/>
    <x v="3"/>
    <x v="3"/>
    <x v="2"/>
    <x v="786"/>
    <n v="7.43"/>
    <x v="37"/>
    <n v="38.31"/>
    <n v="38.21"/>
    <n v="0.1"/>
    <x v="205"/>
    <n v="92.88"/>
    <n v="96.58"/>
    <n v="89.46"/>
    <n v="4.26"/>
    <n v="1441.05"/>
    <n v="0.111"/>
    <n v="37.619999999999997"/>
  </r>
  <r>
    <x v="107"/>
    <x v="3"/>
    <x v="0"/>
    <x v="0"/>
    <x v="434"/>
    <n v="7.22"/>
    <x v="74"/>
    <n v="36.51"/>
    <n v="35.54"/>
    <n v="0.97"/>
    <x v="358"/>
    <n v="90.25"/>
    <n v="97.57"/>
    <n v="85.71"/>
    <n v="31.33"/>
    <n v="2964.94"/>
    <n v="0.85799999999999998"/>
    <n v="81.2"/>
  </r>
  <r>
    <x v="107"/>
    <x v="3"/>
    <x v="0"/>
    <x v="1"/>
    <x v="102"/>
    <n v="7.52"/>
    <x v="39"/>
    <n v="38.61"/>
    <n v="37.24"/>
    <n v="1.37"/>
    <x v="319"/>
    <n v="94"/>
    <n v="91.73"/>
    <n v="83.16"/>
    <n v="32.71"/>
    <n v="3152.53"/>
    <n v="0.84699999999999998"/>
    <n v="81.650000000000006"/>
  </r>
  <r>
    <x v="107"/>
    <x v="3"/>
    <x v="0"/>
    <x v="2"/>
    <x v="103"/>
    <n v="7.37"/>
    <x v="47"/>
    <n v="39.54"/>
    <n v="38.68"/>
    <n v="0.85"/>
    <x v="93"/>
    <n v="92.12"/>
    <n v="91.1"/>
    <n v="82.11"/>
    <n v="33.65"/>
    <n v="3275.47"/>
    <n v="0.85099999999999998"/>
    <n v="82.85"/>
  </r>
  <r>
    <x v="107"/>
    <x v="3"/>
    <x v="1"/>
    <x v="0"/>
    <x v="104"/>
    <n v="7.97"/>
    <x v="77"/>
    <n v="38.42"/>
    <n v="38.42"/>
    <n v="0"/>
    <x v="56"/>
    <n v="99.62"/>
    <n v="93.85"/>
    <n v="93.5"/>
    <n v="54.71"/>
    <n v="4564.6899999999996"/>
    <n v="1.4239999999999999"/>
    <n v="118.82"/>
  </r>
  <r>
    <x v="107"/>
    <x v="3"/>
    <x v="1"/>
    <x v="1"/>
    <x v="105"/>
    <n v="7.55"/>
    <x v="25"/>
    <n v="36.880000000000003"/>
    <n v="35.880000000000003"/>
    <n v="1"/>
    <x v="308"/>
    <n v="94.38"/>
    <n v="99.07"/>
    <n v="90.97"/>
    <n v="51.32"/>
    <n v="4374.62"/>
    <n v="1.3919999999999999"/>
    <n v="118.62"/>
  </r>
  <r>
    <x v="107"/>
    <x v="3"/>
    <x v="1"/>
    <x v="2"/>
    <x v="106"/>
    <n v="7.51"/>
    <x v="28"/>
    <n v="36.17"/>
    <n v="35.590000000000003"/>
    <n v="0.57999999999999996"/>
    <x v="193"/>
    <n v="93.88"/>
    <n v="87.34"/>
    <n v="80.680000000000007"/>
    <n v="54.17"/>
    <n v="4241.0600000000004"/>
    <n v="1.498"/>
    <n v="117.27"/>
  </r>
  <r>
    <x v="107"/>
    <x v="3"/>
    <x v="2"/>
    <x v="0"/>
    <x v="107"/>
    <n v="7.44"/>
    <x v="43"/>
    <n v="32.520000000000003"/>
    <n v="31.45"/>
    <n v="1.06"/>
    <x v="136"/>
    <n v="93"/>
    <n v="89.76"/>
    <n v="80.75"/>
    <n v="35.229999999999997"/>
    <n v="3170.05"/>
    <n v="1.083"/>
    <n v="97.49"/>
  </r>
  <r>
    <x v="107"/>
    <x v="3"/>
    <x v="2"/>
    <x v="1"/>
    <x v="213"/>
    <n v="7.5"/>
    <x v="35"/>
    <n v="32.049999999999997"/>
    <n v="30.95"/>
    <n v="1.1000000000000001"/>
    <x v="331"/>
    <n v="93.75"/>
    <n v="96.55"/>
    <n v="87.42"/>
    <n v="37.229999999999997"/>
    <n v="3119.8"/>
    <n v="1.1619999999999999"/>
    <n v="97.34"/>
  </r>
  <r>
    <x v="107"/>
    <x v="3"/>
    <x v="2"/>
    <x v="2"/>
    <x v="336"/>
    <n v="7.51"/>
    <x v="28"/>
    <n v="34.020000000000003"/>
    <n v="33.08"/>
    <n v="0.94"/>
    <x v="42"/>
    <n v="93.88"/>
    <n v="99.16"/>
    <n v="90.53"/>
    <n v="36.85"/>
    <n v="3204.29"/>
    <n v="1.083"/>
    <n v="94.19"/>
  </r>
  <r>
    <x v="107"/>
    <x v="3"/>
    <x v="3"/>
    <x v="0"/>
    <x v="110"/>
    <n v="7.36"/>
    <x v="38"/>
    <n v="39.82"/>
    <n v="39.82"/>
    <n v="0"/>
    <x v="56"/>
    <n v="92"/>
    <n v="98.36"/>
    <n v="90.49"/>
    <n v="4.55"/>
    <n v="1660.18"/>
    <n v="0.114"/>
    <n v="41.69"/>
  </r>
  <r>
    <x v="107"/>
    <x v="3"/>
    <x v="3"/>
    <x v="1"/>
    <x v="437"/>
    <n v="7.63"/>
    <x v="19"/>
    <n v="40.21"/>
    <n v="40.06"/>
    <n v="0.15"/>
    <x v="260"/>
    <n v="95.38"/>
    <n v="97.25"/>
    <n v="92.41"/>
    <n v="4.3"/>
    <n v="1548.02"/>
    <n v="0.107"/>
    <n v="38.5"/>
  </r>
  <r>
    <x v="107"/>
    <x v="3"/>
    <x v="3"/>
    <x v="2"/>
    <x v="339"/>
    <n v="7.38"/>
    <x v="16"/>
    <n v="41.26"/>
    <n v="40.79"/>
    <n v="0.47"/>
    <x v="264"/>
    <n v="92.25"/>
    <n v="93.36"/>
    <n v="85.14"/>
    <n v="3.73"/>
    <n v="1884.48"/>
    <n v="0.09"/>
    <n v="45.67"/>
  </r>
  <r>
    <x v="108"/>
    <x v="3"/>
    <x v="0"/>
    <x v="0"/>
    <x v="835"/>
    <n v="7.75"/>
    <x v="53"/>
    <n v="40.19"/>
    <n v="39.380000000000003"/>
    <n v="0.81"/>
    <x v="184"/>
    <n v="96.88"/>
    <n v="97.1"/>
    <n v="92.17"/>
    <n v="33.93"/>
    <n v="3317.6"/>
    <n v="0.84399999999999997"/>
    <n v="82.54"/>
  </r>
  <r>
    <x v="108"/>
    <x v="3"/>
    <x v="0"/>
    <x v="1"/>
    <x v="836"/>
    <n v="7.83"/>
    <x v="11"/>
    <n v="41.48"/>
    <n v="40.68"/>
    <n v="0.8"/>
    <x v="370"/>
    <n v="97.88"/>
    <n v="98.5"/>
    <n v="94.55"/>
    <n v="36.479999999999997"/>
    <n v="3236.97"/>
    <n v="0.879"/>
    <n v="78.03"/>
  </r>
  <r>
    <x v="108"/>
    <x v="3"/>
    <x v="0"/>
    <x v="2"/>
    <x v="504"/>
    <n v="7.31"/>
    <x v="57"/>
    <n v="39.04"/>
    <n v="37.79"/>
    <n v="1.25"/>
    <x v="309"/>
    <n v="91.38"/>
    <n v="99.19"/>
    <n v="87.73"/>
    <n v="33.24"/>
    <n v="3321.77"/>
    <n v="0.85099999999999998"/>
    <n v="85.09"/>
  </r>
  <r>
    <x v="108"/>
    <x v="3"/>
    <x v="1"/>
    <x v="0"/>
    <x v="837"/>
    <n v="7.49"/>
    <x v="55"/>
    <n v="40.200000000000003"/>
    <n v="39.32"/>
    <n v="0.89"/>
    <x v="301"/>
    <n v="93.62"/>
    <n v="97.58"/>
    <n v="89.34"/>
    <n v="61.18"/>
    <n v="4746.22"/>
    <n v="1.522"/>
    <n v="118.05"/>
  </r>
  <r>
    <x v="108"/>
    <x v="3"/>
    <x v="1"/>
    <x v="1"/>
    <x v="838"/>
    <n v="7.57"/>
    <x v="42"/>
    <n v="38.86"/>
    <n v="38.33"/>
    <n v="0.53"/>
    <x v="299"/>
    <n v="94.62"/>
    <n v="90.17"/>
    <n v="84.16"/>
    <n v="57.01"/>
    <n v="4684.0200000000004"/>
    <n v="1.4670000000000001"/>
    <n v="120.54"/>
  </r>
  <r>
    <x v="108"/>
    <x v="3"/>
    <x v="1"/>
    <x v="2"/>
    <x v="506"/>
    <n v="7.32"/>
    <x v="18"/>
    <n v="33.82"/>
    <n v="33.229999999999997"/>
    <n v="0.59"/>
    <x v="226"/>
    <n v="91.5"/>
    <n v="94.59"/>
    <n v="85.04"/>
    <n v="49.63"/>
    <n v="4032.47"/>
    <n v="1.4670000000000001"/>
    <n v="119.22"/>
  </r>
  <r>
    <x v="108"/>
    <x v="3"/>
    <x v="2"/>
    <x v="0"/>
    <x v="839"/>
    <n v="7.85"/>
    <x v="7"/>
    <n v="34.83"/>
    <n v="34.08"/>
    <n v="0.74"/>
    <x v="133"/>
    <n v="98.12"/>
    <n v="85.99"/>
    <n v="82.58"/>
    <n v="39.479999999999997"/>
    <n v="3388.91"/>
    <n v="1.1339999999999999"/>
    <n v="97.31"/>
  </r>
  <r>
    <x v="108"/>
    <x v="3"/>
    <x v="2"/>
    <x v="1"/>
    <x v="840"/>
    <n v="7.69"/>
    <x v="13"/>
    <n v="35.79"/>
    <n v="34.56"/>
    <n v="1.23"/>
    <x v="203"/>
    <n v="96.12"/>
    <n v="95.42"/>
    <n v="88.57"/>
    <n v="37.32"/>
    <n v="3385.56"/>
    <n v="1.0429999999999999"/>
    <n v="94.6"/>
  </r>
  <r>
    <x v="108"/>
    <x v="3"/>
    <x v="2"/>
    <x v="2"/>
    <x v="508"/>
    <n v="7.42"/>
    <x v="31"/>
    <n v="33.89"/>
    <n v="32.79"/>
    <n v="1.1000000000000001"/>
    <x v="268"/>
    <n v="92.75"/>
    <n v="99.28"/>
    <n v="89.1"/>
    <n v="37.57"/>
    <n v="3186.52"/>
    <n v="1.1080000000000001"/>
    <n v="94.02"/>
  </r>
  <r>
    <x v="108"/>
    <x v="3"/>
    <x v="3"/>
    <x v="0"/>
    <x v="841"/>
    <n v="7.73"/>
    <x v="1"/>
    <n v="44.99"/>
    <n v="43.46"/>
    <n v="1.53"/>
    <x v="378"/>
    <n v="96.62"/>
    <n v="91.01"/>
    <n v="84.95"/>
    <n v="6.56"/>
    <n v="1585.66"/>
    <n v="0.14599999999999999"/>
    <n v="35.25"/>
  </r>
  <r>
    <x v="108"/>
    <x v="3"/>
    <x v="3"/>
    <x v="1"/>
    <x v="842"/>
    <n v="7.59"/>
    <x v="3"/>
    <n v="40.53"/>
    <n v="40.42"/>
    <n v="0.11"/>
    <x v="205"/>
    <n v="94.88"/>
    <n v="98.87"/>
    <n v="93.55"/>
    <n v="3.28"/>
    <n v="1550.56"/>
    <n v="8.1000000000000003E-2"/>
    <n v="38.26"/>
  </r>
  <r>
    <x v="108"/>
    <x v="3"/>
    <x v="3"/>
    <x v="2"/>
    <x v="510"/>
    <n v="7.48"/>
    <x v="44"/>
    <n v="38.71"/>
    <n v="38.61"/>
    <n v="0.1"/>
    <x v="205"/>
    <n v="93.5"/>
    <n v="91.01"/>
    <n v="84.87"/>
    <n v="3.08"/>
    <n v="1497.67"/>
    <n v="7.9000000000000001E-2"/>
    <n v="38.69"/>
  </r>
  <r>
    <x v="109"/>
    <x v="3"/>
    <x v="0"/>
    <x v="0"/>
    <x v="843"/>
    <n v="7.43"/>
    <x v="37"/>
    <n v="38.99"/>
    <n v="37.380000000000003"/>
    <n v="1.61"/>
    <x v="411"/>
    <n v="92.88"/>
    <n v="97.63"/>
    <n v="86.93"/>
    <n v="32.17"/>
    <n v="3198.41"/>
    <n v="0.82499999999999996"/>
    <n v="82.03"/>
  </r>
  <r>
    <x v="109"/>
    <x v="3"/>
    <x v="0"/>
    <x v="1"/>
    <x v="844"/>
    <n v="7.77"/>
    <x v="26"/>
    <n v="37.15"/>
    <n v="36.5"/>
    <n v="0.65"/>
    <x v="226"/>
    <n v="97.12"/>
    <n v="94.02"/>
    <n v="89.72"/>
    <n v="33.36"/>
    <n v="3061.3"/>
    <n v="0.89800000000000002"/>
    <n v="82.4"/>
  </r>
  <r>
    <x v="109"/>
    <x v="3"/>
    <x v="0"/>
    <x v="2"/>
    <x v="824"/>
    <n v="7.72"/>
    <x v="24"/>
    <n v="41.75"/>
    <n v="39.32"/>
    <n v="2.4300000000000002"/>
    <x v="412"/>
    <n v="96.5"/>
    <n v="91.32"/>
    <n v="83.01"/>
    <n v="35.380000000000003"/>
    <n v="3354.3"/>
    <n v="0.84699999999999998"/>
    <n v="80.349999999999994"/>
  </r>
  <r>
    <x v="109"/>
    <x v="3"/>
    <x v="1"/>
    <x v="0"/>
    <x v="845"/>
    <n v="7.59"/>
    <x v="3"/>
    <n v="36.630000000000003"/>
    <n v="35.94"/>
    <n v="0.69"/>
    <x v="199"/>
    <n v="94.88"/>
    <n v="93.25"/>
    <n v="86.81"/>
    <n v="53.97"/>
    <n v="4381.0600000000004"/>
    <n v="1.4730000000000001"/>
    <n v="119.6"/>
  </r>
  <r>
    <x v="109"/>
    <x v="3"/>
    <x v="1"/>
    <x v="1"/>
    <x v="846"/>
    <n v="7.66"/>
    <x v="63"/>
    <n v="38.32"/>
    <n v="37.76"/>
    <n v="0.55000000000000004"/>
    <x v="144"/>
    <n v="95.75"/>
    <n v="93.76"/>
    <n v="88.48"/>
    <n v="54.48"/>
    <n v="4513.68"/>
    <n v="1.4219999999999999"/>
    <n v="117.8"/>
  </r>
  <r>
    <x v="109"/>
    <x v="3"/>
    <x v="1"/>
    <x v="2"/>
    <x v="826"/>
    <n v="7.12"/>
    <x v="106"/>
    <n v="32.840000000000003"/>
    <n v="31.94"/>
    <n v="0.9"/>
    <x v="116"/>
    <n v="89"/>
    <n v="90.86"/>
    <n v="78.650000000000006"/>
    <n v="47.63"/>
    <n v="3838.15"/>
    <n v="1.45"/>
    <n v="116.87"/>
  </r>
  <r>
    <x v="109"/>
    <x v="3"/>
    <x v="2"/>
    <x v="0"/>
    <x v="351"/>
    <n v="7.35"/>
    <x v="34"/>
    <n v="31.19"/>
    <n v="30.69"/>
    <n v="0.5"/>
    <x v="193"/>
    <n v="91.88"/>
    <n v="95.39"/>
    <n v="86.24"/>
    <n v="35.76"/>
    <n v="3150.29"/>
    <n v="1.147"/>
    <n v="101.01"/>
  </r>
  <r>
    <x v="109"/>
    <x v="3"/>
    <x v="2"/>
    <x v="1"/>
    <x v="304"/>
    <n v="7.11"/>
    <x v="129"/>
    <n v="31.37"/>
    <n v="30.19"/>
    <n v="1.18"/>
    <x v="97"/>
    <n v="88.88"/>
    <n v="98.2"/>
    <n v="83.98"/>
    <n v="34.94"/>
    <n v="3031.5"/>
    <n v="1.1140000000000001"/>
    <n v="96.64"/>
  </r>
  <r>
    <x v="109"/>
    <x v="3"/>
    <x v="2"/>
    <x v="2"/>
    <x v="305"/>
    <n v="7.66"/>
    <x v="63"/>
    <n v="30.57"/>
    <n v="29.47"/>
    <n v="1.1000000000000001"/>
    <x v="413"/>
    <n v="95.75"/>
    <n v="92.33"/>
    <n v="85.22"/>
    <n v="33.43"/>
    <n v="3061.53"/>
    <n v="1.0940000000000001"/>
    <n v="100.14"/>
  </r>
  <r>
    <x v="109"/>
    <x v="3"/>
    <x v="3"/>
    <x v="0"/>
    <x v="847"/>
    <n v="7.46"/>
    <x v="96"/>
    <n v="40.89"/>
    <n v="40.54"/>
    <n v="0.34"/>
    <x v="9"/>
    <n v="93.25"/>
    <n v="95.69"/>
    <n v="88.48"/>
    <n v="6.92"/>
    <n v="1750.9"/>
    <n v="0.16900000000000001"/>
    <n v="42.82"/>
  </r>
  <r>
    <x v="109"/>
    <x v="3"/>
    <x v="3"/>
    <x v="1"/>
    <x v="848"/>
    <n v="7.94"/>
    <x v="27"/>
    <n v="38.69"/>
    <n v="38.39"/>
    <n v="0.3"/>
    <x v="100"/>
    <n v="99.25"/>
    <n v="99.84"/>
    <n v="98.32"/>
    <n v="2.75"/>
    <n v="1655.27"/>
    <n v="7.0999999999999994E-2"/>
    <n v="42.79"/>
  </r>
  <r>
    <x v="109"/>
    <x v="3"/>
    <x v="3"/>
    <x v="2"/>
    <x v="830"/>
    <n v="7.52"/>
    <x v="39"/>
    <n v="36.119999999999997"/>
    <n v="35.44"/>
    <n v="0.68"/>
    <x v="122"/>
    <n v="94"/>
    <n v="95"/>
    <n v="87.63"/>
    <n v="3.44"/>
    <n v="1415.06"/>
    <n v="9.5000000000000001E-2"/>
    <n v="39.18"/>
  </r>
  <r>
    <x v="110"/>
    <x v="3"/>
    <x v="0"/>
    <x v="0"/>
    <x v="92"/>
    <n v="7.48"/>
    <x v="44"/>
    <n v="37.35"/>
    <n v="36.520000000000003"/>
    <n v="0.82"/>
    <x v="182"/>
    <n v="93.5"/>
    <n v="97.04"/>
    <n v="88.74"/>
    <n v="32.14"/>
    <n v="2998.89"/>
    <n v="0.86099999999999999"/>
    <n v="80.3"/>
  </r>
  <r>
    <x v="110"/>
    <x v="3"/>
    <x v="0"/>
    <x v="1"/>
    <x v="849"/>
    <n v="7.65"/>
    <x v="48"/>
    <n v="41.05"/>
    <n v="40.51"/>
    <n v="0.54"/>
    <x v="99"/>
    <n v="95.62"/>
    <n v="97.88"/>
    <n v="92.36"/>
    <n v="32.54"/>
    <n v="3270.05"/>
    <n v="0.79300000000000004"/>
    <n v="79.66"/>
  </r>
  <r>
    <x v="110"/>
    <x v="3"/>
    <x v="0"/>
    <x v="2"/>
    <x v="775"/>
    <n v="7.61"/>
    <x v="23"/>
    <n v="34.96"/>
    <n v="34.299999999999997"/>
    <n v="0.66"/>
    <x v="237"/>
    <n v="95.12"/>
    <n v="93.28"/>
    <n v="87.06"/>
    <n v="29.32"/>
    <n v="2818.35"/>
    <n v="0.83899999999999997"/>
    <n v="80.61"/>
  </r>
  <r>
    <x v="110"/>
    <x v="3"/>
    <x v="1"/>
    <x v="0"/>
    <x v="95"/>
    <n v="7.12"/>
    <x v="106"/>
    <n v="32.9"/>
    <n v="32.619999999999997"/>
    <n v="0.28000000000000003"/>
    <x v="330"/>
    <n v="89"/>
    <n v="92.37"/>
    <n v="81.5"/>
    <n v="48.36"/>
    <n v="3923.84"/>
    <n v="1.47"/>
    <n v="119.27"/>
  </r>
  <r>
    <x v="110"/>
    <x v="3"/>
    <x v="1"/>
    <x v="1"/>
    <x v="777"/>
    <n v="7.21"/>
    <x v="68"/>
    <n v="34.69"/>
    <n v="34.03"/>
    <n v="0.66"/>
    <x v="91"/>
    <n v="90.12"/>
    <n v="91.47"/>
    <n v="80.87"/>
    <n v="52.88"/>
    <n v="4026.27"/>
    <n v="1.524"/>
    <n v="116.05"/>
  </r>
  <r>
    <x v="110"/>
    <x v="3"/>
    <x v="1"/>
    <x v="2"/>
    <x v="28"/>
    <n v="7.43"/>
    <x v="37"/>
    <n v="34.409999999999997"/>
    <n v="33.49"/>
    <n v="0.92"/>
    <x v="152"/>
    <n v="92.88"/>
    <n v="95.11"/>
    <n v="85.96"/>
    <n v="49.62"/>
    <n v="4013.47"/>
    <n v="1.4419999999999999"/>
    <n v="116.63"/>
  </r>
  <r>
    <x v="110"/>
    <x v="3"/>
    <x v="2"/>
    <x v="0"/>
    <x v="97"/>
    <n v="7.48"/>
    <x v="44"/>
    <n v="31.09"/>
    <n v="30.14"/>
    <n v="0.95"/>
    <x v="270"/>
    <n v="93.5"/>
    <n v="91.07"/>
    <n v="82.54"/>
    <n v="33.19"/>
    <n v="3070.84"/>
    <n v="1.0669999999999999"/>
    <n v="98.76"/>
  </r>
  <r>
    <x v="110"/>
    <x v="3"/>
    <x v="2"/>
    <x v="1"/>
    <x v="235"/>
    <n v="4.78"/>
    <x v="82"/>
    <n v="21.4"/>
    <n v="20.81"/>
    <n v="0.6"/>
    <x v="346"/>
    <n v="59.75"/>
    <n v="88.86"/>
    <n v="51.62"/>
    <n v="25.01"/>
    <n v="2094.7800000000002"/>
    <n v="1.169"/>
    <n v="97.87"/>
  </r>
  <r>
    <x v="110"/>
    <x v="3"/>
    <x v="2"/>
    <x v="2"/>
    <x v="31"/>
    <n v="7.37"/>
    <x v="47"/>
    <n v="32.119999999999997"/>
    <n v="31.27"/>
    <n v="0.85"/>
    <x v="215"/>
    <n v="92.12"/>
    <n v="92.16"/>
    <n v="82.66"/>
    <n v="35.909999999999997"/>
    <n v="3235.79"/>
    <n v="1.1180000000000001"/>
    <n v="100.74"/>
  </r>
  <r>
    <x v="110"/>
    <x v="3"/>
    <x v="3"/>
    <x v="0"/>
    <x v="99"/>
    <n v="7.77"/>
    <x v="26"/>
    <n v="41.25"/>
    <n v="40.840000000000003"/>
    <n v="0.41"/>
    <x v="181"/>
    <n v="97.12"/>
    <n v="95.77"/>
    <n v="92.09"/>
    <n v="4.72"/>
    <n v="1632.01"/>
    <n v="0.114"/>
    <n v="39.57"/>
  </r>
  <r>
    <x v="110"/>
    <x v="3"/>
    <x v="3"/>
    <x v="1"/>
    <x v="850"/>
    <n v="7.75"/>
    <x v="53"/>
    <n v="43.81"/>
    <n v="42.95"/>
    <n v="0.86"/>
    <x v="143"/>
    <n v="96.88"/>
    <n v="98.34"/>
    <n v="93.39"/>
    <n v="6.37"/>
    <n v="1739.86"/>
    <n v="0.14499999999999999"/>
    <n v="39.71"/>
  </r>
  <r>
    <x v="110"/>
    <x v="3"/>
    <x v="3"/>
    <x v="2"/>
    <x v="696"/>
    <n v="7.66"/>
    <x v="63"/>
    <n v="36.4"/>
    <n v="36.229999999999997"/>
    <n v="0.17"/>
    <x v="414"/>
    <n v="95.75"/>
    <n v="94.02"/>
    <n v="89.61"/>
    <n v="4.72"/>
    <n v="1613.8"/>
    <n v="0.13"/>
    <n v="44.34"/>
  </r>
  <r>
    <x v="111"/>
    <x v="3"/>
    <x v="0"/>
    <x v="0"/>
    <x v="851"/>
    <n v="7.62"/>
    <x v="54"/>
    <n v="40.020000000000003"/>
    <n v="38.799999999999997"/>
    <n v="1.22"/>
    <x v="270"/>
    <n v="95.25"/>
    <n v="90.4"/>
    <n v="83.47"/>
    <n v="33.880000000000003"/>
    <n v="3147.82"/>
    <n v="0.84699999999999998"/>
    <n v="78.66"/>
  </r>
  <r>
    <x v="111"/>
    <x v="3"/>
    <x v="0"/>
    <x v="1"/>
    <x v="718"/>
    <n v="7.69"/>
    <x v="13"/>
    <n v="39.1"/>
    <n v="37.869999999999997"/>
    <n v="1.23"/>
    <x v="53"/>
    <n v="96.12"/>
    <n v="98.09"/>
    <n v="91.32"/>
    <n v="33.33"/>
    <n v="3196.12"/>
    <n v="0.85199999999999998"/>
    <n v="81.739999999999995"/>
  </r>
  <r>
    <x v="111"/>
    <x v="3"/>
    <x v="0"/>
    <x v="2"/>
    <x v="37"/>
    <n v="7.84"/>
    <x v="52"/>
    <n v="40.51"/>
    <n v="39.520000000000003"/>
    <n v="0.99"/>
    <x v="76"/>
    <n v="98"/>
    <n v="91.86"/>
    <n v="87.83"/>
    <n v="31.09"/>
    <n v="3253.24"/>
    <n v="0.76800000000000002"/>
    <n v="80.31"/>
  </r>
  <r>
    <x v="111"/>
    <x v="3"/>
    <x v="1"/>
    <x v="0"/>
    <x v="49"/>
    <n v="7.52"/>
    <x v="39"/>
    <n v="36.81"/>
    <n v="35.979999999999997"/>
    <n v="0.82"/>
    <x v="74"/>
    <n v="94"/>
    <n v="93.52"/>
    <n v="85.94"/>
    <n v="54.58"/>
    <n v="4358.6499999999996"/>
    <n v="1.4830000000000001"/>
    <n v="118.42"/>
  </r>
  <r>
    <x v="111"/>
    <x v="3"/>
    <x v="1"/>
    <x v="1"/>
    <x v="721"/>
    <n v="7.73"/>
    <x v="1"/>
    <n v="39.17"/>
    <n v="38.090000000000003"/>
    <n v="1.0900000000000001"/>
    <x v="305"/>
    <n v="96.62"/>
    <n v="94"/>
    <n v="88.31"/>
    <n v="56.55"/>
    <n v="4614.8100000000004"/>
    <n v="1.444"/>
    <n v="117.81"/>
  </r>
  <r>
    <x v="111"/>
    <x v="3"/>
    <x v="1"/>
    <x v="2"/>
    <x v="852"/>
    <n v="7.38"/>
    <x v="16"/>
    <n v="31.69"/>
    <n v="30.85"/>
    <n v="0.84"/>
    <x v="231"/>
    <n v="92.25"/>
    <n v="89.94"/>
    <n v="80.760000000000005"/>
    <n v="46.09"/>
    <n v="3677.82"/>
    <n v="1.4550000000000001"/>
    <n v="116.06"/>
  </r>
  <r>
    <x v="111"/>
    <x v="3"/>
    <x v="2"/>
    <x v="0"/>
    <x v="853"/>
    <n v="7.53"/>
    <x v="78"/>
    <n v="30.49"/>
    <n v="29.18"/>
    <n v="1.31"/>
    <x v="415"/>
    <n v="94.12"/>
    <n v="96.19"/>
    <n v="86.64"/>
    <n v="33.24"/>
    <n v="2792.12"/>
    <n v="1.0900000000000001"/>
    <n v="91.57"/>
  </r>
  <r>
    <x v="111"/>
    <x v="3"/>
    <x v="2"/>
    <x v="1"/>
    <x v="15"/>
    <n v="7.79"/>
    <x v="71"/>
    <n v="33.04"/>
    <n v="32.24"/>
    <n v="0.8"/>
    <x v="249"/>
    <n v="97.38"/>
    <n v="96.51"/>
    <n v="91.7"/>
    <n v="36.68"/>
    <n v="3118.45"/>
    <n v="1.1100000000000001"/>
    <n v="94.38"/>
  </r>
  <r>
    <x v="111"/>
    <x v="3"/>
    <x v="2"/>
    <x v="2"/>
    <x v="51"/>
    <n v="7.19"/>
    <x v="88"/>
    <n v="32.25"/>
    <n v="30.81"/>
    <n v="1.44"/>
    <x v="416"/>
    <n v="89.88"/>
    <n v="90.18"/>
    <n v="77.45"/>
    <n v="35.83"/>
    <n v="3004.6"/>
    <n v="1.111"/>
    <n v="93.17"/>
  </r>
  <r>
    <x v="111"/>
    <x v="3"/>
    <x v="3"/>
    <x v="0"/>
    <x v="854"/>
    <n v="7.79"/>
    <x v="71"/>
    <n v="44.93"/>
    <n v="43.81"/>
    <n v="1.1100000000000001"/>
    <x v="240"/>
    <n v="97.38"/>
    <n v="102.4"/>
    <n v="97.24"/>
    <n v="2.58"/>
    <n v="1813.83"/>
    <n v="5.7000000000000002E-2"/>
    <n v="40.369999999999997"/>
  </r>
  <r>
    <x v="111"/>
    <x v="3"/>
    <x v="3"/>
    <x v="1"/>
    <x v="725"/>
    <n v="7.63"/>
    <x v="19"/>
    <n v="42.19"/>
    <n v="42.19"/>
    <n v="0"/>
    <x v="56"/>
    <n v="95.38"/>
    <n v="92.41"/>
    <n v="88.14"/>
    <n v="5.17"/>
    <n v="1860.3"/>
    <n v="0.122"/>
    <n v="44.09"/>
  </r>
  <r>
    <x v="111"/>
    <x v="3"/>
    <x v="3"/>
    <x v="2"/>
    <x v="46"/>
    <n v="7.39"/>
    <x v="59"/>
    <n v="40.840000000000003"/>
    <n v="40.22"/>
    <n v="0.62"/>
    <x v="46"/>
    <n v="92.38"/>
    <n v="88.55"/>
    <n v="80.55"/>
    <n v="5.24"/>
    <n v="1789.87"/>
    <n v="0.128"/>
    <n v="43.82"/>
  </r>
  <r>
    <x v="112"/>
    <x v="3"/>
    <x v="0"/>
    <x v="0"/>
    <x v="855"/>
    <n v="5.53"/>
    <x v="140"/>
    <n v="30.88"/>
    <n v="30.18"/>
    <n v="0.7"/>
    <x v="286"/>
    <n v="69.12"/>
    <n v="97.63"/>
    <n v="65.95"/>
    <n v="25.38"/>
    <n v="2563.31"/>
    <n v="0.82199999999999995"/>
    <n v="83"/>
  </r>
  <r>
    <x v="112"/>
    <x v="3"/>
    <x v="0"/>
    <x v="1"/>
    <x v="434"/>
    <n v="7.81"/>
    <x v="49"/>
    <n v="42.58"/>
    <n v="41.79"/>
    <n v="0.78"/>
    <x v="340"/>
    <n v="97.62"/>
    <n v="98.67"/>
    <n v="94.56"/>
    <n v="35.380000000000003"/>
    <n v="3402.31"/>
    <n v="0.83099999999999996"/>
    <n v="79.91"/>
  </r>
  <r>
    <x v="112"/>
    <x v="3"/>
    <x v="0"/>
    <x v="2"/>
    <x v="331"/>
    <n v="7.54"/>
    <x v="61"/>
    <n v="35.17"/>
    <n v="34.299999999999997"/>
    <n v="0.87"/>
    <x v="304"/>
    <n v="94.25"/>
    <n v="91.92"/>
    <n v="84.49"/>
    <n v="29.93"/>
    <n v="2908.59"/>
    <n v="0.85099999999999998"/>
    <n v="82.71"/>
  </r>
  <r>
    <x v="112"/>
    <x v="3"/>
    <x v="1"/>
    <x v="0"/>
    <x v="856"/>
    <n v="7.46"/>
    <x v="96"/>
    <n v="35.53"/>
    <n v="34.94"/>
    <n v="0.59"/>
    <x v="417"/>
    <n v="93.25"/>
    <n v="94.88"/>
    <n v="87.02"/>
    <n v="51.44"/>
    <n v="4097.97"/>
    <n v="1.448"/>
    <n v="115.34"/>
  </r>
  <r>
    <x v="112"/>
    <x v="3"/>
    <x v="1"/>
    <x v="1"/>
    <x v="104"/>
    <n v="7.76"/>
    <x v="15"/>
    <n v="37.340000000000003"/>
    <n v="36.89"/>
    <n v="0.44"/>
    <x v="369"/>
    <n v="97"/>
    <n v="96.35"/>
    <n v="92.34"/>
    <n v="54.69"/>
    <n v="4368.5"/>
    <n v="1.4650000000000001"/>
    <n v="117"/>
  </r>
  <r>
    <x v="112"/>
    <x v="3"/>
    <x v="1"/>
    <x v="2"/>
    <x v="599"/>
    <n v="7.33"/>
    <x v="60"/>
    <n v="36.86"/>
    <n v="36.159999999999997"/>
    <n v="0.7"/>
    <x v="276"/>
    <n v="91.62"/>
    <n v="103"/>
    <n v="92.57"/>
    <n v="55.87"/>
    <n v="4390.29"/>
    <n v="1.516"/>
    <n v="119.11"/>
  </r>
  <r>
    <x v="112"/>
    <x v="3"/>
    <x v="2"/>
    <x v="0"/>
    <x v="857"/>
    <n v="7.55"/>
    <x v="25"/>
    <n v="35.69"/>
    <n v="34.49"/>
    <n v="1.2"/>
    <x v="195"/>
    <n v="94.38"/>
    <n v="98.03"/>
    <n v="89.41"/>
    <n v="38.409999999999997"/>
    <n v="3499.62"/>
    <n v="1.0760000000000001"/>
    <n v="98.06"/>
  </r>
  <r>
    <x v="112"/>
    <x v="3"/>
    <x v="2"/>
    <x v="1"/>
    <x v="107"/>
    <n v="7.91"/>
    <x v="69"/>
    <n v="37.299999999999997"/>
    <n v="36.340000000000003"/>
    <n v="0.97"/>
    <x v="327"/>
    <n v="98.88"/>
    <n v="96.13"/>
    <n v="92.59"/>
    <n v="43.84"/>
    <n v="3519.7"/>
    <n v="1.175"/>
    <n v="94.35"/>
  </r>
  <r>
    <x v="112"/>
    <x v="3"/>
    <x v="2"/>
    <x v="2"/>
    <x v="469"/>
    <n v="7.66"/>
    <x v="63"/>
    <n v="32.31"/>
    <n v="31.51"/>
    <n v="0.81"/>
    <x v="265"/>
    <n v="95.75"/>
    <n v="89.3"/>
    <n v="83.37"/>
    <n v="34.82"/>
    <n v="3182.49"/>
    <n v="1.0780000000000001"/>
    <n v="98.48"/>
  </r>
  <r>
    <x v="112"/>
    <x v="3"/>
    <x v="3"/>
    <x v="0"/>
    <x v="858"/>
    <n v="7.92"/>
    <x v="86"/>
    <n v="46.55"/>
    <n v="45.43"/>
    <n v="1.1200000000000001"/>
    <x v="175"/>
    <n v="99"/>
    <n v="99.8"/>
    <n v="96.42"/>
    <n v="3.79"/>
    <n v="1970.35"/>
    <n v="8.1000000000000003E-2"/>
    <n v="42.33"/>
  </r>
  <r>
    <x v="112"/>
    <x v="3"/>
    <x v="3"/>
    <x v="1"/>
    <x v="110"/>
    <n v="7.18"/>
    <x v="101"/>
    <n v="40.119999999999997"/>
    <n v="39.42"/>
    <n v="0.7"/>
    <x v="226"/>
    <n v="89.75"/>
    <n v="96.8"/>
    <n v="85.36"/>
    <n v="4.1100000000000003"/>
    <n v="1698.58"/>
    <n v="0.10299999999999999"/>
    <n v="42.33"/>
  </r>
  <r>
    <x v="112"/>
    <x v="3"/>
    <x v="3"/>
    <x v="2"/>
    <x v="859"/>
    <n v="7.6"/>
    <x v="5"/>
    <n v="39.07"/>
    <n v="38.94"/>
    <n v="0.12"/>
    <x v="394"/>
    <n v="95"/>
    <n v="99.09"/>
    <n v="93.84"/>
    <n v="5.55"/>
    <n v="1638.31"/>
    <n v="0.14199999999999999"/>
    <n v="41.94"/>
  </r>
  <r>
    <x v="113"/>
    <x v="3"/>
    <x v="0"/>
    <x v="0"/>
    <x v="514"/>
    <n v="7.57"/>
    <x v="42"/>
    <n v="39.33"/>
    <n v="38.130000000000003"/>
    <n v="1.2"/>
    <x v="121"/>
    <n v="94.62"/>
    <n v="100.14"/>
    <n v="91.88"/>
    <n v="33.630000000000003"/>
    <n v="3265.12"/>
    <n v="0.85499999999999998"/>
    <n v="83.02"/>
  </r>
  <r>
    <x v="113"/>
    <x v="3"/>
    <x v="0"/>
    <x v="1"/>
    <x v="860"/>
    <n v="7.19"/>
    <x v="88"/>
    <n v="38.76"/>
    <n v="38.299999999999997"/>
    <n v="0.46"/>
    <x v="369"/>
    <n v="89.88"/>
    <n v="93.57"/>
    <n v="83.09"/>
    <n v="33.32"/>
    <n v="3135.6"/>
    <n v="0.86"/>
    <n v="80.89"/>
  </r>
  <r>
    <x v="113"/>
    <x v="3"/>
    <x v="0"/>
    <x v="2"/>
    <x v="289"/>
    <n v="7.38"/>
    <x v="16"/>
    <n v="35.409999999999997"/>
    <n v="35.36"/>
    <n v="0.05"/>
    <x v="418"/>
    <n v="92.25"/>
    <n v="95.73"/>
    <n v="88.2"/>
    <n v="31.6"/>
    <n v="2965.64"/>
    <n v="0.89300000000000002"/>
    <n v="83.75"/>
  </r>
  <r>
    <x v="113"/>
    <x v="3"/>
    <x v="1"/>
    <x v="0"/>
    <x v="516"/>
    <n v="7.66"/>
    <x v="63"/>
    <n v="36.979999999999997"/>
    <n v="36.15"/>
    <n v="0.83"/>
    <x v="74"/>
    <n v="95.75"/>
    <n v="94.59"/>
    <n v="88.54"/>
    <n v="51.56"/>
    <n v="4260.33"/>
    <n v="1.3939999999999999"/>
    <n v="115.21"/>
  </r>
  <r>
    <x v="113"/>
    <x v="3"/>
    <x v="1"/>
    <x v="1"/>
    <x v="861"/>
    <n v="7.91"/>
    <x v="69"/>
    <n v="34.58"/>
    <n v="34.479999999999997"/>
    <n v="0.11"/>
    <x v="394"/>
    <n v="98.88"/>
    <n v="102.47"/>
    <n v="101"/>
    <n v="48.27"/>
    <n v="4034.45"/>
    <n v="1.3959999999999999"/>
    <n v="116.66"/>
  </r>
  <r>
    <x v="113"/>
    <x v="3"/>
    <x v="1"/>
    <x v="2"/>
    <x v="292"/>
    <n v="7.12"/>
    <x v="106"/>
    <n v="32.04"/>
    <n v="31.59"/>
    <n v="0.45"/>
    <x v="52"/>
    <n v="89"/>
    <n v="94.94"/>
    <n v="83.32"/>
    <n v="46.01"/>
    <n v="3831.87"/>
    <n v="1.4359999999999999"/>
    <n v="119.61"/>
  </r>
  <r>
    <x v="113"/>
    <x v="3"/>
    <x v="2"/>
    <x v="0"/>
    <x v="517"/>
    <n v="7.72"/>
    <x v="24"/>
    <n v="33.479999999999997"/>
    <n v="32.630000000000003"/>
    <n v="0.85"/>
    <x v="157"/>
    <n v="96.5"/>
    <n v="97.74"/>
    <n v="91.93"/>
    <n v="35.08"/>
    <n v="3230.13"/>
    <n v="1.048"/>
    <n v="96.48"/>
  </r>
  <r>
    <x v="113"/>
    <x v="3"/>
    <x v="2"/>
    <x v="1"/>
    <x v="862"/>
    <n v="7.76"/>
    <x v="15"/>
    <n v="32.659999999999997"/>
    <n v="30.81"/>
    <n v="1.85"/>
    <x v="266"/>
    <n v="97"/>
    <n v="97.81"/>
    <n v="89.52"/>
    <n v="37.19"/>
    <n v="3133.71"/>
    <n v="1.139"/>
    <n v="95.96"/>
  </r>
  <r>
    <x v="113"/>
    <x v="3"/>
    <x v="2"/>
    <x v="2"/>
    <x v="295"/>
    <n v="7.34"/>
    <x v="2"/>
    <n v="28.14"/>
    <n v="27.27"/>
    <n v="0.86"/>
    <x v="270"/>
    <n v="91.75"/>
    <n v="94.6"/>
    <n v="84.14"/>
    <n v="30.37"/>
    <n v="2639.96"/>
    <n v="1.08"/>
    <n v="93.83"/>
  </r>
  <r>
    <x v="113"/>
    <x v="3"/>
    <x v="3"/>
    <x v="0"/>
    <x v="520"/>
    <n v="7.39"/>
    <x v="59"/>
    <n v="40.07"/>
    <n v="39.659999999999997"/>
    <n v="0.41"/>
    <x v="300"/>
    <n v="92.38"/>
    <n v="94.38"/>
    <n v="86.29"/>
    <n v="5.98"/>
    <n v="1744.37"/>
    <n v="0.14899999999999999"/>
    <n v="43.53"/>
  </r>
  <r>
    <x v="113"/>
    <x v="3"/>
    <x v="3"/>
    <x v="1"/>
    <x v="863"/>
    <n v="7.8"/>
    <x v="30"/>
    <n v="43.03"/>
    <n v="42.11"/>
    <n v="0.93"/>
    <x v="10"/>
    <n v="97.5"/>
    <n v="102.91"/>
    <n v="98.18"/>
    <n v="5.68"/>
    <n v="1861.82"/>
    <n v="0.13200000000000001"/>
    <n v="43.27"/>
  </r>
  <r>
    <x v="113"/>
    <x v="3"/>
    <x v="3"/>
    <x v="2"/>
    <x v="298"/>
    <n v="7.62"/>
    <x v="54"/>
    <n v="39.36"/>
    <n v="38.81"/>
    <n v="0.55000000000000004"/>
    <x v="348"/>
    <n v="95.25"/>
    <n v="99.7"/>
    <n v="93.63"/>
    <n v="5.26"/>
    <n v="1715.03"/>
    <n v="0.13400000000000001"/>
    <n v="43.58"/>
  </r>
  <r>
    <x v="114"/>
    <x v="3"/>
    <x v="0"/>
    <x v="0"/>
    <x v="460"/>
    <n v="7.54"/>
    <x v="61"/>
    <n v="36.869999999999997"/>
    <n v="36.409999999999997"/>
    <n v="0.46"/>
    <x v="376"/>
    <n v="94.25"/>
    <n v="98.91"/>
    <n v="92.06"/>
    <n v="29.51"/>
    <n v="2918.42"/>
    <n v="0.8"/>
    <n v="79.150000000000006"/>
  </r>
  <r>
    <x v="114"/>
    <x v="3"/>
    <x v="0"/>
    <x v="1"/>
    <x v="864"/>
    <n v="7.57"/>
    <x v="42"/>
    <n v="39.78"/>
    <n v="38.9"/>
    <n v="0.88"/>
    <x v="301"/>
    <n v="94.62"/>
    <n v="91.55"/>
    <n v="84.72"/>
    <n v="34.53"/>
    <n v="3364.34"/>
    <n v="0.86799999999999999"/>
    <n v="84.57"/>
  </r>
  <r>
    <x v="114"/>
    <x v="3"/>
    <x v="0"/>
    <x v="2"/>
    <x v="865"/>
    <n v="4.95"/>
    <x v="141"/>
    <n v="23.71"/>
    <n v="23.34"/>
    <n v="0.36"/>
    <x v="13"/>
    <n v="61.88"/>
    <n v="97.49"/>
    <n v="59.4"/>
    <n v="19.25"/>
    <n v="1880.01"/>
    <n v="0.81200000000000006"/>
    <n v="79.3"/>
  </r>
  <r>
    <x v="114"/>
    <x v="3"/>
    <x v="1"/>
    <x v="0"/>
    <x v="212"/>
    <n v="7.45"/>
    <x v="58"/>
    <n v="35.71"/>
    <n v="35.08"/>
    <n v="0.62"/>
    <x v="226"/>
    <n v="93.12"/>
    <n v="99.45"/>
    <n v="90.99"/>
    <n v="52.72"/>
    <n v="4319"/>
    <n v="1.4770000000000001"/>
    <n v="120.96"/>
  </r>
  <r>
    <x v="114"/>
    <x v="3"/>
    <x v="1"/>
    <x v="1"/>
    <x v="866"/>
    <n v="7.44"/>
    <x v="43"/>
    <n v="35.44"/>
    <n v="34.47"/>
    <n v="0.97"/>
    <x v="42"/>
    <n v="93"/>
    <n v="92.67"/>
    <n v="83.81"/>
    <n v="50.12"/>
    <n v="4140.91"/>
    <n v="1.4139999999999999"/>
    <n v="116.84"/>
  </r>
  <r>
    <x v="114"/>
    <x v="3"/>
    <x v="1"/>
    <x v="2"/>
    <x v="633"/>
    <n v="7.5"/>
    <x v="35"/>
    <n v="31.95"/>
    <n v="31.29"/>
    <n v="0.65"/>
    <x v="171"/>
    <n v="93.75"/>
    <n v="88.58"/>
    <n v="81.34"/>
    <n v="45.75"/>
    <n v="3686.99"/>
    <n v="1.4319999999999999"/>
    <n v="115.41"/>
  </r>
  <r>
    <x v="114"/>
    <x v="3"/>
    <x v="2"/>
    <x v="0"/>
    <x v="215"/>
    <n v="7.56"/>
    <x v="76"/>
    <n v="31.33"/>
    <n v="30.45"/>
    <n v="0.88"/>
    <x v="385"/>
    <n v="94.5"/>
    <n v="95.16"/>
    <n v="87.39"/>
    <n v="34.25"/>
    <n v="3017.76"/>
    <n v="1.093"/>
    <n v="96.31"/>
  </r>
  <r>
    <x v="114"/>
    <x v="3"/>
    <x v="2"/>
    <x v="1"/>
    <x v="813"/>
    <n v="7.76"/>
    <x v="15"/>
    <n v="33.33"/>
    <n v="32.07"/>
    <n v="1.26"/>
    <x v="393"/>
    <n v="97"/>
    <n v="96.4"/>
    <n v="89.97"/>
    <n v="38.32"/>
    <n v="3301.58"/>
    <n v="1.1499999999999999"/>
    <n v="99.05"/>
  </r>
  <r>
    <x v="114"/>
    <x v="3"/>
    <x v="2"/>
    <x v="2"/>
    <x v="867"/>
    <n v="7.71"/>
    <x v="41"/>
    <n v="31.54"/>
    <n v="30.92"/>
    <n v="0.62"/>
    <x v="143"/>
    <n v="96.38"/>
    <n v="91.94"/>
    <n v="86.87"/>
    <n v="35.61"/>
    <n v="2985.74"/>
    <n v="1.129"/>
    <n v="94.67"/>
  </r>
  <r>
    <x v="114"/>
    <x v="3"/>
    <x v="3"/>
    <x v="0"/>
    <x v="218"/>
    <n v="7.52"/>
    <x v="39"/>
    <n v="38.64"/>
    <n v="37.85"/>
    <n v="0.79"/>
    <x v="83"/>
    <n v="94"/>
    <n v="94.42"/>
    <n v="86.95"/>
    <n v="4.26"/>
    <n v="1823.93"/>
    <n v="0.11"/>
    <n v="47.2"/>
  </r>
  <r>
    <x v="114"/>
    <x v="3"/>
    <x v="3"/>
    <x v="1"/>
    <x v="91"/>
    <n v="7.51"/>
    <x v="28"/>
    <n v="38.22"/>
    <n v="38.22"/>
    <n v="0"/>
    <x v="56"/>
    <n v="93.88"/>
    <n v="100.51"/>
    <n v="94.36"/>
    <n v="5.0999999999999996"/>
    <n v="1779.52"/>
    <n v="0.13300000000000001"/>
    <n v="46.56"/>
  </r>
  <r>
    <x v="114"/>
    <x v="3"/>
    <x v="3"/>
    <x v="2"/>
    <x v="727"/>
    <n v="7.63"/>
    <x v="19"/>
    <n v="35.119999999999997"/>
    <n v="34.9"/>
    <n v="0.22"/>
    <x v="294"/>
    <n v="95.38"/>
    <n v="99.43"/>
    <n v="94.25"/>
    <n v="2.5499999999999998"/>
    <n v="1498.08"/>
    <n v="7.2999999999999995E-2"/>
    <n v="42.66"/>
  </r>
  <r>
    <x v="115"/>
    <x v="3"/>
    <x v="0"/>
    <x v="0"/>
    <x v="582"/>
    <n v="7.4"/>
    <x v="81"/>
    <n v="39.81"/>
    <n v="38.56"/>
    <n v="1.25"/>
    <x v="53"/>
    <n v="92.5"/>
    <n v="99.08"/>
    <n v="88.76"/>
    <n v="32.71"/>
    <n v="3111.42"/>
    <n v="0.82199999999999995"/>
    <n v="78.150000000000006"/>
  </r>
  <r>
    <x v="115"/>
    <x v="3"/>
    <x v="0"/>
    <x v="1"/>
    <x v="221"/>
    <n v="7.54"/>
    <x v="61"/>
    <n v="36.19"/>
    <n v="35.72"/>
    <n v="0.47"/>
    <x v="158"/>
    <n v="94.25"/>
    <n v="100.17"/>
    <n v="93.18"/>
    <n v="31.97"/>
    <n v="3036.33"/>
    <n v="0.88300000000000001"/>
    <n v="83.89"/>
  </r>
  <r>
    <x v="115"/>
    <x v="3"/>
    <x v="0"/>
    <x v="2"/>
    <x v="868"/>
    <n v="7.43"/>
    <x v="37"/>
    <n v="37.28"/>
    <n v="36.65"/>
    <n v="0.63"/>
    <x v="25"/>
    <n v="92.88"/>
    <n v="88.4"/>
    <n v="80.72"/>
    <n v="32.340000000000003"/>
    <n v="3067.99"/>
    <n v="0.86699999999999999"/>
    <n v="82.29"/>
  </r>
  <r>
    <x v="115"/>
    <x v="3"/>
    <x v="1"/>
    <x v="0"/>
    <x v="583"/>
    <n v="7.36"/>
    <x v="38"/>
    <n v="34.700000000000003"/>
    <n v="34.08"/>
    <n v="0.62"/>
    <x v="68"/>
    <n v="92"/>
    <n v="98.11"/>
    <n v="88.66"/>
    <n v="50.07"/>
    <n v="3967.74"/>
    <n v="1.4430000000000001"/>
    <n v="114.36"/>
  </r>
  <r>
    <x v="115"/>
    <x v="3"/>
    <x v="1"/>
    <x v="1"/>
    <x v="869"/>
    <n v="7.51"/>
    <x v="28"/>
    <n v="32.880000000000003"/>
    <n v="32.200000000000003"/>
    <n v="0.68"/>
    <x v="8"/>
    <n v="93.88"/>
    <n v="95.91"/>
    <n v="88.18"/>
    <n v="46.72"/>
    <n v="3958.26"/>
    <n v="1.421"/>
    <n v="120.37"/>
  </r>
  <r>
    <x v="115"/>
    <x v="3"/>
    <x v="1"/>
    <x v="2"/>
    <x v="260"/>
    <n v="7.28"/>
    <x v="90"/>
    <n v="32.53"/>
    <n v="32.14"/>
    <n v="0.39"/>
    <x v="408"/>
    <n v="91"/>
    <n v="93.45"/>
    <n v="84.02"/>
    <n v="46.16"/>
    <n v="3772.63"/>
    <n v="1.419"/>
    <n v="115.97"/>
  </r>
  <r>
    <x v="115"/>
    <x v="3"/>
    <x v="2"/>
    <x v="0"/>
    <x v="585"/>
    <n v="7.66"/>
    <x v="63"/>
    <n v="32.43"/>
    <n v="31.19"/>
    <n v="1.24"/>
    <x v="190"/>
    <n v="95.75"/>
    <n v="100.27"/>
    <n v="92.33"/>
    <n v="35.46"/>
    <n v="3011.79"/>
    <n v="1.093"/>
    <n v="92.87"/>
  </r>
  <r>
    <x v="115"/>
    <x v="3"/>
    <x v="2"/>
    <x v="1"/>
    <x v="227"/>
    <n v="7.4"/>
    <x v="81"/>
    <n v="28.66"/>
    <n v="27.68"/>
    <n v="0.98"/>
    <x v="307"/>
    <n v="92.5"/>
    <n v="100.36"/>
    <n v="89.65"/>
    <n v="31.48"/>
    <n v="2653.82"/>
    <n v="1.0980000000000001"/>
    <n v="92.58"/>
  </r>
  <r>
    <x v="115"/>
    <x v="3"/>
    <x v="2"/>
    <x v="2"/>
    <x v="870"/>
    <n v="7.22"/>
    <x v="74"/>
    <n v="29.85"/>
    <n v="29.09"/>
    <n v="0.76"/>
    <x v="47"/>
    <n v="90.25"/>
    <n v="95.33"/>
    <n v="83.85"/>
    <n v="32.86"/>
    <n v="2818.33"/>
    <n v="1.101"/>
    <n v="94.41"/>
  </r>
  <r>
    <x v="115"/>
    <x v="3"/>
    <x v="3"/>
    <x v="0"/>
    <x v="587"/>
    <n v="7.66"/>
    <x v="63"/>
    <n v="41.21"/>
    <n v="40.67"/>
    <n v="0.54"/>
    <x v="241"/>
    <n v="95.75"/>
    <n v="96.36"/>
    <n v="91.06"/>
    <n v="5.4"/>
    <n v="1667.64"/>
    <n v="0.13100000000000001"/>
    <n v="40.47"/>
  </r>
  <r>
    <x v="115"/>
    <x v="3"/>
    <x v="3"/>
    <x v="1"/>
    <x v="871"/>
    <n v="7.95"/>
    <x v="67"/>
    <n v="43.1"/>
    <n v="42.69"/>
    <n v="0.41"/>
    <x v="156"/>
    <n v="99.38"/>
    <n v="90.07"/>
    <n v="88.67"/>
    <n v="3.56"/>
    <n v="1843.86"/>
    <n v="8.3000000000000004E-2"/>
    <n v="42.78"/>
  </r>
  <r>
    <x v="115"/>
    <x v="3"/>
    <x v="3"/>
    <x v="2"/>
    <x v="872"/>
    <n v="7.63"/>
    <x v="19"/>
    <n v="38.979999999999997"/>
    <n v="38.119999999999997"/>
    <n v="0.86"/>
    <x v="182"/>
    <n v="95.38"/>
    <n v="99.38"/>
    <n v="92.7"/>
    <n v="4"/>
    <n v="1549.75"/>
    <n v="0.10299999999999999"/>
    <n v="39.76"/>
  </r>
  <r>
    <x v="116"/>
    <x v="3"/>
    <x v="0"/>
    <x v="0"/>
    <x v="873"/>
    <n v="7.24"/>
    <x v="83"/>
    <n v="36.1"/>
    <n v="35.46"/>
    <n v="0.64"/>
    <x v="68"/>
    <n v="90.5"/>
    <n v="90.08"/>
    <n v="80.069999999999993"/>
    <n v="30.58"/>
    <n v="3033.21"/>
    <n v="0.84699999999999998"/>
    <n v="84.01"/>
  </r>
  <r>
    <x v="116"/>
    <x v="3"/>
    <x v="0"/>
    <x v="1"/>
    <x v="874"/>
    <n v="7.97"/>
    <x v="77"/>
    <n v="35.520000000000003"/>
    <n v="34.74"/>
    <n v="0.79"/>
    <x v="301"/>
    <n v="99.62"/>
    <n v="96.15"/>
    <n v="93.67"/>
    <n v="30.44"/>
    <n v="2858.8"/>
    <n v="0.85699999999999998"/>
    <n v="80.48"/>
  </r>
  <r>
    <x v="116"/>
    <x v="3"/>
    <x v="0"/>
    <x v="2"/>
    <x v="788"/>
    <n v="7.86"/>
    <x v="66"/>
    <n v="39.06"/>
    <n v="37.93"/>
    <n v="1.1200000000000001"/>
    <x v="339"/>
    <n v="98.25"/>
    <n v="92.76"/>
    <n v="88.51"/>
    <n v="34.4"/>
    <n v="3184.74"/>
    <n v="0.88100000000000001"/>
    <n v="81.540000000000006"/>
  </r>
  <r>
    <x v="116"/>
    <x v="3"/>
    <x v="1"/>
    <x v="0"/>
    <x v="789"/>
    <n v="7.71"/>
    <x v="41"/>
    <n v="37.07"/>
    <n v="36.270000000000003"/>
    <n v="0.8"/>
    <x v="296"/>
    <n v="96.38"/>
    <n v="95.71"/>
    <n v="90.24"/>
    <n v="54.75"/>
    <n v="4425.87"/>
    <n v="1.4770000000000001"/>
    <n v="119.39"/>
  </r>
  <r>
    <x v="116"/>
    <x v="3"/>
    <x v="1"/>
    <x v="1"/>
    <x v="260"/>
    <n v="7.71"/>
    <x v="41"/>
    <n v="32.19"/>
    <n v="30.42"/>
    <n v="1.77"/>
    <x v="419"/>
    <n v="96.38"/>
    <n v="93.29"/>
    <n v="84.97"/>
    <n v="46.77"/>
    <n v="3810.23"/>
    <n v="1.4530000000000001"/>
    <n v="118.37"/>
  </r>
  <r>
    <x v="116"/>
    <x v="3"/>
    <x v="1"/>
    <x v="2"/>
    <x v="813"/>
    <n v="7.79"/>
    <x v="71"/>
    <n v="35.82"/>
    <n v="35.090000000000003"/>
    <n v="0.73"/>
    <x v="171"/>
    <n v="97.38"/>
    <n v="91.09"/>
    <n v="86.88"/>
    <n v="51.81"/>
    <n v="4287.07"/>
    <n v="1.446"/>
    <n v="119.68"/>
  </r>
  <r>
    <x v="116"/>
    <x v="3"/>
    <x v="2"/>
    <x v="0"/>
    <x v="586"/>
    <n v="7.84"/>
    <x v="52"/>
    <n v="32"/>
    <n v="31.51"/>
    <n v="0.5"/>
    <x v="113"/>
    <n v="98"/>
    <n v="102.92"/>
    <n v="99.3"/>
    <n v="35.65"/>
    <n v="3062.07"/>
    <n v="1.1140000000000001"/>
    <n v="95.68"/>
  </r>
  <r>
    <x v="116"/>
    <x v="3"/>
    <x v="2"/>
    <x v="1"/>
    <x v="875"/>
    <n v="7.51"/>
    <x v="28"/>
    <n v="31.89"/>
    <n v="31.36"/>
    <n v="0.52"/>
    <x v="211"/>
    <n v="93.88"/>
    <n v="99.23"/>
    <n v="91.63"/>
    <n v="36.01"/>
    <n v="3129.03"/>
    <n v="1.129"/>
    <n v="98.13"/>
  </r>
  <r>
    <x v="116"/>
    <x v="3"/>
    <x v="2"/>
    <x v="2"/>
    <x v="876"/>
    <n v="7.66"/>
    <x v="63"/>
    <n v="32.270000000000003"/>
    <n v="31.29"/>
    <n v="0.97"/>
    <x v="420"/>
    <n v="95.75"/>
    <n v="95.9"/>
    <n v="89.06"/>
    <n v="36.04"/>
    <n v="3197.78"/>
    <n v="1.117"/>
    <n v="99.11"/>
  </r>
  <r>
    <x v="116"/>
    <x v="3"/>
    <x v="3"/>
    <x v="0"/>
    <x v="877"/>
    <n v="7.98"/>
    <x v="137"/>
    <n v="43.14"/>
    <n v="42.61"/>
    <n v="0.53"/>
    <x v="218"/>
    <n v="99.75"/>
    <n v="93.7"/>
    <n v="92.33"/>
    <n v="6.81"/>
    <n v="1840.26"/>
    <n v="0.158"/>
    <n v="42.66"/>
  </r>
  <r>
    <x v="116"/>
    <x v="3"/>
    <x v="3"/>
    <x v="1"/>
    <x v="628"/>
    <n v="7.42"/>
    <x v="31"/>
    <n v="37.68"/>
    <n v="37.17"/>
    <n v="0.52"/>
    <x v="24"/>
    <n v="92.75"/>
    <n v="91.38"/>
    <n v="83.6"/>
    <n v="6.02"/>
    <n v="1603.05"/>
    <n v="0.16"/>
    <n v="42.54"/>
  </r>
  <r>
    <x v="116"/>
    <x v="3"/>
    <x v="3"/>
    <x v="2"/>
    <x v="878"/>
    <n v="7.63"/>
    <x v="19"/>
    <n v="36.5"/>
    <n v="35.76"/>
    <n v="0.74"/>
    <x v="87"/>
    <n v="95.38"/>
    <n v="91.4"/>
    <n v="85.4"/>
    <n v="7.04"/>
    <n v="1539.31"/>
    <n v="0.193"/>
    <n v="42.17"/>
  </r>
  <r>
    <x v="117"/>
    <x v="3"/>
    <x v="0"/>
    <x v="0"/>
    <x v="688"/>
    <n v="7.79"/>
    <x v="71"/>
    <n v="34.270000000000003"/>
    <n v="33.53"/>
    <n v="0.74"/>
    <x v="93"/>
    <n v="97.38"/>
    <n v="94.69"/>
    <n v="90.21"/>
    <n v="28.57"/>
    <n v="2823.65"/>
    <n v="0.83399999999999996"/>
    <n v="82.4"/>
  </r>
  <r>
    <x v="117"/>
    <x v="3"/>
    <x v="0"/>
    <x v="1"/>
    <x v="879"/>
    <n v="7.65"/>
    <x v="48"/>
    <n v="39.880000000000003"/>
    <n v="38.57"/>
    <n v="1.31"/>
    <x v="383"/>
    <n v="95.62"/>
    <n v="97.21"/>
    <n v="89.9"/>
    <n v="31.66"/>
    <n v="3392.37"/>
    <n v="0.79400000000000004"/>
    <n v="85.07"/>
  </r>
  <r>
    <x v="117"/>
    <x v="3"/>
    <x v="0"/>
    <x v="2"/>
    <x v="759"/>
    <n v="7.68"/>
    <x v="17"/>
    <n v="41.6"/>
    <n v="40.76"/>
    <n v="0.84"/>
    <x v="87"/>
    <n v="96"/>
    <n v="92.56"/>
    <n v="87.06"/>
    <n v="35.700000000000003"/>
    <n v="3517.1"/>
    <n v="0.85799999999999998"/>
    <n v="84.54"/>
  </r>
  <r>
    <x v="117"/>
    <x v="3"/>
    <x v="1"/>
    <x v="0"/>
    <x v="450"/>
    <n v="7.48"/>
    <x v="44"/>
    <n v="33.909999999999997"/>
    <n v="33.619999999999997"/>
    <n v="0.28000000000000003"/>
    <x v="9"/>
    <n v="93.5"/>
    <n v="93.84"/>
    <n v="87"/>
    <n v="48.45"/>
    <n v="4013.67"/>
    <n v="1.429"/>
    <n v="118.37"/>
  </r>
  <r>
    <x v="117"/>
    <x v="3"/>
    <x v="1"/>
    <x v="1"/>
    <x v="802"/>
    <n v="7.84"/>
    <x v="52"/>
    <n v="35.33"/>
    <n v="34.94"/>
    <n v="0.39"/>
    <x v="108"/>
    <n v="98"/>
    <n v="96.64"/>
    <n v="93.66"/>
    <n v="52.39"/>
    <n v="4292.83"/>
    <n v="1.4830000000000001"/>
    <n v="121.52"/>
  </r>
  <r>
    <x v="117"/>
    <x v="3"/>
    <x v="1"/>
    <x v="2"/>
    <x v="762"/>
    <n v="7.75"/>
    <x v="53"/>
    <n v="37.54"/>
    <n v="36.979999999999997"/>
    <n v="0.56000000000000005"/>
    <x v="400"/>
    <n v="96.88"/>
    <n v="95.43"/>
    <n v="91.07"/>
    <n v="52.87"/>
    <n v="4452.87"/>
    <n v="1.409"/>
    <n v="118.62"/>
  </r>
  <r>
    <x v="117"/>
    <x v="3"/>
    <x v="2"/>
    <x v="0"/>
    <x v="451"/>
    <n v="7.83"/>
    <x v="11"/>
    <n v="33.590000000000003"/>
    <n v="32.79"/>
    <n v="0.8"/>
    <x v="17"/>
    <n v="97.88"/>
    <n v="95.38"/>
    <n v="91.14"/>
    <n v="37.119999999999997"/>
    <n v="3147.8"/>
    <n v="1.105"/>
    <n v="93.73"/>
  </r>
  <r>
    <x v="117"/>
    <x v="3"/>
    <x v="2"/>
    <x v="1"/>
    <x v="805"/>
    <n v="7.67"/>
    <x v="0"/>
    <n v="32.450000000000003"/>
    <n v="31.67"/>
    <n v="0.78"/>
    <x v="175"/>
    <n v="95.88"/>
    <n v="97.77"/>
    <n v="91.48"/>
    <n v="35.56"/>
    <n v="3181.2"/>
    <n v="1.0960000000000001"/>
    <n v="98.04"/>
  </r>
  <r>
    <x v="117"/>
    <x v="3"/>
    <x v="2"/>
    <x v="2"/>
    <x v="453"/>
    <n v="7.74"/>
    <x v="45"/>
    <n v="34.380000000000003"/>
    <n v="33.5"/>
    <n v="0.88"/>
    <x v="11"/>
    <n v="96.75"/>
    <n v="92.32"/>
    <n v="87.02"/>
    <n v="36.479999999999997"/>
    <n v="3332.16"/>
    <n v="1.0609999999999999"/>
    <n v="96.91"/>
  </r>
  <r>
    <x v="117"/>
    <x v="3"/>
    <x v="3"/>
    <x v="0"/>
    <x v="690"/>
    <n v="7.22"/>
    <x v="74"/>
    <n v="40.53"/>
    <n v="39.4"/>
    <n v="1.1299999999999999"/>
    <x v="298"/>
    <n v="90.25"/>
    <n v="88.62"/>
    <n v="77.75"/>
    <n v="4.41"/>
    <n v="1630.9"/>
    <n v="0.109"/>
    <n v="40.24"/>
  </r>
  <r>
    <x v="117"/>
    <x v="3"/>
    <x v="3"/>
    <x v="1"/>
    <x v="807"/>
    <n v="7.83"/>
    <x v="11"/>
    <n v="42.49"/>
    <n v="42.05"/>
    <n v="0.45"/>
    <x v="160"/>
    <n v="97.88"/>
    <n v="98.13"/>
    <n v="95.03"/>
    <n v="7.57"/>
    <n v="1856.7"/>
    <n v="0.17799999999999999"/>
    <n v="43.7"/>
  </r>
  <r>
    <x v="117"/>
    <x v="3"/>
    <x v="3"/>
    <x v="2"/>
    <x v="764"/>
    <n v="7.44"/>
    <x v="43"/>
    <n v="38.67"/>
    <n v="37.93"/>
    <n v="0.74"/>
    <x v="276"/>
    <n v="93"/>
    <n v="87.03"/>
    <n v="79.39"/>
    <n v="6.7"/>
    <n v="1555.01"/>
    <n v="0.17299999999999999"/>
    <n v="40.22"/>
  </r>
  <r>
    <x v="118"/>
    <x v="3"/>
    <x v="0"/>
    <x v="0"/>
    <x v="349"/>
    <n v="7.38"/>
    <x v="16"/>
    <n v="35.590000000000003"/>
    <n v="34.44"/>
    <n v="1.1499999999999999"/>
    <x v="268"/>
    <n v="92.25"/>
    <n v="94.05"/>
    <n v="83.95"/>
    <n v="30.57"/>
    <n v="2866.55"/>
    <n v="0.85899999999999999"/>
    <n v="80.53"/>
  </r>
  <r>
    <x v="118"/>
    <x v="3"/>
    <x v="0"/>
    <x v="1"/>
    <x v="255"/>
    <n v="7.67"/>
    <x v="0"/>
    <n v="39.39"/>
    <n v="38.68"/>
    <n v="0.71"/>
    <x v="206"/>
    <n v="95.88"/>
    <n v="96.7"/>
    <n v="91.04"/>
    <n v="33.450000000000003"/>
    <n v="3237.28"/>
    <n v="0.84899999999999998"/>
    <n v="82.18"/>
  </r>
  <r>
    <x v="118"/>
    <x v="3"/>
    <x v="0"/>
    <x v="2"/>
    <x v="864"/>
    <n v="7.49"/>
    <x v="55"/>
    <n v="33.79"/>
    <n v="32.82"/>
    <n v="0.97"/>
    <x v="78"/>
    <n v="93.62"/>
    <n v="91.93"/>
    <n v="83.61"/>
    <n v="28.43"/>
    <n v="2707.89"/>
    <n v="0.84099999999999997"/>
    <n v="80.150000000000006"/>
  </r>
  <r>
    <x v="118"/>
    <x v="3"/>
    <x v="1"/>
    <x v="0"/>
    <x v="272"/>
    <n v="7.83"/>
    <x v="11"/>
    <n v="36.76"/>
    <n v="35.89"/>
    <n v="0.87"/>
    <x v="22"/>
    <n v="97.88"/>
    <n v="101.25"/>
    <n v="96.74"/>
    <n v="53.08"/>
    <n v="4304.37"/>
    <n v="1.444"/>
    <n v="117.08"/>
  </r>
  <r>
    <x v="118"/>
    <x v="3"/>
    <x v="1"/>
    <x v="1"/>
    <x v="258"/>
    <n v="7.57"/>
    <x v="42"/>
    <n v="33.76"/>
    <n v="33.299999999999997"/>
    <n v="0.46"/>
    <x v="24"/>
    <n v="94.62"/>
    <n v="99.19"/>
    <n v="92.57"/>
    <n v="48.16"/>
    <n v="3969.12"/>
    <n v="1.427"/>
    <n v="117.57"/>
  </r>
  <r>
    <x v="118"/>
    <x v="3"/>
    <x v="1"/>
    <x v="2"/>
    <x v="812"/>
    <n v="7.82"/>
    <x v="46"/>
    <n v="31.73"/>
    <n v="31.27"/>
    <n v="0.45"/>
    <x v="90"/>
    <n v="97.75"/>
    <n v="97.94"/>
    <n v="94.37"/>
    <n v="47.32"/>
    <n v="3833.95"/>
    <n v="1.492"/>
    <n v="120.85"/>
  </r>
  <r>
    <x v="118"/>
    <x v="3"/>
    <x v="2"/>
    <x v="0"/>
    <x v="584"/>
    <n v="8"/>
    <x v="84"/>
    <n v="34.520000000000003"/>
    <n v="33.909999999999997"/>
    <n v="0.61"/>
    <x v="29"/>
    <n v="100"/>
    <n v="102.34"/>
    <n v="100.54"/>
    <n v="37.74"/>
    <n v="3232.88"/>
    <n v="1.093"/>
    <n v="93.65"/>
  </r>
  <r>
    <x v="118"/>
    <x v="3"/>
    <x v="2"/>
    <x v="1"/>
    <x v="260"/>
    <n v="7.67"/>
    <x v="0"/>
    <n v="36.64"/>
    <n v="35.44"/>
    <n v="1.19"/>
    <x v="139"/>
    <n v="95.88"/>
    <n v="98.19"/>
    <n v="91.07"/>
    <n v="40.15"/>
    <n v="3609.61"/>
    <n v="1.0960000000000001"/>
    <n v="98.52"/>
  </r>
  <r>
    <x v="118"/>
    <x v="3"/>
    <x v="2"/>
    <x v="2"/>
    <x v="813"/>
    <n v="7.43"/>
    <x v="37"/>
    <n v="30.14"/>
    <n v="28.95"/>
    <n v="1.19"/>
    <x v="421"/>
    <n v="92.88"/>
    <n v="91.76"/>
    <n v="81.849999999999994"/>
    <n v="32.21"/>
    <n v="2893.55"/>
    <n v="1.069"/>
    <n v="96"/>
  </r>
  <r>
    <x v="118"/>
    <x v="3"/>
    <x v="3"/>
    <x v="0"/>
    <x v="880"/>
    <n v="7.67"/>
    <x v="0"/>
    <n v="42.85"/>
    <n v="42.85"/>
    <n v="0"/>
    <x v="56"/>
    <n v="95.88"/>
    <n v="94.19"/>
    <n v="90.31"/>
    <n v="8.39"/>
    <n v="1922.09"/>
    <n v="0.19600000000000001"/>
    <n v="44.85"/>
  </r>
  <r>
    <x v="118"/>
    <x v="3"/>
    <x v="3"/>
    <x v="1"/>
    <x v="263"/>
    <n v="7.63"/>
    <x v="19"/>
    <n v="39.119999999999997"/>
    <n v="38.64"/>
    <n v="0.48"/>
    <x v="155"/>
    <n v="95.38"/>
    <n v="96.49"/>
    <n v="90.89"/>
    <n v="7.47"/>
    <n v="1636.19"/>
    <n v="0.191"/>
    <n v="41.83"/>
  </r>
  <r>
    <x v="118"/>
    <x v="3"/>
    <x v="3"/>
    <x v="2"/>
    <x v="91"/>
    <n v="7.42"/>
    <x v="31"/>
    <n v="33.67"/>
    <n v="33.24"/>
    <n v="0.42"/>
    <x v="274"/>
    <n v="92.75"/>
    <n v="92.28"/>
    <n v="84.51"/>
    <n v="4.04"/>
    <n v="1381.28"/>
    <n v="0.12"/>
    <n v="41.03"/>
  </r>
  <r>
    <x v="119"/>
    <x v="3"/>
    <x v="0"/>
    <x v="0"/>
    <x v="91"/>
    <n v="7.63"/>
    <x v="19"/>
    <n v="37.79"/>
    <n v="36.11"/>
    <n v="1.68"/>
    <x v="422"/>
    <n v="95.38"/>
    <n v="94.08"/>
    <n v="85.74"/>
    <n v="32.56"/>
    <n v="3077.4"/>
    <n v="0.86199999999999999"/>
    <n v="81.44"/>
  </r>
  <r>
    <x v="119"/>
    <x v="3"/>
    <x v="0"/>
    <x v="1"/>
    <x v="92"/>
    <n v="7.57"/>
    <x v="42"/>
    <n v="38.24"/>
    <n v="37.49"/>
    <n v="0.75"/>
    <x v="143"/>
    <n v="94.62"/>
    <n v="96.3"/>
    <n v="89.32"/>
    <n v="32.39"/>
    <n v="3077.94"/>
    <n v="0.84699999999999998"/>
    <n v="80.489999999999995"/>
  </r>
  <r>
    <x v="119"/>
    <x v="3"/>
    <x v="0"/>
    <x v="2"/>
    <x v="93"/>
    <n v="7.62"/>
    <x v="54"/>
    <n v="37.19"/>
    <n v="36.450000000000003"/>
    <n v="0.74"/>
    <x v="142"/>
    <n v="95.25"/>
    <n v="90.26"/>
    <n v="84.26"/>
    <n v="30.27"/>
    <n v="3183.64"/>
    <n v="0.81399999999999995"/>
    <n v="85.6"/>
  </r>
  <r>
    <x v="119"/>
    <x v="3"/>
    <x v="1"/>
    <x v="0"/>
    <x v="881"/>
    <n v="7.74"/>
    <x v="45"/>
    <n v="36.1"/>
    <n v="35.33"/>
    <n v="0.77"/>
    <x v="114"/>
    <n v="96.75"/>
    <n v="96.29"/>
    <n v="91.17"/>
    <n v="50.82"/>
    <n v="4180.71"/>
    <n v="1.4079999999999999"/>
    <n v="115.82"/>
  </r>
  <r>
    <x v="119"/>
    <x v="3"/>
    <x v="1"/>
    <x v="1"/>
    <x v="95"/>
    <n v="7.46"/>
    <x v="96"/>
    <n v="35.25"/>
    <n v="34.630000000000003"/>
    <n v="0.62"/>
    <x v="29"/>
    <n v="93.25"/>
    <n v="93.47"/>
    <n v="85.63"/>
    <n v="51.47"/>
    <n v="4063.52"/>
    <n v="1.46"/>
    <n v="115.26"/>
  </r>
  <r>
    <x v="119"/>
    <x v="3"/>
    <x v="1"/>
    <x v="2"/>
    <x v="665"/>
    <n v="7.47"/>
    <x v="51"/>
    <n v="31.47"/>
    <n v="30.83"/>
    <n v="0.64"/>
    <x v="83"/>
    <n v="93.38"/>
    <n v="89.54"/>
    <n v="81.91"/>
    <n v="44.96"/>
    <n v="3753.09"/>
    <n v="1.429"/>
    <n v="119.27"/>
  </r>
  <r>
    <x v="119"/>
    <x v="3"/>
    <x v="2"/>
    <x v="0"/>
    <x v="96"/>
    <n v="7.55"/>
    <x v="25"/>
    <n v="28.81"/>
    <n v="27.91"/>
    <n v="0.9"/>
    <x v="124"/>
    <n v="94.38"/>
    <n v="99.72"/>
    <n v="91.17"/>
    <n v="31.71"/>
    <n v="2687.5"/>
    <n v="1.101"/>
    <n v="93.28"/>
  </r>
  <r>
    <x v="119"/>
    <x v="3"/>
    <x v="2"/>
    <x v="1"/>
    <x v="632"/>
    <n v="7.64"/>
    <x v="22"/>
    <n v="33.119999999999997"/>
    <n v="32.29"/>
    <n v="0.83"/>
    <x v="265"/>
    <n v="95.5"/>
    <n v="97.98"/>
    <n v="91.23"/>
    <n v="35.99"/>
    <n v="3131.3"/>
    <n v="1.087"/>
    <n v="94.56"/>
  </r>
  <r>
    <x v="119"/>
    <x v="3"/>
    <x v="2"/>
    <x v="2"/>
    <x v="275"/>
    <n v="7.66"/>
    <x v="63"/>
    <n v="31.73"/>
    <n v="30.73"/>
    <n v="1"/>
    <x v="269"/>
    <n v="95.75"/>
    <n v="97.04"/>
    <n v="89.98"/>
    <n v="34.14"/>
    <n v="3024.81"/>
    <n v="1.0760000000000001"/>
    <n v="95.32"/>
  </r>
  <r>
    <x v="119"/>
    <x v="3"/>
    <x v="3"/>
    <x v="0"/>
    <x v="98"/>
    <n v="7.66"/>
    <x v="63"/>
    <n v="42.55"/>
    <n v="41.77"/>
    <n v="0.78"/>
    <x v="151"/>
    <n v="95.75"/>
    <n v="93.91"/>
    <n v="88.27"/>
    <n v="6.4"/>
    <n v="1837.87"/>
    <n v="0.15"/>
    <n v="43.19"/>
  </r>
  <r>
    <x v="119"/>
    <x v="3"/>
    <x v="3"/>
    <x v="1"/>
    <x v="99"/>
    <n v="7.75"/>
    <x v="53"/>
    <n v="42.73"/>
    <n v="42.69"/>
    <n v="0.04"/>
    <x v="423"/>
    <n v="96.88"/>
    <n v="95.71"/>
    <n v="92.63"/>
    <n v="3.23"/>
    <n v="1895.78"/>
    <n v="7.4999999999999997E-2"/>
    <n v="44.37"/>
  </r>
  <r>
    <x v="119"/>
    <x v="3"/>
    <x v="3"/>
    <x v="2"/>
    <x v="100"/>
    <n v="7.76"/>
    <x v="15"/>
    <n v="41.8"/>
    <n v="41.37"/>
    <n v="0.43"/>
    <x v="300"/>
    <n v="97"/>
    <n v="93.91"/>
    <n v="90.15"/>
    <n v="2.68"/>
    <n v="1680.88"/>
    <n v="6.4000000000000001E-2"/>
    <n v="40.22"/>
  </r>
  <r>
    <x v="120"/>
    <x v="4"/>
    <x v="0"/>
    <x v="0"/>
    <x v="46"/>
    <n v="7.88"/>
    <x v="95"/>
    <n v="40.869999999999997"/>
    <n v="40.049999999999997"/>
    <n v="0.82"/>
    <x v="4"/>
    <n v="98.5"/>
    <n v="94.13"/>
    <n v="90.86"/>
    <n v="36.33"/>
    <n v="3234.6"/>
    <n v="0.88900000000000001"/>
    <n v="79.150000000000006"/>
  </r>
  <r>
    <x v="120"/>
    <x v="4"/>
    <x v="0"/>
    <x v="1"/>
    <x v="648"/>
    <n v="7.53"/>
    <x v="78"/>
    <n v="38.72"/>
    <n v="37.81"/>
    <n v="0.91"/>
    <x v="236"/>
    <n v="94.12"/>
    <n v="92.89"/>
    <n v="85.38"/>
    <n v="33.03"/>
    <n v="3230.98"/>
    <n v="0.85299999999999998"/>
    <n v="83.44"/>
  </r>
  <r>
    <x v="120"/>
    <x v="4"/>
    <x v="0"/>
    <x v="2"/>
    <x v="269"/>
    <n v="7.73"/>
    <x v="1"/>
    <n v="35.520000000000003"/>
    <n v="34.86"/>
    <n v="0.66"/>
    <x v="77"/>
    <n v="96.62"/>
    <n v="97.67"/>
    <n v="92.62"/>
    <n v="30.66"/>
    <n v="2887.07"/>
    <n v="0.86299999999999999"/>
    <n v="81.28"/>
  </r>
  <r>
    <x v="120"/>
    <x v="4"/>
    <x v="1"/>
    <x v="0"/>
    <x v="302"/>
    <n v="7.7"/>
    <x v="10"/>
    <n v="35.61"/>
    <n v="35.28"/>
    <n v="0.33"/>
    <x v="156"/>
    <n v="96.25"/>
    <n v="97.49"/>
    <n v="92.95"/>
    <n v="49.44"/>
    <n v="4248.13"/>
    <n v="1.3879999999999999"/>
    <n v="119.29"/>
  </r>
  <r>
    <x v="120"/>
    <x v="4"/>
    <x v="1"/>
    <x v="1"/>
    <x v="649"/>
    <n v="7.61"/>
    <x v="23"/>
    <n v="35.57"/>
    <n v="35.19"/>
    <n v="0.38"/>
    <x v="250"/>
    <n v="95.12"/>
    <n v="91.53"/>
    <n v="86.14"/>
    <n v="51.04"/>
    <n v="4133.84"/>
    <n v="1.4350000000000001"/>
    <n v="116.23"/>
  </r>
  <r>
    <x v="120"/>
    <x v="4"/>
    <x v="1"/>
    <x v="2"/>
    <x v="477"/>
    <n v="7.25"/>
    <x v="87"/>
    <n v="33"/>
    <n v="32.24"/>
    <n v="0.77"/>
    <x v="72"/>
    <n v="90.62"/>
    <n v="95.59"/>
    <n v="84.62"/>
    <n v="47.36"/>
    <n v="3959.71"/>
    <n v="1.4350000000000001"/>
    <n v="119.98"/>
  </r>
  <r>
    <x v="120"/>
    <x v="4"/>
    <x v="2"/>
    <x v="0"/>
    <x v="412"/>
    <n v="7.68"/>
    <x v="17"/>
    <n v="32.369999999999997"/>
    <n v="30.97"/>
    <n v="1.4"/>
    <x v="415"/>
    <n v="96"/>
    <n v="95.07"/>
    <n v="87.33"/>
    <n v="35.94"/>
    <n v="3113.17"/>
    <n v="1.1100000000000001"/>
    <n v="96.18"/>
  </r>
  <r>
    <x v="120"/>
    <x v="4"/>
    <x v="2"/>
    <x v="1"/>
    <x v="73"/>
    <n v="7.52"/>
    <x v="39"/>
    <n v="32.450000000000003"/>
    <n v="31.22"/>
    <n v="1.22"/>
    <x v="97"/>
    <n v="94"/>
    <n v="92.24"/>
    <n v="83.44"/>
    <n v="35.28"/>
    <n v="3155.27"/>
    <n v="1.087"/>
    <n v="97.25"/>
  </r>
  <r>
    <x v="120"/>
    <x v="4"/>
    <x v="2"/>
    <x v="2"/>
    <x v="650"/>
    <n v="7.58"/>
    <x v="6"/>
    <n v="35.43"/>
    <n v="34.549999999999997"/>
    <n v="0.89"/>
    <x v="265"/>
    <n v="94.75"/>
    <n v="93.69"/>
    <n v="86.55"/>
    <n v="39.659999999999997"/>
    <n v="3445.78"/>
    <n v="1.119"/>
    <n v="97.25"/>
  </r>
  <r>
    <x v="120"/>
    <x v="4"/>
    <x v="3"/>
    <x v="0"/>
    <x v="651"/>
    <n v="4.3499999999999996"/>
    <x v="142"/>
    <n v="26.29"/>
    <n v="25.99"/>
    <n v="0.3"/>
    <x v="135"/>
    <n v="54.37"/>
    <n v="98.84"/>
    <n v="53.14"/>
    <n v="4.17"/>
    <n v="1021.48"/>
    <n v="0.158"/>
    <n v="38.86"/>
  </r>
  <r>
    <x v="120"/>
    <x v="4"/>
    <x v="3"/>
    <x v="1"/>
    <x v="652"/>
    <n v="7.82"/>
    <x v="46"/>
    <n v="44.24"/>
    <n v="43.85"/>
    <n v="0.39"/>
    <x v="297"/>
    <n v="97.75"/>
    <n v="94.84"/>
    <n v="91.89"/>
    <n v="4.66"/>
    <n v="1918.49"/>
    <n v="0.105"/>
    <n v="43.37"/>
  </r>
  <r>
    <x v="120"/>
    <x v="4"/>
    <x v="3"/>
    <x v="2"/>
    <x v="653"/>
    <n v="7.15"/>
    <x v="108"/>
    <n v="34.97"/>
    <n v="34.43"/>
    <n v="0.54"/>
    <x v="13"/>
    <n v="89.38"/>
    <n v="93.12"/>
    <n v="81.95"/>
    <n v="5.2"/>
    <n v="1547.18"/>
    <n v="0.14899999999999999"/>
    <n v="44.25"/>
  </r>
  <r>
    <x v="121"/>
    <x v="4"/>
    <x v="0"/>
    <x v="0"/>
    <x v="538"/>
    <n v="7.32"/>
    <x v="18"/>
    <n v="37.49"/>
    <n v="37.130000000000003"/>
    <n v="0.36"/>
    <x v="81"/>
    <n v="91.5"/>
    <n v="98.15"/>
    <n v="88.93"/>
    <n v="31.37"/>
    <n v="3018.26"/>
    <n v="0.83699999999999997"/>
    <n v="80.5"/>
  </r>
  <r>
    <x v="121"/>
    <x v="4"/>
    <x v="0"/>
    <x v="1"/>
    <x v="539"/>
    <n v="7.66"/>
    <x v="63"/>
    <n v="37.25"/>
    <n v="36.33"/>
    <n v="0.92"/>
    <x v="213"/>
    <n v="95.75"/>
    <n v="96.19"/>
    <n v="89.84"/>
    <n v="31.6"/>
    <n v="3001.54"/>
    <n v="0.84799999999999998"/>
    <n v="80.58"/>
  </r>
  <r>
    <x v="121"/>
    <x v="4"/>
    <x v="0"/>
    <x v="2"/>
    <x v="427"/>
    <n v="4.63"/>
    <x v="143"/>
    <n v="22.52"/>
    <n v="21.96"/>
    <n v="0.56000000000000005"/>
    <x v="265"/>
    <n v="57.88"/>
    <n v="89.15"/>
    <n v="50.31"/>
    <n v="17.93"/>
    <n v="1745.13"/>
    <n v="0.79600000000000004"/>
    <n v="77.489999999999995"/>
  </r>
  <r>
    <x v="121"/>
    <x v="4"/>
    <x v="1"/>
    <x v="0"/>
    <x v="540"/>
    <n v="7.7"/>
    <x v="10"/>
    <n v="30.91"/>
    <n v="30.21"/>
    <n v="0.7"/>
    <x v="255"/>
    <n v="96.25"/>
    <n v="95.81"/>
    <n v="90.13"/>
    <n v="44.97"/>
    <n v="3700.43"/>
    <n v="1.4550000000000001"/>
    <n v="119.71"/>
  </r>
  <r>
    <x v="121"/>
    <x v="4"/>
    <x v="1"/>
    <x v="1"/>
    <x v="769"/>
    <n v="7.53"/>
    <x v="78"/>
    <n v="32.58"/>
    <n v="31.59"/>
    <n v="0.99"/>
    <x v="329"/>
    <n v="94.12"/>
    <n v="96.31"/>
    <n v="87.89"/>
    <n v="45.88"/>
    <n v="3824.04"/>
    <n v="1.4079999999999999"/>
    <n v="117.36"/>
  </r>
  <r>
    <x v="121"/>
    <x v="4"/>
    <x v="1"/>
    <x v="2"/>
    <x v="541"/>
    <n v="7.42"/>
    <x v="31"/>
    <n v="34.909999999999997"/>
    <n v="34.619999999999997"/>
    <n v="0.28999999999999998"/>
    <x v="9"/>
    <n v="92.75"/>
    <n v="94.54"/>
    <n v="86.95"/>
    <n v="50.47"/>
    <n v="4187.21"/>
    <n v="1.446"/>
    <n v="119.93"/>
  </r>
  <r>
    <x v="121"/>
    <x v="4"/>
    <x v="2"/>
    <x v="0"/>
    <x v="542"/>
    <n v="7.79"/>
    <x v="71"/>
    <n v="32.94"/>
    <n v="32.06"/>
    <n v="0.88"/>
    <x v="152"/>
    <n v="97.38"/>
    <n v="97.88"/>
    <n v="92.76"/>
    <n v="36.83"/>
    <n v="3206.1"/>
    <n v="1.1180000000000001"/>
    <n v="97.33"/>
  </r>
  <r>
    <x v="121"/>
    <x v="4"/>
    <x v="2"/>
    <x v="1"/>
    <x v="543"/>
    <n v="7.71"/>
    <x v="41"/>
    <n v="34.880000000000003"/>
    <n v="33.71"/>
    <n v="1.18"/>
    <x v="216"/>
    <n v="96.38"/>
    <n v="89.2"/>
    <n v="83.06"/>
    <n v="39.26"/>
    <n v="3361.2"/>
    <n v="1.125"/>
    <n v="96.35"/>
  </r>
  <r>
    <x v="121"/>
    <x v="4"/>
    <x v="2"/>
    <x v="2"/>
    <x v="544"/>
    <n v="7.14"/>
    <x v="134"/>
    <n v="28.26"/>
    <n v="27.47"/>
    <n v="0.79"/>
    <x v="352"/>
    <n v="89.25"/>
    <n v="91.68"/>
    <n v="79.53"/>
    <n v="30.56"/>
    <n v="2763.58"/>
    <n v="1.081"/>
    <n v="97.79"/>
  </r>
  <r>
    <x v="121"/>
    <x v="4"/>
    <x v="3"/>
    <x v="0"/>
    <x v="882"/>
    <n v="7.79"/>
    <x v="71"/>
    <n v="42.12"/>
    <n v="41.38"/>
    <n v="0.75"/>
    <x v="389"/>
    <n v="97.38"/>
    <n v="93.99"/>
    <n v="89.9"/>
    <n v="4.26"/>
    <n v="1843.78"/>
    <n v="0.10100000000000001"/>
    <n v="43.77"/>
  </r>
  <r>
    <x v="121"/>
    <x v="4"/>
    <x v="3"/>
    <x v="1"/>
    <x v="546"/>
    <n v="7.62"/>
    <x v="54"/>
    <n v="41.1"/>
    <n v="40.46"/>
    <n v="0.63"/>
    <x v="5"/>
    <n v="95.25"/>
    <n v="90.29"/>
    <n v="84.68"/>
    <n v="6.19"/>
    <n v="1789.27"/>
    <n v="0.151"/>
    <n v="43.54"/>
  </r>
  <r>
    <x v="121"/>
    <x v="4"/>
    <x v="3"/>
    <x v="2"/>
    <x v="547"/>
    <n v="7.8"/>
    <x v="30"/>
    <n v="38.64"/>
    <n v="38.200000000000003"/>
    <n v="0.44"/>
    <x v="204"/>
    <n v="97.5"/>
    <n v="94.28"/>
    <n v="90.87"/>
    <n v="6.75"/>
    <n v="1549.98"/>
    <n v="0.17499999999999999"/>
    <n v="40.11"/>
  </r>
  <r>
    <x v="122"/>
    <x v="4"/>
    <x v="0"/>
    <x v="0"/>
    <x v="1"/>
    <n v="7.67"/>
    <x v="0"/>
    <n v="40.69"/>
    <n v="40.04"/>
    <n v="0.65"/>
    <x v="193"/>
    <n v="95.88"/>
    <n v="92.52"/>
    <n v="87.28"/>
    <n v="34.44"/>
    <n v="3455.61"/>
    <n v="0.84599999999999997"/>
    <n v="84.93"/>
  </r>
  <r>
    <x v="122"/>
    <x v="4"/>
    <x v="0"/>
    <x v="1"/>
    <x v="482"/>
    <n v="7.47"/>
    <x v="51"/>
    <n v="38.85"/>
    <n v="38.770000000000003"/>
    <n v="0.09"/>
    <x v="214"/>
    <n v="93.38"/>
    <n v="96.5"/>
    <n v="89.91"/>
    <n v="31.26"/>
    <n v="3110.27"/>
    <n v="0.80500000000000005"/>
    <n v="80.05"/>
  </r>
  <r>
    <x v="122"/>
    <x v="4"/>
    <x v="0"/>
    <x v="2"/>
    <x v="710"/>
    <n v="7.31"/>
    <x v="57"/>
    <n v="32.700000000000003"/>
    <n v="31.38"/>
    <n v="1.31"/>
    <x v="252"/>
    <n v="91.38"/>
    <n v="93.81"/>
    <n v="82.27"/>
    <n v="26.69"/>
    <n v="2666.74"/>
    <n v="0.81599999999999995"/>
    <n v="81.56"/>
  </r>
  <r>
    <x v="122"/>
    <x v="4"/>
    <x v="1"/>
    <x v="0"/>
    <x v="4"/>
    <n v="7.75"/>
    <x v="53"/>
    <n v="35.21"/>
    <n v="34.36"/>
    <n v="0.84"/>
    <x v="26"/>
    <n v="96.88"/>
    <n v="91.89"/>
    <n v="86.88"/>
    <n v="50.17"/>
    <n v="4158.26"/>
    <n v="1.425"/>
    <n v="118.11"/>
  </r>
  <r>
    <x v="122"/>
    <x v="4"/>
    <x v="1"/>
    <x v="1"/>
    <x v="883"/>
    <n v="7.33"/>
    <x v="60"/>
    <n v="36.44"/>
    <n v="35.520000000000003"/>
    <n v="0.91"/>
    <x v="92"/>
    <n v="91.62"/>
    <n v="93.66"/>
    <n v="83.67"/>
    <n v="52.76"/>
    <n v="4459.1499999999996"/>
    <n v="1.448"/>
    <n v="122.38"/>
  </r>
  <r>
    <x v="122"/>
    <x v="4"/>
    <x v="1"/>
    <x v="2"/>
    <x v="566"/>
    <n v="7.64"/>
    <x v="22"/>
    <n v="33.369999999999997"/>
    <n v="33.01"/>
    <n v="0.36"/>
    <x v="303"/>
    <n v="95.5"/>
    <n v="95.45"/>
    <n v="90.17"/>
    <n v="48.16"/>
    <n v="3926.38"/>
    <n v="1.4430000000000001"/>
    <n v="117.64"/>
  </r>
  <r>
    <x v="122"/>
    <x v="4"/>
    <x v="2"/>
    <x v="0"/>
    <x v="316"/>
    <n v="7.74"/>
    <x v="45"/>
    <n v="34.979999999999997"/>
    <n v="34.380000000000003"/>
    <n v="0.6"/>
    <x v="55"/>
    <n v="96.75"/>
    <n v="96.85"/>
    <n v="92.1"/>
    <n v="38.85"/>
    <n v="3386.7"/>
    <n v="1.111"/>
    <n v="96.82"/>
  </r>
  <r>
    <x v="122"/>
    <x v="4"/>
    <x v="2"/>
    <x v="1"/>
    <x v="884"/>
    <n v="7.68"/>
    <x v="17"/>
    <n v="32.630000000000003"/>
    <n v="31.75"/>
    <n v="0.87"/>
    <x v="152"/>
    <n v="96"/>
    <n v="94.98"/>
    <n v="88.73"/>
    <n v="36.21"/>
    <n v="3196.53"/>
    <n v="1.1100000000000001"/>
    <n v="97.97"/>
  </r>
  <r>
    <x v="122"/>
    <x v="4"/>
    <x v="2"/>
    <x v="2"/>
    <x v="885"/>
    <n v="7.54"/>
    <x v="61"/>
    <n v="33.090000000000003"/>
    <n v="32.479999999999997"/>
    <n v="0.61"/>
    <x v="151"/>
    <n v="94.25"/>
    <n v="95.85"/>
    <n v="88.68"/>
    <n v="35.799999999999997"/>
    <n v="3129.29"/>
    <n v="1.0820000000000001"/>
    <n v="94.58"/>
  </r>
  <r>
    <x v="122"/>
    <x v="4"/>
    <x v="3"/>
    <x v="0"/>
    <x v="10"/>
    <n v="7.71"/>
    <x v="41"/>
    <n v="40.76"/>
    <n v="40.76"/>
    <n v="0"/>
    <x v="56"/>
    <n v="96.38"/>
    <n v="95.62"/>
    <n v="92.15"/>
    <n v="3.73"/>
    <n v="1669.1"/>
    <n v="9.1999999999999998E-2"/>
    <n v="40.950000000000003"/>
  </r>
  <r>
    <x v="122"/>
    <x v="4"/>
    <x v="3"/>
    <x v="1"/>
    <x v="489"/>
    <n v="7.04"/>
    <x v="92"/>
    <n v="38.58"/>
    <n v="38.549999999999997"/>
    <n v="0.03"/>
    <x v="178"/>
    <n v="88"/>
    <n v="98.72"/>
    <n v="86.81"/>
    <n v="5.49"/>
    <n v="1438.7"/>
    <n v="0.14199999999999999"/>
    <n v="37.29"/>
  </r>
  <r>
    <x v="122"/>
    <x v="4"/>
    <x v="3"/>
    <x v="2"/>
    <x v="886"/>
    <n v="7.07"/>
    <x v="98"/>
    <n v="37.04"/>
    <n v="36.81"/>
    <n v="0.23"/>
    <x v="163"/>
    <n v="88.38"/>
    <n v="95.26"/>
    <n v="83.65"/>
    <n v="5"/>
    <n v="1497.89"/>
    <n v="0.13500000000000001"/>
    <n v="40.44"/>
  </r>
  <r>
    <x v="123"/>
    <x v="4"/>
    <x v="0"/>
    <x v="0"/>
    <x v="887"/>
    <n v="7.24"/>
    <x v="83"/>
    <n v="40.89"/>
    <n v="39.26"/>
    <n v="1.63"/>
    <x v="351"/>
    <n v="90.5"/>
    <n v="92.42"/>
    <n v="80.31"/>
    <n v="35.11"/>
    <n v="3245.89"/>
    <n v="0.85899999999999999"/>
    <n v="79.38"/>
  </r>
  <r>
    <x v="123"/>
    <x v="4"/>
    <x v="0"/>
    <x v="1"/>
    <x v="888"/>
    <n v="7.64"/>
    <x v="22"/>
    <n v="40.520000000000003"/>
    <n v="39.840000000000003"/>
    <n v="0.68"/>
    <x v="25"/>
    <n v="95.5"/>
    <n v="95.8"/>
    <n v="89.94"/>
    <n v="35.630000000000003"/>
    <n v="3403.82"/>
    <n v="0.879"/>
    <n v="83.99"/>
  </r>
  <r>
    <x v="123"/>
    <x v="4"/>
    <x v="0"/>
    <x v="2"/>
    <x v="400"/>
    <n v="7.65"/>
    <x v="48"/>
    <n v="40.18"/>
    <n v="40.04"/>
    <n v="0.14000000000000001"/>
    <x v="273"/>
    <n v="95.62"/>
    <n v="94.8"/>
    <n v="90.34"/>
    <n v="35.380000000000003"/>
    <n v="3418.57"/>
    <n v="0.88"/>
    <n v="85.07"/>
  </r>
  <r>
    <x v="123"/>
    <x v="4"/>
    <x v="1"/>
    <x v="0"/>
    <x v="198"/>
    <n v="7.77"/>
    <x v="26"/>
    <n v="36.53"/>
    <n v="36.53"/>
    <n v="0"/>
    <x v="56"/>
    <n v="97.12"/>
    <n v="98.37"/>
    <n v="95.54"/>
    <n v="52.57"/>
    <n v="4267.6499999999996"/>
    <n v="1.4390000000000001"/>
    <n v="116.83"/>
  </r>
  <r>
    <x v="123"/>
    <x v="4"/>
    <x v="1"/>
    <x v="1"/>
    <x v="889"/>
    <n v="7.24"/>
    <x v="83"/>
    <n v="37.07"/>
    <n v="35.83"/>
    <n v="1.24"/>
    <x v="357"/>
    <n v="90.5"/>
    <n v="93.86"/>
    <n v="82.1"/>
    <n v="53.83"/>
    <n v="4304.3100000000004"/>
    <n v="1.452"/>
    <n v="116.1"/>
  </r>
  <r>
    <x v="123"/>
    <x v="4"/>
    <x v="1"/>
    <x v="2"/>
    <x v="890"/>
    <n v="6.97"/>
    <x v="144"/>
    <n v="34.07"/>
    <n v="33.01"/>
    <n v="1.06"/>
    <x v="359"/>
    <n v="87.12"/>
    <n v="90.46"/>
    <n v="76.36"/>
    <n v="49.74"/>
    <n v="4168.6400000000003"/>
    <n v="1.46"/>
    <n v="122.36"/>
  </r>
  <r>
    <x v="123"/>
    <x v="4"/>
    <x v="2"/>
    <x v="0"/>
    <x v="199"/>
    <n v="7.39"/>
    <x v="59"/>
    <n v="32.81"/>
    <n v="31.77"/>
    <n v="1.04"/>
    <x v="220"/>
    <n v="92.38"/>
    <n v="95.31"/>
    <n v="85.25"/>
    <n v="36.24"/>
    <n v="3013.8"/>
    <n v="1.105"/>
    <n v="91.85"/>
  </r>
  <r>
    <x v="123"/>
    <x v="4"/>
    <x v="2"/>
    <x v="1"/>
    <x v="200"/>
    <n v="7.32"/>
    <x v="18"/>
    <n v="35.33"/>
    <n v="34.25"/>
    <n v="1.07"/>
    <x v="121"/>
    <n v="91.5"/>
    <n v="92.66"/>
    <n v="82.21"/>
    <n v="38.35"/>
    <n v="3314.71"/>
    <n v="1.0860000000000001"/>
    <n v="93.83"/>
  </r>
  <r>
    <x v="123"/>
    <x v="4"/>
    <x v="2"/>
    <x v="2"/>
    <x v="201"/>
    <n v="7.69"/>
    <x v="13"/>
    <n v="34.79"/>
    <n v="33.86"/>
    <n v="0.93"/>
    <x v="358"/>
    <n v="96.12"/>
    <n v="93.96"/>
    <n v="87.9"/>
    <n v="37.44"/>
    <n v="3412.38"/>
    <n v="1.0760000000000001"/>
    <n v="98.08"/>
  </r>
  <r>
    <x v="123"/>
    <x v="4"/>
    <x v="3"/>
    <x v="0"/>
    <x v="891"/>
    <n v="8"/>
    <x v="84"/>
    <n v="48.59"/>
    <n v="47.62"/>
    <n v="0.98"/>
    <x v="14"/>
    <n v="100"/>
    <n v="99.05"/>
    <n v="97.06"/>
    <n v="4.62"/>
    <n v="2092.0300000000002"/>
    <n v="9.5000000000000001E-2"/>
    <n v="43.05"/>
  </r>
  <r>
    <x v="123"/>
    <x v="4"/>
    <x v="3"/>
    <x v="1"/>
    <x v="892"/>
    <n v="7.45"/>
    <x v="58"/>
    <n v="43.15"/>
    <n v="43.15"/>
    <n v="0"/>
    <x v="56"/>
    <n v="93.12"/>
    <n v="100.92"/>
    <n v="93.98"/>
    <n v="2.83"/>
    <n v="1843.44"/>
    <n v="6.6000000000000003E-2"/>
    <n v="42.72"/>
  </r>
  <r>
    <x v="123"/>
    <x v="4"/>
    <x v="3"/>
    <x v="2"/>
    <x v="406"/>
    <n v="7.59"/>
    <x v="3"/>
    <n v="41.32"/>
    <n v="41.08"/>
    <n v="0.24"/>
    <x v="289"/>
    <n v="94.88"/>
    <n v="92.38"/>
    <n v="87.15"/>
    <n v="3.77"/>
    <n v="1795.16"/>
    <n v="9.0999999999999998E-2"/>
    <n v="43.45"/>
  </r>
  <r>
    <x v="124"/>
    <x v="4"/>
    <x v="0"/>
    <x v="0"/>
    <x v="893"/>
    <n v="7.33"/>
    <x v="60"/>
    <n v="39.06"/>
    <n v="38.29"/>
    <n v="0.77"/>
    <x v="31"/>
    <n v="91.62"/>
    <n v="94.73"/>
    <n v="85.09"/>
    <n v="33.15"/>
    <n v="3171.25"/>
    <n v="0.84899999999999998"/>
    <n v="81.19"/>
  </r>
  <r>
    <x v="124"/>
    <x v="4"/>
    <x v="0"/>
    <x v="1"/>
    <x v="851"/>
    <n v="7.74"/>
    <x v="45"/>
    <n v="39.72"/>
    <n v="38.85"/>
    <n v="0.86"/>
    <x v="296"/>
    <n v="96.75"/>
    <n v="99.66"/>
    <n v="94.33"/>
    <n v="35.130000000000003"/>
    <n v="3219.13"/>
    <n v="0.88400000000000001"/>
    <n v="81.05"/>
  </r>
  <r>
    <x v="124"/>
    <x v="4"/>
    <x v="0"/>
    <x v="2"/>
    <x v="894"/>
    <n v="7.93"/>
    <x v="115"/>
    <n v="42.66"/>
    <n v="41.5"/>
    <n v="1.1599999999999999"/>
    <x v="34"/>
    <n v="99.12"/>
    <n v="93.71"/>
    <n v="90.36"/>
    <n v="35.369999999999997"/>
    <n v="3430.33"/>
    <n v="0.82899999999999996"/>
    <n v="80.41"/>
  </r>
  <r>
    <x v="124"/>
    <x v="4"/>
    <x v="1"/>
    <x v="0"/>
    <x v="90"/>
    <n v="7.44"/>
    <x v="43"/>
    <n v="37.47"/>
    <n v="36.96"/>
    <n v="0.51"/>
    <x v="44"/>
    <n v="93"/>
    <n v="93.6"/>
    <n v="85.87"/>
    <n v="53.41"/>
    <n v="4469.8500000000004"/>
    <n v="1.4259999999999999"/>
    <n v="119.3"/>
  </r>
  <r>
    <x v="124"/>
    <x v="4"/>
    <x v="1"/>
    <x v="1"/>
    <x v="809"/>
    <n v="7.65"/>
    <x v="48"/>
    <n v="38.1"/>
    <n v="38.090000000000003"/>
    <n v="0"/>
    <x v="177"/>
    <n v="95.62"/>
    <n v="93.34"/>
    <n v="89.25"/>
    <n v="53.73"/>
    <n v="4446.33"/>
    <n v="1.41"/>
    <n v="116.71"/>
  </r>
  <r>
    <x v="124"/>
    <x v="4"/>
    <x v="1"/>
    <x v="2"/>
    <x v="50"/>
    <n v="7.88"/>
    <x v="95"/>
    <n v="37.61"/>
    <n v="36.54"/>
    <n v="1.07"/>
    <x v="338"/>
    <n v="98.5"/>
    <n v="93.42"/>
    <n v="89.4"/>
    <n v="56.14"/>
    <n v="4501.62"/>
    <n v="1.4930000000000001"/>
    <n v="119.7"/>
  </r>
  <r>
    <x v="124"/>
    <x v="4"/>
    <x v="2"/>
    <x v="0"/>
    <x v="403"/>
    <n v="7.27"/>
    <x v="12"/>
    <n v="32.72"/>
    <n v="31.55"/>
    <n v="1.18"/>
    <x v="424"/>
    <n v="90.88"/>
    <n v="94.22"/>
    <n v="82.54"/>
    <n v="36.21"/>
    <n v="3124.45"/>
    <n v="1.107"/>
    <n v="95.48"/>
  </r>
  <r>
    <x v="124"/>
    <x v="4"/>
    <x v="2"/>
    <x v="1"/>
    <x v="810"/>
    <n v="4.66"/>
    <x v="114"/>
    <n v="19.309999999999999"/>
    <n v="18.64"/>
    <n v="0.66"/>
    <x v="307"/>
    <n v="58.25"/>
    <n v="91.24"/>
    <n v="51.32"/>
    <n v="21.24"/>
    <n v="1870.15"/>
    <n v="1.1000000000000001"/>
    <n v="96.87"/>
  </r>
  <r>
    <x v="124"/>
    <x v="4"/>
    <x v="2"/>
    <x v="2"/>
    <x v="572"/>
    <n v="7.44"/>
    <x v="43"/>
    <n v="32.549999999999997"/>
    <n v="31.54"/>
    <n v="1.02"/>
    <x v="124"/>
    <n v="93"/>
    <n v="93.4"/>
    <n v="84.15"/>
    <n v="35.99"/>
    <n v="3192.31"/>
    <n v="1.1060000000000001"/>
    <n v="98.07"/>
  </r>
  <r>
    <x v="124"/>
    <x v="4"/>
    <x v="3"/>
    <x v="0"/>
    <x v="895"/>
    <n v="7.62"/>
    <x v="54"/>
    <n v="42.88"/>
    <n v="42.54"/>
    <n v="0.34"/>
    <x v="353"/>
    <n v="95.25"/>
    <n v="96.72"/>
    <n v="91.4"/>
    <n v="3.61"/>
    <n v="1854.31"/>
    <n v="8.4000000000000005E-2"/>
    <n v="43.24"/>
  </r>
  <r>
    <x v="124"/>
    <x v="4"/>
    <x v="3"/>
    <x v="1"/>
    <x v="896"/>
    <n v="7.76"/>
    <x v="15"/>
    <n v="41.93"/>
    <n v="41.93"/>
    <n v="0"/>
    <x v="56"/>
    <n v="97"/>
    <n v="94.18"/>
    <n v="91.35"/>
    <n v="7.88"/>
    <n v="1852.39"/>
    <n v="0.188"/>
    <n v="44.17"/>
  </r>
  <r>
    <x v="124"/>
    <x v="4"/>
    <x v="3"/>
    <x v="2"/>
    <x v="897"/>
    <n v="7.53"/>
    <x v="78"/>
    <n v="40.22"/>
    <n v="39.869999999999997"/>
    <n v="0.36"/>
    <x v="164"/>
    <n v="94.12"/>
    <n v="94.16"/>
    <n v="87.84"/>
    <n v="6.48"/>
    <n v="1633.96"/>
    <n v="0.161"/>
    <n v="40.619999999999997"/>
  </r>
  <r>
    <x v="125"/>
    <x v="4"/>
    <x v="0"/>
    <x v="0"/>
    <x v="369"/>
    <n v="7.69"/>
    <x v="13"/>
    <n v="37.119999999999997"/>
    <n v="35.99"/>
    <n v="1.1399999999999999"/>
    <x v="200"/>
    <n v="96.12"/>
    <n v="94.48"/>
    <n v="88.03"/>
    <n v="30.31"/>
    <n v="3060.35"/>
    <n v="0.81599999999999995"/>
    <n v="82.43"/>
  </r>
  <r>
    <x v="125"/>
    <x v="4"/>
    <x v="0"/>
    <x v="1"/>
    <x v="898"/>
    <n v="7.43"/>
    <x v="37"/>
    <n v="37"/>
    <n v="36.08"/>
    <n v="0.92"/>
    <x v="287"/>
    <n v="92.88"/>
    <n v="98.51"/>
    <n v="89.21"/>
    <n v="32.82"/>
    <n v="3137.22"/>
    <n v="0.88700000000000001"/>
    <n v="84.78"/>
  </r>
  <r>
    <x v="125"/>
    <x v="4"/>
    <x v="0"/>
    <x v="2"/>
    <x v="641"/>
    <n v="6.74"/>
    <x v="145"/>
    <n v="33.5"/>
    <n v="33.01"/>
    <n v="0.49"/>
    <x v="275"/>
    <n v="84.25"/>
    <n v="93.94"/>
    <n v="77.98"/>
    <n v="29.14"/>
    <n v="2798.97"/>
    <n v="0.87"/>
    <n v="83.54"/>
  </r>
  <r>
    <x v="125"/>
    <x v="4"/>
    <x v="1"/>
    <x v="0"/>
    <x v="372"/>
    <n v="7.87"/>
    <x v="33"/>
    <n v="35.270000000000003"/>
    <n v="35.15"/>
    <n v="0.12"/>
    <x v="86"/>
    <n v="98.38"/>
    <n v="92.39"/>
    <n v="90.59"/>
    <n v="49.66"/>
    <n v="4177.09"/>
    <n v="1.4079999999999999"/>
    <n v="118.45"/>
  </r>
  <r>
    <x v="125"/>
    <x v="4"/>
    <x v="1"/>
    <x v="1"/>
    <x v="444"/>
    <n v="7.61"/>
    <x v="23"/>
    <n v="30.6"/>
    <n v="29.95"/>
    <n v="0.65"/>
    <x v="63"/>
    <n v="95.12"/>
    <n v="97.42"/>
    <n v="90.7"/>
    <n v="44.74"/>
    <n v="3499.94"/>
    <n v="1.462"/>
    <n v="114.38"/>
  </r>
  <r>
    <x v="125"/>
    <x v="4"/>
    <x v="1"/>
    <x v="2"/>
    <x v="445"/>
    <n v="7.13"/>
    <x v="107"/>
    <n v="26.43"/>
    <n v="25.91"/>
    <n v="0.52"/>
    <x v="31"/>
    <n v="89.12"/>
    <n v="95.58"/>
    <n v="83.52"/>
    <n v="38.76"/>
    <n v="3122.97"/>
    <n v="1.4670000000000001"/>
    <n v="118.17"/>
  </r>
  <r>
    <x v="125"/>
    <x v="4"/>
    <x v="2"/>
    <x v="0"/>
    <x v="374"/>
    <n v="7.53"/>
    <x v="78"/>
    <n v="30.3"/>
    <n v="29.19"/>
    <n v="1.1200000000000001"/>
    <x v="172"/>
    <n v="94.12"/>
    <n v="100.59"/>
    <n v="91.2"/>
    <n v="33.32"/>
    <n v="2870.35"/>
    <n v="1.1000000000000001"/>
    <n v="94.73"/>
  </r>
  <r>
    <x v="125"/>
    <x v="4"/>
    <x v="2"/>
    <x v="1"/>
    <x v="899"/>
    <n v="7.41"/>
    <x v="50"/>
    <n v="26.55"/>
    <n v="25.84"/>
    <n v="0.71"/>
    <x v="231"/>
    <n v="92.62"/>
    <n v="100.98"/>
    <n v="91.04"/>
    <n v="29.88"/>
    <n v="2574.9499999999998"/>
    <n v="1.125"/>
    <n v="96.98"/>
  </r>
  <r>
    <x v="125"/>
    <x v="4"/>
    <x v="2"/>
    <x v="2"/>
    <x v="900"/>
    <n v="7.67"/>
    <x v="0"/>
    <n v="30.24"/>
    <n v="29.57"/>
    <n v="0.67"/>
    <x v="208"/>
    <n v="95.88"/>
    <n v="93.99"/>
    <n v="88.11"/>
    <n v="33"/>
    <n v="2922.08"/>
    <n v="1.091"/>
    <n v="96.63"/>
  </r>
  <r>
    <x v="125"/>
    <x v="4"/>
    <x v="3"/>
    <x v="0"/>
    <x v="1"/>
    <n v="6.87"/>
    <x v="111"/>
    <n v="35.21"/>
    <n v="34.700000000000003"/>
    <n v="0.5"/>
    <x v="90"/>
    <n v="85.88"/>
    <n v="89.83"/>
    <n v="76.040000000000006"/>
    <n v="5.55"/>
    <n v="1405.76"/>
    <n v="0.158"/>
    <n v="39.93"/>
  </r>
  <r>
    <x v="125"/>
    <x v="4"/>
    <x v="3"/>
    <x v="1"/>
    <x v="482"/>
    <n v="7.49"/>
    <x v="55"/>
    <n v="37.979999999999997"/>
    <n v="37.909999999999997"/>
    <n v="7.0000000000000007E-2"/>
    <x v="425"/>
    <n v="93.62"/>
    <n v="99.85"/>
    <n v="93.31"/>
    <n v="3.12"/>
    <n v="1701.3"/>
    <n v="8.2000000000000003E-2"/>
    <n v="44.79"/>
  </r>
  <r>
    <x v="125"/>
    <x v="4"/>
    <x v="3"/>
    <x v="2"/>
    <x v="710"/>
    <n v="7.46"/>
    <x v="96"/>
    <n v="35.96"/>
    <n v="35.96"/>
    <n v="0"/>
    <x v="56"/>
    <n v="93.25"/>
    <n v="94.64"/>
    <n v="88.26"/>
    <n v="4.07"/>
    <n v="1656.62"/>
    <n v="0.113"/>
    <n v="46.06"/>
  </r>
  <r>
    <x v="126"/>
    <x v="4"/>
    <x v="0"/>
    <x v="0"/>
    <x v="433"/>
    <n v="7.85"/>
    <x v="7"/>
    <n v="41.04"/>
    <n v="38.85"/>
    <n v="2.19"/>
    <x v="426"/>
    <n v="98.12"/>
    <n v="95.39"/>
    <n v="88.61"/>
    <n v="34.340000000000003"/>
    <n v="3310.09"/>
    <n v="0.83699999999999997"/>
    <n v="80.650000000000006"/>
  </r>
  <r>
    <x v="126"/>
    <x v="4"/>
    <x v="0"/>
    <x v="1"/>
    <x v="147"/>
    <n v="8"/>
    <x v="84"/>
    <n v="38.74"/>
    <n v="37.83"/>
    <n v="0.91"/>
    <x v="291"/>
    <n v="100"/>
    <n v="96.42"/>
    <n v="94.15"/>
    <n v="34.04"/>
    <n v="3279.84"/>
    <n v="0.879"/>
    <n v="84.65"/>
  </r>
  <r>
    <x v="126"/>
    <x v="4"/>
    <x v="0"/>
    <x v="2"/>
    <x v="901"/>
    <n v="7.65"/>
    <x v="48"/>
    <n v="36.630000000000003"/>
    <n v="35.659999999999997"/>
    <n v="0.96"/>
    <x v="117"/>
    <n v="95.62"/>
    <n v="90.34"/>
    <n v="84.12"/>
    <n v="31.61"/>
    <n v="2882.3"/>
    <n v="0.86299999999999999"/>
    <n v="78.69"/>
  </r>
  <r>
    <x v="126"/>
    <x v="4"/>
    <x v="1"/>
    <x v="0"/>
    <x v="902"/>
    <n v="7.58"/>
    <x v="6"/>
    <n v="35.71"/>
    <n v="34.81"/>
    <n v="0.9"/>
    <x v="43"/>
    <n v="94.75"/>
    <n v="93.21"/>
    <n v="86.09"/>
    <n v="51.48"/>
    <n v="4017.58"/>
    <n v="1.4419999999999999"/>
    <n v="112.5"/>
  </r>
  <r>
    <x v="126"/>
    <x v="4"/>
    <x v="1"/>
    <x v="1"/>
    <x v="314"/>
    <n v="7.7"/>
    <x v="10"/>
    <n v="34.07"/>
    <n v="33.82"/>
    <n v="0.25"/>
    <x v="126"/>
    <n v="96.25"/>
    <n v="95.82"/>
    <n v="91.54"/>
    <n v="48.34"/>
    <n v="4066.83"/>
    <n v="1.419"/>
    <n v="119.36"/>
  </r>
  <r>
    <x v="126"/>
    <x v="4"/>
    <x v="1"/>
    <x v="2"/>
    <x v="903"/>
    <n v="7.6"/>
    <x v="5"/>
    <n v="32.909999999999997"/>
    <n v="32.15"/>
    <n v="0.76"/>
    <x v="72"/>
    <n v="95"/>
    <n v="99.72"/>
    <n v="92.54"/>
    <n v="46.43"/>
    <n v="3745.05"/>
    <n v="1.411"/>
    <n v="113.8"/>
  </r>
  <r>
    <x v="126"/>
    <x v="4"/>
    <x v="2"/>
    <x v="0"/>
    <x v="904"/>
    <n v="7.37"/>
    <x v="47"/>
    <n v="36.229999999999997"/>
    <n v="35.04"/>
    <n v="1.18"/>
    <x v="136"/>
    <n v="92.12"/>
    <n v="98.2"/>
    <n v="87.51"/>
    <n v="39.520000000000003"/>
    <n v="3592.15"/>
    <n v="1.091"/>
    <n v="99.15"/>
  </r>
  <r>
    <x v="126"/>
    <x v="4"/>
    <x v="2"/>
    <x v="1"/>
    <x v="317"/>
    <n v="7.73"/>
    <x v="1"/>
    <n v="33.799999999999997"/>
    <n v="32.92"/>
    <n v="0.88"/>
    <x v="85"/>
    <n v="96.62"/>
    <n v="99.1"/>
    <n v="93.27"/>
    <n v="35.979999999999997"/>
    <n v="3368.08"/>
    <n v="1.0649999999999999"/>
    <n v="99.65"/>
  </r>
  <r>
    <x v="126"/>
    <x v="4"/>
    <x v="2"/>
    <x v="2"/>
    <x v="905"/>
    <n v="7.48"/>
    <x v="44"/>
    <n v="33.409999999999997"/>
    <n v="32.56"/>
    <n v="0.84"/>
    <x v="43"/>
    <n v="93.5"/>
    <n v="95.15"/>
    <n v="86.73"/>
    <n v="38.51"/>
    <n v="3225.53"/>
    <n v="1.153"/>
    <n v="96.56"/>
  </r>
  <r>
    <x v="126"/>
    <x v="4"/>
    <x v="3"/>
    <x v="0"/>
    <x v="906"/>
    <n v="7.34"/>
    <x v="2"/>
    <n v="40.630000000000003"/>
    <n v="40.369999999999997"/>
    <n v="0.25"/>
    <x v="294"/>
    <n v="91.75"/>
    <n v="97.44"/>
    <n v="88.84"/>
    <n v="5.74"/>
    <n v="1546.85"/>
    <n v="0.14099999999999999"/>
    <n v="38.08"/>
  </r>
  <r>
    <x v="126"/>
    <x v="4"/>
    <x v="3"/>
    <x v="1"/>
    <x v="320"/>
    <n v="7.92"/>
    <x v="86"/>
    <n v="45.85"/>
    <n v="45.13"/>
    <n v="0.72"/>
    <x v="12"/>
    <n v="99"/>
    <n v="99.74"/>
    <n v="97.19"/>
    <n v="6.89"/>
    <n v="1795.61"/>
    <n v="0.15"/>
    <n v="39.159999999999997"/>
  </r>
  <r>
    <x v="126"/>
    <x v="4"/>
    <x v="3"/>
    <x v="2"/>
    <x v="438"/>
    <n v="7.5"/>
    <x v="35"/>
    <n v="38.72"/>
    <n v="38.590000000000003"/>
    <n v="0.14000000000000001"/>
    <x v="273"/>
    <n v="93.75"/>
    <n v="91.92"/>
    <n v="85.87"/>
    <n v="3.71"/>
    <n v="1636.45"/>
    <n v="9.6000000000000002E-2"/>
    <n v="42.26"/>
  </r>
  <r>
    <x v="127"/>
    <x v="4"/>
    <x v="0"/>
    <x v="0"/>
    <x v="122"/>
    <n v="7.55"/>
    <x v="25"/>
    <n v="43.17"/>
    <n v="42.16"/>
    <n v="1.01"/>
    <x v="236"/>
    <n v="94.38"/>
    <n v="94.48"/>
    <n v="87.08"/>
    <n v="36.08"/>
    <n v="3576.34"/>
    <n v="0.83599999999999997"/>
    <n v="82.85"/>
  </r>
  <r>
    <x v="127"/>
    <x v="4"/>
    <x v="0"/>
    <x v="1"/>
    <x v="719"/>
    <n v="7.75"/>
    <x v="53"/>
    <n v="40.619999999999997"/>
    <n v="39.619999999999997"/>
    <n v="1"/>
    <x v="427"/>
    <n v="96.88"/>
    <n v="95.51"/>
    <n v="90.25"/>
    <n v="34.840000000000003"/>
    <n v="3292.04"/>
    <n v="0.85799999999999998"/>
    <n v="81.05"/>
  </r>
  <r>
    <x v="127"/>
    <x v="4"/>
    <x v="0"/>
    <x v="2"/>
    <x v="720"/>
    <n v="7.41"/>
    <x v="50"/>
    <n v="37.729999999999997"/>
    <n v="36.96"/>
    <n v="0.77"/>
    <x v="83"/>
    <n v="92.62"/>
    <n v="98.95"/>
    <n v="89.79"/>
    <n v="30.92"/>
    <n v="3065.58"/>
    <n v="0.82"/>
    <n v="81.260000000000005"/>
  </r>
  <r>
    <x v="127"/>
    <x v="4"/>
    <x v="1"/>
    <x v="0"/>
    <x v="721"/>
    <n v="7.23"/>
    <x v="21"/>
    <n v="32.28"/>
    <n v="31.58"/>
    <n v="0.7"/>
    <x v="93"/>
    <n v="90.38"/>
    <n v="96.15"/>
    <n v="85.02"/>
    <n v="48.07"/>
    <n v="3762.47"/>
    <n v="1.4890000000000001"/>
    <n v="116.55"/>
  </r>
  <r>
    <x v="127"/>
    <x v="4"/>
    <x v="1"/>
    <x v="1"/>
    <x v="722"/>
    <n v="7.65"/>
    <x v="48"/>
    <n v="32.92"/>
    <n v="32.299999999999997"/>
    <n v="0.62"/>
    <x v="199"/>
    <n v="95.62"/>
    <n v="93.56"/>
    <n v="87.79"/>
    <n v="46.47"/>
    <n v="3917.2"/>
    <n v="1.4119999999999999"/>
    <n v="119.01"/>
  </r>
  <r>
    <x v="127"/>
    <x v="4"/>
    <x v="1"/>
    <x v="2"/>
    <x v="723"/>
    <n v="7.52"/>
    <x v="39"/>
    <n v="32.92"/>
    <n v="32.58"/>
    <n v="0.35"/>
    <x v="250"/>
    <n v="94"/>
    <n v="95.13"/>
    <n v="88.48"/>
    <n v="46.33"/>
    <n v="3868.86"/>
    <n v="1.407"/>
    <n v="117.51"/>
  </r>
  <r>
    <x v="127"/>
    <x v="4"/>
    <x v="2"/>
    <x v="0"/>
    <x v="724"/>
    <n v="7.85"/>
    <x v="7"/>
    <n v="34.130000000000003"/>
    <n v="33.67"/>
    <n v="0.46"/>
    <x v="233"/>
    <n v="98.12"/>
    <n v="95.67"/>
    <n v="92.62"/>
    <n v="37.520000000000003"/>
    <n v="3405.52"/>
    <n v="1.099"/>
    <n v="99.78"/>
  </r>
  <r>
    <x v="127"/>
    <x v="4"/>
    <x v="2"/>
    <x v="1"/>
    <x v="352"/>
    <n v="7.91"/>
    <x v="69"/>
    <n v="31.88"/>
    <n v="31.05"/>
    <n v="0.83"/>
    <x v="85"/>
    <n v="98.88"/>
    <n v="93.62"/>
    <n v="90.16"/>
    <n v="34.659999999999997"/>
    <n v="3055.46"/>
    <n v="1.087"/>
    <n v="95.84"/>
  </r>
  <r>
    <x v="127"/>
    <x v="4"/>
    <x v="2"/>
    <x v="2"/>
    <x v="907"/>
    <n v="7.61"/>
    <x v="23"/>
    <n v="34.47"/>
    <n v="33.6"/>
    <n v="0.87"/>
    <x v="43"/>
    <n v="95.12"/>
    <n v="98.81"/>
    <n v="91.62"/>
    <n v="36.17"/>
    <n v="3310.85"/>
    <n v="1.0489999999999999"/>
    <n v="96.06"/>
  </r>
  <r>
    <x v="127"/>
    <x v="4"/>
    <x v="3"/>
    <x v="0"/>
    <x v="908"/>
    <n v="7.45"/>
    <x v="58"/>
    <n v="42.39"/>
    <n v="41.55"/>
    <n v="0.84"/>
    <x v="256"/>
    <n v="93.12"/>
    <n v="93.28"/>
    <n v="85.15"/>
    <n v="7.66"/>
    <n v="1643.41"/>
    <n v="0.18099999999999999"/>
    <n v="38.770000000000003"/>
  </r>
  <r>
    <x v="127"/>
    <x v="4"/>
    <x v="3"/>
    <x v="1"/>
    <x v="726"/>
    <n v="7.66"/>
    <x v="63"/>
    <n v="42.92"/>
    <n v="42.92"/>
    <n v="0"/>
    <x v="177"/>
    <n v="95.75"/>
    <n v="96.44"/>
    <n v="92.33"/>
    <n v="5.43"/>
    <n v="1701.4"/>
    <n v="0.126"/>
    <n v="39.64"/>
  </r>
  <r>
    <x v="127"/>
    <x v="4"/>
    <x v="3"/>
    <x v="2"/>
    <x v="844"/>
    <n v="7.16"/>
    <x v="146"/>
    <n v="36.49"/>
    <n v="36.26"/>
    <n v="0.23"/>
    <x v="294"/>
    <n v="89.5"/>
    <n v="90.03"/>
    <n v="80.08"/>
    <n v="3.57"/>
    <n v="1495.1"/>
    <n v="9.8000000000000004E-2"/>
    <n v="40.98"/>
  </r>
  <r>
    <x v="128"/>
    <x v="4"/>
    <x v="0"/>
    <x v="0"/>
    <x v="321"/>
    <n v="7.38"/>
    <x v="16"/>
    <n v="36.35"/>
    <n v="35.6"/>
    <n v="0.75"/>
    <x v="171"/>
    <n v="92.25"/>
    <n v="96.4"/>
    <n v="87.11"/>
    <n v="29.19"/>
    <n v="2869"/>
    <n v="0.80300000000000005"/>
    <n v="78.94"/>
  </r>
  <r>
    <x v="128"/>
    <x v="4"/>
    <x v="0"/>
    <x v="1"/>
    <x v="550"/>
    <n v="7.69"/>
    <x v="13"/>
    <n v="42.78"/>
    <n v="41.91"/>
    <n v="0.88"/>
    <x v="171"/>
    <n v="96.12"/>
    <n v="97.98"/>
    <n v="92.25"/>
    <n v="36.61"/>
    <n v="3637"/>
    <n v="0.85599999999999998"/>
    <n v="85.01"/>
  </r>
  <r>
    <x v="128"/>
    <x v="4"/>
    <x v="0"/>
    <x v="2"/>
    <x v="563"/>
    <n v="7.43"/>
    <x v="37"/>
    <n v="37.22"/>
    <n v="36.71"/>
    <n v="0.52"/>
    <x v="52"/>
    <n v="92.88"/>
    <n v="94.44"/>
    <n v="86.49"/>
    <n v="33.08"/>
    <n v="3022.87"/>
    <n v="0.88900000000000001"/>
    <n v="81.209999999999994"/>
  </r>
  <r>
    <x v="128"/>
    <x v="4"/>
    <x v="1"/>
    <x v="0"/>
    <x v="909"/>
    <n v="7.75"/>
    <x v="53"/>
    <n v="36.67"/>
    <n v="35.799999999999997"/>
    <n v="0.87"/>
    <x v="22"/>
    <n v="96.88"/>
    <n v="95.92"/>
    <n v="90.71"/>
    <n v="51.27"/>
    <n v="4356.4399999999996"/>
    <n v="1.3979999999999999"/>
    <n v="118.79"/>
  </r>
  <r>
    <x v="128"/>
    <x v="4"/>
    <x v="1"/>
    <x v="1"/>
    <x v="552"/>
    <n v="7.4"/>
    <x v="81"/>
    <n v="33.4"/>
    <n v="33.4"/>
    <n v="0"/>
    <x v="56"/>
    <n v="92.5"/>
    <n v="94.39"/>
    <n v="87.31"/>
    <n v="48.58"/>
    <n v="3816.07"/>
    <n v="1.4550000000000001"/>
    <n v="114.26"/>
  </r>
  <r>
    <x v="128"/>
    <x v="4"/>
    <x v="1"/>
    <x v="2"/>
    <x v="565"/>
    <n v="7.65"/>
    <x v="48"/>
    <n v="33.630000000000003"/>
    <n v="33.06"/>
    <n v="0.56000000000000005"/>
    <x v="277"/>
    <n v="95.62"/>
    <n v="91.85"/>
    <n v="86.37"/>
    <n v="49.07"/>
    <n v="3811.87"/>
    <n v="1.4590000000000001"/>
    <n v="113.36"/>
  </r>
  <r>
    <x v="128"/>
    <x v="4"/>
    <x v="2"/>
    <x v="0"/>
    <x v="910"/>
    <n v="7.77"/>
    <x v="26"/>
    <n v="36.04"/>
    <n v="35.19"/>
    <n v="0.84"/>
    <x v="236"/>
    <n v="97.12"/>
    <n v="94.98"/>
    <n v="90.09"/>
    <n v="39.35"/>
    <n v="3266.82"/>
    <n v="1.0920000000000001"/>
    <n v="90.66"/>
  </r>
  <r>
    <x v="128"/>
    <x v="4"/>
    <x v="2"/>
    <x v="1"/>
    <x v="566"/>
    <n v="7.25"/>
    <x v="87"/>
    <n v="32.700000000000003"/>
    <n v="31.91"/>
    <n v="0.79"/>
    <x v="59"/>
    <n v="90.62"/>
    <n v="90.92"/>
    <n v="80.39"/>
    <n v="34.74"/>
    <n v="3169.66"/>
    <n v="1.0620000000000001"/>
    <n v="96.92"/>
  </r>
  <r>
    <x v="128"/>
    <x v="4"/>
    <x v="2"/>
    <x v="2"/>
    <x v="592"/>
    <n v="7.09"/>
    <x v="93"/>
    <n v="30.31"/>
    <n v="29.67"/>
    <n v="0.64"/>
    <x v="254"/>
    <n v="88.62"/>
    <n v="92.86"/>
    <n v="80.56"/>
    <n v="32.71"/>
    <n v="2883.3"/>
    <n v="1.079"/>
    <n v="95.12"/>
  </r>
  <r>
    <x v="128"/>
    <x v="4"/>
    <x v="3"/>
    <x v="0"/>
    <x v="911"/>
    <n v="7.87"/>
    <x v="33"/>
    <n v="45.04"/>
    <n v="44.53"/>
    <n v="0.5"/>
    <x v="174"/>
    <n v="98.38"/>
    <n v="96.78"/>
    <n v="94.14"/>
    <n v="8.8699999999999992"/>
    <n v="2119.83"/>
    <n v="0.19700000000000001"/>
    <n v="47.07"/>
  </r>
  <r>
    <x v="128"/>
    <x v="4"/>
    <x v="3"/>
    <x v="1"/>
    <x v="557"/>
    <n v="7.79"/>
    <x v="71"/>
    <n v="44.99"/>
    <n v="44.21"/>
    <n v="0.77"/>
    <x v="88"/>
    <n v="97.38"/>
    <n v="97.76"/>
    <n v="93.55"/>
    <n v="5.6"/>
    <n v="1878.71"/>
    <n v="0.124"/>
    <n v="41.76"/>
  </r>
  <r>
    <x v="128"/>
    <x v="4"/>
    <x v="3"/>
    <x v="2"/>
    <x v="594"/>
    <n v="7.57"/>
    <x v="42"/>
    <n v="41.74"/>
    <n v="41.47"/>
    <n v="0.27"/>
    <x v="82"/>
    <n v="94.62"/>
    <n v="93.83"/>
    <n v="88.22"/>
    <n v="4.54"/>
    <n v="1851.38"/>
    <n v="0.109"/>
    <n v="44.36"/>
  </r>
  <r>
    <x v="129"/>
    <x v="4"/>
    <x v="0"/>
    <x v="0"/>
    <x v="208"/>
    <n v="7.81"/>
    <x v="49"/>
    <n v="36.869999999999997"/>
    <n v="36.14"/>
    <n v="0.72"/>
    <x v="31"/>
    <n v="97.62"/>
    <n v="91.97"/>
    <n v="88.02"/>
    <n v="30.94"/>
    <n v="3054.53"/>
    <n v="0.83899999999999997"/>
    <n v="82.85"/>
  </r>
  <r>
    <x v="129"/>
    <x v="4"/>
    <x v="0"/>
    <x v="1"/>
    <x v="209"/>
    <n v="7.81"/>
    <x v="49"/>
    <n v="37.53"/>
    <n v="36.659999999999997"/>
    <n v="0.87"/>
    <x v="72"/>
    <n v="97.62"/>
    <n v="94.42"/>
    <n v="90.04"/>
    <n v="32.35"/>
    <n v="3135.3"/>
    <n v="0.86199999999999999"/>
    <n v="83.53"/>
  </r>
  <r>
    <x v="129"/>
    <x v="4"/>
    <x v="0"/>
    <x v="2"/>
    <x v="912"/>
    <n v="7.6"/>
    <x v="5"/>
    <n v="37.68"/>
    <n v="36.880000000000003"/>
    <n v="0.81"/>
    <x v="114"/>
    <n v="95"/>
    <n v="91.08"/>
    <n v="84.67"/>
    <n v="31.16"/>
    <n v="3048.58"/>
    <n v="0.82699999999999996"/>
    <n v="80.900000000000006"/>
  </r>
  <r>
    <x v="129"/>
    <x v="4"/>
    <x v="1"/>
    <x v="0"/>
    <x v="913"/>
    <n v="7.6"/>
    <x v="5"/>
    <n v="35.479999999999997"/>
    <n v="34.6"/>
    <n v="0.88"/>
    <x v="304"/>
    <n v="95"/>
    <n v="95.55"/>
    <n v="88.54"/>
    <n v="50.79"/>
    <n v="4251.41"/>
    <n v="1.4319999999999999"/>
    <n v="119.83"/>
  </r>
  <r>
    <x v="129"/>
    <x v="4"/>
    <x v="1"/>
    <x v="1"/>
    <x v="246"/>
    <n v="7.9"/>
    <x v="65"/>
    <n v="39.11"/>
    <n v="38.49"/>
    <n v="0.62"/>
    <x v="39"/>
    <n v="98.75"/>
    <n v="95.02"/>
    <n v="92.34"/>
    <n v="55.25"/>
    <n v="4571.26"/>
    <n v="1.413"/>
    <n v="116.87"/>
  </r>
  <r>
    <x v="129"/>
    <x v="4"/>
    <x v="1"/>
    <x v="2"/>
    <x v="213"/>
    <n v="7.48"/>
    <x v="44"/>
    <n v="32.72"/>
    <n v="32.03"/>
    <n v="0.68"/>
    <x v="162"/>
    <n v="93.5"/>
    <n v="95.39"/>
    <n v="87.33"/>
    <n v="46.73"/>
    <n v="3847.81"/>
    <n v="1.4279999999999999"/>
    <n v="117.6"/>
  </r>
  <r>
    <x v="129"/>
    <x v="4"/>
    <x v="2"/>
    <x v="0"/>
    <x v="914"/>
    <n v="7.63"/>
    <x v="19"/>
    <n v="34.880000000000003"/>
    <n v="34.119999999999997"/>
    <n v="0.76"/>
    <x v="1"/>
    <n v="95.38"/>
    <n v="94.05"/>
    <n v="87.74"/>
    <n v="37.770000000000003"/>
    <n v="3594.14"/>
    <n v="1.083"/>
    <n v="103.05"/>
  </r>
  <r>
    <x v="129"/>
    <x v="4"/>
    <x v="2"/>
    <x v="1"/>
    <x v="215"/>
    <n v="7.38"/>
    <x v="16"/>
    <n v="31.51"/>
    <n v="30.91"/>
    <n v="0.6"/>
    <x v="276"/>
    <n v="92.25"/>
    <n v="95.57"/>
    <n v="86.48"/>
    <n v="32.86"/>
    <n v="3025.33"/>
    <n v="1.0429999999999999"/>
    <n v="96.02"/>
  </r>
  <r>
    <x v="129"/>
    <x v="4"/>
    <x v="2"/>
    <x v="2"/>
    <x v="806"/>
    <n v="7.66"/>
    <x v="63"/>
    <n v="29.31"/>
    <n v="28.36"/>
    <n v="0.95"/>
    <x v="224"/>
    <n v="95.75"/>
    <n v="94.64"/>
    <n v="87.68"/>
    <n v="30.86"/>
    <n v="2912.89"/>
    <n v="1.0529999999999999"/>
    <n v="99.38"/>
  </r>
  <r>
    <x v="129"/>
    <x v="4"/>
    <x v="3"/>
    <x v="0"/>
    <x v="217"/>
    <n v="7.53"/>
    <x v="78"/>
    <n v="41.74"/>
    <n v="41.24"/>
    <n v="0.5"/>
    <x v="408"/>
    <n v="94.12"/>
    <n v="95.68"/>
    <n v="88.98"/>
    <n v="3.8"/>
    <n v="1774.38"/>
    <n v="9.0999999999999998E-2"/>
    <n v="42.51"/>
  </r>
  <r>
    <x v="129"/>
    <x v="4"/>
    <x v="3"/>
    <x v="1"/>
    <x v="218"/>
    <n v="7.56"/>
    <x v="76"/>
    <n v="41.34"/>
    <n v="41.01"/>
    <n v="0.33"/>
    <x v="65"/>
    <n v="94.5"/>
    <n v="95.17"/>
    <n v="89.21"/>
    <n v="6.77"/>
    <n v="1780.77"/>
    <n v="0.16400000000000001"/>
    <n v="43.07"/>
  </r>
  <r>
    <x v="129"/>
    <x v="4"/>
    <x v="3"/>
    <x v="2"/>
    <x v="219"/>
    <n v="7.77"/>
    <x v="26"/>
    <n v="39.15"/>
    <n v="39.049999999999997"/>
    <n v="0.1"/>
    <x v="379"/>
    <n v="97.12"/>
    <n v="93.9"/>
    <n v="90.97"/>
    <n v="5.23"/>
    <n v="1638.02"/>
    <n v="0.13400000000000001"/>
    <n v="41.84"/>
  </r>
  <r>
    <x v="130"/>
    <x v="4"/>
    <x v="0"/>
    <x v="0"/>
    <x v="743"/>
    <n v="7.87"/>
    <x v="33"/>
    <n v="41"/>
    <n v="40.25"/>
    <n v="0.74"/>
    <x v="206"/>
    <n v="98.38"/>
    <n v="94.94"/>
    <n v="91.71"/>
    <n v="34.74"/>
    <n v="3190.61"/>
    <n v="0.84699999999999998"/>
    <n v="77.83"/>
  </r>
  <r>
    <x v="130"/>
    <x v="4"/>
    <x v="0"/>
    <x v="1"/>
    <x v="915"/>
    <n v="7.85"/>
    <x v="7"/>
    <n v="41.8"/>
    <n v="40.97"/>
    <n v="0.83"/>
    <x v="142"/>
    <n v="98.12"/>
    <n v="98.22"/>
    <n v="94.46"/>
    <n v="34.369999999999997"/>
    <n v="3386.14"/>
    <n v="0.82199999999999995"/>
    <n v="81.010000000000005"/>
  </r>
  <r>
    <x v="130"/>
    <x v="4"/>
    <x v="0"/>
    <x v="2"/>
    <x v="514"/>
    <n v="7.38"/>
    <x v="16"/>
    <n v="37.89"/>
    <n v="37.18"/>
    <n v="0.71"/>
    <x v="199"/>
    <n v="92.25"/>
    <n v="94.36"/>
    <n v="85.41"/>
    <n v="31.93"/>
    <n v="3054.27"/>
    <n v="0.84299999999999997"/>
    <n v="80.599999999999994"/>
  </r>
  <r>
    <x v="130"/>
    <x v="4"/>
    <x v="1"/>
    <x v="0"/>
    <x v="916"/>
    <n v="7.37"/>
    <x v="47"/>
    <n v="32.880000000000003"/>
    <n v="32.26"/>
    <n v="0.62"/>
    <x v="237"/>
    <n v="92.12"/>
    <n v="99.51"/>
    <n v="89.94"/>
    <n v="48.62"/>
    <n v="3865.57"/>
    <n v="1.4790000000000001"/>
    <n v="117.56"/>
  </r>
  <r>
    <x v="130"/>
    <x v="4"/>
    <x v="1"/>
    <x v="1"/>
    <x v="515"/>
    <n v="7.39"/>
    <x v="59"/>
    <n v="34.94"/>
    <n v="34.11"/>
    <n v="0.82"/>
    <x v="291"/>
    <n v="92.38"/>
    <n v="98.44"/>
    <n v="88.8"/>
    <n v="51.03"/>
    <n v="4081.58"/>
    <n v="1.4610000000000001"/>
    <n v="116.83"/>
  </r>
  <r>
    <x v="130"/>
    <x v="4"/>
    <x v="1"/>
    <x v="2"/>
    <x v="673"/>
    <n v="7.48"/>
    <x v="44"/>
    <n v="36.64"/>
    <n v="35.85"/>
    <n v="0.78"/>
    <x v="114"/>
    <n v="93.5"/>
    <n v="90.14"/>
    <n v="82.48"/>
    <n v="53"/>
    <n v="4315.6099999999997"/>
    <n v="1.446"/>
    <n v="117.79"/>
  </r>
  <r>
    <x v="130"/>
    <x v="4"/>
    <x v="2"/>
    <x v="0"/>
    <x v="917"/>
    <n v="7.53"/>
    <x v="78"/>
    <n v="36.76"/>
    <n v="35.85"/>
    <n v="0.91"/>
    <x v="304"/>
    <n v="94.12"/>
    <n v="98.74"/>
    <n v="90.64"/>
    <n v="39.42"/>
    <n v="3455.66"/>
    <n v="1.0720000000000001"/>
    <n v="94"/>
  </r>
  <r>
    <x v="130"/>
    <x v="4"/>
    <x v="2"/>
    <x v="1"/>
    <x v="918"/>
    <n v="7.45"/>
    <x v="58"/>
    <n v="35.25"/>
    <n v="34.57"/>
    <n v="0.67"/>
    <x v="276"/>
    <n v="93.12"/>
    <n v="98.82"/>
    <n v="90.27"/>
    <n v="37.130000000000003"/>
    <n v="3536.09"/>
    <n v="1.0529999999999999"/>
    <n v="100.33"/>
  </r>
  <r>
    <x v="130"/>
    <x v="4"/>
    <x v="2"/>
    <x v="2"/>
    <x v="517"/>
    <n v="7.76"/>
    <x v="15"/>
    <n v="34.159999999999997"/>
    <n v="33.15"/>
    <n v="1.02"/>
    <x v="315"/>
    <n v="97"/>
    <n v="98.78"/>
    <n v="92.96"/>
    <n v="38.99"/>
    <n v="3315.7"/>
    <n v="1.141"/>
    <n v="97.05"/>
  </r>
  <r>
    <x v="130"/>
    <x v="4"/>
    <x v="3"/>
    <x v="0"/>
    <x v="919"/>
    <n v="7.32"/>
    <x v="18"/>
    <n v="42.61"/>
    <n v="41.6"/>
    <n v="1.01"/>
    <x v="17"/>
    <n v="91.5"/>
    <n v="93.84"/>
    <n v="83.83"/>
    <n v="5.54"/>
    <n v="1746.09"/>
    <n v="0.13"/>
    <n v="40.97"/>
  </r>
  <r>
    <x v="130"/>
    <x v="4"/>
    <x v="3"/>
    <x v="1"/>
    <x v="920"/>
    <n v="7.71"/>
    <x v="41"/>
    <n v="44.48"/>
    <n v="43.81"/>
    <n v="0.67"/>
    <x v="279"/>
    <n v="96.38"/>
    <n v="96.37"/>
    <n v="91.47"/>
    <n v="3.85"/>
    <n v="1884.11"/>
    <n v="8.6999999999999994E-2"/>
    <n v="42.36"/>
  </r>
  <r>
    <x v="130"/>
    <x v="4"/>
    <x v="3"/>
    <x v="2"/>
    <x v="921"/>
    <n v="7.35"/>
    <x v="34"/>
    <n v="41.62"/>
    <n v="40.79"/>
    <n v="0.83"/>
    <x v="142"/>
    <n v="91.88"/>
    <n v="92.14"/>
    <n v="82.97"/>
    <n v="7.08"/>
    <n v="1705.57"/>
    <n v="0.17"/>
    <n v="40.98"/>
  </r>
  <r>
    <x v="131"/>
    <x v="4"/>
    <x v="0"/>
    <x v="0"/>
    <x v="92"/>
    <n v="7.19"/>
    <x v="88"/>
    <n v="37.270000000000003"/>
    <n v="36.58"/>
    <n v="0.69"/>
    <x v="340"/>
    <n v="89.88"/>
    <n v="100.82"/>
    <n v="88.94"/>
    <n v="33.17"/>
    <n v="3128.42"/>
    <n v="0.89"/>
    <n v="83.95"/>
  </r>
  <r>
    <x v="131"/>
    <x v="4"/>
    <x v="0"/>
    <x v="1"/>
    <x v="849"/>
    <n v="7.85"/>
    <x v="7"/>
    <n v="40.090000000000003"/>
    <n v="39.39"/>
    <n v="0.7"/>
    <x v="226"/>
    <n v="98.12"/>
    <n v="93.68"/>
    <n v="90.32"/>
    <n v="32.840000000000003"/>
    <n v="3403"/>
    <n v="0.81899999999999995"/>
    <n v="84.89"/>
  </r>
  <r>
    <x v="131"/>
    <x v="4"/>
    <x v="0"/>
    <x v="2"/>
    <x v="775"/>
    <n v="7.44"/>
    <x v="43"/>
    <n v="37.03"/>
    <n v="36.49"/>
    <n v="0.54"/>
    <x v="275"/>
    <n v="93"/>
    <n v="95.17"/>
    <n v="87.2"/>
    <n v="31.28"/>
    <n v="3027.26"/>
    <n v="0.84499999999999997"/>
    <n v="81.739999999999995"/>
  </r>
  <r>
    <x v="131"/>
    <x v="4"/>
    <x v="1"/>
    <x v="0"/>
    <x v="922"/>
    <n v="7.52"/>
    <x v="39"/>
    <n v="37.1"/>
    <n v="36.729999999999997"/>
    <n v="0.37"/>
    <x v="314"/>
    <n v="94"/>
    <n v="95.66"/>
    <n v="89.01"/>
    <n v="54.74"/>
    <n v="4380.12"/>
    <n v="1.4750000000000001"/>
    <n v="118.06"/>
  </r>
  <r>
    <x v="131"/>
    <x v="4"/>
    <x v="1"/>
    <x v="1"/>
    <x v="777"/>
    <n v="7.46"/>
    <x v="96"/>
    <n v="36.58"/>
    <n v="36.31"/>
    <n v="0.27"/>
    <x v="126"/>
    <n v="93.25"/>
    <n v="95.51"/>
    <n v="88.41"/>
    <n v="52.58"/>
    <n v="4368.17"/>
    <n v="1.4379999999999999"/>
    <n v="119.42"/>
  </r>
  <r>
    <x v="131"/>
    <x v="4"/>
    <x v="1"/>
    <x v="2"/>
    <x v="420"/>
    <n v="7.69"/>
    <x v="13"/>
    <n v="32.29"/>
    <n v="31.77"/>
    <n v="0.52"/>
    <x v="154"/>
    <n v="96.12"/>
    <n v="95.45"/>
    <n v="90.27"/>
    <n v="47.4"/>
    <n v="4003.13"/>
    <n v="1.468"/>
    <n v="123.99"/>
  </r>
  <r>
    <x v="131"/>
    <x v="4"/>
    <x v="2"/>
    <x v="0"/>
    <x v="632"/>
    <n v="7.44"/>
    <x v="43"/>
    <n v="30.33"/>
    <n v="29.41"/>
    <n v="0.93"/>
    <x v="329"/>
    <n v="93"/>
    <n v="97.76"/>
    <n v="88.14"/>
    <n v="35.6"/>
    <n v="2962.61"/>
    <n v="1.1739999999999999"/>
    <n v="97.67"/>
  </r>
  <r>
    <x v="131"/>
    <x v="4"/>
    <x v="2"/>
    <x v="1"/>
    <x v="235"/>
    <n v="7.76"/>
    <x v="15"/>
    <n v="33.43"/>
    <n v="32.57"/>
    <n v="0.86"/>
    <x v="11"/>
    <n v="97"/>
    <n v="99.55"/>
    <n v="94.08"/>
    <n v="37.880000000000003"/>
    <n v="3264.59"/>
    <n v="1.133"/>
    <n v="97.65"/>
  </r>
  <r>
    <x v="131"/>
    <x v="4"/>
    <x v="2"/>
    <x v="2"/>
    <x v="422"/>
    <n v="7.68"/>
    <x v="17"/>
    <n v="32.46"/>
    <n v="31.41"/>
    <n v="1.04"/>
    <x v="207"/>
    <n v="96"/>
    <n v="95.97"/>
    <n v="89.18"/>
    <n v="35.32"/>
    <n v="2941.28"/>
    <n v="1.0880000000000001"/>
    <n v="90.62"/>
  </r>
  <r>
    <x v="131"/>
    <x v="4"/>
    <x v="3"/>
    <x v="0"/>
    <x v="99"/>
    <n v="7.48"/>
    <x v="44"/>
    <n v="36.74"/>
    <n v="36"/>
    <n v="0.75"/>
    <x v="87"/>
    <n v="93.5"/>
    <n v="94"/>
    <n v="86.11"/>
    <n v="3.98"/>
    <n v="1452.54"/>
    <n v="0.108"/>
    <n v="39.53"/>
  </r>
  <r>
    <x v="131"/>
    <x v="4"/>
    <x v="3"/>
    <x v="1"/>
    <x v="850"/>
    <n v="7.47"/>
    <x v="51"/>
    <n v="38.520000000000003"/>
    <n v="38.08"/>
    <n v="0.44"/>
    <x v="264"/>
    <n v="93.38"/>
    <n v="96.07"/>
    <n v="88.69"/>
    <n v="4.2300000000000004"/>
    <n v="1586.14"/>
    <n v="0.11"/>
    <n v="41.17"/>
  </r>
  <r>
    <x v="131"/>
    <x v="4"/>
    <x v="3"/>
    <x v="2"/>
    <x v="696"/>
    <n v="7.25"/>
    <x v="87"/>
    <n v="35.11"/>
    <n v="35.11"/>
    <n v="0"/>
    <x v="56"/>
    <n v="90.62"/>
    <n v="97.09"/>
    <n v="87.99"/>
    <n v="4.7"/>
    <n v="1623.72"/>
    <n v="0.13400000000000001"/>
    <n v="46.24"/>
  </r>
  <r>
    <x v="132"/>
    <x v="4"/>
    <x v="0"/>
    <x v="0"/>
    <x v="715"/>
    <n v="7.73"/>
    <x v="1"/>
    <n v="39.24"/>
    <n v="38.42"/>
    <n v="0.82"/>
    <x v="115"/>
    <n v="96.62"/>
    <n v="97.52"/>
    <n v="92.25"/>
    <n v="31.84"/>
    <n v="3252.7"/>
    <n v="0.81100000000000005"/>
    <n v="82.89"/>
  </r>
  <r>
    <x v="132"/>
    <x v="4"/>
    <x v="0"/>
    <x v="1"/>
    <x v="114"/>
    <n v="7.61"/>
    <x v="23"/>
    <n v="34.64"/>
    <n v="34.06"/>
    <n v="0.57999999999999996"/>
    <x v="277"/>
    <n v="95.12"/>
    <n v="99.06"/>
    <n v="92.66"/>
    <n v="29.29"/>
    <n v="2818.75"/>
    <n v="0.84499999999999997"/>
    <n v="81.37"/>
  </r>
  <r>
    <x v="132"/>
    <x v="4"/>
    <x v="0"/>
    <x v="2"/>
    <x v="115"/>
    <n v="7.08"/>
    <x v="133"/>
    <n v="31.77"/>
    <n v="30.83"/>
    <n v="0.93"/>
    <x v="360"/>
    <n v="88.5"/>
    <n v="98.69"/>
    <n v="84.77"/>
    <n v="27.28"/>
    <n v="2658.46"/>
    <n v="0.85899999999999999"/>
    <n v="83.69"/>
  </r>
  <r>
    <x v="132"/>
    <x v="4"/>
    <x v="1"/>
    <x v="0"/>
    <x v="116"/>
    <n v="7.48"/>
    <x v="44"/>
    <n v="34.72"/>
    <n v="34.479999999999997"/>
    <n v="0.24"/>
    <x v="179"/>
    <n v="93.5"/>
    <n v="93.46"/>
    <n v="86.78"/>
    <n v="49.05"/>
    <n v="4156.49"/>
    <n v="1.413"/>
    <n v="119.73"/>
  </r>
  <r>
    <x v="132"/>
    <x v="4"/>
    <x v="1"/>
    <x v="1"/>
    <x v="413"/>
    <n v="7.81"/>
    <x v="49"/>
    <n v="34.090000000000003"/>
    <n v="33.49"/>
    <n v="0.6"/>
    <x v="226"/>
    <n v="97.62"/>
    <n v="95.45"/>
    <n v="91.55"/>
    <n v="50.22"/>
    <n v="4122.57"/>
    <n v="1.4730000000000001"/>
    <n v="120.94"/>
  </r>
  <r>
    <x v="132"/>
    <x v="4"/>
    <x v="1"/>
    <x v="2"/>
    <x v="243"/>
    <n v="7.01"/>
    <x v="147"/>
    <n v="30.09"/>
    <n v="29.88"/>
    <n v="0.2"/>
    <x v="288"/>
    <n v="87.62"/>
    <n v="96.36"/>
    <n v="83.87"/>
    <n v="44.09"/>
    <n v="3580.93"/>
    <n v="1.466"/>
    <n v="119.02"/>
  </r>
  <r>
    <x v="132"/>
    <x v="4"/>
    <x v="2"/>
    <x v="0"/>
    <x v="716"/>
    <n v="7.58"/>
    <x v="6"/>
    <n v="31.29"/>
    <n v="30.15"/>
    <n v="1.1299999999999999"/>
    <x v="267"/>
    <n v="94.75"/>
    <n v="98.07"/>
    <n v="89.55"/>
    <n v="35.880000000000003"/>
    <n v="3067.77"/>
    <n v="1.147"/>
    <n v="98.05"/>
  </r>
  <r>
    <x v="132"/>
    <x v="4"/>
    <x v="2"/>
    <x v="1"/>
    <x v="119"/>
    <n v="7.67"/>
    <x v="0"/>
    <n v="29.36"/>
    <n v="28.27"/>
    <n v="1.08"/>
    <x v="54"/>
    <n v="95.88"/>
    <n v="93.72"/>
    <n v="86.54"/>
    <n v="31.44"/>
    <n v="2897.77"/>
    <n v="1.071"/>
    <n v="98.71"/>
  </r>
  <r>
    <x v="132"/>
    <x v="4"/>
    <x v="2"/>
    <x v="2"/>
    <x v="120"/>
    <n v="7.52"/>
    <x v="39"/>
    <n v="30.56"/>
    <n v="29.6"/>
    <n v="0.96"/>
    <x v="201"/>
    <n v="94"/>
    <n v="87.86"/>
    <n v="79.989999999999995"/>
    <n v="34.299999999999997"/>
    <n v="2915.08"/>
    <n v="1.1220000000000001"/>
    <n v="95.38"/>
  </r>
  <r>
    <x v="132"/>
    <x v="4"/>
    <x v="3"/>
    <x v="0"/>
    <x v="717"/>
    <n v="7.06"/>
    <x v="4"/>
    <n v="36.49"/>
    <n v="36.49"/>
    <n v="0"/>
    <x v="56"/>
    <n v="88.25"/>
    <n v="98.18"/>
    <n v="86.64"/>
    <n v="3.79"/>
    <n v="1490.44"/>
    <n v="0.104"/>
    <n v="40.85"/>
  </r>
  <r>
    <x v="132"/>
    <x v="4"/>
    <x v="3"/>
    <x v="1"/>
    <x v="718"/>
    <n v="7.49"/>
    <x v="55"/>
    <n v="41.42"/>
    <n v="41.13"/>
    <n v="0.28999999999999998"/>
    <x v="51"/>
    <n v="93.62"/>
    <n v="94.71"/>
    <n v="88.05"/>
    <n v="5.2"/>
    <n v="1873.78"/>
    <n v="0.126"/>
    <n v="45.24"/>
  </r>
  <r>
    <x v="132"/>
    <x v="4"/>
    <x v="3"/>
    <x v="2"/>
    <x v="37"/>
    <n v="7.7"/>
    <x v="10"/>
    <n v="39.33"/>
    <n v="39.21"/>
    <n v="0.11"/>
    <x v="284"/>
    <n v="96.25"/>
    <n v="91.59"/>
    <n v="87.9"/>
    <n v="5.71"/>
    <n v="1837.92"/>
    <n v="0.14499999999999999"/>
    <n v="46.73"/>
  </r>
  <r>
    <x v="133"/>
    <x v="4"/>
    <x v="0"/>
    <x v="0"/>
    <x v="923"/>
    <n v="7.84"/>
    <x v="52"/>
    <n v="38.950000000000003"/>
    <n v="37.950000000000003"/>
    <n v="1"/>
    <x v="251"/>
    <n v="98"/>
    <n v="96.08"/>
    <n v="91.73"/>
    <n v="32.840000000000003"/>
    <n v="3270.27"/>
    <n v="0.84299999999999997"/>
    <n v="83.96"/>
  </r>
  <r>
    <x v="133"/>
    <x v="4"/>
    <x v="0"/>
    <x v="1"/>
    <x v="175"/>
    <n v="7.28"/>
    <x v="90"/>
    <n v="35.07"/>
    <n v="34.36"/>
    <n v="0.71"/>
    <x v="87"/>
    <n v="91"/>
    <n v="96.33"/>
    <n v="85.88"/>
    <n v="30.14"/>
    <n v="3059.21"/>
    <n v="0.85899999999999999"/>
    <n v="87.23"/>
  </r>
  <r>
    <x v="133"/>
    <x v="4"/>
    <x v="0"/>
    <x v="2"/>
    <x v="95"/>
    <n v="7.08"/>
    <x v="133"/>
    <n v="34.64"/>
    <n v="33.840000000000003"/>
    <n v="0.8"/>
    <x v="242"/>
    <n v="88.5"/>
    <n v="99.03"/>
    <n v="85.61"/>
    <n v="30.35"/>
    <n v="2782.11"/>
    <n v="0.876"/>
    <n v="80.319999999999993"/>
  </r>
  <r>
    <x v="133"/>
    <x v="4"/>
    <x v="1"/>
    <x v="0"/>
    <x v="97"/>
    <n v="7.98"/>
    <x v="137"/>
    <n v="35.659999999999997"/>
    <n v="35.01"/>
    <n v="0.65"/>
    <x v="151"/>
    <n v="99.75"/>
    <n v="93.32"/>
    <n v="91.38"/>
    <n v="52.83"/>
    <n v="4254.07"/>
    <n v="1.4810000000000001"/>
    <n v="119.3"/>
  </r>
  <r>
    <x v="133"/>
    <x v="4"/>
    <x v="1"/>
    <x v="1"/>
    <x v="235"/>
    <n v="7.6"/>
    <x v="5"/>
    <n v="31.82"/>
    <n v="31.62"/>
    <n v="0.2"/>
    <x v="294"/>
    <n v="95"/>
    <n v="98.05"/>
    <n v="92.57"/>
    <n v="45.51"/>
    <n v="3836.68"/>
    <n v="1.43"/>
    <n v="120.57"/>
  </r>
  <r>
    <x v="133"/>
    <x v="4"/>
    <x v="1"/>
    <x v="2"/>
    <x v="31"/>
    <n v="7.74"/>
    <x v="45"/>
    <n v="29.82"/>
    <n v="29.4"/>
    <n v="0.42"/>
    <x v="348"/>
    <n v="96.75"/>
    <n v="92.74"/>
    <n v="88.47"/>
    <n v="43.35"/>
    <n v="3518.38"/>
    <n v="1.454"/>
    <n v="118"/>
  </r>
  <r>
    <x v="133"/>
    <x v="4"/>
    <x v="2"/>
    <x v="0"/>
    <x v="924"/>
    <n v="7.81"/>
    <x v="49"/>
    <n v="30.39"/>
    <n v="29.36"/>
    <n v="1.04"/>
    <x v="318"/>
    <n v="97.62"/>
    <n v="100.23"/>
    <n v="94.52"/>
    <n v="33.840000000000003"/>
    <n v="2925.19"/>
    <n v="1.113"/>
    <n v="96.24"/>
  </r>
  <r>
    <x v="133"/>
    <x v="4"/>
    <x v="2"/>
    <x v="1"/>
    <x v="781"/>
    <n v="7.5"/>
    <x v="35"/>
    <n v="31.34"/>
    <n v="30.41"/>
    <n v="0.93"/>
    <x v="347"/>
    <n v="93.75"/>
    <n v="95.89"/>
    <n v="87.23"/>
    <n v="34.54"/>
    <n v="2974.77"/>
    <n v="1.1020000000000001"/>
    <n v="94.93"/>
  </r>
  <r>
    <x v="133"/>
    <x v="4"/>
    <x v="2"/>
    <x v="2"/>
    <x v="925"/>
    <n v="7.48"/>
    <x v="44"/>
    <n v="31.12"/>
    <n v="30.23"/>
    <n v="0.88"/>
    <x v="338"/>
    <n v="93.5"/>
    <n v="94.55"/>
    <n v="85.9"/>
    <n v="33.81"/>
    <n v="2992.24"/>
    <n v="1.087"/>
    <n v="96.17"/>
  </r>
  <r>
    <x v="133"/>
    <x v="4"/>
    <x v="3"/>
    <x v="0"/>
    <x v="926"/>
    <n v="7.42"/>
    <x v="31"/>
    <n v="37.75"/>
    <n v="37.32"/>
    <n v="0.43"/>
    <x v="264"/>
    <n v="92.75"/>
    <n v="96.49"/>
    <n v="88.47"/>
    <n v="4.13"/>
    <n v="1695.03"/>
    <n v="0.109"/>
    <n v="44.9"/>
  </r>
  <r>
    <x v="133"/>
    <x v="4"/>
    <x v="3"/>
    <x v="1"/>
    <x v="241"/>
    <n v="7.77"/>
    <x v="26"/>
    <n v="41.19"/>
    <n v="41.07"/>
    <n v="0.12"/>
    <x v="245"/>
    <n v="97.12"/>
    <n v="100.61"/>
    <n v="97.44"/>
    <n v="4.09"/>
    <n v="1717.16"/>
    <n v="9.9000000000000005E-2"/>
    <n v="41.69"/>
  </r>
  <r>
    <x v="133"/>
    <x v="4"/>
    <x v="3"/>
    <x v="2"/>
    <x v="927"/>
    <n v="7.01"/>
    <x v="147"/>
    <n v="36.200000000000003"/>
    <n v="36.15"/>
    <n v="0.05"/>
    <x v="104"/>
    <n v="87.62"/>
    <n v="96.23"/>
    <n v="84.2"/>
    <n v="3.62"/>
    <n v="1611.14"/>
    <n v="0.1"/>
    <n v="44.51"/>
  </r>
  <r>
    <x v="134"/>
    <x v="4"/>
    <x v="0"/>
    <x v="0"/>
    <x v="323"/>
    <n v="7.7"/>
    <x v="10"/>
    <n v="34.74"/>
    <n v="33.520000000000003"/>
    <n v="1.22"/>
    <x v="428"/>
    <n v="96.25"/>
    <n v="94.52"/>
    <n v="87.78"/>
    <n v="29.5"/>
    <n v="2846.43"/>
    <n v="0.84899999999999998"/>
    <n v="81.94"/>
  </r>
  <r>
    <x v="134"/>
    <x v="4"/>
    <x v="0"/>
    <x v="1"/>
    <x v="324"/>
    <n v="7.7"/>
    <x v="10"/>
    <n v="39.630000000000003"/>
    <n v="38.82"/>
    <n v="0.82"/>
    <x v="129"/>
    <n v="96.25"/>
    <n v="93.83"/>
    <n v="88.45"/>
    <n v="34.94"/>
    <n v="3290.47"/>
    <n v="0.88200000000000001"/>
    <n v="83.02"/>
  </r>
  <r>
    <x v="134"/>
    <x v="4"/>
    <x v="0"/>
    <x v="2"/>
    <x v="928"/>
    <n v="7.46"/>
    <x v="96"/>
    <n v="38.42"/>
    <n v="37.409999999999997"/>
    <n v="1.01"/>
    <x v="117"/>
    <n v="93.25"/>
    <n v="94.67"/>
    <n v="85.96"/>
    <n v="32.979999999999997"/>
    <n v="3119.93"/>
    <n v="0.85799999999999998"/>
    <n v="81.2"/>
  </r>
  <r>
    <x v="134"/>
    <x v="4"/>
    <x v="1"/>
    <x v="0"/>
    <x v="325"/>
    <n v="7.47"/>
    <x v="51"/>
    <n v="33.64"/>
    <n v="33.35"/>
    <n v="0.28000000000000003"/>
    <x v="9"/>
    <n v="93.38"/>
    <n v="93.83"/>
    <n v="86.88"/>
    <n v="47.75"/>
    <n v="4021.34"/>
    <n v="1.42"/>
    <n v="119.56"/>
  </r>
  <r>
    <x v="134"/>
    <x v="4"/>
    <x v="1"/>
    <x v="1"/>
    <x v="326"/>
    <n v="7.54"/>
    <x v="61"/>
    <n v="32.840000000000003"/>
    <n v="32.28"/>
    <n v="0.56000000000000005"/>
    <x v="395"/>
    <n v="94.25"/>
    <n v="101.05"/>
    <n v="93.62"/>
    <n v="48.79"/>
    <n v="3873.47"/>
    <n v="1.486"/>
    <n v="117.95"/>
  </r>
  <r>
    <x v="134"/>
    <x v="4"/>
    <x v="1"/>
    <x v="2"/>
    <x v="142"/>
    <n v="7.32"/>
    <x v="18"/>
    <n v="34.299999999999997"/>
    <n v="33.630000000000003"/>
    <n v="0.68"/>
    <x v="143"/>
    <n v="91.5"/>
    <n v="89.9"/>
    <n v="80.63"/>
    <n v="52.19"/>
    <n v="4101.2700000000004"/>
    <n v="1.5209999999999999"/>
    <n v="119.56"/>
  </r>
  <r>
    <x v="134"/>
    <x v="4"/>
    <x v="2"/>
    <x v="0"/>
    <x v="327"/>
    <n v="7.72"/>
    <x v="24"/>
    <n v="33.590000000000003"/>
    <n v="32.520000000000003"/>
    <n v="1.08"/>
    <x v="207"/>
    <n v="96.5"/>
    <n v="94.19"/>
    <n v="87.97"/>
    <n v="39.57"/>
    <n v="3263.31"/>
    <n v="1.1779999999999999"/>
    <n v="97.14"/>
  </r>
  <r>
    <x v="134"/>
    <x v="4"/>
    <x v="2"/>
    <x v="1"/>
    <x v="293"/>
    <n v="7.61"/>
    <x v="23"/>
    <n v="33.1"/>
    <n v="32.01"/>
    <n v="1.0900000000000001"/>
    <x v="101"/>
    <n v="95.12"/>
    <n v="95.37"/>
    <n v="87.73"/>
    <n v="36.79"/>
    <n v="3186.43"/>
    <n v="1.111"/>
    <n v="96.27"/>
  </r>
  <r>
    <x v="134"/>
    <x v="4"/>
    <x v="2"/>
    <x v="2"/>
    <x v="328"/>
    <n v="7.17"/>
    <x v="62"/>
    <n v="31.51"/>
    <n v="30.76"/>
    <n v="0.76"/>
    <x v="26"/>
    <n v="89.62"/>
    <n v="96.66"/>
    <n v="84.56"/>
    <n v="34.369999999999997"/>
    <n v="3194.85"/>
    <n v="1.091"/>
    <n v="101.39"/>
  </r>
  <r>
    <x v="134"/>
    <x v="4"/>
    <x v="3"/>
    <x v="0"/>
    <x v="329"/>
    <n v="7.72"/>
    <x v="24"/>
    <n v="41.99"/>
    <n v="41.55"/>
    <n v="0.44"/>
    <x v="119"/>
    <n v="96.5"/>
    <n v="101.27"/>
    <n v="96.71"/>
    <n v="4.42"/>
    <n v="1861"/>
    <n v="0.105"/>
    <n v="44.32"/>
  </r>
  <r>
    <x v="134"/>
    <x v="4"/>
    <x v="3"/>
    <x v="1"/>
    <x v="929"/>
    <n v="7.8"/>
    <x v="30"/>
    <n v="43.72"/>
    <n v="43.24"/>
    <n v="0.47"/>
    <x v="303"/>
    <n v="97.5"/>
    <n v="99.47"/>
    <n v="95.94"/>
    <n v="4.51"/>
    <n v="1644.63"/>
    <n v="0.10299999999999999"/>
    <n v="37.619999999999997"/>
  </r>
  <r>
    <x v="134"/>
    <x v="4"/>
    <x v="3"/>
    <x v="2"/>
    <x v="330"/>
    <n v="7.48"/>
    <x v="44"/>
    <n v="37.69"/>
    <n v="37.619999999999997"/>
    <n v="7.0000000000000007E-2"/>
    <x v="429"/>
    <n v="93.5"/>
    <n v="95.92"/>
    <n v="89.53"/>
    <n v="6.19"/>
    <n v="1505.64"/>
    <n v="0.16400000000000001"/>
    <n v="39.950000000000003"/>
  </r>
  <r>
    <x v="135"/>
    <x v="4"/>
    <x v="0"/>
    <x v="0"/>
    <x v="47"/>
    <n v="7.46"/>
    <x v="96"/>
    <n v="37.08"/>
    <n v="36.32"/>
    <n v="0.76"/>
    <x v="83"/>
    <n v="93.25"/>
    <n v="92.34"/>
    <n v="84.35"/>
    <n v="31.87"/>
    <n v="3017.96"/>
    <n v="0.86"/>
    <n v="81.39"/>
  </r>
  <r>
    <x v="135"/>
    <x v="4"/>
    <x v="0"/>
    <x v="1"/>
    <x v="824"/>
    <n v="7.24"/>
    <x v="83"/>
    <n v="36.020000000000003"/>
    <n v="35.4"/>
    <n v="0.62"/>
    <x v="27"/>
    <n v="90.5"/>
    <n v="92.61"/>
    <n v="82.36"/>
    <n v="30.74"/>
    <n v="2986.82"/>
    <n v="0.85299999999999998"/>
    <n v="82.92"/>
  </r>
  <r>
    <x v="135"/>
    <x v="4"/>
    <x v="0"/>
    <x v="2"/>
    <x v="930"/>
    <n v="7.47"/>
    <x v="51"/>
    <n v="35.4"/>
    <n v="34.590000000000003"/>
    <n v="0.8"/>
    <x v="30"/>
    <n v="93.38"/>
    <n v="92.92"/>
    <n v="84.79"/>
    <n v="29.56"/>
    <n v="2761.79"/>
    <n v="0.83499999999999996"/>
    <n v="78.02"/>
  </r>
  <r>
    <x v="135"/>
    <x v="4"/>
    <x v="1"/>
    <x v="0"/>
    <x v="825"/>
    <n v="7.64"/>
    <x v="22"/>
    <n v="38.72"/>
    <n v="38.15"/>
    <n v="0.56999999999999995"/>
    <x v="138"/>
    <n v="95.5"/>
    <n v="95.07"/>
    <n v="89.47"/>
    <n v="56.44"/>
    <n v="4480.22"/>
    <n v="1.458"/>
    <n v="115.71"/>
  </r>
  <r>
    <x v="135"/>
    <x v="4"/>
    <x v="1"/>
    <x v="1"/>
    <x v="826"/>
    <n v="7.55"/>
    <x v="25"/>
    <n v="35.049999999999997"/>
    <n v="34.39"/>
    <n v="0.66"/>
    <x v="237"/>
    <n v="94.38"/>
    <n v="95.87"/>
    <n v="88.77"/>
    <n v="51.67"/>
    <n v="4076.39"/>
    <n v="1.474"/>
    <n v="116.3"/>
  </r>
  <r>
    <x v="135"/>
    <x v="4"/>
    <x v="1"/>
    <x v="2"/>
    <x v="827"/>
    <n v="7.39"/>
    <x v="59"/>
    <n v="35.24"/>
    <n v="33.659999999999997"/>
    <n v="1.58"/>
    <x v="430"/>
    <n v="92.38"/>
    <n v="96.58"/>
    <n v="85.22"/>
    <n v="49.2"/>
    <n v="4176.87"/>
    <n v="1.3959999999999999"/>
    <n v="118.53"/>
  </r>
  <r>
    <x v="135"/>
    <x v="4"/>
    <x v="2"/>
    <x v="0"/>
    <x v="16"/>
    <n v="7.68"/>
    <x v="17"/>
    <n v="36.56"/>
    <n v="35.82"/>
    <n v="0.74"/>
    <x v="184"/>
    <n v="96"/>
    <n v="94.5"/>
    <n v="88.89"/>
    <n v="39.700000000000003"/>
    <n v="3470.06"/>
    <n v="1.0860000000000001"/>
    <n v="94.91"/>
  </r>
  <r>
    <x v="135"/>
    <x v="4"/>
    <x v="2"/>
    <x v="1"/>
    <x v="305"/>
    <n v="7.52"/>
    <x v="39"/>
    <n v="32.590000000000003"/>
    <n v="31.84"/>
    <n v="0.76"/>
    <x v="72"/>
    <n v="94"/>
    <n v="98.04"/>
    <n v="90.02"/>
    <n v="37.74"/>
    <n v="3056.1"/>
    <n v="1.1579999999999999"/>
    <n v="93.77"/>
  </r>
  <r>
    <x v="135"/>
    <x v="4"/>
    <x v="2"/>
    <x v="2"/>
    <x v="828"/>
    <n v="7.46"/>
    <x v="96"/>
    <n v="31.12"/>
    <n v="30.25"/>
    <n v="0.87"/>
    <x v="346"/>
    <n v="93.25"/>
    <n v="95.26"/>
    <n v="86.36"/>
    <n v="33.770000000000003"/>
    <n v="3110.68"/>
    <n v="1.085"/>
    <n v="99.96"/>
  </r>
  <r>
    <x v="135"/>
    <x v="4"/>
    <x v="3"/>
    <x v="0"/>
    <x v="726"/>
    <n v="7.43"/>
    <x v="37"/>
    <n v="40.42"/>
    <n v="40.14"/>
    <n v="0.28000000000000003"/>
    <x v="51"/>
    <n v="92.88"/>
    <n v="93.04"/>
    <n v="85.81"/>
    <n v="4.13"/>
    <n v="1624.92"/>
    <n v="0.10199999999999999"/>
    <n v="40.200000000000003"/>
  </r>
  <r>
    <x v="135"/>
    <x v="4"/>
    <x v="3"/>
    <x v="1"/>
    <x v="830"/>
    <n v="7.59"/>
    <x v="3"/>
    <n v="41.06"/>
    <n v="39.85"/>
    <n v="1.21"/>
    <x v="360"/>
    <n v="94.88"/>
    <n v="94.89"/>
    <n v="87.38"/>
    <n v="4.62"/>
    <n v="1801.84"/>
    <n v="0.112"/>
    <n v="43.88"/>
  </r>
  <r>
    <x v="135"/>
    <x v="4"/>
    <x v="3"/>
    <x v="2"/>
    <x v="931"/>
    <n v="7.41"/>
    <x v="50"/>
    <n v="38.619999999999997"/>
    <n v="38.6"/>
    <n v="0.02"/>
    <x v="431"/>
    <n v="92.62"/>
    <n v="92.61"/>
    <n v="85.72"/>
    <n v="4.38"/>
    <n v="1446.56"/>
    <n v="0.113"/>
    <n v="37.46"/>
  </r>
  <r>
    <x v="136"/>
    <x v="4"/>
    <x v="0"/>
    <x v="0"/>
    <x v="879"/>
    <n v="7.8"/>
    <x v="30"/>
    <n v="42.36"/>
    <n v="41.32"/>
    <n v="1.04"/>
    <x v="427"/>
    <n v="97.5"/>
    <n v="96.52"/>
    <n v="91.81"/>
    <n v="36.520000000000003"/>
    <n v="3422.52"/>
    <n v="0.86199999999999999"/>
    <n v="80.790000000000006"/>
  </r>
  <r>
    <x v="136"/>
    <x v="4"/>
    <x v="0"/>
    <x v="1"/>
    <x v="765"/>
    <n v="7.89"/>
    <x v="29"/>
    <n v="41.21"/>
    <n v="40.479999999999997"/>
    <n v="0.73"/>
    <x v="389"/>
    <n v="98.62"/>
    <n v="93.4"/>
    <n v="90.48"/>
    <n v="36.200000000000003"/>
    <n v="3249.42"/>
    <n v="0.878"/>
    <n v="78.849999999999994"/>
  </r>
  <r>
    <x v="136"/>
    <x v="4"/>
    <x v="0"/>
    <x v="2"/>
    <x v="801"/>
    <n v="7.35"/>
    <x v="34"/>
    <n v="37.049999999999997"/>
    <n v="36.81"/>
    <n v="0.24"/>
    <x v="137"/>
    <n v="91.88"/>
    <n v="93.49"/>
    <n v="85.33"/>
    <n v="30.97"/>
    <n v="2954.25"/>
    <n v="0.83599999999999997"/>
    <n v="79.73"/>
  </r>
  <r>
    <x v="136"/>
    <x v="4"/>
    <x v="1"/>
    <x v="0"/>
    <x v="802"/>
    <n v="7.66"/>
    <x v="63"/>
    <n v="39.31"/>
    <n v="38.15"/>
    <n v="1.1599999999999999"/>
    <x v="397"/>
    <n v="95.75"/>
    <n v="91.91"/>
    <n v="85.41"/>
    <n v="54.47"/>
    <n v="4380.78"/>
    <n v="1.3859999999999999"/>
    <n v="111.45"/>
  </r>
  <r>
    <x v="136"/>
    <x v="4"/>
    <x v="1"/>
    <x v="1"/>
    <x v="803"/>
    <n v="7.16"/>
    <x v="146"/>
    <n v="33.36"/>
    <n v="33.020000000000003"/>
    <n v="0.33"/>
    <x v="95"/>
    <n v="89.5"/>
    <n v="99.46"/>
    <n v="88.13"/>
    <n v="49.85"/>
    <n v="3985.23"/>
    <n v="1.494"/>
    <n v="119.47"/>
  </r>
  <r>
    <x v="136"/>
    <x v="4"/>
    <x v="1"/>
    <x v="2"/>
    <x v="804"/>
    <n v="7.61"/>
    <x v="23"/>
    <n v="35.04"/>
    <n v="34.68"/>
    <n v="0.36"/>
    <x v="300"/>
    <n v="95.12"/>
    <n v="97.14"/>
    <n v="91.45"/>
    <n v="49.61"/>
    <n v="4180.7700000000004"/>
    <n v="1.4159999999999999"/>
    <n v="119.32"/>
  </r>
  <r>
    <x v="136"/>
    <x v="4"/>
    <x v="2"/>
    <x v="0"/>
    <x v="805"/>
    <n v="7.81"/>
    <x v="49"/>
    <n v="36.630000000000003"/>
    <n v="35.450000000000003"/>
    <n v="1.18"/>
    <x v="6"/>
    <n v="97.62"/>
    <n v="96.5"/>
    <n v="91.17"/>
    <n v="40.799999999999997"/>
    <n v="3545.05"/>
    <n v="1.1140000000000001"/>
    <n v="96.77"/>
  </r>
  <r>
    <x v="136"/>
    <x v="4"/>
    <x v="2"/>
    <x v="1"/>
    <x v="181"/>
    <n v="7.04"/>
    <x v="92"/>
    <n v="28.99"/>
    <n v="28.17"/>
    <n v="0.82"/>
    <x v="131"/>
    <n v="88"/>
    <n v="92.85"/>
    <n v="79.400000000000006"/>
    <n v="31.61"/>
    <n v="2915.02"/>
    <n v="1.0900000000000001"/>
    <n v="100.54"/>
  </r>
  <r>
    <x v="136"/>
    <x v="4"/>
    <x v="2"/>
    <x v="2"/>
    <x v="131"/>
    <n v="7.44"/>
    <x v="43"/>
    <n v="31.66"/>
    <n v="30.49"/>
    <n v="1.17"/>
    <x v="54"/>
    <n v="93"/>
    <n v="93.45"/>
    <n v="83.7"/>
    <n v="33.43"/>
    <n v="3027.15"/>
    <n v="1.056"/>
    <n v="95.61"/>
  </r>
  <r>
    <x v="136"/>
    <x v="4"/>
    <x v="3"/>
    <x v="0"/>
    <x v="807"/>
    <n v="7.87"/>
    <x v="33"/>
    <n v="46.21"/>
    <n v="45.95"/>
    <n v="0.25"/>
    <x v="173"/>
    <n v="98.38"/>
    <n v="95.25"/>
    <n v="93.19"/>
    <n v="1.44"/>
    <n v="2100.7600000000002"/>
    <n v="3.1E-2"/>
    <n v="45.47"/>
  </r>
  <r>
    <x v="136"/>
    <x v="4"/>
    <x v="3"/>
    <x v="1"/>
    <x v="786"/>
    <n v="7.63"/>
    <x v="19"/>
    <n v="42.79"/>
    <n v="41.68"/>
    <n v="1.1000000000000001"/>
    <x v="251"/>
    <n v="95.38"/>
    <n v="99.42"/>
    <n v="92.38"/>
    <n v="4.03"/>
    <n v="1806.06"/>
    <n v="9.4E-2"/>
    <n v="42.21"/>
  </r>
  <r>
    <x v="136"/>
    <x v="4"/>
    <x v="3"/>
    <x v="2"/>
    <x v="208"/>
    <n v="7.44"/>
    <x v="43"/>
    <n v="38.57"/>
    <n v="37.950000000000003"/>
    <n v="0.62"/>
    <x v="50"/>
    <n v="93"/>
    <n v="94.69"/>
    <n v="86.64"/>
    <n v="5.31"/>
    <n v="1485.68"/>
    <n v="0.13800000000000001"/>
    <n v="38.520000000000003"/>
  </r>
  <r>
    <x v="137"/>
    <x v="4"/>
    <x v="0"/>
    <x v="0"/>
    <x v="890"/>
    <n v="7.16"/>
    <x v="146"/>
    <n v="32.1"/>
    <n v="31.67"/>
    <n v="0.44"/>
    <x v="299"/>
    <n v="89.5"/>
    <n v="94.64"/>
    <n v="83.55"/>
    <n v="25.75"/>
    <n v="2609.1799999999998"/>
    <n v="0.80200000000000005"/>
    <n v="81.27"/>
  </r>
  <r>
    <x v="137"/>
    <x v="4"/>
    <x v="0"/>
    <x v="1"/>
    <x v="402"/>
    <n v="7.7"/>
    <x v="10"/>
    <n v="39.119999999999997"/>
    <n v="37.97"/>
    <n v="1.1499999999999999"/>
    <x v="360"/>
    <n v="96.25"/>
    <n v="96.04"/>
    <n v="89.72"/>
    <n v="32.06"/>
    <n v="3308.32"/>
    <n v="0.82"/>
    <n v="84.57"/>
  </r>
  <r>
    <x v="137"/>
    <x v="4"/>
    <x v="0"/>
    <x v="2"/>
    <x v="570"/>
    <n v="7.18"/>
    <x v="101"/>
    <n v="32.53"/>
    <n v="31.9"/>
    <n v="0.63"/>
    <x v="370"/>
    <n v="89.75"/>
    <n v="99.98"/>
    <n v="88"/>
    <n v="26.18"/>
    <n v="2644.82"/>
    <n v="0.80500000000000005"/>
    <n v="81.31"/>
  </r>
  <r>
    <x v="137"/>
    <x v="4"/>
    <x v="1"/>
    <x v="0"/>
    <x v="405"/>
    <n v="7.77"/>
    <x v="26"/>
    <n v="35.35"/>
    <n v="34.56"/>
    <n v="0.79"/>
    <x v="74"/>
    <n v="97.12"/>
    <n v="96.59"/>
    <n v="91.72"/>
    <n v="51.48"/>
    <n v="4243.34"/>
    <n v="1.456"/>
    <n v="120.03"/>
  </r>
  <r>
    <x v="137"/>
    <x v="4"/>
    <x v="1"/>
    <x v="1"/>
    <x v="573"/>
    <n v="7.55"/>
    <x v="25"/>
    <n v="32.770000000000003"/>
    <n v="32.26"/>
    <n v="0.51"/>
    <x v="113"/>
    <n v="94.38"/>
    <n v="91.98"/>
    <n v="85.46"/>
    <n v="47.23"/>
    <n v="3870.55"/>
    <n v="1.4410000000000001"/>
    <n v="118.11"/>
  </r>
  <r>
    <x v="137"/>
    <x v="4"/>
    <x v="1"/>
    <x v="2"/>
    <x v="574"/>
    <n v="7.84"/>
    <x v="52"/>
    <n v="31.3"/>
    <n v="30.95"/>
    <n v="0.35"/>
    <x v="135"/>
    <n v="98"/>
    <n v="90.76"/>
    <n v="87.94"/>
    <n v="44.4"/>
    <n v="3790.3"/>
    <n v="1.419"/>
    <n v="121.1"/>
  </r>
  <r>
    <x v="137"/>
    <x v="4"/>
    <x v="2"/>
    <x v="0"/>
    <x v="932"/>
    <n v="7.18"/>
    <x v="101"/>
    <n v="27.23"/>
    <n v="26.49"/>
    <n v="0.74"/>
    <x v="308"/>
    <n v="89.75"/>
    <n v="94.03"/>
    <n v="82.11"/>
    <n v="30.58"/>
    <n v="2613.08"/>
    <n v="1.123"/>
    <n v="95.97"/>
  </r>
  <r>
    <x v="137"/>
    <x v="4"/>
    <x v="2"/>
    <x v="1"/>
    <x v="933"/>
    <n v="7.72"/>
    <x v="24"/>
    <n v="30.35"/>
    <n v="28.93"/>
    <n v="1.42"/>
    <x v="432"/>
    <n v="96.5"/>
    <n v="101.84"/>
    <n v="93.69"/>
    <n v="31.93"/>
    <n v="2941.21"/>
    <n v="1.052"/>
    <n v="96.92"/>
  </r>
  <r>
    <x v="137"/>
    <x v="4"/>
    <x v="2"/>
    <x v="2"/>
    <x v="934"/>
    <n v="7.52"/>
    <x v="39"/>
    <n v="29.93"/>
    <n v="29.23"/>
    <n v="0.71"/>
    <x v="232"/>
    <n v="94"/>
    <n v="103"/>
    <n v="94.54"/>
    <n v="32.89"/>
    <n v="2852.1"/>
    <n v="1.099"/>
    <n v="95.28"/>
  </r>
  <r>
    <x v="137"/>
    <x v="4"/>
    <x v="3"/>
    <x v="0"/>
    <x v="935"/>
    <n v="7.23"/>
    <x v="21"/>
    <n v="34.11"/>
    <n v="33.799999999999997"/>
    <n v="0.32"/>
    <x v="344"/>
    <n v="90.38"/>
    <n v="94.51"/>
    <n v="84.62"/>
    <n v="4.57"/>
    <n v="1393.77"/>
    <n v="0.13400000000000001"/>
    <n v="40.86"/>
  </r>
  <r>
    <x v="137"/>
    <x v="4"/>
    <x v="3"/>
    <x v="1"/>
    <x v="936"/>
    <n v="7.58"/>
    <x v="6"/>
    <n v="35.94"/>
    <n v="35.94"/>
    <n v="0"/>
    <x v="56"/>
    <n v="94.75"/>
    <n v="93.71"/>
    <n v="88.79"/>
    <n v="5.64"/>
    <n v="1435.7"/>
    <n v="0.157"/>
    <n v="39.950000000000003"/>
  </r>
  <r>
    <x v="137"/>
    <x v="4"/>
    <x v="3"/>
    <x v="2"/>
    <x v="937"/>
    <n v="7.59"/>
    <x v="3"/>
    <n v="39.659999999999997"/>
    <n v="39.49"/>
    <n v="0.17"/>
    <x v="271"/>
    <n v="94.88"/>
    <n v="94.75"/>
    <n v="89.51"/>
    <n v="4.8899999999999997"/>
    <n v="1647.86"/>
    <n v="0.123"/>
    <n v="41.55"/>
  </r>
  <r>
    <x v="138"/>
    <x v="4"/>
    <x v="0"/>
    <x v="0"/>
    <x v="938"/>
    <n v="7.63"/>
    <x v="19"/>
    <n v="36.44"/>
    <n v="35.42"/>
    <n v="1.02"/>
    <x v="298"/>
    <n v="95.38"/>
    <n v="98.83"/>
    <n v="91.63"/>
    <n v="30.21"/>
    <n v="2997.35"/>
    <n v="0.82899999999999996"/>
    <n v="82.25"/>
  </r>
  <r>
    <x v="138"/>
    <x v="4"/>
    <x v="0"/>
    <x v="1"/>
    <x v="799"/>
    <n v="7.53"/>
    <x v="78"/>
    <n v="38.11"/>
    <n v="37.049999999999997"/>
    <n v="1.06"/>
    <x v="305"/>
    <n v="94.12"/>
    <n v="97.1"/>
    <n v="88.86"/>
    <n v="32.35"/>
    <n v="3112.96"/>
    <n v="0.84899999999999998"/>
    <n v="81.69"/>
  </r>
  <r>
    <x v="138"/>
    <x v="4"/>
    <x v="0"/>
    <x v="2"/>
    <x v="745"/>
    <n v="7.23"/>
    <x v="21"/>
    <n v="35.1"/>
    <n v="34.69"/>
    <n v="0.41"/>
    <x v="166"/>
    <n v="90.38"/>
    <n v="88.88"/>
    <n v="79.400000000000006"/>
    <n v="31.33"/>
    <n v="2840.14"/>
    <n v="0.89300000000000002"/>
    <n v="80.930000000000007"/>
  </r>
  <r>
    <x v="138"/>
    <x v="4"/>
    <x v="1"/>
    <x v="0"/>
    <x v="939"/>
    <n v="7.95"/>
    <x v="67"/>
    <n v="36.61"/>
    <n v="35.72"/>
    <n v="0.89"/>
    <x v="59"/>
    <n v="99.38"/>
    <n v="94"/>
    <n v="91.14"/>
    <n v="51.79"/>
    <n v="4234.5600000000004"/>
    <n v="1.415"/>
    <n v="115.66"/>
  </r>
  <r>
    <x v="138"/>
    <x v="4"/>
    <x v="1"/>
    <x v="1"/>
    <x v="506"/>
    <n v="8"/>
    <x v="84"/>
    <n v="39.700000000000003"/>
    <n v="38.729999999999997"/>
    <n v="0.97"/>
    <x v="76"/>
    <n v="100"/>
    <n v="92.23"/>
    <n v="89.98"/>
    <n v="58.31"/>
    <n v="4572.0600000000004"/>
    <n v="1.4690000000000001"/>
    <n v="115.17"/>
  </r>
  <r>
    <x v="138"/>
    <x v="4"/>
    <x v="1"/>
    <x v="2"/>
    <x v="747"/>
    <n v="7.37"/>
    <x v="47"/>
    <n v="29.15"/>
    <n v="28.78"/>
    <n v="0.37"/>
    <x v="169"/>
    <n v="92.12"/>
    <n v="97.87"/>
    <n v="89.02"/>
    <n v="43.11"/>
    <n v="3417.83"/>
    <n v="1.4790000000000001"/>
    <n v="117.24"/>
  </r>
  <r>
    <x v="138"/>
    <x v="4"/>
    <x v="2"/>
    <x v="0"/>
    <x v="940"/>
    <n v="7.82"/>
    <x v="46"/>
    <n v="32.44"/>
    <n v="31.2"/>
    <n v="1.24"/>
    <x v="433"/>
    <n v="97.75"/>
    <n v="100.18"/>
    <n v="94.18"/>
    <n v="34.75"/>
    <n v="3130.33"/>
    <n v="1.071"/>
    <n v="96.5"/>
  </r>
  <r>
    <x v="138"/>
    <x v="4"/>
    <x v="2"/>
    <x v="1"/>
    <x v="941"/>
    <n v="7.49"/>
    <x v="55"/>
    <n v="33.64"/>
    <n v="32.54"/>
    <n v="1.1000000000000001"/>
    <x v="136"/>
    <n v="93.62"/>
    <n v="96.59"/>
    <n v="87.47"/>
    <n v="38.07"/>
    <n v="3263.9"/>
    <n v="1.1319999999999999"/>
    <n v="97.03"/>
  </r>
  <r>
    <x v="138"/>
    <x v="4"/>
    <x v="2"/>
    <x v="2"/>
    <x v="750"/>
    <n v="7.6"/>
    <x v="5"/>
    <n v="29.65"/>
    <n v="28.89"/>
    <n v="0.76"/>
    <x v="11"/>
    <n v="95"/>
    <n v="93.07"/>
    <n v="86.14"/>
    <n v="33.47"/>
    <n v="2874.43"/>
    <n v="1.129"/>
    <n v="96.93"/>
  </r>
  <r>
    <x v="138"/>
    <x v="4"/>
    <x v="3"/>
    <x v="0"/>
    <x v="942"/>
    <n v="7.5"/>
    <x v="35"/>
    <n v="42.19"/>
    <n v="41.86"/>
    <n v="0.33"/>
    <x v="283"/>
    <n v="93.75"/>
    <n v="92.43"/>
    <n v="85.98"/>
    <n v="7.55"/>
    <n v="1919.61"/>
    <n v="0.17899999999999999"/>
    <n v="45.5"/>
  </r>
  <r>
    <x v="138"/>
    <x v="4"/>
    <x v="3"/>
    <x v="1"/>
    <x v="670"/>
    <n v="7.56"/>
    <x v="76"/>
    <n v="38.19"/>
    <n v="37.54"/>
    <n v="0.65"/>
    <x v="55"/>
    <n v="94.5"/>
    <n v="89.88"/>
    <n v="83.48"/>
    <n v="4.62"/>
    <n v="1654.81"/>
    <n v="0.121"/>
    <n v="43.33"/>
  </r>
  <r>
    <x v="138"/>
    <x v="4"/>
    <x v="3"/>
    <x v="2"/>
    <x v="753"/>
    <n v="7.59"/>
    <x v="3"/>
    <n v="39.54"/>
    <n v="39.340000000000003"/>
    <n v="0.19"/>
    <x v="19"/>
    <n v="94.88"/>
    <n v="94.03"/>
    <n v="88.78"/>
    <n v="1.54"/>
    <n v="1745.93"/>
    <n v="3.9E-2"/>
    <n v="44.16"/>
  </r>
  <r>
    <x v="139"/>
    <x v="4"/>
    <x v="0"/>
    <x v="0"/>
    <x v="943"/>
    <n v="7.26"/>
    <x v="100"/>
    <n v="34.450000000000003"/>
    <n v="33.43"/>
    <n v="1.02"/>
    <x v="397"/>
    <n v="90.75"/>
    <n v="98.77"/>
    <n v="86.99"/>
    <n v="29.94"/>
    <n v="2842.28"/>
    <n v="0.86899999999999999"/>
    <n v="82.51"/>
  </r>
  <r>
    <x v="139"/>
    <x v="4"/>
    <x v="0"/>
    <x v="1"/>
    <x v="331"/>
    <n v="7.74"/>
    <x v="45"/>
    <n v="39.1"/>
    <n v="38.29"/>
    <n v="0.81"/>
    <x v="167"/>
    <n v="96.75"/>
    <n v="92.97"/>
    <n v="88.07"/>
    <n v="33.130000000000003"/>
    <n v="3077.72"/>
    <n v="0.84699999999999998"/>
    <n v="78.709999999999994"/>
  </r>
  <r>
    <x v="139"/>
    <x v="4"/>
    <x v="0"/>
    <x v="2"/>
    <x v="944"/>
    <n v="7.74"/>
    <x v="45"/>
    <n v="38.44"/>
    <n v="37.33"/>
    <n v="1.1000000000000001"/>
    <x v="102"/>
    <n v="96.75"/>
    <n v="94.43"/>
    <n v="88.74"/>
    <n v="31.98"/>
    <n v="3008.8"/>
    <n v="0.83199999999999996"/>
    <n v="78.28"/>
  </r>
  <r>
    <x v="139"/>
    <x v="4"/>
    <x v="1"/>
    <x v="0"/>
    <x v="945"/>
    <n v="8"/>
    <x v="84"/>
    <n v="37.08"/>
    <n v="36.19"/>
    <n v="0.89"/>
    <x v="26"/>
    <n v="100"/>
    <n v="90.74"/>
    <n v="88.56"/>
    <n v="54.65"/>
    <n v="4483.21"/>
    <n v="1.474"/>
    <n v="120.9"/>
  </r>
  <r>
    <x v="139"/>
    <x v="4"/>
    <x v="1"/>
    <x v="1"/>
    <x v="599"/>
    <n v="7.56"/>
    <x v="76"/>
    <n v="35.53"/>
    <n v="34.72"/>
    <n v="0.81"/>
    <x v="286"/>
    <n v="94.5"/>
    <n v="97.71"/>
    <n v="90.23"/>
    <n v="53.22"/>
    <n v="4299.93"/>
    <n v="1.498"/>
    <n v="121.02"/>
  </r>
  <r>
    <x v="139"/>
    <x v="4"/>
    <x v="1"/>
    <x v="2"/>
    <x v="345"/>
    <n v="7.19"/>
    <x v="88"/>
    <n v="34"/>
    <n v="33.53"/>
    <n v="0.47"/>
    <x v="52"/>
    <n v="89.88"/>
    <n v="90.15"/>
    <n v="79.89"/>
    <n v="50.39"/>
    <n v="4006.16"/>
    <n v="1.482"/>
    <n v="117.82"/>
  </r>
  <r>
    <x v="139"/>
    <x v="4"/>
    <x v="2"/>
    <x v="0"/>
    <x v="128"/>
    <n v="7.79"/>
    <x v="71"/>
    <n v="31.65"/>
    <n v="30.88"/>
    <n v="0.77"/>
    <x v="59"/>
    <n v="97.38"/>
    <n v="91.3"/>
    <n v="86.75"/>
    <n v="34.18"/>
    <n v="2941.35"/>
    <n v="1.08"/>
    <n v="92.95"/>
  </r>
  <r>
    <x v="139"/>
    <x v="4"/>
    <x v="2"/>
    <x v="1"/>
    <x v="469"/>
    <n v="7.63"/>
    <x v="19"/>
    <n v="34.229999999999997"/>
    <n v="33.57"/>
    <n v="0.67"/>
    <x v="66"/>
    <n v="95.38"/>
    <n v="97.69"/>
    <n v="91.36"/>
    <n v="37.5"/>
    <n v="3228.45"/>
    <n v="1.095"/>
    <n v="94.31"/>
  </r>
  <r>
    <x v="139"/>
    <x v="4"/>
    <x v="2"/>
    <x v="2"/>
    <x v="470"/>
    <n v="7.89"/>
    <x v="29"/>
    <n v="32.72"/>
    <n v="32.159999999999997"/>
    <n v="0.56000000000000005"/>
    <x v="55"/>
    <n v="98.62"/>
    <n v="95.79"/>
    <n v="92.86"/>
    <n v="35.1"/>
    <n v="3031.56"/>
    <n v="1.073"/>
    <n v="92.64"/>
  </r>
  <r>
    <x v="139"/>
    <x v="4"/>
    <x v="3"/>
    <x v="0"/>
    <x v="946"/>
    <n v="7.4"/>
    <x v="81"/>
    <n v="42"/>
    <n v="41.3"/>
    <n v="0.71"/>
    <x v="159"/>
    <n v="92.5"/>
    <n v="103"/>
    <n v="93.67"/>
    <n v="3.52"/>
    <n v="1697.33"/>
    <n v="8.4000000000000005E-2"/>
    <n v="40.409999999999997"/>
  </r>
  <r>
    <x v="139"/>
    <x v="4"/>
    <x v="3"/>
    <x v="1"/>
    <x v="859"/>
    <n v="7.79"/>
    <x v="71"/>
    <n v="40.21"/>
    <n v="39.69"/>
    <n v="0.52"/>
    <x v="158"/>
    <n v="97.38"/>
    <n v="97.69"/>
    <n v="93.89"/>
    <n v="2.82"/>
    <n v="1885.07"/>
    <n v="7.0000000000000007E-2"/>
    <n v="46.88"/>
  </r>
  <r>
    <x v="139"/>
    <x v="4"/>
    <x v="3"/>
    <x v="2"/>
    <x v="435"/>
    <n v="7.8"/>
    <x v="30"/>
    <n v="37.979999999999997"/>
    <n v="37.81"/>
    <n v="0.17"/>
    <x v="367"/>
    <n v="97.5"/>
    <n v="94.38"/>
    <n v="91.62"/>
    <n v="6.1"/>
    <n v="1642.66"/>
    <n v="0.161"/>
    <n v="43.25"/>
  </r>
  <r>
    <x v="140"/>
    <x v="4"/>
    <x v="0"/>
    <x v="0"/>
    <x v="473"/>
    <n v="7.48"/>
    <x v="44"/>
    <n v="43.54"/>
    <n v="42.22"/>
    <n v="1.32"/>
    <x v="3"/>
    <n v="93.5"/>
    <n v="97.31"/>
    <n v="88.23"/>
    <n v="37.299999999999997"/>
    <n v="3562.34"/>
    <n v="0.85699999999999998"/>
    <n v="81.81"/>
  </r>
  <r>
    <x v="140"/>
    <x v="4"/>
    <x v="0"/>
    <x v="1"/>
    <x v="163"/>
    <n v="7.69"/>
    <x v="13"/>
    <n v="45.16"/>
    <n v="43.63"/>
    <n v="1.53"/>
    <x v="434"/>
    <n v="96.12"/>
    <n v="93.94"/>
    <n v="87.24"/>
    <n v="39.22"/>
    <n v="3787.91"/>
    <n v="0.86799999999999999"/>
    <n v="83.88"/>
  </r>
  <r>
    <x v="140"/>
    <x v="4"/>
    <x v="0"/>
    <x v="2"/>
    <x v="21"/>
    <n v="7.51"/>
    <x v="28"/>
    <n v="35.799999999999997"/>
    <n v="35.14"/>
    <n v="0.66"/>
    <x v="151"/>
    <n v="93.88"/>
    <n v="96.26"/>
    <n v="88.71"/>
    <n v="31.49"/>
    <n v="2879.96"/>
    <n v="0.88"/>
    <n v="80.459999999999994"/>
  </r>
  <r>
    <x v="140"/>
    <x v="4"/>
    <x v="1"/>
    <x v="0"/>
    <x v="820"/>
    <n v="7.25"/>
    <x v="87"/>
    <n v="36.299999999999997"/>
    <n v="35.700000000000003"/>
    <n v="0.6"/>
    <x v="316"/>
    <n v="90.62"/>
    <n v="99.61"/>
    <n v="88.78"/>
    <n v="55.08"/>
    <n v="4305.37"/>
    <n v="1.5169999999999999"/>
    <n v="118.6"/>
  </r>
  <r>
    <x v="140"/>
    <x v="4"/>
    <x v="1"/>
    <x v="1"/>
    <x v="265"/>
    <n v="7.46"/>
    <x v="96"/>
    <n v="32.36"/>
    <n v="32.159999999999997"/>
    <n v="0.19"/>
    <x v="435"/>
    <n v="93.25"/>
    <n v="97.97"/>
    <n v="90.81"/>
    <n v="46.72"/>
    <n v="3930.4"/>
    <n v="1.444"/>
    <n v="121.47"/>
  </r>
  <r>
    <x v="140"/>
    <x v="4"/>
    <x v="1"/>
    <x v="2"/>
    <x v="389"/>
    <n v="7.43"/>
    <x v="37"/>
    <n v="33.869999999999997"/>
    <n v="33.130000000000003"/>
    <n v="0.74"/>
    <x v="98"/>
    <n v="92.88"/>
    <n v="93.73"/>
    <n v="85.15"/>
    <n v="50.22"/>
    <n v="4102.41"/>
    <n v="1.4830000000000001"/>
    <n v="121.13"/>
  </r>
  <r>
    <x v="140"/>
    <x v="4"/>
    <x v="2"/>
    <x v="0"/>
    <x v="476"/>
    <n v="7.89"/>
    <x v="29"/>
    <n v="36.9"/>
    <n v="36.06"/>
    <n v="0.85"/>
    <x v="272"/>
    <n v="98.62"/>
    <n v="93.4"/>
    <n v="90"/>
    <n v="41.46"/>
    <n v="3399.17"/>
    <n v="1.123"/>
    <n v="92.12"/>
  </r>
  <r>
    <x v="140"/>
    <x v="4"/>
    <x v="2"/>
    <x v="1"/>
    <x v="40"/>
    <n v="7.62"/>
    <x v="54"/>
    <n v="34.9"/>
    <n v="34.15"/>
    <n v="0.75"/>
    <x v="93"/>
    <n v="95.25"/>
    <n v="100.23"/>
    <n v="93.4"/>
    <n v="39.630000000000003"/>
    <n v="3469.16"/>
    <n v="1.135"/>
    <n v="99.39"/>
  </r>
  <r>
    <x v="140"/>
    <x v="4"/>
    <x v="2"/>
    <x v="2"/>
    <x v="41"/>
    <n v="7.45"/>
    <x v="58"/>
    <n v="34.97"/>
    <n v="33.950000000000003"/>
    <n v="1.02"/>
    <x v="212"/>
    <n v="93.12"/>
    <n v="94.54"/>
    <n v="85.46"/>
    <n v="40.43"/>
    <n v="3369.19"/>
    <n v="1.1559999999999999"/>
    <n v="96.33"/>
  </r>
  <r>
    <x v="140"/>
    <x v="4"/>
    <x v="3"/>
    <x v="0"/>
    <x v="947"/>
    <n v="7.1"/>
    <x v="89"/>
    <n v="41.05"/>
    <n v="40.51"/>
    <n v="0.55000000000000004"/>
    <x v="293"/>
    <n v="88.75"/>
    <n v="98.51"/>
    <n v="86.27"/>
    <n v="7.28"/>
    <n v="1809.29"/>
    <n v="0.17699999999999999"/>
    <n v="44.07"/>
  </r>
  <r>
    <x v="140"/>
    <x v="4"/>
    <x v="3"/>
    <x v="1"/>
    <x v="480"/>
    <n v="7.56"/>
    <x v="76"/>
    <n v="42.77"/>
    <n v="42.77"/>
    <n v="0"/>
    <x v="56"/>
    <n v="94.5"/>
    <n v="95.24"/>
    <n v="90"/>
    <n v="8.17"/>
    <n v="1900.29"/>
    <n v="0.191"/>
    <n v="44.43"/>
  </r>
  <r>
    <x v="140"/>
    <x v="4"/>
    <x v="3"/>
    <x v="2"/>
    <x v="392"/>
    <n v="7.08"/>
    <x v="133"/>
    <n v="38.07"/>
    <n v="37.64"/>
    <n v="0.43"/>
    <x v="174"/>
    <n v="88.5"/>
    <n v="93.6"/>
    <n v="81.900000000000006"/>
    <n v="4.72"/>
    <n v="1659.78"/>
    <n v="0.124"/>
    <n v="43.6"/>
  </r>
  <r>
    <x v="141"/>
    <x v="4"/>
    <x v="0"/>
    <x v="0"/>
    <x v="354"/>
    <n v="7.59"/>
    <x v="3"/>
    <n v="39.75"/>
    <n v="38.72"/>
    <n v="1.03"/>
    <x v="327"/>
    <n v="94.88"/>
    <n v="95.72"/>
    <n v="88.46"/>
    <n v="31.57"/>
    <n v="3232.23"/>
    <n v="0.79400000000000004"/>
    <n v="81.3"/>
  </r>
  <r>
    <x v="141"/>
    <x v="4"/>
    <x v="0"/>
    <x v="1"/>
    <x v="355"/>
    <n v="8"/>
    <x v="84"/>
    <n v="38.57"/>
    <n v="38.08"/>
    <n v="0.49"/>
    <x v="274"/>
    <n v="100"/>
    <n v="98.37"/>
    <n v="97.13"/>
    <n v="34.32"/>
    <n v="3138.85"/>
    <n v="0.89"/>
    <n v="81.38"/>
  </r>
  <r>
    <x v="141"/>
    <x v="4"/>
    <x v="0"/>
    <x v="2"/>
    <x v="356"/>
    <n v="7.44"/>
    <x v="43"/>
    <n v="35.119999999999997"/>
    <n v="34.81"/>
    <n v="0.31"/>
    <x v="164"/>
    <n v="93"/>
    <n v="91.57"/>
    <n v="84.4"/>
    <n v="30.98"/>
    <n v="2833.08"/>
    <n v="0.88200000000000001"/>
    <n v="80.67"/>
  </r>
  <r>
    <x v="141"/>
    <x v="4"/>
    <x v="1"/>
    <x v="0"/>
    <x v="474"/>
    <n v="7.25"/>
    <x v="87"/>
    <n v="35.58"/>
    <n v="34.630000000000003"/>
    <n v="0.95"/>
    <x v="152"/>
    <n v="90.62"/>
    <n v="93.97"/>
    <n v="82.88"/>
    <n v="50.45"/>
    <n v="4266.1000000000004"/>
    <n v="1.4179999999999999"/>
    <n v="119.9"/>
  </r>
  <r>
    <x v="141"/>
    <x v="4"/>
    <x v="1"/>
    <x v="1"/>
    <x v="948"/>
    <n v="7.77"/>
    <x v="26"/>
    <n v="38.35"/>
    <n v="37.72"/>
    <n v="0.63"/>
    <x v="417"/>
    <n v="97.12"/>
    <n v="101.32"/>
    <n v="96.78"/>
    <n v="53.55"/>
    <n v="4484.12"/>
    <n v="1.3959999999999999"/>
    <n v="116.93"/>
  </r>
  <r>
    <x v="141"/>
    <x v="4"/>
    <x v="1"/>
    <x v="2"/>
    <x v="738"/>
    <n v="7.5"/>
    <x v="35"/>
    <n v="33.950000000000003"/>
    <n v="33.520000000000003"/>
    <n v="0.42"/>
    <x v="376"/>
    <n v="93.75"/>
    <n v="89.57"/>
    <n v="82.92"/>
    <n v="50.43"/>
    <n v="3914.19"/>
    <n v="1.486"/>
    <n v="115.3"/>
  </r>
  <r>
    <x v="141"/>
    <x v="4"/>
    <x v="2"/>
    <x v="0"/>
    <x v="477"/>
    <n v="7.73"/>
    <x v="1"/>
    <n v="34.21"/>
    <n v="33.19"/>
    <n v="1.02"/>
    <x v="315"/>
    <n v="96.62"/>
    <n v="99.04"/>
    <n v="92.84"/>
    <n v="37.67"/>
    <n v="3468.99"/>
    <n v="1.101"/>
    <n v="101.4"/>
  </r>
  <r>
    <x v="141"/>
    <x v="4"/>
    <x v="2"/>
    <x v="1"/>
    <x v="940"/>
    <n v="7.43"/>
    <x v="37"/>
    <n v="28.97"/>
    <n v="27.96"/>
    <n v="1.01"/>
    <x v="112"/>
    <n v="92.88"/>
    <n v="91.89"/>
    <n v="82.37"/>
    <n v="32.83"/>
    <n v="2764.82"/>
    <n v="1.133"/>
    <n v="95.43"/>
  </r>
  <r>
    <x v="141"/>
    <x v="4"/>
    <x v="2"/>
    <x v="2"/>
    <x v="391"/>
    <n v="7.83"/>
    <x v="11"/>
    <n v="35.79"/>
    <n v="35.17"/>
    <n v="0.63"/>
    <x v="226"/>
    <n v="97.88"/>
    <n v="93.87"/>
    <n v="90.26"/>
    <n v="39.229999999999997"/>
    <n v="3401.77"/>
    <n v="1.0960000000000001"/>
    <n v="95.04"/>
  </r>
  <r>
    <x v="141"/>
    <x v="4"/>
    <x v="3"/>
    <x v="0"/>
    <x v="949"/>
    <n v="5.83"/>
    <x v="148"/>
    <n v="34.6"/>
    <n v="34.32"/>
    <n v="0.28000000000000003"/>
    <x v="371"/>
    <n v="72.88"/>
    <n v="98.94"/>
    <n v="71.510000000000005"/>
    <n v="4.01"/>
    <n v="1373.61"/>
    <n v="0.11600000000000001"/>
    <n v="39.700000000000003"/>
  </r>
  <r>
    <x v="141"/>
    <x v="4"/>
    <x v="3"/>
    <x v="1"/>
    <x v="950"/>
    <n v="7.67"/>
    <x v="0"/>
    <n v="43.89"/>
    <n v="43.72"/>
    <n v="0.17"/>
    <x v="141"/>
    <n v="95.88"/>
    <n v="97.67"/>
    <n v="93.27"/>
    <n v="3.92"/>
    <n v="1818.05"/>
    <n v="8.8999999999999996E-2"/>
    <n v="41.42"/>
  </r>
  <r>
    <x v="141"/>
    <x v="4"/>
    <x v="3"/>
    <x v="2"/>
    <x v="752"/>
    <n v="7.75"/>
    <x v="53"/>
    <n v="40.25"/>
    <n v="39.74"/>
    <n v="0.51"/>
    <x v="169"/>
    <n v="96.88"/>
    <n v="91"/>
    <n v="87.04"/>
    <n v="5.25"/>
    <n v="1623.25"/>
    <n v="0.13"/>
    <n v="40.33"/>
  </r>
  <r>
    <x v="142"/>
    <x v="4"/>
    <x v="0"/>
    <x v="0"/>
    <x v="329"/>
    <n v="7.44"/>
    <x v="43"/>
    <n v="39.28"/>
    <n v="38.479999999999997"/>
    <n v="0.8"/>
    <x v="87"/>
    <n v="93"/>
    <n v="91.83"/>
    <n v="83.67"/>
    <n v="33.96"/>
    <n v="3231.38"/>
    <n v="0.86499999999999999"/>
    <n v="82.27"/>
  </r>
  <r>
    <x v="142"/>
    <x v="4"/>
    <x v="0"/>
    <x v="1"/>
    <x v="929"/>
    <n v="7.15"/>
    <x v="108"/>
    <n v="37.090000000000003"/>
    <n v="36.020000000000003"/>
    <n v="1.06"/>
    <x v="102"/>
    <n v="89.38"/>
    <n v="93.46"/>
    <n v="81.13"/>
    <n v="31.72"/>
    <n v="2898.92"/>
    <n v="0.85499999999999998"/>
    <n v="78.16"/>
  </r>
  <r>
    <x v="142"/>
    <x v="4"/>
    <x v="0"/>
    <x v="2"/>
    <x v="546"/>
    <n v="7.13"/>
    <x v="107"/>
    <n v="39.619999999999997"/>
    <n v="38.31"/>
    <n v="1.31"/>
    <x v="101"/>
    <n v="89.12"/>
    <n v="90.09"/>
    <n v="77.64"/>
    <n v="32.78"/>
    <n v="3193.2"/>
    <n v="0.82699999999999996"/>
    <n v="80.599999999999994"/>
  </r>
  <r>
    <x v="142"/>
    <x v="4"/>
    <x v="1"/>
    <x v="0"/>
    <x v="671"/>
    <n v="7.66"/>
    <x v="63"/>
    <n v="39.06"/>
    <n v="38.770000000000003"/>
    <n v="0.28999999999999998"/>
    <x v="126"/>
    <n v="95.75"/>
    <n v="98.57"/>
    <n v="93.69"/>
    <n v="56.2"/>
    <n v="4735.97"/>
    <n v="1.4390000000000001"/>
    <n v="121.24"/>
  </r>
  <r>
    <x v="142"/>
    <x v="4"/>
    <x v="1"/>
    <x v="1"/>
    <x v="951"/>
    <n v="7.7"/>
    <x v="10"/>
    <n v="38.380000000000003"/>
    <n v="37.65"/>
    <n v="0.72"/>
    <x v="199"/>
    <n v="96.25"/>
    <n v="95.31"/>
    <n v="90.01"/>
    <n v="53.59"/>
    <n v="4444.9399999999996"/>
    <n v="1.3959999999999999"/>
    <n v="115.83"/>
  </r>
  <r>
    <x v="142"/>
    <x v="4"/>
    <x v="1"/>
    <x v="2"/>
    <x v="768"/>
    <n v="5.34"/>
    <x v="104"/>
    <n v="26.35"/>
    <n v="25.74"/>
    <n v="0.61"/>
    <x v="242"/>
    <n v="66.75"/>
    <n v="89.58"/>
    <n v="58.42"/>
    <n v="37.78"/>
    <n v="3090.04"/>
    <n v="1.4339999999999999"/>
    <n v="117.26"/>
  </r>
  <r>
    <x v="142"/>
    <x v="4"/>
    <x v="2"/>
    <x v="0"/>
    <x v="861"/>
    <n v="7.75"/>
    <x v="53"/>
    <n v="32.46"/>
    <n v="31.59"/>
    <n v="0.87"/>
    <x v="152"/>
    <n v="96.88"/>
    <n v="98.62"/>
    <n v="92.98"/>
    <n v="33.96"/>
    <n v="3132.11"/>
    <n v="1.046"/>
    <n v="96.5"/>
  </r>
  <r>
    <x v="142"/>
    <x v="4"/>
    <x v="2"/>
    <x v="1"/>
    <x v="429"/>
    <n v="7"/>
    <x v="110"/>
    <n v="30.49"/>
    <n v="29.6"/>
    <n v="0.89"/>
    <x v="180"/>
    <n v="87.5"/>
    <n v="96.01"/>
    <n v="81.56"/>
    <n v="32.74"/>
    <n v="2918.24"/>
    <n v="1.0740000000000001"/>
    <n v="95.72"/>
  </r>
  <r>
    <x v="142"/>
    <x v="4"/>
    <x v="2"/>
    <x v="2"/>
    <x v="770"/>
    <n v="7.55"/>
    <x v="25"/>
    <n v="31.4"/>
    <n v="30.41"/>
    <n v="0.99"/>
    <x v="53"/>
    <n v="94.38"/>
    <n v="92.35"/>
    <n v="84.41"/>
    <n v="34.72"/>
    <n v="2952.08"/>
    <n v="1.1060000000000001"/>
    <n v="94.03"/>
  </r>
  <r>
    <x v="142"/>
    <x v="4"/>
    <x v="3"/>
    <x v="0"/>
    <x v="952"/>
    <n v="7.79"/>
    <x v="71"/>
    <n v="40.24"/>
    <n v="39.630000000000003"/>
    <n v="0.62"/>
    <x v="13"/>
    <n v="97.38"/>
    <n v="95.41"/>
    <n v="91.48"/>
    <n v="3.88"/>
    <n v="1731.91"/>
    <n v="9.6000000000000002E-2"/>
    <n v="43.04"/>
  </r>
  <r>
    <x v="142"/>
    <x v="4"/>
    <x v="3"/>
    <x v="1"/>
    <x v="953"/>
    <n v="7.62"/>
    <x v="54"/>
    <n v="36.270000000000003"/>
    <n v="35.880000000000003"/>
    <n v="0.39"/>
    <x v="303"/>
    <n v="95.25"/>
    <n v="91.13"/>
    <n v="85.86"/>
    <n v="3.66"/>
    <n v="1599.21"/>
    <n v="0.10100000000000001"/>
    <n v="44.09"/>
  </r>
  <r>
    <x v="142"/>
    <x v="4"/>
    <x v="3"/>
    <x v="2"/>
    <x v="773"/>
    <n v="7.56"/>
    <x v="76"/>
    <n v="38.89"/>
    <n v="38.26"/>
    <n v="0.63"/>
    <x v="312"/>
    <n v="94.5"/>
    <n v="92.9"/>
    <n v="86.36"/>
    <n v="4.22"/>
    <n v="1602.28"/>
    <n v="0.108"/>
    <n v="41.2"/>
  </r>
  <r>
    <x v="143"/>
    <x v="4"/>
    <x v="0"/>
    <x v="0"/>
    <x v="628"/>
    <n v="7.45"/>
    <x v="58"/>
    <n v="37.229999999999997"/>
    <n v="36.75"/>
    <n v="0.48"/>
    <x v="20"/>
    <n v="93.12"/>
    <n v="99.52"/>
    <n v="91.48"/>
    <n v="32.15"/>
    <n v="3137.79"/>
    <n v="0.86399999999999999"/>
    <n v="84.28"/>
  </r>
  <r>
    <x v="143"/>
    <x v="4"/>
    <x v="0"/>
    <x v="1"/>
    <x v="629"/>
    <n v="7.62"/>
    <x v="54"/>
    <n v="36.67"/>
    <n v="35.56"/>
    <n v="1.1100000000000001"/>
    <x v="121"/>
    <n v="95.25"/>
    <n v="95.86"/>
    <n v="88.53"/>
    <n v="31.42"/>
    <n v="3004.2"/>
    <n v="0.85699999999999998"/>
    <n v="81.92"/>
  </r>
  <r>
    <x v="143"/>
    <x v="4"/>
    <x v="0"/>
    <x v="2"/>
    <x v="630"/>
    <n v="7.91"/>
    <x v="69"/>
    <n v="41.51"/>
    <n v="40.64"/>
    <n v="0.87"/>
    <x v="115"/>
    <n v="98.88"/>
    <n v="94.85"/>
    <n v="91.81"/>
    <n v="34.33"/>
    <n v="3311.36"/>
    <n v="0.82699999999999996"/>
    <n v="79.760000000000005"/>
  </r>
  <r>
    <x v="143"/>
    <x v="4"/>
    <x v="1"/>
    <x v="0"/>
    <x v="631"/>
    <n v="7.81"/>
    <x v="49"/>
    <n v="37.49"/>
    <n v="36.9"/>
    <n v="0.6"/>
    <x v="39"/>
    <n v="97.62"/>
    <n v="95.29"/>
    <n v="91.55"/>
    <n v="55.17"/>
    <n v="4460.17"/>
    <n v="1.4710000000000001"/>
    <n v="118.96"/>
  </r>
  <r>
    <x v="143"/>
    <x v="4"/>
    <x v="1"/>
    <x v="1"/>
    <x v="233"/>
    <n v="7.23"/>
    <x v="21"/>
    <n v="35.06"/>
    <n v="34.520000000000003"/>
    <n v="0.54"/>
    <x v="5"/>
    <n v="90.38"/>
    <n v="96.49"/>
    <n v="85.86"/>
    <n v="51.49"/>
    <n v="4371.9399999999996"/>
    <n v="1.4690000000000001"/>
    <n v="124.69"/>
  </r>
  <r>
    <x v="143"/>
    <x v="4"/>
    <x v="1"/>
    <x v="2"/>
    <x v="632"/>
    <n v="7.21"/>
    <x v="68"/>
    <n v="30.29"/>
    <n v="29.67"/>
    <n v="0.62"/>
    <x v="83"/>
    <n v="90.12"/>
    <n v="96.94"/>
    <n v="85.59"/>
    <n v="44.48"/>
    <n v="3517.95"/>
    <n v="1.4690000000000001"/>
    <n v="116.16"/>
  </r>
  <r>
    <x v="143"/>
    <x v="4"/>
    <x v="2"/>
    <x v="0"/>
    <x v="633"/>
    <n v="7.65"/>
    <x v="48"/>
    <n v="31.36"/>
    <n v="30.61"/>
    <n v="0.75"/>
    <x v="22"/>
    <n v="95.62"/>
    <n v="94.73"/>
    <n v="88.43"/>
    <n v="33.94"/>
    <n v="2962.7"/>
    <n v="1.0820000000000001"/>
    <n v="94.48"/>
  </r>
  <r>
    <x v="143"/>
    <x v="4"/>
    <x v="2"/>
    <x v="1"/>
    <x v="236"/>
    <n v="7.44"/>
    <x v="43"/>
    <n v="34.659999999999997"/>
    <n v="33.770000000000003"/>
    <n v="0.89"/>
    <x v="11"/>
    <n v="93"/>
    <n v="96.73"/>
    <n v="87.65"/>
    <n v="37.619999999999997"/>
    <n v="3393.98"/>
    <n v="1.085"/>
    <n v="97.91"/>
  </r>
  <r>
    <x v="143"/>
    <x v="4"/>
    <x v="2"/>
    <x v="2"/>
    <x v="634"/>
    <n v="7.13"/>
    <x v="107"/>
    <n v="31.04"/>
    <n v="30.1"/>
    <n v="0.94"/>
    <x v="3"/>
    <n v="89.12"/>
    <n v="93.66"/>
    <n v="80.94"/>
    <n v="34.22"/>
    <n v="2952.52"/>
    <n v="1.1020000000000001"/>
    <n v="95.13"/>
  </r>
  <r>
    <x v="143"/>
    <x v="4"/>
    <x v="3"/>
    <x v="0"/>
    <x v="635"/>
    <n v="7.57"/>
    <x v="42"/>
    <n v="34.9"/>
    <n v="34.24"/>
    <n v="0.65"/>
    <x v="122"/>
    <n v="94.62"/>
    <n v="100.2"/>
    <n v="93.04"/>
    <n v="3.14"/>
    <n v="1380.87"/>
    <n v="0.09"/>
    <n v="39.57"/>
  </r>
  <r>
    <x v="143"/>
    <x v="4"/>
    <x v="3"/>
    <x v="1"/>
    <x v="239"/>
    <n v="7.3"/>
    <x v="32"/>
    <n v="37.369999999999997"/>
    <n v="37.28"/>
    <n v="0.09"/>
    <x v="356"/>
    <n v="91.25"/>
    <n v="98.35"/>
    <n v="89.53"/>
    <n v="4.5"/>
    <n v="1649.42"/>
    <n v="0.12"/>
    <n v="44.14"/>
  </r>
  <r>
    <x v="143"/>
    <x v="4"/>
    <x v="3"/>
    <x v="2"/>
    <x v="636"/>
    <n v="7.31"/>
    <x v="57"/>
    <n v="36.68"/>
    <n v="36.159999999999997"/>
    <n v="0.52"/>
    <x v="75"/>
    <n v="91.38"/>
    <n v="91.3"/>
    <n v="82.25"/>
    <n v="4.7699999999999996"/>
    <n v="1448.11"/>
    <n v="0.13"/>
    <n v="39.479999999999997"/>
  </r>
  <r>
    <x v="144"/>
    <x v="4"/>
    <x v="0"/>
    <x v="0"/>
    <x v="709"/>
    <n v="7.09"/>
    <x v="93"/>
    <n v="37.1"/>
    <n v="36.19"/>
    <n v="0.91"/>
    <x v="427"/>
    <n v="88.62"/>
    <n v="90.46"/>
    <n v="78.2"/>
    <n v="32.68"/>
    <n v="3002.57"/>
    <n v="0.88100000000000001"/>
    <n v="80.930000000000007"/>
  </r>
  <r>
    <x v="144"/>
    <x v="4"/>
    <x v="0"/>
    <x v="1"/>
    <x v="954"/>
    <n v="6.03"/>
    <x v="149"/>
    <n v="30.95"/>
    <n v="30.53"/>
    <n v="0.42"/>
    <x v="44"/>
    <n v="75.38"/>
    <n v="102.65"/>
    <n v="76.33"/>
    <n v="26.42"/>
    <n v="2574.86"/>
    <n v="0.85399999999999998"/>
    <n v="83.2"/>
  </r>
  <r>
    <x v="144"/>
    <x v="4"/>
    <x v="0"/>
    <x v="2"/>
    <x v="357"/>
    <n v="7.73"/>
    <x v="1"/>
    <n v="38.53"/>
    <n v="37.85"/>
    <n v="0.68"/>
    <x v="389"/>
    <n v="96.62"/>
    <n v="96.73"/>
    <n v="91.81"/>
    <n v="35.15"/>
    <n v="3339.63"/>
    <n v="0.91200000000000003"/>
    <n v="86.67"/>
  </r>
  <r>
    <x v="144"/>
    <x v="4"/>
    <x v="1"/>
    <x v="0"/>
    <x v="485"/>
    <n v="7.74"/>
    <x v="45"/>
    <n v="35.79"/>
    <n v="35.549999999999997"/>
    <n v="0.24"/>
    <x v="302"/>
    <n v="96.75"/>
    <n v="92.59"/>
    <n v="88.99"/>
    <n v="51.58"/>
    <n v="4257.28"/>
    <n v="1.4410000000000001"/>
    <n v="118.95"/>
  </r>
  <r>
    <x v="144"/>
    <x v="4"/>
    <x v="1"/>
    <x v="1"/>
    <x v="486"/>
    <n v="7.83"/>
    <x v="11"/>
    <n v="36.07"/>
    <n v="34.72"/>
    <n v="1.35"/>
    <x v="227"/>
    <n v="97.88"/>
    <n v="91.81"/>
    <n v="86.49"/>
    <n v="52.06"/>
    <n v="4187.25"/>
    <n v="1.4430000000000001"/>
    <n v="116.09"/>
  </r>
  <r>
    <x v="144"/>
    <x v="4"/>
    <x v="1"/>
    <x v="2"/>
    <x v="444"/>
    <n v="7.48"/>
    <x v="44"/>
    <n v="34.9"/>
    <n v="34.35"/>
    <n v="0.54"/>
    <x v="113"/>
    <n v="93.5"/>
    <n v="97.15"/>
    <n v="89.42"/>
    <n v="50.89"/>
    <n v="4092.4"/>
    <n v="1.458"/>
    <n v="117.28"/>
  </r>
  <r>
    <x v="144"/>
    <x v="4"/>
    <x v="2"/>
    <x v="0"/>
    <x v="487"/>
    <n v="7.64"/>
    <x v="22"/>
    <n v="33.979999999999997"/>
    <n v="33.15"/>
    <n v="0.83"/>
    <x v="59"/>
    <n v="95.5"/>
    <n v="94.88"/>
    <n v="88.41"/>
    <n v="35.74"/>
    <n v="3202.34"/>
    <n v="1.052"/>
    <n v="94.25"/>
  </r>
  <r>
    <x v="144"/>
    <x v="4"/>
    <x v="2"/>
    <x v="1"/>
    <x v="488"/>
    <n v="7.55"/>
    <x v="25"/>
    <n v="33.89"/>
    <n v="32.94"/>
    <n v="0.95"/>
    <x v="352"/>
    <n v="94.38"/>
    <n v="89.38"/>
    <n v="81.99"/>
    <n v="37.15"/>
    <n v="3214"/>
    <n v="1.0960000000000001"/>
    <n v="94.85"/>
  </r>
  <r>
    <x v="144"/>
    <x v="4"/>
    <x v="2"/>
    <x v="2"/>
    <x v="899"/>
    <n v="7.53"/>
    <x v="78"/>
    <n v="29.93"/>
    <n v="29.23"/>
    <n v="0.69"/>
    <x v="72"/>
    <n v="94.12"/>
    <n v="97.65"/>
    <n v="89.78"/>
    <n v="31.74"/>
    <n v="2825.83"/>
    <n v="1.0609999999999999"/>
    <n v="94.42"/>
  </r>
  <r>
    <x v="144"/>
    <x v="4"/>
    <x v="3"/>
    <x v="0"/>
    <x v="714"/>
    <n v="7.84"/>
    <x v="52"/>
    <n v="43.28"/>
    <n v="42.81"/>
    <n v="0.47"/>
    <x v="303"/>
    <n v="98"/>
    <n v="98.6"/>
    <n v="95.59"/>
    <n v="5.18"/>
    <n v="1767.32"/>
    <n v="0.12"/>
    <n v="40.840000000000003"/>
  </r>
  <r>
    <x v="144"/>
    <x v="4"/>
    <x v="3"/>
    <x v="1"/>
    <x v="955"/>
    <n v="7.26"/>
    <x v="100"/>
    <n v="38.96"/>
    <n v="38.96"/>
    <n v="0"/>
    <x v="56"/>
    <n v="90.75"/>
    <n v="98.93"/>
    <n v="89.78"/>
    <n v="4.95"/>
    <n v="1606.87"/>
    <n v="0.127"/>
    <n v="41.25"/>
  </r>
  <r>
    <x v="144"/>
    <x v="4"/>
    <x v="3"/>
    <x v="2"/>
    <x v="366"/>
    <n v="7.65"/>
    <x v="48"/>
    <n v="36.770000000000003"/>
    <n v="36.11"/>
    <n v="0.66"/>
    <x v="234"/>
    <n v="95.62"/>
    <n v="103"/>
    <n v="96.73"/>
    <n v="4.03"/>
    <n v="1568.36"/>
    <n v="0.11"/>
    <n v="42.65"/>
  </r>
  <r>
    <x v="145"/>
    <x v="4"/>
    <x v="0"/>
    <x v="0"/>
    <x v="589"/>
    <n v="7.47"/>
    <x v="51"/>
    <n v="34.85"/>
    <n v="33.799999999999997"/>
    <n v="1.06"/>
    <x v="3"/>
    <n v="93.38"/>
    <n v="89.94"/>
    <n v="81.44"/>
    <n v="30.98"/>
    <n v="2728.3"/>
    <n v="0.88900000000000001"/>
    <n v="78.28"/>
  </r>
  <r>
    <x v="145"/>
    <x v="4"/>
    <x v="0"/>
    <x v="1"/>
    <x v="126"/>
    <n v="7.21"/>
    <x v="68"/>
    <n v="34.03"/>
    <n v="33.64"/>
    <n v="0.39"/>
    <x v="204"/>
    <n v="90.12"/>
    <n v="95.18"/>
    <n v="84.8"/>
    <n v="27.93"/>
    <n v="2919.53"/>
    <n v="0.82099999999999995"/>
    <n v="85.79"/>
  </r>
  <r>
    <x v="145"/>
    <x v="4"/>
    <x v="0"/>
    <x v="2"/>
    <x v="554"/>
    <n v="7.42"/>
    <x v="31"/>
    <n v="37.770000000000003"/>
    <n v="37.26"/>
    <n v="0.51"/>
    <x v="44"/>
    <n v="92.75"/>
    <n v="97.67"/>
    <n v="89.37"/>
    <n v="32.97"/>
    <n v="3118.46"/>
    <n v="0.873"/>
    <n v="82.57"/>
  </r>
  <r>
    <x v="145"/>
    <x v="4"/>
    <x v="1"/>
    <x v="0"/>
    <x v="624"/>
    <n v="7.71"/>
    <x v="41"/>
    <n v="32.94"/>
    <n v="32.33"/>
    <n v="0.62"/>
    <x v="122"/>
    <n v="96.38"/>
    <n v="102.48"/>
    <n v="96.92"/>
    <n v="46.88"/>
    <n v="3837.63"/>
    <n v="1.423"/>
    <n v="116.5"/>
  </r>
  <r>
    <x v="145"/>
    <x v="4"/>
    <x v="1"/>
    <x v="1"/>
    <x v="129"/>
    <n v="7.75"/>
    <x v="53"/>
    <n v="32.869999999999997"/>
    <n v="31.67"/>
    <n v="1.2"/>
    <x v="209"/>
    <n v="96.88"/>
    <n v="92.95"/>
    <n v="86.77"/>
    <n v="48.62"/>
    <n v="3796.94"/>
    <n v="1.4790000000000001"/>
    <n v="115.51"/>
  </r>
  <r>
    <x v="145"/>
    <x v="4"/>
    <x v="1"/>
    <x v="2"/>
    <x v="956"/>
    <n v="7.22"/>
    <x v="74"/>
    <n v="27.36"/>
    <n v="26.68"/>
    <n v="0.68"/>
    <x v="265"/>
    <n v="90.25"/>
    <n v="98.24"/>
    <n v="86.44"/>
    <n v="38.729999999999997"/>
    <n v="3171.07"/>
    <n v="1.4159999999999999"/>
    <n v="115.89"/>
  </r>
  <r>
    <x v="145"/>
    <x v="4"/>
    <x v="2"/>
    <x v="0"/>
    <x v="593"/>
    <n v="7.86"/>
    <x v="66"/>
    <n v="32.56"/>
    <n v="31.46"/>
    <n v="1.1000000000000001"/>
    <x v="216"/>
    <n v="98.25"/>
    <n v="96.21"/>
    <n v="91.33"/>
    <n v="37.049999999999997"/>
    <n v="3058.83"/>
    <n v="1.1379999999999999"/>
    <n v="93.95"/>
  </r>
  <r>
    <x v="145"/>
    <x v="4"/>
    <x v="2"/>
    <x v="1"/>
    <x v="957"/>
    <n v="7.99"/>
    <x v="130"/>
    <n v="33.729999999999997"/>
    <n v="32.85"/>
    <n v="0.88"/>
    <x v="73"/>
    <n v="99.88"/>
    <n v="99.45"/>
    <n v="96.73"/>
    <n v="37.71"/>
    <n v="3216.3"/>
    <n v="1.1180000000000001"/>
    <n v="95.35"/>
  </r>
  <r>
    <x v="145"/>
    <x v="4"/>
    <x v="2"/>
    <x v="2"/>
    <x v="958"/>
    <n v="7.32"/>
    <x v="18"/>
    <n v="28.78"/>
    <n v="27.6"/>
    <n v="1.18"/>
    <x v="436"/>
    <n v="91.5"/>
    <n v="96.36"/>
    <n v="84.54"/>
    <n v="31.65"/>
    <n v="2834.9"/>
    <n v="1.099"/>
    <n v="98.49"/>
  </r>
  <r>
    <x v="145"/>
    <x v="4"/>
    <x v="3"/>
    <x v="0"/>
    <x v="758"/>
    <n v="7.81"/>
    <x v="49"/>
    <n v="37.950000000000003"/>
    <n v="37.76"/>
    <n v="0.19"/>
    <x v="437"/>
    <n v="97.62"/>
    <n v="96.22"/>
    <n v="93.47"/>
    <n v="3.01"/>
    <n v="1599.7"/>
    <n v="7.9000000000000001E-2"/>
    <n v="42.15"/>
  </r>
  <r>
    <x v="145"/>
    <x v="4"/>
    <x v="3"/>
    <x v="1"/>
    <x v="759"/>
    <n v="7.72"/>
    <x v="24"/>
    <n v="38.78"/>
    <n v="38.32"/>
    <n v="0.46"/>
    <x v="132"/>
    <n v="96.5"/>
    <n v="97.97"/>
    <n v="93.43"/>
    <n v="4.0599999999999996"/>
    <n v="1527.37"/>
    <n v="0.105"/>
    <n v="39.39"/>
  </r>
  <r>
    <x v="145"/>
    <x v="4"/>
    <x v="3"/>
    <x v="2"/>
    <x v="959"/>
    <n v="7.48"/>
    <x v="44"/>
    <n v="36.86"/>
    <n v="36.78"/>
    <n v="0.08"/>
    <x v="214"/>
    <n v="93.5"/>
    <n v="90.08"/>
    <n v="84.04"/>
    <n v="4.32"/>
    <n v="1575.13"/>
    <n v="0.11700000000000001"/>
    <n v="42.74"/>
  </r>
  <r>
    <x v="146"/>
    <x v="4"/>
    <x v="0"/>
    <x v="0"/>
    <x v="759"/>
    <n v="7.83"/>
    <x v="11"/>
    <n v="40.19"/>
    <n v="39.020000000000003"/>
    <n v="1.17"/>
    <x v="80"/>
    <n v="97.88"/>
    <n v="92.92"/>
    <n v="88.3"/>
    <n v="34.520000000000003"/>
    <n v="3230.37"/>
    <n v="0.85899999999999999"/>
    <n v="80.38"/>
  </r>
  <r>
    <x v="146"/>
    <x v="4"/>
    <x v="0"/>
    <x v="1"/>
    <x v="801"/>
    <n v="7.47"/>
    <x v="51"/>
    <n v="37.81"/>
    <n v="37.24"/>
    <n v="0.56000000000000005"/>
    <x v="400"/>
    <n v="93.38"/>
    <n v="93.75"/>
    <n v="86.23"/>
    <n v="30.84"/>
    <n v="3126.31"/>
    <n v="0.81599999999999995"/>
    <n v="82.69"/>
  </r>
  <r>
    <x v="146"/>
    <x v="4"/>
    <x v="0"/>
    <x v="2"/>
    <x v="960"/>
    <n v="7.42"/>
    <x v="31"/>
    <n v="32.01"/>
    <n v="31.5"/>
    <n v="0.51"/>
    <x v="39"/>
    <n v="92.75"/>
    <n v="95.72"/>
    <n v="87.37"/>
    <n v="25.88"/>
    <n v="2661.1"/>
    <n v="0.80800000000000005"/>
    <n v="83.13"/>
  </r>
  <r>
    <x v="146"/>
    <x v="4"/>
    <x v="1"/>
    <x v="0"/>
    <x v="762"/>
    <n v="7.64"/>
    <x v="22"/>
    <n v="32.200000000000003"/>
    <n v="31.59"/>
    <n v="0.62"/>
    <x v="145"/>
    <n v="95.5"/>
    <n v="99.06"/>
    <n v="92.79"/>
    <n v="46.83"/>
    <n v="3938.3"/>
    <n v="1.454"/>
    <n v="122.29"/>
  </r>
  <r>
    <x v="146"/>
    <x v="4"/>
    <x v="1"/>
    <x v="1"/>
    <x v="804"/>
    <n v="7.83"/>
    <x v="11"/>
    <n v="36.75"/>
    <n v="35.83"/>
    <n v="0.91"/>
    <x v="287"/>
    <n v="97.88"/>
    <n v="95.16"/>
    <n v="90.82"/>
    <n v="50.99"/>
    <n v="4223.5200000000004"/>
    <n v="1.3879999999999999"/>
    <n v="114.94"/>
  </r>
  <r>
    <x v="146"/>
    <x v="4"/>
    <x v="1"/>
    <x v="2"/>
    <x v="285"/>
    <n v="7.54"/>
    <x v="61"/>
    <n v="31.35"/>
    <n v="31.03"/>
    <n v="0.31"/>
    <x v="95"/>
    <n v="94.25"/>
    <n v="90.42"/>
    <n v="84.37"/>
    <n v="44.83"/>
    <n v="3795.58"/>
    <n v="1.43"/>
    <n v="121.08"/>
  </r>
  <r>
    <x v="146"/>
    <x v="4"/>
    <x v="2"/>
    <x v="0"/>
    <x v="453"/>
    <n v="7.18"/>
    <x v="101"/>
    <n v="26.86"/>
    <n v="26.25"/>
    <n v="0.6"/>
    <x v="74"/>
    <n v="89.75"/>
    <n v="97.94"/>
    <n v="85.93"/>
    <n v="29.51"/>
    <n v="2580.89"/>
    <n v="1.099"/>
    <n v="96.1"/>
  </r>
  <r>
    <x v="146"/>
    <x v="4"/>
    <x v="2"/>
    <x v="1"/>
    <x v="131"/>
    <n v="7.62"/>
    <x v="54"/>
    <n v="30.04"/>
    <n v="29.49"/>
    <n v="0.54"/>
    <x v="206"/>
    <n v="95.25"/>
    <n v="100.34"/>
    <n v="93.84"/>
    <n v="33.659999999999997"/>
    <n v="2982.69"/>
    <n v="1.121"/>
    <n v="99.3"/>
  </r>
  <r>
    <x v="146"/>
    <x v="4"/>
    <x v="2"/>
    <x v="2"/>
    <x v="132"/>
    <n v="7.77"/>
    <x v="26"/>
    <n v="29.52"/>
    <n v="28.67"/>
    <n v="0.84"/>
    <x v="345"/>
    <n v="97.12"/>
    <n v="95.92"/>
    <n v="90.51"/>
    <n v="32.61"/>
    <n v="2800.24"/>
    <n v="1.105"/>
    <n v="94.87"/>
  </r>
  <r>
    <x v="146"/>
    <x v="4"/>
    <x v="3"/>
    <x v="0"/>
    <x v="764"/>
    <n v="7.64"/>
    <x v="22"/>
    <n v="39.6"/>
    <n v="39.44"/>
    <n v="0.15"/>
    <x v="141"/>
    <n v="95.5"/>
    <n v="91.34"/>
    <n v="86.89"/>
    <n v="6.43"/>
    <n v="1715.74"/>
    <n v="0.16200000000000001"/>
    <n v="43.33"/>
  </r>
  <r>
    <x v="146"/>
    <x v="4"/>
    <x v="3"/>
    <x v="1"/>
    <x v="208"/>
    <n v="7.09"/>
    <x v="93"/>
    <n v="39.65"/>
    <n v="39.01"/>
    <n v="0.64"/>
    <x v="50"/>
    <n v="88.62"/>
    <n v="96.01"/>
    <n v="83.71"/>
    <n v="5.59"/>
    <n v="1802.61"/>
    <n v="0.14099999999999999"/>
    <n v="45.46"/>
  </r>
  <r>
    <x v="146"/>
    <x v="4"/>
    <x v="3"/>
    <x v="2"/>
    <x v="961"/>
    <n v="7.6"/>
    <x v="5"/>
    <n v="39.69"/>
    <n v="39.090000000000003"/>
    <n v="0.6"/>
    <x v="292"/>
    <n v="95"/>
    <n v="100.24"/>
    <n v="93.8"/>
    <n v="3.5"/>
    <n v="1718.23"/>
    <n v="8.7999999999999995E-2"/>
    <n v="43.29"/>
  </r>
  <r>
    <x v="147"/>
    <x v="4"/>
    <x v="0"/>
    <x v="0"/>
    <x v="962"/>
    <n v="7.45"/>
    <x v="58"/>
    <n v="37.200000000000003"/>
    <n v="36.67"/>
    <n v="0.54"/>
    <x v="185"/>
    <n v="93.12"/>
    <n v="94.78"/>
    <n v="86.99"/>
    <n v="31.06"/>
    <n v="3051.37"/>
    <n v="0.83499999999999996"/>
    <n v="82.02"/>
  </r>
  <r>
    <x v="147"/>
    <x v="4"/>
    <x v="0"/>
    <x v="1"/>
    <x v="963"/>
    <n v="7.52"/>
    <x v="39"/>
    <n v="40.130000000000003"/>
    <n v="39.03"/>
    <n v="1.1100000000000001"/>
    <x v="217"/>
    <n v="94"/>
    <n v="95.53"/>
    <n v="87.32"/>
    <n v="35.909999999999997"/>
    <n v="3284.4"/>
    <n v="0.89500000000000002"/>
    <n v="81.84"/>
  </r>
  <r>
    <x v="147"/>
    <x v="4"/>
    <x v="0"/>
    <x v="2"/>
    <x v="964"/>
    <n v="7.14"/>
    <x v="134"/>
    <n v="33.11"/>
    <n v="32.31"/>
    <n v="0.79"/>
    <x v="26"/>
    <n v="89.25"/>
    <n v="96.73"/>
    <n v="84.26"/>
    <n v="29.3"/>
    <n v="2684.69"/>
    <n v="0.88500000000000001"/>
    <n v="81.09"/>
  </r>
  <r>
    <x v="147"/>
    <x v="4"/>
    <x v="1"/>
    <x v="0"/>
    <x v="965"/>
    <n v="7.83"/>
    <x v="11"/>
    <n v="37.630000000000003"/>
    <n v="36.619999999999997"/>
    <n v="1.01"/>
    <x v="372"/>
    <n v="97.88"/>
    <n v="99.46"/>
    <n v="94.73"/>
    <n v="54.08"/>
    <n v="4412.83"/>
    <n v="1.4370000000000001"/>
    <n v="117.25"/>
  </r>
  <r>
    <x v="147"/>
    <x v="4"/>
    <x v="1"/>
    <x v="1"/>
    <x v="966"/>
    <n v="7.92"/>
    <x v="86"/>
    <n v="35.14"/>
    <n v="34.380000000000003"/>
    <n v="0.76"/>
    <x v="93"/>
    <n v="99"/>
    <n v="99.4"/>
    <n v="96.28"/>
    <n v="51.11"/>
    <n v="4111.28"/>
    <n v="1.454"/>
    <n v="116.99"/>
  </r>
  <r>
    <x v="147"/>
    <x v="4"/>
    <x v="1"/>
    <x v="2"/>
    <x v="7"/>
    <n v="7.04"/>
    <x v="92"/>
    <n v="33.020000000000003"/>
    <n v="32.409999999999997"/>
    <n v="0.61"/>
    <x v="77"/>
    <n v="88"/>
    <n v="96.86"/>
    <n v="83.65"/>
    <n v="48.47"/>
    <n v="3887.69"/>
    <n v="1.468"/>
    <n v="117.72"/>
  </r>
  <r>
    <x v="147"/>
    <x v="4"/>
    <x v="2"/>
    <x v="0"/>
    <x v="769"/>
    <n v="7.88"/>
    <x v="95"/>
    <n v="34.979999999999997"/>
    <n v="33.950000000000003"/>
    <n v="1.03"/>
    <x v="397"/>
    <n v="98.5"/>
    <n v="90.9"/>
    <n v="86.89"/>
    <n v="40.049999999999997"/>
    <n v="3345.62"/>
    <n v="1.145"/>
    <n v="95.64"/>
  </r>
  <r>
    <x v="147"/>
    <x v="4"/>
    <x v="2"/>
    <x v="1"/>
    <x v="967"/>
    <n v="7.73"/>
    <x v="1"/>
    <n v="31.65"/>
    <n v="30.79"/>
    <n v="0.86"/>
    <x v="34"/>
    <n v="96.62"/>
    <n v="92.46"/>
    <n v="86.91"/>
    <n v="35.71"/>
    <n v="2896.14"/>
    <n v="1.1279999999999999"/>
    <n v="91.5"/>
  </r>
  <r>
    <x v="147"/>
    <x v="4"/>
    <x v="2"/>
    <x v="2"/>
    <x v="968"/>
    <n v="7.65"/>
    <x v="48"/>
    <n v="31.07"/>
    <n v="30.16"/>
    <n v="0.92"/>
    <x v="37"/>
    <n v="95.62"/>
    <n v="90.84"/>
    <n v="84.29"/>
    <n v="33.549999999999997"/>
    <n v="2822.73"/>
    <n v="1.08"/>
    <n v="90.84"/>
  </r>
  <r>
    <x v="147"/>
    <x v="4"/>
    <x v="3"/>
    <x v="0"/>
    <x v="638"/>
    <n v="7.99"/>
    <x v="130"/>
    <n v="42.6"/>
    <n v="42.48"/>
    <n v="0.12"/>
    <x v="245"/>
    <n v="99.88"/>
    <n v="97.54"/>
    <n v="97.15"/>
    <n v="5.45"/>
    <n v="1880.41"/>
    <n v="0.128"/>
    <n v="44.14"/>
  </r>
  <r>
    <x v="147"/>
    <x v="4"/>
    <x v="3"/>
    <x v="1"/>
    <x v="562"/>
    <n v="7.87"/>
    <x v="33"/>
    <n v="45.3"/>
    <n v="45.3"/>
    <n v="0"/>
    <x v="56"/>
    <n v="98.38"/>
    <n v="95.47"/>
    <n v="93.92"/>
    <n v="7.91"/>
    <n v="1948.75"/>
    <n v="0.17499999999999999"/>
    <n v="43.02"/>
  </r>
  <r>
    <x v="147"/>
    <x v="4"/>
    <x v="3"/>
    <x v="2"/>
    <x v="439"/>
    <n v="7.46"/>
    <x v="96"/>
    <n v="39.24"/>
    <n v="38.82"/>
    <n v="0.42"/>
    <x v="230"/>
    <n v="93.25"/>
    <n v="91.89"/>
    <n v="84.77"/>
    <n v="6.21"/>
    <n v="1777.94"/>
    <n v="0.158"/>
    <n v="45.31"/>
  </r>
  <r>
    <x v="148"/>
    <x v="4"/>
    <x v="0"/>
    <x v="0"/>
    <x v="547"/>
    <n v="7.64"/>
    <x v="22"/>
    <n v="39.01"/>
    <n v="38.130000000000003"/>
    <n v="0.88"/>
    <x v="79"/>
    <n v="95.5"/>
    <n v="95.68"/>
    <n v="89.32"/>
    <n v="33.44"/>
    <n v="3198.09"/>
    <n v="0.85699999999999998"/>
    <n v="81.99"/>
  </r>
  <r>
    <x v="148"/>
    <x v="4"/>
    <x v="0"/>
    <x v="1"/>
    <x v="640"/>
    <n v="7.69"/>
    <x v="13"/>
    <n v="37.979999999999997"/>
    <n v="37.58"/>
    <n v="0.41"/>
    <x v="230"/>
    <n v="96.12"/>
    <n v="92.66"/>
    <n v="88.12"/>
    <n v="30.96"/>
    <n v="3140.97"/>
    <n v="0.81499999999999995"/>
    <n v="82.69"/>
  </r>
  <r>
    <x v="148"/>
    <x v="4"/>
    <x v="0"/>
    <x v="2"/>
    <x v="902"/>
    <n v="7.61"/>
    <x v="23"/>
    <n v="36.4"/>
    <n v="35.67"/>
    <n v="0.73"/>
    <x v="14"/>
    <n v="95.12"/>
    <n v="92.28"/>
    <n v="86.01"/>
    <n v="30.01"/>
    <n v="2951.99"/>
    <n v="0.82399999999999995"/>
    <n v="81.099999999999994"/>
  </r>
  <r>
    <x v="148"/>
    <x v="4"/>
    <x v="1"/>
    <x v="0"/>
    <x v="644"/>
    <n v="7.67"/>
    <x v="0"/>
    <n v="33.130000000000003"/>
    <n v="32.33"/>
    <n v="0.8"/>
    <x v="249"/>
    <n v="95.88"/>
    <n v="93.05"/>
    <n v="87.06"/>
    <n v="48.06"/>
    <n v="3814.75"/>
    <n v="1.45"/>
    <n v="115.13"/>
  </r>
  <r>
    <x v="148"/>
    <x v="4"/>
    <x v="1"/>
    <x v="1"/>
    <x v="969"/>
    <n v="7.67"/>
    <x v="0"/>
    <n v="32.68"/>
    <n v="32.68"/>
    <n v="0"/>
    <x v="56"/>
    <n v="95.88"/>
    <n v="93.63"/>
    <n v="89.77"/>
    <n v="47.18"/>
    <n v="3825.79"/>
    <n v="1.4430000000000001"/>
    <n v="117.05"/>
  </r>
  <r>
    <x v="148"/>
    <x v="4"/>
    <x v="1"/>
    <x v="2"/>
    <x v="614"/>
    <n v="7.76"/>
    <x v="15"/>
    <n v="33.1"/>
    <n v="32.51"/>
    <n v="0.59"/>
    <x v="389"/>
    <n v="97"/>
    <n v="90.26"/>
    <n v="86"/>
    <n v="48.75"/>
    <n v="3862.72"/>
    <n v="1.4730000000000001"/>
    <n v="116.7"/>
  </r>
  <r>
    <x v="148"/>
    <x v="4"/>
    <x v="2"/>
    <x v="0"/>
    <x v="970"/>
    <n v="7.67"/>
    <x v="0"/>
    <n v="33.21"/>
    <n v="31.95"/>
    <n v="1.27"/>
    <x v="148"/>
    <n v="95.88"/>
    <n v="99.15"/>
    <n v="91.44"/>
    <n v="37.659999999999997"/>
    <n v="3012.94"/>
    <n v="1.1339999999999999"/>
    <n v="90.72"/>
  </r>
  <r>
    <x v="148"/>
    <x v="4"/>
    <x v="2"/>
    <x v="1"/>
    <x v="971"/>
    <n v="7.85"/>
    <x v="7"/>
    <n v="35.21"/>
    <n v="34.03"/>
    <n v="1.18"/>
    <x v="2"/>
    <n v="98.12"/>
    <n v="91.14"/>
    <n v="86.43"/>
    <n v="39.92"/>
    <n v="3476.78"/>
    <n v="1.1339999999999999"/>
    <n v="98.73"/>
  </r>
  <r>
    <x v="148"/>
    <x v="4"/>
    <x v="2"/>
    <x v="2"/>
    <x v="972"/>
    <n v="6.98"/>
    <x v="150"/>
    <n v="28.71"/>
    <n v="28.01"/>
    <n v="0.7"/>
    <x v="427"/>
    <n v="87.25"/>
    <n v="96.51"/>
    <n v="82.14"/>
    <n v="31.96"/>
    <n v="2716.65"/>
    <n v="1.113"/>
    <n v="94.63"/>
  </r>
  <r>
    <x v="148"/>
    <x v="4"/>
    <x v="3"/>
    <x v="0"/>
    <x v="708"/>
    <n v="7.25"/>
    <x v="87"/>
    <n v="36.909999999999997"/>
    <n v="36.799999999999997"/>
    <n v="0.11"/>
    <x v="438"/>
    <n v="90.62"/>
    <n v="95.29"/>
    <n v="86.1"/>
    <n v="4.25"/>
    <n v="1461.58"/>
    <n v="0.115"/>
    <n v="39.590000000000003"/>
  </r>
  <r>
    <x v="148"/>
    <x v="4"/>
    <x v="3"/>
    <x v="1"/>
    <x v="709"/>
    <n v="7.56"/>
    <x v="76"/>
    <n v="38.9"/>
    <n v="38.22"/>
    <n v="0.69"/>
    <x v="389"/>
    <n v="94.5"/>
    <n v="93.81"/>
    <n v="87.08"/>
    <n v="5.91"/>
    <n v="1669.26"/>
    <n v="0.152"/>
    <n v="42.91"/>
  </r>
  <r>
    <x v="148"/>
    <x v="4"/>
    <x v="3"/>
    <x v="2"/>
    <x v="973"/>
    <n v="7.28"/>
    <x v="90"/>
    <n v="35.590000000000003"/>
    <n v="34.79"/>
    <n v="0.81"/>
    <x v="30"/>
    <n v="91"/>
    <n v="88.02"/>
    <n v="78.28"/>
    <n v="5.25"/>
    <n v="1441.82"/>
    <n v="0.14699999999999999"/>
    <n v="40.51"/>
  </r>
  <r>
    <x v="149"/>
    <x v="4"/>
    <x v="0"/>
    <x v="0"/>
    <x v="974"/>
    <n v="7.4"/>
    <x v="81"/>
    <n v="38.58"/>
    <n v="37.9"/>
    <n v="0.68"/>
    <x v="29"/>
    <n v="92.5"/>
    <n v="93.99"/>
    <n v="85.41"/>
    <n v="31.16"/>
    <n v="3111.19"/>
    <n v="0.80800000000000005"/>
    <n v="80.650000000000006"/>
  </r>
  <r>
    <x v="149"/>
    <x v="4"/>
    <x v="0"/>
    <x v="1"/>
    <x v="837"/>
    <n v="7.79"/>
    <x v="71"/>
    <n v="39.44"/>
    <n v="38.82"/>
    <n v="0.63"/>
    <x v="39"/>
    <n v="97.38"/>
    <n v="94.28"/>
    <n v="90.35"/>
    <n v="33.590000000000003"/>
    <n v="3287.43"/>
    <n v="0.85199999999999998"/>
    <n v="83.35"/>
  </r>
  <r>
    <x v="149"/>
    <x v="4"/>
    <x v="0"/>
    <x v="2"/>
    <x v="948"/>
    <n v="7.47"/>
    <x v="51"/>
    <n v="36.39"/>
    <n v="35.43"/>
    <n v="0.95"/>
    <x v="282"/>
    <n v="93.38"/>
    <n v="95.21"/>
    <n v="86.58"/>
    <n v="29.09"/>
    <n v="2958.85"/>
    <n v="0.79900000000000004"/>
    <n v="81.31"/>
  </r>
  <r>
    <x v="149"/>
    <x v="4"/>
    <x v="1"/>
    <x v="0"/>
    <x v="975"/>
    <n v="7.31"/>
    <x v="57"/>
    <n v="33.71"/>
    <n v="33.369999999999997"/>
    <n v="0.34"/>
    <x v="295"/>
    <n v="91.38"/>
    <n v="97.69"/>
    <n v="88.35"/>
    <n v="49.11"/>
    <n v="3984.81"/>
    <n v="1.4570000000000001"/>
    <n v="118.19"/>
  </r>
  <r>
    <x v="149"/>
    <x v="4"/>
    <x v="1"/>
    <x v="1"/>
    <x v="508"/>
    <n v="7.62"/>
    <x v="54"/>
    <n v="32.85"/>
    <n v="32.299999999999997"/>
    <n v="0.55000000000000004"/>
    <x v="159"/>
    <n v="95.25"/>
    <n v="102.13"/>
    <n v="95.65"/>
    <n v="47.46"/>
    <n v="3786.69"/>
    <n v="1.4450000000000001"/>
    <n v="115.28"/>
  </r>
  <r>
    <x v="149"/>
    <x v="4"/>
    <x v="1"/>
    <x v="2"/>
    <x v="976"/>
    <n v="7.52"/>
    <x v="39"/>
    <n v="32.130000000000003"/>
    <n v="31.49"/>
    <n v="0.64"/>
    <x v="256"/>
    <n v="94"/>
    <n v="97.75"/>
    <n v="90.06"/>
    <n v="48.52"/>
    <n v="3798.69"/>
    <n v="1.51"/>
    <n v="118.25"/>
  </r>
  <r>
    <x v="149"/>
    <x v="4"/>
    <x v="2"/>
    <x v="0"/>
    <x v="977"/>
    <n v="7.69"/>
    <x v="13"/>
    <n v="33.51"/>
    <n v="32.130000000000003"/>
    <n v="1.37"/>
    <x v="381"/>
    <n v="96.12"/>
    <n v="93.52"/>
    <n v="86.22"/>
    <n v="37.4"/>
    <n v="3231.76"/>
    <n v="1.1160000000000001"/>
    <n v="96.46"/>
  </r>
  <r>
    <x v="149"/>
    <x v="4"/>
    <x v="2"/>
    <x v="1"/>
    <x v="978"/>
    <n v="7.42"/>
    <x v="31"/>
    <n v="33.42"/>
    <n v="32.369999999999997"/>
    <n v="1.05"/>
    <x v="201"/>
    <n v="92.75"/>
    <n v="95.79"/>
    <n v="86.05"/>
    <n v="35.450000000000003"/>
    <n v="3190.54"/>
    <n v="1.0609999999999999"/>
    <n v="95.48"/>
  </r>
  <r>
    <x v="149"/>
    <x v="4"/>
    <x v="2"/>
    <x v="2"/>
    <x v="979"/>
    <n v="7.3"/>
    <x v="32"/>
    <n v="29.59"/>
    <n v="28.71"/>
    <n v="0.88"/>
    <x v="347"/>
    <n v="91.25"/>
    <n v="93.75"/>
    <n v="83"/>
    <n v="32.25"/>
    <n v="2747.55"/>
    <n v="1.0900000000000001"/>
    <n v="92.86"/>
  </r>
  <r>
    <x v="149"/>
    <x v="4"/>
    <x v="3"/>
    <x v="0"/>
    <x v="980"/>
    <n v="7.69"/>
    <x v="13"/>
    <n v="40.47"/>
    <n v="40.26"/>
    <n v="0.21"/>
    <x v="439"/>
    <n v="96.12"/>
    <n v="97.25"/>
    <n v="93.01"/>
    <n v="5.0599999999999996"/>
    <n v="1756.92"/>
    <n v="0.125"/>
    <n v="43.42"/>
  </r>
  <r>
    <x v="149"/>
    <x v="4"/>
    <x v="3"/>
    <x v="1"/>
    <x v="734"/>
    <n v="7.91"/>
    <x v="69"/>
    <n v="37"/>
    <n v="36.32"/>
    <n v="0.68"/>
    <x v="170"/>
    <n v="98.88"/>
    <n v="88.5"/>
    <n v="85.88"/>
    <n v="4.6399999999999997"/>
    <n v="1546.38"/>
    <n v="0.125"/>
    <n v="41.79"/>
  </r>
  <r>
    <x v="149"/>
    <x v="4"/>
    <x v="3"/>
    <x v="2"/>
    <x v="493"/>
    <n v="7.64"/>
    <x v="22"/>
    <n v="35.119999999999997"/>
    <n v="35.119999999999997"/>
    <n v="0"/>
    <x v="56"/>
    <n v="95.5"/>
    <n v="93.67"/>
    <n v="89.45"/>
    <n v="2.63"/>
    <n v="1400.03"/>
    <n v="7.4999999999999997E-2"/>
    <n v="39.869999999999997"/>
  </r>
  <r>
    <x v="150"/>
    <x v="4"/>
    <x v="0"/>
    <x v="0"/>
    <x v="256"/>
    <n v="7.78"/>
    <x v="14"/>
    <n v="39.31"/>
    <n v="38.32"/>
    <n v="0.99"/>
    <x v="43"/>
    <n v="97.25"/>
    <n v="94.67"/>
    <n v="89.74"/>
    <n v="33.51"/>
    <n v="3244.44"/>
    <n v="0.85199999999999998"/>
    <n v="82.53"/>
  </r>
  <r>
    <x v="150"/>
    <x v="4"/>
    <x v="0"/>
    <x v="1"/>
    <x v="24"/>
    <n v="7.73"/>
    <x v="1"/>
    <n v="37.369999999999997"/>
    <n v="36.57"/>
    <n v="0.8"/>
    <x v="114"/>
    <n v="96.62"/>
    <n v="98.82"/>
    <n v="93.45"/>
    <n v="31.3"/>
    <n v="3089.53"/>
    <n v="0.83799999999999997"/>
    <n v="82.67"/>
  </r>
  <r>
    <x v="150"/>
    <x v="4"/>
    <x v="0"/>
    <x v="2"/>
    <x v="728"/>
    <n v="7.71"/>
    <x v="41"/>
    <n v="34.89"/>
    <n v="34.32"/>
    <n v="0.56999999999999995"/>
    <x v="312"/>
    <n v="96.38"/>
    <n v="94.11"/>
    <n v="89.22"/>
    <n v="28.46"/>
    <n v="2841.27"/>
    <n v="0.81599999999999995"/>
    <n v="81.44"/>
  </r>
  <r>
    <x v="150"/>
    <x v="4"/>
    <x v="1"/>
    <x v="0"/>
    <x v="166"/>
    <n v="7.39"/>
    <x v="59"/>
    <n v="32.770000000000003"/>
    <n v="32.130000000000003"/>
    <n v="0.64"/>
    <x v="33"/>
    <n v="92.38"/>
    <n v="92.54"/>
    <n v="83.83"/>
    <n v="47.62"/>
    <n v="3780.36"/>
    <n v="1.4530000000000001"/>
    <n v="115.38"/>
  </r>
  <r>
    <x v="150"/>
    <x v="4"/>
    <x v="1"/>
    <x v="1"/>
    <x v="27"/>
    <n v="7.57"/>
    <x v="42"/>
    <n v="36.119999999999997"/>
    <n v="35.619999999999997"/>
    <n v="0.5"/>
    <x v="60"/>
    <n v="94.62"/>
    <n v="97.03"/>
    <n v="90.54"/>
    <n v="51.42"/>
    <n v="4238.75"/>
    <n v="1.4239999999999999"/>
    <n v="117.36"/>
  </r>
  <r>
    <x v="150"/>
    <x v="4"/>
    <x v="1"/>
    <x v="2"/>
    <x v="729"/>
    <n v="7.22"/>
    <x v="74"/>
    <n v="31.23"/>
    <n v="30.42"/>
    <n v="0.81"/>
    <x v="327"/>
    <n v="90.25"/>
    <n v="95.08"/>
    <n v="83.59"/>
    <n v="46.4"/>
    <n v="3702.65"/>
    <n v="1.486"/>
    <n v="118.57"/>
  </r>
  <r>
    <x v="150"/>
    <x v="4"/>
    <x v="2"/>
    <x v="0"/>
    <x v="261"/>
    <n v="7.55"/>
    <x v="25"/>
    <n v="34.64"/>
    <n v="33.520000000000003"/>
    <n v="1.1200000000000001"/>
    <x v="6"/>
    <n v="94.38"/>
    <n v="97.77"/>
    <n v="89.3"/>
    <n v="35.89"/>
    <n v="3403.99"/>
    <n v="1.036"/>
    <n v="98.27"/>
  </r>
  <r>
    <x v="150"/>
    <x v="4"/>
    <x v="2"/>
    <x v="1"/>
    <x v="30"/>
    <n v="7.47"/>
    <x v="51"/>
    <n v="31.76"/>
    <n v="30.68"/>
    <n v="1.08"/>
    <x v="318"/>
    <n v="93.38"/>
    <n v="92.25"/>
    <n v="83.2"/>
    <n v="34.36"/>
    <n v="3128.16"/>
    <n v="1.0820000000000001"/>
    <n v="98.49"/>
  </r>
  <r>
    <x v="150"/>
    <x v="4"/>
    <x v="2"/>
    <x v="2"/>
    <x v="169"/>
    <n v="7.65"/>
    <x v="48"/>
    <n v="32.39"/>
    <n v="31.63"/>
    <n v="0.76"/>
    <x v="236"/>
    <n v="95.62"/>
    <n v="98.89"/>
    <n v="92.35"/>
    <n v="36.44"/>
    <n v="3170.43"/>
    <n v="1.125"/>
    <n v="97.88"/>
  </r>
  <r>
    <x v="150"/>
    <x v="4"/>
    <x v="3"/>
    <x v="0"/>
    <x v="264"/>
    <n v="7.43"/>
    <x v="37"/>
    <n v="38.21"/>
    <n v="37.909999999999997"/>
    <n v="0.31"/>
    <x v="146"/>
    <n v="92.88"/>
    <n v="87.75"/>
    <n v="80.84"/>
    <n v="4.6500000000000004"/>
    <n v="1595.94"/>
    <n v="0.122"/>
    <n v="41.77"/>
  </r>
  <r>
    <x v="150"/>
    <x v="4"/>
    <x v="3"/>
    <x v="1"/>
    <x v="33"/>
    <n v="7.29"/>
    <x v="118"/>
    <n v="39.299999999999997"/>
    <n v="39.020000000000003"/>
    <n v="0.28000000000000003"/>
    <x v="290"/>
    <n v="91.12"/>
    <n v="101.57"/>
    <n v="91.9"/>
    <n v="6.9"/>
    <n v="1626.18"/>
    <n v="0.17599999999999999"/>
    <n v="41.38"/>
  </r>
  <r>
    <x v="150"/>
    <x v="4"/>
    <x v="3"/>
    <x v="2"/>
    <x v="849"/>
    <n v="7.3"/>
    <x v="32"/>
    <n v="38.06"/>
    <n v="38.06"/>
    <n v="0"/>
    <x v="56"/>
    <n v="91.25"/>
    <n v="91.21"/>
    <n v="83.23"/>
    <n v="5.28"/>
    <n v="1685.16"/>
    <n v="0.13900000000000001"/>
    <n v="44.28"/>
  </r>
  <r>
    <x v="151"/>
    <x v="5"/>
    <x v="0"/>
    <x v="0"/>
    <x v="981"/>
    <n v="5.7"/>
    <x v="151"/>
    <n v="28.27"/>
    <n v="27.73"/>
    <n v="0.53"/>
    <x v="237"/>
    <n v="71.25"/>
    <n v="95.84"/>
    <n v="66.989999999999995"/>
    <n v="22.8"/>
    <n v="2355.3200000000002"/>
    <n v="0.80600000000000005"/>
    <n v="83.32"/>
  </r>
  <r>
    <x v="151"/>
    <x v="5"/>
    <x v="0"/>
    <x v="1"/>
    <x v="982"/>
    <n v="7.73"/>
    <x v="1"/>
    <n v="37.880000000000003"/>
    <n v="37.19"/>
    <n v="0.69"/>
    <x v="21"/>
    <n v="96.62"/>
    <n v="93.8"/>
    <n v="88.99"/>
    <n v="33.17"/>
    <n v="3225.51"/>
    <n v="0.876"/>
    <n v="85.16"/>
  </r>
  <r>
    <x v="151"/>
    <x v="5"/>
    <x v="0"/>
    <x v="2"/>
    <x v="983"/>
    <n v="7.79"/>
    <x v="71"/>
    <n v="37.46"/>
    <n v="36.47"/>
    <n v="1"/>
    <x v="231"/>
    <n v="97.38"/>
    <n v="91.54"/>
    <n v="86.76"/>
    <n v="31.09"/>
    <n v="3000.23"/>
    <n v="0.83"/>
    <n v="80.08"/>
  </r>
  <r>
    <x v="151"/>
    <x v="5"/>
    <x v="1"/>
    <x v="0"/>
    <x v="984"/>
    <n v="7.3"/>
    <x v="32"/>
    <n v="34.15"/>
    <n v="32.700000000000003"/>
    <n v="1.45"/>
    <x v="440"/>
    <n v="91.25"/>
    <n v="96.12"/>
    <n v="83.99"/>
    <n v="49.16"/>
    <n v="3969.3"/>
    <n v="1.4390000000000001"/>
    <n v="116.23"/>
  </r>
  <r>
    <x v="151"/>
    <x v="5"/>
    <x v="1"/>
    <x v="1"/>
    <x v="914"/>
    <n v="7.7"/>
    <x v="10"/>
    <n v="28.48"/>
    <n v="28.09"/>
    <n v="0.4"/>
    <x v="52"/>
    <n v="96.25"/>
    <n v="93.03"/>
    <n v="88.29"/>
    <n v="42.78"/>
    <n v="3324.05"/>
    <n v="1.502"/>
    <n v="116.7"/>
  </r>
  <r>
    <x v="151"/>
    <x v="5"/>
    <x v="1"/>
    <x v="2"/>
    <x v="985"/>
    <n v="7.18"/>
    <x v="101"/>
    <n v="31.24"/>
    <n v="30.51"/>
    <n v="0.73"/>
    <x v="0"/>
    <n v="89.75"/>
    <n v="97.57"/>
    <n v="85.53"/>
    <n v="43.2"/>
    <n v="3793.24"/>
    <n v="1.383"/>
    <n v="121.44"/>
  </r>
  <r>
    <x v="151"/>
    <x v="5"/>
    <x v="2"/>
    <x v="0"/>
    <x v="986"/>
    <n v="7.85"/>
    <x v="7"/>
    <n v="34.56"/>
    <n v="33.21"/>
    <n v="1.34"/>
    <x v="336"/>
    <n v="98.12"/>
    <n v="98.2"/>
    <n v="92.61"/>
    <n v="37.619999999999997"/>
    <n v="3420.66"/>
    <n v="1.089"/>
    <n v="98.98"/>
  </r>
  <r>
    <x v="151"/>
    <x v="5"/>
    <x v="2"/>
    <x v="1"/>
    <x v="987"/>
    <n v="7.7"/>
    <x v="10"/>
    <n v="34.99"/>
    <n v="33.869999999999997"/>
    <n v="1.1100000000000001"/>
    <x v="123"/>
    <n v="96.25"/>
    <n v="93.49"/>
    <n v="87.12"/>
    <n v="39.72"/>
    <n v="3322.68"/>
    <n v="1.135"/>
    <n v="94.97"/>
  </r>
  <r>
    <x v="151"/>
    <x v="5"/>
    <x v="2"/>
    <x v="2"/>
    <x v="988"/>
    <n v="7.72"/>
    <x v="24"/>
    <n v="30.65"/>
    <n v="29.61"/>
    <n v="1.04"/>
    <x v="216"/>
    <n v="96.5"/>
    <n v="93.66"/>
    <n v="87.32"/>
    <n v="34.630000000000003"/>
    <n v="2915.28"/>
    <n v="1.1299999999999999"/>
    <n v="95.12"/>
  </r>
  <r>
    <x v="151"/>
    <x v="5"/>
    <x v="3"/>
    <x v="0"/>
    <x v="943"/>
    <n v="8"/>
    <x v="84"/>
    <n v="44.79"/>
    <n v="44.22"/>
    <n v="0.56999999999999995"/>
    <x v="169"/>
    <n v="100"/>
    <n v="101.26"/>
    <n v="99.97"/>
    <n v="6.36"/>
    <n v="1940.72"/>
    <n v="0.14199999999999999"/>
    <n v="43.33"/>
  </r>
  <r>
    <x v="151"/>
    <x v="5"/>
    <x v="3"/>
    <x v="1"/>
    <x v="466"/>
    <n v="7.74"/>
    <x v="45"/>
    <n v="41.01"/>
    <n v="40.24"/>
    <n v="0.77"/>
    <x v="122"/>
    <n v="96.75"/>
    <n v="102.8"/>
    <n v="97.6"/>
    <n v="5.44"/>
    <n v="1778.22"/>
    <n v="0.13300000000000001"/>
    <n v="43.36"/>
  </r>
  <r>
    <x v="151"/>
    <x v="5"/>
    <x v="3"/>
    <x v="2"/>
    <x v="944"/>
    <n v="7.24"/>
    <x v="83"/>
    <n v="35.979999999999997"/>
    <n v="35.71"/>
    <n v="0.28000000000000003"/>
    <x v="100"/>
    <n v="90.5"/>
    <n v="98.33"/>
    <n v="88.31"/>
    <n v="4.9000000000000004"/>
    <n v="1561.5"/>
    <n v="0.13600000000000001"/>
    <n v="43.39"/>
  </r>
  <r>
    <x v="152"/>
    <x v="5"/>
    <x v="0"/>
    <x v="0"/>
    <x v="821"/>
    <n v="7.52"/>
    <x v="39"/>
    <n v="36.229999999999997"/>
    <n v="35.85"/>
    <n v="0.38"/>
    <x v="160"/>
    <n v="94"/>
    <n v="98.64"/>
    <n v="91.75"/>
    <n v="31.55"/>
    <n v="3042.72"/>
    <n v="0.871"/>
    <n v="83.98"/>
  </r>
  <r>
    <x v="152"/>
    <x v="5"/>
    <x v="0"/>
    <x v="1"/>
    <x v="817"/>
    <n v="7.66"/>
    <x v="63"/>
    <n v="35.57"/>
    <n v="35.31"/>
    <n v="0.26"/>
    <x v="15"/>
    <n v="95.75"/>
    <n v="96.72"/>
    <n v="91.93"/>
    <n v="30.69"/>
    <n v="3001.6"/>
    <n v="0.86299999999999999"/>
    <n v="84.38"/>
  </r>
  <r>
    <x v="152"/>
    <x v="5"/>
    <x v="0"/>
    <x v="2"/>
    <x v="159"/>
    <n v="7.51"/>
    <x v="28"/>
    <n v="32.659999999999997"/>
    <n v="32.15"/>
    <n v="0.51"/>
    <x v="12"/>
    <n v="93.88"/>
    <n v="89.47"/>
    <n v="82.67"/>
    <n v="26.71"/>
    <n v="2635.83"/>
    <n v="0.81799999999999995"/>
    <n v="80.709999999999994"/>
  </r>
  <r>
    <x v="152"/>
    <x v="5"/>
    <x v="1"/>
    <x v="0"/>
    <x v="161"/>
    <n v="7.52"/>
    <x v="39"/>
    <n v="33.840000000000003"/>
    <n v="33.549999999999997"/>
    <n v="0.28999999999999998"/>
    <x v="330"/>
    <n v="94"/>
    <n v="92.53"/>
    <n v="86.23"/>
    <n v="48.92"/>
    <n v="3999.69"/>
    <n v="1.446"/>
    <n v="118.19"/>
  </r>
  <r>
    <x v="152"/>
    <x v="5"/>
    <x v="1"/>
    <x v="1"/>
    <x v="118"/>
    <n v="7.51"/>
    <x v="28"/>
    <n v="32.75"/>
    <n v="31.53"/>
    <n v="1.21"/>
    <x v="247"/>
    <n v="93.88"/>
    <n v="98.22"/>
    <n v="88.78"/>
    <n v="47.51"/>
    <n v="3936.63"/>
    <n v="1.4510000000000001"/>
    <n v="120.22"/>
  </r>
  <r>
    <x v="152"/>
    <x v="5"/>
    <x v="1"/>
    <x v="2"/>
    <x v="75"/>
    <n v="7.66"/>
    <x v="63"/>
    <n v="33.82"/>
    <n v="33.82"/>
    <n v="0"/>
    <x v="56"/>
    <n v="95.75"/>
    <n v="95.94"/>
    <n v="91.86"/>
    <n v="51.41"/>
    <n v="4010.39"/>
    <n v="1.52"/>
    <n v="118.57"/>
  </r>
  <r>
    <x v="152"/>
    <x v="5"/>
    <x v="2"/>
    <x v="0"/>
    <x v="989"/>
    <n v="7.76"/>
    <x v="15"/>
    <n v="33.29"/>
    <n v="32.44"/>
    <n v="0.85"/>
    <x v="258"/>
    <n v="97"/>
    <n v="91.3"/>
    <n v="86.3"/>
    <n v="37.06"/>
    <n v="3184.3"/>
    <n v="1.113"/>
    <n v="95.66"/>
  </r>
  <r>
    <x v="152"/>
    <x v="5"/>
    <x v="2"/>
    <x v="1"/>
    <x v="267"/>
    <n v="7.63"/>
    <x v="19"/>
    <n v="33.82"/>
    <n v="33.28"/>
    <n v="0.54"/>
    <x v="39"/>
    <n v="95.38"/>
    <n v="92.43"/>
    <n v="86.75"/>
    <n v="38.07"/>
    <n v="3235.41"/>
    <n v="1.1259999999999999"/>
    <n v="95.67"/>
  </r>
  <r>
    <x v="152"/>
    <x v="5"/>
    <x v="2"/>
    <x v="2"/>
    <x v="818"/>
    <n v="7.57"/>
    <x v="42"/>
    <n v="30.2"/>
    <n v="28.92"/>
    <n v="1.28"/>
    <x v="440"/>
    <n v="94.62"/>
    <n v="88.92"/>
    <n v="80.58"/>
    <n v="32.46"/>
    <n v="2952.47"/>
    <n v="1.075"/>
    <n v="97.78"/>
  </r>
  <r>
    <x v="152"/>
    <x v="5"/>
    <x v="3"/>
    <x v="0"/>
    <x v="819"/>
    <n v="7.84"/>
    <x v="52"/>
    <n v="37.85"/>
    <n v="37.200000000000003"/>
    <n v="0.65"/>
    <x v="55"/>
    <n v="98"/>
    <n v="93.27"/>
    <n v="89.84"/>
    <n v="4.5999999999999996"/>
    <n v="1660.38"/>
    <n v="0.122"/>
    <n v="43.87"/>
  </r>
  <r>
    <x v="152"/>
    <x v="5"/>
    <x v="3"/>
    <x v="1"/>
    <x v="123"/>
    <n v="7.62"/>
    <x v="54"/>
    <n v="36.49"/>
    <n v="36.11"/>
    <n v="0.37"/>
    <x v="295"/>
    <n v="95.25"/>
    <n v="95.74"/>
    <n v="90.26"/>
    <n v="4.2699999999999996"/>
    <n v="1546.75"/>
    <n v="0.11700000000000001"/>
    <n v="42.39"/>
  </r>
  <r>
    <x v="152"/>
    <x v="5"/>
    <x v="3"/>
    <x v="2"/>
    <x v="820"/>
    <n v="7.65"/>
    <x v="48"/>
    <n v="36.5"/>
    <n v="35.82"/>
    <n v="0.68"/>
    <x v="122"/>
    <n v="95.62"/>
    <n v="94.67"/>
    <n v="88.83"/>
    <n v="5.7"/>
    <n v="1584.45"/>
    <n v="0.156"/>
    <n v="43.4"/>
  </r>
  <r>
    <x v="153"/>
    <x v="5"/>
    <x v="0"/>
    <x v="0"/>
    <x v="623"/>
    <n v="7.86"/>
    <x v="66"/>
    <n v="42.01"/>
    <n v="41.44"/>
    <n v="0.56999999999999995"/>
    <x v="44"/>
    <n v="98.25"/>
    <n v="101.49"/>
    <n v="98.37"/>
    <n v="33.229999999999997"/>
    <n v="3528.66"/>
    <n v="0.79100000000000004"/>
    <n v="84"/>
  </r>
  <r>
    <x v="153"/>
    <x v="5"/>
    <x v="0"/>
    <x v="1"/>
    <x v="482"/>
    <n v="7.76"/>
    <x v="15"/>
    <n v="40.72"/>
    <n v="39.61"/>
    <n v="1.1100000000000001"/>
    <x v="34"/>
    <n v="97"/>
    <n v="94.74"/>
    <n v="89.4"/>
    <n v="33.36"/>
    <n v="3334.25"/>
    <n v="0.81899999999999995"/>
    <n v="81.88"/>
  </r>
  <r>
    <x v="153"/>
    <x v="5"/>
    <x v="0"/>
    <x v="2"/>
    <x v="551"/>
    <n v="7.45"/>
    <x v="58"/>
    <n v="34.020000000000003"/>
    <n v="33.81"/>
    <n v="0.2"/>
    <x v="435"/>
    <n v="93.12"/>
    <n v="95.09"/>
    <n v="88.03"/>
    <n v="28.39"/>
    <n v="2779.64"/>
    <n v="0.83499999999999996"/>
    <n v="81.72"/>
  </r>
  <r>
    <x v="153"/>
    <x v="5"/>
    <x v="1"/>
    <x v="0"/>
    <x v="4"/>
    <n v="7.6"/>
    <x v="5"/>
    <n v="35.68"/>
    <n v="35.32"/>
    <n v="0.36"/>
    <x v="95"/>
    <n v="95"/>
    <n v="96.8"/>
    <n v="91.04"/>
    <n v="51"/>
    <n v="4078.01"/>
    <n v="1.43"/>
    <n v="114.31"/>
  </r>
  <r>
    <x v="153"/>
    <x v="5"/>
    <x v="1"/>
    <x v="1"/>
    <x v="883"/>
    <n v="7.33"/>
    <x v="60"/>
    <n v="31.32"/>
    <n v="30.57"/>
    <n v="0.75"/>
    <x v="244"/>
    <n v="91.62"/>
    <n v="97.95"/>
    <n v="87.6"/>
    <n v="44.81"/>
    <n v="3725.61"/>
    <n v="1.431"/>
    <n v="118.96"/>
  </r>
  <r>
    <x v="153"/>
    <x v="5"/>
    <x v="1"/>
    <x v="2"/>
    <x v="566"/>
    <n v="7.57"/>
    <x v="42"/>
    <n v="34.25"/>
    <n v="33.49"/>
    <n v="0.76"/>
    <x v="208"/>
    <n v="94.62"/>
    <n v="95.34"/>
    <n v="88.21"/>
    <n v="48.22"/>
    <n v="3902.25"/>
    <n v="1.4079999999999999"/>
    <n v="113.93"/>
  </r>
  <r>
    <x v="153"/>
    <x v="5"/>
    <x v="2"/>
    <x v="0"/>
    <x v="316"/>
    <n v="7.64"/>
    <x v="22"/>
    <n v="36.74"/>
    <n v="35.659999999999997"/>
    <n v="1.08"/>
    <x v="397"/>
    <n v="95.5"/>
    <n v="99.31"/>
    <n v="92.04"/>
    <n v="38.85"/>
    <n v="3556.54"/>
    <n v="1.0569999999999999"/>
    <n v="96.8"/>
  </r>
  <r>
    <x v="153"/>
    <x v="5"/>
    <x v="2"/>
    <x v="1"/>
    <x v="884"/>
    <n v="7.79"/>
    <x v="71"/>
    <n v="35.19"/>
    <n v="34.32"/>
    <n v="0.86"/>
    <x v="427"/>
    <n v="97.38"/>
    <n v="96.64"/>
    <n v="91.79"/>
    <n v="39.1"/>
    <n v="3356.17"/>
    <n v="1.111"/>
    <n v="95.39"/>
  </r>
  <r>
    <x v="153"/>
    <x v="5"/>
    <x v="2"/>
    <x v="2"/>
    <x v="885"/>
    <n v="7.68"/>
    <x v="17"/>
    <n v="35.9"/>
    <n v="34.58"/>
    <n v="1.31"/>
    <x v="263"/>
    <n v="96"/>
    <n v="95.32"/>
    <n v="88.16"/>
    <n v="40.86"/>
    <n v="3440.65"/>
    <n v="1.1379999999999999"/>
    <n v="95.85"/>
  </r>
  <r>
    <x v="153"/>
    <x v="5"/>
    <x v="3"/>
    <x v="0"/>
    <x v="990"/>
    <n v="7.72"/>
    <x v="24"/>
    <n v="40.56"/>
    <n v="39.51"/>
    <n v="1.05"/>
    <x v="327"/>
    <n v="96.5"/>
    <n v="89.85"/>
    <n v="84.46"/>
    <n v="4.7300000000000004"/>
    <n v="1853.97"/>
    <n v="0.11700000000000001"/>
    <n v="45.71"/>
  </r>
  <r>
    <x v="153"/>
    <x v="5"/>
    <x v="3"/>
    <x v="1"/>
    <x v="489"/>
    <n v="7.25"/>
    <x v="87"/>
    <n v="37.81"/>
    <n v="37.479999999999997"/>
    <n v="0.33"/>
    <x v="297"/>
    <n v="90.62"/>
    <n v="93.04"/>
    <n v="83.57"/>
    <n v="4.01"/>
    <n v="1534.84"/>
    <n v="0.106"/>
    <n v="40.590000000000003"/>
  </r>
  <r>
    <x v="153"/>
    <x v="5"/>
    <x v="3"/>
    <x v="2"/>
    <x v="457"/>
    <n v="7.65"/>
    <x v="48"/>
    <n v="39.86"/>
    <n v="39.61"/>
    <n v="0.25"/>
    <x v="163"/>
    <n v="95.62"/>
    <n v="90.62"/>
    <n v="86.11"/>
    <n v="3.37"/>
    <n v="1814.98"/>
    <n v="8.5000000000000006E-2"/>
    <n v="45.53"/>
  </r>
  <r>
    <x v="154"/>
    <x v="5"/>
    <x v="0"/>
    <x v="0"/>
    <x v="991"/>
    <n v="7.21"/>
    <x v="68"/>
    <n v="38.86"/>
    <n v="38.33"/>
    <n v="0.53"/>
    <x v="299"/>
    <n v="90.12"/>
    <n v="96.31"/>
    <n v="85.62"/>
    <n v="34.53"/>
    <n v="2979.62"/>
    <n v="0.88900000000000001"/>
    <n v="76.67"/>
  </r>
  <r>
    <x v="154"/>
    <x v="5"/>
    <x v="0"/>
    <x v="1"/>
    <x v="219"/>
    <n v="7.25"/>
    <x v="87"/>
    <n v="41.15"/>
    <n v="40.119999999999997"/>
    <n v="1.04"/>
    <x v="43"/>
    <n v="90.62"/>
    <n v="93.02"/>
    <n v="82.18"/>
    <n v="34.700000000000003"/>
    <n v="3490.28"/>
    <n v="0.84299999999999997"/>
    <n v="84.81"/>
  </r>
  <r>
    <x v="154"/>
    <x v="5"/>
    <x v="0"/>
    <x v="2"/>
    <x v="342"/>
    <n v="7.7"/>
    <x v="10"/>
    <n v="40.04"/>
    <n v="39.43"/>
    <n v="0.61"/>
    <x v="13"/>
    <n v="96.25"/>
    <n v="91.25"/>
    <n v="86.49"/>
    <n v="35.270000000000003"/>
    <n v="3282.88"/>
    <n v="0.88100000000000001"/>
    <n v="81.99"/>
  </r>
  <r>
    <x v="154"/>
    <x v="5"/>
    <x v="1"/>
    <x v="0"/>
    <x v="343"/>
    <n v="7.7"/>
    <x v="10"/>
    <n v="38.450000000000003"/>
    <n v="37.880000000000003"/>
    <n v="0.56999999999999995"/>
    <x v="257"/>
    <n v="96.25"/>
    <n v="93.32"/>
    <n v="88.49"/>
    <n v="55.92"/>
    <n v="4500.57"/>
    <n v="1.4550000000000001"/>
    <n v="117.06"/>
  </r>
  <r>
    <x v="154"/>
    <x v="5"/>
    <x v="1"/>
    <x v="1"/>
    <x v="344"/>
    <n v="7.35"/>
    <x v="34"/>
    <n v="32.39"/>
    <n v="32.299999999999997"/>
    <n v="0.09"/>
    <x v="245"/>
    <n v="91.88"/>
    <n v="91.62"/>
    <n v="83.94"/>
    <n v="46.13"/>
    <n v="3824.05"/>
    <n v="1.4239999999999999"/>
    <n v="118.06"/>
  </r>
  <r>
    <x v="154"/>
    <x v="5"/>
    <x v="1"/>
    <x v="2"/>
    <x v="225"/>
    <n v="7.88"/>
    <x v="95"/>
    <n v="34.880000000000003"/>
    <n v="34.35"/>
    <n v="0.53"/>
    <x v="13"/>
    <n v="98.5"/>
    <n v="95.19"/>
    <n v="92.32"/>
    <n v="50.38"/>
    <n v="3953.94"/>
    <n v="1.444"/>
    <n v="113.36"/>
  </r>
  <r>
    <x v="154"/>
    <x v="5"/>
    <x v="2"/>
    <x v="0"/>
    <x v="345"/>
    <n v="7.36"/>
    <x v="38"/>
    <n v="31.29"/>
    <n v="30.84"/>
    <n v="0.45"/>
    <x v="144"/>
    <n v="92"/>
    <n v="96.73"/>
    <n v="87.71"/>
    <n v="33.479999999999997"/>
    <n v="3020.67"/>
    <n v="1.07"/>
    <n v="96.54"/>
  </r>
  <r>
    <x v="154"/>
    <x v="5"/>
    <x v="2"/>
    <x v="1"/>
    <x v="346"/>
    <n v="7.95"/>
    <x v="67"/>
    <n v="37.56"/>
    <n v="36.299999999999997"/>
    <n v="1.26"/>
    <x v="195"/>
    <n v="99.38"/>
    <n v="100.28"/>
    <n v="96.31"/>
    <n v="42.44"/>
    <n v="3692.27"/>
    <n v="1.1299999999999999"/>
    <n v="98.31"/>
  </r>
  <r>
    <x v="154"/>
    <x v="5"/>
    <x v="2"/>
    <x v="2"/>
    <x v="248"/>
    <n v="7.53"/>
    <x v="78"/>
    <n v="33.04"/>
    <n v="32.270000000000003"/>
    <n v="0.78"/>
    <x v="291"/>
    <n v="94.12"/>
    <n v="89.03"/>
    <n v="81.83"/>
    <n v="37.76"/>
    <n v="3205.85"/>
    <n v="1.143"/>
    <n v="97.02"/>
  </r>
  <r>
    <x v="154"/>
    <x v="5"/>
    <x v="3"/>
    <x v="0"/>
    <x v="347"/>
    <n v="7.43"/>
    <x v="37"/>
    <n v="39.39"/>
    <n v="39.18"/>
    <n v="0.21"/>
    <x v="248"/>
    <n v="92.88"/>
    <n v="94.39"/>
    <n v="87.19"/>
    <n v="4.34"/>
    <n v="1834.18"/>
    <n v="0.11"/>
    <n v="46.56"/>
  </r>
  <r>
    <x v="154"/>
    <x v="5"/>
    <x v="3"/>
    <x v="1"/>
    <x v="348"/>
    <n v="7.28"/>
    <x v="90"/>
    <n v="38.96"/>
    <n v="38.18"/>
    <n v="0.78"/>
    <x v="4"/>
    <n v="91"/>
    <n v="96.79"/>
    <n v="86.32"/>
    <n v="4.6100000000000003"/>
    <n v="1738.75"/>
    <n v="0.11799999999999999"/>
    <n v="44.63"/>
  </r>
  <r>
    <x v="154"/>
    <x v="5"/>
    <x v="3"/>
    <x v="2"/>
    <x v="349"/>
    <n v="7.59"/>
    <x v="3"/>
    <n v="41.45"/>
    <n v="41.21"/>
    <n v="0.24"/>
    <x v="111"/>
    <n v="94.88"/>
    <n v="91.53"/>
    <n v="86.33"/>
    <n v="3.98"/>
    <n v="1624.15"/>
    <n v="9.6000000000000002E-2"/>
    <n v="39.19"/>
  </r>
  <r>
    <x v="155"/>
    <x v="5"/>
    <x v="0"/>
    <x v="0"/>
    <x v="157"/>
    <n v="7.02"/>
    <x v="8"/>
    <n v="36.369999999999997"/>
    <n v="35.369999999999997"/>
    <n v="1"/>
    <x v="217"/>
    <n v="87.75"/>
    <n v="99.69"/>
    <n v="85.07"/>
    <n v="30.8"/>
    <n v="2936.1"/>
    <n v="0.84699999999999998"/>
    <n v="80.72"/>
  </r>
  <r>
    <x v="155"/>
    <x v="5"/>
    <x v="0"/>
    <x v="1"/>
    <x v="300"/>
    <n v="7.71"/>
    <x v="41"/>
    <n v="42.07"/>
    <n v="41.42"/>
    <n v="0.66"/>
    <x v="210"/>
    <n v="96.38"/>
    <n v="99.25"/>
    <n v="94.16"/>
    <n v="36.75"/>
    <n v="3517.08"/>
    <n v="0.874"/>
    <n v="83.6"/>
  </r>
  <r>
    <x v="155"/>
    <x v="5"/>
    <x v="0"/>
    <x v="2"/>
    <x v="350"/>
    <n v="7.48"/>
    <x v="44"/>
    <n v="35.770000000000003"/>
    <n v="35.14"/>
    <n v="0.63"/>
    <x v="226"/>
    <n v="93.5"/>
    <n v="95.98"/>
    <n v="88.17"/>
    <n v="30.93"/>
    <n v="3048.55"/>
    <n v="0.86499999999999999"/>
    <n v="85.23"/>
  </r>
  <r>
    <x v="155"/>
    <x v="5"/>
    <x v="1"/>
    <x v="0"/>
    <x v="160"/>
    <n v="7.54"/>
    <x v="61"/>
    <n v="36.14"/>
    <n v="35.67"/>
    <n v="0.47"/>
    <x v="20"/>
    <n v="94.25"/>
    <n v="93.58"/>
    <n v="87.07"/>
    <n v="50.4"/>
    <n v="4203.1499999999996"/>
    <n v="1.395"/>
    <n v="116.31"/>
  </r>
  <r>
    <x v="155"/>
    <x v="5"/>
    <x v="1"/>
    <x v="1"/>
    <x v="351"/>
    <n v="7.69"/>
    <x v="13"/>
    <n v="34.17"/>
    <n v="34.17"/>
    <n v="0"/>
    <x v="56"/>
    <n v="96.12"/>
    <n v="96.67"/>
    <n v="92.92"/>
    <n v="50.21"/>
    <n v="4025.11"/>
    <n v="1.4690000000000001"/>
    <n v="117.78"/>
  </r>
  <r>
    <x v="155"/>
    <x v="5"/>
    <x v="1"/>
    <x v="2"/>
    <x v="352"/>
    <n v="7.55"/>
    <x v="25"/>
    <n v="33.409999999999997"/>
    <n v="32.43"/>
    <n v="0.98"/>
    <x v="261"/>
    <n v="94.38"/>
    <n v="94.6"/>
    <n v="86.67"/>
    <n v="49.27"/>
    <n v="3885.85"/>
    <n v="1.4750000000000001"/>
    <n v="116.32"/>
  </r>
  <r>
    <x v="155"/>
    <x v="5"/>
    <x v="2"/>
    <x v="0"/>
    <x v="118"/>
    <n v="7.31"/>
    <x v="57"/>
    <n v="30.76"/>
    <n v="29.77"/>
    <n v="0.99"/>
    <x v="6"/>
    <n v="91.38"/>
    <n v="97.66"/>
    <n v="86.37"/>
    <n v="33.17"/>
    <n v="2943.37"/>
    <n v="1.0780000000000001"/>
    <n v="95.7"/>
  </r>
  <r>
    <x v="155"/>
    <x v="5"/>
    <x v="2"/>
    <x v="1"/>
    <x v="306"/>
    <n v="7.59"/>
    <x v="3"/>
    <n v="33.28"/>
    <n v="32.450000000000003"/>
    <n v="0.84"/>
    <x v="92"/>
    <n v="94.88"/>
    <n v="93.25"/>
    <n v="86.25"/>
    <n v="35.71"/>
    <n v="3267.67"/>
    <n v="1.073"/>
    <n v="98.17"/>
  </r>
  <r>
    <x v="155"/>
    <x v="5"/>
    <x v="2"/>
    <x v="2"/>
    <x v="19"/>
    <n v="7.88"/>
    <x v="95"/>
    <n v="32.270000000000003"/>
    <n v="31.16"/>
    <n v="1.1100000000000001"/>
    <x v="109"/>
    <n v="98.5"/>
    <n v="96.61"/>
    <n v="91.87"/>
    <n v="36.200000000000003"/>
    <n v="3118.72"/>
    <n v="1.1220000000000001"/>
    <n v="96.64"/>
  </r>
  <r>
    <x v="155"/>
    <x v="5"/>
    <x v="3"/>
    <x v="0"/>
    <x v="354"/>
    <n v="7.39"/>
    <x v="59"/>
    <n v="39.42"/>
    <n v="38.700000000000003"/>
    <n v="0.72"/>
    <x v="21"/>
    <n v="92.38"/>
    <n v="99.66"/>
    <n v="90.39"/>
    <n v="4.6500000000000004"/>
    <n v="1642.53"/>
    <n v="0.11799999999999999"/>
    <n v="41.67"/>
  </r>
  <r>
    <x v="155"/>
    <x v="5"/>
    <x v="3"/>
    <x v="1"/>
    <x v="355"/>
    <n v="7.33"/>
    <x v="60"/>
    <n v="38.46"/>
    <n v="37.69"/>
    <n v="0.78"/>
    <x v="184"/>
    <n v="91.62"/>
    <n v="100.25"/>
    <n v="90"/>
    <n v="0.89"/>
    <n v="1675.74"/>
    <n v="2.3E-2"/>
    <n v="43.57"/>
  </r>
  <r>
    <x v="155"/>
    <x v="5"/>
    <x v="3"/>
    <x v="2"/>
    <x v="22"/>
    <n v="7.71"/>
    <x v="41"/>
    <n v="40.409999999999997"/>
    <n v="39.83"/>
    <n v="0.57999999999999996"/>
    <x v="144"/>
    <n v="96.38"/>
    <n v="95.17"/>
    <n v="90.4"/>
    <n v="6.61"/>
    <n v="1687"/>
    <n v="0.16400000000000001"/>
    <n v="41.74"/>
  </r>
  <r>
    <x v="156"/>
    <x v="5"/>
    <x v="0"/>
    <x v="0"/>
    <x v="774"/>
    <n v="7.38"/>
    <x v="16"/>
    <n v="37.409999999999997"/>
    <n v="36.28"/>
    <n v="1.1299999999999999"/>
    <x v="420"/>
    <n v="92.25"/>
    <n v="97.42"/>
    <n v="87.16"/>
    <n v="31.03"/>
    <n v="3005"/>
    <n v="0.83"/>
    <n v="80.33"/>
  </r>
  <r>
    <x v="156"/>
    <x v="5"/>
    <x v="0"/>
    <x v="1"/>
    <x v="623"/>
    <n v="7.78"/>
    <x v="14"/>
    <n v="40.200000000000003"/>
    <n v="39.53"/>
    <n v="0.67"/>
    <x v="277"/>
    <n v="97.25"/>
    <n v="97.56"/>
    <n v="93.29"/>
    <n v="34.799999999999997"/>
    <n v="3422.09"/>
    <n v="0.86599999999999999"/>
    <n v="85.13"/>
  </r>
  <r>
    <x v="156"/>
    <x v="5"/>
    <x v="0"/>
    <x v="2"/>
    <x v="376"/>
    <n v="8"/>
    <x v="84"/>
    <n v="36.22"/>
    <n v="35.090000000000003"/>
    <n v="1.1299999999999999"/>
    <x v="124"/>
    <n v="100"/>
    <n v="90.2"/>
    <n v="87.39"/>
    <n v="32.15"/>
    <n v="3106.15"/>
    <n v="0.88700000000000001"/>
    <n v="85.75"/>
  </r>
  <r>
    <x v="156"/>
    <x v="5"/>
    <x v="1"/>
    <x v="0"/>
    <x v="611"/>
    <n v="7.58"/>
    <x v="6"/>
    <n v="34.33"/>
    <n v="33.96"/>
    <n v="0.37"/>
    <x v="303"/>
    <n v="94.75"/>
    <n v="98.25"/>
    <n v="92.08"/>
    <n v="49.41"/>
    <n v="4094.12"/>
    <n v="1.44"/>
    <n v="119.27"/>
  </r>
  <r>
    <x v="156"/>
    <x v="5"/>
    <x v="1"/>
    <x v="1"/>
    <x v="553"/>
    <n v="7.84"/>
    <x v="52"/>
    <n v="36.86"/>
    <n v="36.42"/>
    <n v="0.44"/>
    <x v="369"/>
    <n v="98"/>
    <n v="91.03"/>
    <n v="88.15"/>
    <n v="54.68"/>
    <n v="4313.7"/>
    <n v="1.484"/>
    <n v="117.04"/>
  </r>
  <r>
    <x v="156"/>
    <x v="5"/>
    <x v="1"/>
    <x v="2"/>
    <x v="910"/>
    <n v="7.86"/>
    <x v="66"/>
    <n v="35.93"/>
    <n v="35.409999999999997"/>
    <n v="0.52"/>
    <x v="185"/>
    <n v="98.25"/>
    <n v="94.51"/>
    <n v="91.51"/>
    <n v="50"/>
    <n v="4242.79"/>
    <n v="1.3919999999999999"/>
    <n v="118.08"/>
  </r>
  <r>
    <x v="156"/>
    <x v="5"/>
    <x v="2"/>
    <x v="0"/>
    <x v="903"/>
    <n v="7.87"/>
    <x v="33"/>
    <n v="39"/>
    <n v="37.520000000000003"/>
    <n v="1.48"/>
    <x v="441"/>
    <n v="98.38"/>
    <n v="99.73"/>
    <n v="94.39"/>
    <n v="45.18"/>
    <n v="3710.65"/>
    <n v="1.159"/>
    <n v="95.15"/>
  </r>
  <r>
    <x v="156"/>
    <x v="5"/>
    <x v="2"/>
    <x v="1"/>
    <x v="316"/>
    <n v="7.52"/>
    <x v="39"/>
    <n v="33.6"/>
    <n v="32.270000000000003"/>
    <n v="1.33"/>
    <x v="326"/>
    <n v="94"/>
    <n v="96.59"/>
    <n v="87.2"/>
    <n v="36.200000000000003"/>
    <n v="3137.34"/>
    <n v="1.0780000000000001"/>
    <n v="93.38"/>
  </r>
  <r>
    <x v="156"/>
    <x v="5"/>
    <x v="2"/>
    <x v="2"/>
    <x v="613"/>
    <n v="7.6"/>
    <x v="5"/>
    <n v="29.66"/>
    <n v="28.93"/>
    <n v="0.73"/>
    <x v="304"/>
    <n v="95"/>
    <n v="93.31"/>
    <n v="86.46"/>
    <n v="33.28"/>
    <n v="2790.58"/>
    <n v="1.1220000000000001"/>
    <n v="94.08"/>
  </r>
  <r>
    <x v="156"/>
    <x v="5"/>
    <x v="3"/>
    <x v="0"/>
    <x v="992"/>
    <n v="7.23"/>
    <x v="21"/>
    <n v="40.43"/>
    <n v="39.869999999999997"/>
    <n v="0.56000000000000005"/>
    <x v="60"/>
    <n v="90.38"/>
    <n v="98.84"/>
    <n v="88.09"/>
    <n v="4.2699999999999996"/>
    <n v="1550.04"/>
    <n v="0.106"/>
    <n v="38.340000000000003"/>
  </r>
  <r>
    <x v="156"/>
    <x v="5"/>
    <x v="3"/>
    <x v="1"/>
    <x v="990"/>
    <n v="7.8"/>
    <x v="30"/>
    <n v="36.15"/>
    <n v="36.119999999999997"/>
    <n v="0.03"/>
    <x v="442"/>
    <n v="97.5"/>
    <n v="98.48"/>
    <n v="95.93"/>
    <n v="4.9400000000000004"/>
    <n v="1568.48"/>
    <n v="0.13700000000000001"/>
    <n v="43.38"/>
  </r>
  <r>
    <x v="156"/>
    <x v="5"/>
    <x v="3"/>
    <x v="2"/>
    <x v="993"/>
    <n v="7.28"/>
    <x v="90"/>
    <n v="42.23"/>
    <n v="41.67"/>
    <n v="0.55000000000000004"/>
    <x v="241"/>
    <n v="91"/>
    <n v="88.88"/>
    <n v="79.819999999999993"/>
    <n v="2.96"/>
    <n v="1695.44"/>
    <n v="7.0000000000000007E-2"/>
    <n v="40.15"/>
  </r>
  <r>
    <x v="157"/>
    <x v="5"/>
    <x v="0"/>
    <x v="0"/>
    <x v="366"/>
    <n v="7.5"/>
    <x v="35"/>
    <n v="38.200000000000003"/>
    <n v="37.78"/>
    <n v="0.41"/>
    <x v="303"/>
    <n v="93.75"/>
    <n v="96.14"/>
    <n v="89.15"/>
    <n v="33"/>
    <n v="3217.77"/>
    <n v="0.86399999999999999"/>
    <n v="84.24"/>
  </r>
  <r>
    <x v="157"/>
    <x v="5"/>
    <x v="0"/>
    <x v="1"/>
    <x v="176"/>
    <n v="7.85"/>
    <x v="7"/>
    <n v="38.5"/>
    <n v="37.43"/>
    <n v="1.07"/>
    <x v="298"/>
    <n v="98.12"/>
    <n v="97.2"/>
    <n v="92.72"/>
    <n v="32.83"/>
    <n v="3112.06"/>
    <n v="0.85299999999999998"/>
    <n v="80.83"/>
  </r>
  <r>
    <x v="157"/>
    <x v="5"/>
    <x v="0"/>
    <x v="2"/>
    <x v="367"/>
    <n v="8"/>
    <x v="84"/>
    <n v="38.26"/>
    <n v="37.83"/>
    <n v="0.43"/>
    <x v="135"/>
    <n v="100"/>
    <n v="91.48"/>
    <n v="90.45"/>
    <n v="32.04"/>
    <n v="3108.27"/>
    <n v="0.83699999999999997"/>
    <n v="81.239999999999995"/>
  </r>
  <r>
    <x v="157"/>
    <x v="5"/>
    <x v="1"/>
    <x v="0"/>
    <x v="554"/>
    <n v="7.79"/>
    <x v="71"/>
    <n v="36.86"/>
    <n v="35.15"/>
    <n v="1.71"/>
    <x v="443"/>
    <n v="97.38"/>
    <n v="96.98"/>
    <n v="90.05"/>
    <n v="53.18"/>
    <n v="4467.3900000000003"/>
    <n v="1.4430000000000001"/>
    <n v="121.2"/>
  </r>
  <r>
    <x v="157"/>
    <x v="5"/>
    <x v="1"/>
    <x v="1"/>
    <x v="179"/>
    <n v="7.64"/>
    <x v="22"/>
    <n v="34.21"/>
    <n v="33.67"/>
    <n v="0.53"/>
    <x v="210"/>
    <n v="95.5"/>
    <n v="92.85"/>
    <n v="87.29"/>
    <n v="49.87"/>
    <n v="3986.41"/>
    <n v="1.458"/>
    <n v="116.54"/>
  </r>
  <r>
    <x v="157"/>
    <x v="5"/>
    <x v="1"/>
    <x v="2"/>
    <x v="805"/>
    <n v="7.22"/>
    <x v="74"/>
    <n v="32.159999999999997"/>
    <n v="31.43"/>
    <n v="0.73"/>
    <x v="286"/>
    <n v="90.25"/>
    <n v="92.42"/>
    <n v="81.510000000000005"/>
    <n v="46.87"/>
    <n v="3686.18"/>
    <n v="1.4570000000000001"/>
    <n v="114.62"/>
  </r>
  <r>
    <x v="157"/>
    <x v="5"/>
    <x v="2"/>
    <x v="0"/>
    <x v="624"/>
    <n v="7.21"/>
    <x v="68"/>
    <n v="30.23"/>
    <n v="29.02"/>
    <n v="1.21"/>
    <x v="259"/>
    <n v="90.12"/>
    <n v="94.83"/>
    <n v="82.05"/>
    <n v="33.770000000000003"/>
    <n v="2835.99"/>
    <n v="1.117"/>
    <n v="93.81"/>
  </r>
  <r>
    <x v="157"/>
    <x v="5"/>
    <x v="2"/>
    <x v="1"/>
    <x v="129"/>
    <n v="7.52"/>
    <x v="39"/>
    <n v="34.479999999999997"/>
    <n v="33.22"/>
    <n v="1.26"/>
    <x v="221"/>
    <n v="94"/>
    <n v="96.81"/>
    <n v="87.68"/>
    <n v="37.36"/>
    <n v="3247.51"/>
    <n v="1.0840000000000001"/>
    <n v="94.18"/>
  </r>
  <r>
    <x v="157"/>
    <x v="5"/>
    <x v="2"/>
    <x v="2"/>
    <x v="956"/>
    <n v="7.67"/>
    <x v="0"/>
    <n v="32.380000000000003"/>
    <n v="31.62"/>
    <n v="0.76"/>
    <x v="232"/>
    <n v="95.88"/>
    <n v="95.67"/>
    <n v="89.56"/>
    <n v="36.229999999999997"/>
    <n v="3139.72"/>
    <n v="1.119"/>
    <n v="96.95"/>
  </r>
  <r>
    <x v="157"/>
    <x v="5"/>
    <x v="3"/>
    <x v="0"/>
    <x v="626"/>
    <n v="7.78"/>
    <x v="14"/>
    <n v="39.58"/>
    <n v="39.58"/>
    <n v="0"/>
    <x v="56"/>
    <n v="97.25"/>
    <n v="95.76"/>
    <n v="93.13"/>
    <n v="4.3099999999999996"/>
    <n v="1636.55"/>
    <n v="0.109"/>
    <n v="41.34"/>
  </r>
  <r>
    <x v="157"/>
    <x v="5"/>
    <x v="3"/>
    <x v="1"/>
    <x v="184"/>
    <n v="7.41"/>
    <x v="50"/>
    <n v="39.1"/>
    <n v="38.5"/>
    <n v="0.6"/>
    <x v="13"/>
    <n v="92.62"/>
    <n v="96.81"/>
    <n v="88.3"/>
    <n v="3.82"/>
    <n v="1611.18"/>
    <n v="9.8000000000000004E-2"/>
    <n v="41.21"/>
  </r>
  <r>
    <x v="157"/>
    <x v="5"/>
    <x v="3"/>
    <x v="2"/>
    <x v="458"/>
    <n v="7.87"/>
    <x v="33"/>
    <n v="39.9"/>
    <n v="39.22"/>
    <n v="0.68"/>
    <x v="55"/>
    <n v="98.38"/>
    <n v="92.73"/>
    <n v="89.66"/>
    <n v="2.2999999999999998"/>
    <n v="1673.96"/>
    <n v="5.8000000000000003E-2"/>
    <n v="41.95"/>
  </r>
  <r>
    <x v="158"/>
    <x v="5"/>
    <x v="0"/>
    <x v="0"/>
    <x v="341"/>
    <n v="7.63"/>
    <x v="19"/>
    <n v="36.69"/>
    <n v="36.67"/>
    <n v="0.01"/>
    <x v="444"/>
    <n v="95.38"/>
    <n v="95.5"/>
    <n v="91.05"/>
    <n v="30.2"/>
    <n v="3023.21"/>
    <n v="0.82299999999999995"/>
    <n v="82.4"/>
  </r>
  <r>
    <x v="158"/>
    <x v="5"/>
    <x v="0"/>
    <x v="1"/>
    <x v="459"/>
    <n v="7.63"/>
    <x v="19"/>
    <n v="41.66"/>
    <n v="40.6"/>
    <n v="1.06"/>
    <x v="258"/>
    <n v="95.38"/>
    <n v="98.1"/>
    <n v="91.18"/>
    <n v="35.979999999999997"/>
    <n v="3477.1"/>
    <n v="0.86399999999999999"/>
    <n v="83.47"/>
  </r>
  <r>
    <x v="158"/>
    <x v="5"/>
    <x v="0"/>
    <x v="2"/>
    <x v="961"/>
    <n v="7.15"/>
    <x v="108"/>
    <n v="36.18"/>
    <n v="35.67"/>
    <n v="0.51"/>
    <x v="103"/>
    <n v="89.38"/>
    <n v="96.41"/>
    <n v="84.94"/>
    <n v="31.26"/>
    <n v="2926.5"/>
    <n v="0.86399999999999999"/>
    <n v="80.88"/>
  </r>
  <r>
    <x v="158"/>
    <x v="5"/>
    <x v="1"/>
    <x v="0"/>
    <x v="343"/>
    <n v="7.8"/>
    <x v="30"/>
    <n v="34.53"/>
    <n v="33.94"/>
    <n v="0.59"/>
    <x v="395"/>
    <n v="97.5"/>
    <n v="93.4"/>
    <n v="89.52"/>
    <n v="50.34"/>
    <n v="4022.39"/>
    <n v="1.458"/>
    <n v="116.5"/>
  </r>
  <r>
    <x v="158"/>
    <x v="5"/>
    <x v="1"/>
    <x v="1"/>
    <x v="211"/>
    <n v="7.61"/>
    <x v="23"/>
    <n v="34.450000000000003"/>
    <n v="33.659999999999997"/>
    <n v="0.8"/>
    <x v="242"/>
    <n v="95.12"/>
    <n v="101.52"/>
    <n v="94.34"/>
    <n v="48.73"/>
    <n v="3865.09"/>
    <n v="1.4139999999999999"/>
    <n v="112.18"/>
  </r>
  <r>
    <x v="158"/>
    <x v="5"/>
    <x v="1"/>
    <x v="2"/>
    <x v="678"/>
    <n v="7.68"/>
    <x v="17"/>
    <n v="36.880000000000003"/>
    <n v="36.340000000000003"/>
    <n v="0.53"/>
    <x v="144"/>
    <n v="96"/>
    <n v="97.27"/>
    <n v="92.03"/>
    <n v="52.63"/>
    <n v="4281.78"/>
    <n v="1.427"/>
    <n v="116.11"/>
  </r>
  <r>
    <x v="158"/>
    <x v="5"/>
    <x v="2"/>
    <x v="0"/>
    <x v="345"/>
    <n v="7.32"/>
    <x v="18"/>
    <n v="34.119999999999997"/>
    <n v="32.799999999999997"/>
    <n v="1.32"/>
    <x v="45"/>
    <n v="91.5"/>
    <n v="99.14"/>
    <n v="87.22"/>
    <n v="36.46"/>
    <n v="3342.9"/>
    <n v="1.069"/>
    <n v="97.98"/>
  </r>
  <r>
    <x v="158"/>
    <x v="5"/>
    <x v="2"/>
    <x v="1"/>
    <x v="214"/>
    <n v="7.67"/>
    <x v="0"/>
    <n v="35"/>
    <n v="34.14"/>
    <n v="0.85"/>
    <x v="76"/>
    <n v="95.88"/>
    <n v="101.02"/>
    <n v="94.49"/>
    <n v="38.369999999999997"/>
    <n v="3493.53"/>
    <n v="1.0960000000000001"/>
    <n v="99.83"/>
  </r>
  <r>
    <x v="158"/>
    <x v="5"/>
    <x v="2"/>
    <x v="2"/>
    <x v="994"/>
    <n v="7.34"/>
    <x v="2"/>
    <n v="31.58"/>
    <n v="30.92"/>
    <n v="0.66"/>
    <x v="115"/>
    <n v="91.75"/>
    <n v="94.18"/>
    <n v="84.6"/>
    <n v="34.69"/>
    <n v="3052.86"/>
    <n v="1.0980000000000001"/>
    <n v="96.66"/>
  </r>
  <r>
    <x v="158"/>
    <x v="5"/>
    <x v="3"/>
    <x v="0"/>
    <x v="834"/>
    <n v="7.66"/>
    <x v="63"/>
    <n v="41.68"/>
    <n v="41.31"/>
    <n v="0.37"/>
    <x v="297"/>
    <n v="95.75"/>
    <n v="95.61"/>
    <n v="90.74"/>
    <n v="2.5499999999999998"/>
    <n v="1706.12"/>
    <n v="6.0999999999999999E-2"/>
    <n v="40.93"/>
  </r>
  <r>
    <x v="158"/>
    <x v="5"/>
    <x v="3"/>
    <x v="1"/>
    <x v="463"/>
    <n v="7.7"/>
    <x v="10"/>
    <n v="42.32"/>
    <n v="41.76"/>
    <n v="0.56000000000000005"/>
    <x v="293"/>
    <n v="96.25"/>
    <n v="95.98"/>
    <n v="91.16"/>
    <n v="3.88"/>
    <n v="1882.17"/>
    <n v="9.1999999999999998E-2"/>
    <n v="44.48"/>
  </r>
  <r>
    <x v="158"/>
    <x v="5"/>
    <x v="3"/>
    <x v="2"/>
    <x v="787"/>
    <n v="7.75"/>
    <x v="53"/>
    <n v="42.69"/>
    <n v="42.4"/>
    <n v="0.28999999999999998"/>
    <x v="179"/>
    <n v="96.88"/>
    <n v="98.46"/>
    <n v="94.73"/>
    <n v="4.59"/>
    <n v="1864.11"/>
    <n v="0.108"/>
    <n v="43.66"/>
  </r>
  <r>
    <x v="159"/>
    <x v="5"/>
    <x v="0"/>
    <x v="0"/>
    <x v="995"/>
    <n v="7.67"/>
    <x v="0"/>
    <n v="41.31"/>
    <n v="40.71"/>
    <n v="0.6"/>
    <x v="138"/>
    <n v="95.88"/>
    <n v="98.91"/>
    <n v="93.44"/>
    <n v="37.549999999999997"/>
    <n v="3373.83"/>
    <n v="0.90900000000000003"/>
    <n v="81.67"/>
  </r>
  <r>
    <x v="159"/>
    <x v="5"/>
    <x v="0"/>
    <x v="1"/>
    <x v="996"/>
    <n v="7.07"/>
    <x v="98"/>
    <n v="37.799999999999997"/>
    <n v="37.06"/>
    <n v="0.74"/>
    <x v="66"/>
    <n v="88.38"/>
    <n v="97.52"/>
    <n v="84.51"/>
    <n v="32.06"/>
    <n v="3129.89"/>
    <n v="0.84799999999999998"/>
    <n v="82.81"/>
  </r>
  <r>
    <x v="159"/>
    <x v="5"/>
    <x v="0"/>
    <x v="2"/>
    <x v="627"/>
    <n v="7.33"/>
    <x v="60"/>
    <n v="37.18"/>
    <n v="36.46"/>
    <n v="0.72"/>
    <x v="33"/>
    <n v="91.62"/>
    <n v="95.16"/>
    <n v="85.5"/>
    <n v="31.62"/>
    <n v="3029.55"/>
    <n v="0.85"/>
    <n v="81.48"/>
  </r>
  <r>
    <x v="159"/>
    <x v="5"/>
    <x v="1"/>
    <x v="0"/>
    <x v="997"/>
    <n v="7.18"/>
    <x v="101"/>
    <n v="35.71"/>
    <n v="35.08"/>
    <n v="0.64"/>
    <x v="68"/>
    <n v="89.75"/>
    <n v="94.72"/>
    <n v="83.5"/>
    <n v="53.78"/>
    <n v="4249.21"/>
    <n v="1.506"/>
    <n v="118.98"/>
  </r>
  <r>
    <x v="159"/>
    <x v="5"/>
    <x v="1"/>
    <x v="1"/>
    <x v="959"/>
    <n v="7.41"/>
    <x v="50"/>
    <n v="35.01"/>
    <n v="33.97"/>
    <n v="1.04"/>
    <x v="315"/>
    <n v="92.62"/>
    <n v="99.47"/>
    <n v="89.39"/>
    <n v="51.24"/>
    <n v="4067.41"/>
    <n v="1.464"/>
    <n v="116.18"/>
  </r>
  <r>
    <x v="159"/>
    <x v="5"/>
    <x v="1"/>
    <x v="2"/>
    <x v="945"/>
    <n v="7.76"/>
    <x v="15"/>
    <n v="34.130000000000003"/>
    <n v="34.130000000000003"/>
    <n v="0"/>
    <x v="56"/>
    <n v="97"/>
    <n v="95.11"/>
    <n v="92.25"/>
    <n v="48.9"/>
    <n v="3933.35"/>
    <n v="1.4330000000000001"/>
    <n v="115.24"/>
  </r>
  <r>
    <x v="159"/>
    <x v="5"/>
    <x v="2"/>
    <x v="0"/>
    <x v="998"/>
    <n v="5.42"/>
    <x v="152"/>
    <n v="25.98"/>
    <n v="24.95"/>
    <n v="1.03"/>
    <x v="445"/>
    <n v="67.75"/>
    <n v="97.27"/>
    <n v="63.28"/>
    <n v="28.19"/>
    <n v="2486.2399999999998"/>
    <n v="1.085"/>
    <n v="95.71"/>
  </r>
  <r>
    <x v="159"/>
    <x v="5"/>
    <x v="2"/>
    <x v="1"/>
    <x v="857"/>
    <n v="7.27"/>
    <x v="12"/>
    <n v="32.549999999999997"/>
    <n v="31.57"/>
    <n v="0.98"/>
    <x v="320"/>
    <n v="90.88"/>
    <n v="95.51"/>
    <n v="84.18"/>
    <n v="34.92"/>
    <n v="3116.1"/>
    <n v="1.073"/>
    <n v="95.72"/>
  </r>
  <r>
    <x v="159"/>
    <x v="5"/>
    <x v="2"/>
    <x v="2"/>
    <x v="999"/>
    <n v="5.9"/>
    <x v="125"/>
    <n v="27.16"/>
    <n v="26.6"/>
    <n v="0.56000000000000005"/>
    <x v="129"/>
    <n v="73.75"/>
    <n v="87.25"/>
    <n v="63.02"/>
    <n v="31.09"/>
    <n v="2663.09"/>
    <n v="1.145"/>
    <n v="98.04"/>
  </r>
  <r>
    <x v="159"/>
    <x v="5"/>
    <x v="3"/>
    <x v="0"/>
    <x v="1000"/>
    <n v="7.55"/>
    <x v="25"/>
    <n v="47.33"/>
    <n v="46.61"/>
    <n v="0.72"/>
    <x v="13"/>
    <n v="94.38"/>
    <n v="101.36"/>
    <n v="94.19"/>
    <n v="4.21"/>
    <n v="1921.28"/>
    <n v="8.8999999999999996E-2"/>
    <n v="40.590000000000003"/>
  </r>
  <r>
    <x v="159"/>
    <x v="5"/>
    <x v="3"/>
    <x v="1"/>
    <x v="858"/>
    <n v="7.45"/>
    <x v="58"/>
    <n v="40.79"/>
    <n v="40.68"/>
    <n v="0.11"/>
    <x v="245"/>
    <n v="93.12"/>
    <n v="97.2"/>
    <n v="90.26"/>
    <n v="6.86"/>
    <n v="1687.91"/>
    <n v="0.16800000000000001"/>
    <n v="41.38"/>
  </r>
  <r>
    <x v="159"/>
    <x v="5"/>
    <x v="3"/>
    <x v="2"/>
    <x v="946"/>
    <n v="7.72"/>
    <x v="24"/>
    <n v="40.85"/>
    <n v="40.57"/>
    <n v="0.28000000000000003"/>
    <x v="373"/>
    <n v="96.5"/>
    <n v="90.04"/>
    <n v="86.3"/>
    <n v="5.34"/>
    <n v="1683.07"/>
    <n v="0.13100000000000001"/>
    <n v="41.2"/>
  </r>
  <r>
    <x v="160"/>
    <x v="5"/>
    <x v="0"/>
    <x v="0"/>
    <x v="388"/>
    <n v="7.42"/>
    <x v="31"/>
    <n v="38.04"/>
    <n v="37.01"/>
    <n v="1.03"/>
    <x v="198"/>
    <n v="92.75"/>
    <n v="96.42"/>
    <n v="87.02"/>
    <n v="33.22"/>
    <n v="2953.83"/>
    <n v="0.873"/>
    <n v="77.650000000000006"/>
  </r>
  <r>
    <x v="160"/>
    <x v="5"/>
    <x v="0"/>
    <x v="1"/>
    <x v="1001"/>
    <n v="7.65"/>
    <x v="48"/>
    <n v="36.549999999999997"/>
    <n v="36.31"/>
    <n v="0.24"/>
    <x v="302"/>
    <n v="95.62"/>
    <n v="93.94"/>
    <n v="89.23"/>
    <n v="30.05"/>
    <n v="3099.04"/>
    <n v="0.82199999999999995"/>
    <n v="84.78"/>
  </r>
  <r>
    <x v="160"/>
    <x v="5"/>
    <x v="0"/>
    <x v="2"/>
    <x v="649"/>
    <n v="7.13"/>
    <x v="107"/>
    <n v="31.25"/>
    <n v="30.9"/>
    <n v="0.35"/>
    <x v="135"/>
    <n v="89.12"/>
    <n v="95.68"/>
    <n v="84.31"/>
    <n v="26.27"/>
    <n v="2611.3200000000002"/>
    <n v="0.84099999999999997"/>
    <n v="83.56"/>
  </r>
  <r>
    <x v="160"/>
    <x v="5"/>
    <x v="1"/>
    <x v="0"/>
    <x v="304"/>
    <n v="7.72"/>
    <x v="24"/>
    <n v="32.32"/>
    <n v="32"/>
    <n v="0.32"/>
    <x v="181"/>
    <n v="96.5"/>
    <n v="98.12"/>
    <n v="93.74"/>
    <n v="46.42"/>
    <n v="3981.12"/>
    <n v="1.4359999999999999"/>
    <n v="123.16"/>
  </r>
  <r>
    <x v="160"/>
    <x v="5"/>
    <x v="1"/>
    <x v="1"/>
    <x v="1002"/>
    <n v="7.83"/>
    <x v="11"/>
    <n v="34.64"/>
    <n v="34.17"/>
    <n v="0.47"/>
    <x v="299"/>
    <n v="97.88"/>
    <n v="97.16"/>
    <n v="93.81"/>
    <n v="50.92"/>
    <n v="4068.76"/>
    <n v="1.47"/>
    <n v="117.47"/>
  </r>
  <r>
    <x v="160"/>
    <x v="5"/>
    <x v="1"/>
    <x v="2"/>
    <x v="977"/>
    <n v="7.57"/>
    <x v="42"/>
    <n v="33.22"/>
    <n v="32.96"/>
    <n v="0.26"/>
    <x v="353"/>
    <n v="94.62"/>
    <n v="91.73"/>
    <n v="86.11"/>
    <n v="48.32"/>
    <n v="3945.93"/>
    <n v="1.4550000000000001"/>
    <n v="118.78"/>
  </r>
  <r>
    <x v="160"/>
    <x v="5"/>
    <x v="2"/>
    <x v="0"/>
    <x v="266"/>
    <n v="6.21"/>
    <x v="153"/>
    <n v="26.34"/>
    <n v="25.73"/>
    <n v="0.61"/>
    <x v="242"/>
    <n v="77.62"/>
    <n v="97.92"/>
    <n v="74.260000000000005"/>
    <n v="29.31"/>
    <n v="2526.4499999999998"/>
    <n v="1.113"/>
    <n v="95.93"/>
  </r>
  <r>
    <x v="160"/>
    <x v="5"/>
    <x v="2"/>
    <x v="1"/>
    <x v="1003"/>
    <n v="7.72"/>
    <x v="24"/>
    <n v="33.04"/>
    <n v="31.5"/>
    <n v="1.54"/>
    <x v="335"/>
    <n v="96.5"/>
    <n v="98.87"/>
    <n v="90.97"/>
    <n v="36.6"/>
    <n v="3226.7"/>
    <n v="1.1080000000000001"/>
    <n v="97.66"/>
  </r>
  <r>
    <x v="160"/>
    <x v="5"/>
    <x v="2"/>
    <x v="2"/>
    <x v="1004"/>
    <n v="7.45"/>
    <x v="58"/>
    <n v="31.85"/>
    <n v="30.66"/>
    <n v="1.19"/>
    <x v="446"/>
    <n v="93.12"/>
    <n v="98.17"/>
    <n v="88"/>
    <n v="35.14"/>
    <n v="3077.87"/>
    <n v="1.103"/>
    <n v="96.63"/>
  </r>
  <r>
    <x v="160"/>
    <x v="5"/>
    <x v="3"/>
    <x v="0"/>
    <x v="393"/>
    <n v="7.64"/>
    <x v="22"/>
    <n v="43.52"/>
    <n v="42.94"/>
    <n v="0.59"/>
    <x v="44"/>
    <n v="95.5"/>
    <n v="87.79"/>
    <n v="82.71"/>
    <n v="6.05"/>
    <n v="1774.38"/>
    <n v="0.13900000000000001"/>
    <n v="40.770000000000003"/>
  </r>
  <r>
    <x v="160"/>
    <x v="5"/>
    <x v="3"/>
    <x v="1"/>
    <x v="744"/>
    <n v="7.48"/>
    <x v="44"/>
    <n v="41.97"/>
    <n v="41.38"/>
    <n v="0.59"/>
    <x v="75"/>
    <n v="93.5"/>
    <n v="98.16"/>
    <n v="90.48"/>
    <n v="4"/>
    <n v="1888.4"/>
    <n v="9.5000000000000001E-2"/>
    <n v="44.99"/>
  </r>
  <r>
    <x v="160"/>
    <x v="5"/>
    <x v="3"/>
    <x v="2"/>
    <x v="792"/>
    <n v="7.88"/>
    <x v="95"/>
    <n v="41.34"/>
    <n v="40.98"/>
    <n v="0.37"/>
    <x v="164"/>
    <n v="98.5"/>
    <n v="90.35"/>
    <n v="88.2"/>
    <n v="4.08"/>
    <n v="1578.9"/>
    <n v="9.9000000000000005E-2"/>
    <n v="38.19"/>
  </r>
  <r>
    <x v="161"/>
    <x v="5"/>
    <x v="0"/>
    <x v="0"/>
    <x v="124"/>
    <n v="7.28"/>
    <x v="90"/>
    <n v="36.01"/>
    <n v="35.43"/>
    <n v="0.57999999999999996"/>
    <x v="50"/>
    <n v="91"/>
    <n v="95.75"/>
    <n v="85.72"/>
    <n v="30.5"/>
    <n v="3018"/>
    <n v="0.84699999999999998"/>
    <n v="83.8"/>
  </r>
  <r>
    <x v="161"/>
    <x v="5"/>
    <x v="0"/>
    <x v="1"/>
    <x v="125"/>
    <n v="7.88"/>
    <x v="95"/>
    <n v="35.29"/>
    <n v="34.380000000000003"/>
    <n v="0.91"/>
    <x v="11"/>
    <n v="98.5"/>
    <n v="96.53"/>
    <n v="92.64"/>
    <n v="30.07"/>
    <n v="2862.71"/>
    <n v="0.85199999999999998"/>
    <n v="81.12"/>
  </r>
  <r>
    <x v="161"/>
    <x v="5"/>
    <x v="0"/>
    <x v="2"/>
    <x v="960"/>
    <n v="7.98"/>
    <x v="137"/>
    <n v="34.840000000000003"/>
    <n v="34.130000000000003"/>
    <n v="0.71"/>
    <x v="171"/>
    <n v="99.75"/>
    <n v="93.73"/>
    <n v="91.58"/>
    <n v="31"/>
    <n v="2790.21"/>
    <n v="0.89"/>
    <n v="80.08"/>
  </r>
  <r>
    <x v="161"/>
    <x v="5"/>
    <x v="1"/>
    <x v="0"/>
    <x v="127"/>
    <n v="7.71"/>
    <x v="41"/>
    <n v="33.33"/>
    <n v="32.82"/>
    <n v="0.51"/>
    <x v="5"/>
    <n v="96.38"/>
    <n v="96.37"/>
    <n v="91.45"/>
    <n v="48.59"/>
    <n v="3921.63"/>
    <n v="1.458"/>
    <n v="117.67"/>
  </r>
  <r>
    <x v="161"/>
    <x v="5"/>
    <x v="1"/>
    <x v="1"/>
    <x v="128"/>
    <n v="7.67"/>
    <x v="0"/>
    <n v="36.11"/>
    <n v="35.979999999999997"/>
    <n v="0.13"/>
    <x v="273"/>
    <n v="95.88"/>
    <n v="96.73"/>
    <n v="92.41"/>
    <n v="54.48"/>
    <n v="4236.8599999999997"/>
    <n v="1.5089999999999999"/>
    <n v="117.34"/>
  </r>
  <r>
    <x v="161"/>
    <x v="5"/>
    <x v="1"/>
    <x v="2"/>
    <x v="285"/>
    <n v="7.2"/>
    <x v="91"/>
    <n v="32.659999999999997"/>
    <n v="31.83"/>
    <n v="0.83"/>
    <x v="47"/>
    <n v="90"/>
    <n v="88.94"/>
    <n v="78.02"/>
    <n v="48.05"/>
    <n v="3755.15"/>
    <n v="1.4710000000000001"/>
    <n v="114.99"/>
  </r>
  <r>
    <x v="161"/>
    <x v="5"/>
    <x v="2"/>
    <x v="0"/>
    <x v="453"/>
    <n v="7.64"/>
    <x v="22"/>
    <n v="31.53"/>
    <n v="30.29"/>
    <n v="1.25"/>
    <x v="421"/>
    <n v="95.5"/>
    <n v="90.55"/>
    <n v="83.06"/>
    <n v="34.57"/>
    <n v="2979.48"/>
    <n v="1.0960000000000001"/>
    <n v="94.49"/>
  </r>
  <r>
    <x v="161"/>
    <x v="5"/>
    <x v="2"/>
    <x v="1"/>
    <x v="131"/>
    <n v="7.72"/>
    <x v="24"/>
    <n v="30.09"/>
    <n v="28.88"/>
    <n v="1.21"/>
    <x v="447"/>
    <n v="96.5"/>
    <n v="94.65"/>
    <n v="87.67"/>
    <n v="32.25"/>
    <n v="2822.63"/>
    <n v="1.0720000000000001"/>
    <n v="93.81"/>
  </r>
  <r>
    <x v="161"/>
    <x v="5"/>
    <x v="2"/>
    <x v="2"/>
    <x v="132"/>
    <n v="7.4"/>
    <x v="81"/>
    <n v="32.72"/>
    <n v="31.68"/>
    <n v="1.04"/>
    <x v="220"/>
    <n v="92.5"/>
    <n v="93.26"/>
    <n v="83.53"/>
    <n v="35.520000000000003"/>
    <n v="3154"/>
    <n v="1.0860000000000001"/>
    <n v="96.4"/>
  </r>
  <r>
    <x v="161"/>
    <x v="5"/>
    <x v="3"/>
    <x v="0"/>
    <x v="764"/>
    <n v="7.47"/>
    <x v="51"/>
    <n v="38.64"/>
    <n v="38.46"/>
    <n v="0.17"/>
    <x v="343"/>
    <n v="93.38"/>
    <n v="95.66"/>
    <n v="88.92"/>
    <n v="7.85"/>
    <n v="1558.91"/>
    <n v="0.20300000000000001"/>
    <n v="40.35"/>
  </r>
  <r>
    <x v="161"/>
    <x v="5"/>
    <x v="3"/>
    <x v="1"/>
    <x v="208"/>
    <n v="7.61"/>
    <x v="23"/>
    <n v="40.42"/>
    <n v="40.42"/>
    <n v="0"/>
    <x v="56"/>
    <n v="95.12"/>
    <n v="95.81"/>
    <n v="91.14"/>
    <n v="3.48"/>
    <n v="1718.94"/>
    <n v="8.5999999999999993E-2"/>
    <n v="42.52"/>
  </r>
  <r>
    <x v="161"/>
    <x v="5"/>
    <x v="3"/>
    <x v="2"/>
    <x v="135"/>
    <n v="7.5"/>
    <x v="35"/>
    <n v="39.64"/>
    <n v="39.22"/>
    <n v="0.42"/>
    <x v="230"/>
    <n v="93.75"/>
    <n v="89.11"/>
    <n v="82.65"/>
    <n v="3.02"/>
    <n v="1504.02"/>
    <n v="7.5999999999999998E-2"/>
    <n v="37.94"/>
  </r>
  <r>
    <x v="162"/>
    <x v="5"/>
    <x v="0"/>
    <x v="0"/>
    <x v="88"/>
    <n v="7.31"/>
    <x v="57"/>
    <n v="37.81"/>
    <n v="36.85"/>
    <n v="0.96"/>
    <x v="47"/>
    <n v="91.38"/>
    <n v="95"/>
    <n v="84.61"/>
    <n v="31.67"/>
    <n v="3048.11"/>
    <n v="0.83799999999999997"/>
    <n v="80.62"/>
  </r>
  <r>
    <x v="162"/>
    <x v="5"/>
    <x v="0"/>
    <x v="1"/>
    <x v="89"/>
    <n v="7.79"/>
    <x v="71"/>
    <n v="37.18"/>
    <n v="36.840000000000003"/>
    <n v="0.34"/>
    <x v="341"/>
    <n v="97.38"/>
    <n v="95.86"/>
    <n v="92.48"/>
    <n v="30.97"/>
    <n v="3087.46"/>
    <n v="0.83299999999999996"/>
    <n v="83.03"/>
  </r>
  <r>
    <x v="162"/>
    <x v="5"/>
    <x v="0"/>
    <x v="2"/>
    <x v="90"/>
    <n v="7.7"/>
    <x v="10"/>
    <n v="36.369999999999997"/>
    <n v="35.86"/>
    <n v="0.51"/>
    <x v="348"/>
    <n v="96.25"/>
    <n v="96.46"/>
    <n v="91.55"/>
    <n v="30.97"/>
    <n v="2976.71"/>
    <n v="0.85099999999999998"/>
    <n v="81.84"/>
  </r>
  <r>
    <x v="162"/>
    <x v="5"/>
    <x v="1"/>
    <x v="0"/>
    <x v="403"/>
    <n v="7.6"/>
    <x v="5"/>
    <n v="35.07"/>
    <n v="34.24"/>
    <n v="0.82"/>
    <x v="291"/>
    <n v="95"/>
    <n v="97.26"/>
    <n v="90.23"/>
    <n v="52.23"/>
    <n v="4052.82"/>
    <n v="1.4890000000000001"/>
    <n v="115.57"/>
  </r>
  <r>
    <x v="162"/>
    <x v="5"/>
    <x v="1"/>
    <x v="1"/>
    <x v="810"/>
    <n v="7.87"/>
    <x v="33"/>
    <n v="35.43"/>
    <n v="34.49"/>
    <n v="0.94"/>
    <x v="231"/>
    <n v="98.38"/>
    <n v="97.85"/>
    <n v="93.7"/>
    <n v="52.52"/>
    <n v="4174.04"/>
    <n v="1.482"/>
    <n v="117.8"/>
  </r>
  <r>
    <x v="162"/>
    <x v="5"/>
    <x v="1"/>
    <x v="2"/>
    <x v="572"/>
    <n v="7.45"/>
    <x v="58"/>
    <n v="35.1"/>
    <n v="34.28"/>
    <n v="0.81"/>
    <x v="72"/>
    <n v="93.12"/>
    <n v="92.73"/>
    <n v="84.35"/>
    <n v="52.15"/>
    <n v="4077.54"/>
    <n v="1.486"/>
    <n v="116.18"/>
  </r>
  <r>
    <x v="162"/>
    <x v="5"/>
    <x v="2"/>
    <x v="0"/>
    <x v="1005"/>
    <n v="7.73"/>
    <x v="1"/>
    <n v="33.51"/>
    <n v="32.340000000000003"/>
    <n v="1.17"/>
    <x v="112"/>
    <n v="96.62"/>
    <n v="97.12"/>
    <n v="90.57"/>
    <n v="37.520000000000003"/>
    <n v="3283.89"/>
    <n v="1.1200000000000001"/>
    <n v="98"/>
  </r>
  <r>
    <x v="162"/>
    <x v="5"/>
    <x v="2"/>
    <x v="1"/>
    <x v="811"/>
    <n v="7.79"/>
    <x v="71"/>
    <n v="33.17"/>
    <n v="32.33"/>
    <n v="0.84"/>
    <x v="157"/>
    <n v="97.38"/>
    <n v="95.65"/>
    <n v="90.78"/>
    <n v="36.15"/>
    <n v="3292.53"/>
    <n v="1.0900000000000001"/>
    <n v="99.26"/>
  </r>
  <r>
    <x v="162"/>
    <x v="5"/>
    <x v="2"/>
    <x v="2"/>
    <x v="574"/>
    <n v="7.71"/>
    <x v="41"/>
    <n v="33.75"/>
    <n v="32.78"/>
    <n v="0.97"/>
    <x v="339"/>
    <n v="96.38"/>
    <n v="89.61"/>
    <n v="83.87"/>
    <n v="37.1"/>
    <n v="3266.01"/>
    <n v="1.099"/>
    <n v="96.77"/>
  </r>
  <r>
    <x v="162"/>
    <x v="5"/>
    <x v="3"/>
    <x v="0"/>
    <x v="1006"/>
    <n v="7.84"/>
    <x v="52"/>
    <n v="40.57"/>
    <n v="40.31"/>
    <n v="0.26"/>
    <x v="163"/>
    <n v="98"/>
    <n v="99.03"/>
    <n v="96.44"/>
    <n v="4.24"/>
    <n v="1724.82"/>
    <n v="0.104"/>
    <n v="42.52"/>
  </r>
  <r>
    <x v="162"/>
    <x v="5"/>
    <x v="3"/>
    <x v="1"/>
    <x v="409"/>
    <n v="7.72"/>
    <x v="24"/>
    <n v="44.05"/>
    <n v="43.76"/>
    <n v="0.28999999999999998"/>
    <x v="302"/>
    <n v="96.5"/>
    <n v="95.98"/>
    <n v="92.01"/>
    <n v="5.14"/>
    <n v="1885.36"/>
    <n v="0.11700000000000001"/>
    <n v="42.8"/>
  </r>
  <r>
    <x v="162"/>
    <x v="5"/>
    <x v="3"/>
    <x v="2"/>
    <x v="188"/>
    <n v="7.74"/>
    <x v="45"/>
    <n v="39.42"/>
    <n v="39.07"/>
    <n v="0.35"/>
    <x v="64"/>
    <n v="96.75"/>
    <n v="95.06"/>
    <n v="91.14"/>
    <n v="3"/>
    <n v="1597.24"/>
    <n v="7.5999999999999998E-2"/>
    <n v="40.520000000000003"/>
  </r>
  <r>
    <x v="163"/>
    <x v="5"/>
    <x v="0"/>
    <x v="0"/>
    <x v="766"/>
    <n v="7.33"/>
    <x v="60"/>
    <n v="34.67"/>
    <n v="34.35"/>
    <n v="0.33"/>
    <x v="156"/>
    <n v="91.62"/>
    <n v="96.6"/>
    <n v="87.68"/>
    <n v="29.87"/>
    <n v="2868.23"/>
    <n v="0.86099999999999999"/>
    <n v="82.72"/>
  </r>
  <r>
    <x v="163"/>
    <x v="5"/>
    <x v="0"/>
    <x v="1"/>
    <x v="369"/>
    <n v="7.47"/>
    <x v="51"/>
    <n v="33.880000000000003"/>
    <n v="33.14"/>
    <n v="0.74"/>
    <x v="1"/>
    <n v="93.38"/>
    <n v="94.82"/>
    <n v="86.61"/>
    <n v="28.5"/>
    <n v="2679.77"/>
    <n v="0.84099999999999997"/>
    <n v="79.09"/>
  </r>
  <r>
    <x v="163"/>
    <x v="5"/>
    <x v="0"/>
    <x v="2"/>
    <x v="370"/>
    <n v="7.39"/>
    <x v="59"/>
    <n v="34.97"/>
    <n v="33.909999999999997"/>
    <n v="1.06"/>
    <x v="3"/>
    <n v="92.38"/>
    <n v="96.04"/>
    <n v="86.03"/>
    <n v="29.81"/>
    <n v="2878.23"/>
    <n v="0.85199999999999998"/>
    <n v="82.3"/>
  </r>
  <r>
    <x v="163"/>
    <x v="5"/>
    <x v="1"/>
    <x v="0"/>
    <x v="371"/>
    <n v="4.59"/>
    <x v="154"/>
    <n v="21"/>
    <n v="20.47"/>
    <n v="0.53"/>
    <x v="43"/>
    <n v="57.38"/>
    <n v="101.76"/>
    <n v="56.92"/>
    <n v="30.37"/>
    <n v="2528.0700000000002"/>
    <n v="1.446"/>
    <n v="120.41"/>
  </r>
  <r>
    <x v="163"/>
    <x v="5"/>
    <x v="1"/>
    <x v="1"/>
    <x v="372"/>
    <n v="7.76"/>
    <x v="15"/>
    <n v="36.869999999999997"/>
    <n v="36.049999999999997"/>
    <n v="0.82"/>
    <x v="35"/>
    <n v="97"/>
    <n v="92.18"/>
    <n v="87.42"/>
    <n v="55.96"/>
    <n v="4283.4799999999996"/>
    <n v="1.518"/>
    <n v="116.18"/>
  </r>
  <r>
    <x v="163"/>
    <x v="5"/>
    <x v="1"/>
    <x v="2"/>
    <x v="143"/>
    <n v="7.38"/>
    <x v="16"/>
    <n v="31.5"/>
    <n v="31.06"/>
    <n v="0.43"/>
    <x v="60"/>
    <n v="92.25"/>
    <n v="92.72"/>
    <n v="84.35"/>
    <n v="44.77"/>
    <n v="3683.2"/>
    <n v="1.4219999999999999"/>
    <n v="116.95"/>
  </r>
  <r>
    <x v="163"/>
    <x v="5"/>
    <x v="2"/>
    <x v="0"/>
    <x v="373"/>
    <n v="7.77"/>
    <x v="26"/>
    <n v="31.89"/>
    <n v="30.99"/>
    <n v="0.9"/>
    <x v="385"/>
    <n v="97.12"/>
    <n v="100.16"/>
    <n v="94.54"/>
    <n v="35.479999999999997"/>
    <n v="3001.25"/>
    <n v="1.113"/>
    <n v="94.13"/>
  </r>
  <r>
    <x v="163"/>
    <x v="5"/>
    <x v="2"/>
    <x v="1"/>
    <x v="374"/>
    <n v="5.65"/>
    <x v="155"/>
    <n v="24.12"/>
    <n v="23.47"/>
    <n v="0.65"/>
    <x v="308"/>
    <n v="70.62"/>
    <n v="88.32"/>
    <n v="60.68"/>
    <n v="26.9"/>
    <n v="2308.75"/>
    <n v="1.115"/>
    <n v="95.71"/>
  </r>
  <r>
    <x v="163"/>
    <x v="5"/>
    <x v="2"/>
    <x v="2"/>
    <x v="375"/>
    <n v="7.3"/>
    <x v="32"/>
    <n v="29.07"/>
    <n v="28.11"/>
    <n v="0.97"/>
    <x v="350"/>
    <n v="91.25"/>
    <n v="91.92"/>
    <n v="81.09"/>
    <n v="33.79"/>
    <n v="2821.18"/>
    <n v="1.1619999999999999"/>
    <n v="97.05"/>
  </r>
  <r>
    <x v="163"/>
    <x v="5"/>
    <x v="3"/>
    <x v="0"/>
    <x v="0"/>
    <n v="7.37"/>
    <x v="47"/>
    <n v="36.369999999999997"/>
    <n v="35.96"/>
    <n v="0.42"/>
    <x v="204"/>
    <n v="92.12"/>
    <n v="93.34"/>
    <n v="85.01"/>
    <n v="3.17"/>
    <n v="1472.44"/>
    <n v="8.6999999999999994E-2"/>
    <n v="40.479999999999997"/>
  </r>
  <r>
    <x v="163"/>
    <x v="5"/>
    <x v="3"/>
    <x v="1"/>
    <x v="1"/>
    <n v="7.61"/>
    <x v="23"/>
    <n v="37.32"/>
    <n v="36.799999999999997"/>
    <n v="0.52"/>
    <x v="52"/>
    <n v="95.12"/>
    <n v="92.37"/>
    <n v="86.64"/>
    <n v="4.79"/>
    <n v="1483.31"/>
    <n v="0.128"/>
    <n v="39.74"/>
  </r>
  <r>
    <x v="163"/>
    <x v="5"/>
    <x v="3"/>
    <x v="2"/>
    <x v="376"/>
    <n v="7.73"/>
    <x v="1"/>
    <n v="36.159999999999997"/>
    <n v="36.1"/>
    <n v="0.06"/>
    <x v="328"/>
    <n v="96.62"/>
    <n v="89.53"/>
    <n v="86.37"/>
    <n v="3.33"/>
    <n v="1477.12"/>
    <n v="9.1999999999999998E-2"/>
    <n v="40.85"/>
  </r>
  <r>
    <x v="164"/>
    <x v="5"/>
    <x v="0"/>
    <x v="0"/>
    <x v="691"/>
    <n v="7.22"/>
    <x v="74"/>
    <n v="38.33"/>
    <n v="37.700000000000003"/>
    <n v="0.63"/>
    <x v="417"/>
    <n v="90.25"/>
    <n v="101.72"/>
    <n v="90.29"/>
    <n v="33.270000000000003"/>
    <n v="3225.95"/>
    <n v="0.86799999999999999"/>
    <n v="84.17"/>
  </r>
  <r>
    <x v="164"/>
    <x v="5"/>
    <x v="0"/>
    <x v="1"/>
    <x v="764"/>
    <n v="7.77"/>
    <x v="26"/>
    <n v="42.63"/>
    <n v="41.94"/>
    <n v="0.69"/>
    <x v="154"/>
    <n v="97.12"/>
    <n v="96.02"/>
    <n v="91.76"/>
    <n v="36.799999999999997"/>
    <n v="3594.45"/>
    <n v="0.86299999999999999"/>
    <n v="84.32"/>
  </r>
  <r>
    <x v="164"/>
    <x v="5"/>
    <x v="0"/>
    <x v="2"/>
    <x v="595"/>
    <n v="7.75"/>
    <x v="53"/>
    <n v="40.65"/>
    <n v="39.79"/>
    <n v="0.86"/>
    <x v="254"/>
    <n v="96.88"/>
    <n v="95.37"/>
    <n v="90.44"/>
    <n v="36.5"/>
    <n v="3418.99"/>
    <n v="0.89800000000000002"/>
    <n v="84.1"/>
  </r>
  <r>
    <x v="164"/>
    <x v="5"/>
    <x v="1"/>
    <x v="0"/>
    <x v="1007"/>
    <n v="6.13"/>
    <x v="156"/>
    <n v="32.21"/>
    <n v="31.96"/>
    <n v="0.25"/>
    <x v="283"/>
    <n v="76.62"/>
    <n v="100.12"/>
    <n v="76.12"/>
    <n v="46.63"/>
    <n v="3760.49"/>
    <n v="1.448"/>
    <n v="116.74"/>
  </r>
  <r>
    <x v="164"/>
    <x v="5"/>
    <x v="1"/>
    <x v="1"/>
    <x v="1008"/>
    <n v="7.67"/>
    <x v="0"/>
    <n v="36.24"/>
    <n v="36.07"/>
    <n v="0.17"/>
    <x v="94"/>
    <n v="95.88"/>
    <n v="95.05"/>
    <n v="90.69"/>
    <n v="52"/>
    <n v="4238.51"/>
    <n v="1.4350000000000001"/>
    <n v="116.95"/>
  </r>
  <r>
    <x v="164"/>
    <x v="5"/>
    <x v="1"/>
    <x v="2"/>
    <x v="857"/>
    <n v="7"/>
    <x v="110"/>
    <n v="29.63"/>
    <n v="29.17"/>
    <n v="0.46"/>
    <x v="210"/>
    <n v="87.5"/>
    <n v="99.35"/>
    <n v="85.57"/>
    <n v="42.51"/>
    <n v="3394.98"/>
    <n v="1.4350000000000001"/>
    <n v="114.58"/>
  </r>
  <r>
    <x v="164"/>
    <x v="5"/>
    <x v="2"/>
    <x v="0"/>
    <x v="1009"/>
    <n v="7.32"/>
    <x v="18"/>
    <n v="29.44"/>
    <n v="28.45"/>
    <n v="0.99"/>
    <x v="195"/>
    <n v="91.5"/>
    <n v="89.6"/>
    <n v="79.23"/>
    <n v="33.74"/>
    <n v="2800.67"/>
    <n v="1.1459999999999999"/>
    <n v="95.13"/>
  </r>
  <r>
    <x v="164"/>
    <x v="5"/>
    <x v="2"/>
    <x v="1"/>
    <x v="180"/>
    <n v="7.84"/>
    <x v="52"/>
    <n v="38.35"/>
    <n v="36.96"/>
    <n v="1.39"/>
    <x v="448"/>
    <n v="98"/>
    <n v="97.09"/>
    <n v="91.7"/>
    <n v="42.83"/>
    <n v="3713.25"/>
    <n v="1.117"/>
    <n v="96.83"/>
  </r>
  <r>
    <x v="164"/>
    <x v="5"/>
    <x v="2"/>
    <x v="2"/>
    <x v="1010"/>
    <n v="7.74"/>
    <x v="45"/>
    <n v="34.909999999999997"/>
    <n v="34.479999999999997"/>
    <n v="0.44"/>
    <x v="376"/>
    <n v="96.75"/>
    <n v="96.52"/>
    <n v="92.21"/>
    <n v="39.22"/>
    <n v="3335.52"/>
    <n v="1.123"/>
    <n v="95.54"/>
  </r>
  <r>
    <x v="164"/>
    <x v="5"/>
    <x v="3"/>
    <x v="0"/>
    <x v="1011"/>
    <n v="7.49"/>
    <x v="55"/>
    <n v="43.49"/>
    <n v="42.69"/>
    <n v="0.8"/>
    <x v="151"/>
    <n v="93.62"/>
    <n v="99.13"/>
    <n v="91.11"/>
    <n v="5.78"/>
    <n v="1899.3"/>
    <n v="0.13300000000000001"/>
    <n v="43.67"/>
  </r>
  <r>
    <x v="164"/>
    <x v="5"/>
    <x v="3"/>
    <x v="1"/>
    <x v="1012"/>
    <n v="6.84"/>
    <x v="135"/>
    <n v="39.880000000000003"/>
    <n v="39.880000000000003"/>
    <n v="0"/>
    <x v="56"/>
    <n v="85.5"/>
    <n v="94.8"/>
    <n v="81.05"/>
    <n v="6.61"/>
    <n v="1613.6"/>
    <n v="0.16600000000000001"/>
    <n v="40.46"/>
  </r>
  <r>
    <x v="164"/>
    <x v="5"/>
    <x v="3"/>
    <x v="2"/>
    <x v="1013"/>
    <n v="7.26"/>
    <x v="100"/>
    <n v="41.76"/>
    <n v="41.28"/>
    <n v="0.48"/>
    <x v="204"/>
    <n v="90.75"/>
    <n v="94.64"/>
    <n v="84.9"/>
    <n v="6.16"/>
    <n v="1659.64"/>
    <n v="0.14799999999999999"/>
    <n v="39.75"/>
  </r>
  <r>
    <x v="165"/>
    <x v="5"/>
    <x v="0"/>
    <x v="0"/>
    <x v="1014"/>
    <n v="7.4"/>
    <x v="81"/>
    <n v="35.83"/>
    <n v="34.92"/>
    <n v="0.91"/>
    <x v="47"/>
    <n v="92.5"/>
    <n v="96.71"/>
    <n v="87.18"/>
    <n v="32.14"/>
    <n v="2904.15"/>
    <n v="0.89700000000000002"/>
    <n v="81.05"/>
  </r>
  <r>
    <x v="165"/>
    <x v="5"/>
    <x v="0"/>
    <x v="1"/>
    <x v="1015"/>
    <n v="4.8499999999999996"/>
    <x v="157"/>
    <n v="24.5"/>
    <n v="23.56"/>
    <n v="0.94"/>
    <x v="36"/>
    <n v="60.62"/>
    <n v="93.02"/>
    <n v="54.22"/>
    <n v="20.77"/>
    <n v="2057.17"/>
    <n v="0.84799999999999998"/>
    <n v="83.96"/>
  </r>
  <r>
    <x v="165"/>
    <x v="5"/>
    <x v="0"/>
    <x v="2"/>
    <x v="468"/>
    <n v="7.28"/>
    <x v="90"/>
    <n v="31.21"/>
    <n v="30.57"/>
    <n v="0.63"/>
    <x v="87"/>
    <n v="91"/>
    <n v="92.53"/>
    <n v="82.49"/>
    <n v="27.72"/>
    <n v="2603.15"/>
    <n v="0.88800000000000001"/>
    <n v="83.42"/>
  </r>
  <r>
    <x v="165"/>
    <x v="5"/>
    <x v="1"/>
    <x v="0"/>
    <x v="1016"/>
    <n v="7.37"/>
    <x v="47"/>
    <n v="30.74"/>
    <n v="30.38"/>
    <n v="0.37"/>
    <x v="369"/>
    <n v="92.12"/>
    <n v="93.38"/>
    <n v="85"/>
    <n v="45.73"/>
    <n v="3664.13"/>
    <n v="1.4870000000000001"/>
    <n v="119.18"/>
  </r>
  <r>
    <x v="165"/>
    <x v="5"/>
    <x v="1"/>
    <x v="1"/>
    <x v="109"/>
    <n v="7.68"/>
    <x v="17"/>
    <n v="31.08"/>
    <n v="30.32"/>
    <n v="0.77"/>
    <x v="304"/>
    <n v="96"/>
    <n v="95.16"/>
    <n v="89.1"/>
    <n v="46.46"/>
    <n v="3659.87"/>
    <n v="1.4950000000000001"/>
    <n v="117.74"/>
  </r>
  <r>
    <x v="165"/>
    <x v="5"/>
    <x v="1"/>
    <x v="2"/>
    <x v="1017"/>
    <n v="7.7"/>
    <x v="10"/>
    <n v="31.35"/>
    <n v="30.54"/>
    <n v="0.81"/>
    <x v="327"/>
    <n v="96.25"/>
    <n v="93.21"/>
    <n v="87.39"/>
    <n v="45.99"/>
    <n v="3695.14"/>
    <n v="1.4670000000000001"/>
    <n v="117.87"/>
  </r>
  <r>
    <x v="165"/>
    <x v="5"/>
    <x v="2"/>
    <x v="0"/>
    <x v="1018"/>
    <n v="7.63"/>
    <x v="19"/>
    <n v="31.55"/>
    <n v="31.16"/>
    <n v="0.39"/>
    <x v="376"/>
    <n v="95.38"/>
    <n v="93.98"/>
    <n v="88.51"/>
    <n v="33.51"/>
    <n v="3148.48"/>
    <n v="1.0620000000000001"/>
    <n v="99.78"/>
  </r>
  <r>
    <x v="165"/>
    <x v="5"/>
    <x v="2"/>
    <x v="1"/>
    <x v="1019"/>
    <n v="7.25"/>
    <x v="87"/>
    <n v="30.21"/>
    <n v="28.36"/>
    <n v="1.84"/>
    <x v="449"/>
    <n v="90.62"/>
    <n v="103"/>
    <n v="87.65"/>
    <n v="32.4"/>
    <n v="2852.76"/>
    <n v="1.073"/>
    <n v="94.45"/>
  </r>
  <r>
    <x v="165"/>
    <x v="5"/>
    <x v="2"/>
    <x v="2"/>
    <x v="1020"/>
    <n v="7.68"/>
    <x v="17"/>
    <n v="29.94"/>
    <n v="28.75"/>
    <n v="1.19"/>
    <x v="147"/>
    <n v="96"/>
    <n v="97.8"/>
    <n v="90.14"/>
    <n v="33.42"/>
    <n v="2821.06"/>
    <n v="1.1160000000000001"/>
    <n v="94.21"/>
  </r>
  <r>
    <x v="165"/>
    <x v="5"/>
    <x v="3"/>
    <x v="0"/>
    <x v="209"/>
    <n v="7.33"/>
    <x v="60"/>
    <n v="36.119999999999997"/>
    <n v="34.44"/>
    <n v="1.68"/>
    <x v="281"/>
    <n v="91.62"/>
    <n v="94.91"/>
    <n v="82.91"/>
    <n v="3.95"/>
    <n v="1404.28"/>
    <n v="0.109"/>
    <n v="38.880000000000003"/>
  </r>
  <r>
    <x v="165"/>
    <x v="5"/>
    <x v="3"/>
    <x v="1"/>
    <x v="1021"/>
    <n v="7.61"/>
    <x v="23"/>
    <n v="39.42"/>
    <n v="39.42"/>
    <n v="0"/>
    <x v="56"/>
    <n v="95.12"/>
    <n v="97.67"/>
    <n v="92.91"/>
    <n v="4.3899999999999997"/>
    <n v="1813.42"/>
    <n v="0.111"/>
    <n v="46"/>
  </r>
  <r>
    <x v="165"/>
    <x v="5"/>
    <x v="3"/>
    <x v="2"/>
    <x v="865"/>
    <n v="7.2"/>
    <x v="91"/>
    <n v="36.92"/>
    <n v="36.770000000000003"/>
    <n v="0.15"/>
    <x v="125"/>
    <n v="90"/>
    <n v="93.68"/>
    <n v="83.96"/>
    <n v="5.25"/>
    <n v="1373"/>
    <n v="0.14199999999999999"/>
    <n v="37.19"/>
  </r>
  <r>
    <x v="166"/>
    <x v="5"/>
    <x v="0"/>
    <x v="0"/>
    <x v="173"/>
    <n v="7.59"/>
    <x v="3"/>
    <n v="37.31"/>
    <n v="35.49"/>
    <n v="1.82"/>
    <x v="450"/>
    <n v="94.88"/>
    <n v="95.3"/>
    <n v="86.01"/>
    <n v="32.03"/>
    <n v="3097.72"/>
    <n v="0.85799999999999998"/>
    <n v="83.02"/>
  </r>
  <r>
    <x v="166"/>
    <x v="5"/>
    <x v="0"/>
    <x v="1"/>
    <x v="174"/>
    <n v="7.54"/>
    <x v="61"/>
    <n v="38.76"/>
    <n v="37.479999999999997"/>
    <n v="1.28"/>
    <x v="101"/>
    <n v="94.25"/>
    <n v="101.71"/>
    <n v="92.7"/>
    <n v="35.42"/>
    <n v="3101.76"/>
    <n v="0.91400000000000003"/>
    <n v="80.03"/>
  </r>
  <r>
    <x v="166"/>
    <x v="5"/>
    <x v="0"/>
    <x v="2"/>
    <x v="175"/>
    <n v="7.58"/>
    <x v="6"/>
    <n v="37.35"/>
    <n v="36.83"/>
    <n v="0.52"/>
    <x v="60"/>
    <n v="94.75"/>
    <n v="93.16"/>
    <n v="87.05"/>
    <n v="31.51"/>
    <n v="3220.88"/>
    <n v="0.84399999999999997"/>
    <n v="86.24"/>
  </r>
  <r>
    <x v="166"/>
    <x v="5"/>
    <x v="1"/>
    <x v="0"/>
    <x v="1022"/>
    <n v="7.75"/>
    <x v="53"/>
    <n v="35.03"/>
    <n v="34.520000000000003"/>
    <n v="0.51"/>
    <x v="185"/>
    <n v="96.88"/>
    <n v="98.78"/>
    <n v="94.31"/>
    <n v="50.55"/>
    <n v="4118.25"/>
    <n v="1.4430000000000001"/>
    <n v="117.56"/>
  </r>
  <r>
    <x v="166"/>
    <x v="5"/>
    <x v="1"/>
    <x v="1"/>
    <x v="1023"/>
    <n v="7.51"/>
    <x v="28"/>
    <n v="34.130000000000003"/>
    <n v="33.36"/>
    <n v="0.76"/>
    <x v="74"/>
    <n v="93.88"/>
    <n v="95.82"/>
    <n v="87.93"/>
    <n v="49.12"/>
    <n v="3978.2"/>
    <n v="1.4390000000000001"/>
    <n v="116.58"/>
  </r>
  <r>
    <x v="166"/>
    <x v="5"/>
    <x v="1"/>
    <x v="2"/>
    <x v="235"/>
    <n v="7.36"/>
    <x v="38"/>
    <n v="32.200000000000003"/>
    <n v="31.31"/>
    <n v="0.89"/>
    <x v="305"/>
    <n v="92"/>
    <n v="92.95"/>
    <n v="83.14"/>
    <n v="47.01"/>
    <n v="3741.35"/>
    <n v="1.46"/>
    <n v="116.19"/>
  </r>
  <r>
    <x v="166"/>
    <x v="5"/>
    <x v="2"/>
    <x v="0"/>
    <x v="780"/>
    <n v="7.92"/>
    <x v="86"/>
    <n v="30.15"/>
    <n v="29.54"/>
    <n v="0.61"/>
    <x v="184"/>
    <n v="99"/>
    <n v="98.27"/>
    <n v="95.32"/>
    <n v="33.24"/>
    <n v="2877.79"/>
    <n v="1.103"/>
    <n v="95.45"/>
  </r>
  <r>
    <x v="166"/>
    <x v="5"/>
    <x v="2"/>
    <x v="1"/>
    <x v="693"/>
    <n v="7.31"/>
    <x v="57"/>
    <n v="32.119999999999997"/>
    <n v="31.12"/>
    <n v="1"/>
    <x v="124"/>
    <n v="91.38"/>
    <n v="93.54"/>
    <n v="82.81"/>
    <n v="34.619999999999997"/>
    <n v="3113.68"/>
    <n v="1.0780000000000001"/>
    <n v="96.94"/>
  </r>
  <r>
    <x v="166"/>
    <x v="5"/>
    <x v="2"/>
    <x v="2"/>
    <x v="781"/>
    <n v="7.45"/>
    <x v="58"/>
    <n v="30.33"/>
    <n v="29.27"/>
    <n v="1.06"/>
    <x v="112"/>
    <n v="93.12"/>
    <n v="90.53"/>
    <n v="81.37"/>
    <n v="32.25"/>
    <n v="2974.74"/>
    <n v="1.0629999999999999"/>
    <n v="98.08"/>
  </r>
  <r>
    <x v="166"/>
    <x v="5"/>
    <x v="3"/>
    <x v="0"/>
    <x v="196"/>
    <n v="7.69"/>
    <x v="13"/>
    <n v="39.21"/>
    <n v="39.21"/>
    <n v="0"/>
    <x v="56"/>
    <n v="96.12"/>
    <n v="97.77"/>
    <n v="93.98"/>
    <n v="5.56"/>
    <n v="1629.66"/>
    <n v="0.14199999999999999"/>
    <n v="41.56"/>
  </r>
  <r>
    <x v="166"/>
    <x v="5"/>
    <x v="3"/>
    <x v="1"/>
    <x v="240"/>
    <n v="7.63"/>
    <x v="19"/>
    <n v="35.18"/>
    <n v="34.92"/>
    <n v="0.26"/>
    <x v="451"/>
    <n v="95.38"/>
    <n v="95.6"/>
    <n v="90.5"/>
    <n v="3.98"/>
    <n v="1395.37"/>
    <n v="0.113"/>
    <n v="39.659999999999997"/>
  </r>
  <r>
    <x v="166"/>
    <x v="5"/>
    <x v="3"/>
    <x v="2"/>
    <x v="241"/>
    <n v="7.51"/>
    <x v="28"/>
    <n v="35.86"/>
    <n v="35.549999999999997"/>
    <n v="0.31"/>
    <x v="330"/>
    <n v="93.88"/>
    <n v="99.51"/>
    <n v="92.61"/>
    <n v="5.34"/>
    <n v="1416.55"/>
    <n v="0.14899999999999999"/>
    <n v="39.5"/>
  </r>
  <r>
    <x v="167"/>
    <x v="5"/>
    <x v="0"/>
    <x v="0"/>
    <x v="221"/>
    <n v="7.62"/>
    <x v="54"/>
    <n v="39.770000000000003"/>
    <n v="39.049999999999997"/>
    <n v="0.72"/>
    <x v="206"/>
    <n v="95.25"/>
    <n v="88.84"/>
    <n v="83.09"/>
    <n v="32.049999999999997"/>
    <n v="3323.34"/>
    <n v="0.80600000000000005"/>
    <n v="83.56"/>
  </r>
  <r>
    <x v="167"/>
    <x v="5"/>
    <x v="0"/>
    <x v="1"/>
    <x v="576"/>
    <n v="7.64"/>
    <x v="22"/>
    <n v="38.520000000000003"/>
    <n v="37.65"/>
    <n v="0.87"/>
    <x v="255"/>
    <n v="95.5"/>
    <n v="103"/>
    <n v="96.14"/>
    <n v="35.229999999999997"/>
    <n v="3054.81"/>
    <n v="0.91500000000000004"/>
    <n v="79.31"/>
  </r>
  <r>
    <x v="167"/>
    <x v="5"/>
    <x v="0"/>
    <x v="2"/>
    <x v="164"/>
    <n v="7.78"/>
    <x v="14"/>
    <n v="40.68"/>
    <n v="39.21"/>
    <n v="1.47"/>
    <x v="267"/>
    <n v="97.25"/>
    <n v="95.59"/>
    <n v="89.59"/>
    <n v="35.92"/>
    <n v="3275.97"/>
    <n v="0.88300000000000001"/>
    <n v="80.53"/>
  </r>
  <r>
    <x v="167"/>
    <x v="5"/>
    <x v="1"/>
    <x v="0"/>
    <x v="869"/>
    <n v="7.74"/>
    <x v="45"/>
    <n v="33.96"/>
    <n v="33.130000000000003"/>
    <n v="0.83"/>
    <x v="59"/>
    <n v="96.75"/>
    <n v="98.01"/>
    <n v="92.52"/>
    <n v="49.03"/>
    <n v="3948.56"/>
    <n v="1.444"/>
    <n v="116.28"/>
  </r>
  <r>
    <x v="167"/>
    <x v="5"/>
    <x v="1"/>
    <x v="1"/>
    <x v="577"/>
    <n v="7.66"/>
    <x v="63"/>
    <n v="33.630000000000003"/>
    <n v="33.299999999999997"/>
    <n v="0.33"/>
    <x v="81"/>
    <n v="95.75"/>
    <n v="103"/>
    <n v="97.67"/>
    <n v="47.12"/>
    <n v="3999.6"/>
    <n v="1.401"/>
    <n v="118.94"/>
  </r>
  <r>
    <x v="167"/>
    <x v="5"/>
    <x v="1"/>
    <x v="2"/>
    <x v="167"/>
    <n v="7.44"/>
    <x v="43"/>
    <n v="32.08"/>
    <n v="32.08"/>
    <n v="0"/>
    <x v="56"/>
    <n v="93"/>
    <n v="92.51"/>
    <n v="86.04"/>
    <n v="46.3"/>
    <n v="3712.75"/>
    <n v="1.4430000000000001"/>
    <n v="115.72"/>
  </r>
  <r>
    <x v="167"/>
    <x v="5"/>
    <x v="2"/>
    <x v="0"/>
    <x v="227"/>
    <n v="7.75"/>
    <x v="53"/>
    <n v="36.869999999999997"/>
    <n v="36.08"/>
    <n v="0.79"/>
    <x v="114"/>
    <n v="96.88"/>
    <n v="96.71"/>
    <n v="91.68"/>
    <n v="38.39"/>
    <n v="3585.71"/>
    <n v="1.0409999999999999"/>
    <n v="97.26"/>
  </r>
  <r>
    <x v="167"/>
    <x v="5"/>
    <x v="2"/>
    <x v="1"/>
    <x v="578"/>
    <n v="7.54"/>
    <x v="61"/>
    <n v="34.619999999999997"/>
    <n v="33.590000000000003"/>
    <n v="1.03"/>
    <x v="315"/>
    <n v="94.25"/>
    <n v="99.4"/>
    <n v="90.89"/>
    <n v="38.76"/>
    <n v="3348"/>
    <n v="1.1200000000000001"/>
    <n v="96.7"/>
  </r>
  <r>
    <x v="167"/>
    <x v="5"/>
    <x v="2"/>
    <x v="2"/>
    <x v="170"/>
    <n v="7.51"/>
    <x v="28"/>
    <n v="34.119999999999997"/>
    <n v="32.93"/>
    <n v="1.19"/>
    <x v="112"/>
    <n v="93.88"/>
    <n v="97.1"/>
    <n v="87.98"/>
    <n v="36.630000000000003"/>
    <n v="3261.22"/>
    <n v="1.0740000000000001"/>
    <n v="95.59"/>
  </r>
  <r>
    <x v="167"/>
    <x v="5"/>
    <x v="3"/>
    <x v="0"/>
    <x v="871"/>
    <n v="7.73"/>
    <x v="1"/>
    <n v="36.86"/>
    <n v="36.25"/>
    <n v="0.6"/>
    <x v="211"/>
    <n v="96.62"/>
    <n v="92.22"/>
    <n v="87.65"/>
    <n v="4.4400000000000004"/>
    <n v="1622.48"/>
    <n v="0.12"/>
    <n v="44.02"/>
  </r>
  <r>
    <x v="167"/>
    <x v="5"/>
    <x v="3"/>
    <x v="1"/>
    <x v="579"/>
    <n v="7.73"/>
    <x v="1"/>
    <n v="39.5"/>
    <n v="39.33"/>
    <n v="0.17"/>
    <x v="333"/>
    <n v="96.62"/>
    <n v="96.68"/>
    <n v="93.02"/>
    <n v="7.04"/>
    <n v="1736.3"/>
    <n v="0.17799999999999999"/>
    <n v="43.96"/>
  </r>
  <r>
    <x v="167"/>
    <x v="5"/>
    <x v="3"/>
    <x v="2"/>
    <x v="173"/>
    <n v="7.6"/>
    <x v="5"/>
    <n v="36.96"/>
    <n v="36.54"/>
    <n v="0.42"/>
    <x v="264"/>
    <n v="95"/>
    <n v="94.06"/>
    <n v="88.34"/>
    <n v="4.79"/>
    <n v="1413.77"/>
    <n v="0.13"/>
    <n v="38.25"/>
  </r>
  <r>
    <x v="168"/>
    <x v="5"/>
    <x v="0"/>
    <x v="0"/>
    <x v="1024"/>
    <n v="7.47"/>
    <x v="51"/>
    <n v="37.99"/>
    <n v="37.340000000000003"/>
    <n v="0.64"/>
    <x v="25"/>
    <n v="93.38"/>
    <n v="97.25"/>
    <n v="89.27"/>
    <n v="32.01"/>
    <n v="2907.04"/>
    <n v="0.84299999999999997"/>
    <n v="76.53"/>
  </r>
  <r>
    <x v="168"/>
    <x v="5"/>
    <x v="0"/>
    <x v="1"/>
    <x v="1025"/>
    <n v="7.33"/>
    <x v="60"/>
    <n v="36.57"/>
    <n v="35.83"/>
    <n v="0.74"/>
    <x v="184"/>
    <n v="91.62"/>
    <n v="95.4"/>
    <n v="85.64"/>
    <n v="32.85"/>
    <n v="2966.24"/>
    <n v="0.89800000000000002"/>
    <n v="81.12"/>
  </r>
  <r>
    <x v="168"/>
    <x v="5"/>
    <x v="0"/>
    <x v="2"/>
    <x v="523"/>
    <n v="7.47"/>
    <x v="51"/>
    <n v="35.89"/>
    <n v="34.5"/>
    <n v="1.38"/>
    <x v="36"/>
    <n v="93.38"/>
    <n v="98.71"/>
    <n v="88.62"/>
    <n v="30.35"/>
    <n v="2922.43"/>
    <n v="0.84599999999999997"/>
    <n v="81.44"/>
  </r>
  <r>
    <x v="168"/>
    <x v="5"/>
    <x v="1"/>
    <x v="0"/>
    <x v="525"/>
    <n v="7.77"/>
    <x v="26"/>
    <n v="34.01"/>
    <n v="33.39"/>
    <n v="0.62"/>
    <x v="206"/>
    <n v="97.12"/>
    <n v="98.02"/>
    <n v="93.48"/>
    <n v="49.33"/>
    <n v="4046.82"/>
    <n v="1.4510000000000001"/>
    <n v="119.01"/>
  </r>
  <r>
    <x v="168"/>
    <x v="5"/>
    <x v="1"/>
    <x v="1"/>
    <x v="1026"/>
    <n v="7.57"/>
    <x v="42"/>
    <n v="33.200000000000003"/>
    <n v="32.51"/>
    <n v="0.69"/>
    <x v="8"/>
    <n v="94.62"/>
    <n v="98.2"/>
    <n v="90.99"/>
    <n v="47.66"/>
    <n v="3943.27"/>
    <n v="1.4359999999999999"/>
    <n v="118.78"/>
  </r>
  <r>
    <x v="168"/>
    <x v="5"/>
    <x v="1"/>
    <x v="2"/>
    <x v="293"/>
    <n v="7.82"/>
    <x v="46"/>
    <n v="32.65"/>
    <n v="32.32"/>
    <n v="0.33"/>
    <x v="295"/>
    <n v="97.75"/>
    <n v="96.75"/>
    <n v="93.61"/>
    <n v="47.96"/>
    <n v="3871.71"/>
    <n v="1.4690000000000001"/>
    <n v="118.58"/>
  </r>
  <r>
    <x v="168"/>
    <x v="5"/>
    <x v="2"/>
    <x v="0"/>
    <x v="294"/>
    <n v="7.77"/>
    <x v="26"/>
    <n v="32.200000000000003"/>
    <n v="31.13"/>
    <n v="1.07"/>
    <x v="350"/>
    <n v="97.12"/>
    <n v="103"/>
    <n v="96.72"/>
    <n v="35.590000000000003"/>
    <n v="3060.26"/>
    <n v="1.105"/>
    <n v="95.04"/>
  </r>
  <r>
    <x v="168"/>
    <x v="5"/>
    <x v="2"/>
    <x v="1"/>
    <x v="1027"/>
    <n v="7.76"/>
    <x v="15"/>
    <n v="29.97"/>
    <n v="29.02"/>
    <n v="0.95"/>
    <x v="269"/>
    <n v="97"/>
    <n v="95.57"/>
    <n v="89.78"/>
    <n v="33.33"/>
    <n v="2918.1"/>
    <n v="1.1120000000000001"/>
    <n v="97.37"/>
  </r>
  <r>
    <x v="168"/>
    <x v="5"/>
    <x v="2"/>
    <x v="2"/>
    <x v="296"/>
    <n v="7.37"/>
    <x v="47"/>
    <n v="31.6"/>
    <n v="30.62"/>
    <n v="0.98"/>
    <x v="149"/>
    <n v="92.12"/>
    <n v="91.43"/>
    <n v="81.63"/>
    <n v="34.69"/>
    <n v="2998.49"/>
    <n v="1.0980000000000001"/>
    <n v="94.89"/>
  </r>
  <r>
    <x v="168"/>
    <x v="5"/>
    <x v="3"/>
    <x v="0"/>
    <x v="1028"/>
    <n v="7.97"/>
    <x v="77"/>
    <n v="41.92"/>
    <n v="41.71"/>
    <n v="0.21"/>
    <x v="437"/>
    <n v="99.62"/>
    <n v="96.33"/>
    <n v="95.49"/>
    <n v="6.94"/>
    <n v="1662.82"/>
    <n v="0.16600000000000001"/>
    <n v="39.67"/>
  </r>
  <r>
    <x v="168"/>
    <x v="5"/>
    <x v="3"/>
    <x v="1"/>
    <x v="136"/>
    <n v="7.52"/>
    <x v="39"/>
    <n v="41.18"/>
    <n v="40.83"/>
    <n v="0.34"/>
    <x v="222"/>
    <n v="94"/>
    <n v="97.07"/>
    <n v="90.49"/>
    <n v="5.24"/>
    <n v="1568.91"/>
    <n v="0.127"/>
    <n v="38.1"/>
  </r>
  <r>
    <x v="168"/>
    <x v="5"/>
    <x v="3"/>
    <x v="2"/>
    <x v="1029"/>
    <n v="7.36"/>
    <x v="38"/>
    <n v="36.71"/>
    <n v="35.729999999999997"/>
    <n v="0.98"/>
    <x v="152"/>
    <n v="92"/>
    <n v="91.8"/>
    <n v="82.19"/>
    <n v="4.3899999999999997"/>
    <n v="1599.23"/>
    <n v="0.12"/>
    <n v="43.56"/>
  </r>
  <r>
    <x v="169"/>
    <x v="5"/>
    <x v="0"/>
    <x v="0"/>
    <x v="708"/>
    <n v="7.7"/>
    <x v="10"/>
    <n v="38.409999999999997"/>
    <n v="37.479999999999997"/>
    <n v="0.93"/>
    <x v="249"/>
    <n v="96.25"/>
    <n v="93.18"/>
    <n v="87.51"/>
    <n v="31.31"/>
    <n v="3126.53"/>
    <n v="0.81499999999999995"/>
    <n v="81.39"/>
  </r>
  <r>
    <x v="169"/>
    <x v="5"/>
    <x v="0"/>
    <x v="1"/>
    <x v="1030"/>
    <n v="7.49"/>
    <x v="55"/>
    <n v="38.94"/>
    <n v="38.4"/>
    <n v="0.55000000000000004"/>
    <x v="348"/>
    <n v="93.62"/>
    <n v="91.92"/>
    <n v="84.86"/>
    <n v="32.06"/>
    <n v="3147.68"/>
    <n v="0.82299999999999995"/>
    <n v="80.83"/>
  </r>
  <r>
    <x v="169"/>
    <x v="5"/>
    <x v="0"/>
    <x v="2"/>
    <x v="973"/>
    <n v="7.64"/>
    <x v="22"/>
    <n v="37.590000000000003"/>
    <n v="37.590000000000003"/>
    <n v="0"/>
    <x v="56"/>
    <n v="95.5"/>
    <n v="99.04"/>
    <n v="94.58"/>
    <n v="32.19"/>
    <n v="3109.01"/>
    <n v="0.85699999999999998"/>
    <n v="82.71"/>
  </r>
  <r>
    <x v="169"/>
    <x v="5"/>
    <x v="1"/>
    <x v="0"/>
    <x v="1031"/>
    <n v="7.33"/>
    <x v="60"/>
    <n v="34.92"/>
    <n v="34.46"/>
    <n v="0.46"/>
    <x v="99"/>
    <n v="91.62"/>
    <n v="99.1"/>
    <n v="89.6"/>
    <n v="49.89"/>
    <n v="4101.8500000000004"/>
    <n v="1.429"/>
    <n v="117.47"/>
  </r>
  <r>
    <x v="169"/>
    <x v="5"/>
    <x v="1"/>
    <x v="1"/>
    <x v="1032"/>
    <n v="7.52"/>
    <x v="39"/>
    <n v="34.33"/>
    <n v="33.6"/>
    <n v="0.72"/>
    <x v="254"/>
    <n v="94"/>
    <n v="102.63"/>
    <n v="94.44"/>
    <n v="51.3"/>
    <n v="3951.09"/>
    <n v="1.4950000000000001"/>
    <n v="115.1"/>
  </r>
  <r>
    <x v="169"/>
    <x v="5"/>
    <x v="1"/>
    <x v="2"/>
    <x v="372"/>
    <n v="7.62"/>
    <x v="54"/>
    <n v="34.04"/>
    <n v="33.15"/>
    <n v="0.88"/>
    <x v="327"/>
    <n v="95.25"/>
    <n v="89.13"/>
    <n v="82.7"/>
    <n v="49.21"/>
    <n v="3962.63"/>
    <n v="1.446"/>
    <n v="116.42"/>
  </r>
  <r>
    <x v="169"/>
    <x v="5"/>
    <x v="2"/>
    <x v="0"/>
    <x v="141"/>
    <n v="7.68"/>
    <x v="17"/>
    <n v="34.53"/>
    <n v="33.43"/>
    <n v="1.1100000000000001"/>
    <x v="309"/>
    <n v="96"/>
    <n v="96.99"/>
    <n v="90.13"/>
    <n v="39.83"/>
    <n v="3197.17"/>
    <n v="1.1539999999999999"/>
    <n v="92.58"/>
  </r>
  <r>
    <x v="169"/>
    <x v="5"/>
    <x v="2"/>
    <x v="1"/>
    <x v="1033"/>
    <n v="7.23"/>
    <x v="21"/>
    <n v="29.44"/>
    <n v="28.63"/>
    <n v="0.81"/>
    <x v="42"/>
    <n v="90.38"/>
    <n v="98.04"/>
    <n v="86.17"/>
    <n v="32.06"/>
    <n v="2737.36"/>
    <n v="1.089"/>
    <n v="93"/>
  </r>
  <r>
    <x v="169"/>
    <x v="5"/>
    <x v="2"/>
    <x v="2"/>
    <x v="713"/>
    <n v="7.06"/>
    <x v="4"/>
    <n v="29.53"/>
    <n v="28.73"/>
    <n v="0.81"/>
    <x v="363"/>
    <n v="88.25"/>
    <n v="90.22"/>
    <n v="77.44"/>
    <n v="32.79"/>
    <n v="2854.48"/>
    <n v="1.1100000000000001"/>
    <n v="96.66"/>
  </r>
  <r>
    <x v="169"/>
    <x v="5"/>
    <x v="3"/>
    <x v="0"/>
    <x v="1034"/>
    <n v="7.64"/>
    <x v="22"/>
    <n v="44.17"/>
    <n v="43.19"/>
    <n v="0.98"/>
    <x v="301"/>
    <n v="95.5"/>
    <n v="98.38"/>
    <n v="91.87"/>
    <n v="6.45"/>
    <n v="1909.26"/>
    <n v="0.14599999999999999"/>
    <n v="43.23"/>
  </r>
  <r>
    <x v="169"/>
    <x v="5"/>
    <x v="3"/>
    <x v="1"/>
    <x v="1035"/>
    <n v="7.81"/>
    <x v="49"/>
    <n v="43.75"/>
    <n v="42.18"/>
    <n v="1.56"/>
    <x v="452"/>
    <n v="97.62"/>
    <n v="96.48"/>
    <n v="90.82"/>
    <n v="3.89"/>
    <n v="1683.65"/>
    <n v="8.8999999999999996E-2"/>
    <n v="38.49"/>
  </r>
  <r>
    <x v="169"/>
    <x v="5"/>
    <x v="3"/>
    <x v="2"/>
    <x v="623"/>
    <n v="7.8"/>
    <x v="30"/>
    <n v="42.92"/>
    <n v="42.48"/>
    <n v="0.44"/>
    <x v="295"/>
    <n v="97.5"/>
    <n v="90.69"/>
    <n v="87.52"/>
    <n v="3.74"/>
    <n v="1763.65"/>
    <n v="8.6999999999999994E-2"/>
    <n v="41.09"/>
  </r>
  <r>
    <x v="170"/>
    <x v="5"/>
    <x v="0"/>
    <x v="0"/>
    <x v="232"/>
    <n v="7.41"/>
    <x v="50"/>
    <n v="35.380000000000003"/>
    <n v="34.89"/>
    <n v="0.49"/>
    <x v="60"/>
    <n v="92.62"/>
    <n v="97.31"/>
    <n v="88.89"/>
    <n v="29.13"/>
    <n v="2927.31"/>
    <n v="0.82299999999999995"/>
    <n v="82.74"/>
  </r>
  <r>
    <x v="170"/>
    <x v="5"/>
    <x v="0"/>
    <x v="1"/>
    <x v="165"/>
    <n v="6.93"/>
    <x v="70"/>
    <n v="32.85"/>
    <n v="32.85"/>
    <n v="0"/>
    <x v="56"/>
    <n v="86.62"/>
    <n v="98.84"/>
    <n v="85.62"/>
    <n v="28.22"/>
    <n v="2739.39"/>
    <n v="0.85899999999999999"/>
    <n v="83.38"/>
  </r>
  <r>
    <x v="170"/>
    <x v="5"/>
    <x v="0"/>
    <x v="2"/>
    <x v="534"/>
    <n v="7.51"/>
    <x v="28"/>
    <n v="38.020000000000003"/>
    <n v="36.99"/>
    <n v="1.03"/>
    <x v="198"/>
    <n v="93.88"/>
    <n v="90.19"/>
    <n v="82.38"/>
    <n v="32.39"/>
    <n v="3142.65"/>
    <n v="0.85199999999999998"/>
    <n v="82.66"/>
  </r>
  <r>
    <x v="170"/>
    <x v="5"/>
    <x v="1"/>
    <x v="0"/>
    <x v="167"/>
    <n v="7.79"/>
    <x v="71"/>
    <n v="33.090000000000003"/>
    <n v="32.71"/>
    <n v="0.38"/>
    <x v="204"/>
    <n v="97.38"/>
    <n v="96.21"/>
    <n v="92.61"/>
    <n v="45.97"/>
    <n v="3910.23"/>
    <n v="1.389"/>
    <n v="118.16"/>
  </r>
  <r>
    <x v="170"/>
    <x v="5"/>
    <x v="1"/>
    <x v="1"/>
    <x v="168"/>
    <n v="7.62"/>
    <x v="54"/>
    <n v="31.26"/>
    <n v="30.57"/>
    <n v="0.69"/>
    <x v="301"/>
    <n v="95.25"/>
    <n v="95.04"/>
    <n v="88.52"/>
    <n v="45.18"/>
    <n v="3559.73"/>
    <n v="1.4450000000000001"/>
    <n v="113.87"/>
  </r>
  <r>
    <x v="170"/>
    <x v="5"/>
    <x v="1"/>
    <x v="2"/>
    <x v="423"/>
    <n v="7.55"/>
    <x v="25"/>
    <n v="31.7"/>
    <n v="31.36"/>
    <n v="0.34"/>
    <x v="230"/>
    <n v="94.38"/>
    <n v="90.27"/>
    <n v="84.28"/>
    <n v="45.46"/>
    <n v="3817.29"/>
    <n v="1.4339999999999999"/>
    <n v="120.43"/>
  </r>
  <r>
    <x v="170"/>
    <x v="5"/>
    <x v="2"/>
    <x v="0"/>
    <x v="238"/>
    <n v="7.6"/>
    <x v="5"/>
    <n v="29.16"/>
    <n v="28.24"/>
    <n v="0.92"/>
    <x v="220"/>
    <n v="95"/>
    <n v="96.55"/>
    <n v="88.81"/>
    <n v="32.51"/>
    <n v="2705.76"/>
    <n v="1.115"/>
    <n v="92.79"/>
  </r>
  <r>
    <x v="170"/>
    <x v="5"/>
    <x v="2"/>
    <x v="1"/>
    <x v="1036"/>
    <n v="7.46"/>
    <x v="96"/>
    <n v="28.98"/>
    <n v="28.1"/>
    <n v="0.88"/>
    <x v="3"/>
    <n v="93.25"/>
    <n v="96.68"/>
    <n v="87.42"/>
    <n v="31.63"/>
    <n v="2859.98"/>
    <n v="1.091"/>
    <n v="98.69"/>
  </r>
  <r>
    <x v="170"/>
    <x v="5"/>
    <x v="2"/>
    <x v="2"/>
    <x v="1037"/>
    <n v="7.22"/>
    <x v="74"/>
    <n v="28.89"/>
    <n v="28.07"/>
    <n v="0.81"/>
    <x v="192"/>
    <n v="90.25"/>
    <n v="100.45"/>
    <n v="88.11"/>
    <n v="32.18"/>
    <n v="2745.92"/>
    <n v="1.1140000000000001"/>
    <n v="95.06"/>
  </r>
  <r>
    <x v="170"/>
    <x v="5"/>
    <x v="3"/>
    <x v="0"/>
    <x v="1038"/>
    <n v="7.74"/>
    <x v="45"/>
    <n v="39.58"/>
    <n v="39.22"/>
    <n v="0.36"/>
    <x v="70"/>
    <n v="96.75"/>
    <n v="92.17"/>
    <n v="88.37"/>
    <n v="2.5499999999999998"/>
    <n v="1749.42"/>
    <n v="6.4000000000000001E-2"/>
    <n v="44.2"/>
  </r>
  <r>
    <x v="170"/>
    <x v="5"/>
    <x v="3"/>
    <x v="1"/>
    <x v="174"/>
    <n v="7.46"/>
    <x v="96"/>
    <n v="36.54"/>
    <n v="36.54"/>
    <n v="0"/>
    <x v="56"/>
    <n v="93.25"/>
    <n v="96.91"/>
    <n v="90.37"/>
    <n v="5.52"/>
    <n v="1545.45"/>
    <n v="0.151"/>
    <n v="42.29"/>
  </r>
  <r>
    <x v="170"/>
    <x v="5"/>
    <x v="3"/>
    <x v="2"/>
    <x v="1039"/>
    <n v="7.15"/>
    <x v="108"/>
    <n v="32.72"/>
    <n v="32.229999999999997"/>
    <n v="0.48"/>
    <x v="257"/>
    <n v="89.38"/>
    <n v="89.92"/>
    <n v="79.180000000000007"/>
    <n v="4.49"/>
    <n v="1407.32"/>
    <n v="0.13700000000000001"/>
    <n v="43.02"/>
  </r>
  <r>
    <x v="171"/>
    <x v="5"/>
    <x v="0"/>
    <x v="0"/>
    <x v="186"/>
    <n v="7.82"/>
    <x v="46"/>
    <n v="36.659999999999997"/>
    <n v="35.729999999999997"/>
    <n v="0.93"/>
    <x v="47"/>
    <n v="97.75"/>
    <n v="94.97"/>
    <n v="90.48"/>
    <n v="29.77"/>
    <n v="3064.21"/>
    <n v="0.81200000000000006"/>
    <n v="83.59"/>
  </r>
  <r>
    <x v="171"/>
    <x v="5"/>
    <x v="0"/>
    <x v="1"/>
    <x v="873"/>
    <n v="7.73"/>
    <x v="1"/>
    <n v="38.07"/>
    <n v="37.33"/>
    <n v="0.74"/>
    <x v="33"/>
    <n v="96.62"/>
    <n v="93.2"/>
    <n v="88.3"/>
    <n v="32.409999999999997"/>
    <n v="3046.9"/>
    <n v="0.85099999999999998"/>
    <n v="80.03"/>
  </r>
  <r>
    <x v="171"/>
    <x v="5"/>
    <x v="0"/>
    <x v="2"/>
    <x v="282"/>
    <n v="7.09"/>
    <x v="93"/>
    <n v="33.71"/>
    <n v="33.4"/>
    <n v="0.31"/>
    <x v="344"/>
    <n v="88.62"/>
    <n v="93.51"/>
    <n v="82.11"/>
    <n v="27.89"/>
    <n v="2873.39"/>
    <n v="0.82699999999999996"/>
    <n v="85.24"/>
  </r>
  <r>
    <x v="171"/>
    <x v="5"/>
    <x v="1"/>
    <x v="0"/>
    <x v="334"/>
    <n v="7.43"/>
    <x v="37"/>
    <n v="33.39"/>
    <n v="32.99"/>
    <n v="0.39"/>
    <x v="132"/>
    <n v="92.88"/>
    <n v="94.59"/>
    <n v="86.81"/>
    <n v="49.43"/>
    <n v="4042.01"/>
    <n v="1.4810000000000001"/>
    <n v="121.07"/>
  </r>
  <r>
    <x v="171"/>
    <x v="5"/>
    <x v="1"/>
    <x v="1"/>
    <x v="789"/>
    <n v="7.49"/>
    <x v="55"/>
    <n v="34.79"/>
    <n v="33.869999999999997"/>
    <n v="0.92"/>
    <x v="215"/>
    <n v="93.62"/>
    <n v="94.77"/>
    <n v="86.39"/>
    <n v="49.5"/>
    <n v="4113.2"/>
    <n v="1.423"/>
    <n v="118.22"/>
  </r>
  <r>
    <x v="171"/>
    <x v="5"/>
    <x v="1"/>
    <x v="2"/>
    <x v="215"/>
    <n v="7.3"/>
    <x v="32"/>
    <n v="30.99"/>
    <n v="30.61"/>
    <n v="0.38"/>
    <x v="155"/>
    <n v="91.25"/>
    <n v="91.6"/>
    <n v="82.56"/>
    <n v="44.09"/>
    <n v="3528.59"/>
    <n v="1.423"/>
    <n v="113.86"/>
  </r>
  <r>
    <x v="171"/>
    <x v="5"/>
    <x v="2"/>
    <x v="0"/>
    <x v="336"/>
    <n v="7.77"/>
    <x v="26"/>
    <n v="33.14"/>
    <n v="32.36"/>
    <n v="0.78"/>
    <x v="232"/>
    <n v="97.12"/>
    <n v="94.55"/>
    <n v="89.66"/>
    <n v="35.85"/>
    <n v="3146.38"/>
    <n v="1.0820000000000001"/>
    <n v="94.94"/>
  </r>
  <r>
    <x v="171"/>
    <x v="5"/>
    <x v="2"/>
    <x v="1"/>
    <x v="586"/>
    <n v="7.21"/>
    <x v="68"/>
    <n v="29.9"/>
    <n v="29.54"/>
    <n v="0.36"/>
    <x v="18"/>
    <n v="90.12"/>
    <n v="92.1"/>
    <n v="82"/>
    <n v="31.24"/>
    <n v="2849.82"/>
    <n v="1.0449999999999999"/>
    <n v="95.31"/>
  </r>
  <r>
    <x v="171"/>
    <x v="5"/>
    <x v="2"/>
    <x v="2"/>
    <x v="1040"/>
    <n v="7.39"/>
    <x v="59"/>
    <n v="29.45"/>
    <n v="28.57"/>
    <n v="0.89"/>
    <x v="420"/>
    <n v="92.38"/>
    <n v="96.62"/>
    <n v="86.56"/>
    <n v="33.369999999999997"/>
    <n v="2666.1"/>
    <n v="1.133"/>
    <n v="90.52"/>
  </r>
  <r>
    <x v="171"/>
    <x v="5"/>
    <x v="3"/>
    <x v="0"/>
    <x v="339"/>
    <n v="7.29"/>
    <x v="118"/>
    <n v="37.450000000000003"/>
    <n v="37.01"/>
    <n v="0.44"/>
    <x v="132"/>
    <n v="91.12"/>
    <n v="93.72"/>
    <n v="84.39"/>
    <n v="5.82"/>
    <n v="1501.01"/>
    <n v="0.155"/>
    <n v="40.08"/>
  </r>
  <r>
    <x v="171"/>
    <x v="5"/>
    <x v="3"/>
    <x v="1"/>
    <x v="877"/>
    <n v="7.37"/>
    <x v="47"/>
    <n v="38.33"/>
    <n v="37.61"/>
    <n v="0.73"/>
    <x v="91"/>
    <n v="92.12"/>
    <n v="101.2"/>
    <n v="91.45"/>
    <n v="4.25"/>
    <n v="1518.38"/>
    <n v="0.111"/>
    <n v="39.61"/>
  </r>
  <r>
    <x v="171"/>
    <x v="5"/>
    <x v="3"/>
    <x v="2"/>
    <x v="287"/>
    <n v="7.54"/>
    <x v="61"/>
    <n v="40.32"/>
    <n v="39.82"/>
    <n v="0.5"/>
    <x v="176"/>
    <n v="94.25"/>
    <n v="98.87"/>
    <n v="92.03"/>
    <n v="5.33"/>
    <n v="1640.02"/>
    <n v="0.13200000000000001"/>
    <n v="40.67"/>
  </r>
  <r>
    <x v="172"/>
    <x v="5"/>
    <x v="0"/>
    <x v="0"/>
    <x v="35"/>
    <n v="8"/>
    <x v="84"/>
    <n v="39.64"/>
    <n v="38.909999999999997"/>
    <n v="0.73"/>
    <x v="170"/>
    <n v="100"/>
    <n v="101.2"/>
    <n v="99.32"/>
    <n v="32.31"/>
    <n v="3152.43"/>
    <n v="0.81499999999999995"/>
    <n v="79.53"/>
  </r>
  <r>
    <x v="172"/>
    <x v="5"/>
    <x v="0"/>
    <x v="1"/>
    <x v="603"/>
    <n v="7.46"/>
    <x v="96"/>
    <n v="36.06"/>
    <n v="35.33"/>
    <n v="0.73"/>
    <x v="87"/>
    <n v="93.25"/>
    <n v="95.5"/>
    <n v="87.25"/>
    <n v="30.5"/>
    <n v="2803.52"/>
    <n v="0.84599999999999997"/>
    <n v="77.739999999999995"/>
  </r>
  <r>
    <x v="172"/>
    <x v="5"/>
    <x v="0"/>
    <x v="2"/>
    <x v="532"/>
    <n v="7.72"/>
    <x v="24"/>
    <n v="35.24"/>
    <n v="34.72"/>
    <n v="0.52"/>
    <x v="275"/>
    <n v="96.5"/>
    <n v="95.17"/>
    <n v="90.49"/>
    <n v="31.38"/>
    <n v="2863.48"/>
    <n v="0.89"/>
    <n v="81.260000000000005"/>
  </r>
  <r>
    <x v="172"/>
    <x v="5"/>
    <x v="1"/>
    <x v="0"/>
    <x v="606"/>
    <n v="7.41"/>
    <x v="50"/>
    <n v="33.53"/>
    <n v="33"/>
    <n v="0.53"/>
    <x v="219"/>
    <n v="92.62"/>
    <n v="91.32"/>
    <n v="83.25"/>
    <n v="47.65"/>
    <n v="3922.86"/>
    <n v="1.421"/>
    <n v="116.98"/>
  </r>
  <r>
    <x v="172"/>
    <x v="5"/>
    <x v="1"/>
    <x v="1"/>
    <x v="621"/>
    <n v="7.29"/>
    <x v="118"/>
    <n v="34.81"/>
    <n v="34.18"/>
    <n v="0.63"/>
    <x v="21"/>
    <n v="91.12"/>
    <n v="96.13"/>
    <n v="86"/>
    <n v="50.66"/>
    <n v="4046.27"/>
    <n v="1.4550000000000001"/>
    <n v="116.23"/>
  </r>
  <r>
    <x v="172"/>
    <x v="5"/>
    <x v="1"/>
    <x v="2"/>
    <x v="383"/>
    <n v="7.53"/>
    <x v="78"/>
    <n v="33.31"/>
    <n v="33.15"/>
    <n v="0.16"/>
    <x v="19"/>
    <n v="94.12"/>
    <n v="94.46"/>
    <n v="88.48"/>
    <n v="47.22"/>
    <n v="3933.41"/>
    <n v="1.417"/>
    <n v="118.07"/>
  </r>
  <r>
    <x v="172"/>
    <x v="5"/>
    <x v="2"/>
    <x v="0"/>
    <x v="1041"/>
    <n v="7.37"/>
    <x v="47"/>
    <n v="30.06"/>
    <n v="29.01"/>
    <n v="1.05"/>
    <x v="453"/>
    <n v="92.12"/>
    <n v="96.89"/>
    <n v="86.15"/>
    <n v="31.99"/>
    <n v="2886.11"/>
    <n v="1.0640000000000001"/>
    <n v="96.02"/>
  </r>
  <r>
    <x v="172"/>
    <x v="5"/>
    <x v="2"/>
    <x v="1"/>
    <x v="1042"/>
    <n v="7.87"/>
    <x v="33"/>
    <n v="32.6"/>
    <n v="31.25"/>
    <n v="1.36"/>
    <x v="186"/>
    <n v="98.38"/>
    <n v="94.92"/>
    <n v="89.49"/>
    <n v="36.130000000000003"/>
    <n v="3169.44"/>
    <n v="1.1080000000000001"/>
    <n v="97.21"/>
  </r>
  <r>
    <x v="172"/>
    <x v="5"/>
    <x v="2"/>
    <x v="2"/>
    <x v="580"/>
    <n v="7.5"/>
    <x v="35"/>
    <n v="32.869999999999997"/>
    <n v="31.56"/>
    <n v="1.32"/>
    <x v="447"/>
    <n v="93.75"/>
    <n v="91.86"/>
    <n v="82.67"/>
    <n v="37.39"/>
    <n v="3210.41"/>
    <n v="1.137"/>
    <n v="97.66"/>
  </r>
  <r>
    <x v="172"/>
    <x v="5"/>
    <x v="3"/>
    <x v="0"/>
    <x v="1043"/>
    <n v="7.24"/>
    <x v="83"/>
    <n v="34.340000000000003"/>
    <n v="34.11"/>
    <n v="0.23"/>
    <x v="288"/>
    <n v="90.5"/>
    <n v="97.28"/>
    <n v="87.45"/>
    <n v="5.37"/>
    <n v="1607.99"/>
    <n v="0.156"/>
    <n v="46.82"/>
  </r>
  <r>
    <x v="172"/>
    <x v="5"/>
    <x v="3"/>
    <x v="1"/>
    <x v="187"/>
    <n v="7.43"/>
    <x v="37"/>
    <n v="36.58"/>
    <n v="36.229999999999997"/>
    <n v="0.34"/>
    <x v="156"/>
    <n v="92.88"/>
    <n v="87.36"/>
    <n v="80.37"/>
    <n v="4.75"/>
    <n v="1492.92"/>
    <n v="0.13"/>
    <n v="40.82"/>
  </r>
  <r>
    <x v="172"/>
    <x v="5"/>
    <x v="3"/>
    <x v="2"/>
    <x v="1044"/>
    <n v="7.6"/>
    <x v="5"/>
    <n v="36.68"/>
    <n v="36.450000000000003"/>
    <n v="0.22"/>
    <x v="41"/>
    <n v="95"/>
    <n v="93.26"/>
    <n v="88.05"/>
    <n v="4.74"/>
    <n v="1543.26"/>
    <n v="0.129"/>
    <n v="42.08"/>
  </r>
  <r>
    <x v="173"/>
    <x v="5"/>
    <x v="0"/>
    <x v="0"/>
    <x v="821"/>
    <n v="7.71"/>
    <x v="41"/>
    <n v="34.450000000000003"/>
    <n v="33.61"/>
    <n v="0.84"/>
    <x v="59"/>
    <n v="96.38"/>
    <n v="97.79"/>
    <n v="91.96"/>
    <n v="30.43"/>
    <n v="2916.39"/>
    <n v="0.88300000000000001"/>
    <n v="84.66"/>
  </r>
  <r>
    <x v="173"/>
    <x v="5"/>
    <x v="0"/>
    <x v="1"/>
    <x v="115"/>
    <n v="7.66"/>
    <x v="63"/>
    <n v="38.31"/>
    <n v="37.380000000000003"/>
    <n v="0.93"/>
    <x v="76"/>
    <n v="95.75"/>
    <n v="102.2"/>
    <n v="95.46"/>
    <n v="32.979999999999997"/>
    <n v="3344.68"/>
    <n v="0.86099999999999999"/>
    <n v="87.3"/>
  </r>
  <r>
    <x v="173"/>
    <x v="5"/>
    <x v="0"/>
    <x v="2"/>
    <x v="159"/>
    <n v="7.56"/>
    <x v="76"/>
    <n v="37.119999999999997"/>
    <n v="36.380000000000003"/>
    <n v="0.74"/>
    <x v="142"/>
    <n v="94.5"/>
    <n v="97.43"/>
    <n v="90.24"/>
    <n v="30.84"/>
    <n v="3010.3"/>
    <n v="0.83099999999999996"/>
    <n v="81.099999999999994"/>
  </r>
  <r>
    <x v="173"/>
    <x v="5"/>
    <x v="1"/>
    <x v="0"/>
    <x v="161"/>
    <n v="7.67"/>
    <x v="0"/>
    <n v="33.04"/>
    <n v="32.24"/>
    <n v="0.8"/>
    <x v="59"/>
    <n v="95.88"/>
    <n v="98.1"/>
    <n v="91.76"/>
    <n v="47.05"/>
    <n v="3927.66"/>
    <n v="1.4239999999999999"/>
    <n v="118.88"/>
  </r>
  <r>
    <x v="173"/>
    <x v="5"/>
    <x v="1"/>
    <x v="1"/>
    <x v="118"/>
    <n v="7.53"/>
    <x v="78"/>
    <n v="33.21"/>
    <n v="32.78"/>
    <n v="0.43"/>
    <x v="20"/>
    <n v="94.12"/>
    <n v="95.38"/>
    <n v="88.62"/>
    <n v="48.85"/>
    <n v="3986.4"/>
    <n v="1.4710000000000001"/>
    <n v="120.04"/>
  </r>
  <r>
    <x v="173"/>
    <x v="5"/>
    <x v="1"/>
    <x v="2"/>
    <x v="75"/>
    <n v="7.34"/>
    <x v="2"/>
    <n v="31.3"/>
    <n v="31"/>
    <n v="0.31"/>
    <x v="246"/>
    <n v="91.75"/>
    <n v="95.09"/>
    <n v="86.39"/>
    <n v="45.49"/>
    <n v="3644.84"/>
    <n v="1.4530000000000001"/>
    <n v="116.44"/>
  </r>
  <r>
    <x v="173"/>
    <x v="5"/>
    <x v="2"/>
    <x v="0"/>
    <x v="989"/>
    <n v="7.7"/>
    <x v="10"/>
    <n v="32.86"/>
    <n v="31.76"/>
    <n v="1.1100000000000001"/>
    <x v="110"/>
    <n v="96.25"/>
    <n v="101.25"/>
    <n v="94.16"/>
    <n v="35.729999999999997"/>
    <n v="3106.66"/>
    <n v="1.087"/>
    <n v="94.53"/>
  </r>
  <r>
    <x v="173"/>
    <x v="5"/>
    <x v="2"/>
    <x v="1"/>
    <x v="120"/>
    <n v="7.76"/>
    <x v="15"/>
    <n v="35.33"/>
    <n v="33.78"/>
    <n v="1.55"/>
    <x v="202"/>
    <n v="97"/>
    <n v="97.15"/>
    <n v="90.09"/>
    <n v="39.68"/>
    <n v="3386.33"/>
    <n v="1.123"/>
    <n v="95.86"/>
  </r>
  <r>
    <x v="173"/>
    <x v="5"/>
    <x v="2"/>
    <x v="2"/>
    <x v="818"/>
    <n v="7.71"/>
    <x v="41"/>
    <n v="31.57"/>
    <n v="30.7"/>
    <n v="0.87"/>
    <x v="217"/>
    <n v="96.38"/>
    <n v="97.72"/>
    <n v="91.58"/>
    <n v="34.85"/>
    <n v="3048.25"/>
    <n v="1.1040000000000001"/>
    <n v="96.54"/>
  </r>
  <r>
    <x v="173"/>
    <x v="5"/>
    <x v="3"/>
    <x v="0"/>
    <x v="819"/>
    <n v="7.55"/>
    <x v="25"/>
    <n v="33.869999999999997"/>
    <n v="33.71"/>
    <n v="0.16"/>
    <x v="94"/>
    <n v="94.38"/>
    <n v="92.01"/>
    <n v="86.42"/>
    <n v="5.5"/>
    <n v="1454.96"/>
    <n v="0.16200000000000001"/>
    <n v="42.96"/>
  </r>
  <r>
    <x v="173"/>
    <x v="5"/>
    <x v="3"/>
    <x v="1"/>
    <x v="123"/>
    <n v="7.74"/>
    <x v="45"/>
    <n v="39.97"/>
    <n v="39.32"/>
    <n v="0.65"/>
    <x v="312"/>
    <n v="96.75"/>
    <n v="95.23"/>
    <n v="90.63"/>
    <n v="6.6"/>
    <n v="1671.01"/>
    <n v="0.16500000000000001"/>
    <n v="41.8"/>
  </r>
  <r>
    <x v="173"/>
    <x v="5"/>
    <x v="3"/>
    <x v="2"/>
    <x v="820"/>
    <n v="7.66"/>
    <x v="63"/>
    <n v="37.950000000000003"/>
    <n v="37.31"/>
    <n v="0.64"/>
    <x v="25"/>
    <n v="95.75"/>
    <n v="94.4"/>
    <n v="88.86"/>
    <n v="3.96"/>
    <n v="1609.07"/>
    <n v="0.104"/>
    <n v="42.4"/>
  </r>
  <r>
    <x v="174"/>
    <x v="5"/>
    <x v="0"/>
    <x v="0"/>
    <x v="21"/>
    <n v="7.78"/>
    <x v="14"/>
    <n v="38.549999999999997"/>
    <n v="37.630000000000003"/>
    <n v="0.92"/>
    <x v="22"/>
    <n v="97.25"/>
    <n v="96.39"/>
    <n v="91.51"/>
    <n v="34.03"/>
    <n v="3340.26"/>
    <n v="0.88300000000000001"/>
    <n v="86.65"/>
  </r>
  <r>
    <x v="174"/>
    <x v="5"/>
    <x v="0"/>
    <x v="1"/>
    <x v="22"/>
    <n v="7.47"/>
    <x v="51"/>
    <n v="39.729999999999997"/>
    <n v="38.159999999999997"/>
    <n v="1.57"/>
    <x v="326"/>
    <n v="93.38"/>
    <n v="98.94"/>
    <n v="88.73"/>
    <n v="32.9"/>
    <n v="3090.63"/>
    <n v="0.82799999999999996"/>
    <n v="77.790000000000006"/>
  </r>
  <r>
    <x v="174"/>
    <x v="5"/>
    <x v="0"/>
    <x v="2"/>
    <x v="23"/>
    <n v="7.35"/>
    <x v="34"/>
    <n v="34.75"/>
    <n v="34.19"/>
    <n v="0.55000000000000004"/>
    <x v="39"/>
    <n v="91.88"/>
    <n v="92.36"/>
    <n v="83.5"/>
    <n v="28.92"/>
    <n v="2856.46"/>
    <n v="0.83199999999999996"/>
    <n v="82.21"/>
  </r>
  <r>
    <x v="174"/>
    <x v="5"/>
    <x v="1"/>
    <x v="0"/>
    <x v="389"/>
    <n v="7.53"/>
    <x v="78"/>
    <n v="36.950000000000003"/>
    <n v="36.729999999999997"/>
    <n v="0.22"/>
    <x v="337"/>
    <n v="94.12"/>
    <n v="100.22"/>
    <n v="93.77"/>
    <n v="53.84"/>
    <n v="4222.25"/>
    <n v="1.4570000000000001"/>
    <n v="114.28"/>
  </r>
  <r>
    <x v="174"/>
    <x v="5"/>
    <x v="1"/>
    <x v="1"/>
    <x v="390"/>
    <n v="7.9"/>
    <x v="65"/>
    <n v="36.96"/>
    <n v="36.299999999999997"/>
    <n v="0.66"/>
    <x v="234"/>
    <n v="98.75"/>
    <n v="92.01"/>
    <n v="89.23"/>
    <n v="53.29"/>
    <n v="4409.1499999999996"/>
    <n v="1.4419999999999999"/>
    <n v="119.3"/>
  </r>
  <r>
    <x v="174"/>
    <x v="5"/>
    <x v="1"/>
    <x v="2"/>
    <x v="73"/>
    <n v="7.89"/>
    <x v="29"/>
    <n v="36.64"/>
    <n v="36.56"/>
    <n v="0.08"/>
    <x v="398"/>
    <n v="98.62"/>
    <n v="92.47"/>
    <n v="90.99"/>
    <n v="52.06"/>
    <n v="4475.28"/>
    <n v="1.421"/>
    <n v="122.14"/>
  </r>
  <r>
    <x v="174"/>
    <x v="5"/>
    <x v="2"/>
    <x v="0"/>
    <x v="41"/>
    <n v="7.57"/>
    <x v="42"/>
    <n v="32.1"/>
    <n v="31.27"/>
    <n v="0.84"/>
    <x v="73"/>
    <n v="94.62"/>
    <n v="93.67"/>
    <n v="86.32"/>
    <n v="36.49"/>
    <n v="3077.47"/>
    <n v="1.137"/>
    <n v="95.86"/>
  </r>
  <r>
    <x v="174"/>
    <x v="5"/>
    <x v="2"/>
    <x v="1"/>
    <x v="74"/>
    <n v="7.76"/>
    <x v="15"/>
    <n v="36.89"/>
    <n v="35.75"/>
    <n v="1.1399999999999999"/>
    <x v="49"/>
    <n v="97"/>
    <n v="91.49"/>
    <n v="85.99"/>
    <n v="38.82"/>
    <n v="3568.53"/>
    <n v="1.052"/>
    <n v="96.73"/>
  </r>
  <r>
    <x v="174"/>
    <x v="5"/>
    <x v="2"/>
    <x v="2"/>
    <x v="266"/>
    <n v="7.36"/>
    <x v="38"/>
    <n v="32.4"/>
    <n v="31.65"/>
    <n v="0.75"/>
    <x v="23"/>
    <n v="92"/>
    <n v="90.82"/>
    <n v="81.64"/>
    <n v="35.24"/>
    <n v="3113.16"/>
    <n v="1.0880000000000001"/>
    <n v="96.09"/>
  </r>
  <r>
    <x v="174"/>
    <x v="5"/>
    <x v="3"/>
    <x v="0"/>
    <x v="76"/>
    <n v="7.33"/>
    <x v="60"/>
    <n v="41.45"/>
    <n v="40.22"/>
    <n v="1.24"/>
    <x v="315"/>
    <n v="91.62"/>
    <n v="98.42"/>
    <n v="87.49"/>
    <n v="4.63"/>
    <n v="1635.8"/>
    <n v="0.112"/>
    <n v="39.46"/>
  </r>
  <r>
    <x v="174"/>
    <x v="5"/>
    <x v="3"/>
    <x v="1"/>
    <x v="77"/>
    <n v="7.83"/>
    <x v="11"/>
    <n v="38.11"/>
    <n v="37.72"/>
    <n v="0.39"/>
    <x v="295"/>
    <n v="97.88"/>
    <n v="95.98"/>
    <n v="92.98"/>
    <n v="4.12"/>
    <n v="1468.66"/>
    <n v="0.108"/>
    <n v="38.54"/>
  </r>
  <r>
    <x v="174"/>
    <x v="5"/>
    <x v="3"/>
    <x v="2"/>
    <x v="393"/>
    <n v="7.26"/>
    <x v="100"/>
    <n v="34.47"/>
    <n v="33.47"/>
    <n v="0.99"/>
    <x v="339"/>
    <n v="90.75"/>
    <n v="92.96"/>
    <n v="81.94"/>
    <n v="5.95"/>
    <n v="1314.09"/>
    <n v="0.17299999999999999"/>
    <n v="38.130000000000003"/>
  </r>
  <r>
    <x v="175"/>
    <x v="5"/>
    <x v="0"/>
    <x v="0"/>
    <x v="824"/>
    <n v="7.52"/>
    <x v="39"/>
    <n v="41.86"/>
    <n v="41.23"/>
    <n v="0.63"/>
    <x v="292"/>
    <n v="94"/>
    <n v="96.45"/>
    <n v="89.3"/>
    <n v="37.6"/>
    <n v="3471.8"/>
    <n v="0.89800000000000002"/>
    <n v="82.94"/>
  </r>
  <r>
    <x v="175"/>
    <x v="5"/>
    <x v="0"/>
    <x v="1"/>
    <x v="493"/>
    <n v="7.74"/>
    <x v="45"/>
    <n v="35.75"/>
    <n v="35.159999999999997"/>
    <n v="0.59"/>
    <x v="211"/>
    <n v="96.75"/>
    <n v="93.78"/>
    <n v="89.24"/>
    <n v="30.85"/>
    <n v="2926.02"/>
    <n v="0.86299999999999999"/>
    <n v="81.849999999999994"/>
  </r>
  <r>
    <x v="175"/>
    <x v="5"/>
    <x v="0"/>
    <x v="2"/>
    <x v="1045"/>
    <n v="7.45"/>
    <x v="58"/>
    <n v="38.08"/>
    <n v="36.86"/>
    <n v="1.23"/>
    <x v="6"/>
    <n v="93.12"/>
    <n v="93"/>
    <n v="83.82"/>
    <n v="32.07"/>
    <n v="3059.85"/>
    <n v="0.84199999999999997"/>
    <n v="80.349999999999994"/>
  </r>
  <r>
    <x v="175"/>
    <x v="5"/>
    <x v="1"/>
    <x v="0"/>
    <x v="826"/>
    <n v="7.19"/>
    <x v="88"/>
    <n v="31.99"/>
    <n v="31.99"/>
    <n v="0"/>
    <x v="56"/>
    <n v="89.88"/>
    <n v="97.42"/>
    <n v="87.56"/>
    <n v="46.12"/>
    <n v="3755.1"/>
    <n v="1.4419999999999999"/>
    <n v="117.39"/>
  </r>
  <r>
    <x v="175"/>
    <x v="5"/>
    <x v="1"/>
    <x v="1"/>
    <x v="496"/>
    <n v="7.59"/>
    <x v="3"/>
    <n v="35.119999999999997"/>
    <n v="34.69"/>
    <n v="0.44"/>
    <x v="176"/>
    <n v="94.88"/>
    <n v="98.56"/>
    <n v="92.35"/>
    <n v="51.25"/>
    <n v="4230.03"/>
    <n v="1.4590000000000001"/>
    <n v="120.44"/>
  </r>
  <r>
    <x v="175"/>
    <x v="5"/>
    <x v="1"/>
    <x v="2"/>
    <x v="497"/>
    <n v="7.69"/>
    <x v="13"/>
    <n v="32.869999999999997"/>
    <n v="32.11"/>
    <n v="0.76"/>
    <x v="72"/>
    <n v="96.12"/>
    <n v="101.75"/>
    <n v="95.54"/>
    <n v="49.24"/>
    <n v="3963.23"/>
    <n v="1.498"/>
    <n v="120.56"/>
  </r>
  <r>
    <x v="175"/>
    <x v="5"/>
    <x v="2"/>
    <x v="0"/>
    <x v="305"/>
    <n v="7.39"/>
    <x v="59"/>
    <n v="31.76"/>
    <n v="30.75"/>
    <n v="1.02"/>
    <x v="309"/>
    <n v="92.38"/>
    <n v="97.94"/>
    <n v="87.58"/>
    <n v="35.06"/>
    <n v="2965.44"/>
    <n v="1.1040000000000001"/>
    <n v="93.36"/>
  </r>
  <r>
    <x v="175"/>
    <x v="5"/>
    <x v="2"/>
    <x v="1"/>
    <x v="1046"/>
    <n v="7.79"/>
    <x v="71"/>
    <n v="36.53"/>
    <n v="35.9"/>
    <n v="0.63"/>
    <x v="88"/>
    <n v="97.38"/>
    <n v="95.48"/>
    <n v="91.37"/>
    <n v="42.07"/>
    <n v="3389.9"/>
    <n v="1.1519999999999999"/>
    <n v="92.79"/>
  </r>
  <r>
    <x v="175"/>
    <x v="5"/>
    <x v="2"/>
    <x v="2"/>
    <x v="500"/>
    <n v="7.61"/>
    <x v="23"/>
    <n v="30.18"/>
    <n v="29.32"/>
    <n v="0.86"/>
    <x v="345"/>
    <n v="95.12"/>
    <n v="92.56"/>
    <n v="85.54"/>
    <n v="31.41"/>
    <n v="3023.41"/>
    <n v="1.0409999999999999"/>
    <n v="100.19"/>
  </r>
  <r>
    <x v="175"/>
    <x v="5"/>
    <x v="3"/>
    <x v="0"/>
    <x v="830"/>
    <n v="7.24"/>
    <x v="83"/>
    <n v="37.72"/>
    <n v="37.479999999999997"/>
    <n v="0.24"/>
    <x v="82"/>
    <n v="90.5"/>
    <n v="97.57"/>
    <n v="87.73"/>
    <n v="3.24"/>
    <n v="1597.63"/>
    <n v="8.5999999999999993E-2"/>
    <n v="42.36"/>
  </r>
  <r>
    <x v="175"/>
    <x v="5"/>
    <x v="3"/>
    <x v="1"/>
    <x v="502"/>
    <n v="7.85"/>
    <x v="7"/>
    <n v="38.770000000000003"/>
    <n v="38.64"/>
    <n v="0.12"/>
    <x v="325"/>
    <n v="98.12"/>
    <n v="92.67"/>
    <n v="90.64"/>
    <n v="5.21"/>
    <n v="1605.61"/>
    <n v="0.13500000000000001"/>
    <n v="41.42"/>
  </r>
  <r>
    <x v="175"/>
    <x v="5"/>
    <x v="3"/>
    <x v="2"/>
    <x v="1047"/>
    <n v="7.88"/>
    <x v="95"/>
    <n v="39.020000000000003"/>
    <n v="38.28"/>
    <n v="0.75"/>
    <x v="276"/>
    <n v="98.5"/>
    <n v="95.08"/>
    <n v="91.87"/>
    <n v="4.3600000000000003"/>
    <n v="1549.92"/>
    <n v="0.112"/>
    <n v="39.72"/>
  </r>
  <r>
    <x v="176"/>
    <x v="5"/>
    <x v="0"/>
    <x v="0"/>
    <x v="1048"/>
    <n v="7.57"/>
    <x v="42"/>
    <n v="38.380000000000003"/>
    <n v="37.450000000000003"/>
    <n v="0.93"/>
    <x v="249"/>
    <n v="94.62"/>
    <n v="95.57"/>
    <n v="88.25"/>
    <n v="34.36"/>
    <n v="3254.24"/>
    <n v="0.89500000000000002"/>
    <n v="84.79"/>
  </r>
  <r>
    <x v="176"/>
    <x v="5"/>
    <x v="0"/>
    <x v="1"/>
    <x v="845"/>
    <n v="7.72"/>
    <x v="24"/>
    <n v="36.08"/>
    <n v="35.22"/>
    <n v="0.85"/>
    <x v="232"/>
    <n v="96.5"/>
    <n v="93.6"/>
    <n v="88.19"/>
    <n v="31.29"/>
    <n v="2958.93"/>
    <n v="0.86699999999999999"/>
    <n v="82.02"/>
  </r>
  <r>
    <x v="176"/>
    <x v="5"/>
    <x v="0"/>
    <x v="2"/>
    <x v="722"/>
    <n v="7.91"/>
    <x v="69"/>
    <n v="38.53"/>
    <n v="37.36"/>
    <n v="1.17"/>
    <x v="3"/>
    <n v="98.88"/>
    <n v="95.38"/>
    <n v="91.45"/>
    <n v="34.29"/>
    <n v="3151.52"/>
    <n v="0.89"/>
    <n v="81.790000000000006"/>
  </r>
  <r>
    <x v="176"/>
    <x v="5"/>
    <x v="1"/>
    <x v="0"/>
    <x v="352"/>
    <n v="7.54"/>
    <x v="61"/>
    <n v="32.229999999999997"/>
    <n v="31.91"/>
    <n v="0.33"/>
    <x v="314"/>
    <n v="94.25"/>
    <n v="98.99"/>
    <n v="92.36"/>
    <n v="46.12"/>
    <n v="3850.23"/>
    <n v="1.431"/>
    <n v="119.44"/>
  </r>
  <r>
    <x v="176"/>
    <x v="5"/>
    <x v="1"/>
    <x v="1"/>
    <x v="498"/>
    <n v="7.72"/>
    <x v="24"/>
    <n v="30.44"/>
    <n v="29.59"/>
    <n v="0.85"/>
    <x v="346"/>
    <n v="96.5"/>
    <n v="97.74"/>
    <n v="91.69"/>
    <n v="44.53"/>
    <n v="3623.07"/>
    <n v="1.4630000000000001"/>
    <n v="119.03"/>
  </r>
  <r>
    <x v="176"/>
    <x v="5"/>
    <x v="1"/>
    <x v="2"/>
    <x v="1049"/>
    <n v="7.88"/>
    <x v="95"/>
    <n v="33.090000000000003"/>
    <n v="32.35"/>
    <n v="0.74"/>
    <x v="74"/>
    <n v="98.5"/>
    <n v="95.85"/>
    <n v="92.29"/>
    <n v="48.85"/>
    <n v="4071.18"/>
    <n v="1.476"/>
    <n v="123.02"/>
  </r>
  <r>
    <x v="176"/>
    <x v="5"/>
    <x v="2"/>
    <x v="0"/>
    <x v="353"/>
    <n v="7.77"/>
    <x v="26"/>
    <n v="34.64"/>
    <n v="33.74"/>
    <n v="0.9"/>
    <x v="327"/>
    <n v="97.12"/>
    <n v="99.2"/>
    <n v="93.85"/>
    <n v="40.22"/>
    <n v="3365.17"/>
    <n v="1.161"/>
    <n v="97.15"/>
  </r>
  <r>
    <x v="176"/>
    <x v="5"/>
    <x v="2"/>
    <x v="1"/>
    <x v="1050"/>
    <n v="7.88"/>
    <x v="95"/>
    <n v="32.479999999999997"/>
    <n v="31.99"/>
    <n v="0.48"/>
    <x v="400"/>
    <n v="98.5"/>
    <n v="96.85"/>
    <n v="93.97"/>
    <n v="35.74"/>
    <n v="3020.78"/>
    <n v="1.1000000000000001"/>
    <n v="93.01"/>
  </r>
  <r>
    <x v="176"/>
    <x v="5"/>
    <x v="2"/>
    <x v="2"/>
    <x v="1051"/>
    <n v="7.42"/>
    <x v="31"/>
    <n v="28.01"/>
    <n v="27.41"/>
    <n v="0.6"/>
    <x v="10"/>
    <n v="92.75"/>
    <n v="94.06"/>
    <n v="85.36"/>
    <n v="30.9"/>
    <n v="2653.36"/>
    <n v="1.103"/>
    <n v="94.73"/>
  </r>
  <r>
    <x v="176"/>
    <x v="5"/>
    <x v="3"/>
    <x v="0"/>
    <x v="356"/>
    <n v="7.77"/>
    <x v="26"/>
    <n v="37.72"/>
    <n v="37.65"/>
    <n v="7.0000000000000007E-2"/>
    <x v="429"/>
    <n v="97.12"/>
    <n v="98.76"/>
    <n v="95.75"/>
    <n v="5.18"/>
    <n v="1586.09"/>
    <n v="0.13700000000000001"/>
    <n v="42.05"/>
  </r>
  <r>
    <x v="176"/>
    <x v="5"/>
    <x v="3"/>
    <x v="1"/>
    <x v="1052"/>
    <n v="7.69"/>
    <x v="13"/>
    <n v="34.79"/>
    <n v="34.19"/>
    <n v="0.6"/>
    <x v="27"/>
    <n v="96.12"/>
    <n v="97.79"/>
    <n v="92.37"/>
    <n v="3.86"/>
    <n v="1554.83"/>
    <n v="0.111"/>
    <n v="44.69"/>
  </r>
  <r>
    <x v="176"/>
    <x v="5"/>
    <x v="3"/>
    <x v="2"/>
    <x v="735"/>
    <n v="7.44"/>
    <x v="43"/>
    <n v="34.200000000000003"/>
    <n v="33.299999999999997"/>
    <n v="0.9"/>
    <x v="215"/>
    <n v="93"/>
    <n v="94.03"/>
    <n v="85.14"/>
    <n v="4.5"/>
    <n v="1246.26"/>
    <n v="0.13200000000000001"/>
    <n v="36.44"/>
  </r>
  <r>
    <x v="177"/>
    <x v="5"/>
    <x v="0"/>
    <x v="0"/>
    <x v="820"/>
    <n v="7.48"/>
    <x v="44"/>
    <n v="35.75"/>
    <n v="35.200000000000003"/>
    <n v="0.55000000000000004"/>
    <x v="13"/>
    <n v="93.5"/>
    <n v="94.51"/>
    <n v="87.01"/>
    <n v="28.91"/>
    <n v="2783.34"/>
    <n v="0.80900000000000005"/>
    <n v="77.87"/>
  </r>
  <r>
    <x v="177"/>
    <x v="5"/>
    <x v="0"/>
    <x v="1"/>
    <x v="474"/>
    <n v="7.39"/>
    <x v="59"/>
    <n v="37.78"/>
    <n v="36.979999999999997"/>
    <n v="0.8"/>
    <x v="254"/>
    <n v="92.38"/>
    <n v="92.97"/>
    <n v="84.07"/>
    <n v="32.44"/>
    <n v="3171.63"/>
    <n v="0.85899999999999999"/>
    <n v="83.95"/>
  </r>
  <r>
    <x v="177"/>
    <x v="5"/>
    <x v="0"/>
    <x v="2"/>
    <x v="389"/>
    <n v="7.56"/>
    <x v="76"/>
    <n v="36.46"/>
    <n v="35.799999999999997"/>
    <n v="0.67"/>
    <x v="151"/>
    <n v="94.5"/>
    <n v="96.14"/>
    <n v="89.19"/>
    <n v="31.1"/>
    <n v="2945.45"/>
    <n v="0.85299999999999998"/>
    <n v="80.78"/>
  </r>
  <r>
    <x v="177"/>
    <x v="5"/>
    <x v="1"/>
    <x v="0"/>
    <x v="478"/>
    <n v="7.17"/>
    <x v="62"/>
    <n v="31.2"/>
    <n v="30.81"/>
    <n v="0.39"/>
    <x v="274"/>
    <n v="89.62"/>
    <n v="94.59"/>
    <n v="83.71"/>
    <n v="45.91"/>
    <n v="3649.45"/>
    <n v="1.4710000000000001"/>
    <n v="116.96"/>
  </r>
  <r>
    <x v="177"/>
    <x v="5"/>
    <x v="1"/>
    <x v="1"/>
    <x v="391"/>
    <n v="7.25"/>
    <x v="87"/>
    <n v="31.15"/>
    <n v="30.51"/>
    <n v="0.63"/>
    <x v="87"/>
    <n v="90.62"/>
    <n v="94.54"/>
    <n v="83.94"/>
    <n v="45.85"/>
    <n v="3702.49"/>
    <n v="1.472"/>
    <n v="118.87"/>
  </r>
  <r>
    <x v="177"/>
    <x v="5"/>
    <x v="1"/>
    <x v="2"/>
    <x v="266"/>
    <n v="7.42"/>
    <x v="31"/>
    <n v="33.07"/>
    <n v="32.82"/>
    <n v="0.25"/>
    <x v="40"/>
    <n v="92.75"/>
    <n v="102.17"/>
    <n v="94.04"/>
    <n v="46.79"/>
    <n v="4050.89"/>
    <n v="1.415"/>
    <n v="122.5"/>
  </r>
  <r>
    <x v="177"/>
    <x v="5"/>
    <x v="2"/>
    <x v="0"/>
    <x v="1053"/>
    <n v="7.34"/>
    <x v="2"/>
    <n v="32.409999999999997"/>
    <n v="31.28"/>
    <n v="1.1299999999999999"/>
    <x v="112"/>
    <n v="91.75"/>
    <n v="98.95"/>
    <n v="87.62"/>
    <n v="35.61"/>
    <n v="3071.76"/>
    <n v="1.099"/>
    <n v="94.78"/>
  </r>
  <r>
    <x v="177"/>
    <x v="5"/>
    <x v="2"/>
    <x v="1"/>
    <x v="1054"/>
    <n v="7.52"/>
    <x v="39"/>
    <n v="30.57"/>
    <n v="29.78"/>
    <n v="0.79"/>
    <x v="251"/>
    <n v="94"/>
    <n v="95.02"/>
    <n v="87.02"/>
    <n v="33.57"/>
    <n v="2843.24"/>
    <n v="1.0980000000000001"/>
    <n v="93.02"/>
  </r>
  <r>
    <x v="177"/>
    <x v="5"/>
    <x v="2"/>
    <x v="2"/>
    <x v="1055"/>
    <n v="7.7"/>
    <x v="10"/>
    <n v="29.04"/>
    <n v="28.37"/>
    <n v="0.67"/>
    <x v="242"/>
    <n v="96.25"/>
    <n v="95.26"/>
    <n v="89.57"/>
    <n v="30.3"/>
    <n v="2856.12"/>
    <n v="1.0429999999999999"/>
    <n v="98.35"/>
  </r>
  <r>
    <x v="177"/>
    <x v="5"/>
    <x v="3"/>
    <x v="0"/>
    <x v="719"/>
    <n v="4.87"/>
    <x v="158"/>
    <n v="25.16"/>
    <n v="25.16"/>
    <n v="0"/>
    <x v="56"/>
    <n v="60.88"/>
    <n v="91.39"/>
    <n v="55.64"/>
    <n v="3.22"/>
    <n v="1015.84"/>
    <n v="0.128"/>
    <n v="40.380000000000003"/>
  </r>
  <r>
    <x v="177"/>
    <x v="5"/>
    <x v="3"/>
    <x v="1"/>
    <x v="824"/>
    <n v="7.06"/>
    <x v="4"/>
    <n v="36.950000000000003"/>
    <n v="36.729999999999997"/>
    <n v="0.22"/>
    <x v="435"/>
    <n v="88.25"/>
    <n v="97.59"/>
    <n v="85.61"/>
    <n v="5.91"/>
    <n v="1529.03"/>
    <n v="0.16"/>
    <n v="41.38"/>
  </r>
  <r>
    <x v="177"/>
    <x v="5"/>
    <x v="3"/>
    <x v="2"/>
    <x v="930"/>
    <n v="7.54"/>
    <x v="61"/>
    <n v="39.76"/>
    <n v="39.200000000000003"/>
    <n v="0.56000000000000005"/>
    <x v="103"/>
    <n v="94.25"/>
    <n v="92.49"/>
    <n v="85.93"/>
    <n v="4.4400000000000004"/>
    <n v="1742.54"/>
    <n v="0.112"/>
    <n v="43.82"/>
  </r>
  <r>
    <x v="178"/>
    <x v="5"/>
    <x v="0"/>
    <x v="0"/>
    <x v="878"/>
    <n v="7.54"/>
    <x v="61"/>
    <n v="36.130000000000003"/>
    <n v="34.880000000000003"/>
    <n v="1.26"/>
    <x v="453"/>
    <n v="94.25"/>
    <n v="95.49"/>
    <n v="86.87"/>
    <n v="30.96"/>
    <n v="2872.05"/>
    <n v="0.85699999999999998"/>
    <n v="79.489999999999995"/>
  </r>
  <r>
    <x v="178"/>
    <x v="5"/>
    <x v="0"/>
    <x v="1"/>
    <x v="630"/>
    <n v="7.64"/>
    <x v="22"/>
    <n v="39.159999999999997"/>
    <n v="38.61"/>
    <n v="0.55000000000000004"/>
    <x v="75"/>
    <n v="95.5"/>
    <n v="96.58"/>
    <n v="90.93"/>
    <n v="33.590000000000003"/>
    <n v="3202.9"/>
    <n v="0.85799999999999998"/>
    <n v="81.790000000000006"/>
  </r>
  <r>
    <x v="178"/>
    <x v="5"/>
    <x v="0"/>
    <x v="2"/>
    <x v="881"/>
    <n v="7.72"/>
    <x v="24"/>
    <n v="38.659999999999997"/>
    <n v="38.04"/>
    <n v="0.62"/>
    <x v="193"/>
    <n v="96.5"/>
    <n v="95.17"/>
    <n v="90.37"/>
    <n v="31.31"/>
    <n v="3149.68"/>
    <n v="0.81"/>
    <n v="81.47"/>
  </r>
  <r>
    <x v="178"/>
    <x v="5"/>
    <x v="1"/>
    <x v="0"/>
    <x v="96"/>
    <n v="7.45"/>
    <x v="58"/>
    <n v="32.79"/>
    <n v="32.69"/>
    <n v="0.1"/>
    <x v="394"/>
    <n v="93.12"/>
    <n v="97.65"/>
    <n v="90.66"/>
    <n v="49.65"/>
    <n v="3829.32"/>
    <n v="1.514"/>
    <n v="116.77"/>
  </r>
  <r>
    <x v="178"/>
    <x v="5"/>
    <x v="1"/>
    <x v="1"/>
    <x v="632"/>
    <n v="7.73"/>
    <x v="1"/>
    <n v="33.93"/>
    <n v="33.22"/>
    <n v="0.72"/>
    <x v="254"/>
    <n v="96.62"/>
    <n v="97.26"/>
    <n v="91.99"/>
    <n v="49.55"/>
    <n v="3950.69"/>
    <n v="1.46"/>
    <n v="116.42"/>
  </r>
  <r>
    <x v="178"/>
    <x v="5"/>
    <x v="1"/>
    <x v="2"/>
    <x v="275"/>
    <n v="7.23"/>
    <x v="21"/>
    <n v="30.57"/>
    <n v="29.68"/>
    <n v="0.89"/>
    <x v="261"/>
    <n v="90.38"/>
    <n v="97.1"/>
    <n v="85.19"/>
    <n v="43.82"/>
    <n v="3634.15"/>
    <n v="1.4339999999999999"/>
    <n v="118.88"/>
  </r>
  <r>
    <x v="178"/>
    <x v="5"/>
    <x v="2"/>
    <x v="0"/>
    <x v="1056"/>
    <n v="7.71"/>
    <x v="41"/>
    <n v="30.34"/>
    <n v="28.52"/>
    <n v="1.82"/>
    <x v="454"/>
    <n v="96.38"/>
    <n v="96.99"/>
    <n v="87.87"/>
    <n v="33.82"/>
    <n v="2914.19"/>
    <n v="1.115"/>
    <n v="96.04"/>
  </r>
  <r>
    <x v="178"/>
    <x v="5"/>
    <x v="2"/>
    <x v="1"/>
    <x v="634"/>
    <n v="7.34"/>
    <x v="2"/>
    <n v="33.61"/>
    <n v="32.75"/>
    <n v="0.86"/>
    <x v="130"/>
    <n v="91.75"/>
    <n v="99.87"/>
    <n v="89.28"/>
    <n v="37.21"/>
    <n v="3249.47"/>
    <n v="1.107"/>
    <n v="96.69"/>
  </r>
  <r>
    <x v="178"/>
    <x v="5"/>
    <x v="2"/>
    <x v="2"/>
    <x v="1057"/>
    <n v="7.79"/>
    <x v="71"/>
    <n v="30.73"/>
    <n v="29.97"/>
    <n v="0.76"/>
    <x v="240"/>
    <n v="97.38"/>
    <n v="95.69"/>
    <n v="90.87"/>
    <n v="33.340000000000003"/>
    <n v="2963.81"/>
    <n v="1.085"/>
    <n v="96.44"/>
  </r>
  <r>
    <x v="178"/>
    <x v="5"/>
    <x v="3"/>
    <x v="0"/>
    <x v="702"/>
    <n v="7.07"/>
    <x v="98"/>
    <n v="35.14"/>
    <n v="34.81"/>
    <n v="0.33"/>
    <x v="191"/>
    <n v="88.38"/>
    <n v="90.41"/>
    <n v="79.14"/>
    <n v="4.34"/>
    <n v="1480.49"/>
    <n v="0.123"/>
    <n v="42.13"/>
  </r>
  <r>
    <x v="178"/>
    <x v="5"/>
    <x v="3"/>
    <x v="1"/>
    <x v="636"/>
    <n v="7.18"/>
    <x v="101"/>
    <n v="34.299999999999997"/>
    <n v="34.299999999999997"/>
    <n v="0"/>
    <x v="56"/>
    <n v="89.75"/>
    <n v="96.81"/>
    <n v="86.88"/>
    <n v="4.38"/>
    <n v="1366.36"/>
    <n v="0.128"/>
    <n v="39.840000000000003"/>
  </r>
  <r>
    <x v="178"/>
    <x v="5"/>
    <x v="3"/>
    <x v="2"/>
    <x v="576"/>
    <n v="7.6"/>
    <x v="5"/>
    <n v="37.479999999999997"/>
    <n v="37.090000000000003"/>
    <n v="0.39"/>
    <x v="300"/>
    <n v="95"/>
    <n v="93.24"/>
    <n v="87.66"/>
    <n v="3"/>
    <n v="1500.23"/>
    <n v="0.08"/>
    <n v="40.03"/>
  </r>
  <r>
    <x v="179"/>
    <x v="5"/>
    <x v="0"/>
    <x v="0"/>
    <x v="576"/>
    <n v="7.67"/>
    <x v="0"/>
    <n v="35.94"/>
    <n v="35.229999999999997"/>
    <n v="0.7"/>
    <x v="66"/>
    <n v="95.88"/>
    <n v="96.72"/>
    <n v="90.92"/>
    <n v="32.18"/>
    <n v="2942.7"/>
    <n v="0.89500000000000002"/>
    <n v="81.89"/>
  </r>
  <r>
    <x v="179"/>
    <x v="5"/>
    <x v="0"/>
    <x v="1"/>
    <x v="923"/>
    <n v="7.24"/>
    <x v="83"/>
    <n v="32.96"/>
    <n v="31.69"/>
    <n v="1.27"/>
    <x v="45"/>
    <n v="90.5"/>
    <n v="94.78"/>
    <n v="82.47"/>
    <n v="29.46"/>
    <n v="2754.9"/>
    <n v="0.89400000000000002"/>
    <n v="83.58"/>
  </r>
  <r>
    <x v="179"/>
    <x v="5"/>
    <x v="0"/>
    <x v="2"/>
    <x v="94"/>
    <n v="7.41"/>
    <x v="50"/>
    <n v="33.01"/>
    <n v="32.1"/>
    <n v="0.91"/>
    <x v="305"/>
    <n v="92.62"/>
    <n v="92.46"/>
    <n v="83.27"/>
    <n v="30.23"/>
    <n v="2863.13"/>
    <n v="0.91600000000000004"/>
    <n v="86.74"/>
  </r>
  <r>
    <x v="179"/>
    <x v="5"/>
    <x v="1"/>
    <x v="0"/>
    <x v="577"/>
    <n v="7.11"/>
    <x v="129"/>
    <n v="32.619999999999997"/>
    <n v="32.01"/>
    <n v="0.61"/>
    <x v="77"/>
    <n v="88.88"/>
    <n v="94.23"/>
    <n v="82.19"/>
    <n v="46.72"/>
    <n v="3811.54"/>
    <n v="1.4319999999999999"/>
    <n v="116.86"/>
  </r>
  <r>
    <x v="179"/>
    <x v="5"/>
    <x v="1"/>
    <x v="1"/>
    <x v="1058"/>
    <n v="7.58"/>
    <x v="6"/>
    <n v="35.14"/>
    <n v="33.9"/>
    <n v="1.24"/>
    <x v="455"/>
    <n v="94.75"/>
    <n v="102.02"/>
    <n v="93.25"/>
    <n v="49.24"/>
    <n v="4200.6899999999996"/>
    <n v="1.401"/>
    <n v="119.53"/>
  </r>
  <r>
    <x v="179"/>
    <x v="5"/>
    <x v="1"/>
    <x v="2"/>
    <x v="168"/>
    <n v="7.56"/>
    <x v="76"/>
    <n v="31.27"/>
    <n v="30.71"/>
    <n v="0.56000000000000005"/>
    <x v="234"/>
    <n v="94.5"/>
    <n v="93.69"/>
    <n v="86.95"/>
    <n v="44.3"/>
    <n v="3641.89"/>
    <n v="1.4159999999999999"/>
    <n v="116.45"/>
  </r>
  <r>
    <x v="179"/>
    <x v="5"/>
    <x v="2"/>
    <x v="0"/>
    <x v="578"/>
    <n v="7.54"/>
    <x v="61"/>
    <n v="33.369999999999997"/>
    <n v="32.79"/>
    <n v="0.56999999999999995"/>
    <x v="88"/>
    <n v="94.25"/>
    <n v="87.66"/>
    <n v="81.2"/>
    <n v="37.35"/>
    <n v="3097.7"/>
    <n v="1.119"/>
    <n v="92.83"/>
  </r>
  <r>
    <x v="179"/>
    <x v="5"/>
    <x v="2"/>
    <x v="1"/>
    <x v="924"/>
    <n v="7.62"/>
    <x v="54"/>
    <n v="34.04"/>
    <n v="32.57"/>
    <n v="1.47"/>
    <x v="415"/>
    <n v="95.25"/>
    <n v="96.57"/>
    <n v="88.02"/>
    <n v="37.44"/>
    <n v="3226.54"/>
    <n v="1.1000000000000001"/>
    <n v="94.79"/>
  </r>
  <r>
    <x v="179"/>
    <x v="5"/>
    <x v="2"/>
    <x v="2"/>
    <x v="171"/>
    <n v="7.79"/>
    <x v="71"/>
    <n v="31.61"/>
    <n v="30.65"/>
    <n v="0.96"/>
    <x v="329"/>
    <n v="97.38"/>
    <n v="93.39"/>
    <n v="88.17"/>
    <n v="34.08"/>
    <n v="3106.2"/>
    <n v="1.0780000000000001"/>
    <n v="98.27"/>
  </r>
  <r>
    <x v="179"/>
    <x v="5"/>
    <x v="3"/>
    <x v="0"/>
    <x v="579"/>
    <n v="7.3"/>
    <x v="32"/>
    <n v="33.11"/>
    <n v="32.700000000000003"/>
    <n v="0.41"/>
    <x v="376"/>
    <n v="91.25"/>
    <n v="96.76"/>
    <n v="87.19"/>
    <n v="3.28"/>
    <n v="1402.3"/>
    <n v="9.9000000000000005E-2"/>
    <n v="42.35"/>
  </r>
  <r>
    <x v="179"/>
    <x v="5"/>
    <x v="3"/>
    <x v="1"/>
    <x v="377"/>
    <n v="7.77"/>
    <x v="26"/>
    <n v="42.12"/>
    <n v="41.27"/>
    <n v="0.85"/>
    <x v="184"/>
    <n v="97.12"/>
    <n v="93"/>
    <n v="88.5"/>
    <n v="4.34"/>
    <n v="1739.24"/>
    <n v="0.10299999999999999"/>
    <n v="41.29"/>
  </r>
  <r>
    <x v="179"/>
    <x v="5"/>
    <x v="3"/>
    <x v="2"/>
    <x v="174"/>
    <n v="7.56"/>
    <x v="76"/>
    <n v="33.82"/>
    <n v="33.5"/>
    <n v="0.31"/>
    <x v="344"/>
    <n v="94.5"/>
    <n v="92.32"/>
    <n v="86.43"/>
    <n v="3.17"/>
    <n v="1361.63"/>
    <n v="9.4E-2"/>
    <n v="40.270000000000003"/>
  </r>
  <r>
    <x v="180"/>
    <x v="5"/>
    <x v="0"/>
    <x v="0"/>
    <x v="962"/>
    <n v="7.81"/>
    <x v="49"/>
    <n v="37.450000000000003"/>
    <n v="37.04"/>
    <n v="0.41"/>
    <x v="120"/>
    <n v="97.62"/>
    <n v="94.79"/>
    <n v="91.53"/>
    <n v="30.96"/>
    <n v="2824.66"/>
    <n v="0.82699999999999996"/>
    <n v="75.430000000000007"/>
  </r>
  <r>
    <x v="180"/>
    <x v="5"/>
    <x v="0"/>
    <x v="1"/>
    <x v="312"/>
    <n v="7.53"/>
    <x v="78"/>
    <n v="39.99"/>
    <n v="38.81"/>
    <n v="1.18"/>
    <x v="397"/>
    <n v="94.12"/>
    <n v="92.23"/>
    <n v="84.25"/>
    <n v="33.06"/>
    <n v="3294.82"/>
    <n v="0.82699999999999996"/>
    <n v="82.4"/>
  </r>
  <r>
    <x v="180"/>
    <x v="5"/>
    <x v="0"/>
    <x v="2"/>
    <x v="964"/>
    <n v="7.28"/>
    <x v="90"/>
    <n v="33.299999999999997"/>
    <n v="32.6"/>
    <n v="0.69"/>
    <x v="167"/>
    <n v="91"/>
    <n v="96.02"/>
    <n v="85.56"/>
    <n v="27.43"/>
    <n v="2685.81"/>
    <n v="0.82399999999999995"/>
    <n v="80.66"/>
  </r>
  <r>
    <x v="180"/>
    <x v="5"/>
    <x v="1"/>
    <x v="0"/>
    <x v="965"/>
    <n v="7.26"/>
    <x v="100"/>
    <n v="35.24"/>
    <n v="34.83"/>
    <n v="0.42"/>
    <x v="132"/>
    <n v="90.75"/>
    <n v="95.49"/>
    <n v="85.63"/>
    <n v="48.28"/>
    <n v="4073.98"/>
    <n v="1.37"/>
    <n v="115.6"/>
  </r>
  <r>
    <x v="180"/>
    <x v="5"/>
    <x v="1"/>
    <x v="1"/>
    <x v="315"/>
    <n v="7.63"/>
    <x v="19"/>
    <n v="35.42"/>
    <n v="34.82"/>
    <n v="0.6"/>
    <x v="25"/>
    <n v="95.38"/>
    <n v="100.3"/>
    <n v="94.05"/>
    <n v="52.08"/>
    <n v="4173.9399999999996"/>
    <n v="1.47"/>
    <n v="117.83"/>
  </r>
  <r>
    <x v="180"/>
    <x v="5"/>
    <x v="1"/>
    <x v="2"/>
    <x v="316"/>
    <n v="7.52"/>
    <x v="39"/>
    <n v="33.630000000000003"/>
    <n v="33.340000000000003"/>
    <n v="0.28999999999999998"/>
    <x v="330"/>
    <n v="94"/>
    <n v="91.1"/>
    <n v="84.9"/>
    <n v="49.06"/>
    <n v="3967.72"/>
    <n v="1.4590000000000001"/>
    <n v="117.97"/>
  </r>
  <r>
    <x v="180"/>
    <x v="5"/>
    <x v="2"/>
    <x v="0"/>
    <x v="317"/>
    <n v="7.97"/>
    <x v="77"/>
    <n v="37.36"/>
    <n v="36.479999999999997"/>
    <n v="0.88"/>
    <x v="232"/>
    <n v="99.62"/>
    <n v="97.01"/>
    <n v="94.37"/>
    <n v="42.55"/>
    <n v="3427.2"/>
    <n v="1.139"/>
    <n v="91.72"/>
  </r>
  <r>
    <x v="180"/>
    <x v="5"/>
    <x v="2"/>
    <x v="1"/>
    <x v="967"/>
    <n v="7.54"/>
    <x v="61"/>
    <n v="33.229999999999997"/>
    <n v="31.53"/>
    <n v="1.7"/>
    <x v="456"/>
    <n v="94.25"/>
    <n v="93.76"/>
    <n v="83.84"/>
    <n v="36.06"/>
    <n v="3180.62"/>
    <n v="1.085"/>
    <n v="95.72"/>
  </r>
  <r>
    <x v="180"/>
    <x v="5"/>
    <x v="2"/>
    <x v="2"/>
    <x v="968"/>
    <n v="7.72"/>
    <x v="24"/>
    <n v="31.4"/>
    <n v="30.21"/>
    <n v="1.18"/>
    <x v="97"/>
    <n v="96.5"/>
    <n v="97.69"/>
    <n v="90.72"/>
    <n v="34.35"/>
    <n v="2974.03"/>
    <n v="1.0940000000000001"/>
    <n v="94.72"/>
  </r>
  <r>
    <x v="180"/>
    <x v="5"/>
    <x v="3"/>
    <x v="0"/>
    <x v="320"/>
    <n v="7.69"/>
    <x v="13"/>
    <n v="44.91"/>
    <n v="44.46"/>
    <n v="0.46"/>
    <x v="295"/>
    <n v="96.12"/>
    <n v="98.25"/>
    <n v="93.48"/>
    <n v="5.05"/>
    <n v="1829.24"/>
    <n v="0.113"/>
    <n v="40.729999999999997"/>
  </r>
  <r>
    <x v="180"/>
    <x v="5"/>
    <x v="3"/>
    <x v="1"/>
    <x v="321"/>
    <n v="7.77"/>
    <x v="26"/>
    <n v="41.2"/>
    <n v="41.2"/>
    <n v="0"/>
    <x v="56"/>
    <n v="97.12"/>
    <n v="92.68"/>
    <n v="90.02"/>
    <n v="5.08"/>
    <n v="1632.89"/>
    <n v="0.123"/>
    <n v="39.630000000000003"/>
  </r>
  <r>
    <x v="180"/>
    <x v="5"/>
    <x v="3"/>
    <x v="2"/>
    <x v="439"/>
    <n v="7.53"/>
    <x v="78"/>
    <n v="34.590000000000003"/>
    <n v="33.44"/>
    <n v="1.1399999999999999"/>
    <x v="7"/>
    <n v="94.12"/>
    <n v="96.3"/>
    <n v="87.64"/>
    <n v="4.0199999999999996"/>
    <n v="1517.06"/>
    <n v="0.11600000000000001"/>
    <n v="43.86"/>
  </r>
  <r>
    <x v="181"/>
    <x v="6"/>
    <x v="0"/>
    <x v="0"/>
    <x v="1059"/>
    <n v="7.73"/>
    <x v="1"/>
    <n v="34.57"/>
    <n v="33.880000000000003"/>
    <n v="0.69"/>
    <x v="14"/>
    <n v="96.62"/>
    <n v="101.42"/>
    <n v="96.03"/>
    <n v="28.75"/>
    <n v="2875.93"/>
    <n v="0.83099999999999996"/>
    <n v="83.18"/>
  </r>
  <r>
    <x v="181"/>
    <x v="6"/>
    <x v="0"/>
    <x v="1"/>
    <x v="1060"/>
    <n v="4.8499999999999996"/>
    <x v="157"/>
    <n v="21.79"/>
    <n v="21.2"/>
    <n v="0.59"/>
    <x v="198"/>
    <n v="60.62"/>
    <n v="96.35"/>
    <n v="56.83"/>
    <n v="19.329999999999998"/>
    <n v="1866.64"/>
    <n v="0.88700000000000001"/>
    <n v="85.67"/>
  </r>
  <r>
    <x v="181"/>
    <x v="6"/>
    <x v="0"/>
    <x v="2"/>
    <x v="883"/>
    <n v="7.42"/>
    <x v="31"/>
    <n v="37.22"/>
    <n v="36.21"/>
    <n v="1.01"/>
    <x v="34"/>
    <n v="92.75"/>
    <n v="94.58"/>
    <n v="85.34"/>
    <n v="32.82"/>
    <n v="3071.61"/>
    <n v="0.88200000000000001"/>
    <n v="82.52"/>
  </r>
  <r>
    <x v="181"/>
    <x v="6"/>
    <x v="1"/>
    <x v="0"/>
    <x v="884"/>
    <n v="7.65"/>
    <x v="48"/>
    <n v="33.130000000000003"/>
    <n v="32.22"/>
    <n v="0.91"/>
    <x v="217"/>
    <n v="95.62"/>
    <n v="99.92"/>
    <n v="92.91"/>
    <n v="47.38"/>
    <n v="3996.66"/>
    <n v="1.43"/>
    <n v="120.62"/>
  </r>
  <r>
    <x v="181"/>
    <x v="6"/>
    <x v="1"/>
    <x v="1"/>
    <x v="1061"/>
    <n v="7.61"/>
    <x v="23"/>
    <n v="34.22"/>
    <n v="33.799999999999997"/>
    <n v="0.42"/>
    <x v="218"/>
    <n v="95.12"/>
    <n v="103"/>
    <n v="96.78"/>
    <n v="50.96"/>
    <n v="3886.73"/>
    <n v="1.4890000000000001"/>
    <n v="113.58"/>
  </r>
  <r>
    <x v="181"/>
    <x v="6"/>
    <x v="1"/>
    <x v="2"/>
    <x v="455"/>
    <n v="7.23"/>
    <x v="21"/>
    <n v="32.880000000000003"/>
    <n v="32.56"/>
    <n v="0.32"/>
    <x v="285"/>
    <n v="90.38"/>
    <n v="93.99"/>
    <n v="84.13"/>
    <n v="48.71"/>
    <n v="3876.12"/>
    <n v="1.4810000000000001"/>
    <n v="117.89"/>
  </r>
  <r>
    <x v="181"/>
    <x v="6"/>
    <x v="2"/>
    <x v="0"/>
    <x v="1062"/>
    <n v="7.75"/>
    <x v="53"/>
    <n v="30.95"/>
    <n v="30.6"/>
    <n v="0.35"/>
    <x v="135"/>
    <n v="96.88"/>
    <n v="92.28"/>
    <n v="88.39"/>
    <n v="33.06"/>
    <n v="3019.62"/>
    <n v="1.0680000000000001"/>
    <n v="97.58"/>
  </r>
  <r>
    <x v="181"/>
    <x v="6"/>
    <x v="2"/>
    <x v="1"/>
    <x v="1063"/>
    <n v="7.75"/>
    <x v="53"/>
    <n v="32.42"/>
    <n v="31.37"/>
    <n v="1.05"/>
    <x v="224"/>
    <n v="96.88"/>
    <n v="96.85"/>
    <n v="90.78"/>
    <n v="36.35"/>
    <n v="3049.32"/>
    <n v="1.121"/>
    <n v="94.05"/>
  </r>
  <r>
    <x v="181"/>
    <x v="6"/>
    <x v="2"/>
    <x v="2"/>
    <x v="1064"/>
    <n v="7.78"/>
    <x v="14"/>
    <n v="32.119999999999997"/>
    <n v="31.14"/>
    <n v="0.98"/>
    <x v="329"/>
    <n v="97.25"/>
    <n v="95.07"/>
    <n v="89.64"/>
    <n v="36.200000000000003"/>
    <n v="3066.25"/>
    <n v="1.127"/>
    <n v="95.47"/>
  </r>
  <r>
    <x v="181"/>
    <x v="6"/>
    <x v="3"/>
    <x v="0"/>
    <x v="588"/>
    <n v="7.77"/>
    <x v="26"/>
    <n v="37.630000000000003"/>
    <n v="36.46"/>
    <n v="1.17"/>
    <x v="359"/>
    <n v="97.12"/>
    <n v="96.25"/>
    <n v="90.57"/>
    <n v="6.44"/>
    <n v="1522.48"/>
    <n v="0.17100000000000001"/>
    <n v="40.46"/>
  </r>
  <r>
    <x v="181"/>
    <x v="6"/>
    <x v="3"/>
    <x v="1"/>
    <x v="124"/>
    <n v="7.53"/>
    <x v="78"/>
    <n v="38.46"/>
    <n v="37.89"/>
    <n v="0.56000000000000005"/>
    <x v="138"/>
    <n v="94.12"/>
    <n v="100.59"/>
    <n v="93.3"/>
    <n v="4.93"/>
    <n v="1580.91"/>
    <n v="0.128"/>
    <n v="41.11"/>
  </r>
  <r>
    <x v="181"/>
    <x v="6"/>
    <x v="3"/>
    <x v="2"/>
    <x v="589"/>
    <n v="7.66"/>
    <x v="63"/>
    <n v="36.94"/>
    <n v="36.729999999999997"/>
    <n v="0.21"/>
    <x v="289"/>
    <n v="95.75"/>
    <n v="93.45"/>
    <n v="88.97"/>
    <n v="1.89"/>
    <n v="1690.77"/>
    <n v="5.0999999999999997E-2"/>
    <n v="45.77"/>
  </r>
  <r>
    <x v="182"/>
    <x v="6"/>
    <x v="0"/>
    <x v="0"/>
    <x v="245"/>
    <n v="7.59"/>
    <x v="3"/>
    <n v="34.47"/>
    <n v="33.46"/>
    <n v="1.01"/>
    <x v="212"/>
    <n v="94.88"/>
    <n v="94.3"/>
    <n v="86.85"/>
    <n v="29.08"/>
    <n v="2723.45"/>
    <n v="0.84399999999999997"/>
    <n v="79"/>
  </r>
  <r>
    <x v="182"/>
    <x v="6"/>
    <x v="0"/>
    <x v="1"/>
    <x v="344"/>
    <n v="7.61"/>
    <x v="23"/>
    <n v="32.409999999999997"/>
    <n v="31.69"/>
    <n v="0.72"/>
    <x v="301"/>
    <n v="95.12"/>
    <n v="102.48"/>
    <n v="95.33"/>
    <n v="26.99"/>
    <n v="2605.2800000000002"/>
    <n v="0.83299999999999996"/>
    <n v="80.39"/>
  </r>
  <r>
    <x v="182"/>
    <x v="6"/>
    <x v="0"/>
    <x v="2"/>
    <x v="225"/>
    <n v="7.83"/>
    <x v="11"/>
    <n v="33.090000000000003"/>
    <n v="32.15"/>
    <n v="0.94"/>
    <x v="338"/>
    <n v="97.88"/>
    <n v="93.09"/>
    <n v="88.52"/>
    <n v="28.04"/>
    <n v="2756.59"/>
    <n v="0.84799999999999998"/>
    <n v="83.31"/>
  </r>
  <r>
    <x v="182"/>
    <x v="6"/>
    <x v="1"/>
    <x v="0"/>
    <x v="1065"/>
    <n v="7.55"/>
    <x v="25"/>
    <n v="32.39"/>
    <n v="31.47"/>
    <n v="0.92"/>
    <x v="345"/>
    <n v="94.38"/>
    <n v="95.34"/>
    <n v="87.41"/>
    <n v="46.71"/>
    <n v="3825.86"/>
    <n v="1.4419999999999999"/>
    <n v="118.11"/>
  </r>
  <r>
    <x v="182"/>
    <x v="6"/>
    <x v="1"/>
    <x v="1"/>
    <x v="1066"/>
    <n v="7.82"/>
    <x v="46"/>
    <n v="32.71"/>
    <n v="32.14"/>
    <n v="0.56999999999999995"/>
    <x v="107"/>
    <n v="97.75"/>
    <n v="96.86"/>
    <n v="93.03"/>
    <n v="46.46"/>
    <n v="3874.51"/>
    <n v="1.42"/>
    <n v="118.45"/>
  </r>
  <r>
    <x v="182"/>
    <x v="6"/>
    <x v="1"/>
    <x v="2"/>
    <x v="1067"/>
    <n v="7.54"/>
    <x v="61"/>
    <n v="31.04"/>
    <n v="30.47"/>
    <n v="0.56999999999999995"/>
    <x v="151"/>
    <n v="94.25"/>
    <n v="89.59"/>
    <n v="82.9"/>
    <n v="46.19"/>
    <n v="3789.22"/>
    <n v="1.488"/>
    <n v="122.08"/>
  </r>
  <r>
    <x v="182"/>
    <x v="6"/>
    <x v="2"/>
    <x v="0"/>
    <x v="251"/>
    <n v="7.68"/>
    <x v="17"/>
    <n v="29.82"/>
    <n v="28.92"/>
    <n v="0.9"/>
    <x v="320"/>
    <n v="96"/>
    <n v="97.69"/>
    <n v="90.96"/>
    <n v="33.270000000000003"/>
    <n v="2726.29"/>
    <n v="1.1160000000000001"/>
    <n v="91.42"/>
  </r>
  <r>
    <x v="182"/>
    <x v="6"/>
    <x v="2"/>
    <x v="1"/>
    <x v="1068"/>
    <n v="7.22"/>
    <x v="74"/>
    <n v="27.13"/>
    <n v="26.57"/>
    <n v="0.56000000000000005"/>
    <x v="129"/>
    <n v="90.25"/>
    <n v="97.16"/>
    <n v="85.88"/>
    <n v="29.74"/>
    <n v="2641.03"/>
    <n v="1.0960000000000001"/>
    <n v="97.35"/>
  </r>
  <r>
    <x v="182"/>
    <x v="6"/>
    <x v="2"/>
    <x v="2"/>
    <x v="1069"/>
    <n v="7.4"/>
    <x v="81"/>
    <n v="28.15"/>
    <n v="27.03"/>
    <n v="1.1100000000000001"/>
    <x v="326"/>
    <n v="92.5"/>
    <n v="98.63"/>
    <n v="87.62"/>
    <n v="30.31"/>
    <n v="2639.51"/>
    <n v="1.077"/>
    <n v="93.77"/>
  </r>
  <r>
    <x v="182"/>
    <x v="6"/>
    <x v="3"/>
    <x v="0"/>
    <x v="253"/>
    <n v="7.58"/>
    <x v="6"/>
    <n v="39.299999999999997"/>
    <n v="38.56"/>
    <n v="0.74"/>
    <x v="199"/>
    <n v="94.75"/>
    <n v="91.1"/>
    <n v="84.7"/>
    <n v="6.06"/>
    <n v="1571.46"/>
    <n v="0.154"/>
    <n v="39.99"/>
  </r>
  <r>
    <x v="182"/>
    <x v="6"/>
    <x v="3"/>
    <x v="1"/>
    <x v="868"/>
    <n v="7.61"/>
    <x v="23"/>
    <n v="39.340000000000003"/>
    <n v="38.770000000000003"/>
    <n v="0.56999999999999995"/>
    <x v="185"/>
    <n v="95.12"/>
    <n v="103"/>
    <n v="96.56"/>
    <n v="2.83"/>
    <n v="1583.62"/>
    <n v="7.1999999999999995E-2"/>
    <n v="40.26"/>
  </r>
  <r>
    <x v="182"/>
    <x v="6"/>
    <x v="3"/>
    <x v="2"/>
    <x v="272"/>
    <n v="7.5"/>
    <x v="35"/>
    <n v="34.46"/>
    <n v="34.06"/>
    <n v="0.4"/>
    <x v="188"/>
    <n v="93.75"/>
    <n v="93.29"/>
    <n v="86.44"/>
    <n v="3.53"/>
    <n v="1306.4100000000001"/>
    <n v="0.10299999999999999"/>
    <n v="37.909999999999997"/>
  </r>
  <r>
    <x v="183"/>
    <x v="6"/>
    <x v="0"/>
    <x v="0"/>
    <x v="1001"/>
    <n v="7.83"/>
    <x v="11"/>
    <n v="40.130000000000003"/>
    <n v="39.31"/>
    <n v="0.82"/>
    <x v="83"/>
    <n v="97.88"/>
    <n v="97.12"/>
    <n v="93.12"/>
    <n v="36.92"/>
    <n v="3342.83"/>
    <n v="0.92"/>
    <n v="83.31"/>
  </r>
  <r>
    <x v="183"/>
    <x v="6"/>
    <x v="0"/>
    <x v="1"/>
    <x v="1070"/>
    <n v="7.36"/>
    <x v="38"/>
    <n v="35.18"/>
    <n v="34.53"/>
    <n v="0.65"/>
    <x v="170"/>
    <n v="92"/>
    <n v="97.44"/>
    <n v="87.98"/>
    <n v="30.54"/>
    <n v="2951.17"/>
    <n v="0.86799999999999999"/>
    <n v="83.9"/>
  </r>
  <r>
    <x v="183"/>
    <x v="6"/>
    <x v="0"/>
    <x v="2"/>
    <x v="839"/>
    <n v="7.47"/>
    <x v="51"/>
    <n v="35.56"/>
    <n v="34.96"/>
    <n v="0.6"/>
    <x v="25"/>
    <n v="93.38"/>
    <n v="94.94"/>
    <n v="87.15"/>
    <n v="30.07"/>
    <n v="2956.18"/>
    <n v="0.84599999999999997"/>
    <n v="83.13"/>
  </r>
  <r>
    <x v="183"/>
    <x v="6"/>
    <x v="1"/>
    <x v="0"/>
    <x v="1002"/>
    <n v="7.85"/>
    <x v="7"/>
    <n v="35.159999999999997"/>
    <n v="34.89"/>
    <n v="0.27"/>
    <x v="100"/>
    <n v="98.12"/>
    <n v="97.38"/>
    <n v="94.82"/>
    <n v="51.14"/>
    <n v="4205.67"/>
    <n v="1.454"/>
    <n v="119.61"/>
  </r>
  <r>
    <x v="183"/>
    <x v="6"/>
    <x v="1"/>
    <x v="1"/>
    <x v="1071"/>
    <n v="7.53"/>
    <x v="78"/>
    <n v="32.04"/>
    <n v="30.5"/>
    <n v="1.54"/>
    <x v="380"/>
    <n v="94.12"/>
    <n v="100.53"/>
    <n v="90.08"/>
    <n v="45.96"/>
    <n v="3699.76"/>
    <n v="1.4339999999999999"/>
    <n v="115.47"/>
  </r>
  <r>
    <x v="183"/>
    <x v="6"/>
    <x v="1"/>
    <x v="2"/>
    <x v="978"/>
    <n v="7.43"/>
    <x v="37"/>
    <n v="30.35"/>
    <n v="30.07"/>
    <n v="0.28000000000000003"/>
    <x v="70"/>
    <n v="92.88"/>
    <n v="97.31"/>
    <n v="89.56"/>
    <n v="44.31"/>
    <n v="3503.46"/>
    <n v="1.46"/>
    <n v="115.45"/>
  </r>
  <r>
    <x v="183"/>
    <x v="6"/>
    <x v="2"/>
    <x v="0"/>
    <x v="1003"/>
    <n v="7.65"/>
    <x v="48"/>
    <n v="30.87"/>
    <n v="30.28"/>
    <n v="0.57999999999999996"/>
    <x v="237"/>
    <n v="95.62"/>
    <n v="92.56"/>
    <n v="86.84"/>
    <n v="35.090000000000003"/>
    <n v="2878.61"/>
    <n v="1.137"/>
    <n v="93.26"/>
  </r>
  <r>
    <x v="183"/>
    <x v="6"/>
    <x v="2"/>
    <x v="1"/>
    <x v="1072"/>
    <n v="7.82"/>
    <x v="46"/>
    <n v="29.75"/>
    <n v="28.63"/>
    <n v="1.1200000000000001"/>
    <x v="227"/>
    <n v="97.75"/>
    <n v="99.13"/>
    <n v="93.27"/>
    <n v="31.78"/>
    <n v="2820.21"/>
    <n v="1.0680000000000001"/>
    <n v="94.8"/>
  </r>
  <r>
    <x v="183"/>
    <x v="6"/>
    <x v="2"/>
    <x v="2"/>
    <x v="1073"/>
    <n v="7.48"/>
    <x v="44"/>
    <n v="29.52"/>
    <n v="28.68"/>
    <n v="0.84"/>
    <x v="78"/>
    <n v="93.5"/>
    <n v="94.16"/>
    <n v="85.52"/>
    <n v="31.37"/>
    <n v="2900.34"/>
    <n v="1.0620000000000001"/>
    <n v="98.24"/>
  </r>
  <r>
    <x v="183"/>
    <x v="6"/>
    <x v="3"/>
    <x v="0"/>
    <x v="744"/>
    <n v="7.86"/>
    <x v="66"/>
    <n v="41.1"/>
    <n v="40.75"/>
    <n v="0.35"/>
    <x v="313"/>
    <n v="98.25"/>
    <n v="91.52"/>
    <n v="89.16"/>
    <n v="5.72"/>
    <n v="1784.42"/>
    <n v="0.13900000000000001"/>
    <n v="43.42"/>
  </r>
  <r>
    <x v="183"/>
    <x v="6"/>
    <x v="3"/>
    <x v="1"/>
    <x v="745"/>
    <n v="7.34"/>
    <x v="2"/>
    <n v="31.94"/>
    <n v="31.59"/>
    <n v="0.35"/>
    <x v="108"/>
    <n v="91.75"/>
    <n v="97.3"/>
    <n v="88.29"/>
    <n v="4.3"/>
    <n v="1408.49"/>
    <n v="0.13500000000000001"/>
    <n v="44.09"/>
  </r>
  <r>
    <x v="183"/>
    <x v="6"/>
    <x v="3"/>
    <x v="2"/>
    <x v="793"/>
    <n v="7.84"/>
    <x v="52"/>
    <n v="37.409999999999997"/>
    <n v="37.380000000000003"/>
    <n v="0.04"/>
    <x v="423"/>
    <n v="98"/>
    <n v="85.76"/>
    <n v="83.96"/>
    <n v="3.73"/>
    <n v="1595.31"/>
    <n v="0.1"/>
    <n v="42.64"/>
  </r>
  <r>
    <x v="184"/>
    <x v="6"/>
    <x v="0"/>
    <x v="0"/>
    <x v="1074"/>
    <n v="7.62"/>
    <x v="54"/>
    <n v="38.229999999999997"/>
    <n v="36.880000000000003"/>
    <n v="1.35"/>
    <x v="455"/>
    <n v="95.25"/>
    <n v="96.61"/>
    <n v="88.77"/>
    <n v="34.19"/>
    <n v="3174.49"/>
    <n v="0.89400000000000002"/>
    <n v="83.04"/>
  </r>
  <r>
    <x v="184"/>
    <x v="6"/>
    <x v="0"/>
    <x v="1"/>
    <x v="1075"/>
    <n v="7.73"/>
    <x v="1"/>
    <n v="36.630000000000003"/>
    <n v="35.96"/>
    <n v="0.67"/>
    <x v="21"/>
    <n v="96.62"/>
    <n v="97.42"/>
    <n v="92.42"/>
    <n v="31.25"/>
    <n v="2996.98"/>
    <n v="0.85299999999999998"/>
    <n v="81.83"/>
  </r>
  <r>
    <x v="184"/>
    <x v="6"/>
    <x v="0"/>
    <x v="2"/>
    <x v="477"/>
    <n v="7.59"/>
    <x v="3"/>
    <n v="32.53"/>
    <n v="31.98"/>
    <n v="0.55000000000000004"/>
    <x v="159"/>
    <n v="94.88"/>
    <n v="91.85"/>
    <n v="85.68"/>
    <n v="27.78"/>
    <n v="2549.0700000000002"/>
    <n v="0.85399999999999998"/>
    <n v="78.37"/>
  </r>
  <r>
    <x v="184"/>
    <x v="6"/>
    <x v="1"/>
    <x v="0"/>
    <x v="650"/>
    <n v="7.34"/>
    <x v="2"/>
    <n v="32.61"/>
    <n v="32.1"/>
    <n v="0.5"/>
    <x v="5"/>
    <n v="91.75"/>
    <n v="92.26"/>
    <n v="83.35"/>
    <n v="47.73"/>
    <n v="3797.09"/>
    <n v="1.464"/>
    <n v="116.46"/>
  </r>
  <r>
    <x v="184"/>
    <x v="6"/>
    <x v="1"/>
    <x v="1"/>
    <x v="907"/>
    <n v="7.69"/>
    <x v="13"/>
    <n v="30.72"/>
    <n v="29.76"/>
    <n v="0.95"/>
    <x v="49"/>
    <n v="96.12"/>
    <n v="95.07"/>
    <n v="88.55"/>
    <n v="44.24"/>
    <n v="3704.45"/>
    <n v="1.44"/>
    <n v="120.6"/>
  </r>
  <r>
    <x v="184"/>
    <x v="6"/>
    <x v="1"/>
    <x v="2"/>
    <x v="1054"/>
    <n v="7.38"/>
    <x v="16"/>
    <n v="30.91"/>
    <n v="30.53"/>
    <n v="0.38"/>
    <x v="218"/>
    <n v="92.25"/>
    <n v="91.43"/>
    <n v="83.31"/>
    <n v="44.9"/>
    <n v="3699.91"/>
    <n v="1.452"/>
    <n v="119.7"/>
  </r>
  <r>
    <x v="184"/>
    <x v="6"/>
    <x v="2"/>
    <x v="0"/>
    <x v="308"/>
    <n v="7.66"/>
    <x v="63"/>
    <n v="30.35"/>
    <n v="29.27"/>
    <n v="1.0900000000000001"/>
    <x v="457"/>
    <n v="95.75"/>
    <n v="95.84"/>
    <n v="88.48"/>
    <n v="33.53"/>
    <n v="2948"/>
    <n v="1.105"/>
    <n v="97.12"/>
  </r>
  <r>
    <x v="184"/>
    <x v="6"/>
    <x v="2"/>
    <x v="1"/>
    <x v="1004"/>
    <n v="7.71"/>
    <x v="41"/>
    <n v="28.95"/>
    <n v="27.95"/>
    <n v="1"/>
    <x v="109"/>
    <n v="96.38"/>
    <n v="94.69"/>
    <n v="88.11"/>
    <n v="32.880000000000003"/>
    <n v="2768.28"/>
    <n v="1.1359999999999999"/>
    <n v="95.62"/>
  </r>
  <r>
    <x v="184"/>
    <x v="6"/>
    <x v="2"/>
    <x v="2"/>
    <x v="1076"/>
    <n v="7.3"/>
    <x v="32"/>
    <n v="27.71"/>
    <n v="27.34"/>
    <n v="0.37"/>
    <x v="293"/>
    <n v="91.25"/>
    <n v="93.32"/>
    <n v="84.02"/>
    <n v="30"/>
    <n v="2675.31"/>
    <n v="1.083"/>
    <n v="96.56"/>
  </r>
  <r>
    <x v="184"/>
    <x v="6"/>
    <x v="3"/>
    <x v="0"/>
    <x v="1077"/>
    <n v="7.78"/>
    <x v="14"/>
    <n v="42.97"/>
    <n v="42.55"/>
    <n v="0.42"/>
    <x v="246"/>
    <n v="97.25"/>
    <n v="93.47"/>
    <n v="90.01"/>
    <n v="1.34"/>
    <n v="1808.56"/>
    <n v="3.1E-2"/>
    <n v="42.09"/>
  </r>
  <r>
    <x v="184"/>
    <x v="6"/>
    <x v="3"/>
    <x v="1"/>
    <x v="792"/>
    <n v="7.75"/>
    <x v="53"/>
    <n v="36.25"/>
    <n v="35.71"/>
    <n v="0.54"/>
    <x v="400"/>
    <n v="96.88"/>
    <n v="95.03"/>
    <n v="90.69"/>
    <n v="5.01"/>
    <n v="1615.56"/>
    <n v="0.13800000000000001"/>
    <n v="44.57"/>
  </r>
  <r>
    <x v="184"/>
    <x v="6"/>
    <x v="3"/>
    <x v="2"/>
    <x v="845"/>
    <n v="7.48"/>
    <x v="44"/>
    <n v="34.119999999999997"/>
    <n v="33.68"/>
    <n v="0.44"/>
    <x v="253"/>
    <n v="93.5"/>
    <n v="93.65"/>
    <n v="86.44"/>
    <n v="3.47"/>
    <n v="1417.31"/>
    <n v="0.10199999999999999"/>
    <n v="41.54"/>
  </r>
  <r>
    <x v="185"/>
    <x v="6"/>
    <x v="0"/>
    <x v="0"/>
    <x v="931"/>
    <n v="7.51"/>
    <x v="28"/>
    <n v="39.090000000000003"/>
    <n v="37.520000000000003"/>
    <n v="1.57"/>
    <x v="447"/>
    <n v="93.88"/>
    <n v="102.71"/>
    <n v="92.55"/>
    <n v="32.630000000000003"/>
    <n v="3146.16"/>
    <n v="0.83499999999999996"/>
    <n v="80.489999999999995"/>
  </r>
  <r>
    <x v="185"/>
    <x v="6"/>
    <x v="0"/>
    <x v="1"/>
    <x v="1047"/>
    <n v="7.75"/>
    <x v="53"/>
    <n v="38.520000000000003"/>
    <n v="36.94"/>
    <n v="1.58"/>
    <x v="458"/>
    <n v="96.88"/>
    <n v="99.99"/>
    <n v="92.89"/>
    <n v="32.04"/>
    <n v="3073.7"/>
    <n v="0.83199999999999996"/>
    <n v="79.790000000000006"/>
  </r>
  <r>
    <x v="185"/>
    <x v="6"/>
    <x v="0"/>
    <x v="2"/>
    <x v="837"/>
    <n v="7.33"/>
    <x v="60"/>
    <n v="34.200000000000003"/>
    <n v="33.4"/>
    <n v="0.8"/>
    <x v="0"/>
    <n v="91.62"/>
    <n v="97.79"/>
    <n v="87.51"/>
    <n v="29.44"/>
    <n v="2831.42"/>
    <n v="0.86099999999999999"/>
    <n v="82.8"/>
  </r>
  <r>
    <x v="185"/>
    <x v="6"/>
    <x v="1"/>
    <x v="0"/>
    <x v="737"/>
    <n v="5.99"/>
    <x v="159"/>
    <n v="29.81"/>
    <n v="29.7"/>
    <n v="0.11"/>
    <x v="71"/>
    <n v="74.88"/>
    <n v="97.22"/>
    <n v="72.52"/>
    <n v="42.17"/>
    <n v="3464.97"/>
    <n v="1.415"/>
    <n v="116.23"/>
  </r>
  <r>
    <x v="185"/>
    <x v="6"/>
    <x v="1"/>
    <x v="1"/>
    <x v="840"/>
    <n v="7.42"/>
    <x v="31"/>
    <n v="33.799999999999997"/>
    <n v="33.03"/>
    <n v="0.77"/>
    <x v="272"/>
    <n v="92.75"/>
    <n v="97.35"/>
    <n v="88.23"/>
    <n v="51.21"/>
    <n v="3867.23"/>
    <n v="1.5149999999999999"/>
    <n v="114.41"/>
  </r>
  <r>
    <x v="185"/>
    <x v="6"/>
    <x v="1"/>
    <x v="2"/>
    <x v="508"/>
    <n v="7.7"/>
    <x v="10"/>
    <n v="34.479999999999997"/>
    <n v="33.619999999999997"/>
    <n v="0.86"/>
    <x v="265"/>
    <n v="96.25"/>
    <n v="90.1"/>
    <n v="84.55"/>
    <n v="49.01"/>
    <n v="4026.02"/>
    <n v="1.421"/>
    <n v="116.77"/>
  </r>
  <r>
    <x v="185"/>
    <x v="6"/>
    <x v="2"/>
    <x v="0"/>
    <x v="740"/>
    <n v="7.11"/>
    <x v="129"/>
    <n v="32.61"/>
    <n v="31.92"/>
    <n v="0.69"/>
    <x v="254"/>
    <n v="88.88"/>
    <n v="93.6"/>
    <n v="81.430000000000007"/>
    <n v="35.200000000000003"/>
    <n v="3160.38"/>
    <n v="1.08"/>
    <n v="96.93"/>
  </r>
  <r>
    <x v="185"/>
    <x v="6"/>
    <x v="2"/>
    <x v="1"/>
    <x v="1071"/>
    <n v="7.98"/>
    <x v="137"/>
    <n v="37.630000000000003"/>
    <n v="36.46"/>
    <n v="1.17"/>
    <x v="124"/>
    <n v="99.75"/>
    <n v="95.16"/>
    <n v="91.96"/>
    <n v="41.15"/>
    <n v="3667.25"/>
    <n v="1.093"/>
    <n v="97.45"/>
  </r>
  <r>
    <x v="185"/>
    <x v="6"/>
    <x v="2"/>
    <x v="2"/>
    <x v="1078"/>
    <n v="7.35"/>
    <x v="34"/>
    <n v="29.5"/>
    <n v="28.75"/>
    <n v="0.74"/>
    <x v="43"/>
    <n v="91.88"/>
    <n v="95.35"/>
    <n v="85.39"/>
    <n v="32.21"/>
    <n v="2778.49"/>
    <n v="1.0920000000000001"/>
    <n v="94.2"/>
  </r>
  <r>
    <x v="185"/>
    <x v="6"/>
    <x v="3"/>
    <x v="0"/>
    <x v="1079"/>
    <n v="7.89"/>
    <x v="29"/>
    <n v="42.26"/>
    <n v="42.01"/>
    <n v="0.26"/>
    <x v="41"/>
    <n v="98.62"/>
    <n v="95.17"/>
    <n v="93.29"/>
    <n v="3.29"/>
    <n v="1862.97"/>
    <n v="7.8E-2"/>
    <n v="44.08"/>
  </r>
  <r>
    <x v="185"/>
    <x v="6"/>
    <x v="3"/>
    <x v="1"/>
    <x v="915"/>
    <n v="7.38"/>
    <x v="16"/>
    <n v="39.270000000000003"/>
    <n v="38.26"/>
    <n v="1.01"/>
    <x v="130"/>
    <n v="92.25"/>
    <n v="92.51"/>
    <n v="83.15"/>
    <n v="5.72"/>
    <n v="1644.42"/>
    <n v="0.14599999999999999"/>
    <n v="41.88"/>
  </r>
  <r>
    <x v="185"/>
    <x v="6"/>
    <x v="3"/>
    <x v="2"/>
    <x v="1080"/>
    <n v="7.5"/>
    <x v="35"/>
    <n v="40.58"/>
    <n v="40"/>
    <n v="0.56999999999999995"/>
    <x v="75"/>
    <n v="93.75"/>
    <n v="89.79"/>
    <n v="82.99"/>
    <n v="6.09"/>
    <n v="1740.53"/>
    <n v="0.15"/>
    <n v="42.9"/>
  </r>
  <r>
    <x v="186"/>
    <x v="6"/>
    <x v="0"/>
    <x v="0"/>
    <x v="1081"/>
    <n v="6.94"/>
    <x v="80"/>
    <n v="32.67"/>
    <n v="32.159999999999997"/>
    <n v="0.51"/>
    <x v="210"/>
    <n v="86.75"/>
    <n v="95.38"/>
    <n v="81.45"/>
    <n v="26.72"/>
    <n v="2737.19"/>
    <n v="0.81799999999999995"/>
    <n v="83.79"/>
  </r>
  <r>
    <x v="186"/>
    <x v="6"/>
    <x v="0"/>
    <x v="1"/>
    <x v="589"/>
    <n v="7.66"/>
    <x v="63"/>
    <n v="38.51"/>
    <n v="37.409999999999997"/>
    <n v="1.1000000000000001"/>
    <x v="78"/>
    <n v="95.75"/>
    <n v="95.97"/>
    <n v="89.26"/>
    <n v="31.96"/>
    <n v="3243.68"/>
    <n v="0.83"/>
    <n v="84.24"/>
  </r>
  <r>
    <x v="186"/>
    <x v="6"/>
    <x v="0"/>
    <x v="2"/>
    <x v="553"/>
    <n v="7.71"/>
    <x v="41"/>
    <n v="33.83"/>
    <n v="33.200000000000003"/>
    <n v="0.63"/>
    <x v="77"/>
    <n v="96.38"/>
    <n v="98.84"/>
    <n v="93.48"/>
    <n v="30.16"/>
    <n v="2778.13"/>
    <n v="0.89100000000000001"/>
    <n v="82.11"/>
  </r>
  <r>
    <x v="186"/>
    <x v="6"/>
    <x v="1"/>
    <x v="0"/>
    <x v="612"/>
    <n v="7.45"/>
    <x v="58"/>
    <n v="33.67"/>
    <n v="32.979999999999997"/>
    <n v="0.69"/>
    <x v="171"/>
    <n v="93.12"/>
    <n v="90.09"/>
    <n v="82.17"/>
    <n v="48.46"/>
    <n v="3991.62"/>
    <n v="1.4390000000000001"/>
    <n v="118.54"/>
  </r>
  <r>
    <x v="186"/>
    <x v="6"/>
    <x v="1"/>
    <x v="1"/>
    <x v="624"/>
    <n v="7.54"/>
    <x v="61"/>
    <n v="33.6"/>
    <n v="32.700000000000003"/>
    <n v="0.9"/>
    <x v="152"/>
    <n v="94.25"/>
    <n v="97.5"/>
    <n v="89.43"/>
    <n v="47.87"/>
    <n v="3992.55"/>
    <n v="1.425"/>
    <n v="118.82"/>
  </r>
  <r>
    <x v="186"/>
    <x v="6"/>
    <x v="1"/>
    <x v="2"/>
    <x v="454"/>
    <n v="7.75"/>
    <x v="53"/>
    <n v="31.88"/>
    <n v="31.73"/>
    <n v="0.15"/>
    <x v="414"/>
    <n v="96.88"/>
    <n v="94.42"/>
    <n v="91.04"/>
    <n v="46.63"/>
    <n v="3690.68"/>
    <n v="1.4630000000000001"/>
    <n v="115.76"/>
  </r>
  <r>
    <x v="186"/>
    <x v="6"/>
    <x v="2"/>
    <x v="0"/>
    <x v="1082"/>
    <n v="7.52"/>
    <x v="39"/>
    <n v="29.1"/>
    <n v="28.33"/>
    <n v="0.77"/>
    <x v="215"/>
    <n v="94"/>
    <n v="93.58"/>
    <n v="85.64"/>
    <n v="29.71"/>
    <n v="2802.85"/>
    <n v="1.0209999999999999"/>
    <n v="96.32"/>
  </r>
  <r>
    <x v="186"/>
    <x v="6"/>
    <x v="2"/>
    <x v="1"/>
    <x v="593"/>
    <n v="7.4"/>
    <x v="81"/>
    <n v="33.619999999999997"/>
    <n v="32.619999999999997"/>
    <n v="1.01"/>
    <x v="96"/>
    <n v="92.5"/>
    <n v="93.1"/>
    <n v="83.54"/>
    <n v="37.57"/>
    <n v="3195.03"/>
    <n v="1.1180000000000001"/>
    <n v="95.03"/>
  </r>
  <r>
    <x v="186"/>
    <x v="6"/>
    <x v="2"/>
    <x v="2"/>
    <x v="1083"/>
    <n v="7.61"/>
    <x v="23"/>
    <n v="33.380000000000003"/>
    <n v="32.42"/>
    <n v="0.96"/>
    <x v="339"/>
    <n v="95.12"/>
    <n v="92.59"/>
    <n v="85.54"/>
    <n v="37.15"/>
    <n v="3219.44"/>
    <n v="1.113"/>
    <n v="96.44"/>
  </r>
  <r>
    <x v="186"/>
    <x v="6"/>
    <x v="3"/>
    <x v="0"/>
    <x v="617"/>
    <n v="7.73"/>
    <x v="1"/>
    <n v="41.98"/>
    <n v="41.57"/>
    <n v="0.41"/>
    <x v="246"/>
    <n v="96.62"/>
    <n v="99.47"/>
    <n v="95.17"/>
    <n v="4.51"/>
    <n v="1683.49"/>
    <n v="0.107"/>
    <n v="40.1"/>
  </r>
  <r>
    <x v="186"/>
    <x v="6"/>
    <x v="3"/>
    <x v="1"/>
    <x v="758"/>
    <n v="7.71"/>
    <x v="41"/>
    <n v="33.729999999999997"/>
    <n v="33.32"/>
    <n v="0.41"/>
    <x v="218"/>
    <n v="96.38"/>
    <n v="92.75"/>
    <n v="88.3"/>
    <n v="5.23"/>
    <n v="1478.67"/>
    <n v="0.155"/>
    <n v="43.84"/>
  </r>
  <r>
    <x v="186"/>
    <x v="6"/>
    <x v="3"/>
    <x v="2"/>
    <x v="997"/>
    <n v="7.38"/>
    <x v="16"/>
    <n v="36.549999999999997"/>
    <n v="36.46"/>
    <n v="0.08"/>
    <x v="398"/>
    <n v="92.25"/>
    <n v="96.72"/>
    <n v="89.02"/>
    <n v="5.23"/>
    <n v="1475.06"/>
    <n v="0.14299999999999999"/>
    <n v="40.36"/>
  </r>
  <r>
    <x v="187"/>
    <x v="6"/>
    <x v="0"/>
    <x v="0"/>
    <x v="58"/>
    <n v="7.17"/>
    <x v="62"/>
    <n v="36.68"/>
    <n v="36.07"/>
    <n v="0.61"/>
    <x v="277"/>
    <n v="89.62"/>
    <n v="100.32"/>
    <n v="88.41"/>
    <n v="30.27"/>
    <n v="3008.01"/>
    <n v="0.82499999999999996"/>
    <n v="82.01"/>
  </r>
  <r>
    <x v="187"/>
    <x v="6"/>
    <x v="0"/>
    <x v="1"/>
    <x v="1084"/>
    <n v="7.91"/>
    <x v="69"/>
    <n v="37.909999999999997"/>
    <n v="36.31"/>
    <n v="1.6"/>
    <x v="459"/>
    <n v="98.88"/>
    <n v="95.02"/>
    <n v="89.98"/>
    <n v="32.229999999999997"/>
    <n v="2916.97"/>
    <n v="0.85"/>
    <n v="76.94"/>
  </r>
  <r>
    <x v="187"/>
    <x v="6"/>
    <x v="0"/>
    <x v="2"/>
    <x v="1085"/>
    <n v="7.45"/>
    <x v="58"/>
    <n v="35.32"/>
    <n v="34.14"/>
    <n v="1.18"/>
    <x v="357"/>
    <n v="93.12"/>
    <n v="93.03"/>
    <n v="83.74"/>
    <n v="31.82"/>
    <n v="2815.61"/>
    <n v="0.90100000000000002"/>
    <n v="79.72"/>
  </r>
  <r>
    <x v="187"/>
    <x v="6"/>
    <x v="1"/>
    <x v="0"/>
    <x v="61"/>
    <n v="7.47"/>
    <x v="51"/>
    <n v="32.25"/>
    <n v="31.8"/>
    <n v="0.45"/>
    <x v="52"/>
    <n v="93.38"/>
    <n v="90.23"/>
    <n v="83.08"/>
    <n v="48.61"/>
    <n v="3813.06"/>
    <n v="1.5069999999999999"/>
    <n v="118.24"/>
  </r>
  <r>
    <x v="187"/>
    <x v="6"/>
    <x v="1"/>
    <x v="1"/>
    <x v="904"/>
    <n v="7.33"/>
    <x v="60"/>
    <n v="34.159999999999997"/>
    <n v="33.299999999999997"/>
    <n v="0.86"/>
    <x v="43"/>
    <n v="91.62"/>
    <n v="98.52"/>
    <n v="87.99"/>
    <n v="49.89"/>
    <n v="4029.68"/>
    <n v="1.46"/>
    <n v="117.96"/>
  </r>
  <r>
    <x v="187"/>
    <x v="6"/>
    <x v="1"/>
    <x v="2"/>
    <x v="862"/>
    <n v="7.5"/>
    <x v="35"/>
    <n v="29.75"/>
    <n v="29.35"/>
    <n v="0.4"/>
    <x v="233"/>
    <n v="93.75"/>
    <n v="100.77"/>
    <n v="93.21"/>
    <n v="44.01"/>
    <n v="3411.74"/>
    <n v="1.4790000000000001"/>
    <n v="114.69"/>
  </r>
  <r>
    <x v="187"/>
    <x v="6"/>
    <x v="2"/>
    <x v="0"/>
    <x v="64"/>
    <n v="7.68"/>
    <x v="17"/>
    <n v="34.33"/>
    <n v="33.159999999999997"/>
    <n v="1.1599999999999999"/>
    <x v="434"/>
    <n v="96"/>
    <n v="103"/>
    <n v="95.53"/>
    <n v="37.61"/>
    <n v="3271.38"/>
    <n v="1.0960000000000001"/>
    <n v="95.3"/>
  </r>
  <r>
    <x v="187"/>
    <x v="6"/>
    <x v="2"/>
    <x v="1"/>
    <x v="1086"/>
    <n v="7.61"/>
    <x v="23"/>
    <n v="34.03"/>
    <n v="33.270000000000003"/>
    <n v="0.77"/>
    <x v="255"/>
    <n v="95.12"/>
    <n v="99.17"/>
    <n v="92.2"/>
    <n v="37.020000000000003"/>
    <n v="3186.38"/>
    <n v="1.0880000000000001"/>
    <n v="93.62"/>
  </r>
  <r>
    <x v="187"/>
    <x v="6"/>
    <x v="2"/>
    <x v="2"/>
    <x v="1087"/>
    <n v="7.15"/>
    <x v="108"/>
    <n v="29.63"/>
    <n v="28.77"/>
    <n v="0.85"/>
    <x v="339"/>
    <n v="89.38"/>
    <n v="94.53"/>
    <n v="82.05"/>
    <n v="29.9"/>
    <n v="2852.14"/>
    <n v="1.0089999999999999"/>
    <n v="96.27"/>
  </r>
  <r>
    <x v="187"/>
    <x v="6"/>
    <x v="3"/>
    <x v="0"/>
    <x v="67"/>
    <n v="7.55"/>
    <x v="25"/>
    <n v="43.55"/>
    <n v="43"/>
    <n v="0.56000000000000005"/>
    <x v="253"/>
    <n v="94.38"/>
    <n v="95.06"/>
    <n v="88.57"/>
    <n v="4.2300000000000004"/>
    <n v="1896.66"/>
    <n v="9.7000000000000003E-2"/>
    <n v="43.55"/>
  </r>
  <r>
    <x v="187"/>
    <x v="6"/>
    <x v="3"/>
    <x v="1"/>
    <x v="1088"/>
    <n v="7.33"/>
    <x v="60"/>
    <n v="35.57"/>
    <n v="35.35"/>
    <n v="0.22"/>
    <x v="41"/>
    <n v="91.62"/>
    <n v="94.64"/>
    <n v="86.19"/>
    <n v="5.0199999999999996"/>
    <n v="1575.75"/>
    <n v="0.14099999999999999"/>
    <n v="44.3"/>
  </r>
  <r>
    <x v="187"/>
    <x v="6"/>
    <x v="3"/>
    <x v="2"/>
    <x v="368"/>
    <n v="7.92"/>
    <x v="86"/>
    <n v="42.34"/>
    <n v="42.07"/>
    <n v="0.27"/>
    <x v="82"/>
    <n v="99"/>
    <n v="95.02"/>
    <n v="93.47"/>
    <n v="5.85"/>
    <n v="1748.15"/>
    <n v="0.13800000000000001"/>
    <n v="41.29"/>
  </r>
  <r>
    <x v="188"/>
    <x v="6"/>
    <x v="0"/>
    <x v="0"/>
    <x v="149"/>
    <n v="7.78"/>
    <x v="14"/>
    <n v="35.99"/>
    <n v="35.049999999999997"/>
    <n v="0.94"/>
    <x v="85"/>
    <n v="97.25"/>
    <n v="94.38"/>
    <n v="89.4"/>
    <n v="32.049999999999997"/>
    <n v="2944.34"/>
    <n v="0.89100000000000001"/>
    <n v="81.81"/>
  </r>
  <r>
    <x v="188"/>
    <x v="6"/>
    <x v="0"/>
    <x v="1"/>
    <x v="48"/>
    <n v="7.34"/>
    <x v="2"/>
    <n v="35.369999999999997"/>
    <n v="34.6"/>
    <n v="0.77"/>
    <x v="1"/>
    <n v="91.75"/>
    <n v="96.86"/>
    <n v="86.93"/>
    <n v="27.81"/>
    <n v="2902.06"/>
    <n v="0.78600000000000003"/>
    <n v="82.04"/>
  </r>
  <r>
    <x v="188"/>
    <x v="6"/>
    <x v="0"/>
    <x v="2"/>
    <x v="1089"/>
    <n v="7.54"/>
    <x v="61"/>
    <n v="33.700000000000003"/>
    <n v="32.85"/>
    <n v="0.85"/>
    <x v="43"/>
    <n v="94.25"/>
    <n v="94"/>
    <n v="86.36"/>
    <n v="28.27"/>
    <n v="2830.17"/>
    <n v="0.83899999999999997"/>
    <n v="83.98"/>
  </r>
  <r>
    <x v="188"/>
    <x v="6"/>
    <x v="1"/>
    <x v="0"/>
    <x v="151"/>
    <n v="7.67"/>
    <x v="0"/>
    <n v="32.340000000000003"/>
    <n v="31.96"/>
    <n v="0.38"/>
    <x v="132"/>
    <n v="95.88"/>
    <n v="98.32"/>
    <n v="93.15"/>
    <n v="46.73"/>
    <n v="3824.06"/>
    <n v="1.4450000000000001"/>
    <n v="118.24"/>
  </r>
  <r>
    <x v="188"/>
    <x v="6"/>
    <x v="1"/>
    <x v="1"/>
    <x v="42"/>
    <n v="7.66"/>
    <x v="63"/>
    <n v="37.08"/>
    <n v="36.53"/>
    <n v="0.55000000000000004"/>
    <x v="275"/>
    <n v="95.75"/>
    <n v="96.72"/>
    <n v="91.25"/>
    <n v="52.05"/>
    <n v="4322.3100000000004"/>
    <n v="1.4039999999999999"/>
    <n v="116.57"/>
  </r>
  <r>
    <x v="188"/>
    <x v="6"/>
    <x v="1"/>
    <x v="2"/>
    <x v="1090"/>
    <n v="7.57"/>
    <x v="42"/>
    <n v="32"/>
    <n v="31.48"/>
    <n v="0.52"/>
    <x v="50"/>
    <n v="94.62"/>
    <n v="90.25"/>
    <n v="84.02"/>
    <n v="45.95"/>
    <n v="3776.68"/>
    <n v="1.4359999999999999"/>
    <n v="118.01"/>
  </r>
  <r>
    <x v="188"/>
    <x v="6"/>
    <x v="2"/>
    <x v="0"/>
    <x v="153"/>
    <n v="7.65"/>
    <x v="48"/>
    <n v="32.49"/>
    <n v="32.380000000000003"/>
    <n v="0.11"/>
    <x v="86"/>
    <n v="95.62"/>
    <n v="90.57"/>
    <n v="86.32"/>
    <n v="35.380000000000003"/>
    <n v="3055.8"/>
    <n v="1.089"/>
    <n v="94.05"/>
  </r>
  <r>
    <x v="188"/>
    <x v="6"/>
    <x v="2"/>
    <x v="1"/>
    <x v="52"/>
    <n v="7.58"/>
    <x v="6"/>
    <n v="30.26"/>
    <n v="29.48"/>
    <n v="0.77"/>
    <x v="130"/>
    <n v="94.75"/>
    <n v="90.78"/>
    <n v="83.81"/>
    <n v="32.97"/>
    <n v="2904.06"/>
    <n v="1.089"/>
    <n v="95.97"/>
  </r>
  <r>
    <x v="188"/>
    <x v="6"/>
    <x v="2"/>
    <x v="2"/>
    <x v="1091"/>
    <n v="7.5"/>
    <x v="35"/>
    <n v="29.29"/>
    <n v="28.57"/>
    <n v="0.71"/>
    <x v="76"/>
    <n v="93.75"/>
    <n v="96.43"/>
    <n v="88.2"/>
    <n v="32.979999999999997"/>
    <n v="2817.05"/>
    <n v="1.1259999999999999"/>
    <n v="96.19"/>
  </r>
  <r>
    <x v="188"/>
    <x v="6"/>
    <x v="3"/>
    <x v="0"/>
    <x v="156"/>
    <n v="7.56"/>
    <x v="76"/>
    <n v="36.69"/>
    <n v="36.07"/>
    <n v="0.62"/>
    <x v="25"/>
    <n v="94.5"/>
    <n v="92.29"/>
    <n v="85.74"/>
    <n v="3.66"/>
    <n v="1572.48"/>
    <n v="0.1"/>
    <n v="42.86"/>
  </r>
  <r>
    <x v="188"/>
    <x v="6"/>
    <x v="3"/>
    <x v="1"/>
    <x v="55"/>
    <n v="7.8"/>
    <x v="30"/>
    <n v="43.72"/>
    <n v="43.24"/>
    <n v="0.48"/>
    <x v="120"/>
    <n v="97.5"/>
    <n v="96.73"/>
    <n v="93.29"/>
    <n v="4.45"/>
    <n v="1771.21"/>
    <n v="0.10199999999999999"/>
    <n v="40.51"/>
  </r>
  <r>
    <x v="188"/>
    <x v="6"/>
    <x v="3"/>
    <x v="2"/>
    <x v="12"/>
    <n v="7.24"/>
    <x v="83"/>
    <n v="35"/>
    <n v="34.83"/>
    <n v="0.18"/>
    <x v="437"/>
    <n v="90.5"/>
    <n v="100.34"/>
    <n v="90.36"/>
    <n v="4.97"/>
    <n v="1524.88"/>
    <n v="0.14199999999999999"/>
    <n v="43.57"/>
  </r>
  <r>
    <x v="189"/>
    <x v="6"/>
    <x v="0"/>
    <x v="0"/>
    <x v="59"/>
    <n v="7.24"/>
    <x v="83"/>
    <n v="34.950000000000003"/>
    <n v="34.07"/>
    <n v="0.88"/>
    <x v="43"/>
    <n v="90.5"/>
    <n v="92.33"/>
    <n v="81.45"/>
    <n v="30.18"/>
    <n v="3024.09"/>
    <n v="0.86399999999999999"/>
    <n v="86.52"/>
  </r>
  <r>
    <x v="189"/>
    <x v="6"/>
    <x v="0"/>
    <x v="1"/>
    <x v="515"/>
    <n v="7.9"/>
    <x v="65"/>
    <n v="38.61"/>
    <n v="37.78"/>
    <n v="0.83"/>
    <x v="10"/>
    <n v="98.75"/>
    <n v="100.34"/>
    <n v="96.95"/>
    <n v="32.270000000000003"/>
    <n v="3210.28"/>
    <n v="0.83599999999999997"/>
    <n v="83.15"/>
  </r>
  <r>
    <x v="189"/>
    <x v="6"/>
    <x v="0"/>
    <x v="2"/>
    <x v="516"/>
    <n v="7.55"/>
    <x v="25"/>
    <n v="37.64"/>
    <n v="36.770000000000003"/>
    <n v="0.87"/>
    <x v="23"/>
    <n v="94.38"/>
    <n v="94.54"/>
    <n v="87.17"/>
    <n v="29.98"/>
    <n v="3026.26"/>
    <n v="0.79600000000000004"/>
    <n v="80.400000000000006"/>
  </r>
  <r>
    <x v="189"/>
    <x v="6"/>
    <x v="1"/>
    <x v="0"/>
    <x v="62"/>
    <n v="7.68"/>
    <x v="17"/>
    <n v="33.909999999999997"/>
    <n v="33.57"/>
    <n v="0.34"/>
    <x v="314"/>
    <n v="96"/>
    <n v="99.13"/>
    <n v="94.21"/>
    <n v="48.34"/>
    <n v="4007.05"/>
    <n v="1.4259999999999999"/>
    <n v="118.17"/>
  </r>
  <r>
    <x v="189"/>
    <x v="6"/>
    <x v="1"/>
    <x v="1"/>
    <x v="862"/>
    <n v="7.57"/>
    <x v="42"/>
    <n v="32.14"/>
    <n v="31.09"/>
    <n v="1.04"/>
    <x v="224"/>
    <n v="94.62"/>
    <n v="93.98"/>
    <n v="86.04"/>
    <n v="47.57"/>
    <n v="3818.35"/>
    <n v="1.48"/>
    <n v="118.81"/>
  </r>
  <r>
    <x v="189"/>
    <x v="6"/>
    <x v="1"/>
    <x v="2"/>
    <x v="295"/>
    <n v="7.58"/>
    <x v="6"/>
    <n v="29.48"/>
    <n v="29.17"/>
    <n v="0.31"/>
    <x v="250"/>
    <n v="94.75"/>
    <n v="92.61"/>
    <n v="86.82"/>
    <n v="42.5"/>
    <n v="3643.1"/>
    <n v="1.4410000000000001"/>
    <n v="123.57"/>
  </r>
  <r>
    <x v="189"/>
    <x v="6"/>
    <x v="2"/>
    <x v="0"/>
    <x v="65"/>
    <n v="7.65"/>
    <x v="48"/>
    <n v="30.7"/>
    <n v="29.65"/>
    <n v="1.05"/>
    <x v="307"/>
    <n v="95.62"/>
    <n v="92.98"/>
    <n v="85.86"/>
    <n v="32.56"/>
    <n v="2997.36"/>
    <n v="1.0609999999999999"/>
    <n v="97.63"/>
  </r>
  <r>
    <x v="189"/>
    <x v="6"/>
    <x v="2"/>
    <x v="1"/>
    <x v="1087"/>
    <n v="7.67"/>
    <x v="0"/>
    <n v="31.33"/>
    <n v="30.49"/>
    <n v="0.84"/>
    <x v="372"/>
    <n v="95.88"/>
    <n v="97.26"/>
    <n v="90.74"/>
    <n v="33.159999999999997"/>
    <n v="3127.27"/>
    <n v="1.0580000000000001"/>
    <n v="99.81"/>
  </r>
  <r>
    <x v="189"/>
    <x v="6"/>
    <x v="2"/>
    <x v="2"/>
    <x v="1092"/>
    <n v="7.56"/>
    <x v="76"/>
    <n v="31.81"/>
    <n v="30.72"/>
    <n v="1.0900000000000001"/>
    <x v="307"/>
    <n v="94.5"/>
    <n v="95.41"/>
    <n v="87.07"/>
    <n v="33.65"/>
    <n v="3113.65"/>
    <n v="1.0580000000000001"/>
    <n v="97.87"/>
  </r>
  <r>
    <x v="189"/>
    <x v="6"/>
    <x v="3"/>
    <x v="0"/>
    <x v="68"/>
    <n v="7.73"/>
    <x v="1"/>
    <n v="37.19"/>
    <n v="37.07"/>
    <n v="0.12"/>
    <x v="325"/>
    <n v="96.62"/>
    <n v="96.69"/>
    <n v="93.12"/>
    <n v="4.7300000000000004"/>
    <n v="1672.06"/>
    <n v="0.127"/>
    <n v="44.96"/>
  </r>
  <r>
    <x v="189"/>
    <x v="6"/>
    <x v="3"/>
    <x v="1"/>
    <x v="368"/>
    <n v="7.8"/>
    <x v="30"/>
    <n v="39.19"/>
    <n v="38.83"/>
    <n v="0.36"/>
    <x v="341"/>
    <n v="97.5"/>
    <n v="93.94"/>
    <n v="90.74"/>
    <n v="5.19"/>
    <n v="1588.75"/>
    <n v="0.13200000000000001"/>
    <n v="40.54"/>
  </r>
  <r>
    <x v="189"/>
    <x v="6"/>
    <x v="3"/>
    <x v="2"/>
    <x v="539"/>
    <n v="7.63"/>
    <x v="19"/>
    <n v="36.29"/>
    <n v="35.89"/>
    <n v="0.41"/>
    <x v="174"/>
    <n v="95.38"/>
    <n v="95.33"/>
    <n v="89.9"/>
    <n v="5.21"/>
    <n v="1518.03"/>
    <n v="0.14299999999999999"/>
    <n v="41.83"/>
  </r>
  <r>
    <x v="190"/>
    <x v="6"/>
    <x v="0"/>
    <x v="0"/>
    <x v="793"/>
    <n v="7.68"/>
    <x v="17"/>
    <n v="36.880000000000003"/>
    <n v="35.729999999999997"/>
    <n v="1.1499999999999999"/>
    <x v="124"/>
    <n v="96"/>
    <n v="94.44"/>
    <n v="87.83"/>
    <n v="28.93"/>
    <n v="3073.74"/>
    <n v="0.78500000000000003"/>
    <n v="83.34"/>
  </r>
  <r>
    <x v="190"/>
    <x v="6"/>
    <x v="0"/>
    <x v="1"/>
    <x v="1093"/>
    <n v="7.71"/>
    <x v="41"/>
    <n v="33.53"/>
    <n v="32.549999999999997"/>
    <n v="0.99"/>
    <x v="360"/>
    <n v="96.38"/>
    <n v="95.35"/>
    <n v="89.19"/>
    <n v="28.61"/>
    <n v="2713.49"/>
    <n v="0.85299999999999998"/>
    <n v="80.92"/>
  </r>
  <r>
    <x v="190"/>
    <x v="6"/>
    <x v="0"/>
    <x v="2"/>
    <x v="1094"/>
    <n v="7.83"/>
    <x v="11"/>
    <n v="38.270000000000003"/>
    <n v="37.83"/>
    <n v="0.44"/>
    <x v="204"/>
    <n v="97.88"/>
    <n v="89.58"/>
    <n v="86.67"/>
    <n v="32.090000000000003"/>
    <n v="3054.09"/>
    <n v="0.83899999999999997"/>
    <n v="79.8"/>
  </r>
  <r>
    <x v="190"/>
    <x v="6"/>
    <x v="1"/>
    <x v="0"/>
    <x v="748"/>
    <n v="7.98"/>
    <x v="137"/>
    <n v="34.47"/>
    <n v="33.86"/>
    <n v="0.61"/>
    <x v="29"/>
    <n v="99.75"/>
    <n v="96.33"/>
    <n v="94.4"/>
    <n v="47.58"/>
    <n v="4069.7"/>
    <n v="1.38"/>
    <n v="118.07"/>
  </r>
  <r>
    <x v="190"/>
    <x v="6"/>
    <x v="1"/>
    <x v="1"/>
    <x v="1095"/>
    <n v="7.64"/>
    <x v="22"/>
    <n v="33.229999999999997"/>
    <n v="32.950000000000003"/>
    <n v="0.28000000000000003"/>
    <x v="313"/>
    <n v="95.5"/>
    <n v="97.77"/>
    <n v="92.58"/>
    <n v="47.48"/>
    <n v="3928.36"/>
    <n v="1.429"/>
    <n v="118.21"/>
  </r>
  <r>
    <x v="190"/>
    <x v="6"/>
    <x v="1"/>
    <x v="2"/>
    <x v="1096"/>
    <n v="7.34"/>
    <x v="2"/>
    <n v="28.87"/>
    <n v="28.55"/>
    <n v="0.31"/>
    <x v="120"/>
    <n v="91.75"/>
    <n v="90.66"/>
    <n v="82.27"/>
    <n v="40.450000000000003"/>
    <n v="3370.71"/>
    <n v="1.401"/>
    <n v="116.76"/>
  </r>
  <r>
    <x v="190"/>
    <x v="6"/>
    <x v="2"/>
    <x v="0"/>
    <x v="797"/>
    <n v="7.64"/>
    <x v="22"/>
    <n v="33.69"/>
    <n v="32.549999999999997"/>
    <n v="1.1299999999999999"/>
    <x v="195"/>
    <n v="95.5"/>
    <n v="98.57"/>
    <n v="90.97"/>
    <n v="37.35"/>
    <n v="3164.73"/>
    <n v="1.109"/>
    <n v="93.95"/>
  </r>
  <r>
    <x v="190"/>
    <x v="6"/>
    <x v="2"/>
    <x v="1"/>
    <x v="1097"/>
    <n v="7.93"/>
    <x v="115"/>
    <n v="32.75"/>
    <n v="31.77"/>
    <n v="0.98"/>
    <x v="96"/>
    <n v="99.12"/>
    <n v="93.63"/>
    <n v="90.03"/>
    <n v="35.97"/>
    <n v="3182.94"/>
    <n v="1.099"/>
    <n v="97.2"/>
  </r>
  <r>
    <x v="190"/>
    <x v="6"/>
    <x v="2"/>
    <x v="2"/>
    <x v="1098"/>
    <n v="7.58"/>
    <x v="6"/>
    <n v="32.020000000000003"/>
    <n v="30.96"/>
    <n v="1.06"/>
    <x v="7"/>
    <n v="94.75"/>
    <n v="93.43"/>
    <n v="85.59"/>
    <n v="36.369999999999997"/>
    <n v="3059.16"/>
    <n v="1.1359999999999999"/>
    <n v="95.55"/>
  </r>
  <r>
    <x v="190"/>
    <x v="6"/>
    <x v="3"/>
    <x v="0"/>
    <x v="323"/>
    <n v="7.38"/>
    <x v="16"/>
    <n v="38.85"/>
    <n v="38.85"/>
    <n v="0"/>
    <x v="56"/>
    <n v="92.25"/>
    <n v="85.78"/>
    <n v="79.13"/>
    <n v="3.53"/>
    <n v="1695.97"/>
    <n v="9.0999999999999998E-2"/>
    <n v="43.66"/>
  </r>
  <r>
    <x v="190"/>
    <x v="6"/>
    <x v="3"/>
    <x v="1"/>
    <x v="324"/>
    <n v="7.44"/>
    <x v="43"/>
    <n v="37.130000000000003"/>
    <n v="36.64"/>
    <n v="0.49"/>
    <x v="99"/>
    <n v="93"/>
    <n v="98.61"/>
    <n v="90.49"/>
    <n v="4.33"/>
    <n v="1580.69"/>
    <n v="0.11700000000000001"/>
    <n v="42.57"/>
  </r>
  <r>
    <x v="190"/>
    <x v="6"/>
    <x v="3"/>
    <x v="2"/>
    <x v="59"/>
    <n v="7.49"/>
    <x v="55"/>
    <n v="37.35"/>
    <n v="37.35"/>
    <n v="0"/>
    <x v="56"/>
    <n v="93.62"/>
    <n v="94.79"/>
    <n v="88.75"/>
    <n v="5.74"/>
    <n v="1574.08"/>
    <n v="0.154"/>
    <n v="42.14"/>
  </r>
  <r>
    <x v="191"/>
    <x v="6"/>
    <x v="0"/>
    <x v="0"/>
    <x v="1099"/>
    <n v="7.84"/>
    <x v="52"/>
    <n v="35.39"/>
    <n v="34.51"/>
    <n v="0.88"/>
    <x v="265"/>
    <n v="98"/>
    <n v="95.87"/>
    <n v="91.6"/>
    <n v="30.55"/>
    <n v="2862.28"/>
    <n v="0.86299999999999999"/>
    <n v="80.88"/>
  </r>
  <r>
    <x v="191"/>
    <x v="6"/>
    <x v="0"/>
    <x v="1"/>
    <x v="222"/>
    <n v="7.51"/>
    <x v="28"/>
    <n v="35.1"/>
    <n v="34.07"/>
    <n v="1.03"/>
    <x v="360"/>
    <n v="93.88"/>
    <n v="96.19"/>
    <n v="87.65"/>
    <n v="30.3"/>
    <n v="2849.49"/>
    <n v="0.86299999999999999"/>
    <n v="81.17"/>
  </r>
  <r>
    <x v="191"/>
    <x v="6"/>
    <x v="0"/>
    <x v="2"/>
    <x v="682"/>
    <n v="7.35"/>
    <x v="34"/>
    <n v="31.29"/>
    <n v="30.23"/>
    <n v="1.06"/>
    <x v="434"/>
    <n v="91.88"/>
    <n v="97.55"/>
    <n v="86.58"/>
    <n v="25.8"/>
    <n v="2604.08"/>
    <n v="0.82499999999999996"/>
    <n v="83.23"/>
  </r>
  <r>
    <x v="191"/>
    <x v="6"/>
    <x v="1"/>
    <x v="0"/>
    <x v="585"/>
    <n v="7.96"/>
    <x v="109"/>
    <n v="35.24"/>
    <n v="34.82"/>
    <n v="0.42"/>
    <x v="369"/>
    <n v="99.5"/>
    <n v="98.67"/>
    <n v="97"/>
    <n v="51.06"/>
    <n v="4220.3900000000003"/>
    <n v="1.4490000000000001"/>
    <n v="119.75"/>
  </r>
  <r>
    <x v="191"/>
    <x v="6"/>
    <x v="1"/>
    <x v="1"/>
    <x v="227"/>
    <n v="7.79"/>
    <x v="71"/>
    <n v="35.69"/>
    <n v="34.840000000000003"/>
    <n v="0.85"/>
    <x v="17"/>
    <n v="97.38"/>
    <n v="98.76"/>
    <n v="93.89"/>
    <n v="51.31"/>
    <n v="4245.3500000000004"/>
    <n v="1.4379999999999999"/>
    <n v="118.96"/>
  </r>
  <r>
    <x v="191"/>
    <x v="6"/>
    <x v="1"/>
    <x v="2"/>
    <x v="875"/>
    <n v="7.56"/>
    <x v="76"/>
    <n v="30.38"/>
    <n v="30.26"/>
    <n v="0.12"/>
    <x v="391"/>
    <n v="94.5"/>
    <n v="93.88"/>
    <n v="88.36"/>
    <n v="45.65"/>
    <n v="3528.49"/>
    <n v="1.5029999999999999"/>
    <n v="116.14"/>
  </r>
  <r>
    <x v="191"/>
    <x v="6"/>
    <x v="2"/>
    <x v="0"/>
    <x v="249"/>
    <n v="7.6"/>
    <x v="5"/>
    <n v="33.64"/>
    <n v="32.36"/>
    <n v="1.28"/>
    <x v="148"/>
    <n v="95"/>
    <n v="94.57"/>
    <n v="86.42"/>
    <n v="38.01"/>
    <n v="3263.15"/>
    <n v="1.1299999999999999"/>
    <n v="97.01"/>
  </r>
  <r>
    <x v="191"/>
    <x v="6"/>
    <x v="2"/>
    <x v="1"/>
    <x v="1067"/>
    <n v="7.66"/>
    <x v="63"/>
    <n v="30.42"/>
    <n v="29.19"/>
    <n v="1.22"/>
    <x v="252"/>
    <n v="95.75"/>
    <n v="102.62"/>
    <n v="94.31"/>
    <n v="32.619999999999997"/>
    <n v="2969.18"/>
    <n v="1.073"/>
    <n v="97.62"/>
  </r>
  <r>
    <x v="191"/>
    <x v="6"/>
    <x v="2"/>
    <x v="2"/>
    <x v="1100"/>
    <n v="7.74"/>
    <x v="45"/>
    <n v="32.119999999999997"/>
    <n v="31"/>
    <n v="1.1100000000000001"/>
    <x v="196"/>
    <n v="96.75"/>
    <n v="94.06"/>
    <n v="87.84"/>
    <n v="34.54"/>
    <n v="3047.18"/>
    <n v="1.075"/>
    <n v="94.88"/>
  </r>
  <r>
    <x v="191"/>
    <x v="6"/>
    <x v="3"/>
    <x v="0"/>
    <x v="661"/>
    <n v="7.77"/>
    <x v="26"/>
    <n v="40.729999999999997"/>
    <n v="40.729999999999997"/>
    <n v="0"/>
    <x v="56"/>
    <n v="97.12"/>
    <n v="98.33"/>
    <n v="95.5"/>
    <n v="4.21"/>
    <n v="1714.67"/>
    <n v="0.10299999999999999"/>
    <n v="42.1"/>
  </r>
  <r>
    <x v="191"/>
    <x v="6"/>
    <x v="3"/>
    <x v="1"/>
    <x v="662"/>
    <n v="7.62"/>
    <x v="54"/>
    <n v="36.090000000000003"/>
    <n v="35.35"/>
    <n v="0.73"/>
    <x v="87"/>
    <n v="95.25"/>
    <n v="96.53"/>
    <n v="90.08"/>
    <n v="5.51"/>
    <n v="1638.33"/>
    <n v="0.153"/>
    <n v="45.4"/>
  </r>
  <r>
    <x v="191"/>
    <x v="6"/>
    <x v="3"/>
    <x v="2"/>
    <x v="1101"/>
    <n v="7.56"/>
    <x v="76"/>
    <n v="36.46"/>
    <n v="36.39"/>
    <n v="7.0000000000000007E-2"/>
    <x v="425"/>
    <n v="94.5"/>
    <n v="94.51"/>
    <n v="89.14"/>
    <n v="5.83"/>
    <n v="1392.09"/>
    <n v="0.16"/>
    <n v="38.18"/>
  </r>
  <r>
    <x v="192"/>
    <x v="6"/>
    <x v="0"/>
    <x v="0"/>
    <x v="931"/>
    <n v="7.53"/>
    <x v="78"/>
    <n v="35.659999999999997"/>
    <n v="34.75"/>
    <n v="0.9"/>
    <x v="157"/>
    <n v="94.12"/>
    <n v="97.49"/>
    <n v="89.44"/>
    <n v="31.22"/>
    <n v="2933.4"/>
    <n v="0.876"/>
    <n v="82.27"/>
  </r>
  <r>
    <x v="192"/>
    <x v="6"/>
    <x v="0"/>
    <x v="1"/>
    <x v="503"/>
    <n v="4.9400000000000004"/>
    <x v="160"/>
    <n v="26.6"/>
    <n v="26.02"/>
    <n v="0.57999999999999996"/>
    <x v="1"/>
    <n v="61.75"/>
    <n v="95.11"/>
    <n v="57.45"/>
    <n v="22.49"/>
    <n v="2107.0100000000002"/>
    <n v="0.84599999999999997"/>
    <n v="79.22"/>
  </r>
  <r>
    <x v="192"/>
    <x v="6"/>
    <x v="0"/>
    <x v="2"/>
    <x v="837"/>
    <n v="4.3600000000000003"/>
    <x v="161"/>
    <n v="20.62"/>
    <n v="20.34"/>
    <n v="0.28000000000000003"/>
    <x v="44"/>
    <n v="54.5"/>
    <n v="96.12"/>
    <n v="51.68"/>
    <n v="17.45"/>
    <n v="1633.08"/>
    <n v="0.84599999999999997"/>
    <n v="79.209999999999994"/>
  </r>
  <r>
    <x v="192"/>
    <x v="6"/>
    <x v="1"/>
    <x v="0"/>
    <x v="737"/>
    <n v="7.47"/>
    <x v="51"/>
    <n v="35.18"/>
    <n v="34.89"/>
    <n v="0.28999999999999998"/>
    <x v="222"/>
    <n v="93.38"/>
    <n v="93.63"/>
    <n v="86.71"/>
    <n v="51.15"/>
    <n v="4137.8100000000004"/>
    <n v="1.454"/>
    <n v="117.62"/>
  </r>
  <r>
    <x v="192"/>
    <x v="6"/>
    <x v="1"/>
    <x v="1"/>
    <x v="840"/>
    <n v="7.68"/>
    <x v="17"/>
    <n v="34.78"/>
    <n v="34.6"/>
    <n v="0.18"/>
    <x v="439"/>
    <n v="96"/>
    <n v="92.24"/>
    <n v="88.1"/>
    <n v="50.69"/>
    <n v="4147.6499999999996"/>
    <n v="1.458"/>
    <n v="119.25"/>
  </r>
  <r>
    <x v="192"/>
    <x v="6"/>
    <x v="1"/>
    <x v="2"/>
    <x v="941"/>
    <n v="7.6"/>
    <x v="5"/>
    <n v="32.770000000000003"/>
    <n v="32.159999999999997"/>
    <n v="0.61"/>
    <x v="122"/>
    <n v="95"/>
    <n v="94.67"/>
    <n v="88.25"/>
    <n v="46.34"/>
    <n v="3847.15"/>
    <n v="1.4139999999999999"/>
    <n v="117.41"/>
  </r>
  <r>
    <x v="192"/>
    <x v="6"/>
    <x v="2"/>
    <x v="0"/>
    <x v="740"/>
    <n v="7.86"/>
    <x v="66"/>
    <n v="34.479999999999997"/>
    <n v="33.54"/>
    <n v="0.93"/>
    <x v="308"/>
    <n v="98.25"/>
    <n v="103"/>
    <n v="98.46"/>
    <n v="37.67"/>
    <n v="3301.09"/>
    <n v="1.093"/>
    <n v="95.75"/>
  </r>
  <r>
    <x v="192"/>
    <x v="6"/>
    <x v="2"/>
    <x v="1"/>
    <x v="1071"/>
    <n v="7.39"/>
    <x v="59"/>
    <n v="32.31"/>
    <n v="31.01"/>
    <n v="1.3"/>
    <x v="252"/>
    <n v="92.38"/>
    <n v="96.21"/>
    <n v="85.3"/>
    <n v="34.75"/>
    <n v="3081.19"/>
    <n v="1.0760000000000001"/>
    <n v="95.37"/>
  </r>
  <r>
    <x v="192"/>
    <x v="6"/>
    <x v="2"/>
    <x v="2"/>
    <x v="1078"/>
    <n v="7.71"/>
    <x v="41"/>
    <n v="32.369999999999997"/>
    <n v="30.94"/>
    <n v="1.43"/>
    <x v="460"/>
    <n v="96.38"/>
    <n v="91.18"/>
    <n v="83.99"/>
    <n v="35.869999999999997"/>
    <n v="3134.66"/>
    <n v="1.1080000000000001"/>
    <n v="96.84"/>
  </r>
  <r>
    <x v="192"/>
    <x v="6"/>
    <x v="3"/>
    <x v="0"/>
    <x v="1079"/>
    <n v="7.53"/>
    <x v="78"/>
    <n v="41.88"/>
    <n v="41.43"/>
    <n v="0.45"/>
    <x v="230"/>
    <n v="94.12"/>
    <n v="96.09"/>
    <n v="89.48"/>
    <n v="6.67"/>
    <n v="1788.78"/>
    <n v="0.159"/>
    <n v="42.71"/>
  </r>
  <r>
    <x v="192"/>
    <x v="6"/>
    <x v="3"/>
    <x v="1"/>
    <x v="915"/>
    <n v="7.43"/>
    <x v="37"/>
    <n v="37.07"/>
    <n v="36.56"/>
    <n v="0.51"/>
    <x v="24"/>
    <n v="92.88"/>
    <n v="97.21"/>
    <n v="89.05"/>
    <n v="4.26"/>
    <n v="1610.58"/>
    <n v="0.115"/>
    <n v="43.45"/>
  </r>
  <r>
    <x v="192"/>
    <x v="6"/>
    <x v="3"/>
    <x v="2"/>
    <x v="1080"/>
    <n v="7.73"/>
    <x v="1"/>
    <n v="35.81"/>
    <n v="35.549999999999997"/>
    <n v="0.26"/>
    <x v="153"/>
    <n v="96.62"/>
    <n v="99.88"/>
    <n v="95.81"/>
    <n v="5.68"/>
    <n v="1673.18"/>
    <n v="0.159"/>
    <n v="46.72"/>
  </r>
  <r>
    <x v="193"/>
    <x v="6"/>
    <x v="0"/>
    <x v="0"/>
    <x v="288"/>
    <n v="7.84"/>
    <x v="52"/>
    <n v="38.81"/>
    <n v="37.75"/>
    <n v="1.06"/>
    <x v="116"/>
    <n v="98"/>
    <n v="94.75"/>
    <n v="90.31"/>
    <n v="31.74"/>
    <n v="3090.61"/>
    <n v="0.81799999999999995"/>
    <n v="79.63"/>
  </r>
  <r>
    <x v="193"/>
    <x v="6"/>
    <x v="0"/>
    <x v="1"/>
    <x v="289"/>
    <n v="7.52"/>
    <x v="39"/>
    <n v="40.64"/>
    <n v="39.75"/>
    <n v="0.89"/>
    <x v="98"/>
    <n v="94"/>
    <n v="95.06"/>
    <n v="87.4"/>
    <n v="35.67"/>
    <n v="3374.11"/>
    <n v="0.878"/>
    <n v="83.03"/>
  </r>
  <r>
    <x v="193"/>
    <x v="6"/>
    <x v="0"/>
    <x v="2"/>
    <x v="290"/>
    <n v="7.61"/>
    <x v="23"/>
    <n v="39.869999999999997"/>
    <n v="39"/>
    <n v="0.87"/>
    <x v="98"/>
    <n v="95.12"/>
    <n v="90.63"/>
    <n v="84.32"/>
    <n v="34.04"/>
    <n v="3254.66"/>
    <n v="0.85399999999999998"/>
    <n v="81.63"/>
  </r>
  <r>
    <x v="193"/>
    <x v="6"/>
    <x v="1"/>
    <x v="0"/>
    <x v="291"/>
    <n v="7.78"/>
    <x v="14"/>
    <n v="36.119999999999997"/>
    <n v="35.51"/>
    <n v="0.61"/>
    <x v="159"/>
    <n v="97.25"/>
    <n v="99.16"/>
    <n v="94.82"/>
    <n v="51.73"/>
    <n v="4209.97"/>
    <n v="1.4319999999999999"/>
    <n v="116.56"/>
  </r>
  <r>
    <x v="193"/>
    <x v="6"/>
    <x v="1"/>
    <x v="1"/>
    <x v="292"/>
    <n v="7.12"/>
    <x v="106"/>
    <n v="31.73"/>
    <n v="31.25"/>
    <n v="0.48"/>
    <x v="279"/>
    <n v="89"/>
    <n v="96.55"/>
    <n v="84.63"/>
    <n v="46.51"/>
    <n v="3752.54"/>
    <n v="1.466"/>
    <n v="118.26"/>
  </r>
  <r>
    <x v="193"/>
    <x v="6"/>
    <x v="1"/>
    <x v="2"/>
    <x v="293"/>
    <n v="7.44"/>
    <x v="43"/>
    <n v="32.53"/>
    <n v="31.79"/>
    <n v="0.74"/>
    <x v="30"/>
    <n v="93"/>
    <n v="99.08"/>
    <n v="90.05"/>
    <n v="45.64"/>
    <n v="3865.51"/>
    <n v="1.403"/>
    <n v="118.83"/>
  </r>
  <r>
    <x v="193"/>
    <x v="6"/>
    <x v="2"/>
    <x v="0"/>
    <x v="294"/>
    <n v="7.86"/>
    <x v="66"/>
    <n v="33.619999999999997"/>
    <n v="32.6"/>
    <n v="1.02"/>
    <x v="121"/>
    <n v="98.25"/>
    <n v="90.05"/>
    <n v="85.78"/>
    <n v="36.42"/>
    <n v="3315.81"/>
    <n v="1.083"/>
    <n v="98.62"/>
  </r>
  <r>
    <x v="193"/>
    <x v="6"/>
    <x v="2"/>
    <x v="1"/>
    <x v="295"/>
    <n v="7.89"/>
    <x v="29"/>
    <n v="33.47"/>
    <n v="32.67"/>
    <n v="0.8"/>
    <x v="22"/>
    <n v="98.62"/>
    <n v="96.21"/>
    <n v="92.63"/>
    <n v="37.020000000000003"/>
    <n v="3277.79"/>
    <n v="1.1060000000000001"/>
    <n v="97.93"/>
  </r>
  <r>
    <x v="193"/>
    <x v="6"/>
    <x v="2"/>
    <x v="2"/>
    <x v="296"/>
    <n v="7.57"/>
    <x v="42"/>
    <n v="32.11"/>
    <n v="31.31"/>
    <n v="0.8"/>
    <x v="287"/>
    <n v="94.62"/>
    <n v="95.83"/>
    <n v="88.42"/>
    <n v="35.33"/>
    <n v="3032.74"/>
    <n v="1.1000000000000001"/>
    <n v="94.46"/>
  </r>
  <r>
    <x v="193"/>
    <x v="6"/>
    <x v="3"/>
    <x v="0"/>
    <x v="297"/>
    <n v="7.51"/>
    <x v="28"/>
    <n v="39.81"/>
    <n v="39.19"/>
    <n v="0.63"/>
    <x v="219"/>
    <n v="93.88"/>
    <n v="97.64"/>
    <n v="90.21"/>
    <n v="3.87"/>
    <n v="1811.71"/>
    <n v="9.7000000000000003E-2"/>
    <n v="45.5"/>
  </r>
  <r>
    <x v="193"/>
    <x v="6"/>
    <x v="3"/>
    <x v="1"/>
    <x v="298"/>
    <n v="7.82"/>
    <x v="46"/>
    <n v="38.770000000000003"/>
    <n v="38.21"/>
    <n v="0.56999999999999995"/>
    <x v="138"/>
    <n v="97.75"/>
    <n v="94.9"/>
    <n v="91.41"/>
    <n v="4.24"/>
    <n v="1451.42"/>
    <n v="0.109"/>
    <n v="37.43"/>
  </r>
  <r>
    <x v="193"/>
    <x v="6"/>
    <x v="3"/>
    <x v="2"/>
    <x v="299"/>
    <n v="7.9"/>
    <x v="65"/>
    <n v="40.67"/>
    <n v="40.380000000000003"/>
    <n v="0.28000000000000003"/>
    <x v="179"/>
    <n v="98.75"/>
    <n v="87.16"/>
    <n v="85.48"/>
    <n v="3.69"/>
    <n v="1777.8"/>
    <n v="9.0999999999999998E-2"/>
    <n v="43.72"/>
  </r>
  <r>
    <x v="194"/>
    <x v="6"/>
    <x v="0"/>
    <x v="0"/>
    <x v="589"/>
    <n v="7.36"/>
    <x v="38"/>
    <n v="34.909999999999997"/>
    <n v="33.92"/>
    <n v="0.99"/>
    <x v="338"/>
    <n v="92"/>
    <n v="90.04"/>
    <n v="80.489999999999995"/>
    <n v="28.38"/>
    <n v="2777.85"/>
    <n v="0.81299999999999994"/>
    <n v="79.58"/>
  </r>
  <r>
    <x v="194"/>
    <x v="6"/>
    <x v="0"/>
    <x v="1"/>
    <x v="126"/>
    <n v="7.38"/>
    <x v="16"/>
    <n v="33.590000000000003"/>
    <n v="33.020000000000003"/>
    <n v="0.56999999999999995"/>
    <x v="25"/>
    <n v="92.25"/>
    <n v="97.48"/>
    <n v="88.41"/>
    <n v="25.68"/>
    <n v="2718.42"/>
    <n v="0.76400000000000001"/>
    <n v="80.94"/>
  </r>
  <r>
    <x v="194"/>
    <x v="6"/>
    <x v="0"/>
    <x v="2"/>
    <x v="1102"/>
    <n v="7.79"/>
    <x v="71"/>
    <n v="36"/>
    <n v="34.72"/>
    <n v="1.28"/>
    <x v="319"/>
    <n v="97.38"/>
    <n v="97.16"/>
    <n v="91.24"/>
    <n v="31.01"/>
    <n v="2968.53"/>
    <n v="0.86099999999999999"/>
    <n v="82.46"/>
  </r>
  <r>
    <x v="194"/>
    <x v="6"/>
    <x v="1"/>
    <x v="0"/>
    <x v="591"/>
    <n v="7.69"/>
    <x v="13"/>
    <n v="36.44"/>
    <n v="35.770000000000003"/>
    <n v="0.67"/>
    <x v="340"/>
    <n v="96.12"/>
    <n v="97.99"/>
    <n v="92.46"/>
    <n v="53.09"/>
    <n v="4386.84"/>
    <n v="1.4570000000000001"/>
    <n v="120.37"/>
  </r>
  <r>
    <x v="194"/>
    <x v="6"/>
    <x v="1"/>
    <x v="1"/>
    <x v="129"/>
    <n v="7.65"/>
    <x v="48"/>
    <n v="32.56"/>
    <n v="32.409999999999997"/>
    <n v="0.16"/>
    <x v="19"/>
    <n v="95.62"/>
    <n v="92.77"/>
    <n v="88.28"/>
    <n v="47.42"/>
    <n v="3791.23"/>
    <n v="1.456"/>
    <n v="116.42"/>
  </r>
  <r>
    <x v="194"/>
    <x v="6"/>
    <x v="1"/>
    <x v="2"/>
    <x v="956"/>
    <n v="7.12"/>
    <x v="106"/>
    <n v="30.04"/>
    <n v="29.76"/>
    <n v="0.28000000000000003"/>
    <x v="344"/>
    <n v="89"/>
    <n v="95.06"/>
    <n v="83.82"/>
    <n v="44.06"/>
    <n v="3620.31"/>
    <n v="1.4670000000000001"/>
    <n v="120.53"/>
  </r>
  <r>
    <x v="194"/>
    <x v="6"/>
    <x v="2"/>
    <x v="0"/>
    <x v="593"/>
    <n v="7.27"/>
    <x v="12"/>
    <n v="29.42"/>
    <n v="28.79"/>
    <n v="0.62"/>
    <x v="63"/>
    <n v="90.88"/>
    <n v="98.17"/>
    <n v="87.32"/>
    <n v="32.47"/>
    <n v="2887.34"/>
    <n v="1.1040000000000001"/>
    <n v="98.15"/>
  </r>
  <r>
    <x v="194"/>
    <x v="6"/>
    <x v="2"/>
    <x v="1"/>
    <x v="132"/>
    <n v="7.4"/>
    <x v="81"/>
    <n v="32.22"/>
    <n v="31.34"/>
    <n v="0.88"/>
    <x v="116"/>
    <n v="92.5"/>
    <n v="96.48"/>
    <n v="86.8"/>
    <n v="35.630000000000003"/>
    <n v="3046.77"/>
    <n v="1.1060000000000001"/>
    <n v="94.55"/>
  </r>
  <r>
    <x v="194"/>
    <x v="6"/>
    <x v="2"/>
    <x v="2"/>
    <x v="958"/>
    <n v="7.34"/>
    <x v="2"/>
    <n v="28.71"/>
    <n v="28.09"/>
    <n v="0.62"/>
    <x v="296"/>
    <n v="91.75"/>
    <n v="92.97"/>
    <n v="83.45"/>
    <n v="32.450000000000003"/>
    <n v="2773.83"/>
    <n v="1.1299999999999999"/>
    <n v="96.62"/>
  </r>
  <r>
    <x v="194"/>
    <x v="6"/>
    <x v="3"/>
    <x v="0"/>
    <x v="595"/>
    <n v="7.48"/>
    <x v="44"/>
    <n v="37.549999999999997"/>
    <n v="36.47"/>
    <n v="1.08"/>
    <x v="339"/>
    <n v="93.5"/>
    <n v="94.14"/>
    <n v="85.48"/>
    <n v="6.39"/>
    <n v="1669.54"/>
    <n v="0.17"/>
    <n v="44.46"/>
  </r>
  <r>
    <x v="194"/>
    <x v="6"/>
    <x v="3"/>
    <x v="1"/>
    <x v="135"/>
    <n v="7.63"/>
    <x v="19"/>
    <n v="38"/>
    <n v="38"/>
    <n v="0"/>
    <x v="56"/>
    <n v="95.38"/>
    <n v="96.72"/>
    <n v="92.25"/>
    <n v="4.76"/>
    <n v="1537.3"/>
    <n v="0.125"/>
    <n v="40.46"/>
  </r>
  <r>
    <x v="194"/>
    <x v="6"/>
    <x v="3"/>
    <x v="2"/>
    <x v="959"/>
    <n v="7.4"/>
    <x v="81"/>
    <n v="34.17"/>
    <n v="33.14"/>
    <n v="1.03"/>
    <x v="420"/>
    <n v="92.5"/>
    <n v="94.38"/>
    <n v="84.67"/>
    <n v="2.88"/>
    <n v="1457.86"/>
    <n v="8.4000000000000005E-2"/>
    <n v="42.67"/>
  </r>
  <r>
    <x v="195"/>
    <x v="6"/>
    <x v="0"/>
    <x v="0"/>
    <x v="793"/>
    <n v="7.28"/>
    <x v="90"/>
    <n v="37.520000000000003"/>
    <n v="36.68"/>
    <n v="0.84"/>
    <x v="35"/>
    <n v="91"/>
    <n v="99.71"/>
    <n v="88.71"/>
    <n v="31.7"/>
    <n v="2962"/>
    <n v="0.84499999999999997"/>
    <n v="78.94"/>
  </r>
  <r>
    <x v="195"/>
    <x v="6"/>
    <x v="0"/>
    <x v="1"/>
    <x v="1093"/>
    <n v="7.72"/>
    <x v="24"/>
    <n v="37.21"/>
    <n v="36.020000000000003"/>
    <n v="1.19"/>
    <x v="386"/>
    <n v="96.5"/>
    <n v="96.96"/>
    <n v="90.58"/>
    <n v="31.6"/>
    <n v="3080.35"/>
    <n v="0.84899999999999998"/>
    <n v="82.78"/>
  </r>
  <r>
    <x v="195"/>
    <x v="6"/>
    <x v="0"/>
    <x v="2"/>
    <x v="1094"/>
    <n v="7.48"/>
    <x v="44"/>
    <n v="32.96"/>
    <n v="32.08"/>
    <n v="0.88"/>
    <x v="358"/>
    <n v="93.5"/>
    <n v="93.27"/>
    <n v="84.88"/>
    <n v="28.28"/>
    <n v="2687.39"/>
    <n v="0.85799999999999998"/>
    <n v="81.540000000000006"/>
  </r>
  <r>
    <x v="195"/>
    <x v="6"/>
    <x v="1"/>
    <x v="0"/>
    <x v="748"/>
    <n v="7.88"/>
    <x v="95"/>
    <n v="35.049999999999997"/>
    <n v="34.520000000000003"/>
    <n v="0.53"/>
    <x v="46"/>
    <n v="98.5"/>
    <n v="90.91"/>
    <n v="88.19"/>
    <n v="50.52"/>
    <n v="4224.9799999999996"/>
    <n v="1.4410000000000001"/>
    <n v="120.54"/>
  </r>
  <r>
    <x v="195"/>
    <x v="6"/>
    <x v="1"/>
    <x v="1"/>
    <x v="1095"/>
    <n v="7.75"/>
    <x v="53"/>
    <n v="32.520000000000003"/>
    <n v="31.89"/>
    <n v="0.63"/>
    <x v="33"/>
    <n v="96.88"/>
    <n v="101.38"/>
    <n v="96.31"/>
    <n v="47.62"/>
    <n v="3761.41"/>
    <n v="1.464"/>
    <n v="115.67"/>
  </r>
  <r>
    <x v="195"/>
    <x v="6"/>
    <x v="1"/>
    <x v="2"/>
    <x v="1096"/>
    <n v="7.53"/>
    <x v="78"/>
    <n v="33.08"/>
    <n v="32.520000000000003"/>
    <n v="0.56000000000000005"/>
    <x v="25"/>
    <n v="94.12"/>
    <n v="98.29"/>
    <n v="90.95"/>
    <n v="48.22"/>
    <n v="3873.56"/>
    <n v="1.458"/>
    <n v="117.09"/>
  </r>
  <r>
    <x v="195"/>
    <x v="6"/>
    <x v="2"/>
    <x v="0"/>
    <x v="797"/>
    <n v="7.71"/>
    <x v="41"/>
    <n v="30.24"/>
    <n v="28.91"/>
    <n v="1.34"/>
    <x v="460"/>
    <n v="96.38"/>
    <n v="90.76"/>
    <n v="83.6"/>
    <n v="33.090000000000003"/>
    <n v="2902.76"/>
    <n v="1.0940000000000001"/>
    <n v="95.98"/>
  </r>
  <r>
    <x v="195"/>
    <x v="6"/>
    <x v="2"/>
    <x v="1"/>
    <x v="1097"/>
    <n v="7.37"/>
    <x v="47"/>
    <n v="30.63"/>
    <n v="29.72"/>
    <n v="0.91"/>
    <x v="315"/>
    <n v="92.12"/>
    <n v="95.48"/>
    <n v="85.34"/>
    <n v="33.56"/>
    <n v="2919.47"/>
    <n v="1.095"/>
    <n v="95.31"/>
  </r>
  <r>
    <x v="195"/>
    <x v="6"/>
    <x v="2"/>
    <x v="2"/>
    <x v="1098"/>
    <n v="7.1"/>
    <x v="89"/>
    <n v="28.21"/>
    <n v="27.52"/>
    <n v="0.69"/>
    <x v="427"/>
    <n v="88.75"/>
    <n v="91.74"/>
    <n v="79.42"/>
    <n v="31.36"/>
    <n v="2732.21"/>
    <n v="1.1120000000000001"/>
    <n v="96.86"/>
  </r>
  <r>
    <x v="195"/>
    <x v="6"/>
    <x v="3"/>
    <x v="0"/>
    <x v="57"/>
    <n v="7.6"/>
    <x v="5"/>
    <n v="39.01"/>
    <n v="38.47"/>
    <n v="0.54"/>
    <x v="52"/>
    <n v="95"/>
    <n v="89.69"/>
    <n v="84.02"/>
    <n v="3.63"/>
    <n v="1523.43"/>
    <n v="9.2999999999999999E-2"/>
    <n v="39.049999999999997"/>
  </r>
  <r>
    <x v="195"/>
    <x v="6"/>
    <x v="3"/>
    <x v="1"/>
    <x v="58"/>
    <n v="7.86"/>
    <x v="66"/>
    <n v="37.590000000000003"/>
    <n v="37.21"/>
    <n v="0.38"/>
    <x v="295"/>
    <n v="98.25"/>
    <n v="93.92"/>
    <n v="91.33"/>
    <n v="4.8499999999999996"/>
    <n v="1579.19"/>
    <n v="0.129"/>
    <n v="42.01"/>
  </r>
  <r>
    <x v="195"/>
    <x v="6"/>
    <x v="3"/>
    <x v="2"/>
    <x v="59"/>
    <n v="7.66"/>
    <x v="63"/>
    <n v="37.43"/>
    <n v="36.880000000000003"/>
    <n v="0.54"/>
    <x v="185"/>
    <n v="95.75"/>
    <n v="90.06"/>
    <n v="84.98"/>
    <n v="3.86"/>
    <n v="1614.64"/>
    <n v="0.10299999999999999"/>
    <n v="43.14"/>
  </r>
  <r>
    <x v="196"/>
    <x v="6"/>
    <x v="0"/>
    <x v="0"/>
    <x v="34"/>
    <n v="7.69"/>
    <x v="13"/>
    <n v="43.06"/>
    <n v="41.76"/>
    <n v="1.3"/>
    <x v="420"/>
    <n v="96.12"/>
    <n v="96.81"/>
    <n v="90.24"/>
    <n v="35.71"/>
    <n v="3545.54"/>
    <n v="0.82899999999999996"/>
    <n v="82.34"/>
  </r>
  <r>
    <x v="196"/>
    <x v="6"/>
    <x v="0"/>
    <x v="1"/>
    <x v="88"/>
    <n v="7.12"/>
    <x v="106"/>
    <n v="36.85"/>
    <n v="35.909999999999997"/>
    <n v="0.94"/>
    <x v="130"/>
    <n v="89"/>
    <n v="92.45"/>
    <n v="80.17"/>
    <n v="31.14"/>
    <n v="2940.27"/>
    <n v="0.84499999999999997"/>
    <n v="79.78"/>
  </r>
  <r>
    <x v="196"/>
    <x v="6"/>
    <x v="0"/>
    <x v="2"/>
    <x v="603"/>
    <n v="7.4"/>
    <x v="81"/>
    <n v="34.76"/>
    <n v="33.79"/>
    <n v="0.97"/>
    <x v="352"/>
    <n v="92.5"/>
    <n v="95.02"/>
    <n v="85.43"/>
    <n v="29.01"/>
    <n v="2831.5"/>
    <n v="0.83499999999999996"/>
    <n v="81.459999999999994"/>
  </r>
  <r>
    <x v="196"/>
    <x v="6"/>
    <x v="1"/>
    <x v="0"/>
    <x v="605"/>
    <n v="7.27"/>
    <x v="12"/>
    <n v="33.6"/>
    <n v="33.22"/>
    <n v="0.38"/>
    <x v="264"/>
    <n v="90.88"/>
    <n v="97.79"/>
    <n v="87.85"/>
    <n v="48.89"/>
    <n v="3970.45"/>
    <n v="1.4550000000000001"/>
    <n v="118.16"/>
  </r>
  <r>
    <x v="196"/>
    <x v="6"/>
    <x v="1"/>
    <x v="1"/>
    <x v="403"/>
    <n v="8"/>
    <x v="84"/>
    <n v="38.630000000000003"/>
    <n v="38.01"/>
    <n v="0.62"/>
    <x v="154"/>
    <n v="100"/>
    <n v="91.38"/>
    <n v="89.91"/>
    <n v="54.38"/>
    <n v="4464.7"/>
    <n v="1.4079999999999999"/>
    <n v="115.57"/>
  </r>
  <r>
    <x v="196"/>
    <x v="6"/>
    <x v="1"/>
    <x v="2"/>
    <x v="621"/>
    <n v="7.06"/>
    <x v="4"/>
    <n v="29.36"/>
    <n v="29.09"/>
    <n v="0.28000000000000003"/>
    <x v="156"/>
    <n v="88.25"/>
    <n v="91.81"/>
    <n v="80.260000000000005"/>
    <n v="41.87"/>
    <n v="3446.56"/>
    <n v="1.4259999999999999"/>
    <n v="117.39"/>
  </r>
  <r>
    <x v="196"/>
    <x v="6"/>
    <x v="2"/>
    <x v="0"/>
    <x v="1103"/>
    <n v="7.55"/>
    <x v="25"/>
    <n v="34.35"/>
    <n v="33.729999999999997"/>
    <n v="0.62"/>
    <x v="206"/>
    <n v="94.38"/>
    <n v="91.05"/>
    <n v="84.37"/>
    <n v="34.93"/>
    <n v="3308.71"/>
    <n v="1.0169999999999999"/>
    <n v="96.32"/>
  </r>
  <r>
    <x v="196"/>
    <x v="6"/>
    <x v="2"/>
    <x v="1"/>
    <x v="1005"/>
    <n v="7.53"/>
    <x v="78"/>
    <n v="33.5"/>
    <n v="32.700000000000003"/>
    <n v="0.8"/>
    <x v="22"/>
    <n v="94.12"/>
    <n v="91.51"/>
    <n v="84.08"/>
    <n v="36.74"/>
    <n v="3189.57"/>
    <n v="1.097"/>
    <n v="95.2"/>
  </r>
  <r>
    <x v="196"/>
    <x v="6"/>
    <x v="2"/>
    <x v="2"/>
    <x v="1042"/>
    <n v="7.51"/>
    <x v="28"/>
    <n v="30.59"/>
    <n v="29.89"/>
    <n v="0.7"/>
    <x v="272"/>
    <n v="93.88"/>
    <n v="90.65"/>
    <n v="83.15"/>
    <n v="33.53"/>
    <n v="3066.19"/>
    <n v="1.0960000000000001"/>
    <n v="100.22"/>
  </r>
  <r>
    <x v="196"/>
    <x v="6"/>
    <x v="3"/>
    <x v="0"/>
    <x v="1104"/>
    <n v="7.66"/>
    <x v="63"/>
    <n v="44.31"/>
    <n v="43.71"/>
    <n v="0.6"/>
    <x v="44"/>
    <n v="95.75"/>
    <n v="100.58"/>
    <n v="95"/>
    <n v="4.58"/>
    <n v="1797.95"/>
    <n v="0.10299999999999999"/>
    <n v="40.58"/>
  </r>
  <r>
    <x v="196"/>
    <x v="6"/>
    <x v="3"/>
    <x v="1"/>
    <x v="408"/>
    <n v="7.84"/>
    <x v="52"/>
    <n v="42.03"/>
    <n v="41.6"/>
    <n v="0.43"/>
    <x v="295"/>
    <n v="98"/>
    <n v="95.12"/>
    <n v="92.26"/>
    <n v="7.38"/>
    <n v="1737.69"/>
    <n v="0.17599999999999999"/>
    <n v="41.34"/>
  </r>
  <r>
    <x v="196"/>
    <x v="6"/>
    <x v="3"/>
    <x v="2"/>
    <x v="187"/>
    <n v="7.27"/>
    <x v="12"/>
    <n v="36.92"/>
    <n v="36.5"/>
    <n v="0.42"/>
    <x v="204"/>
    <n v="90.88"/>
    <n v="93.05"/>
    <n v="83.58"/>
    <n v="4.3899999999999997"/>
    <n v="1566.45"/>
    <n v="0.11899999999999999"/>
    <n v="42.42"/>
  </r>
  <r>
    <x v="197"/>
    <x v="6"/>
    <x v="0"/>
    <x v="0"/>
    <x v="845"/>
    <n v="7.45"/>
    <x v="58"/>
    <n v="38.08"/>
    <n v="37.56"/>
    <n v="0.52"/>
    <x v="24"/>
    <n v="93.12"/>
    <n v="93.38"/>
    <n v="85.77"/>
    <n v="33.5"/>
    <n v="3070.12"/>
    <n v="0.88"/>
    <n v="80.63"/>
  </r>
  <r>
    <x v="197"/>
    <x v="6"/>
    <x v="0"/>
    <x v="1"/>
    <x v="846"/>
    <n v="7.29"/>
    <x v="118"/>
    <n v="36.909999999999997"/>
    <n v="36.06"/>
    <n v="0.86"/>
    <x v="72"/>
    <n v="91.12"/>
    <n v="94.1"/>
    <n v="83.76"/>
    <n v="31.35"/>
    <n v="3143.28"/>
    <n v="0.84899999999999998"/>
    <n v="85.15"/>
  </r>
  <r>
    <x v="197"/>
    <x v="6"/>
    <x v="0"/>
    <x v="2"/>
    <x v="826"/>
    <n v="7.5"/>
    <x v="35"/>
    <n v="32.26"/>
    <n v="31.85"/>
    <n v="0.41"/>
    <x v="169"/>
    <n v="93.75"/>
    <n v="88.64"/>
    <n v="82.05"/>
    <n v="28.42"/>
    <n v="2669.94"/>
    <n v="0.88100000000000001"/>
    <n v="82.75"/>
  </r>
  <r>
    <x v="197"/>
    <x v="6"/>
    <x v="1"/>
    <x v="0"/>
    <x v="305"/>
    <n v="7.24"/>
    <x v="83"/>
    <n v="29.05"/>
    <n v="28.74"/>
    <n v="0.31"/>
    <x v="303"/>
    <n v="90.5"/>
    <n v="97"/>
    <n v="86.83"/>
    <n v="41.72"/>
    <n v="3452.3"/>
    <n v="1.4359999999999999"/>
    <n v="118.84"/>
  </r>
  <r>
    <x v="197"/>
    <x v="6"/>
    <x v="1"/>
    <x v="1"/>
    <x v="1046"/>
    <n v="7.5"/>
    <x v="35"/>
    <n v="30.15"/>
    <n v="30.08"/>
    <n v="0.06"/>
    <x v="461"/>
    <n v="93.75"/>
    <n v="99.74"/>
    <n v="93.31"/>
    <n v="44"/>
    <n v="3444.25"/>
    <n v="1.4590000000000001"/>
    <n v="114.25"/>
  </r>
  <r>
    <x v="197"/>
    <x v="6"/>
    <x v="1"/>
    <x v="2"/>
    <x v="500"/>
    <n v="7.58"/>
    <x v="6"/>
    <n v="28.59"/>
    <n v="28.36"/>
    <n v="0.23"/>
    <x v="353"/>
    <n v="94.75"/>
    <n v="97.68"/>
    <n v="91.82"/>
    <n v="41.51"/>
    <n v="3327.05"/>
    <n v="1.452"/>
    <n v="116.39"/>
  </r>
  <r>
    <x v="197"/>
    <x v="6"/>
    <x v="2"/>
    <x v="0"/>
    <x v="1050"/>
    <n v="7.71"/>
    <x v="41"/>
    <n v="33.799999999999997"/>
    <n v="32.43"/>
    <n v="1.37"/>
    <x v="462"/>
    <n v="96.38"/>
    <n v="92.59"/>
    <n v="85.62"/>
    <n v="37.64"/>
    <n v="3148.37"/>
    <n v="1.1140000000000001"/>
    <n v="93.14"/>
  </r>
  <r>
    <x v="197"/>
    <x v="6"/>
    <x v="2"/>
    <x v="1"/>
    <x v="1105"/>
    <n v="7.54"/>
    <x v="61"/>
    <n v="30.03"/>
    <n v="29.06"/>
    <n v="0.97"/>
    <x v="268"/>
    <n v="94.25"/>
    <n v="93.65"/>
    <n v="85.4"/>
    <n v="32.36"/>
    <n v="2824.76"/>
    <n v="1.0780000000000001"/>
    <n v="94.06"/>
  </r>
  <r>
    <x v="197"/>
    <x v="6"/>
    <x v="2"/>
    <x v="2"/>
    <x v="1106"/>
    <n v="7.49"/>
    <x v="55"/>
    <n v="30.8"/>
    <n v="29.85"/>
    <n v="0.95"/>
    <x v="200"/>
    <n v="93.62"/>
    <n v="96.34"/>
    <n v="87.43"/>
    <n v="34.46"/>
    <n v="2913.41"/>
    <n v="1.119"/>
    <n v="94.59"/>
  </r>
  <r>
    <x v="197"/>
    <x v="6"/>
    <x v="3"/>
    <x v="0"/>
    <x v="311"/>
    <n v="7.68"/>
    <x v="17"/>
    <n v="41.32"/>
    <n v="41.2"/>
    <n v="0.12"/>
    <x v="245"/>
    <n v="96"/>
    <n v="98.6"/>
    <n v="94.39"/>
    <n v="6.57"/>
    <n v="1646.24"/>
    <n v="0.159"/>
    <n v="39.85"/>
  </r>
  <r>
    <x v="197"/>
    <x v="6"/>
    <x v="3"/>
    <x v="1"/>
    <x v="1107"/>
    <n v="7.44"/>
    <x v="43"/>
    <n v="38.86"/>
    <n v="38.61"/>
    <n v="0.26"/>
    <x v="302"/>
    <n v="93"/>
    <n v="95.03"/>
    <n v="87.79"/>
    <n v="6.21"/>
    <n v="1623.65"/>
    <n v="0.16"/>
    <n v="41.78"/>
  </r>
  <r>
    <x v="197"/>
    <x v="6"/>
    <x v="3"/>
    <x v="2"/>
    <x v="1070"/>
    <n v="7.43"/>
    <x v="37"/>
    <n v="38.229999999999997"/>
    <n v="37.68"/>
    <n v="0.55000000000000004"/>
    <x v="90"/>
    <n v="92.88"/>
    <n v="95.91"/>
    <n v="87.8"/>
    <n v="4.47"/>
    <n v="1656.55"/>
    <n v="0.11700000000000001"/>
    <n v="43.33"/>
  </r>
  <r>
    <x v="198"/>
    <x v="6"/>
    <x v="0"/>
    <x v="0"/>
    <x v="13"/>
    <n v="7.66"/>
    <x v="63"/>
    <n v="37.619999999999997"/>
    <n v="36.97"/>
    <n v="0.65"/>
    <x v="27"/>
    <n v="95.75"/>
    <n v="99.37"/>
    <n v="93.5"/>
    <n v="31.53"/>
    <n v="3219.7"/>
    <n v="0.83799999999999997"/>
    <n v="85.58"/>
  </r>
  <r>
    <x v="198"/>
    <x v="6"/>
    <x v="0"/>
    <x v="1"/>
    <x v="302"/>
    <n v="7.55"/>
    <x v="25"/>
    <n v="36.200000000000003"/>
    <n v="35.61"/>
    <n v="0.59"/>
    <x v="312"/>
    <n v="94.38"/>
    <n v="91.61"/>
    <n v="85.05"/>
    <n v="30.22"/>
    <n v="2852.61"/>
    <n v="0.83499999999999996"/>
    <n v="78.8"/>
  </r>
  <r>
    <x v="198"/>
    <x v="6"/>
    <x v="0"/>
    <x v="2"/>
    <x v="476"/>
    <n v="7.21"/>
    <x v="68"/>
    <n v="35.04"/>
    <n v="34.119999999999997"/>
    <n v="0.92"/>
    <x v="117"/>
    <n v="90.12"/>
    <n v="88.85"/>
    <n v="77.97"/>
    <n v="30.93"/>
    <n v="2712.22"/>
    <n v="0.88300000000000001"/>
    <n v="77.400000000000006"/>
  </r>
  <r>
    <x v="198"/>
    <x v="6"/>
    <x v="1"/>
    <x v="0"/>
    <x v="1108"/>
    <n v="7.86"/>
    <x v="66"/>
    <n v="33.47"/>
    <n v="32.81"/>
    <n v="0.66"/>
    <x v="256"/>
    <n v="98.25"/>
    <n v="93.48"/>
    <n v="90.03"/>
    <n v="50.45"/>
    <n v="4045.69"/>
    <n v="1.5069999999999999"/>
    <n v="120.88"/>
  </r>
  <r>
    <x v="198"/>
    <x v="6"/>
    <x v="1"/>
    <x v="1"/>
    <x v="650"/>
    <n v="7.65"/>
    <x v="48"/>
    <n v="32.630000000000003"/>
    <n v="32.07"/>
    <n v="0.56000000000000005"/>
    <x v="55"/>
    <n v="95.62"/>
    <n v="90.98"/>
    <n v="85.51"/>
    <n v="46.98"/>
    <n v="3861.34"/>
    <n v="1.44"/>
    <n v="118.34"/>
  </r>
  <r>
    <x v="198"/>
    <x v="6"/>
    <x v="1"/>
    <x v="2"/>
    <x v="1053"/>
    <n v="7.51"/>
    <x v="28"/>
    <n v="31.49"/>
    <n v="30.61"/>
    <n v="0.87"/>
    <x v="305"/>
    <n v="93.88"/>
    <n v="95.23"/>
    <n v="86.93"/>
    <n v="46.51"/>
    <n v="3634.78"/>
    <n v="1.4770000000000001"/>
    <n v="115.44"/>
  </r>
  <r>
    <x v="198"/>
    <x v="6"/>
    <x v="2"/>
    <x v="0"/>
    <x v="1109"/>
    <n v="7.61"/>
    <x v="23"/>
    <n v="32.97"/>
    <n v="31.74"/>
    <n v="1.23"/>
    <x v="374"/>
    <n v="95.12"/>
    <n v="97.3"/>
    <n v="89.1"/>
    <n v="36.520000000000003"/>
    <n v="3121.19"/>
    <n v="1.1080000000000001"/>
    <n v="94.66"/>
  </r>
  <r>
    <x v="198"/>
    <x v="6"/>
    <x v="2"/>
    <x v="1"/>
    <x v="308"/>
    <n v="7.54"/>
    <x v="61"/>
    <n v="30.54"/>
    <n v="29.34"/>
    <n v="1.2"/>
    <x v="392"/>
    <n v="94.25"/>
    <n v="93.5"/>
    <n v="84.67"/>
    <n v="34.630000000000003"/>
    <n v="2985.05"/>
    <n v="1.1339999999999999"/>
    <n v="97.75"/>
  </r>
  <r>
    <x v="198"/>
    <x v="6"/>
    <x v="2"/>
    <x v="2"/>
    <x v="1110"/>
    <n v="7.58"/>
    <x v="6"/>
    <n v="30.25"/>
    <n v="29.25"/>
    <n v="1"/>
    <x v="350"/>
    <n v="94.75"/>
    <n v="96.63"/>
    <n v="88.52"/>
    <n v="32.51"/>
    <n v="2844.22"/>
    <n v="1.0740000000000001"/>
    <n v="94.01"/>
  </r>
  <r>
    <x v="198"/>
    <x v="6"/>
    <x v="3"/>
    <x v="0"/>
    <x v="70"/>
    <n v="7.5"/>
    <x v="35"/>
    <n v="35.979999999999997"/>
    <n v="35.479999999999997"/>
    <n v="0.5"/>
    <x v="348"/>
    <n v="93.75"/>
    <n v="93.03"/>
    <n v="85.99"/>
    <n v="4.9800000000000004"/>
    <n v="1472.22"/>
    <n v="0.13800000000000001"/>
    <n v="40.909999999999997"/>
  </r>
  <r>
    <x v="198"/>
    <x v="6"/>
    <x v="3"/>
    <x v="1"/>
    <x v="1077"/>
    <n v="7.59"/>
    <x v="3"/>
    <n v="37.369999999999997"/>
    <n v="36.93"/>
    <n v="0.44"/>
    <x v="369"/>
    <n v="94.88"/>
    <n v="93.94"/>
    <n v="88.06"/>
    <n v="4.5599999999999996"/>
    <n v="1565.27"/>
    <n v="0.122"/>
    <n v="41.88"/>
  </r>
  <r>
    <x v="198"/>
    <x v="6"/>
    <x v="3"/>
    <x v="2"/>
    <x v="1048"/>
    <n v="7.59"/>
    <x v="3"/>
    <n v="36.43"/>
    <n v="36.35"/>
    <n v="0.08"/>
    <x v="461"/>
    <n v="94.88"/>
    <n v="95.48"/>
    <n v="90.4"/>
    <n v="3.58"/>
    <n v="1520.74"/>
    <n v="9.8000000000000004E-2"/>
    <n v="41.75"/>
  </r>
  <r>
    <x v="199"/>
    <x v="6"/>
    <x v="0"/>
    <x v="0"/>
    <x v="1111"/>
    <n v="7.37"/>
    <x v="47"/>
    <n v="34.950000000000003"/>
    <n v="33.71"/>
    <n v="1.24"/>
    <x v="463"/>
    <n v="92.12"/>
    <n v="96.27"/>
    <n v="85.54"/>
    <n v="30.68"/>
    <n v="2836.02"/>
    <n v="0.878"/>
    <n v="81.14"/>
  </r>
  <r>
    <x v="199"/>
    <x v="6"/>
    <x v="0"/>
    <x v="1"/>
    <x v="522"/>
    <n v="7.72"/>
    <x v="24"/>
    <n v="39.29"/>
    <n v="39.18"/>
    <n v="0.11"/>
    <x v="245"/>
    <n v="96.5"/>
    <n v="99.31"/>
    <n v="95.56"/>
    <n v="34.020000000000003"/>
    <n v="3277.88"/>
    <n v="0.86599999999999999"/>
    <n v="83.42"/>
  </r>
  <r>
    <x v="199"/>
    <x v="6"/>
    <x v="0"/>
    <x v="2"/>
    <x v="672"/>
    <n v="7.29"/>
    <x v="118"/>
    <n v="35.57"/>
    <n v="34.31"/>
    <n v="1.27"/>
    <x v="319"/>
    <n v="91.12"/>
    <n v="91.91"/>
    <n v="80.77"/>
    <n v="29.97"/>
    <n v="2964.37"/>
    <n v="0.84299999999999997"/>
    <n v="83.33"/>
  </r>
  <r>
    <x v="199"/>
    <x v="6"/>
    <x v="1"/>
    <x v="0"/>
    <x v="674"/>
    <n v="7.59"/>
    <x v="3"/>
    <n v="33"/>
    <n v="32.76"/>
    <n v="0.24"/>
    <x v="15"/>
    <n v="94.88"/>
    <n v="94.61"/>
    <n v="89.11"/>
    <n v="48.34"/>
    <n v="3857.48"/>
    <n v="1.4650000000000001"/>
    <n v="116.89"/>
  </r>
  <r>
    <x v="199"/>
    <x v="6"/>
    <x v="1"/>
    <x v="1"/>
    <x v="526"/>
    <n v="7.28"/>
    <x v="90"/>
    <n v="33.909999999999997"/>
    <n v="32.89"/>
    <n v="1.02"/>
    <x v="105"/>
    <n v="91"/>
    <n v="96.81"/>
    <n v="85.46"/>
    <n v="49.43"/>
    <n v="3920.92"/>
    <n v="1.458"/>
    <n v="115.62"/>
  </r>
  <r>
    <x v="199"/>
    <x v="6"/>
    <x v="1"/>
    <x v="2"/>
    <x v="542"/>
    <n v="7.61"/>
    <x v="23"/>
    <n v="32.61"/>
    <n v="32.35"/>
    <n v="0.26"/>
    <x v="146"/>
    <n v="95.12"/>
    <n v="94.34"/>
    <n v="89.03"/>
    <n v="47.77"/>
    <n v="3759.6"/>
    <n v="1.4650000000000001"/>
    <n v="115.28"/>
  </r>
  <r>
    <x v="199"/>
    <x v="6"/>
    <x v="2"/>
    <x v="0"/>
    <x v="1096"/>
    <n v="7.57"/>
    <x v="42"/>
    <n v="32.880000000000003"/>
    <n v="32.26"/>
    <n v="0.62"/>
    <x v="237"/>
    <n v="94.62"/>
    <n v="96.55"/>
    <n v="89.63"/>
    <n v="36.86"/>
    <n v="3254.15"/>
    <n v="1.121"/>
    <n v="98.98"/>
  </r>
  <r>
    <x v="199"/>
    <x v="6"/>
    <x v="2"/>
    <x v="1"/>
    <x v="1112"/>
    <n v="7.59"/>
    <x v="3"/>
    <n v="31.83"/>
    <n v="31.04"/>
    <n v="0.79"/>
    <x v="287"/>
    <n v="94.88"/>
    <n v="94.77"/>
    <n v="87.67"/>
    <n v="35.69"/>
    <n v="2991.57"/>
    <n v="1.121"/>
    <n v="93.98"/>
  </r>
  <r>
    <x v="199"/>
    <x v="6"/>
    <x v="2"/>
    <x v="2"/>
    <x v="1113"/>
    <n v="7.45"/>
    <x v="58"/>
    <n v="26.79"/>
    <n v="26.5"/>
    <n v="0.28999999999999998"/>
    <x v="303"/>
    <n v="93.12"/>
    <n v="97"/>
    <n v="89.35"/>
    <n v="29.53"/>
    <n v="2685.26"/>
    <n v="1.1020000000000001"/>
    <n v="100.24"/>
  </r>
  <r>
    <x v="199"/>
    <x v="6"/>
    <x v="3"/>
    <x v="0"/>
    <x v="1114"/>
    <n v="7.55"/>
    <x v="25"/>
    <n v="39.950000000000003"/>
    <n v="39"/>
    <n v="0.95"/>
    <x v="17"/>
    <n v="94.38"/>
    <n v="97.49"/>
    <n v="89.82"/>
    <n v="6.68"/>
    <n v="1600.42"/>
    <n v="0.16700000000000001"/>
    <n v="40.06"/>
  </r>
  <r>
    <x v="199"/>
    <x v="6"/>
    <x v="3"/>
    <x v="1"/>
    <x v="860"/>
    <n v="7.31"/>
    <x v="57"/>
    <n v="39.04"/>
    <n v="38.21"/>
    <n v="0.84"/>
    <x v="114"/>
    <n v="91.38"/>
    <n v="96.15"/>
    <n v="85.98"/>
    <n v="5.35"/>
    <n v="1722.81"/>
    <n v="0.13700000000000001"/>
    <n v="44.13"/>
  </r>
  <r>
    <x v="199"/>
    <x v="6"/>
    <x v="3"/>
    <x v="2"/>
    <x v="1025"/>
    <n v="7.69"/>
    <x v="13"/>
    <n v="38.43"/>
    <n v="37.57"/>
    <n v="0.86"/>
    <x v="74"/>
    <n v="96.12"/>
    <n v="102.34"/>
    <n v="96.17"/>
    <n v="3.8"/>
    <n v="1690.94"/>
    <n v="9.9000000000000005E-2"/>
    <n v="44"/>
  </r>
  <r>
    <x v="200"/>
    <x v="6"/>
    <x v="0"/>
    <x v="0"/>
    <x v="1115"/>
    <n v="7.66"/>
    <x v="63"/>
    <n v="35.47"/>
    <n v="34.590000000000003"/>
    <n v="0.88"/>
    <x v="304"/>
    <n v="95.75"/>
    <n v="96.64"/>
    <n v="90.25"/>
    <n v="30.66"/>
    <n v="2862.85"/>
    <n v="0.86399999999999999"/>
    <n v="80.709999999999994"/>
  </r>
  <r>
    <x v="200"/>
    <x v="6"/>
    <x v="0"/>
    <x v="1"/>
    <x v="605"/>
    <n v="7.86"/>
    <x v="66"/>
    <n v="33.380000000000003"/>
    <n v="32.78"/>
    <n v="0.6"/>
    <x v="127"/>
    <n v="98.25"/>
    <n v="99.31"/>
    <n v="95.82"/>
    <n v="30.13"/>
    <n v="2739.9"/>
    <n v="0.90300000000000002"/>
    <n v="82.08"/>
  </r>
  <r>
    <x v="200"/>
    <x v="6"/>
    <x v="0"/>
    <x v="2"/>
    <x v="150"/>
    <n v="7.21"/>
    <x v="68"/>
    <n v="31.32"/>
    <n v="30.98"/>
    <n v="0.35"/>
    <x v="187"/>
    <n v="90.12"/>
    <n v="96.16"/>
    <n v="85.7"/>
    <n v="27.31"/>
    <n v="2486.89"/>
    <n v="0.872"/>
    <n v="79.39"/>
  </r>
  <r>
    <x v="200"/>
    <x v="6"/>
    <x v="1"/>
    <x v="0"/>
    <x v="152"/>
    <n v="7.56"/>
    <x v="76"/>
    <n v="29.48"/>
    <n v="29.1"/>
    <n v="0.37"/>
    <x v="169"/>
    <n v="94.5"/>
    <n v="93.64"/>
    <n v="87.37"/>
    <n v="43.5"/>
    <n v="3561.7"/>
    <n v="1.476"/>
    <n v="120.82"/>
  </r>
  <r>
    <x v="200"/>
    <x v="6"/>
    <x v="1"/>
    <x v="1"/>
    <x v="153"/>
    <n v="7.71"/>
    <x v="41"/>
    <n v="34.24"/>
    <n v="33.18"/>
    <n v="1.06"/>
    <x v="49"/>
    <n v="96.38"/>
    <n v="92.34"/>
    <n v="86.23"/>
    <n v="50.46"/>
    <n v="4009.78"/>
    <n v="1.474"/>
    <n v="117.11"/>
  </r>
  <r>
    <x v="200"/>
    <x v="6"/>
    <x v="1"/>
    <x v="2"/>
    <x v="86"/>
    <n v="7.56"/>
    <x v="76"/>
    <n v="28.22"/>
    <n v="27.84"/>
    <n v="0.38"/>
    <x v="233"/>
    <n v="94.5"/>
    <n v="84.52"/>
    <n v="78.8"/>
    <n v="40.75"/>
    <n v="3308.21"/>
    <n v="1.444"/>
    <n v="117.25"/>
  </r>
  <r>
    <x v="200"/>
    <x v="6"/>
    <x v="2"/>
    <x v="0"/>
    <x v="1116"/>
    <n v="7.38"/>
    <x v="16"/>
    <n v="29.43"/>
    <n v="28.74"/>
    <n v="0.69"/>
    <x v="232"/>
    <n v="92.25"/>
    <n v="94.45"/>
    <n v="85.08"/>
    <n v="32.520000000000003"/>
    <n v="2935.36"/>
    <n v="1.105"/>
    <n v="99.74"/>
  </r>
  <r>
    <x v="200"/>
    <x v="6"/>
    <x v="2"/>
    <x v="1"/>
    <x v="1117"/>
    <n v="7.91"/>
    <x v="69"/>
    <n v="32.56"/>
    <n v="31.78"/>
    <n v="0.78"/>
    <x v="175"/>
    <n v="98.88"/>
    <n v="97.71"/>
    <n v="94.29"/>
    <n v="36.950000000000003"/>
    <n v="3021.68"/>
    <n v="1.135"/>
    <n v="92.8"/>
  </r>
  <r>
    <x v="200"/>
    <x v="6"/>
    <x v="2"/>
    <x v="2"/>
    <x v="1118"/>
    <n v="7.72"/>
    <x v="24"/>
    <n v="26.75"/>
    <n v="26.06"/>
    <n v="0.69"/>
    <x v="327"/>
    <n v="96.5"/>
    <n v="92.85"/>
    <n v="87.28"/>
    <n v="29.57"/>
    <n v="2665.13"/>
    <n v="1.105"/>
    <n v="99.64"/>
  </r>
  <r>
    <x v="200"/>
    <x v="6"/>
    <x v="3"/>
    <x v="0"/>
    <x v="1119"/>
    <n v="7.56"/>
    <x v="76"/>
    <n v="41.37"/>
    <n v="41.09"/>
    <n v="0.28000000000000003"/>
    <x v="373"/>
    <n v="94.5"/>
    <n v="96.07"/>
    <n v="90.16"/>
    <n v="3.77"/>
    <n v="1712.93"/>
    <n v="9.0999999999999998E-2"/>
    <n v="41.4"/>
  </r>
  <r>
    <x v="200"/>
    <x v="6"/>
    <x v="3"/>
    <x v="1"/>
    <x v="1120"/>
    <n v="7.58"/>
    <x v="6"/>
    <n v="38.82"/>
    <n v="38.44"/>
    <n v="0.38"/>
    <x v="81"/>
    <n v="94.75"/>
    <n v="98.1"/>
    <n v="92.04"/>
    <n v="7.34"/>
    <n v="1711.16"/>
    <n v="0.189"/>
    <n v="44.08"/>
  </r>
  <r>
    <x v="200"/>
    <x v="6"/>
    <x v="3"/>
    <x v="2"/>
    <x v="402"/>
    <n v="7.33"/>
    <x v="60"/>
    <n v="37.21"/>
    <n v="36.64"/>
    <n v="0.57999999999999996"/>
    <x v="113"/>
    <n v="91.62"/>
    <n v="90.49"/>
    <n v="81.63"/>
    <n v="5.15"/>
    <n v="1688.02"/>
    <n v="0.13800000000000001"/>
    <n v="45.36"/>
  </r>
  <r>
    <x v="201"/>
    <x v="6"/>
    <x v="0"/>
    <x v="0"/>
    <x v="563"/>
    <n v="7.67"/>
    <x v="0"/>
    <n v="40.96"/>
    <n v="40.049999999999997"/>
    <n v="0.92"/>
    <x v="74"/>
    <n v="95.88"/>
    <n v="97.43"/>
    <n v="91.32"/>
    <n v="36.32"/>
    <n v="3572.41"/>
    <n v="0.88700000000000001"/>
    <n v="87.21"/>
  </r>
  <r>
    <x v="201"/>
    <x v="6"/>
    <x v="0"/>
    <x v="1"/>
    <x v="1121"/>
    <n v="7.41"/>
    <x v="50"/>
    <n v="39.08"/>
    <n v="38.69"/>
    <n v="0.39"/>
    <x v="314"/>
    <n v="92.62"/>
    <n v="98.87"/>
    <n v="90.66"/>
    <n v="31.77"/>
    <n v="3243.12"/>
    <n v="0.81299999999999994"/>
    <n v="82.99"/>
  </r>
  <r>
    <x v="201"/>
    <x v="6"/>
    <x v="0"/>
    <x v="2"/>
    <x v="1122"/>
    <n v="7.6"/>
    <x v="5"/>
    <n v="37.44"/>
    <n v="36.049999999999997"/>
    <n v="1.39"/>
    <x v="238"/>
    <n v="95"/>
    <n v="96.7"/>
    <n v="88.45"/>
    <n v="31.14"/>
    <n v="2996.1"/>
    <n v="0.83199999999999996"/>
    <n v="80.02"/>
  </r>
  <r>
    <x v="201"/>
    <x v="6"/>
    <x v="1"/>
    <x v="0"/>
    <x v="565"/>
    <n v="7.62"/>
    <x v="54"/>
    <n v="33.86"/>
    <n v="32.82"/>
    <n v="1.04"/>
    <x v="67"/>
    <n v="95.25"/>
    <n v="94.62"/>
    <n v="87.35"/>
    <n v="49.93"/>
    <n v="3950.12"/>
    <n v="1.4750000000000001"/>
    <n v="116.66"/>
  </r>
  <r>
    <x v="201"/>
    <x v="6"/>
    <x v="1"/>
    <x v="1"/>
    <x v="1123"/>
    <n v="7.46"/>
    <x v="96"/>
    <n v="32.380000000000003"/>
    <n v="32.11"/>
    <n v="0.28000000000000003"/>
    <x v="330"/>
    <n v="93.25"/>
    <n v="94.29"/>
    <n v="87.17"/>
    <n v="46.18"/>
    <n v="3775.39"/>
    <n v="1.4259999999999999"/>
    <n v="116.58"/>
  </r>
  <r>
    <x v="201"/>
    <x v="6"/>
    <x v="1"/>
    <x v="2"/>
    <x v="624"/>
    <n v="7.51"/>
    <x v="28"/>
    <n v="30.87"/>
    <n v="30.12"/>
    <n v="0.75"/>
    <x v="59"/>
    <n v="93.88"/>
    <n v="97.68"/>
    <n v="89.47"/>
    <n v="43.86"/>
    <n v="3679.43"/>
    <n v="1.421"/>
    <n v="119.21"/>
  </r>
  <r>
    <x v="201"/>
    <x v="6"/>
    <x v="2"/>
    <x v="0"/>
    <x v="318"/>
    <n v="7.44"/>
    <x v="43"/>
    <n v="31.69"/>
    <n v="30.61"/>
    <n v="1.08"/>
    <x v="331"/>
    <n v="93"/>
    <n v="93.6"/>
    <n v="84.07"/>
    <n v="34.46"/>
    <n v="3189.66"/>
    <n v="1.087"/>
    <n v="100.64"/>
  </r>
  <r>
    <x v="201"/>
    <x v="6"/>
    <x v="2"/>
    <x v="1"/>
    <x v="130"/>
    <n v="7.63"/>
    <x v="19"/>
    <n v="31.86"/>
    <n v="31.03"/>
    <n v="0.83"/>
    <x v="327"/>
    <n v="95.38"/>
    <n v="91.91"/>
    <n v="85.39"/>
    <n v="34.369999999999997"/>
    <n v="2990"/>
    <n v="1.079"/>
    <n v="93.86"/>
  </r>
  <r>
    <x v="201"/>
    <x v="6"/>
    <x v="2"/>
    <x v="2"/>
    <x v="1062"/>
    <n v="7.33"/>
    <x v="60"/>
    <n v="31.46"/>
    <n v="29.69"/>
    <n v="1.77"/>
    <x v="464"/>
    <n v="91.62"/>
    <n v="96.68"/>
    <n v="83.59"/>
    <n v="34.57"/>
    <n v="2974.47"/>
    <n v="1.099"/>
    <n v="94.54"/>
  </r>
  <r>
    <x v="201"/>
    <x v="6"/>
    <x v="3"/>
    <x v="0"/>
    <x v="569"/>
    <n v="7.86"/>
    <x v="66"/>
    <n v="36.51"/>
    <n v="36.04"/>
    <n v="0.47"/>
    <x v="20"/>
    <n v="98.25"/>
    <n v="95.19"/>
    <n v="92.32"/>
    <n v="3.95"/>
    <n v="1536.06"/>
    <n v="0.108"/>
    <n v="42.07"/>
  </r>
  <r>
    <x v="201"/>
    <x v="6"/>
    <x v="3"/>
    <x v="1"/>
    <x v="688"/>
    <n v="6.16"/>
    <x v="162"/>
    <n v="31.9"/>
    <n v="31.3"/>
    <n v="0.6"/>
    <x v="122"/>
    <n v="77"/>
    <n v="94.41"/>
    <n v="71.34"/>
    <n v="5"/>
    <n v="1343.31"/>
    <n v="0.157"/>
    <n v="42.11"/>
  </r>
  <r>
    <x v="201"/>
    <x v="6"/>
    <x v="3"/>
    <x v="2"/>
    <x v="758"/>
    <n v="7.3"/>
    <x v="32"/>
    <n v="37.200000000000003"/>
    <n v="37.17"/>
    <n v="0.03"/>
    <x v="58"/>
    <n v="91.25"/>
    <n v="98.35"/>
    <n v="89.68"/>
    <n v="5.86"/>
    <n v="1518.36"/>
    <n v="0.158"/>
    <n v="40.82"/>
  </r>
  <r>
    <x v="202"/>
    <x v="6"/>
    <x v="0"/>
    <x v="0"/>
    <x v="376"/>
    <n v="7.41"/>
    <x v="50"/>
    <n v="33.71"/>
    <n v="33.130000000000003"/>
    <n v="0.57999999999999996"/>
    <x v="88"/>
    <n v="92.62"/>
    <n v="90.22"/>
    <n v="82.13"/>
    <n v="29"/>
    <n v="2825.17"/>
    <n v="0.86"/>
    <n v="83.81"/>
  </r>
  <r>
    <x v="202"/>
    <x v="6"/>
    <x v="0"/>
    <x v="1"/>
    <x v="551"/>
    <n v="7.96"/>
    <x v="109"/>
    <n v="40.21"/>
    <n v="39.619999999999997"/>
    <n v="0.59"/>
    <x v="275"/>
    <n v="99.5"/>
    <n v="100.63"/>
    <n v="98.65"/>
    <n v="33.94"/>
    <n v="3255.23"/>
    <n v="0.84399999999999997"/>
    <n v="80.95"/>
  </r>
  <r>
    <x v="202"/>
    <x v="6"/>
    <x v="0"/>
    <x v="2"/>
    <x v="909"/>
    <n v="7.87"/>
    <x v="33"/>
    <n v="38.380000000000003"/>
    <n v="37.17"/>
    <n v="1.21"/>
    <x v="201"/>
    <n v="98.38"/>
    <n v="96.01"/>
    <n v="91.49"/>
    <n v="32.979999999999997"/>
    <n v="2979.14"/>
    <n v="0.85899999999999999"/>
    <n v="77.63"/>
  </r>
  <r>
    <x v="202"/>
    <x v="6"/>
    <x v="1"/>
    <x v="0"/>
    <x v="910"/>
    <n v="7.98"/>
    <x v="137"/>
    <n v="37.909999999999997"/>
    <n v="37.18"/>
    <n v="0.73"/>
    <x v="370"/>
    <n v="99.75"/>
    <n v="97.03"/>
    <n v="94.92"/>
    <n v="55.11"/>
    <n v="4499.2"/>
    <n v="1.4530000000000001"/>
    <n v="118.67"/>
  </r>
  <r>
    <x v="202"/>
    <x v="6"/>
    <x v="1"/>
    <x v="1"/>
    <x v="566"/>
    <n v="7.43"/>
    <x v="37"/>
    <n v="30.47"/>
    <n v="29.71"/>
    <n v="0.76"/>
    <x v="92"/>
    <n v="92.88"/>
    <n v="98.95"/>
    <n v="89.59"/>
    <n v="43.68"/>
    <n v="3606.5"/>
    <n v="1.4339999999999999"/>
    <n v="118.36"/>
  </r>
  <r>
    <x v="202"/>
    <x v="6"/>
    <x v="1"/>
    <x v="2"/>
    <x v="592"/>
    <n v="7.73"/>
    <x v="1"/>
    <n v="35.33"/>
    <n v="34.58"/>
    <n v="0.75"/>
    <x v="63"/>
    <n v="96.62"/>
    <n v="93.91"/>
    <n v="88.82"/>
    <n v="53.13"/>
    <n v="4143.99"/>
    <n v="1.504"/>
    <n v="117.28"/>
  </r>
  <r>
    <x v="202"/>
    <x v="6"/>
    <x v="2"/>
    <x v="0"/>
    <x v="613"/>
    <n v="7.88"/>
    <x v="95"/>
    <n v="34.090000000000003"/>
    <n v="33.19"/>
    <n v="0.89"/>
    <x v="282"/>
    <n v="98.5"/>
    <n v="92.11"/>
    <n v="88.35"/>
    <n v="39.04"/>
    <n v="3200.83"/>
    <n v="1.145"/>
    <n v="93.9"/>
  </r>
  <r>
    <x v="202"/>
    <x v="6"/>
    <x v="2"/>
    <x v="1"/>
    <x v="885"/>
    <n v="7.35"/>
    <x v="34"/>
    <n v="32.25"/>
    <n v="31.47"/>
    <n v="0.78"/>
    <x v="249"/>
    <n v="91.88"/>
    <n v="100.19"/>
    <n v="89.82"/>
    <n v="35.369999999999997"/>
    <n v="3094.06"/>
    <n v="1.097"/>
    <n v="95.94"/>
  </r>
  <r>
    <x v="202"/>
    <x v="6"/>
    <x v="2"/>
    <x v="2"/>
    <x v="1124"/>
    <n v="7.46"/>
    <x v="96"/>
    <n v="31.75"/>
    <n v="30.79"/>
    <n v="0.96"/>
    <x v="420"/>
    <n v="93.25"/>
    <n v="95.96"/>
    <n v="86.78"/>
    <n v="35.159999999999997"/>
    <n v="3103.39"/>
    <n v="1.1080000000000001"/>
    <n v="97.75"/>
  </r>
  <r>
    <x v="202"/>
    <x v="6"/>
    <x v="3"/>
    <x v="0"/>
    <x v="993"/>
    <n v="7.77"/>
    <x v="26"/>
    <n v="42.91"/>
    <n v="42.21"/>
    <n v="0.69"/>
    <x v="154"/>
    <n v="97.12"/>
    <n v="95.81"/>
    <n v="91.56"/>
    <n v="6.47"/>
    <n v="1596.49"/>
    <n v="0.151"/>
    <n v="37.21"/>
  </r>
  <r>
    <x v="202"/>
    <x v="6"/>
    <x v="3"/>
    <x v="1"/>
    <x v="457"/>
    <n v="7.34"/>
    <x v="2"/>
    <n v="39.67"/>
    <n v="39.450000000000003"/>
    <n v="0.22"/>
    <x v="173"/>
    <n v="91.75"/>
    <n v="94.13"/>
    <n v="85.89"/>
    <n v="6.73"/>
    <n v="1584.31"/>
    <n v="0.17"/>
    <n v="39.94"/>
  </r>
  <r>
    <x v="202"/>
    <x v="6"/>
    <x v="3"/>
    <x v="2"/>
    <x v="483"/>
    <n v="7.65"/>
    <x v="48"/>
    <n v="38.79"/>
    <n v="38.549999999999997"/>
    <n v="0.24"/>
    <x v="41"/>
    <n v="95.62"/>
    <n v="89.61"/>
    <n v="85.17"/>
    <n v="4.79"/>
    <n v="1630.5"/>
    <n v="0.124"/>
    <n v="42.03"/>
  </r>
  <r>
    <x v="203"/>
    <x v="6"/>
    <x v="0"/>
    <x v="0"/>
    <x v="655"/>
    <n v="7.55"/>
    <x v="25"/>
    <n v="34.979999999999997"/>
    <n v="33.93"/>
    <n v="1.05"/>
    <x v="105"/>
    <n v="94.38"/>
    <n v="101.28"/>
    <n v="92.72"/>
    <n v="28.85"/>
    <n v="2778.5"/>
    <n v="0.82499999999999996"/>
    <n v="79.430000000000007"/>
  </r>
  <r>
    <x v="203"/>
    <x v="6"/>
    <x v="0"/>
    <x v="1"/>
    <x v="3"/>
    <n v="7.28"/>
    <x v="90"/>
    <n v="31.02"/>
    <n v="30.21"/>
    <n v="0.81"/>
    <x v="282"/>
    <n v="91"/>
    <n v="97.23"/>
    <n v="86.16"/>
    <n v="24.81"/>
    <n v="2597.56"/>
    <n v="0.8"/>
    <n v="83.73"/>
  </r>
  <r>
    <x v="203"/>
    <x v="6"/>
    <x v="0"/>
    <x v="2"/>
    <x v="768"/>
    <n v="7.56"/>
    <x v="76"/>
    <n v="37.9"/>
    <n v="37.32"/>
    <n v="0.57999999999999996"/>
    <x v="13"/>
    <n v="94.5"/>
    <n v="91.68"/>
    <n v="85.31"/>
    <n v="30.89"/>
    <n v="3176.04"/>
    <n v="0.81499999999999995"/>
    <n v="83.81"/>
  </r>
  <r>
    <x v="203"/>
    <x v="6"/>
    <x v="1"/>
    <x v="0"/>
    <x v="658"/>
    <n v="7.56"/>
    <x v="76"/>
    <n v="31.16"/>
    <n v="30.58"/>
    <n v="0.59"/>
    <x v="237"/>
    <n v="94.5"/>
    <n v="93.59"/>
    <n v="86.77"/>
    <n v="44.61"/>
    <n v="3593.58"/>
    <n v="1.431"/>
    <n v="115.31"/>
  </r>
  <r>
    <x v="203"/>
    <x v="6"/>
    <x v="1"/>
    <x v="1"/>
    <x v="8"/>
    <n v="7.39"/>
    <x v="59"/>
    <n v="30.8"/>
    <n v="30.22"/>
    <n v="0.57999999999999996"/>
    <x v="199"/>
    <n v="92.38"/>
    <n v="96.28"/>
    <n v="87.27"/>
    <n v="46.37"/>
    <n v="3647.83"/>
    <n v="1.5049999999999999"/>
    <n v="118.42"/>
  </r>
  <r>
    <x v="203"/>
    <x v="6"/>
    <x v="1"/>
    <x v="2"/>
    <x v="971"/>
    <n v="7.97"/>
    <x v="77"/>
    <n v="32.270000000000003"/>
    <n v="31.46"/>
    <n v="0.81"/>
    <x v="92"/>
    <n v="99.62"/>
    <n v="99.51"/>
    <n v="96.65"/>
    <n v="47.14"/>
    <n v="3702.35"/>
    <n v="1.4610000000000001"/>
    <n v="114.72"/>
  </r>
  <r>
    <x v="203"/>
    <x v="6"/>
    <x v="2"/>
    <x v="0"/>
    <x v="1125"/>
    <n v="7.67"/>
    <x v="0"/>
    <n v="35"/>
    <n v="33.299999999999997"/>
    <n v="1.69"/>
    <x v="465"/>
    <n v="95.88"/>
    <n v="94.84"/>
    <n v="86.52"/>
    <n v="39.58"/>
    <n v="3300.72"/>
    <n v="1.131"/>
    <n v="94.31"/>
  </r>
  <r>
    <x v="203"/>
    <x v="6"/>
    <x v="2"/>
    <x v="1"/>
    <x v="1126"/>
    <n v="7.83"/>
    <x v="11"/>
    <n v="32.32"/>
    <n v="31.3"/>
    <n v="1.02"/>
    <x v="269"/>
    <n v="97.88"/>
    <n v="97.74"/>
    <n v="92.64"/>
    <n v="37.85"/>
    <n v="3110.08"/>
    <n v="1.171"/>
    <n v="96.22"/>
  </r>
  <r>
    <x v="203"/>
    <x v="6"/>
    <x v="2"/>
    <x v="2"/>
    <x v="1127"/>
    <n v="7.32"/>
    <x v="18"/>
    <n v="27.62"/>
    <n v="26.64"/>
    <n v="0.98"/>
    <x v="463"/>
    <n v="91.5"/>
    <n v="94.42"/>
    <n v="83.33"/>
    <n v="30.88"/>
    <n v="2803.17"/>
    <n v="1.1180000000000001"/>
    <n v="101.5"/>
  </r>
  <r>
    <x v="203"/>
    <x v="6"/>
    <x v="3"/>
    <x v="0"/>
    <x v="137"/>
    <n v="7.56"/>
    <x v="76"/>
    <n v="35.869999999999997"/>
    <n v="35.51"/>
    <n v="0.36"/>
    <x v="95"/>
    <n v="94.5"/>
    <n v="98.29"/>
    <n v="91.96"/>
    <n v="3.29"/>
    <n v="1425.56"/>
    <n v="9.1999999999999998E-2"/>
    <n v="39.74"/>
  </r>
  <r>
    <x v="203"/>
    <x v="6"/>
    <x v="3"/>
    <x v="1"/>
    <x v="610"/>
    <n v="7.87"/>
    <x v="33"/>
    <n v="38.090000000000003"/>
    <n v="38.090000000000003"/>
    <n v="0"/>
    <x v="56"/>
    <n v="98.38"/>
    <n v="97.8"/>
    <n v="96.21"/>
    <n v="3.74"/>
    <n v="1498.77"/>
    <n v="9.8000000000000004E-2"/>
    <n v="39.35"/>
  </r>
  <r>
    <x v="203"/>
    <x v="6"/>
    <x v="3"/>
    <x v="2"/>
    <x v="1128"/>
    <n v="7.45"/>
    <x v="58"/>
    <n v="38.799999999999997"/>
    <n v="38.520000000000003"/>
    <n v="0.27"/>
    <x v="51"/>
    <n v="93.12"/>
    <n v="89.76"/>
    <n v="83.01"/>
    <n v="4.0999999999999996"/>
    <n v="1565.51"/>
    <n v="0.106"/>
    <n v="40.35"/>
  </r>
  <r>
    <x v="204"/>
    <x v="6"/>
    <x v="0"/>
    <x v="0"/>
    <x v="611"/>
    <n v="7.27"/>
    <x v="12"/>
    <n v="34.270000000000003"/>
    <n v="33.36"/>
    <n v="0.92"/>
    <x v="358"/>
    <n v="90.88"/>
    <n v="93.97"/>
    <n v="83.11"/>
    <n v="29.42"/>
    <n v="2895.7"/>
    <n v="0.85799999999999998"/>
    <n v="84.5"/>
  </r>
  <r>
    <x v="204"/>
    <x v="6"/>
    <x v="0"/>
    <x v="1"/>
    <x v="553"/>
    <n v="7.84"/>
    <x v="52"/>
    <n v="35.51"/>
    <n v="34.22"/>
    <n v="1.29"/>
    <x v="448"/>
    <n v="98"/>
    <n v="95.63"/>
    <n v="90.31"/>
    <n v="31.2"/>
    <n v="3019.84"/>
    <n v="0.879"/>
    <n v="85.05"/>
  </r>
  <r>
    <x v="204"/>
    <x v="6"/>
    <x v="0"/>
    <x v="2"/>
    <x v="910"/>
    <n v="7.1"/>
    <x v="89"/>
    <n v="34.31"/>
    <n v="33.85"/>
    <n v="0.46"/>
    <x v="293"/>
    <n v="88.75"/>
    <n v="91.52"/>
    <n v="80.14"/>
    <n v="29.4"/>
    <n v="2825.43"/>
    <n v="0.85699999999999998"/>
    <n v="82.35"/>
  </r>
  <r>
    <x v="204"/>
    <x v="6"/>
    <x v="1"/>
    <x v="0"/>
    <x v="613"/>
    <n v="7.45"/>
    <x v="58"/>
    <n v="30.68"/>
    <n v="30.33"/>
    <n v="0.35"/>
    <x v="135"/>
    <n v="93.12"/>
    <n v="90.26"/>
    <n v="83.1"/>
    <n v="47.27"/>
    <n v="3597.94"/>
    <n v="1.5409999999999999"/>
    <n v="117.27"/>
  </r>
  <r>
    <x v="204"/>
    <x v="6"/>
    <x v="1"/>
    <x v="1"/>
    <x v="454"/>
    <n v="7.69"/>
    <x v="13"/>
    <n v="34.200000000000003"/>
    <n v="33.99"/>
    <n v="0.22"/>
    <x v="163"/>
    <n v="96.12"/>
    <n v="92.59"/>
    <n v="88.44"/>
    <n v="49.63"/>
    <n v="3960.49"/>
    <n v="1.4510000000000001"/>
    <n v="115.8"/>
  </r>
  <r>
    <x v="204"/>
    <x v="6"/>
    <x v="1"/>
    <x v="2"/>
    <x v="364"/>
    <n v="7.46"/>
    <x v="96"/>
    <n v="31.81"/>
    <n v="31.44"/>
    <n v="0.38"/>
    <x v="132"/>
    <n v="93.25"/>
    <n v="93.4"/>
    <n v="86.07"/>
    <n v="46.16"/>
    <n v="3784.01"/>
    <n v="1.4510000000000001"/>
    <n v="118.95"/>
  </r>
  <r>
    <x v="204"/>
    <x v="6"/>
    <x v="2"/>
    <x v="0"/>
    <x v="615"/>
    <n v="7.6"/>
    <x v="5"/>
    <n v="33.630000000000003"/>
    <n v="32.78"/>
    <n v="0.85"/>
    <x v="47"/>
    <n v="95"/>
    <n v="97.07"/>
    <n v="89.87"/>
    <n v="37.19"/>
    <n v="3224.66"/>
    <n v="1.1060000000000001"/>
    <n v="95.88"/>
  </r>
  <r>
    <x v="204"/>
    <x v="6"/>
    <x v="2"/>
    <x v="1"/>
    <x v="1083"/>
    <n v="7.56"/>
    <x v="76"/>
    <n v="31.05"/>
    <n v="30.44"/>
    <n v="0.61"/>
    <x v="66"/>
    <n v="94.5"/>
    <n v="96.16"/>
    <n v="89.1"/>
    <n v="33.25"/>
    <n v="2978.2"/>
    <n v="1.071"/>
    <n v="95.93"/>
  </r>
  <r>
    <x v="204"/>
    <x v="6"/>
    <x v="2"/>
    <x v="2"/>
    <x v="1129"/>
    <n v="7.55"/>
    <x v="25"/>
    <n v="27.58"/>
    <n v="26.31"/>
    <n v="1.27"/>
    <x v="466"/>
    <n v="94.38"/>
    <n v="92.8"/>
    <n v="83.55"/>
    <n v="29.65"/>
    <n v="2552.81"/>
    <n v="1.075"/>
    <n v="92.56"/>
  </r>
  <r>
    <x v="204"/>
    <x v="6"/>
    <x v="3"/>
    <x v="0"/>
    <x v="618"/>
    <n v="7.27"/>
    <x v="12"/>
    <n v="35.81"/>
    <n v="35.54"/>
    <n v="0.27"/>
    <x v="40"/>
    <n v="90.88"/>
    <n v="102.68"/>
    <n v="92.6"/>
    <n v="6.21"/>
    <n v="1589.07"/>
    <n v="0.17299999999999999"/>
    <n v="44.37"/>
  </r>
  <r>
    <x v="204"/>
    <x v="6"/>
    <x v="3"/>
    <x v="1"/>
    <x v="997"/>
    <n v="8"/>
    <x v="84"/>
    <n v="38.340000000000003"/>
    <n v="37.869999999999997"/>
    <n v="0.47"/>
    <x v="155"/>
    <n v="100"/>
    <n v="96.39"/>
    <n v="95.2"/>
    <n v="6.95"/>
    <n v="1672.53"/>
    <n v="0.18099999999999999"/>
    <n v="43.63"/>
  </r>
  <r>
    <x v="204"/>
    <x v="6"/>
    <x v="3"/>
    <x v="2"/>
    <x v="1060"/>
    <n v="7.52"/>
    <x v="39"/>
    <n v="37.049999999999997"/>
    <n v="36.56"/>
    <n v="0.49"/>
    <x v="293"/>
    <n v="94"/>
    <n v="87.3"/>
    <n v="80.97"/>
    <n v="5.48"/>
    <n v="1613.97"/>
    <n v="0.14799999999999999"/>
    <n v="43.56"/>
  </r>
  <r>
    <x v="205"/>
    <x v="6"/>
    <x v="0"/>
    <x v="0"/>
    <x v="368"/>
    <n v="7.52"/>
    <x v="39"/>
    <n v="37.17"/>
    <n v="36.11"/>
    <n v="1.07"/>
    <x v="102"/>
    <n v="94"/>
    <n v="96.25"/>
    <n v="87.87"/>
    <n v="32.92"/>
    <n v="2941.26"/>
    <n v="0.88600000000000001"/>
    <n v="79.12"/>
  </r>
  <r>
    <x v="205"/>
    <x v="6"/>
    <x v="0"/>
    <x v="1"/>
    <x v="369"/>
    <n v="5.0199999999999996"/>
    <x v="163"/>
    <n v="22.87"/>
    <n v="22.25"/>
    <n v="0.62"/>
    <x v="308"/>
    <n v="62.75"/>
    <n v="92.69"/>
    <n v="56.59"/>
    <n v="19.45"/>
    <n v="1908.29"/>
    <n v="0.85099999999999998"/>
    <n v="83.45"/>
  </r>
  <r>
    <x v="205"/>
    <x v="6"/>
    <x v="0"/>
    <x v="2"/>
    <x v="370"/>
    <n v="7.58"/>
    <x v="6"/>
    <n v="34.630000000000003"/>
    <n v="33.71"/>
    <n v="0.92"/>
    <x v="358"/>
    <n v="94.75"/>
    <n v="98.38"/>
    <n v="90.72"/>
    <n v="29.29"/>
    <n v="2854.1"/>
    <n v="0.84599999999999997"/>
    <n v="82.41"/>
  </r>
  <r>
    <x v="205"/>
    <x v="6"/>
    <x v="1"/>
    <x v="0"/>
    <x v="371"/>
    <n v="7.67"/>
    <x v="0"/>
    <n v="35.79"/>
    <n v="34.56"/>
    <n v="1.23"/>
    <x v="307"/>
    <n v="95.88"/>
    <n v="99.52"/>
    <n v="92.14"/>
    <n v="51.62"/>
    <n v="4213.87"/>
    <n v="1.4419999999999999"/>
    <n v="117.74"/>
  </r>
  <r>
    <x v="205"/>
    <x v="6"/>
    <x v="1"/>
    <x v="1"/>
    <x v="372"/>
    <n v="7.72"/>
    <x v="24"/>
    <n v="32.89"/>
    <n v="32.49"/>
    <n v="0.39"/>
    <x v="408"/>
    <n v="96.5"/>
    <n v="96.85"/>
    <n v="92.34"/>
    <n v="47.84"/>
    <n v="3799.98"/>
    <n v="1.4550000000000001"/>
    <n v="115.55"/>
  </r>
  <r>
    <x v="205"/>
    <x v="6"/>
    <x v="1"/>
    <x v="2"/>
    <x v="143"/>
    <n v="7.2"/>
    <x v="91"/>
    <n v="31.28"/>
    <n v="30.77"/>
    <n v="0.51"/>
    <x v="312"/>
    <n v="90"/>
    <n v="92.43"/>
    <n v="81.83"/>
    <n v="45.32"/>
    <n v="3701.67"/>
    <n v="1.4490000000000001"/>
    <n v="118.34"/>
  </r>
  <r>
    <x v="205"/>
    <x v="6"/>
    <x v="2"/>
    <x v="0"/>
    <x v="373"/>
    <n v="7.7"/>
    <x v="10"/>
    <n v="31.33"/>
    <n v="30.34"/>
    <n v="0.99"/>
    <x v="53"/>
    <n v="96.25"/>
    <n v="95.78"/>
    <n v="89.28"/>
    <n v="35.340000000000003"/>
    <n v="2874.37"/>
    <n v="1.1279999999999999"/>
    <n v="91.75"/>
  </r>
  <r>
    <x v="205"/>
    <x v="6"/>
    <x v="2"/>
    <x v="1"/>
    <x v="374"/>
    <n v="7.57"/>
    <x v="42"/>
    <n v="33.32"/>
    <n v="32.51"/>
    <n v="0.81"/>
    <x v="59"/>
    <n v="94.62"/>
    <n v="97.45"/>
    <n v="89.97"/>
    <n v="36.630000000000003"/>
    <n v="3181.52"/>
    <n v="1.099"/>
    <n v="95.48"/>
  </r>
  <r>
    <x v="205"/>
    <x v="6"/>
    <x v="2"/>
    <x v="2"/>
    <x v="375"/>
    <n v="7.6"/>
    <x v="5"/>
    <n v="33.369999999999997"/>
    <n v="32.42"/>
    <n v="0.95"/>
    <x v="78"/>
    <n v="95"/>
    <n v="95.49"/>
    <n v="88.13"/>
    <n v="37.340000000000003"/>
    <n v="3109.36"/>
    <n v="1.119"/>
    <n v="93.18"/>
  </r>
  <r>
    <x v="205"/>
    <x v="6"/>
    <x v="3"/>
    <x v="0"/>
    <x v="0"/>
    <n v="7.57"/>
    <x v="42"/>
    <n v="38.43"/>
    <n v="38.24"/>
    <n v="0.19"/>
    <x v="437"/>
    <n v="94.62"/>
    <n v="95.96"/>
    <n v="90.35"/>
    <n v="3.64"/>
    <n v="1546.39"/>
    <n v="9.5000000000000001E-2"/>
    <n v="40.24"/>
  </r>
  <r>
    <x v="205"/>
    <x v="6"/>
    <x v="3"/>
    <x v="1"/>
    <x v="1"/>
    <n v="7.38"/>
    <x v="16"/>
    <n v="38.01"/>
    <n v="37.56"/>
    <n v="0.45"/>
    <x v="369"/>
    <n v="92.25"/>
    <n v="101.58"/>
    <n v="92.59"/>
    <n v="4.59"/>
    <n v="1493.1"/>
    <n v="0.121"/>
    <n v="39.28"/>
  </r>
  <r>
    <x v="205"/>
    <x v="6"/>
    <x v="3"/>
    <x v="2"/>
    <x v="2"/>
    <n v="7.46"/>
    <x v="96"/>
    <n v="36.39"/>
    <n v="35.950000000000003"/>
    <n v="0.43"/>
    <x v="369"/>
    <n v="93.25"/>
    <n v="94.7"/>
    <n v="87.26"/>
    <n v="3.87"/>
    <n v="1478.78"/>
    <n v="0.106"/>
    <n v="40.64"/>
  </r>
  <r>
    <x v="206"/>
    <x v="6"/>
    <x v="0"/>
    <x v="0"/>
    <x v="1130"/>
    <n v="7.44"/>
    <x v="43"/>
    <n v="33.6"/>
    <n v="33.29"/>
    <n v="0.31"/>
    <x v="344"/>
    <n v="93"/>
    <n v="95.86"/>
    <n v="88.32"/>
    <n v="30.61"/>
    <n v="2750.43"/>
    <n v="0.91100000000000003"/>
    <n v="81.849999999999994"/>
  </r>
  <r>
    <x v="206"/>
    <x v="6"/>
    <x v="0"/>
    <x v="1"/>
    <x v="820"/>
    <n v="7.55"/>
    <x v="25"/>
    <n v="36.340000000000003"/>
    <n v="35.090000000000003"/>
    <n v="1.25"/>
    <x v="203"/>
    <n v="94.38"/>
    <n v="96.41"/>
    <n v="87.86"/>
    <n v="31.12"/>
    <n v="3085.81"/>
    <n v="0.85599999999999998"/>
    <n v="84.91"/>
  </r>
  <r>
    <x v="206"/>
    <x v="6"/>
    <x v="0"/>
    <x v="2"/>
    <x v="1131"/>
    <n v="7.15"/>
    <x v="108"/>
    <n v="36.65"/>
    <n v="35.64"/>
    <n v="1.01"/>
    <x v="42"/>
    <n v="89.38"/>
    <n v="95.9"/>
    <n v="83.35"/>
    <n v="30.19"/>
    <n v="2996.84"/>
    <n v="0.82399999999999995"/>
    <n v="81.77"/>
  </r>
  <r>
    <x v="206"/>
    <x v="6"/>
    <x v="1"/>
    <x v="0"/>
    <x v="413"/>
    <n v="7.73"/>
    <x v="1"/>
    <n v="38.299999999999997"/>
    <n v="37.369999999999997"/>
    <n v="0.93"/>
    <x v="249"/>
    <n v="96.62"/>
    <n v="96.42"/>
    <n v="90.91"/>
    <n v="55.45"/>
    <n v="4446"/>
    <n v="1.448"/>
    <n v="116.09"/>
  </r>
  <r>
    <x v="206"/>
    <x v="6"/>
    <x v="1"/>
    <x v="1"/>
    <x v="41"/>
    <n v="7.7"/>
    <x v="10"/>
    <n v="34.76"/>
    <n v="34"/>
    <n v="0.75"/>
    <x v="296"/>
    <n v="96.25"/>
    <n v="98.81"/>
    <n v="93.04"/>
    <n v="51.69"/>
    <n v="4229.95"/>
    <n v="1.4870000000000001"/>
    <n v="121.7"/>
  </r>
  <r>
    <x v="206"/>
    <x v="6"/>
    <x v="1"/>
    <x v="2"/>
    <x v="414"/>
    <n v="7.37"/>
    <x v="47"/>
    <n v="32.630000000000003"/>
    <n v="32.32"/>
    <n v="0.31"/>
    <x v="156"/>
    <n v="92.12"/>
    <n v="91.93"/>
    <n v="83.9"/>
    <n v="48.23"/>
    <n v="3757.7"/>
    <n v="1.478"/>
    <n v="115.17"/>
  </r>
  <r>
    <x v="206"/>
    <x v="6"/>
    <x v="2"/>
    <x v="0"/>
    <x v="1090"/>
    <n v="7.44"/>
    <x v="43"/>
    <n v="33.99"/>
    <n v="33.26"/>
    <n v="0.73"/>
    <x v="93"/>
    <n v="93"/>
    <n v="93.32"/>
    <n v="84.91"/>
    <n v="36.299999999999997"/>
    <n v="3363.24"/>
    <n v="1.0680000000000001"/>
    <n v="98.95"/>
  </r>
  <r>
    <x v="206"/>
    <x v="6"/>
    <x v="2"/>
    <x v="1"/>
    <x v="1053"/>
    <n v="7.52"/>
    <x v="39"/>
    <n v="31.6"/>
    <n v="30.59"/>
    <n v="1"/>
    <x v="123"/>
    <n v="94"/>
    <n v="92.4"/>
    <n v="84.09"/>
    <n v="35.130000000000003"/>
    <n v="3138.4"/>
    <n v="1.1120000000000001"/>
    <n v="99.33"/>
  </r>
  <r>
    <x v="206"/>
    <x v="6"/>
    <x v="2"/>
    <x v="2"/>
    <x v="1132"/>
    <n v="7.98"/>
    <x v="137"/>
    <n v="29.6"/>
    <n v="28.75"/>
    <n v="0.85"/>
    <x v="78"/>
    <n v="99.75"/>
    <n v="88.45"/>
    <n v="85.71"/>
    <n v="32.950000000000003"/>
    <n v="2952.85"/>
    <n v="1.113"/>
    <n v="99.77"/>
  </r>
  <r>
    <x v="206"/>
    <x v="6"/>
    <x v="3"/>
    <x v="0"/>
    <x v="718"/>
    <n v="7.49"/>
    <x v="55"/>
    <n v="38.85"/>
    <n v="38.42"/>
    <n v="0.43"/>
    <x v="187"/>
    <n v="93.62"/>
    <n v="96.95"/>
    <n v="89.76"/>
    <n v="5.09"/>
    <n v="1568.15"/>
    <n v="0.13100000000000001"/>
    <n v="40.36"/>
  </r>
  <r>
    <x v="206"/>
    <x v="6"/>
    <x v="3"/>
    <x v="1"/>
    <x v="47"/>
    <n v="7.83"/>
    <x v="11"/>
    <n v="37.82"/>
    <n v="37.74"/>
    <n v="0.09"/>
    <x v="398"/>
    <n v="97.88"/>
    <n v="98.64"/>
    <n v="96.32"/>
    <n v="4.3899999999999997"/>
    <n v="1564.09"/>
    <n v="0.11600000000000001"/>
    <n v="41.35"/>
  </r>
  <r>
    <x v="206"/>
    <x v="6"/>
    <x v="3"/>
    <x v="2"/>
    <x v="1133"/>
    <n v="7.94"/>
    <x v="27"/>
    <n v="39.29"/>
    <n v="39.21"/>
    <n v="0.08"/>
    <x v="461"/>
    <n v="99.25"/>
    <n v="93.27"/>
    <n v="92.37"/>
    <n v="3.18"/>
    <n v="1791.59"/>
    <n v="8.1000000000000003E-2"/>
    <n v="45.6"/>
  </r>
  <r>
    <x v="207"/>
    <x v="6"/>
    <x v="0"/>
    <x v="0"/>
    <x v="1134"/>
    <n v="7.49"/>
    <x v="55"/>
    <n v="34.19"/>
    <n v="32.99"/>
    <n v="1.2"/>
    <x v="106"/>
    <n v="93.62"/>
    <n v="101.38"/>
    <n v="91.58"/>
    <n v="31.53"/>
    <n v="2782.15"/>
    <n v="0.92200000000000004"/>
    <n v="81.37"/>
  </r>
  <r>
    <x v="207"/>
    <x v="6"/>
    <x v="0"/>
    <x v="1"/>
    <x v="1102"/>
    <n v="7.64"/>
    <x v="22"/>
    <n v="35.69"/>
    <n v="34.67"/>
    <n v="1.03"/>
    <x v="339"/>
    <n v="95.5"/>
    <n v="95.55"/>
    <n v="88.63"/>
    <n v="28.15"/>
    <n v="2971.13"/>
    <n v="0.78900000000000003"/>
    <n v="83.24"/>
  </r>
  <r>
    <x v="207"/>
    <x v="6"/>
    <x v="0"/>
    <x v="2"/>
    <x v="984"/>
    <n v="7.99"/>
    <x v="130"/>
    <n v="35.19"/>
    <n v="34.340000000000003"/>
    <n v="0.84"/>
    <x v="244"/>
    <n v="99.88"/>
    <n v="95.2"/>
    <n v="92.8"/>
    <n v="30.89"/>
    <n v="2864.48"/>
    <n v="0.878"/>
    <n v="81.41"/>
  </r>
  <r>
    <x v="207"/>
    <x v="6"/>
    <x v="1"/>
    <x v="0"/>
    <x v="986"/>
    <n v="7.33"/>
    <x v="60"/>
    <n v="33.33"/>
    <n v="33.01"/>
    <n v="0.31"/>
    <x v="156"/>
    <n v="91.62"/>
    <n v="95.62"/>
    <n v="86.79"/>
    <n v="49.18"/>
    <n v="3935.2"/>
    <n v="1.476"/>
    <n v="118.08"/>
  </r>
  <r>
    <x v="207"/>
    <x v="6"/>
    <x v="1"/>
    <x v="1"/>
    <x v="987"/>
    <n v="7.75"/>
    <x v="53"/>
    <n v="32.409999999999997"/>
    <n v="31.55"/>
    <n v="0.86"/>
    <x v="231"/>
    <n v="96.88"/>
    <n v="92.63"/>
    <n v="87.35"/>
    <n v="46.51"/>
    <n v="3815.06"/>
    <n v="1.4350000000000001"/>
    <n v="117.72"/>
  </r>
  <r>
    <x v="207"/>
    <x v="6"/>
    <x v="1"/>
    <x v="2"/>
    <x v="988"/>
    <n v="7.83"/>
    <x v="11"/>
    <n v="32.01"/>
    <n v="31.59"/>
    <n v="0.41"/>
    <x v="20"/>
    <n v="97.88"/>
    <n v="94.66"/>
    <n v="91.46"/>
    <n v="46.29"/>
    <n v="3778.97"/>
    <n v="1.446"/>
    <n v="118.07"/>
  </r>
  <r>
    <x v="207"/>
    <x v="6"/>
    <x v="2"/>
    <x v="0"/>
    <x v="1135"/>
    <n v="7.82"/>
    <x v="46"/>
    <n v="32.520000000000003"/>
    <n v="31.22"/>
    <n v="1.3"/>
    <x v="147"/>
    <n v="97.75"/>
    <n v="98.97"/>
    <n v="92.88"/>
    <n v="35.869999999999997"/>
    <n v="3219"/>
    <n v="1.103"/>
    <n v="98.98"/>
  </r>
  <r>
    <x v="207"/>
    <x v="6"/>
    <x v="2"/>
    <x v="1"/>
    <x v="1136"/>
    <n v="7.57"/>
    <x v="42"/>
    <n v="30.42"/>
    <n v="29.34"/>
    <n v="1.0900000000000001"/>
    <x v="452"/>
    <n v="94.62"/>
    <n v="92.36"/>
    <n v="84.27"/>
    <n v="33.630000000000003"/>
    <n v="2920.94"/>
    <n v="1.1060000000000001"/>
    <n v="96.02"/>
  </r>
  <r>
    <x v="207"/>
    <x v="6"/>
    <x v="2"/>
    <x v="2"/>
    <x v="1137"/>
    <n v="7.53"/>
    <x v="78"/>
    <n v="28.97"/>
    <n v="28.35"/>
    <n v="0.63"/>
    <x v="93"/>
    <n v="94.12"/>
    <n v="92.6"/>
    <n v="85.27"/>
    <n v="30.23"/>
    <n v="2807.92"/>
    <n v="1.044"/>
    <n v="96.91"/>
  </r>
  <r>
    <x v="207"/>
    <x v="6"/>
    <x v="3"/>
    <x v="0"/>
    <x v="125"/>
    <n v="7.45"/>
    <x v="58"/>
    <n v="36.74"/>
    <n v="36.299999999999997"/>
    <n v="0.44"/>
    <x v="408"/>
    <n v="93.12"/>
    <n v="97.78"/>
    <n v="89.96"/>
    <n v="5.0599999999999996"/>
    <n v="1546.9"/>
    <n v="0.13800000000000001"/>
    <n v="42.11"/>
  </r>
  <r>
    <x v="207"/>
    <x v="6"/>
    <x v="3"/>
    <x v="1"/>
    <x v="856"/>
    <n v="7.78"/>
    <x v="14"/>
    <n v="38.869999999999997"/>
    <n v="38.06"/>
    <n v="0.8"/>
    <x v="8"/>
    <n v="97.25"/>
    <n v="99.3"/>
    <n v="94.57"/>
    <n v="3.14"/>
    <n v="1541.47"/>
    <n v="8.1000000000000003E-2"/>
    <n v="39.659999999999997"/>
  </r>
  <r>
    <x v="207"/>
    <x v="6"/>
    <x v="3"/>
    <x v="2"/>
    <x v="945"/>
    <n v="7.5"/>
    <x v="35"/>
    <n v="33.33"/>
    <n v="33"/>
    <n v="0.33"/>
    <x v="181"/>
    <n v="93.75"/>
    <n v="92.45"/>
    <n v="85.82"/>
    <n v="2.82"/>
    <n v="1408.31"/>
    <n v="8.5000000000000006E-2"/>
    <n v="42.26"/>
  </r>
  <r>
    <x v="208"/>
    <x v="6"/>
    <x v="0"/>
    <x v="0"/>
    <x v="428"/>
    <n v="7.9"/>
    <x v="65"/>
    <n v="37.49"/>
    <n v="36.83"/>
    <n v="0.67"/>
    <x v="68"/>
    <n v="98.75"/>
    <n v="98.54"/>
    <n v="95.58"/>
    <n v="31.07"/>
    <n v="3061.5"/>
    <n v="0.82899999999999996"/>
    <n v="81.66"/>
  </r>
  <r>
    <x v="208"/>
    <x v="6"/>
    <x v="0"/>
    <x v="1"/>
    <x v="140"/>
    <n v="7.52"/>
    <x v="39"/>
    <n v="30.88"/>
    <n v="29.89"/>
    <n v="0.99"/>
    <x v="309"/>
    <n v="94"/>
    <n v="102.91"/>
    <n v="93.64"/>
    <n v="26"/>
    <n v="2529.39"/>
    <n v="0.84199999999999997"/>
    <n v="81.91"/>
  </r>
  <r>
    <x v="208"/>
    <x v="6"/>
    <x v="0"/>
    <x v="2"/>
    <x v="141"/>
    <n v="7.82"/>
    <x v="46"/>
    <n v="37.86"/>
    <n v="37.07"/>
    <n v="0.79"/>
    <x v="162"/>
    <n v="97.75"/>
    <n v="93.34"/>
    <n v="89.34"/>
    <n v="29.74"/>
    <n v="3108.97"/>
    <n v="0.78600000000000003"/>
    <n v="82.13"/>
  </r>
  <r>
    <x v="208"/>
    <x v="6"/>
    <x v="1"/>
    <x v="0"/>
    <x v="144"/>
    <n v="7.84"/>
    <x v="52"/>
    <n v="33.57"/>
    <n v="33.159999999999997"/>
    <n v="0.4"/>
    <x v="408"/>
    <n v="98"/>
    <n v="94.8"/>
    <n v="91.79"/>
    <n v="49.48"/>
    <n v="3919.47"/>
    <n v="1.474"/>
    <n v="116.77"/>
  </r>
  <r>
    <x v="208"/>
    <x v="6"/>
    <x v="1"/>
    <x v="1"/>
    <x v="1138"/>
    <n v="7.54"/>
    <x v="61"/>
    <n v="31.06"/>
    <n v="30.84"/>
    <n v="0.22"/>
    <x v="153"/>
    <n v="94.25"/>
    <n v="94.1"/>
    <n v="88.05"/>
    <n v="44.5"/>
    <n v="3656.34"/>
    <n v="1.4319999999999999"/>
    <n v="117.7"/>
  </r>
  <r>
    <x v="208"/>
    <x v="6"/>
    <x v="1"/>
    <x v="2"/>
    <x v="1139"/>
    <n v="7.36"/>
    <x v="38"/>
    <n v="30.53"/>
    <n v="30.22"/>
    <n v="0.32"/>
    <x v="119"/>
    <n v="92"/>
    <n v="97.84"/>
    <n v="89.07"/>
    <n v="45.01"/>
    <n v="3621.2"/>
    <n v="1.474"/>
    <n v="118.6"/>
  </r>
  <r>
    <x v="208"/>
    <x v="6"/>
    <x v="2"/>
    <x v="0"/>
    <x v="1140"/>
    <n v="7.4"/>
    <x v="81"/>
    <n v="27.14"/>
    <n v="26.09"/>
    <n v="1.05"/>
    <x v="45"/>
    <n v="92.5"/>
    <n v="94.26"/>
    <n v="83.82"/>
    <n v="29.92"/>
    <n v="2566.9899999999998"/>
    <n v="1.1020000000000001"/>
    <n v="94.58"/>
  </r>
  <r>
    <x v="208"/>
    <x v="6"/>
    <x v="2"/>
    <x v="1"/>
    <x v="1141"/>
    <n v="7.59"/>
    <x v="3"/>
    <n v="30.45"/>
    <n v="29.95"/>
    <n v="0.5"/>
    <x v="211"/>
    <n v="94.88"/>
    <n v="94.11"/>
    <n v="87.82"/>
    <n v="34.07"/>
    <n v="2954.75"/>
    <n v="1.119"/>
    <n v="97.03"/>
  </r>
  <r>
    <x v="208"/>
    <x v="6"/>
    <x v="2"/>
    <x v="2"/>
    <x v="1142"/>
    <n v="7.67"/>
    <x v="0"/>
    <n v="30.59"/>
    <n v="29.41"/>
    <n v="1.18"/>
    <x v="45"/>
    <n v="95.88"/>
    <n v="87.15"/>
    <n v="80.33"/>
    <n v="33.69"/>
    <n v="3017.99"/>
    <n v="1.101"/>
    <n v="98.66"/>
  </r>
  <r>
    <x v="208"/>
    <x v="6"/>
    <x v="3"/>
    <x v="0"/>
    <x v="767"/>
    <n v="7.67"/>
    <x v="0"/>
    <n v="35.86"/>
    <n v="35.68"/>
    <n v="0.17"/>
    <x v="94"/>
    <n v="95.88"/>
    <n v="90.66"/>
    <n v="86.5"/>
    <n v="3.56"/>
    <n v="1504.67"/>
    <n v="9.9000000000000005E-2"/>
    <n v="41.96"/>
  </r>
  <r>
    <x v="208"/>
    <x v="6"/>
    <x v="3"/>
    <x v="1"/>
    <x v="1143"/>
    <n v="7.55"/>
    <x v="25"/>
    <n v="32.01"/>
    <n v="31.19"/>
    <n v="0.82"/>
    <x v="130"/>
    <n v="94.38"/>
    <n v="95.69"/>
    <n v="87.99"/>
    <n v="2.6"/>
    <n v="1292.3399999999999"/>
    <n v="8.1000000000000003E-2"/>
    <n v="40.380000000000003"/>
  </r>
  <r>
    <x v="208"/>
    <x v="6"/>
    <x v="3"/>
    <x v="2"/>
    <x v="965"/>
    <n v="7.75"/>
    <x v="53"/>
    <n v="35.770000000000003"/>
    <n v="35.35"/>
    <n v="0.42"/>
    <x v="188"/>
    <n v="96.88"/>
    <n v="98.46"/>
    <n v="94.26"/>
    <n v="5.14"/>
    <n v="1476.5"/>
    <n v="0.14399999999999999"/>
    <n v="41.28"/>
  </r>
  <r>
    <x v="209"/>
    <x v="6"/>
    <x v="0"/>
    <x v="0"/>
    <x v="1007"/>
    <n v="7.21"/>
    <x v="68"/>
    <n v="36.76"/>
    <n v="35.74"/>
    <n v="1.01"/>
    <x v="217"/>
    <n v="90.12"/>
    <n v="95.27"/>
    <n v="83.49"/>
    <n v="32.25"/>
    <n v="2960.2"/>
    <n v="0.877"/>
    <n v="80.53"/>
  </r>
  <r>
    <x v="209"/>
    <x v="6"/>
    <x v="0"/>
    <x v="1"/>
    <x v="983"/>
    <n v="7.69"/>
    <x v="13"/>
    <n v="37.450000000000003"/>
    <n v="36.49"/>
    <n v="0.96"/>
    <x v="130"/>
    <n v="96.12"/>
    <n v="98.14"/>
    <n v="91.92"/>
    <n v="32.19"/>
    <n v="3036.57"/>
    <n v="0.85899999999999999"/>
    <n v="81.08"/>
  </r>
  <r>
    <x v="209"/>
    <x v="6"/>
    <x v="0"/>
    <x v="2"/>
    <x v="761"/>
    <n v="7.02"/>
    <x v="8"/>
    <n v="31.72"/>
    <n v="31.12"/>
    <n v="0.6"/>
    <x v="199"/>
    <n v="87.75"/>
    <n v="91.22"/>
    <n v="78.540000000000006"/>
    <n v="26.18"/>
    <n v="2543.27"/>
    <n v="0.82499999999999996"/>
    <n v="80.19"/>
  </r>
  <r>
    <x v="209"/>
    <x v="6"/>
    <x v="1"/>
    <x v="0"/>
    <x v="1010"/>
    <n v="7.6"/>
    <x v="5"/>
    <n v="32.799999999999997"/>
    <n v="32.409999999999997"/>
    <n v="0.39"/>
    <x v="369"/>
    <n v="95"/>
    <n v="95.43"/>
    <n v="89.58"/>
    <n v="48.48"/>
    <n v="3802.94"/>
    <n v="1.478"/>
    <n v="115.95"/>
  </r>
  <r>
    <x v="209"/>
    <x v="6"/>
    <x v="1"/>
    <x v="1"/>
    <x v="985"/>
    <n v="7.46"/>
    <x v="96"/>
    <n v="30.74"/>
    <n v="30.41"/>
    <n v="0.33"/>
    <x v="230"/>
    <n v="93.25"/>
    <n v="93.72"/>
    <n v="86.46"/>
    <n v="45.06"/>
    <n v="3713.83"/>
    <n v="1.466"/>
    <n v="120.81"/>
  </r>
  <r>
    <x v="209"/>
    <x v="6"/>
    <x v="1"/>
    <x v="2"/>
    <x v="1144"/>
    <n v="7.06"/>
    <x v="4"/>
    <n v="31.63"/>
    <n v="31.15"/>
    <n v="0.48"/>
    <x v="279"/>
    <n v="88.25"/>
    <n v="94.55"/>
    <n v="82.18"/>
    <n v="46.39"/>
    <n v="3857.51"/>
    <n v="1.4670000000000001"/>
    <n v="121.95"/>
  </r>
  <r>
    <x v="209"/>
    <x v="6"/>
    <x v="2"/>
    <x v="0"/>
    <x v="1145"/>
    <n v="7.74"/>
    <x v="45"/>
    <n v="33.47"/>
    <n v="32.25"/>
    <n v="1.21"/>
    <x v="448"/>
    <n v="96.75"/>
    <n v="100.4"/>
    <n v="93.61"/>
    <n v="37.840000000000003"/>
    <n v="3228.33"/>
    <n v="1.131"/>
    <n v="96.46"/>
  </r>
  <r>
    <x v="209"/>
    <x v="6"/>
    <x v="2"/>
    <x v="1"/>
    <x v="988"/>
    <n v="4.75"/>
    <x v="164"/>
    <n v="20.37"/>
    <n v="19.54"/>
    <n v="0.83"/>
    <x v="467"/>
    <n v="59.38"/>
    <n v="91.83"/>
    <n v="52.3"/>
    <n v="21.3"/>
    <n v="1913.28"/>
    <n v="1.0449999999999999"/>
    <n v="93.91"/>
  </r>
  <r>
    <x v="209"/>
    <x v="6"/>
    <x v="2"/>
    <x v="2"/>
    <x v="1146"/>
    <n v="7.11"/>
    <x v="129"/>
    <n v="26.28"/>
    <n v="25.5"/>
    <n v="0.78"/>
    <x v="397"/>
    <n v="88.88"/>
    <n v="97.21"/>
    <n v="83.84"/>
    <n v="29.41"/>
    <n v="2553.15"/>
    <n v="1.119"/>
    <n v="97.16"/>
  </r>
  <r>
    <x v="209"/>
    <x v="6"/>
    <x v="3"/>
    <x v="0"/>
    <x v="399"/>
    <n v="7.53"/>
    <x v="78"/>
    <n v="34.71"/>
    <n v="34.520000000000003"/>
    <n v="0.19"/>
    <x v="57"/>
    <n v="94.12"/>
    <n v="88.65"/>
    <n v="82.98"/>
    <n v="5.31"/>
    <n v="1423.03"/>
    <n v="0.153"/>
    <n v="41"/>
  </r>
  <r>
    <x v="209"/>
    <x v="6"/>
    <x v="3"/>
    <x v="1"/>
    <x v="944"/>
    <n v="7.37"/>
    <x v="47"/>
    <n v="37.54"/>
    <n v="37.32"/>
    <n v="0.23"/>
    <x v="41"/>
    <n v="92.12"/>
    <n v="96.79"/>
    <n v="88.62"/>
    <n v="4.3600000000000003"/>
    <n v="1745.51"/>
    <n v="0.11600000000000001"/>
    <n v="46.49"/>
  </r>
  <r>
    <x v="209"/>
    <x v="6"/>
    <x v="3"/>
    <x v="2"/>
    <x v="244"/>
    <n v="8"/>
    <x v="84"/>
    <n v="37.299999999999997"/>
    <n v="36.33"/>
    <n v="0.97"/>
    <x v="327"/>
    <n v="100"/>
    <n v="95.21"/>
    <n v="92.74"/>
    <n v="4.79"/>
    <n v="1580.6"/>
    <n v="0.128"/>
    <n v="42.38"/>
  </r>
  <r>
    <x v="210"/>
    <x v="6"/>
    <x v="0"/>
    <x v="0"/>
    <x v="533"/>
    <n v="7.46"/>
    <x v="96"/>
    <n v="36.31"/>
    <n v="35.44"/>
    <n v="0.87"/>
    <x v="26"/>
    <n v="93.25"/>
    <n v="100.37"/>
    <n v="91.35"/>
    <n v="30.11"/>
    <n v="3103.27"/>
    <n v="0.82899999999999996"/>
    <n v="85.47"/>
  </r>
  <r>
    <x v="210"/>
    <x v="6"/>
    <x v="0"/>
    <x v="1"/>
    <x v="201"/>
    <n v="7.14"/>
    <x v="134"/>
    <n v="31.53"/>
    <n v="31.18"/>
    <n v="0.36"/>
    <x v="135"/>
    <n v="89.25"/>
    <n v="97.07"/>
    <n v="85.66"/>
    <n v="27.9"/>
    <n v="2607.0100000000002"/>
    <n v="0.88500000000000001"/>
    <n v="82.68"/>
  </r>
  <r>
    <x v="210"/>
    <x v="6"/>
    <x v="0"/>
    <x v="2"/>
    <x v="1103"/>
    <n v="7.42"/>
    <x v="31"/>
    <n v="33.6"/>
    <n v="32.92"/>
    <n v="0.69"/>
    <x v="171"/>
    <n v="92.75"/>
    <n v="93.07"/>
    <n v="84.56"/>
    <n v="29.18"/>
    <n v="2714.49"/>
    <n v="0.86799999999999999"/>
    <n v="80.78"/>
  </r>
  <r>
    <x v="210"/>
    <x v="6"/>
    <x v="1"/>
    <x v="0"/>
    <x v="384"/>
    <n v="5.8"/>
    <x v="165"/>
    <n v="24.42"/>
    <n v="24.21"/>
    <n v="0.21"/>
    <x v="297"/>
    <n v="72.5"/>
    <n v="97.81"/>
    <n v="70.290000000000006"/>
    <n v="35.979999999999997"/>
    <n v="2968.41"/>
    <n v="1.4730000000000001"/>
    <n v="121.55"/>
  </r>
  <r>
    <x v="210"/>
    <x v="6"/>
    <x v="1"/>
    <x v="1"/>
    <x v="932"/>
    <n v="6.9"/>
    <x v="166"/>
    <n v="28.64"/>
    <n v="28.33"/>
    <n v="0.31"/>
    <x v="303"/>
    <n v="86.25"/>
    <n v="92.2"/>
    <n v="78.66"/>
    <n v="40.68"/>
    <n v="3351.34"/>
    <n v="1.42"/>
    <n v="117.01"/>
  </r>
  <r>
    <x v="210"/>
    <x v="6"/>
    <x v="1"/>
    <x v="2"/>
    <x v="1117"/>
    <n v="7.56"/>
    <x v="76"/>
    <n v="28.93"/>
    <n v="28.06"/>
    <n v="0.87"/>
    <x v="320"/>
    <n v="94.5"/>
    <n v="96.69"/>
    <n v="88.62"/>
    <n v="42.45"/>
    <n v="3402.84"/>
    <n v="1.4670000000000001"/>
    <n v="117.61"/>
  </r>
  <r>
    <x v="210"/>
    <x v="6"/>
    <x v="2"/>
    <x v="0"/>
    <x v="581"/>
    <n v="7.27"/>
    <x v="12"/>
    <n v="30.4"/>
    <n v="29.53"/>
    <n v="0.87"/>
    <x v="102"/>
    <n v="90.88"/>
    <n v="96.33"/>
    <n v="85.03"/>
    <n v="34.75"/>
    <n v="2902.48"/>
    <n v="1.143"/>
    <n v="95.48"/>
  </r>
  <r>
    <x v="210"/>
    <x v="6"/>
    <x v="2"/>
    <x v="1"/>
    <x v="1147"/>
    <n v="7.67"/>
    <x v="0"/>
    <n v="30.72"/>
    <n v="29.57"/>
    <n v="1.1499999999999999"/>
    <x v="227"/>
    <n v="95.88"/>
    <n v="92.93"/>
    <n v="85.76"/>
    <n v="33.479999999999997"/>
    <n v="2962.35"/>
    <n v="1.0900000000000001"/>
    <n v="96.43"/>
  </r>
  <r>
    <x v="210"/>
    <x v="6"/>
    <x v="2"/>
    <x v="2"/>
    <x v="1148"/>
    <n v="7.44"/>
    <x v="43"/>
    <n v="27.7"/>
    <n v="26.55"/>
    <n v="1.1599999999999999"/>
    <x v="468"/>
    <n v="93"/>
    <n v="95.08"/>
    <n v="84.73"/>
    <n v="30.16"/>
    <n v="2808.66"/>
    <n v="1.089"/>
    <n v="101.38"/>
  </r>
  <r>
    <x v="210"/>
    <x v="6"/>
    <x v="3"/>
    <x v="0"/>
    <x v="79"/>
    <n v="7.64"/>
    <x v="22"/>
    <n v="40.840000000000003"/>
    <n v="40.24"/>
    <n v="0.6"/>
    <x v="275"/>
    <n v="95.5"/>
    <n v="94.93"/>
    <n v="89.33"/>
    <n v="6.58"/>
    <n v="1765.4"/>
    <n v="0.161"/>
    <n v="43.22"/>
  </r>
  <r>
    <x v="210"/>
    <x v="6"/>
    <x v="3"/>
    <x v="1"/>
    <x v="80"/>
    <n v="7.62"/>
    <x v="54"/>
    <n v="33.33"/>
    <n v="33.1"/>
    <n v="0.23"/>
    <x v="179"/>
    <n v="95.25"/>
    <n v="101.33"/>
    <n v="95.85"/>
    <n v="4.12"/>
    <n v="1523.3"/>
    <n v="0.124"/>
    <n v="45.71"/>
  </r>
  <r>
    <x v="210"/>
    <x v="6"/>
    <x v="3"/>
    <x v="2"/>
    <x v="81"/>
    <n v="7.44"/>
    <x v="43"/>
    <n v="34.19"/>
    <n v="33.83"/>
    <n v="0.36"/>
    <x v="250"/>
    <n v="93"/>
    <n v="91.97"/>
    <n v="84.63"/>
    <n v="3.96"/>
    <n v="1368.07"/>
    <n v="0.11600000000000001"/>
    <n v="40.01"/>
  </r>
  <r>
    <x v="211"/>
    <x v="6"/>
    <x v="0"/>
    <x v="0"/>
    <x v="641"/>
    <n v="7.77"/>
    <x v="26"/>
    <n v="37.69"/>
    <n v="36.61"/>
    <n v="1.08"/>
    <x v="78"/>
    <n v="97.12"/>
    <n v="96.49"/>
    <n v="91.04"/>
    <n v="31.82"/>
    <n v="3085.01"/>
    <n v="0.84399999999999997"/>
    <n v="81.849999999999994"/>
  </r>
  <r>
    <x v="211"/>
    <x v="6"/>
    <x v="0"/>
    <x v="1"/>
    <x v="442"/>
    <n v="7.55"/>
    <x v="25"/>
    <n v="36.950000000000003"/>
    <n v="36.020000000000003"/>
    <n v="0.93"/>
    <x v="92"/>
    <n v="94.38"/>
    <n v="95.94"/>
    <n v="88.27"/>
    <n v="32.770000000000003"/>
    <n v="3018.28"/>
    <n v="0.88700000000000001"/>
    <n v="81.680000000000007"/>
  </r>
  <r>
    <x v="211"/>
    <x v="6"/>
    <x v="0"/>
    <x v="2"/>
    <x v="443"/>
    <n v="7.83"/>
    <x v="11"/>
    <n v="33.99"/>
    <n v="33.25"/>
    <n v="0.74"/>
    <x v="296"/>
    <n v="97.88"/>
    <n v="92.68"/>
    <n v="88.74"/>
    <n v="30.34"/>
    <n v="2738.24"/>
    <n v="0.89300000000000002"/>
    <n v="80.56"/>
  </r>
  <r>
    <x v="211"/>
    <x v="6"/>
    <x v="1"/>
    <x v="0"/>
    <x v="445"/>
    <n v="7.84"/>
    <x v="52"/>
    <n v="31.2"/>
    <n v="30.81"/>
    <n v="0.39"/>
    <x v="274"/>
    <n v="98"/>
    <n v="92.28"/>
    <n v="89.29"/>
    <n v="44.89"/>
    <n v="3556.32"/>
    <n v="1.4390000000000001"/>
    <n v="113.97"/>
  </r>
  <r>
    <x v="211"/>
    <x v="6"/>
    <x v="1"/>
    <x v="1"/>
    <x v="1082"/>
    <n v="7.15"/>
    <x v="108"/>
    <n v="30.94"/>
    <n v="30.57"/>
    <n v="0.37"/>
    <x v="18"/>
    <n v="89.38"/>
    <n v="100.7"/>
    <n v="88.91"/>
    <n v="45.44"/>
    <n v="3663.87"/>
    <n v="1.4690000000000001"/>
    <n v="118.41"/>
  </r>
  <r>
    <x v="211"/>
    <x v="6"/>
    <x v="1"/>
    <x v="2"/>
    <x v="615"/>
    <n v="7.59"/>
    <x v="3"/>
    <n v="33.119999999999997"/>
    <n v="32.43"/>
    <n v="0.69"/>
    <x v="167"/>
    <n v="94.88"/>
    <n v="93.18"/>
    <n v="86.57"/>
    <n v="48.57"/>
    <n v="3839.91"/>
    <n v="1.4670000000000001"/>
    <n v="115.95"/>
  </r>
  <r>
    <x v="211"/>
    <x v="6"/>
    <x v="2"/>
    <x v="0"/>
    <x v="900"/>
    <n v="7.76"/>
    <x v="15"/>
    <n v="31.03"/>
    <n v="29.93"/>
    <n v="1.1000000000000001"/>
    <x v="319"/>
    <n v="97"/>
    <n v="98.41"/>
    <n v="92.06"/>
    <n v="34.28"/>
    <n v="2963.87"/>
    <n v="1.105"/>
    <n v="95.52"/>
  </r>
  <r>
    <x v="211"/>
    <x v="6"/>
    <x v="2"/>
    <x v="1"/>
    <x v="1149"/>
    <n v="7.48"/>
    <x v="44"/>
    <n v="32.869999999999997"/>
    <n v="31.83"/>
    <n v="1.04"/>
    <x v="220"/>
    <n v="93.5"/>
    <n v="92.32"/>
    <n v="83.59"/>
    <n v="35.42"/>
    <n v="3164.59"/>
    <n v="1.0780000000000001"/>
    <n v="96.28"/>
  </r>
  <r>
    <x v="211"/>
    <x v="6"/>
    <x v="2"/>
    <x v="2"/>
    <x v="1150"/>
    <n v="7.25"/>
    <x v="87"/>
    <n v="27.59"/>
    <n v="26.57"/>
    <n v="1.02"/>
    <x v="247"/>
    <n v="90.62"/>
    <n v="96.7"/>
    <n v="84.39"/>
    <n v="30.76"/>
    <n v="2697.25"/>
    <n v="1.115"/>
    <n v="97.76"/>
  </r>
  <r>
    <x v="211"/>
    <x v="6"/>
    <x v="3"/>
    <x v="0"/>
    <x v="710"/>
    <n v="7.55"/>
    <x v="25"/>
    <n v="38.729999999999997"/>
    <n v="38.729999999999997"/>
    <n v="0"/>
    <x v="56"/>
    <n v="94.38"/>
    <n v="99.21"/>
    <n v="93.63"/>
    <n v="4.84"/>
    <n v="1691.59"/>
    <n v="0.125"/>
    <n v="43.67"/>
  </r>
  <r>
    <x v="211"/>
    <x v="6"/>
    <x v="3"/>
    <x v="1"/>
    <x v="484"/>
    <n v="7.73"/>
    <x v="1"/>
    <n v="37.119999999999997"/>
    <n v="36.51"/>
    <n v="0.61"/>
    <x v="211"/>
    <n v="96.62"/>
    <n v="93.74"/>
    <n v="89.09"/>
    <n v="4.51"/>
    <n v="1370.9"/>
    <n v="0.122"/>
    <n v="36.93"/>
  </r>
  <r>
    <x v="211"/>
    <x v="6"/>
    <x v="3"/>
    <x v="2"/>
    <x v="1151"/>
    <n v="7.57"/>
    <x v="42"/>
    <n v="37.82"/>
    <n v="37.68"/>
    <n v="0.14000000000000001"/>
    <x v="260"/>
    <n v="94.62"/>
    <n v="94.85"/>
    <n v="89.42"/>
    <n v="6.01"/>
    <n v="1639.11"/>
    <n v="0.159"/>
    <n v="43.35"/>
  </r>
  <r>
    <x v="212"/>
    <x v="7"/>
    <x v="0"/>
    <x v="0"/>
    <x v="139"/>
    <n v="7.06"/>
    <x v="4"/>
    <n v="31.08"/>
    <n v="30.48"/>
    <n v="0.61"/>
    <x v="66"/>
    <n v="88.25"/>
    <n v="96.65"/>
    <n v="83.63"/>
    <n v="26.18"/>
    <n v="2534.34"/>
    <n v="0.84199999999999997"/>
    <n v="81.540000000000006"/>
  </r>
  <r>
    <x v="212"/>
    <x v="7"/>
    <x v="0"/>
    <x v="1"/>
    <x v="140"/>
    <n v="7.52"/>
    <x v="39"/>
    <n v="32.4"/>
    <n v="31.89"/>
    <n v="0.51"/>
    <x v="12"/>
    <n v="94"/>
    <n v="94.15"/>
    <n v="87.11"/>
    <n v="27.15"/>
    <n v="2695.54"/>
    <n v="0.83799999999999997"/>
    <n v="83.2"/>
  </r>
  <r>
    <x v="212"/>
    <x v="7"/>
    <x v="0"/>
    <x v="2"/>
    <x v="141"/>
    <n v="7.2"/>
    <x v="91"/>
    <n v="30.31"/>
    <n v="30.03"/>
    <n v="0.28000000000000003"/>
    <x v="156"/>
    <n v="90"/>
    <n v="93.95"/>
    <n v="83.76"/>
    <n v="25.92"/>
    <n v="2539.3000000000002"/>
    <n v="0.85499999999999998"/>
    <n v="83.77"/>
  </r>
  <r>
    <x v="212"/>
    <x v="7"/>
    <x v="1"/>
    <x v="0"/>
    <x v="144"/>
    <n v="7.32"/>
    <x v="18"/>
    <n v="30.57"/>
    <n v="30.28"/>
    <n v="0.28999999999999998"/>
    <x v="285"/>
    <n v="91.5"/>
    <n v="98.07"/>
    <n v="88.87"/>
    <n v="44.88"/>
    <n v="3594.98"/>
    <n v="1.468"/>
    <n v="117.58"/>
  </r>
  <r>
    <x v="212"/>
    <x v="7"/>
    <x v="1"/>
    <x v="1"/>
    <x v="1138"/>
    <n v="7.12"/>
    <x v="106"/>
    <n v="29.9"/>
    <n v="29.62"/>
    <n v="0.28000000000000003"/>
    <x v="191"/>
    <n v="89"/>
    <n v="93.23"/>
    <n v="82.19"/>
    <n v="43.66"/>
    <n v="3550.2"/>
    <n v="1.46"/>
    <n v="118.74"/>
  </r>
  <r>
    <x v="212"/>
    <x v="7"/>
    <x v="1"/>
    <x v="2"/>
    <x v="1139"/>
    <n v="7.16"/>
    <x v="146"/>
    <n v="28.44"/>
    <n v="28.1"/>
    <n v="0.34"/>
    <x v="408"/>
    <n v="89.5"/>
    <n v="89.45"/>
    <n v="79.099999999999994"/>
    <n v="40.299999999999997"/>
    <n v="3394.71"/>
    <n v="1.417"/>
    <n v="119.35"/>
  </r>
  <r>
    <x v="212"/>
    <x v="7"/>
    <x v="2"/>
    <x v="0"/>
    <x v="1140"/>
    <n v="7.79"/>
    <x v="71"/>
    <n v="28.76"/>
    <n v="27.76"/>
    <n v="0.99"/>
    <x v="109"/>
    <n v="97.38"/>
    <n v="95.25"/>
    <n v="89.55"/>
    <n v="31.51"/>
    <n v="2784.96"/>
    <n v="1.0960000000000001"/>
    <n v="96.85"/>
  </r>
  <r>
    <x v="212"/>
    <x v="7"/>
    <x v="2"/>
    <x v="1"/>
    <x v="1141"/>
    <n v="7.74"/>
    <x v="45"/>
    <n v="32.049999999999997"/>
    <n v="31.43"/>
    <n v="0.62"/>
    <x v="33"/>
    <n v="96.75"/>
    <n v="92.87"/>
    <n v="88.11"/>
    <n v="35.94"/>
    <n v="3148.35"/>
    <n v="1.121"/>
    <n v="98.22"/>
  </r>
  <r>
    <x v="212"/>
    <x v="7"/>
    <x v="2"/>
    <x v="2"/>
    <x v="1152"/>
    <n v="7.66"/>
    <x v="63"/>
    <n v="28.23"/>
    <n v="27.59"/>
    <n v="0.64"/>
    <x v="255"/>
    <n v="95.75"/>
    <n v="96.59"/>
    <n v="90.4"/>
    <n v="30.7"/>
    <n v="2625.75"/>
    <n v="1.0880000000000001"/>
    <n v="93.02"/>
  </r>
  <r>
    <x v="212"/>
    <x v="7"/>
    <x v="3"/>
    <x v="0"/>
    <x v="640"/>
    <n v="7.39"/>
    <x v="59"/>
    <n v="32.6"/>
    <n v="32.21"/>
    <n v="0.38"/>
    <x v="132"/>
    <n v="92.38"/>
    <n v="97.39"/>
    <n v="88.9"/>
    <n v="3.55"/>
    <n v="1225.83"/>
    <n v="0.109"/>
    <n v="37.61"/>
  </r>
  <r>
    <x v="212"/>
    <x v="7"/>
    <x v="3"/>
    <x v="1"/>
    <x v="1143"/>
    <n v="7.56"/>
    <x v="76"/>
    <n v="33.020000000000003"/>
    <n v="32.479999999999997"/>
    <n v="0.54"/>
    <x v="417"/>
    <n v="94.5"/>
    <n v="93.29"/>
    <n v="86.71"/>
    <n v="4.6900000000000004"/>
    <n v="1467.15"/>
    <n v="0.14199999999999999"/>
    <n v="44.43"/>
  </r>
  <r>
    <x v="212"/>
    <x v="7"/>
    <x v="3"/>
    <x v="2"/>
    <x v="314"/>
    <n v="7.29"/>
    <x v="118"/>
    <n v="31.18"/>
    <n v="30.91"/>
    <n v="0.27"/>
    <x v="330"/>
    <n v="91.12"/>
    <n v="91.09"/>
    <n v="82.3"/>
    <n v="3.39"/>
    <n v="1360.04"/>
    <n v="0.109"/>
    <n v="43.62"/>
  </r>
  <r>
    <x v="213"/>
    <x v="7"/>
    <x v="0"/>
    <x v="0"/>
    <x v="410"/>
    <n v="7.34"/>
    <x v="2"/>
    <n v="33.97"/>
    <n v="33.19"/>
    <n v="0.77"/>
    <x v="286"/>
    <n v="91.75"/>
    <n v="97.01"/>
    <n v="86.97"/>
    <n v="28.77"/>
    <n v="2817.64"/>
    <n v="0.84699999999999998"/>
    <n v="82.95"/>
  </r>
  <r>
    <x v="213"/>
    <x v="7"/>
    <x v="0"/>
    <x v="1"/>
    <x v="23"/>
    <n v="7.6"/>
    <x v="5"/>
    <n v="41.11"/>
    <n v="39.74"/>
    <n v="1.37"/>
    <x v="239"/>
    <n v="95"/>
    <n v="99.26"/>
    <n v="91.16"/>
    <n v="35.270000000000003"/>
    <n v="3536.14"/>
    <n v="0.85799999999999998"/>
    <n v="86.01"/>
  </r>
  <r>
    <x v="213"/>
    <x v="7"/>
    <x v="0"/>
    <x v="2"/>
    <x v="1074"/>
    <n v="7.56"/>
    <x v="76"/>
    <n v="35.869999999999997"/>
    <n v="34.94"/>
    <n v="0.93"/>
    <x v="85"/>
    <n v="94.5"/>
    <n v="91.53"/>
    <n v="84.25"/>
    <n v="30.57"/>
    <n v="2949.96"/>
    <n v="0.85199999999999998"/>
    <n v="82.24"/>
  </r>
  <r>
    <x v="213"/>
    <x v="7"/>
    <x v="1"/>
    <x v="0"/>
    <x v="412"/>
    <n v="7.78"/>
    <x v="14"/>
    <n v="33.31"/>
    <n v="32.5"/>
    <n v="0.81"/>
    <x v="59"/>
    <n v="97.25"/>
    <n v="100.02"/>
    <n v="94.9"/>
    <n v="46.68"/>
    <n v="3983.69"/>
    <n v="1.401"/>
    <n v="119.6"/>
  </r>
  <r>
    <x v="213"/>
    <x v="7"/>
    <x v="1"/>
    <x v="1"/>
    <x v="73"/>
    <n v="7.46"/>
    <x v="96"/>
    <n v="33.71"/>
    <n v="33.1"/>
    <n v="0.61"/>
    <x v="21"/>
    <n v="93.25"/>
    <n v="96.68"/>
    <n v="88.51"/>
    <n v="49.98"/>
    <n v="3982.09"/>
    <n v="1.482"/>
    <n v="118.11"/>
  </r>
  <r>
    <x v="213"/>
    <x v="7"/>
    <x v="1"/>
    <x v="2"/>
    <x v="650"/>
    <n v="7.06"/>
    <x v="4"/>
    <n v="30.83"/>
    <n v="30.07"/>
    <n v="0.76"/>
    <x v="213"/>
    <n v="88.25"/>
    <n v="96.27"/>
    <n v="82.87"/>
    <n v="45.88"/>
    <n v="3528.99"/>
    <n v="1.488"/>
    <n v="114.46"/>
  </r>
  <r>
    <x v="213"/>
    <x v="7"/>
    <x v="2"/>
    <x v="0"/>
    <x v="414"/>
    <n v="7.69"/>
    <x v="13"/>
    <n v="31.03"/>
    <n v="30.39"/>
    <n v="0.64"/>
    <x v="171"/>
    <n v="96.12"/>
    <n v="96.59"/>
    <n v="90.95"/>
    <n v="33.409999999999997"/>
    <n v="2973.52"/>
    <n v="1.077"/>
    <n v="95.83"/>
  </r>
  <r>
    <x v="213"/>
    <x v="7"/>
    <x v="2"/>
    <x v="1"/>
    <x v="266"/>
    <n v="7.84"/>
    <x v="52"/>
    <n v="31.24"/>
    <n v="30.28"/>
    <n v="0.96"/>
    <x v="270"/>
    <n v="98"/>
    <n v="92.33"/>
    <n v="87.72"/>
    <n v="33.43"/>
    <n v="2916.78"/>
    <n v="1.07"/>
    <n v="93.36"/>
  </r>
  <r>
    <x v="213"/>
    <x v="7"/>
    <x v="2"/>
    <x v="2"/>
    <x v="1153"/>
    <n v="7.7"/>
    <x v="10"/>
    <n v="32.97"/>
    <n v="31.95"/>
    <n v="1.02"/>
    <x v="149"/>
    <n v="96.25"/>
    <n v="93.86"/>
    <n v="87.55"/>
    <n v="34.32"/>
    <n v="3094.42"/>
    <n v="1.0409999999999999"/>
    <n v="93.85"/>
  </r>
  <r>
    <x v="213"/>
    <x v="7"/>
    <x v="3"/>
    <x v="0"/>
    <x v="416"/>
    <n v="7.75"/>
    <x v="53"/>
    <n v="36.9"/>
    <n v="36.51"/>
    <n v="0.39"/>
    <x v="250"/>
    <n v="96.88"/>
    <n v="96.81"/>
    <n v="92.79"/>
    <n v="4.8"/>
    <n v="1525.26"/>
    <n v="0.13"/>
    <n v="41.34"/>
  </r>
  <r>
    <x v="213"/>
    <x v="7"/>
    <x v="3"/>
    <x v="1"/>
    <x v="393"/>
    <n v="7.69"/>
    <x v="13"/>
    <n v="36.92"/>
    <n v="36.14"/>
    <n v="0.78"/>
    <x v="254"/>
    <n v="96.12"/>
    <n v="94.01"/>
    <n v="88.46"/>
    <n v="4.7300000000000004"/>
    <n v="1425.74"/>
    <n v="0.128"/>
    <n v="38.61"/>
  </r>
  <r>
    <x v="213"/>
    <x v="7"/>
    <x v="3"/>
    <x v="2"/>
    <x v="300"/>
    <n v="7.5"/>
    <x v="35"/>
    <n v="37.79"/>
    <n v="37.49"/>
    <n v="0.3"/>
    <x v="146"/>
    <n v="93.75"/>
    <n v="96.09"/>
    <n v="89.36"/>
    <n v="4.0999999999999996"/>
    <n v="1794.87"/>
    <n v="0.108"/>
    <n v="47.49"/>
  </r>
  <r>
    <x v="214"/>
    <x v="7"/>
    <x v="0"/>
    <x v="0"/>
    <x v="663"/>
    <n v="7.3"/>
    <x v="32"/>
    <n v="34.49"/>
    <n v="33.840000000000003"/>
    <n v="0.65"/>
    <x v="237"/>
    <n v="91.25"/>
    <n v="96.74"/>
    <n v="86.61"/>
    <n v="29.27"/>
    <n v="2900.77"/>
    <n v="0.84899999999999998"/>
    <n v="84.1"/>
  </r>
  <r>
    <x v="214"/>
    <x v="7"/>
    <x v="0"/>
    <x v="1"/>
    <x v="779"/>
    <n v="7.41"/>
    <x v="50"/>
    <n v="36.799999999999997"/>
    <n v="36.049999999999997"/>
    <n v="0.74"/>
    <x v="184"/>
    <n v="92.62"/>
    <n v="93.47"/>
    <n v="84.83"/>
    <n v="30.84"/>
    <n v="2999.04"/>
    <n v="0.83799999999999997"/>
    <n v="81.5"/>
  </r>
  <r>
    <x v="214"/>
    <x v="7"/>
    <x v="0"/>
    <x v="2"/>
    <x v="1154"/>
    <n v="7.64"/>
    <x v="22"/>
    <n v="34.07"/>
    <n v="33.369999999999997"/>
    <n v="0.7"/>
    <x v="129"/>
    <n v="95.5"/>
    <n v="90.45"/>
    <n v="84.6"/>
    <n v="28.28"/>
    <n v="2921.21"/>
    <n v="0.83"/>
    <n v="85.74"/>
  </r>
  <r>
    <x v="214"/>
    <x v="7"/>
    <x v="1"/>
    <x v="0"/>
    <x v="729"/>
    <n v="7.68"/>
    <x v="17"/>
    <n v="35.39"/>
    <n v="34.71"/>
    <n v="0.68"/>
    <x v="145"/>
    <n v="96"/>
    <n v="99.21"/>
    <n v="93.41"/>
    <n v="51.55"/>
    <n v="4181.92"/>
    <n v="1.4570000000000001"/>
    <n v="118.16"/>
  </r>
  <r>
    <x v="214"/>
    <x v="7"/>
    <x v="1"/>
    <x v="1"/>
    <x v="780"/>
    <n v="7.32"/>
    <x v="18"/>
    <n v="32.090000000000003"/>
    <n v="31.8"/>
    <n v="0.28999999999999998"/>
    <x v="64"/>
    <n v="91.5"/>
    <n v="99.08"/>
    <n v="89.84"/>
    <n v="45.95"/>
    <n v="3723"/>
    <n v="1.4319999999999999"/>
    <n v="116.03"/>
  </r>
  <r>
    <x v="214"/>
    <x v="7"/>
    <x v="1"/>
    <x v="2"/>
    <x v="924"/>
    <n v="7.27"/>
    <x v="12"/>
    <n v="28.88"/>
    <n v="28.08"/>
    <n v="0.8"/>
    <x v="217"/>
    <n v="90.88"/>
    <n v="93.69"/>
    <n v="82.79"/>
    <n v="41.29"/>
    <n v="3348.11"/>
    <n v="1.43"/>
    <n v="115.95"/>
  </r>
  <r>
    <x v="214"/>
    <x v="7"/>
    <x v="2"/>
    <x v="0"/>
    <x v="730"/>
    <n v="7.6"/>
    <x v="5"/>
    <n v="30.98"/>
    <n v="30.18"/>
    <n v="0.8"/>
    <x v="327"/>
    <n v="95"/>
    <n v="93.36"/>
    <n v="86.4"/>
    <n v="33.54"/>
    <n v="2949.97"/>
    <n v="1.083"/>
    <n v="95.23"/>
  </r>
  <r>
    <x v="214"/>
    <x v="7"/>
    <x v="2"/>
    <x v="1"/>
    <x v="32"/>
    <n v="7.8"/>
    <x v="30"/>
    <n v="33.33"/>
    <n v="32.5"/>
    <n v="0.83"/>
    <x v="287"/>
    <n v="97.5"/>
    <n v="92.44"/>
    <n v="87.89"/>
    <n v="36.549999999999997"/>
    <n v="3215.66"/>
    <n v="1.097"/>
    <n v="96.47"/>
  </r>
  <r>
    <x v="214"/>
    <x v="7"/>
    <x v="2"/>
    <x v="2"/>
    <x v="1155"/>
    <n v="7.28"/>
    <x v="90"/>
    <n v="30.31"/>
    <n v="29.31"/>
    <n v="0.99"/>
    <x v="69"/>
    <n v="91"/>
    <n v="93.33"/>
    <n v="82.15"/>
    <n v="33.82"/>
    <n v="2817.24"/>
    <n v="1.1160000000000001"/>
    <n v="92.96"/>
  </r>
  <r>
    <x v="214"/>
    <x v="7"/>
    <x v="3"/>
    <x v="0"/>
    <x v="732"/>
    <n v="7.7"/>
    <x v="10"/>
    <n v="41.5"/>
    <n v="40.869999999999997"/>
    <n v="0.63"/>
    <x v="13"/>
    <n v="96.25"/>
    <n v="101.72"/>
    <n v="96.41"/>
    <n v="4.8099999999999996"/>
    <n v="1782.85"/>
    <n v="0.11600000000000001"/>
    <n v="42.96"/>
  </r>
  <r>
    <x v="214"/>
    <x v="7"/>
    <x v="3"/>
    <x v="1"/>
    <x v="784"/>
    <n v="7.49"/>
    <x v="55"/>
    <n v="37.26"/>
    <n v="37.19"/>
    <n v="7.0000000000000007E-2"/>
    <x v="429"/>
    <n v="93.62"/>
    <n v="96.65"/>
    <n v="90.33"/>
    <n v="3.63"/>
    <n v="1520.13"/>
    <n v="9.7000000000000003E-2"/>
    <n v="40.799999999999997"/>
  </r>
  <r>
    <x v="214"/>
    <x v="7"/>
    <x v="3"/>
    <x v="2"/>
    <x v="418"/>
    <n v="7.36"/>
    <x v="38"/>
    <n v="36.33"/>
    <n v="35.909999999999997"/>
    <n v="0.42"/>
    <x v="204"/>
    <n v="92"/>
    <n v="92.46"/>
    <n v="84.08"/>
    <n v="4.47"/>
    <n v="1413.51"/>
    <n v="0.123"/>
    <n v="38.909999999999997"/>
  </r>
  <r>
    <x v="215"/>
    <x v="7"/>
    <x v="0"/>
    <x v="0"/>
    <x v="1130"/>
    <n v="7.26"/>
    <x v="100"/>
    <n v="34.94"/>
    <n v="34.81"/>
    <n v="0.13"/>
    <x v="71"/>
    <n v="90.75"/>
    <n v="95.61"/>
    <n v="86.44"/>
    <n v="31.79"/>
    <n v="2756.14"/>
    <n v="0.91"/>
    <n v="78.87"/>
  </r>
  <r>
    <x v="215"/>
    <x v="7"/>
    <x v="0"/>
    <x v="1"/>
    <x v="38"/>
    <n v="7.79"/>
    <x v="71"/>
    <n v="38.35"/>
    <n v="37.479999999999997"/>
    <n v="0.88"/>
    <x v="272"/>
    <n v="97.38"/>
    <n v="93.16"/>
    <n v="88.64"/>
    <n v="31.29"/>
    <n v="3122.15"/>
    <n v="0.81599999999999995"/>
    <n v="81.400000000000006"/>
  </r>
  <r>
    <x v="215"/>
    <x v="7"/>
    <x v="0"/>
    <x v="2"/>
    <x v="411"/>
    <n v="7.76"/>
    <x v="15"/>
    <n v="39"/>
    <n v="38.57"/>
    <n v="0.43"/>
    <x v="187"/>
    <n v="97"/>
    <n v="96.2"/>
    <n v="92.28"/>
    <n v="33.270000000000003"/>
    <n v="3172.03"/>
    <n v="0.85299999999999998"/>
    <n v="81.33"/>
  </r>
  <r>
    <x v="215"/>
    <x v="7"/>
    <x v="1"/>
    <x v="0"/>
    <x v="413"/>
    <n v="7.45"/>
    <x v="58"/>
    <n v="33.61"/>
    <n v="32.729999999999997"/>
    <n v="0.89"/>
    <x v="215"/>
    <n v="93.12"/>
    <n v="98.57"/>
    <n v="89.37"/>
    <n v="47.02"/>
    <n v="3928.46"/>
    <n v="1.399"/>
    <n v="116.88"/>
  </r>
  <r>
    <x v="215"/>
    <x v="7"/>
    <x v="1"/>
    <x v="1"/>
    <x v="41"/>
    <n v="7.79"/>
    <x v="71"/>
    <n v="31.94"/>
    <n v="30.45"/>
    <n v="1.49"/>
    <x v="432"/>
    <n v="97.38"/>
    <n v="97.84"/>
    <n v="90.82"/>
    <n v="45.25"/>
    <n v="3855.44"/>
    <n v="1.417"/>
    <n v="120.71"/>
  </r>
  <r>
    <x v="215"/>
    <x v="7"/>
    <x v="1"/>
    <x v="2"/>
    <x v="414"/>
    <n v="7.64"/>
    <x v="22"/>
    <n v="29.73"/>
    <n v="28.93"/>
    <n v="0.8"/>
    <x v="198"/>
    <n v="95.5"/>
    <n v="93.13"/>
    <n v="86.54"/>
    <n v="43.97"/>
    <n v="3657.19"/>
    <n v="1.4790000000000001"/>
    <n v="123"/>
  </r>
  <r>
    <x v="215"/>
    <x v="7"/>
    <x v="2"/>
    <x v="0"/>
    <x v="1090"/>
    <n v="7.42"/>
    <x v="31"/>
    <n v="31.5"/>
    <n v="30.75"/>
    <n v="0.75"/>
    <x v="17"/>
    <n v="92.75"/>
    <n v="96.75"/>
    <n v="87.61"/>
    <n v="33.39"/>
    <n v="3103.14"/>
    <n v="1.06"/>
    <n v="98.52"/>
  </r>
  <r>
    <x v="215"/>
    <x v="7"/>
    <x v="2"/>
    <x v="1"/>
    <x v="44"/>
    <n v="7.8"/>
    <x v="30"/>
    <n v="33.119999999999997"/>
    <n v="32.1"/>
    <n v="1.02"/>
    <x v="200"/>
    <n v="97.5"/>
    <n v="95.74"/>
    <n v="90.48"/>
    <n v="36.549999999999997"/>
    <n v="3052.04"/>
    <n v="1.1040000000000001"/>
    <n v="92.16"/>
  </r>
  <r>
    <x v="215"/>
    <x v="7"/>
    <x v="2"/>
    <x v="2"/>
    <x v="1132"/>
    <n v="7.4"/>
    <x v="81"/>
    <n v="29.96"/>
    <n v="28.81"/>
    <n v="1.1399999999999999"/>
    <x v="433"/>
    <n v="92.5"/>
    <n v="97.12"/>
    <n v="86.41"/>
    <n v="33.25"/>
    <n v="2994.91"/>
    <n v="1.1100000000000001"/>
    <n v="99.97"/>
  </r>
  <r>
    <x v="215"/>
    <x v="7"/>
    <x v="3"/>
    <x v="0"/>
    <x v="718"/>
    <n v="7.49"/>
    <x v="55"/>
    <n v="41.01"/>
    <n v="38.619999999999997"/>
    <n v="2.4"/>
    <x v="469"/>
    <n v="93.62"/>
    <n v="93"/>
    <n v="81.99"/>
    <n v="3.92"/>
    <n v="1701.42"/>
    <n v="9.6000000000000002E-2"/>
    <n v="41.48"/>
  </r>
  <r>
    <x v="215"/>
    <x v="7"/>
    <x v="3"/>
    <x v="1"/>
    <x v="47"/>
    <n v="7.76"/>
    <x v="15"/>
    <n v="38.770000000000003"/>
    <n v="38.729999999999997"/>
    <n v="0.04"/>
    <x v="262"/>
    <n v="97"/>
    <n v="96.3"/>
    <n v="93.31"/>
    <n v="4.4800000000000004"/>
    <n v="1643.65"/>
    <n v="0.11600000000000001"/>
    <n v="42.39"/>
  </r>
  <r>
    <x v="215"/>
    <x v="7"/>
    <x v="3"/>
    <x v="2"/>
    <x v="1133"/>
    <n v="6.02"/>
    <x v="167"/>
    <n v="29.67"/>
    <n v="29.67"/>
    <n v="0"/>
    <x v="56"/>
    <n v="75.25"/>
    <n v="96.41"/>
    <n v="72.55"/>
    <n v="2.04"/>
    <n v="1277.46"/>
    <n v="6.9000000000000006E-2"/>
    <n v="43.05"/>
  </r>
  <r>
    <x v="216"/>
    <x v="7"/>
    <x v="0"/>
    <x v="0"/>
    <x v="886"/>
    <n v="7.63"/>
    <x v="19"/>
    <n v="41.84"/>
    <n v="40.56"/>
    <n v="1.28"/>
    <x v="329"/>
    <n v="95.38"/>
    <n v="101.84"/>
    <n v="94.17"/>
    <n v="35.9"/>
    <n v="3381.82"/>
    <n v="0.85799999999999998"/>
    <n v="80.83"/>
  </r>
  <r>
    <x v="216"/>
    <x v="7"/>
    <x v="0"/>
    <x v="1"/>
    <x v="366"/>
    <n v="7.49"/>
    <x v="55"/>
    <n v="35.24"/>
    <n v="33.950000000000003"/>
    <n v="1.28"/>
    <x v="209"/>
    <n v="93.62"/>
    <n v="97.03"/>
    <n v="87.54"/>
    <n v="28.08"/>
    <n v="3033.22"/>
    <n v="0.79700000000000004"/>
    <n v="86.08"/>
  </r>
  <r>
    <x v="216"/>
    <x v="7"/>
    <x v="0"/>
    <x v="2"/>
    <x v="449"/>
    <n v="7.72"/>
    <x v="24"/>
    <n v="39.43"/>
    <n v="39.19"/>
    <n v="0.24"/>
    <x v="41"/>
    <n v="96.5"/>
    <n v="86.35"/>
    <n v="82.82"/>
    <n v="31.87"/>
    <n v="3294.17"/>
    <n v="0.80800000000000005"/>
    <n v="83.55"/>
  </r>
  <r>
    <x v="216"/>
    <x v="7"/>
    <x v="1"/>
    <x v="0"/>
    <x v="553"/>
    <n v="7.85"/>
    <x v="7"/>
    <n v="32.86"/>
    <n v="32.130000000000003"/>
    <n v="0.73"/>
    <x v="35"/>
    <n v="98.12"/>
    <n v="100.12"/>
    <n v="96.06"/>
    <n v="46.65"/>
    <n v="3818.28"/>
    <n v="1.42"/>
    <n v="116.2"/>
  </r>
  <r>
    <x v="216"/>
    <x v="7"/>
    <x v="1"/>
    <x v="1"/>
    <x v="554"/>
    <n v="7.45"/>
    <x v="58"/>
    <n v="35.04"/>
    <n v="34.15"/>
    <n v="0.89"/>
    <x v="157"/>
    <n v="93.12"/>
    <n v="95.19"/>
    <n v="86.4"/>
    <n v="51.04"/>
    <n v="4237.49"/>
    <n v="1.4570000000000001"/>
    <n v="120.95"/>
  </r>
  <r>
    <x v="216"/>
    <x v="7"/>
    <x v="1"/>
    <x v="2"/>
    <x v="451"/>
    <n v="7.72"/>
    <x v="24"/>
    <n v="31.67"/>
    <n v="30.87"/>
    <n v="0.8"/>
    <x v="47"/>
    <n v="96.5"/>
    <n v="93.42"/>
    <n v="87.86"/>
    <n v="44.99"/>
    <n v="3701.61"/>
    <n v="1.42"/>
    <n v="116.88"/>
  </r>
  <r>
    <x v="216"/>
    <x v="7"/>
    <x v="2"/>
    <x v="0"/>
    <x v="612"/>
    <n v="7.54"/>
    <x v="61"/>
    <n v="34.229999999999997"/>
    <n v="33.15"/>
    <n v="1.0900000000000001"/>
    <x v="123"/>
    <n v="94.25"/>
    <n v="96.66"/>
    <n v="88.21"/>
    <n v="36.729999999999997"/>
    <n v="3298.16"/>
    <n v="1.073"/>
    <n v="96.34"/>
  </r>
  <r>
    <x v="216"/>
    <x v="7"/>
    <x v="2"/>
    <x v="1"/>
    <x v="624"/>
    <n v="7.46"/>
    <x v="96"/>
    <n v="31.59"/>
    <n v="30.36"/>
    <n v="1.23"/>
    <x v="336"/>
    <n v="93.25"/>
    <n v="95.44"/>
    <n v="85.53"/>
    <n v="33.81"/>
    <n v="3038.53"/>
    <n v="1.07"/>
    <n v="96.19"/>
  </r>
  <r>
    <x v="216"/>
    <x v="7"/>
    <x v="2"/>
    <x v="2"/>
    <x v="454"/>
    <n v="7.56"/>
    <x v="76"/>
    <n v="32.94"/>
    <n v="32.049999999999997"/>
    <n v="0.9"/>
    <x v="363"/>
    <n v="94.5"/>
    <n v="98.59"/>
    <n v="90.63"/>
    <n v="37.11"/>
    <n v="3223.69"/>
    <n v="1.127"/>
    <n v="97.85"/>
  </r>
  <r>
    <x v="216"/>
    <x v="7"/>
    <x v="3"/>
    <x v="0"/>
    <x v="625"/>
    <n v="7.44"/>
    <x v="43"/>
    <n v="40.76"/>
    <n v="40.35"/>
    <n v="0.41"/>
    <x v="314"/>
    <n v="93"/>
    <n v="97.81"/>
    <n v="90.05"/>
    <n v="4.47"/>
    <n v="1637.69"/>
    <n v="0.11"/>
    <n v="40.18"/>
  </r>
  <r>
    <x v="216"/>
    <x v="7"/>
    <x v="3"/>
    <x v="1"/>
    <x v="626"/>
    <n v="7.42"/>
    <x v="31"/>
    <n v="36.22"/>
    <n v="35.93"/>
    <n v="0.28999999999999998"/>
    <x v="353"/>
    <n v="92.75"/>
    <n v="92.79"/>
    <n v="85.38"/>
    <n v="5.8"/>
    <n v="1520.44"/>
    <n v="0.16"/>
    <n v="41.98"/>
  </r>
  <r>
    <x v="216"/>
    <x v="7"/>
    <x v="3"/>
    <x v="2"/>
    <x v="627"/>
    <n v="7.82"/>
    <x v="46"/>
    <n v="40.56"/>
    <n v="39.94"/>
    <n v="0.62"/>
    <x v="13"/>
    <n v="97.75"/>
    <n v="94.59"/>
    <n v="91.04"/>
    <n v="4.76"/>
    <n v="1768.63"/>
    <n v="0.11700000000000001"/>
    <n v="43.6"/>
  </r>
  <r>
    <x v="217"/>
    <x v="7"/>
    <x v="0"/>
    <x v="0"/>
    <x v="546"/>
    <n v="7.6"/>
    <x v="5"/>
    <n v="40.31"/>
    <n v="39.46"/>
    <n v="0.85"/>
    <x v="63"/>
    <n v="95"/>
    <n v="98.12"/>
    <n v="91.23"/>
    <n v="34.82"/>
    <n v="3307.41"/>
    <n v="0.86399999999999999"/>
    <n v="82.04"/>
  </r>
  <r>
    <x v="217"/>
    <x v="7"/>
    <x v="0"/>
    <x v="1"/>
    <x v="2"/>
    <n v="7.76"/>
    <x v="15"/>
    <n v="37.43"/>
    <n v="36.5"/>
    <n v="0.92"/>
    <x v="304"/>
    <n v="97"/>
    <n v="98.98"/>
    <n v="93.64"/>
    <n v="32.880000000000003"/>
    <n v="3107.43"/>
    <n v="0.879"/>
    <n v="83.02"/>
  </r>
  <r>
    <x v="217"/>
    <x v="7"/>
    <x v="0"/>
    <x v="2"/>
    <x v="767"/>
    <n v="7.46"/>
    <x v="96"/>
    <n v="37.06"/>
    <n v="36.049999999999997"/>
    <n v="1.02"/>
    <x v="116"/>
    <n v="93.25"/>
    <n v="94.64"/>
    <n v="85.83"/>
    <n v="34.15"/>
    <n v="2988.47"/>
    <n v="0.92100000000000004"/>
    <n v="80.63"/>
  </r>
  <r>
    <x v="217"/>
    <x v="7"/>
    <x v="1"/>
    <x v="0"/>
    <x v="768"/>
    <n v="7.83"/>
    <x v="11"/>
    <n v="36.71"/>
    <n v="36.51"/>
    <n v="0.2"/>
    <x v="248"/>
    <n v="97.88"/>
    <n v="97.14"/>
    <n v="94.56"/>
    <n v="52.3"/>
    <n v="4241.6099999999997"/>
    <n v="1.4239999999999999"/>
    <n v="115.54"/>
  </r>
  <r>
    <x v="217"/>
    <x v="7"/>
    <x v="1"/>
    <x v="1"/>
    <x v="1156"/>
    <n v="7.08"/>
    <x v="133"/>
    <n v="35.450000000000003"/>
    <n v="34.9"/>
    <n v="0.56000000000000005"/>
    <x v="12"/>
    <n v="88.5"/>
    <n v="95.18"/>
    <n v="82.91"/>
    <n v="50.31"/>
    <n v="4252.3100000000004"/>
    <n v="1.419"/>
    <n v="119.94"/>
  </r>
  <r>
    <x v="217"/>
    <x v="7"/>
    <x v="1"/>
    <x v="2"/>
    <x v="317"/>
    <n v="7.46"/>
    <x v="96"/>
    <n v="33.979999999999997"/>
    <n v="33.21"/>
    <n v="0.77"/>
    <x v="30"/>
    <n v="93.25"/>
    <n v="93.87"/>
    <n v="85.55"/>
    <n v="50.53"/>
    <n v="3856.94"/>
    <n v="1.4870000000000001"/>
    <n v="113.49"/>
  </r>
  <r>
    <x v="217"/>
    <x v="7"/>
    <x v="2"/>
    <x v="0"/>
    <x v="770"/>
    <n v="7.55"/>
    <x v="25"/>
    <n v="34.119999999999997"/>
    <n v="33.33"/>
    <n v="0.78"/>
    <x v="23"/>
    <n v="94.38"/>
    <n v="92.75"/>
    <n v="85.52"/>
    <n v="39.950000000000003"/>
    <n v="3331.06"/>
    <n v="1.171"/>
    <n v="97.64"/>
  </r>
  <r>
    <x v="217"/>
    <x v="7"/>
    <x v="2"/>
    <x v="1"/>
    <x v="771"/>
    <n v="7.59"/>
    <x v="3"/>
    <n v="31.25"/>
    <n v="30.33"/>
    <n v="0.92"/>
    <x v="360"/>
    <n v="94.88"/>
    <n v="96.71"/>
    <n v="89.06"/>
    <n v="34.68"/>
    <n v="3030.47"/>
    <n v="1.1100000000000001"/>
    <n v="96.98"/>
  </r>
  <r>
    <x v="217"/>
    <x v="7"/>
    <x v="2"/>
    <x v="2"/>
    <x v="772"/>
    <n v="7.32"/>
    <x v="18"/>
    <n v="32.04"/>
    <n v="30.95"/>
    <n v="1.0900000000000001"/>
    <x v="378"/>
    <n v="91.5"/>
    <n v="89.21"/>
    <n v="78.849999999999994"/>
    <n v="36.31"/>
    <n v="3065.24"/>
    <n v="1.133"/>
    <n v="95.68"/>
  </r>
  <r>
    <x v="217"/>
    <x v="7"/>
    <x v="3"/>
    <x v="0"/>
    <x v="1157"/>
    <n v="7.64"/>
    <x v="22"/>
    <n v="40.56"/>
    <n v="40.56"/>
    <n v="0"/>
    <x v="56"/>
    <n v="95.5"/>
    <n v="99.11"/>
    <n v="94.65"/>
    <n v="4.8"/>
    <n v="1610.25"/>
    <n v="0.11799999999999999"/>
    <n v="39.700000000000003"/>
  </r>
  <r>
    <x v="217"/>
    <x v="7"/>
    <x v="3"/>
    <x v="1"/>
    <x v="11"/>
    <n v="6.73"/>
    <x v="168"/>
    <n v="36.44"/>
    <n v="36.44"/>
    <n v="0"/>
    <x v="56"/>
    <n v="84.12"/>
    <n v="91.95"/>
    <n v="77.349999999999994"/>
    <n v="3"/>
    <n v="1503.17"/>
    <n v="8.2000000000000003E-2"/>
    <n v="41.25"/>
  </r>
  <r>
    <x v="217"/>
    <x v="7"/>
    <x v="3"/>
    <x v="2"/>
    <x v="1030"/>
    <n v="7.66"/>
    <x v="63"/>
    <n v="39.119999999999997"/>
    <n v="38.630000000000003"/>
    <n v="0.49"/>
    <x v="376"/>
    <n v="95.75"/>
    <n v="98.63"/>
    <n v="93.26"/>
    <n v="4.22"/>
    <n v="1651.88"/>
    <n v="0.108"/>
    <n v="42.22"/>
  </r>
  <r>
    <x v="218"/>
    <x v="7"/>
    <x v="0"/>
    <x v="0"/>
    <x v="211"/>
    <n v="7.76"/>
    <x v="15"/>
    <n v="35.39"/>
    <n v="34.49"/>
    <n v="0.9"/>
    <x v="47"/>
    <n v="97"/>
    <n v="91.38"/>
    <n v="86.38"/>
    <n v="29.41"/>
    <n v="2906.18"/>
    <n v="0.83099999999999996"/>
    <n v="82.12"/>
  </r>
  <r>
    <x v="218"/>
    <x v="7"/>
    <x v="0"/>
    <x v="1"/>
    <x v="212"/>
    <n v="7.86"/>
    <x v="66"/>
    <n v="34.29"/>
    <n v="33.58"/>
    <n v="0.71"/>
    <x v="8"/>
    <n v="98.25"/>
    <n v="93.06"/>
    <n v="89.54"/>
    <n v="29.59"/>
    <n v="2714.36"/>
    <n v="0.86299999999999999"/>
    <n v="79.150000000000006"/>
  </r>
  <r>
    <x v="218"/>
    <x v="7"/>
    <x v="0"/>
    <x v="2"/>
    <x v="108"/>
    <n v="7.58"/>
    <x v="6"/>
    <n v="33.33"/>
    <n v="32.43"/>
    <n v="0.9"/>
    <x v="198"/>
    <n v="94.75"/>
    <n v="92.2"/>
    <n v="85"/>
    <n v="27.99"/>
    <n v="2831.82"/>
    <n v="0.84"/>
    <n v="84.97"/>
  </r>
  <r>
    <x v="218"/>
    <x v="7"/>
    <x v="1"/>
    <x v="0"/>
    <x v="216"/>
    <n v="7.64"/>
    <x v="22"/>
    <n v="30.85"/>
    <n v="30.41"/>
    <n v="0.45"/>
    <x v="185"/>
    <n v="95.5"/>
    <n v="92.92"/>
    <n v="87.45"/>
    <n v="44.81"/>
    <n v="3586.97"/>
    <n v="1.452"/>
    <n v="116.25"/>
  </r>
  <r>
    <x v="218"/>
    <x v="7"/>
    <x v="1"/>
    <x v="1"/>
    <x v="867"/>
    <n v="7.66"/>
    <x v="63"/>
    <n v="31.03"/>
    <n v="30.8"/>
    <n v="0.23"/>
    <x v="126"/>
    <n v="95.75"/>
    <n v="91.92"/>
    <n v="87.36"/>
    <n v="43.99"/>
    <n v="3609.52"/>
    <n v="1.4179999999999999"/>
    <n v="116.33"/>
  </r>
  <r>
    <x v="218"/>
    <x v="7"/>
    <x v="1"/>
    <x v="2"/>
    <x v="1158"/>
    <n v="7.78"/>
    <x v="14"/>
    <n v="31.39"/>
    <n v="30.74"/>
    <n v="0.65"/>
    <x v="129"/>
    <n v="97.25"/>
    <n v="91.5"/>
    <n v="87.15"/>
    <n v="44.9"/>
    <n v="3656.43"/>
    <n v="1.431"/>
    <n v="116.5"/>
  </r>
  <r>
    <x v="218"/>
    <x v="7"/>
    <x v="2"/>
    <x v="0"/>
    <x v="1159"/>
    <n v="7.42"/>
    <x v="31"/>
    <n v="28.98"/>
    <n v="28.3"/>
    <n v="0.68"/>
    <x v="232"/>
    <n v="92.75"/>
    <n v="95.6"/>
    <n v="86.58"/>
    <n v="32.090000000000003"/>
    <n v="2872.29"/>
    <n v="1.107"/>
    <n v="99.1"/>
  </r>
  <r>
    <x v="218"/>
    <x v="7"/>
    <x v="2"/>
    <x v="1"/>
    <x v="1160"/>
    <n v="7.55"/>
    <x v="25"/>
    <n v="27.46"/>
    <n v="26.47"/>
    <n v="1"/>
    <x v="448"/>
    <n v="94.38"/>
    <n v="97.64"/>
    <n v="88.8"/>
    <n v="29.99"/>
    <n v="2624.97"/>
    <n v="1.0920000000000001"/>
    <n v="95.58"/>
  </r>
  <r>
    <x v="218"/>
    <x v="7"/>
    <x v="2"/>
    <x v="2"/>
    <x v="1161"/>
    <n v="7.87"/>
    <x v="33"/>
    <n v="28.23"/>
    <n v="27.38"/>
    <n v="0.84"/>
    <x v="96"/>
    <n v="98.38"/>
    <n v="97.52"/>
    <n v="93.07"/>
    <n v="31.16"/>
    <n v="2715.24"/>
    <n v="1.1040000000000001"/>
    <n v="96.19"/>
  </r>
  <r>
    <x v="218"/>
    <x v="7"/>
    <x v="3"/>
    <x v="0"/>
    <x v="679"/>
    <n v="7.8"/>
    <x v="30"/>
    <n v="39.06"/>
    <n v="38.619999999999997"/>
    <n v="0.44"/>
    <x v="174"/>
    <n v="97.5"/>
    <n v="101.99"/>
    <n v="98.33"/>
    <n v="8"/>
    <n v="1720.77"/>
    <n v="0.20499999999999999"/>
    <n v="44.05"/>
  </r>
  <r>
    <x v="218"/>
    <x v="7"/>
    <x v="3"/>
    <x v="1"/>
    <x v="271"/>
    <n v="7.77"/>
    <x v="26"/>
    <n v="35.85"/>
    <n v="35.08"/>
    <n v="0.77"/>
    <x v="114"/>
    <n v="97.12"/>
    <n v="96.44"/>
    <n v="91.66"/>
    <n v="4.9000000000000004"/>
    <n v="1467.57"/>
    <n v="0.13700000000000001"/>
    <n v="40.94"/>
  </r>
  <r>
    <x v="218"/>
    <x v="7"/>
    <x v="3"/>
    <x v="2"/>
    <x v="681"/>
    <n v="7.55"/>
    <x v="25"/>
    <n v="36.89"/>
    <n v="36.58"/>
    <n v="0.31"/>
    <x v="9"/>
    <n v="94.38"/>
    <n v="93.44"/>
    <n v="87.45"/>
    <n v="4.01"/>
    <n v="1675.75"/>
    <n v="0.109"/>
    <n v="45.42"/>
  </r>
  <r>
    <x v="219"/>
    <x v="7"/>
    <x v="0"/>
    <x v="0"/>
    <x v="1048"/>
    <n v="7.55"/>
    <x v="25"/>
    <n v="39.549999999999997"/>
    <n v="38.72"/>
    <n v="0.83"/>
    <x v="115"/>
    <n v="94.38"/>
    <n v="94.38"/>
    <n v="87.2"/>
    <n v="33.700000000000003"/>
    <n v="3358.93"/>
    <n v="0.85199999999999998"/>
    <n v="84.93"/>
  </r>
  <r>
    <x v="219"/>
    <x v="7"/>
    <x v="0"/>
    <x v="1"/>
    <x v="1162"/>
    <n v="7.13"/>
    <x v="107"/>
    <n v="33.99"/>
    <n v="33.19"/>
    <n v="0.8"/>
    <x v="291"/>
    <n v="89.12"/>
    <n v="94.1"/>
    <n v="81.900000000000006"/>
    <n v="28.5"/>
    <n v="2764.14"/>
    <n v="0.83799999999999997"/>
    <n v="81.319999999999993"/>
  </r>
  <r>
    <x v="219"/>
    <x v="7"/>
    <x v="0"/>
    <x v="2"/>
    <x v="839"/>
    <n v="7.41"/>
    <x v="50"/>
    <n v="33.44"/>
    <n v="33"/>
    <n v="0.44"/>
    <x v="99"/>
    <n v="92.62"/>
    <n v="90.25"/>
    <n v="82.49"/>
    <n v="27.42"/>
    <n v="2789.61"/>
    <n v="0.82"/>
    <n v="83.43"/>
  </r>
  <r>
    <x v="219"/>
    <x v="7"/>
    <x v="1"/>
    <x v="0"/>
    <x v="1002"/>
    <n v="7.51"/>
    <x v="28"/>
    <n v="33.65"/>
    <n v="32.549999999999997"/>
    <n v="1.1000000000000001"/>
    <x v="69"/>
    <n v="93.88"/>
    <n v="92.19"/>
    <n v="83.7"/>
    <n v="48.09"/>
    <n v="4061.12"/>
    <n v="1.429"/>
    <n v="120.68"/>
  </r>
  <r>
    <x v="219"/>
    <x v="7"/>
    <x v="1"/>
    <x v="1"/>
    <x v="498"/>
    <n v="7.71"/>
    <x v="41"/>
    <n v="32.74"/>
    <n v="31.89"/>
    <n v="0.85"/>
    <x v="85"/>
    <n v="96.38"/>
    <n v="94.04"/>
    <n v="88.27"/>
    <n v="47.2"/>
    <n v="3809.49"/>
    <n v="1.4419999999999999"/>
    <n v="116.37"/>
  </r>
  <r>
    <x v="219"/>
    <x v="7"/>
    <x v="1"/>
    <x v="2"/>
    <x v="978"/>
    <n v="7.65"/>
    <x v="48"/>
    <n v="30.38"/>
    <n v="30.09"/>
    <n v="0.28999999999999998"/>
    <x v="156"/>
    <n v="95.62"/>
    <n v="95.38"/>
    <n v="90.35"/>
    <n v="43.22"/>
    <n v="3632.1"/>
    <n v="1.423"/>
    <n v="119.56"/>
  </r>
  <r>
    <x v="219"/>
    <x v="7"/>
    <x v="2"/>
    <x v="0"/>
    <x v="353"/>
    <n v="7.7"/>
    <x v="10"/>
    <n v="33.450000000000003"/>
    <n v="31.92"/>
    <n v="1.52"/>
    <x v="470"/>
    <n v="96.25"/>
    <n v="101.92"/>
    <n v="93.64"/>
    <n v="36.659999999999997"/>
    <n v="3223.22"/>
    <n v="1.0960000000000001"/>
    <n v="96.37"/>
  </r>
  <r>
    <x v="219"/>
    <x v="7"/>
    <x v="2"/>
    <x v="1"/>
    <x v="1163"/>
    <n v="7.45"/>
    <x v="58"/>
    <n v="33.229999999999997"/>
    <n v="32.049999999999997"/>
    <n v="1.18"/>
    <x v="319"/>
    <n v="93.12"/>
    <n v="94.76"/>
    <n v="85.11"/>
    <n v="36.08"/>
    <n v="3143.27"/>
    <n v="1.0860000000000001"/>
    <n v="94.59"/>
  </r>
  <r>
    <x v="219"/>
    <x v="7"/>
    <x v="2"/>
    <x v="2"/>
    <x v="1164"/>
    <n v="7.53"/>
    <x v="78"/>
    <n v="28.93"/>
    <n v="28"/>
    <n v="0.94"/>
    <x v="268"/>
    <n v="94.12"/>
    <n v="86.56"/>
    <n v="78.83"/>
    <n v="31.88"/>
    <n v="2860.1"/>
    <n v="1.1020000000000001"/>
    <n v="98.85"/>
  </r>
  <r>
    <x v="219"/>
    <x v="7"/>
    <x v="3"/>
    <x v="0"/>
    <x v="744"/>
    <n v="7.5"/>
    <x v="35"/>
    <n v="36.340000000000003"/>
    <n v="35.979999999999997"/>
    <n v="0.36"/>
    <x v="95"/>
    <n v="93.75"/>
    <n v="98.47"/>
    <n v="91.39"/>
    <n v="2.85"/>
    <n v="1414.66"/>
    <n v="7.9000000000000001E-2"/>
    <n v="38.93"/>
  </r>
  <r>
    <x v="219"/>
    <x v="7"/>
    <x v="3"/>
    <x v="1"/>
    <x v="745"/>
    <n v="7.58"/>
    <x v="6"/>
    <n v="41.89"/>
    <n v="41.4"/>
    <n v="0.49"/>
    <x v="132"/>
    <n v="94.75"/>
    <n v="94.29"/>
    <n v="88.28"/>
    <n v="3.59"/>
    <n v="1733.87"/>
    <n v="8.5999999999999993E-2"/>
    <n v="41.39"/>
  </r>
  <r>
    <x v="219"/>
    <x v="7"/>
    <x v="3"/>
    <x v="2"/>
    <x v="735"/>
    <n v="7.29"/>
    <x v="118"/>
    <n v="33.99"/>
    <n v="33.49"/>
    <n v="0.5"/>
    <x v="275"/>
    <n v="91.12"/>
    <n v="100.2"/>
    <n v="89.97"/>
    <n v="3.88"/>
    <n v="1498.28"/>
    <n v="0.114"/>
    <n v="44.08"/>
  </r>
  <r>
    <x v="220"/>
    <x v="7"/>
    <x v="0"/>
    <x v="0"/>
    <x v="788"/>
    <n v="7.92"/>
    <x v="86"/>
    <n v="36.28"/>
    <n v="35.979999999999997"/>
    <n v="0.3"/>
    <x v="371"/>
    <n v="99"/>
    <n v="92.69"/>
    <n v="91.01"/>
    <n v="32.200000000000003"/>
    <n v="3024.07"/>
    <n v="0.88800000000000001"/>
    <n v="83.36"/>
  </r>
  <r>
    <x v="220"/>
    <x v="7"/>
    <x v="0"/>
    <x v="1"/>
    <x v="681"/>
    <n v="7.57"/>
    <x v="42"/>
    <n v="36.5"/>
    <n v="35.630000000000003"/>
    <n v="0.87"/>
    <x v="22"/>
    <n v="94.62"/>
    <n v="95.96"/>
    <n v="88.64"/>
    <n v="31.84"/>
    <n v="2877.3"/>
    <n v="0.872"/>
    <n v="78.83"/>
  </r>
  <r>
    <x v="220"/>
    <x v="7"/>
    <x v="0"/>
    <x v="2"/>
    <x v="866"/>
    <n v="7.47"/>
    <x v="51"/>
    <n v="34.909999999999997"/>
    <n v="34.630000000000003"/>
    <n v="0.27"/>
    <x v="283"/>
    <n v="93.38"/>
    <n v="88.41"/>
    <n v="81.91"/>
    <n v="29.4"/>
    <n v="2967.91"/>
    <n v="0.84199999999999997"/>
    <n v="85.02"/>
  </r>
  <r>
    <x v="220"/>
    <x v="7"/>
    <x v="1"/>
    <x v="0"/>
    <x v="1065"/>
    <n v="7.97"/>
    <x v="77"/>
    <n v="33.67"/>
    <n v="33.15"/>
    <n v="0.52"/>
    <x v="5"/>
    <n v="99.62"/>
    <n v="96.98"/>
    <n v="95.13"/>
    <n v="48.62"/>
    <n v="3906.84"/>
    <n v="1.444"/>
    <n v="116.03"/>
  </r>
  <r>
    <x v="220"/>
    <x v="7"/>
    <x v="1"/>
    <x v="1"/>
    <x v="1066"/>
    <n v="7.77"/>
    <x v="26"/>
    <n v="31.08"/>
    <n v="30.6"/>
    <n v="0.48"/>
    <x v="210"/>
    <n v="97.12"/>
    <n v="96.9"/>
    <n v="92.65"/>
    <n v="45.56"/>
    <n v="3715.91"/>
    <n v="1.466"/>
    <n v="119.55"/>
  </r>
  <r>
    <x v="220"/>
    <x v="7"/>
    <x v="1"/>
    <x v="2"/>
    <x v="1067"/>
    <n v="7.56"/>
    <x v="76"/>
    <n v="32.57"/>
    <n v="32.07"/>
    <n v="0.5"/>
    <x v="5"/>
    <n v="94.5"/>
    <n v="91.95"/>
    <n v="85.55"/>
    <n v="46.47"/>
    <n v="3868.09"/>
    <n v="1.427"/>
    <n v="118.77"/>
  </r>
  <r>
    <x v="220"/>
    <x v="7"/>
    <x v="2"/>
    <x v="0"/>
    <x v="876"/>
    <n v="7.64"/>
    <x v="22"/>
    <n v="32.47"/>
    <n v="31.69"/>
    <n v="0.78"/>
    <x v="175"/>
    <n v="95.5"/>
    <n v="95.28"/>
    <n v="88.8"/>
    <n v="37.35"/>
    <n v="3113.32"/>
    <n v="1.1499999999999999"/>
    <n v="95.87"/>
  </r>
  <r>
    <x v="220"/>
    <x v="7"/>
    <x v="2"/>
    <x v="1"/>
    <x v="1165"/>
    <n v="7.73"/>
    <x v="1"/>
    <n v="31.11"/>
    <n v="30.28"/>
    <n v="0.84"/>
    <x v="372"/>
    <n v="96.62"/>
    <n v="97.84"/>
    <n v="91.99"/>
    <n v="34.549999999999997"/>
    <n v="3087.13"/>
    <n v="1.111"/>
    <n v="99.22"/>
  </r>
  <r>
    <x v="220"/>
    <x v="7"/>
    <x v="2"/>
    <x v="2"/>
    <x v="1166"/>
    <n v="7.68"/>
    <x v="17"/>
    <n v="28.71"/>
    <n v="28.03"/>
    <n v="0.68"/>
    <x v="17"/>
    <n v="96"/>
    <n v="92.05"/>
    <n v="86.28"/>
    <n v="30.68"/>
    <n v="2774.32"/>
    <n v="1.069"/>
    <n v="96.64"/>
  </r>
  <r>
    <x v="220"/>
    <x v="7"/>
    <x v="3"/>
    <x v="0"/>
    <x v="878"/>
    <n v="7.66"/>
    <x v="63"/>
    <n v="41.26"/>
    <n v="40.32"/>
    <n v="0.94"/>
    <x v="286"/>
    <n v="95.75"/>
    <n v="96.05"/>
    <n v="89.87"/>
    <n v="2.97"/>
    <n v="1809.15"/>
    <n v="7.1999999999999995E-2"/>
    <n v="43.84"/>
  </r>
  <r>
    <x v="220"/>
    <x v="7"/>
    <x v="3"/>
    <x v="1"/>
    <x v="868"/>
    <n v="7.12"/>
    <x v="106"/>
    <n v="34.47"/>
    <n v="33.770000000000003"/>
    <n v="0.7"/>
    <x v="87"/>
    <n v="89"/>
    <n v="94.97"/>
    <n v="82.81"/>
    <n v="3.42"/>
    <n v="1549.98"/>
    <n v="9.9000000000000005E-2"/>
    <n v="44.97"/>
  </r>
  <r>
    <x v="220"/>
    <x v="7"/>
    <x v="3"/>
    <x v="2"/>
    <x v="881"/>
    <n v="7.51"/>
    <x v="28"/>
    <n v="35"/>
    <n v="34.9"/>
    <n v="0.11"/>
    <x v="438"/>
    <n v="93.88"/>
    <n v="95.15"/>
    <n v="89.06"/>
    <n v="4.53"/>
    <n v="1495.71"/>
    <n v="0.129"/>
    <n v="42.73"/>
  </r>
  <r>
    <x v="221"/>
    <x v="7"/>
    <x v="0"/>
    <x v="0"/>
    <x v="176"/>
    <n v="7.83"/>
    <x v="11"/>
    <n v="40.82"/>
    <n v="39.4"/>
    <n v="1.42"/>
    <x v="453"/>
    <n v="97.88"/>
    <n v="88.88"/>
    <n v="83.96"/>
    <n v="33.61"/>
    <n v="3338.33"/>
    <n v="0.82299999999999995"/>
    <n v="81.78"/>
  </r>
  <r>
    <x v="221"/>
    <x v="7"/>
    <x v="0"/>
    <x v="1"/>
    <x v="177"/>
    <n v="7.31"/>
    <x v="57"/>
    <n v="35.71"/>
    <n v="35.04"/>
    <n v="0.67"/>
    <x v="122"/>
    <n v="91.38"/>
    <n v="103"/>
    <n v="92.36"/>
    <n v="29.78"/>
    <n v="2842.89"/>
    <n v="0.83399999999999996"/>
    <n v="79.61"/>
  </r>
  <r>
    <x v="221"/>
    <x v="7"/>
    <x v="0"/>
    <x v="2"/>
    <x v="178"/>
    <n v="7.32"/>
    <x v="18"/>
    <n v="36.64"/>
    <n v="35.99"/>
    <n v="0.66"/>
    <x v="234"/>
    <n v="91.5"/>
    <n v="93.66"/>
    <n v="84.16"/>
    <n v="31.66"/>
    <n v="2992.69"/>
    <n v="0.86399999999999999"/>
    <n v="81.67"/>
  </r>
  <r>
    <x v="221"/>
    <x v="7"/>
    <x v="1"/>
    <x v="0"/>
    <x v="179"/>
    <n v="7.37"/>
    <x v="47"/>
    <n v="32.96"/>
    <n v="32.54"/>
    <n v="0.42"/>
    <x v="253"/>
    <n v="92.12"/>
    <n v="96.51"/>
    <n v="87.78"/>
    <n v="48.41"/>
    <n v="3957.17"/>
    <n v="1.4690000000000001"/>
    <n v="120.06"/>
  </r>
  <r>
    <x v="221"/>
    <x v="7"/>
    <x v="1"/>
    <x v="1"/>
    <x v="180"/>
    <n v="8"/>
    <x v="84"/>
    <n v="36.119999999999997"/>
    <n v="35.72"/>
    <n v="0.4"/>
    <x v="108"/>
    <n v="100"/>
    <n v="97.92"/>
    <n v="96.84"/>
    <n v="50.43"/>
    <n v="4314.5200000000004"/>
    <n v="1.3959999999999999"/>
    <n v="119.46"/>
  </r>
  <r>
    <x v="221"/>
    <x v="7"/>
    <x v="1"/>
    <x v="2"/>
    <x v="181"/>
    <n v="7.23"/>
    <x v="21"/>
    <n v="33.83"/>
    <n v="33.630000000000003"/>
    <n v="0.21"/>
    <x v="41"/>
    <n v="90.38"/>
    <n v="96.64"/>
    <n v="86.8"/>
    <n v="49.8"/>
    <n v="4014.52"/>
    <n v="1.472"/>
    <n v="118.65"/>
  </r>
  <r>
    <x v="221"/>
    <x v="7"/>
    <x v="2"/>
    <x v="0"/>
    <x v="129"/>
    <n v="7.89"/>
    <x v="29"/>
    <n v="31.77"/>
    <n v="31.19"/>
    <n v="0.57999999999999996"/>
    <x v="206"/>
    <n v="98.62"/>
    <n v="94.2"/>
    <n v="91.22"/>
    <n v="34.130000000000003"/>
    <n v="3030.62"/>
    <n v="1.0740000000000001"/>
    <n v="95.39"/>
  </r>
  <r>
    <x v="221"/>
    <x v="7"/>
    <x v="2"/>
    <x v="1"/>
    <x v="182"/>
    <n v="7.57"/>
    <x v="42"/>
    <n v="29.45"/>
    <n v="28.75"/>
    <n v="0.7"/>
    <x v="17"/>
    <n v="94.62"/>
    <n v="89.47"/>
    <n v="82.66"/>
    <n v="34.119999999999997"/>
    <n v="2928.83"/>
    <n v="1.159"/>
    <n v="99.47"/>
  </r>
  <r>
    <x v="221"/>
    <x v="7"/>
    <x v="2"/>
    <x v="2"/>
    <x v="183"/>
    <n v="7.65"/>
    <x v="48"/>
    <n v="32.11"/>
    <n v="30.9"/>
    <n v="1.21"/>
    <x v="393"/>
    <n v="95.62"/>
    <n v="92.92"/>
    <n v="85.49"/>
    <n v="36.880000000000003"/>
    <n v="3180.21"/>
    <n v="1.149"/>
    <n v="99.04"/>
  </r>
  <r>
    <x v="221"/>
    <x v="7"/>
    <x v="3"/>
    <x v="0"/>
    <x v="184"/>
    <n v="7.31"/>
    <x v="57"/>
    <n v="38.92"/>
    <n v="38.67"/>
    <n v="0.26"/>
    <x v="302"/>
    <n v="91.38"/>
    <n v="99.89"/>
    <n v="90.68"/>
    <n v="3.92"/>
    <n v="1584.68"/>
    <n v="0.10100000000000001"/>
    <n v="40.71"/>
  </r>
  <r>
    <x v="221"/>
    <x v="7"/>
    <x v="3"/>
    <x v="1"/>
    <x v="435"/>
    <n v="7.6"/>
    <x v="5"/>
    <n v="38.6"/>
    <n v="38.43"/>
    <n v="0.17"/>
    <x v="333"/>
    <n v="95"/>
    <n v="96.02"/>
    <n v="90.83"/>
    <n v="3.71"/>
    <n v="1606.82"/>
    <n v="9.6000000000000002E-2"/>
    <n v="41.63"/>
  </r>
  <r>
    <x v="221"/>
    <x v="7"/>
    <x v="3"/>
    <x v="2"/>
    <x v="186"/>
    <n v="7.73"/>
    <x v="1"/>
    <n v="35.729999999999997"/>
    <n v="35.369999999999997"/>
    <n v="0.36"/>
    <x v="295"/>
    <n v="96.62"/>
    <n v="93.66"/>
    <n v="89.58"/>
    <n v="4.5199999999999996"/>
    <n v="1465.83"/>
    <n v="0.127"/>
    <n v="41.02"/>
  </r>
  <r>
    <x v="222"/>
    <x v="7"/>
    <x v="0"/>
    <x v="0"/>
    <x v="1167"/>
    <n v="7.24"/>
    <x v="83"/>
    <n v="36.04"/>
    <n v="35.25"/>
    <n v="0.79"/>
    <x v="98"/>
    <n v="90.5"/>
    <n v="94.07"/>
    <n v="83.27"/>
    <n v="29.55"/>
    <n v="2972.58"/>
    <n v="0.82"/>
    <n v="82.49"/>
  </r>
  <r>
    <x v="222"/>
    <x v="7"/>
    <x v="0"/>
    <x v="1"/>
    <x v="1168"/>
    <n v="7.78"/>
    <x v="14"/>
    <n v="38.22"/>
    <n v="37.03"/>
    <n v="1.18"/>
    <x v="49"/>
    <n v="97.25"/>
    <n v="96.3"/>
    <n v="90.75"/>
    <n v="33.76"/>
    <n v="3135.31"/>
    <n v="0.88300000000000001"/>
    <n v="82.04"/>
  </r>
  <r>
    <x v="222"/>
    <x v="7"/>
    <x v="0"/>
    <x v="2"/>
    <x v="815"/>
    <n v="7.34"/>
    <x v="2"/>
    <n v="34.42"/>
    <n v="33.770000000000003"/>
    <n v="0.65"/>
    <x v="199"/>
    <n v="91.75"/>
    <n v="96.61"/>
    <n v="86.98"/>
    <n v="28.07"/>
    <n v="2730.38"/>
    <n v="0.81599999999999995"/>
    <n v="79.33"/>
  </r>
  <r>
    <x v="222"/>
    <x v="7"/>
    <x v="1"/>
    <x v="0"/>
    <x v="192"/>
    <n v="7.37"/>
    <x v="47"/>
    <n v="33.340000000000003"/>
    <n v="33.15"/>
    <n v="0.18"/>
    <x v="173"/>
    <n v="92.12"/>
    <n v="93.71"/>
    <n v="85.85"/>
    <n v="49.91"/>
    <n v="3890.52"/>
    <n v="1.4970000000000001"/>
    <n v="116.7"/>
  </r>
  <r>
    <x v="222"/>
    <x v="7"/>
    <x v="1"/>
    <x v="1"/>
    <x v="243"/>
    <n v="7.96"/>
    <x v="109"/>
    <n v="32.520000000000003"/>
    <n v="32.19"/>
    <n v="0.33"/>
    <x v="95"/>
    <n v="99.5"/>
    <n v="97.41"/>
    <n v="95.95"/>
    <n v="47.01"/>
    <n v="3901.34"/>
    <n v="1.446"/>
    <n v="119.97"/>
  </r>
  <r>
    <x v="222"/>
    <x v="7"/>
    <x v="1"/>
    <x v="2"/>
    <x v="756"/>
    <n v="7.69"/>
    <x v="13"/>
    <n v="33.47"/>
    <n v="32.79"/>
    <n v="0.68"/>
    <x v="83"/>
    <n v="96.12"/>
    <n v="99.35"/>
    <n v="93.55"/>
    <n v="49.99"/>
    <n v="3968.38"/>
    <n v="1.4930000000000001"/>
    <n v="118.56"/>
  </r>
  <r>
    <x v="222"/>
    <x v="7"/>
    <x v="2"/>
    <x v="0"/>
    <x v="84"/>
    <n v="7.35"/>
    <x v="34"/>
    <n v="29.41"/>
    <n v="28.34"/>
    <n v="1.06"/>
    <x v="267"/>
    <n v="91.88"/>
    <n v="100.49"/>
    <n v="88.98"/>
    <n v="31"/>
    <n v="2719.76"/>
    <n v="1.054"/>
    <n v="92.49"/>
  </r>
  <r>
    <x v="222"/>
    <x v="7"/>
    <x v="2"/>
    <x v="1"/>
    <x v="1169"/>
    <n v="7.64"/>
    <x v="22"/>
    <n v="33.32"/>
    <n v="32.36"/>
    <n v="0.96"/>
    <x v="339"/>
    <n v="95.5"/>
    <n v="98.21"/>
    <n v="91.09"/>
    <n v="35.630000000000003"/>
    <n v="3220.03"/>
    <n v="1.069"/>
    <n v="96.64"/>
  </r>
  <r>
    <x v="222"/>
    <x v="7"/>
    <x v="2"/>
    <x v="2"/>
    <x v="1170"/>
    <n v="7.14"/>
    <x v="134"/>
    <n v="28.31"/>
    <n v="27.68"/>
    <n v="0.63"/>
    <x v="301"/>
    <n v="89.25"/>
    <n v="99.17"/>
    <n v="86.55"/>
    <n v="29.72"/>
    <n v="2722.99"/>
    <n v="1.05"/>
    <n v="96.2"/>
  </r>
  <r>
    <x v="222"/>
    <x v="7"/>
    <x v="3"/>
    <x v="0"/>
    <x v="894"/>
    <n v="7.47"/>
    <x v="51"/>
    <n v="38.86"/>
    <n v="38.42"/>
    <n v="0.44"/>
    <x v="135"/>
    <n v="93.38"/>
    <n v="94.68"/>
    <n v="87.41"/>
    <n v="4.4800000000000004"/>
    <n v="1688.26"/>
    <n v="0.115"/>
    <n v="43.45"/>
  </r>
  <r>
    <x v="222"/>
    <x v="7"/>
    <x v="3"/>
    <x v="1"/>
    <x v="37"/>
    <n v="7.54"/>
    <x v="61"/>
    <n v="34.44"/>
    <n v="34.14"/>
    <n v="0.3"/>
    <x v="330"/>
    <n v="94.25"/>
    <n v="95.32"/>
    <n v="89.07"/>
    <n v="4.5599999999999996"/>
    <n v="1487.89"/>
    <n v="0.13200000000000001"/>
    <n v="43.2"/>
  </r>
  <r>
    <x v="222"/>
    <x v="7"/>
    <x v="3"/>
    <x v="2"/>
    <x v="821"/>
    <n v="7.86"/>
    <x v="66"/>
    <n v="34.58"/>
    <n v="34.43"/>
    <n v="0.15"/>
    <x v="367"/>
    <n v="98.25"/>
    <n v="100.04"/>
    <n v="97.86"/>
    <n v="3.38"/>
    <n v="1512.55"/>
    <n v="9.8000000000000004E-2"/>
    <n v="43.74"/>
  </r>
  <r>
    <x v="223"/>
    <x v="7"/>
    <x v="0"/>
    <x v="0"/>
    <x v="1156"/>
    <n v="7.6"/>
    <x v="5"/>
    <n v="34.409999999999997"/>
    <n v="33.659999999999997"/>
    <n v="0.75"/>
    <x v="1"/>
    <n v="95"/>
    <n v="96.14"/>
    <n v="89.34"/>
    <n v="28.3"/>
    <n v="2661.31"/>
    <n v="0.82199999999999995"/>
    <n v="77.33"/>
  </r>
  <r>
    <x v="223"/>
    <x v="7"/>
    <x v="0"/>
    <x v="1"/>
    <x v="712"/>
    <n v="7.74"/>
    <x v="45"/>
    <n v="31.92"/>
    <n v="31.34"/>
    <n v="0.57999999999999996"/>
    <x v="206"/>
    <n v="96.75"/>
    <n v="94"/>
    <n v="89.29"/>
    <n v="27.49"/>
    <n v="2714"/>
    <n v="0.86099999999999999"/>
    <n v="85.04"/>
  </r>
  <r>
    <x v="223"/>
    <x v="7"/>
    <x v="0"/>
    <x v="2"/>
    <x v="318"/>
    <n v="7.51"/>
    <x v="28"/>
    <n v="29.3"/>
    <n v="27.78"/>
    <n v="1.52"/>
    <x v="471"/>
    <n v="93.88"/>
    <n v="94.62"/>
    <n v="84.21"/>
    <n v="25.68"/>
    <n v="2393.35"/>
    <n v="0.876"/>
    <n v="81.67"/>
  </r>
  <r>
    <x v="223"/>
    <x v="7"/>
    <x v="1"/>
    <x v="0"/>
    <x v="1171"/>
    <n v="7.56"/>
    <x v="76"/>
    <n v="31.82"/>
    <n v="31.5"/>
    <n v="0.32"/>
    <x v="314"/>
    <n v="94.5"/>
    <n v="96.16"/>
    <n v="89.95"/>
    <n v="46.67"/>
    <n v="3633.93"/>
    <n v="1.4670000000000001"/>
    <n v="114.21"/>
  </r>
  <r>
    <x v="223"/>
    <x v="7"/>
    <x v="1"/>
    <x v="1"/>
    <x v="1172"/>
    <n v="7.46"/>
    <x v="96"/>
    <n v="30.13"/>
    <n v="29.54"/>
    <n v="0.59"/>
    <x v="31"/>
    <n v="93.25"/>
    <n v="89.43"/>
    <n v="81.760000000000005"/>
    <n v="44.52"/>
    <n v="3422.52"/>
    <n v="1.478"/>
    <n v="113.6"/>
  </r>
  <r>
    <x v="223"/>
    <x v="7"/>
    <x v="1"/>
    <x v="2"/>
    <x v="1173"/>
    <n v="7.51"/>
    <x v="28"/>
    <n v="28.82"/>
    <n v="28.39"/>
    <n v="0.43"/>
    <x v="292"/>
    <n v="93.88"/>
    <n v="90.62"/>
    <n v="83.8"/>
    <n v="41.74"/>
    <n v="3458.35"/>
    <n v="1.448"/>
    <n v="120"/>
  </r>
  <r>
    <x v="223"/>
    <x v="7"/>
    <x v="2"/>
    <x v="0"/>
    <x v="1174"/>
    <n v="7.68"/>
    <x v="17"/>
    <n v="29.43"/>
    <n v="28.99"/>
    <n v="0.45"/>
    <x v="46"/>
    <n v="96"/>
    <n v="99.73"/>
    <n v="94.28"/>
    <n v="32.01"/>
    <n v="2836.83"/>
    <n v="1.0880000000000001"/>
    <n v="96.38"/>
  </r>
  <r>
    <x v="223"/>
    <x v="7"/>
    <x v="2"/>
    <x v="1"/>
    <x v="1175"/>
    <n v="7.72"/>
    <x v="24"/>
    <n v="32.020000000000003"/>
    <n v="31.02"/>
    <n v="1.01"/>
    <x v="53"/>
    <n v="96.5"/>
    <n v="93.93"/>
    <n v="87.78"/>
    <n v="35.1"/>
    <n v="3077.13"/>
    <n v="1.0960000000000001"/>
    <n v="96.09"/>
  </r>
  <r>
    <x v="223"/>
    <x v="7"/>
    <x v="2"/>
    <x v="2"/>
    <x v="1176"/>
    <n v="7.43"/>
    <x v="37"/>
    <n v="29.8"/>
    <n v="28.82"/>
    <n v="0.98"/>
    <x v="101"/>
    <n v="92.88"/>
    <n v="98.71"/>
    <n v="88.65"/>
    <n v="34.5"/>
    <n v="2839.51"/>
    <n v="1.1579999999999999"/>
    <n v="95.28"/>
  </r>
  <r>
    <x v="223"/>
    <x v="7"/>
    <x v="3"/>
    <x v="0"/>
    <x v="611"/>
    <n v="7.68"/>
    <x v="17"/>
    <n v="37.24"/>
    <n v="36.69"/>
    <n v="0.54"/>
    <x v="138"/>
    <n v="96"/>
    <n v="98.37"/>
    <n v="93.06"/>
    <n v="3.55"/>
    <n v="1474.68"/>
    <n v="9.5000000000000001E-2"/>
    <n v="39.6"/>
  </r>
  <r>
    <x v="223"/>
    <x v="7"/>
    <x v="3"/>
    <x v="1"/>
    <x v="553"/>
    <n v="7.21"/>
    <x v="68"/>
    <n v="32"/>
    <n v="31.67"/>
    <n v="0.33"/>
    <x v="295"/>
    <n v="90.12"/>
    <n v="100.78"/>
    <n v="89.9"/>
    <n v="1.91"/>
    <n v="1250.56"/>
    <n v="0.06"/>
    <n v="39.08"/>
  </r>
  <r>
    <x v="223"/>
    <x v="7"/>
    <x v="3"/>
    <x v="2"/>
    <x v="910"/>
    <n v="7.44"/>
    <x v="43"/>
    <n v="33.85"/>
    <n v="33.49"/>
    <n v="0.36"/>
    <x v="250"/>
    <n v="93"/>
    <n v="89"/>
    <n v="81.89"/>
    <n v="3.96"/>
    <n v="1400.54"/>
    <n v="0.11700000000000001"/>
    <n v="41.38"/>
  </r>
  <r>
    <x v="224"/>
    <x v="7"/>
    <x v="0"/>
    <x v="0"/>
    <x v="292"/>
    <n v="7.87"/>
    <x v="33"/>
    <n v="32.43"/>
    <n v="32.200000000000003"/>
    <n v="0.24"/>
    <x v="15"/>
    <n v="98.38"/>
    <n v="96.07"/>
    <n v="93.82"/>
    <n v="29.02"/>
    <n v="2672"/>
    <n v="0.89500000000000002"/>
    <n v="82.39"/>
  </r>
  <r>
    <x v="224"/>
    <x v="7"/>
    <x v="0"/>
    <x v="1"/>
    <x v="770"/>
    <n v="7.31"/>
    <x v="57"/>
    <n v="33.85"/>
    <n v="33.200000000000003"/>
    <n v="0.65"/>
    <x v="370"/>
    <n v="91.38"/>
    <n v="97.04"/>
    <n v="86.95"/>
    <n v="28.67"/>
    <n v="2722.8"/>
    <n v="0.84699999999999998"/>
    <n v="80.430000000000007"/>
  </r>
  <r>
    <x v="224"/>
    <x v="7"/>
    <x v="0"/>
    <x v="2"/>
    <x v="1086"/>
    <n v="7.17"/>
    <x v="62"/>
    <n v="28.33"/>
    <n v="27.84"/>
    <n v="0.5"/>
    <x v="226"/>
    <n v="89.62"/>
    <n v="95.33"/>
    <n v="83.94"/>
    <n v="23.94"/>
    <n v="2380"/>
    <n v="0.84499999999999997"/>
    <n v="84"/>
  </r>
  <r>
    <x v="224"/>
    <x v="7"/>
    <x v="1"/>
    <x v="0"/>
    <x v="1177"/>
    <n v="7.86"/>
    <x v="66"/>
    <n v="31.18"/>
    <n v="31.18"/>
    <n v="0"/>
    <x v="56"/>
    <n v="98.25"/>
    <n v="98.6"/>
    <n v="96.88"/>
    <n v="44.11"/>
    <n v="3636.41"/>
    <n v="1.415"/>
    <n v="116.63"/>
  </r>
  <r>
    <x v="224"/>
    <x v="7"/>
    <x v="1"/>
    <x v="1"/>
    <x v="1178"/>
    <n v="7.73"/>
    <x v="1"/>
    <n v="28.21"/>
    <n v="27.96"/>
    <n v="0.25"/>
    <x v="64"/>
    <n v="96.62"/>
    <n v="97.18"/>
    <n v="93.06"/>
    <n v="41.15"/>
    <n v="3380.35"/>
    <n v="1.458"/>
    <n v="119.81"/>
  </r>
  <r>
    <x v="224"/>
    <x v="7"/>
    <x v="1"/>
    <x v="2"/>
    <x v="1179"/>
    <n v="7.41"/>
    <x v="50"/>
    <n v="28.3"/>
    <n v="27.74"/>
    <n v="0.56000000000000005"/>
    <x v="256"/>
    <n v="92.62"/>
    <n v="96.92"/>
    <n v="88"/>
    <n v="39.880000000000003"/>
    <n v="3451.49"/>
    <n v="1.409"/>
    <n v="121.95"/>
  </r>
  <r>
    <x v="224"/>
    <x v="7"/>
    <x v="2"/>
    <x v="0"/>
    <x v="1180"/>
    <n v="7.42"/>
    <x v="31"/>
    <n v="29.51"/>
    <n v="28.91"/>
    <n v="0.61"/>
    <x v="171"/>
    <n v="92.75"/>
    <n v="93.68"/>
    <n v="85.1"/>
    <n v="32.479999999999997"/>
    <n v="2859.68"/>
    <n v="1.1000000000000001"/>
    <n v="96.89"/>
  </r>
  <r>
    <x v="224"/>
    <x v="7"/>
    <x v="2"/>
    <x v="1"/>
    <x v="1181"/>
    <n v="7.65"/>
    <x v="48"/>
    <n v="27.58"/>
    <n v="26.79"/>
    <n v="0.79"/>
    <x v="339"/>
    <n v="95.62"/>
    <n v="94.69"/>
    <n v="87.94"/>
    <n v="30.49"/>
    <n v="2645.13"/>
    <n v="1.105"/>
    <n v="95.9"/>
  </r>
  <r>
    <x v="224"/>
    <x v="7"/>
    <x v="2"/>
    <x v="2"/>
    <x v="1182"/>
    <n v="7.49"/>
    <x v="55"/>
    <n v="28.59"/>
    <n v="27.63"/>
    <n v="0.96"/>
    <x v="2"/>
    <n v="93.62"/>
    <n v="93.68"/>
    <n v="84.77"/>
    <n v="31.9"/>
    <n v="2801.43"/>
    <n v="1.1160000000000001"/>
    <n v="97.98"/>
  </r>
  <r>
    <x v="224"/>
    <x v="7"/>
    <x v="3"/>
    <x v="0"/>
    <x v="428"/>
    <n v="7.58"/>
    <x v="6"/>
    <n v="32.159999999999997"/>
    <n v="31.66"/>
    <n v="0.5"/>
    <x v="210"/>
    <n v="94.75"/>
    <n v="96.65"/>
    <n v="90.15"/>
    <n v="3.78"/>
    <n v="1356.96"/>
    <n v="0.11799999999999999"/>
    <n v="42.19"/>
  </r>
  <r>
    <x v="224"/>
    <x v="7"/>
    <x v="3"/>
    <x v="1"/>
    <x v="657"/>
    <n v="7.92"/>
    <x v="86"/>
    <n v="37.369999999999997"/>
    <n v="37.06"/>
    <n v="0.3"/>
    <x v="65"/>
    <n v="99"/>
    <n v="98.88"/>
    <n v="97.1"/>
    <n v="3.98"/>
    <n v="1593.23"/>
    <n v="0.106"/>
    <n v="42.64"/>
  </r>
  <r>
    <x v="224"/>
    <x v="7"/>
    <x v="3"/>
    <x v="2"/>
    <x v="1026"/>
    <n v="7.55"/>
    <x v="25"/>
    <n v="33.130000000000003"/>
    <n v="32.61"/>
    <n v="0.52"/>
    <x v="12"/>
    <n v="94.38"/>
    <n v="92.53"/>
    <n v="85.95"/>
    <n v="4.13"/>
    <n v="1402.95"/>
    <n v="0.125"/>
    <n v="42.34"/>
  </r>
  <r>
    <x v="225"/>
    <x v="7"/>
    <x v="0"/>
    <x v="0"/>
    <x v="697"/>
    <n v="7.9"/>
    <x v="65"/>
    <n v="40.18"/>
    <n v="39.35"/>
    <n v="0.82"/>
    <x v="171"/>
    <n v="98.75"/>
    <n v="92.03"/>
    <n v="89.01"/>
    <n v="33.49"/>
    <n v="3249.28"/>
    <n v="0.83399999999999996"/>
    <n v="80.88"/>
  </r>
  <r>
    <x v="225"/>
    <x v="7"/>
    <x v="0"/>
    <x v="1"/>
    <x v="1044"/>
    <n v="7.38"/>
    <x v="16"/>
    <n v="37.71"/>
    <n v="37.24"/>
    <n v="0.47"/>
    <x v="176"/>
    <n v="92.25"/>
    <n v="95.06"/>
    <n v="86.61"/>
    <n v="32.51"/>
    <n v="3132.79"/>
    <n v="0.86199999999999999"/>
    <n v="83.08"/>
  </r>
  <r>
    <x v="225"/>
    <x v="7"/>
    <x v="0"/>
    <x v="2"/>
    <x v="1183"/>
    <n v="7.66"/>
    <x v="63"/>
    <n v="35.659999999999997"/>
    <n v="34.869999999999997"/>
    <n v="0.78"/>
    <x v="182"/>
    <n v="95.75"/>
    <n v="94.48"/>
    <n v="88.47"/>
    <n v="30.92"/>
    <n v="2862.87"/>
    <n v="0.86699999999999999"/>
    <n v="80.290000000000006"/>
  </r>
  <r>
    <x v="225"/>
    <x v="7"/>
    <x v="1"/>
    <x v="0"/>
    <x v="1184"/>
    <n v="7.76"/>
    <x v="15"/>
    <n v="37.880000000000003"/>
    <n v="36.53"/>
    <n v="1.36"/>
    <x v="457"/>
    <n v="97"/>
    <n v="94.51"/>
    <n v="88.39"/>
    <n v="54.03"/>
    <n v="4421.3599999999997"/>
    <n v="1.4259999999999999"/>
    <n v="116.71"/>
  </r>
  <r>
    <x v="225"/>
    <x v="7"/>
    <x v="1"/>
    <x v="1"/>
    <x v="150"/>
    <n v="7.46"/>
    <x v="96"/>
    <n v="37.22"/>
    <n v="36.67"/>
    <n v="0.55000000000000004"/>
    <x v="275"/>
    <n v="93.25"/>
    <n v="94.21"/>
    <n v="86.56"/>
    <n v="54.94"/>
    <n v="4418.5"/>
    <n v="1.476"/>
    <n v="118.71"/>
  </r>
  <r>
    <x v="225"/>
    <x v="7"/>
    <x v="1"/>
    <x v="2"/>
    <x v="82"/>
    <n v="7.6"/>
    <x v="5"/>
    <n v="31.24"/>
    <n v="30.85"/>
    <n v="0.38"/>
    <x v="155"/>
    <n v="95"/>
    <n v="101.02"/>
    <n v="94.79"/>
    <n v="44.72"/>
    <n v="3698.03"/>
    <n v="1.4319999999999999"/>
    <n v="118.38"/>
  </r>
  <r>
    <x v="225"/>
    <x v="7"/>
    <x v="2"/>
    <x v="0"/>
    <x v="1185"/>
    <n v="7.7"/>
    <x v="10"/>
    <n v="34.69"/>
    <n v="33.01"/>
    <n v="1.69"/>
    <x v="472"/>
    <n v="96.25"/>
    <n v="94.69"/>
    <n v="86.71"/>
    <n v="37.409999999999997"/>
    <n v="3291.72"/>
    <n v="1.0780000000000001"/>
    <n v="94.88"/>
  </r>
  <r>
    <x v="225"/>
    <x v="7"/>
    <x v="2"/>
    <x v="1"/>
    <x v="152"/>
    <n v="7.48"/>
    <x v="44"/>
    <n v="35.24"/>
    <n v="33.31"/>
    <n v="1.93"/>
    <x v="473"/>
    <n v="93.5"/>
    <n v="97.44"/>
    <n v="86.12"/>
    <n v="37.74"/>
    <n v="3341.3"/>
    <n v="1.071"/>
    <n v="94.83"/>
  </r>
  <r>
    <x v="225"/>
    <x v="7"/>
    <x v="2"/>
    <x v="2"/>
    <x v="85"/>
    <n v="7.16"/>
    <x v="146"/>
    <n v="30.28"/>
    <n v="29.49"/>
    <n v="0.79"/>
    <x v="73"/>
    <n v="89.5"/>
    <n v="97.87"/>
    <n v="85.3"/>
    <n v="33.450000000000003"/>
    <n v="2858.62"/>
    <n v="1.1040000000000001"/>
    <n v="94.39"/>
  </r>
  <r>
    <x v="225"/>
    <x v="7"/>
    <x v="3"/>
    <x v="0"/>
    <x v="1186"/>
    <n v="7.8"/>
    <x v="30"/>
    <n v="39.549999999999997"/>
    <n v="39.369999999999997"/>
    <n v="0.18"/>
    <x v="343"/>
    <n v="97.5"/>
    <n v="95.03"/>
    <n v="92.24"/>
    <n v="6.78"/>
    <n v="1557.8"/>
    <n v="0.17100000000000001"/>
    <n v="39.39"/>
  </r>
  <r>
    <x v="225"/>
    <x v="7"/>
    <x v="3"/>
    <x v="1"/>
    <x v="1187"/>
    <n v="7.54"/>
    <x v="61"/>
    <n v="40.799999999999997"/>
    <n v="40.6"/>
    <n v="0.2"/>
    <x v="94"/>
    <n v="94.25"/>
    <n v="93.82"/>
    <n v="88"/>
    <n v="3.93"/>
    <n v="1621.06"/>
    <n v="9.6000000000000002E-2"/>
    <n v="39.729999999999997"/>
  </r>
  <r>
    <x v="225"/>
    <x v="7"/>
    <x v="3"/>
    <x v="2"/>
    <x v="1188"/>
    <n v="7.36"/>
    <x v="38"/>
    <n v="39.130000000000003"/>
    <n v="38.78"/>
    <n v="0.35"/>
    <x v="164"/>
    <n v="92"/>
    <n v="92.14"/>
    <n v="84.01"/>
    <n v="5.95"/>
    <n v="1676.44"/>
    <n v="0.152"/>
    <n v="42.85"/>
  </r>
  <r>
    <x v="226"/>
    <x v="7"/>
    <x v="0"/>
    <x v="0"/>
    <x v="368"/>
    <n v="7.32"/>
    <x v="18"/>
    <n v="36.67"/>
    <n v="35.14"/>
    <n v="1.53"/>
    <x v="186"/>
    <n v="91.5"/>
    <n v="99"/>
    <n v="86.81"/>
    <n v="31.64"/>
    <n v="3143.32"/>
    <n v="0.86299999999999999"/>
    <n v="85.72"/>
  </r>
  <r>
    <x v="226"/>
    <x v="7"/>
    <x v="0"/>
    <x v="1"/>
    <x v="369"/>
    <n v="7.7"/>
    <x v="10"/>
    <n v="38.6"/>
    <n v="37.99"/>
    <n v="0.61"/>
    <x v="219"/>
    <n v="96.25"/>
    <n v="90.77"/>
    <n v="85.98"/>
    <n v="30.95"/>
    <n v="3063.84"/>
    <n v="0.80200000000000005"/>
    <n v="79.38"/>
  </r>
  <r>
    <x v="226"/>
    <x v="7"/>
    <x v="0"/>
    <x v="2"/>
    <x v="370"/>
    <n v="7.4"/>
    <x v="81"/>
    <n v="35.86"/>
    <n v="35.630000000000003"/>
    <n v="0.24"/>
    <x v="302"/>
    <n v="92.5"/>
    <n v="94.33"/>
    <n v="86.67"/>
    <n v="31.02"/>
    <n v="2828.2"/>
    <n v="0.86499999999999999"/>
    <n v="78.86"/>
  </r>
  <r>
    <x v="226"/>
    <x v="7"/>
    <x v="1"/>
    <x v="0"/>
    <x v="371"/>
    <n v="7.52"/>
    <x v="39"/>
    <n v="35.9"/>
    <n v="35.76"/>
    <n v="0.15"/>
    <x v="125"/>
    <n v="94"/>
    <n v="98.4"/>
    <n v="92.12"/>
    <n v="49.14"/>
    <n v="4357.2299999999996"/>
    <n v="1.369"/>
    <n v="121.36"/>
  </r>
  <r>
    <x v="226"/>
    <x v="7"/>
    <x v="1"/>
    <x v="1"/>
    <x v="372"/>
    <n v="7.61"/>
    <x v="23"/>
    <n v="29.64"/>
    <n v="29.13"/>
    <n v="0.52"/>
    <x v="107"/>
    <n v="95.12"/>
    <n v="90.89"/>
    <n v="84.95"/>
    <n v="41.3"/>
    <n v="3478.05"/>
    <n v="1.393"/>
    <n v="117.34"/>
  </r>
  <r>
    <x v="226"/>
    <x v="7"/>
    <x v="1"/>
    <x v="2"/>
    <x v="143"/>
    <n v="7.39"/>
    <x v="59"/>
    <n v="29.86"/>
    <n v="29.32"/>
    <n v="0.54"/>
    <x v="127"/>
    <n v="92.38"/>
    <n v="96.1"/>
    <n v="87.17"/>
    <n v="43.52"/>
    <n v="3439.4"/>
    <n v="1.458"/>
    <n v="115.19"/>
  </r>
  <r>
    <x v="226"/>
    <x v="7"/>
    <x v="2"/>
    <x v="0"/>
    <x v="373"/>
    <n v="7.52"/>
    <x v="39"/>
    <n v="30.89"/>
    <n v="29.67"/>
    <n v="1.22"/>
    <x v="474"/>
    <n v="94"/>
    <n v="92.97"/>
    <n v="83.95"/>
    <n v="33.65"/>
    <n v="2905.74"/>
    <n v="1.089"/>
    <n v="94.08"/>
  </r>
  <r>
    <x v="226"/>
    <x v="7"/>
    <x v="2"/>
    <x v="1"/>
    <x v="374"/>
    <n v="7.43"/>
    <x v="37"/>
    <n v="31.79"/>
    <n v="31.35"/>
    <n v="0.44"/>
    <x v="52"/>
    <n v="92.88"/>
    <n v="101.28"/>
    <n v="92.76"/>
    <n v="34.72"/>
    <n v="2983.58"/>
    <n v="1.0920000000000001"/>
    <n v="93.84"/>
  </r>
  <r>
    <x v="226"/>
    <x v="7"/>
    <x v="2"/>
    <x v="2"/>
    <x v="375"/>
    <n v="7.43"/>
    <x v="37"/>
    <n v="29.81"/>
    <n v="28.88"/>
    <n v="0.94"/>
    <x v="201"/>
    <n v="92.88"/>
    <n v="98.51"/>
    <n v="88.62"/>
    <n v="32.68"/>
    <n v="2901.35"/>
    <n v="1.0960000000000001"/>
    <n v="97.31"/>
  </r>
  <r>
    <x v="226"/>
    <x v="7"/>
    <x v="3"/>
    <x v="0"/>
    <x v="0"/>
    <n v="7.21"/>
    <x v="68"/>
    <n v="41.17"/>
    <n v="40.68"/>
    <n v="0.49"/>
    <x v="369"/>
    <n v="90.12"/>
    <n v="98.03"/>
    <n v="87.3"/>
    <n v="3.27"/>
    <n v="1597.11"/>
    <n v="7.9000000000000001E-2"/>
    <n v="38.79"/>
  </r>
  <r>
    <x v="226"/>
    <x v="7"/>
    <x v="3"/>
    <x v="1"/>
    <x v="1"/>
    <n v="7.92"/>
    <x v="86"/>
    <n v="41.84"/>
    <n v="41.48"/>
    <n v="0.36"/>
    <x v="313"/>
    <n v="99"/>
    <n v="100.33"/>
    <n v="98.49"/>
    <n v="7.71"/>
    <n v="1781.34"/>
    <n v="0.184"/>
    <n v="42.58"/>
  </r>
  <r>
    <x v="226"/>
    <x v="7"/>
    <x v="3"/>
    <x v="2"/>
    <x v="2"/>
    <n v="7.96"/>
    <x v="109"/>
    <n v="44.06"/>
    <n v="43.4"/>
    <n v="0.66"/>
    <x v="292"/>
    <n v="99.5"/>
    <n v="88.8"/>
    <n v="87.03"/>
    <n v="5.91"/>
    <n v="1885.52"/>
    <n v="0.13400000000000001"/>
    <n v="42.79"/>
  </r>
  <r>
    <x v="227"/>
    <x v="7"/>
    <x v="0"/>
    <x v="0"/>
    <x v="603"/>
    <n v="7.62"/>
    <x v="54"/>
    <n v="41.08"/>
    <n v="40.409999999999997"/>
    <n v="0.67"/>
    <x v="312"/>
    <n v="95.25"/>
    <n v="95.78"/>
    <n v="89.74"/>
    <n v="35.67"/>
    <n v="3479.72"/>
    <n v="0.86799999999999999"/>
    <n v="84.7"/>
  </r>
  <r>
    <x v="227"/>
    <x v="7"/>
    <x v="0"/>
    <x v="1"/>
    <x v="90"/>
    <n v="7.51"/>
    <x v="28"/>
    <n v="40.17"/>
    <n v="38.9"/>
    <n v="1.27"/>
    <x v="269"/>
    <n v="93.88"/>
    <n v="98.01"/>
    <n v="89.1"/>
    <n v="33.340000000000003"/>
    <n v="3326.66"/>
    <n v="0.83"/>
    <n v="82.82"/>
  </r>
  <r>
    <x v="227"/>
    <x v="7"/>
    <x v="0"/>
    <x v="2"/>
    <x v="620"/>
    <n v="7.87"/>
    <x v="33"/>
    <n v="37.64"/>
    <n v="37.32"/>
    <n v="0.33"/>
    <x v="475"/>
    <n v="98.38"/>
    <n v="95.06"/>
    <n v="92.7"/>
    <n v="31.98"/>
    <n v="2968.97"/>
    <n v="0.84899999999999998"/>
    <n v="78.87"/>
  </r>
  <r>
    <x v="227"/>
    <x v="7"/>
    <x v="1"/>
    <x v="0"/>
    <x v="621"/>
    <n v="7.78"/>
    <x v="14"/>
    <n v="35.18"/>
    <n v="34.49"/>
    <n v="0.69"/>
    <x v="66"/>
    <n v="97.25"/>
    <n v="98.91"/>
    <n v="94.32"/>
    <n v="51.4"/>
    <n v="4105.55"/>
    <n v="1.4610000000000001"/>
    <n v="116.72"/>
  </r>
  <r>
    <x v="227"/>
    <x v="7"/>
    <x v="1"/>
    <x v="1"/>
    <x v="572"/>
    <n v="7.04"/>
    <x v="92"/>
    <n v="33.700000000000003"/>
    <n v="33.17"/>
    <n v="0.53"/>
    <x v="12"/>
    <n v="88"/>
    <n v="94.16"/>
    <n v="81.56"/>
    <n v="48.54"/>
    <n v="3984.42"/>
    <n v="1.4410000000000001"/>
    <n v="118.25"/>
  </r>
  <r>
    <x v="227"/>
    <x v="7"/>
    <x v="1"/>
    <x v="2"/>
    <x v="1189"/>
    <n v="7.26"/>
    <x v="100"/>
    <n v="30.75"/>
    <n v="30.51"/>
    <n v="0.24"/>
    <x v="353"/>
    <n v="90.75"/>
    <n v="89.63"/>
    <n v="80.7"/>
    <n v="45"/>
    <n v="3588.97"/>
    <n v="1.4630000000000001"/>
    <n v="116.7"/>
  </r>
  <r>
    <x v="227"/>
    <x v="7"/>
    <x v="2"/>
    <x v="0"/>
    <x v="1042"/>
    <n v="7.58"/>
    <x v="6"/>
    <n v="30.62"/>
    <n v="29.66"/>
    <n v="0.96"/>
    <x v="32"/>
    <n v="94.75"/>
    <n v="97.3"/>
    <n v="89.31"/>
    <n v="33.520000000000003"/>
    <n v="3014.58"/>
    <n v="1.095"/>
    <n v="98.46"/>
  </r>
  <r>
    <x v="227"/>
    <x v="7"/>
    <x v="2"/>
    <x v="1"/>
    <x v="574"/>
    <n v="7.81"/>
    <x v="49"/>
    <n v="30.77"/>
    <n v="30.09"/>
    <n v="0.68"/>
    <x v="208"/>
    <n v="97.62"/>
    <n v="98.04"/>
    <n v="93.59"/>
    <n v="34.97"/>
    <n v="2958.98"/>
    <n v="1.137"/>
    <n v="96.17"/>
  </r>
  <r>
    <x v="227"/>
    <x v="7"/>
    <x v="2"/>
    <x v="2"/>
    <x v="1190"/>
    <n v="7.91"/>
    <x v="69"/>
    <n v="30.42"/>
    <n v="28.82"/>
    <n v="1.6"/>
    <x v="476"/>
    <n v="98.88"/>
    <n v="90.87"/>
    <n v="85.12"/>
    <n v="34.159999999999997"/>
    <n v="2809.68"/>
    <n v="1.123"/>
    <n v="92.36"/>
  </r>
  <r>
    <x v="227"/>
    <x v="7"/>
    <x v="3"/>
    <x v="0"/>
    <x v="187"/>
    <n v="7.92"/>
    <x v="86"/>
    <n v="43.11"/>
    <n v="42.92"/>
    <n v="0.19"/>
    <x v="333"/>
    <n v="99"/>
    <n v="92.04"/>
    <n v="90.73"/>
    <n v="4.32"/>
    <n v="1763.67"/>
    <n v="0.1"/>
    <n v="40.909999999999997"/>
  </r>
  <r>
    <x v="227"/>
    <x v="7"/>
    <x v="3"/>
    <x v="1"/>
    <x v="188"/>
    <n v="7.86"/>
    <x v="66"/>
    <n v="39.799999999999997"/>
    <n v="39.49"/>
    <n v="0.31"/>
    <x v="100"/>
    <n v="98.25"/>
    <n v="99.32"/>
    <n v="96.83"/>
    <n v="6.07"/>
    <n v="1614.36"/>
    <n v="0.152"/>
    <n v="40.56"/>
  </r>
  <r>
    <x v="227"/>
    <x v="7"/>
    <x v="3"/>
    <x v="2"/>
    <x v="189"/>
    <n v="7.53"/>
    <x v="78"/>
    <n v="38.590000000000003"/>
    <n v="38.520000000000003"/>
    <n v="7.0000000000000007E-2"/>
    <x v="429"/>
    <n v="94.12"/>
    <n v="94.33"/>
    <n v="88.63"/>
    <n v="3.57"/>
    <n v="1674.34"/>
    <n v="9.1999999999999998E-2"/>
    <n v="43.39"/>
  </r>
  <r>
    <x v="228"/>
    <x v="7"/>
    <x v="0"/>
    <x v="0"/>
    <x v="588"/>
    <n v="4.12"/>
    <x v="169"/>
    <n v="18.7"/>
    <n v="18.22"/>
    <n v="0.47"/>
    <x v="157"/>
    <n v="51.5"/>
    <n v="93.76"/>
    <n v="47.06"/>
    <n v="15.52"/>
    <n v="1494.51"/>
    <n v="0.83"/>
    <n v="79.930000000000007"/>
  </r>
  <r>
    <x v="228"/>
    <x v="7"/>
    <x v="0"/>
    <x v="1"/>
    <x v="124"/>
    <n v="7.55"/>
    <x v="25"/>
    <n v="41.39"/>
    <n v="40.299999999999997"/>
    <n v="1.0900000000000001"/>
    <x v="117"/>
    <n v="94.38"/>
    <n v="95.21"/>
    <n v="87.49"/>
    <n v="35.18"/>
    <n v="3326.04"/>
    <n v="0.85"/>
    <n v="80.36"/>
  </r>
  <r>
    <x v="228"/>
    <x v="7"/>
    <x v="0"/>
    <x v="2"/>
    <x v="589"/>
    <n v="7.2"/>
    <x v="91"/>
    <n v="31.61"/>
    <n v="30.47"/>
    <n v="1.1299999999999999"/>
    <x v="161"/>
    <n v="90"/>
    <n v="94.6"/>
    <n v="82.09"/>
    <n v="27.22"/>
    <n v="2622.86"/>
    <n v="0.86099999999999999"/>
    <n v="82.98"/>
  </r>
  <r>
    <x v="228"/>
    <x v="7"/>
    <x v="1"/>
    <x v="0"/>
    <x v="590"/>
    <n v="7.58"/>
    <x v="6"/>
    <n v="36.619999999999997"/>
    <n v="36.049999999999997"/>
    <n v="0.56000000000000005"/>
    <x v="5"/>
    <n v="94.75"/>
    <n v="99.16"/>
    <n v="92.5"/>
    <n v="52.28"/>
    <n v="4327.3500000000004"/>
    <n v="1.4279999999999999"/>
    <n v="118.18"/>
  </r>
  <r>
    <x v="228"/>
    <x v="7"/>
    <x v="1"/>
    <x v="1"/>
    <x v="127"/>
    <n v="7.43"/>
    <x v="37"/>
    <n v="29.64"/>
    <n v="29.19"/>
    <n v="0.45"/>
    <x v="13"/>
    <n v="92.88"/>
    <n v="99.26"/>
    <n v="90.78"/>
    <n v="41.23"/>
    <n v="3508.52"/>
    <n v="1.391"/>
    <n v="118.37"/>
  </r>
  <r>
    <x v="228"/>
    <x v="7"/>
    <x v="1"/>
    <x v="2"/>
    <x v="591"/>
    <n v="7.6"/>
    <x v="5"/>
    <n v="32.64"/>
    <n v="32.369999999999997"/>
    <n v="0.27"/>
    <x v="222"/>
    <n v="95"/>
    <n v="93.08"/>
    <n v="87.69"/>
    <n v="48.3"/>
    <n v="3840.68"/>
    <n v="1.48"/>
    <n v="117.66"/>
  </r>
  <r>
    <x v="228"/>
    <x v="7"/>
    <x v="2"/>
    <x v="0"/>
    <x v="592"/>
    <n v="7.67"/>
    <x v="0"/>
    <n v="33.82"/>
    <n v="32.81"/>
    <n v="1.01"/>
    <x v="315"/>
    <n v="95.88"/>
    <n v="89.19"/>
    <n v="82.97"/>
    <n v="36.950000000000003"/>
    <n v="3274.46"/>
    <n v="1.093"/>
    <n v="96.82"/>
  </r>
  <r>
    <x v="228"/>
    <x v="7"/>
    <x v="2"/>
    <x v="1"/>
    <x v="453"/>
    <n v="7.87"/>
    <x v="33"/>
    <n v="34.65"/>
    <n v="33.85"/>
    <n v="0.8"/>
    <x v="23"/>
    <n v="98.38"/>
    <n v="90.5"/>
    <n v="86.99"/>
    <n v="38.78"/>
    <n v="3360.81"/>
    <n v="1.119"/>
    <n v="96.99"/>
  </r>
  <r>
    <x v="228"/>
    <x v="7"/>
    <x v="2"/>
    <x v="2"/>
    <x v="593"/>
    <n v="7.65"/>
    <x v="48"/>
    <n v="33.020000000000003"/>
    <n v="32.659999999999997"/>
    <n v="0.36"/>
    <x v="108"/>
    <n v="95.62"/>
    <n v="92.83"/>
    <n v="87.8"/>
    <n v="35.89"/>
    <n v="3174.14"/>
    <n v="1.087"/>
    <n v="96.12"/>
  </r>
  <r>
    <x v="228"/>
    <x v="7"/>
    <x v="3"/>
    <x v="0"/>
    <x v="594"/>
    <n v="7.24"/>
    <x v="83"/>
    <n v="39.78"/>
    <n v="39.130000000000003"/>
    <n v="0.66"/>
    <x v="417"/>
    <n v="90.5"/>
    <n v="96.88"/>
    <n v="86.23"/>
    <n v="7.26"/>
    <n v="1741.3"/>
    <n v="0.182"/>
    <n v="43.77"/>
  </r>
  <r>
    <x v="228"/>
    <x v="7"/>
    <x v="3"/>
    <x v="1"/>
    <x v="133"/>
    <n v="7.86"/>
    <x v="66"/>
    <n v="42.54"/>
    <n v="42.42"/>
    <n v="0.12"/>
    <x v="284"/>
    <n v="98.25"/>
    <n v="95.69"/>
    <n v="93.74"/>
    <n v="4.7300000000000004"/>
    <n v="1772.13"/>
    <n v="0.111"/>
    <n v="41.66"/>
  </r>
  <r>
    <x v="228"/>
    <x v="7"/>
    <x v="3"/>
    <x v="2"/>
    <x v="595"/>
    <n v="7.46"/>
    <x v="96"/>
    <n v="37.51"/>
    <n v="37.06"/>
    <n v="0.44"/>
    <x v="132"/>
    <n v="93.25"/>
    <n v="95.95"/>
    <n v="88.42"/>
    <n v="4.3099999999999996"/>
    <n v="1713.34"/>
    <n v="0.115"/>
    <n v="45.68"/>
  </r>
  <r>
    <x v="229"/>
    <x v="7"/>
    <x v="0"/>
    <x v="0"/>
    <x v="281"/>
    <n v="7.39"/>
    <x v="59"/>
    <n v="36.64"/>
    <n v="35.79"/>
    <n v="0.85"/>
    <x v="242"/>
    <n v="92.38"/>
    <n v="94.05"/>
    <n v="84.87"/>
    <n v="29.71"/>
    <n v="2997.09"/>
    <n v="0.81100000000000005"/>
    <n v="81.8"/>
  </r>
  <r>
    <x v="229"/>
    <x v="7"/>
    <x v="0"/>
    <x v="1"/>
    <x v="598"/>
    <n v="7.86"/>
    <x v="66"/>
    <n v="36.42"/>
    <n v="34.58"/>
    <n v="1.84"/>
    <x v="477"/>
    <n v="98.25"/>
    <n v="96.32"/>
    <n v="89.85"/>
    <n v="29.46"/>
    <n v="3006.31"/>
    <n v="0.80900000000000005"/>
    <n v="82.55"/>
  </r>
  <r>
    <x v="229"/>
    <x v="7"/>
    <x v="0"/>
    <x v="2"/>
    <x v="343"/>
    <n v="7.41"/>
    <x v="50"/>
    <n v="34.76"/>
    <n v="34.33"/>
    <n v="0.42"/>
    <x v="218"/>
    <n v="92.62"/>
    <n v="92.27"/>
    <n v="84.42"/>
    <n v="30.13"/>
    <n v="2824.68"/>
    <n v="0.86699999999999999"/>
    <n v="81.27"/>
  </r>
  <r>
    <x v="229"/>
    <x v="7"/>
    <x v="1"/>
    <x v="0"/>
    <x v="345"/>
    <n v="7.39"/>
    <x v="59"/>
    <n v="29.44"/>
    <n v="28.39"/>
    <n v="1.05"/>
    <x v="319"/>
    <n v="92.38"/>
    <n v="93.1"/>
    <n v="82.94"/>
    <n v="43.93"/>
    <n v="3391.83"/>
    <n v="1.492"/>
    <n v="115.23"/>
  </r>
  <r>
    <x v="229"/>
    <x v="7"/>
    <x v="1"/>
    <x v="1"/>
    <x v="346"/>
    <n v="7.42"/>
    <x v="31"/>
    <n v="33.520000000000003"/>
    <n v="32.47"/>
    <n v="1.06"/>
    <x v="53"/>
    <n v="92.75"/>
    <n v="102.48"/>
    <n v="92.06"/>
    <n v="47.12"/>
    <n v="3955.38"/>
    <n v="1.4059999999999999"/>
    <n v="117.98"/>
  </r>
  <r>
    <x v="229"/>
    <x v="7"/>
    <x v="1"/>
    <x v="2"/>
    <x v="248"/>
    <n v="7.73"/>
    <x v="1"/>
    <n v="34.58"/>
    <n v="33.729999999999997"/>
    <n v="0.84"/>
    <x v="76"/>
    <n v="96.62"/>
    <n v="91.4"/>
    <n v="86.16"/>
    <n v="50.23"/>
    <n v="4046.52"/>
    <n v="1.4530000000000001"/>
    <n v="117.03"/>
  </r>
  <r>
    <x v="229"/>
    <x v="7"/>
    <x v="2"/>
    <x v="0"/>
    <x v="470"/>
    <n v="7.7"/>
    <x v="10"/>
    <n v="29.58"/>
    <n v="28.71"/>
    <n v="0.86"/>
    <x v="261"/>
    <n v="96.25"/>
    <n v="96.3"/>
    <n v="89.98"/>
    <n v="31.69"/>
    <n v="2831.15"/>
    <n v="1.071"/>
    <n v="95.73"/>
  </r>
  <r>
    <x v="229"/>
    <x v="7"/>
    <x v="2"/>
    <x v="1"/>
    <x v="1017"/>
    <n v="6.82"/>
    <x v="170"/>
    <n v="28.9"/>
    <n v="27.94"/>
    <n v="0.96"/>
    <x v="239"/>
    <n v="85.25"/>
    <n v="94.88"/>
    <n v="78.2"/>
    <n v="31.26"/>
    <n v="2866.66"/>
    <n v="1.0820000000000001"/>
    <n v="99.19"/>
  </r>
  <r>
    <x v="229"/>
    <x v="7"/>
    <x v="2"/>
    <x v="2"/>
    <x v="251"/>
    <n v="7.64"/>
    <x v="22"/>
    <n v="29.9"/>
    <n v="29.14"/>
    <n v="0.76"/>
    <x v="157"/>
    <n v="95.5"/>
    <n v="100.12"/>
    <n v="93.19"/>
    <n v="32.53"/>
    <n v="2949.17"/>
    <n v="1.0880000000000001"/>
    <n v="98.63"/>
  </r>
  <r>
    <x v="229"/>
    <x v="7"/>
    <x v="3"/>
    <x v="0"/>
    <x v="102"/>
    <n v="7.97"/>
    <x v="77"/>
    <n v="42.47"/>
    <n v="42.38"/>
    <n v="0.09"/>
    <x v="461"/>
    <n v="99.62"/>
    <n v="92.42"/>
    <n v="91.88"/>
    <n v="2.84"/>
    <n v="1709.45"/>
    <n v="6.7000000000000004E-2"/>
    <n v="40.25"/>
  </r>
  <r>
    <x v="229"/>
    <x v="7"/>
    <x v="3"/>
    <x v="1"/>
    <x v="1191"/>
    <n v="7.71"/>
    <x v="41"/>
    <n v="42.25"/>
    <n v="42.03"/>
    <n v="0.21"/>
    <x v="437"/>
    <n v="96.38"/>
    <n v="87.74"/>
    <n v="84.14"/>
    <n v="5.18"/>
    <n v="1746.97"/>
    <n v="0.123"/>
    <n v="41.35"/>
  </r>
  <r>
    <x v="229"/>
    <x v="7"/>
    <x v="3"/>
    <x v="2"/>
    <x v="253"/>
    <n v="7.36"/>
    <x v="38"/>
    <n v="36.200000000000003"/>
    <n v="36.200000000000003"/>
    <n v="0"/>
    <x v="56"/>
    <n v="92"/>
    <n v="99.17"/>
    <n v="91.23"/>
    <n v="3.53"/>
    <n v="1526.38"/>
    <n v="9.7000000000000003E-2"/>
    <n v="42.17"/>
  </r>
  <r>
    <x v="230"/>
    <x v="7"/>
    <x v="0"/>
    <x v="0"/>
    <x v="1192"/>
    <n v="7.51"/>
    <x v="28"/>
    <n v="37.07"/>
    <n v="35.82"/>
    <n v="1.25"/>
    <x v="195"/>
    <n v="93.88"/>
    <n v="92.3"/>
    <n v="83.73"/>
    <n v="33.36"/>
    <n v="2998.52"/>
    <n v="0.9"/>
    <n v="80.89"/>
  </r>
  <r>
    <x v="230"/>
    <x v="7"/>
    <x v="0"/>
    <x v="1"/>
    <x v="570"/>
    <n v="7.63"/>
    <x v="19"/>
    <n v="37.47"/>
    <n v="36.9"/>
    <n v="0.56000000000000005"/>
    <x v="292"/>
    <n v="95.38"/>
    <n v="97.02"/>
    <n v="91.14"/>
    <n v="30.27"/>
    <n v="3234.05"/>
    <n v="0.80800000000000005"/>
    <n v="86.32"/>
  </r>
  <r>
    <x v="230"/>
    <x v="7"/>
    <x v="0"/>
    <x v="2"/>
    <x v="203"/>
    <n v="7.85"/>
    <x v="7"/>
    <n v="34.340000000000003"/>
    <n v="33.619999999999997"/>
    <n v="0.72"/>
    <x v="162"/>
    <n v="98.12"/>
    <n v="96.67"/>
    <n v="92.87"/>
    <n v="29.58"/>
    <n v="2825.71"/>
    <n v="0.86099999999999999"/>
    <n v="82.28"/>
  </r>
  <r>
    <x v="230"/>
    <x v="7"/>
    <x v="1"/>
    <x v="0"/>
    <x v="1193"/>
    <n v="7.79"/>
    <x v="71"/>
    <n v="32.69"/>
    <n v="32.22"/>
    <n v="0.47"/>
    <x v="185"/>
    <n v="97.38"/>
    <n v="97.57"/>
    <n v="93.64"/>
    <n v="48.38"/>
    <n v="3934.27"/>
    <n v="1.48"/>
    <n v="120.34"/>
  </r>
  <r>
    <x v="230"/>
    <x v="7"/>
    <x v="1"/>
    <x v="1"/>
    <x v="85"/>
    <n v="7.43"/>
    <x v="37"/>
    <n v="33.979999999999997"/>
    <n v="33.11"/>
    <n v="0.88"/>
    <x v="251"/>
    <n v="92.88"/>
    <n v="95.97"/>
    <n v="86.83"/>
    <n v="47.92"/>
    <n v="4130.33"/>
    <n v="1.41"/>
    <n v="121.54"/>
  </r>
  <r>
    <x v="230"/>
    <x v="7"/>
    <x v="1"/>
    <x v="2"/>
    <x v="1194"/>
    <n v="6.91"/>
    <x v="127"/>
    <n v="26.09"/>
    <n v="25.74"/>
    <n v="0.34"/>
    <x v="99"/>
    <n v="86.38"/>
    <n v="95.88"/>
    <n v="81.73"/>
    <n v="37.89"/>
    <n v="3107.32"/>
    <n v="1.452"/>
    <n v="119.11"/>
  </r>
  <r>
    <x v="230"/>
    <x v="7"/>
    <x v="2"/>
    <x v="0"/>
    <x v="1195"/>
    <n v="7.65"/>
    <x v="48"/>
    <n v="33.72"/>
    <n v="33.479999999999997"/>
    <n v="0.25"/>
    <x v="15"/>
    <n v="95.62"/>
    <n v="96.15"/>
    <n v="91.27"/>
    <n v="38.17"/>
    <n v="3252.12"/>
    <n v="1.1319999999999999"/>
    <n v="96.44"/>
  </r>
  <r>
    <x v="230"/>
    <x v="7"/>
    <x v="2"/>
    <x v="1"/>
    <x v="1196"/>
    <n v="7.96"/>
    <x v="109"/>
    <n v="31.97"/>
    <n v="30.73"/>
    <n v="1.24"/>
    <x v="478"/>
    <n v="99.5"/>
    <n v="94.62"/>
    <n v="90.5"/>
    <n v="36.159999999999997"/>
    <n v="3056.67"/>
    <n v="1.131"/>
    <n v="95.62"/>
  </r>
  <r>
    <x v="230"/>
    <x v="7"/>
    <x v="2"/>
    <x v="2"/>
    <x v="1197"/>
    <n v="7.36"/>
    <x v="38"/>
    <n v="28.53"/>
    <n v="27.86"/>
    <n v="0.67"/>
    <x v="236"/>
    <n v="92"/>
    <n v="88.71"/>
    <n v="79.7"/>
    <n v="31.96"/>
    <n v="2886.79"/>
    <n v="1.1200000000000001"/>
    <n v="101.18"/>
  </r>
  <r>
    <x v="230"/>
    <x v="7"/>
    <x v="3"/>
    <x v="0"/>
    <x v="379"/>
    <n v="7.65"/>
    <x v="48"/>
    <n v="38.700000000000003"/>
    <n v="37.96"/>
    <n v="0.74"/>
    <x v="276"/>
    <n v="95.62"/>
    <n v="97.75"/>
    <n v="91.69"/>
    <n v="5.41"/>
    <n v="1707.62"/>
    <n v="0.14000000000000001"/>
    <n v="44.13"/>
  </r>
  <r>
    <x v="230"/>
    <x v="7"/>
    <x v="3"/>
    <x v="1"/>
    <x v="401"/>
    <n v="7.35"/>
    <x v="34"/>
    <n v="37.01"/>
    <n v="36.65"/>
    <n v="0.37"/>
    <x v="181"/>
    <n v="91.88"/>
    <n v="101.99"/>
    <n v="92.77"/>
    <n v="5.27"/>
    <n v="1604.25"/>
    <n v="0.14199999999999999"/>
    <n v="43.34"/>
  </r>
  <r>
    <x v="230"/>
    <x v="7"/>
    <x v="3"/>
    <x v="2"/>
    <x v="605"/>
    <n v="7.53"/>
    <x v="78"/>
    <n v="37.1"/>
    <n v="36.54"/>
    <n v="0.56000000000000005"/>
    <x v="279"/>
    <n v="94.12"/>
    <n v="94.66"/>
    <n v="87.76"/>
    <n v="4.58"/>
    <n v="1615.47"/>
    <n v="0.123"/>
    <n v="43.54"/>
  </r>
  <r>
    <x v="231"/>
    <x v="7"/>
    <x v="0"/>
    <x v="0"/>
    <x v="984"/>
    <n v="7.34"/>
    <x v="2"/>
    <n v="34.39"/>
    <n v="33.25"/>
    <n v="1.1399999999999999"/>
    <x v="7"/>
    <n v="91.75"/>
    <n v="96.42"/>
    <n v="85.54"/>
    <n v="30.04"/>
    <n v="2686.84"/>
    <n v="0.874"/>
    <n v="78.12"/>
  </r>
  <r>
    <x v="231"/>
    <x v="7"/>
    <x v="0"/>
    <x v="1"/>
    <x v="914"/>
    <n v="7.34"/>
    <x v="2"/>
    <n v="29.16"/>
    <n v="28.55"/>
    <n v="0.61"/>
    <x v="115"/>
    <n v="91.75"/>
    <n v="100.55"/>
    <n v="90.32"/>
    <n v="25.18"/>
    <n v="2273.66"/>
    <n v="0.86399999999999999"/>
    <n v="77.98"/>
  </r>
  <r>
    <x v="231"/>
    <x v="7"/>
    <x v="0"/>
    <x v="2"/>
    <x v="985"/>
    <n v="7.87"/>
    <x v="33"/>
    <n v="33.1"/>
    <n v="31.81"/>
    <n v="1.29"/>
    <x v="243"/>
    <n v="98.38"/>
    <n v="98.45"/>
    <n v="93.07"/>
    <n v="28.35"/>
    <n v="2810.21"/>
    <n v="0.85599999999999998"/>
    <n v="84.89"/>
  </r>
  <r>
    <x v="231"/>
    <x v="7"/>
    <x v="1"/>
    <x v="0"/>
    <x v="988"/>
    <n v="7.72"/>
    <x v="24"/>
    <n v="32.75"/>
    <n v="32.020000000000003"/>
    <n v="0.73"/>
    <x v="35"/>
    <n v="96.5"/>
    <n v="91.74"/>
    <n v="86.55"/>
    <n v="48.26"/>
    <n v="3869.65"/>
    <n v="1.474"/>
    <n v="118.15"/>
  </r>
  <r>
    <x v="231"/>
    <x v="7"/>
    <x v="1"/>
    <x v="1"/>
    <x v="1198"/>
    <n v="7.58"/>
    <x v="6"/>
    <n v="29.26"/>
    <n v="28.61"/>
    <n v="0.65"/>
    <x v="35"/>
    <n v="94.75"/>
    <n v="93.03"/>
    <n v="86.18"/>
    <n v="41.37"/>
    <n v="3455.94"/>
    <n v="1.4139999999999999"/>
    <n v="118.1"/>
  </r>
  <r>
    <x v="231"/>
    <x v="7"/>
    <x v="1"/>
    <x v="2"/>
    <x v="1199"/>
    <n v="7.84"/>
    <x v="52"/>
    <n v="31.5"/>
    <n v="30.73"/>
    <n v="0.78"/>
    <x v="213"/>
    <n v="98"/>
    <n v="98.53"/>
    <n v="94.18"/>
    <n v="46.57"/>
    <n v="3704.34"/>
    <n v="1.478"/>
    <n v="117.58"/>
  </r>
  <r>
    <x v="231"/>
    <x v="7"/>
    <x v="2"/>
    <x v="0"/>
    <x v="1137"/>
    <n v="7.03"/>
    <x v="20"/>
    <n v="27.23"/>
    <n v="25.96"/>
    <n v="1.27"/>
    <x v="335"/>
    <n v="87.88"/>
    <n v="95.76"/>
    <n v="80.239999999999995"/>
    <n v="28.95"/>
    <n v="2637.67"/>
    <n v="1.0629999999999999"/>
    <n v="96.88"/>
  </r>
  <r>
    <x v="231"/>
    <x v="7"/>
    <x v="2"/>
    <x v="1"/>
    <x v="1200"/>
    <n v="7.18"/>
    <x v="101"/>
    <n v="25.86"/>
    <n v="25.33"/>
    <n v="0.53"/>
    <x v="171"/>
    <n v="89.75"/>
    <n v="96.94"/>
    <n v="85.22"/>
    <n v="28.21"/>
    <n v="2492.66"/>
    <n v="1.091"/>
    <n v="96.39"/>
  </r>
  <r>
    <x v="231"/>
    <x v="7"/>
    <x v="2"/>
    <x v="2"/>
    <x v="1201"/>
    <n v="7.86"/>
    <x v="66"/>
    <n v="28.2"/>
    <n v="27.49"/>
    <n v="0.71"/>
    <x v="92"/>
    <n v="98.25"/>
    <n v="92.46"/>
    <n v="88.56"/>
    <n v="31.56"/>
    <n v="2698.37"/>
    <n v="1.119"/>
    <n v="95.69"/>
  </r>
  <r>
    <x v="231"/>
    <x v="7"/>
    <x v="3"/>
    <x v="0"/>
    <x v="467"/>
    <n v="7.74"/>
    <x v="45"/>
    <n v="34.270000000000003"/>
    <n v="34.01"/>
    <n v="0.26"/>
    <x v="40"/>
    <n v="96.75"/>
    <n v="97.84"/>
    <n v="93.94"/>
    <n v="3.39"/>
    <n v="1492.18"/>
    <n v="9.9000000000000005E-2"/>
    <n v="43.54"/>
  </r>
  <r>
    <x v="231"/>
    <x v="7"/>
    <x v="3"/>
    <x v="1"/>
    <x v="599"/>
    <n v="7.72"/>
    <x v="24"/>
    <n v="39.1"/>
    <n v="39.1"/>
    <n v="0"/>
    <x v="56"/>
    <n v="96.5"/>
    <n v="95.99"/>
    <n v="92.63"/>
    <n v="5.31"/>
    <n v="1722.38"/>
    <n v="0.13600000000000001"/>
    <n v="44.05"/>
  </r>
  <r>
    <x v="231"/>
    <x v="7"/>
    <x v="3"/>
    <x v="2"/>
    <x v="345"/>
    <n v="7.6"/>
    <x v="5"/>
    <n v="34.82"/>
    <n v="34.82"/>
    <n v="0"/>
    <x v="56"/>
    <n v="95"/>
    <n v="95.71"/>
    <n v="90.93"/>
    <n v="3.48"/>
    <n v="1426.85"/>
    <n v="0.1"/>
    <n v="40.98"/>
  </r>
  <r>
    <x v="232"/>
    <x v="7"/>
    <x v="0"/>
    <x v="0"/>
    <x v="522"/>
    <n v="7.28"/>
    <x v="90"/>
    <n v="34.44"/>
    <n v="33.76"/>
    <n v="0.68"/>
    <x v="143"/>
    <n v="91"/>
    <n v="102.49"/>
    <n v="91.43"/>
    <n v="29.86"/>
    <n v="2724.22"/>
    <n v="0.86699999999999999"/>
    <n v="79.099999999999994"/>
  </r>
  <r>
    <x v="232"/>
    <x v="7"/>
    <x v="0"/>
    <x v="1"/>
    <x v="951"/>
    <n v="7.84"/>
    <x v="52"/>
    <n v="31.94"/>
    <n v="30.54"/>
    <n v="1.4"/>
    <x v="321"/>
    <n v="98"/>
    <n v="98.97"/>
    <n v="92.76"/>
    <n v="26.87"/>
    <n v="2523.85"/>
    <n v="0.84099999999999997"/>
    <n v="79.02"/>
  </r>
  <r>
    <x v="232"/>
    <x v="7"/>
    <x v="0"/>
    <x v="2"/>
    <x v="1202"/>
    <n v="5.82"/>
    <x v="171"/>
    <n v="27.19"/>
    <n v="26.47"/>
    <n v="0.71"/>
    <x v="282"/>
    <n v="72.75"/>
    <n v="91.86"/>
    <n v="65.08"/>
    <n v="23.54"/>
    <n v="2115.35"/>
    <n v="0.86599999999999999"/>
    <n v="77.81"/>
  </r>
  <r>
    <x v="232"/>
    <x v="7"/>
    <x v="1"/>
    <x v="0"/>
    <x v="526"/>
    <n v="7.7"/>
    <x v="10"/>
    <n v="36.159999999999997"/>
    <n v="35.14"/>
    <n v="1.02"/>
    <x v="131"/>
    <n v="96.25"/>
    <n v="95.28"/>
    <n v="89.11"/>
    <n v="53.57"/>
    <n v="4242.6099999999997"/>
    <n v="1.4810000000000001"/>
    <n v="117.33"/>
  </r>
  <r>
    <x v="232"/>
    <x v="7"/>
    <x v="1"/>
    <x v="1"/>
    <x v="373"/>
    <n v="7.69"/>
    <x v="13"/>
    <n v="32.729999999999997"/>
    <n v="32.200000000000003"/>
    <n v="0.53"/>
    <x v="154"/>
    <n v="96.12"/>
    <n v="89.69"/>
    <n v="84.83"/>
    <n v="46.8"/>
    <n v="3849.06"/>
    <n v="1.43"/>
    <n v="117.61"/>
  </r>
  <r>
    <x v="232"/>
    <x v="7"/>
    <x v="1"/>
    <x v="2"/>
    <x v="543"/>
    <n v="4.1900000000000004"/>
    <x v="172"/>
    <n v="17.84"/>
    <n v="17.41"/>
    <n v="0.42"/>
    <x v="17"/>
    <n v="52.38"/>
    <n v="93.08"/>
    <n v="47.59"/>
    <n v="25.87"/>
    <n v="2067.0300000000002"/>
    <n v="1.4510000000000001"/>
    <n v="115.89"/>
  </r>
  <r>
    <x v="232"/>
    <x v="7"/>
    <x v="2"/>
    <x v="0"/>
    <x v="1112"/>
    <n v="7.59"/>
    <x v="3"/>
    <n v="32.72"/>
    <n v="31.78"/>
    <n v="0.95"/>
    <x v="324"/>
    <n v="94.88"/>
    <n v="91.61"/>
    <n v="84.41"/>
    <n v="35.979999999999997"/>
    <n v="3082.75"/>
    <n v="1.1000000000000001"/>
    <n v="94.21"/>
  </r>
  <r>
    <x v="232"/>
    <x v="7"/>
    <x v="2"/>
    <x v="1"/>
    <x v="1203"/>
    <n v="7.49"/>
    <x v="55"/>
    <n v="30.19"/>
    <n v="29.26"/>
    <n v="0.93"/>
    <x v="67"/>
    <n v="93.62"/>
    <n v="99.18"/>
    <n v="90"/>
    <n v="32.56"/>
    <n v="2973.59"/>
    <n v="1.079"/>
    <n v="98.5"/>
  </r>
  <r>
    <x v="232"/>
    <x v="7"/>
    <x v="2"/>
    <x v="2"/>
    <x v="1178"/>
    <n v="7.62"/>
    <x v="54"/>
    <n v="29.41"/>
    <n v="27.67"/>
    <n v="1.74"/>
    <x v="479"/>
    <n v="95.25"/>
    <n v="97.99"/>
    <n v="87.82"/>
    <n v="31.27"/>
    <n v="2851.97"/>
    <n v="1.0640000000000001"/>
    <n v="96.99"/>
  </r>
  <r>
    <x v="232"/>
    <x v="7"/>
    <x v="3"/>
    <x v="0"/>
    <x v="1204"/>
    <n v="7.7"/>
    <x v="10"/>
    <n v="38.94"/>
    <n v="38.4"/>
    <n v="0.54"/>
    <x v="52"/>
    <n v="96.25"/>
    <n v="92.45"/>
    <n v="87.75"/>
    <n v="4.3"/>
    <n v="1757.16"/>
    <n v="0.11"/>
    <n v="45.12"/>
  </r>
  <r>
    <x v="232"/>
    <x v="7"/>
    <x v="3"/>
    <x v="1"/>
    <x v="901"/>
    <n v="7.49"/>
    <x v="55"/>
    <n v="36.39"/>
    <n v="35.659999999999997"/>
    <n v="0.72"/>
    <x v="142"/>
    <n v="93.62"/>
    <n v="94.46"/>
    <n v="86.68"/>
    <n v="3.83"/>
    <n v="1431.34"/>
    <n v="0.105"/>
    <n v="39.340000000000003"/>
  </r>
  <r>
    <x v="232"/>
    <x v="7"/>
    <x v="3"/>
    <x v="2"/>
    <x v="655"/>
    <n v="7.47"/>
    <x v="51"/>
    <n v="35.450000000000003"/>
    <n v="35.14"/>
    <n v="0.3"/>
    <x v="330"/>
    <n v="93.38"/>
    <n v="90.22"/>
    <n v="83.52"/>
    <n v="6.69"/>
    <n v="1465.84"/>
    <n v="0.189"/>
    <n v="41.35"/>
  </r>
  <r>
    <x v="233"/>
    <x v="7"/>
    <x v="0"/>
    <x v="0"/>
    <x v="114"/>
    <n v="7.67"/>
    <x v="0"/>
    <n v="38.18"/>
    <n v="37.4"/>
    <n v="0.78"/>
    <x v="83"/>
    <n v="95.88"/>
    <n v="95.85"/>
    <n v="90.02"/>
    <n v="31.73"/>
    <n v="3091.6"/>
    <n v="0.83099999999999996"/>
    <n v="80.97"/>
  </r>
  <r>
    <x v="233"/>
    <x v="7"/>
    <x v="0"/>
    <x v="1"/>
    <x v="820"/>
    <n v="7.47"/>
    <x v="51"/>
    <n v="36.479999999999997"/>
    <n v="35.69"/>
    <n v="0.78"/>
    <x v="10"/>
    <n v="93.38"/>
    <n v="96.58"/>
    <n v="88.24"/>
    <n v="31.89"/>
    <n v="2885.69"/>
    <n v="0.874"/>
    <n v="79.11"/>
  </r>
  <r>
    <x v="233"/>
    <x v="7"/>
    <x v="0"/>
    <x v="2"/>
    <x v="1131"/>
    <n v="7.6"/>
    <x v="5"/>
    <n v="34.700000000000003"/>
    <n v="33.75"/>
    <n v="0.95"/>
    <x v="116"/>
    <n v="95"/>
    <n v="95.52"/>
    <n v="88.26"/>
    <n v="28.71"/>
    <n v="2864.5"/>
    <n v="0.82699999999999996"/>
    <n v="82.55"/>
  </r>
  <r>
    <x v="233"/>
    <x v="7"/>
    <x v="1"/>
    <x v="0"/>
    <x v="413"/>
    <n v="7.36"/>
    <x v="38"/>
    <n v="33.56"/>
    <n v="33.299999999999997"/>
    <n v="0.26"/>
    <x v="40"/>
    <n v="92"/>
    <n v="96.02"/>
    <n v="87.67"/>
    <n v="49.23"/>
    <n v="3913.7"/>
    <n v="1.4670000000000001"/>
    <n v="116.63"/>
  </r>
  <r>
    <x v="233"/>
    <x v="7"/>
    <x v="1"/>
    <x v="1"/>
    <x v="478"/>
    <n v="7.43"/>
    <x v="37"/>
    <n v="33.04"/>
    <n v="32.64"/>
    <n v="0.41"/>
    <x v="155"/>
    <n v="92.88"/>
    <n v="91.93"/>
    <n v="84.33"/>
    <n v="47.18"/>
    <n v="3864.53"/>
    <n v="1.4279999999999999"/>
    <n v="116.95"/>
  </r>
  <r>
    <x v="233"/>
    <x v="7"/>
    <x v="1"/>
    <x v="2"/>
    <x v="414"/>
    <n v="7.31"/>
    <x v="57"/>
    <n v="30.57"/>
    <n v="29.9"/>
    <n v="0.67"/>
    <x v="182"/>
    <n v="91.38"/>
    <n v="96.04"/>
    <n v="85.82"/>
    <n v="45.04"/>
    <n v="3617.43"/>
    <n v="1.4730000000000001"/>
    <n v="118.34"/>
  </r>
  <r>
    <x v="233"/>
    <x v="7"/>
    <x v="2"/>
    <x v="0"/>
    <x v="119"/>
    <n v="7.86"/>
    <x v="66"/>
    <n v="33.81"/>
    <n v="32.840000000000003"/>
    <n v="0.97"/>
    <x v="78"/>
    <n v="98.25"/>
    <n v="98.88"/>
    <n v="94.37"/>
    <n v="37.61"/>
    <n v="3226.1"/>
    <n v="1.1120000000000001"/>
    <n v="95.42"/>
  </r>
  <r>
    <x v="233"/>
    <x v="7"/>
    <x v="2"/>
    <x v="1"/>
    <x v="1053"/>
    <n v="7.72"/>
    <x v="24"/>
    <n v="30.12"/>
    <n v="29.09"/>
    <n v="1.03"/>
    <x v="331"/>
    <n v="96.5"/>
    <n v="102.31"/>
    <n v="95.35"/>
    <n v="32.700000000000003"/>
    <n v="3066.16"/>
    <n v="1.0860000000000001"/>
    <n v="101.81"/>
  </r>
  <r>
    <x v="233"/>
    <x v="7"/>
    <x v="2"/>
    <x v="2"/>
    <x v="1205"/>
    <n v="7.42"/>
    <x v="31"/>
    <n v="30.23"/>
    <n v="29.52"/>
    <n v="0.71"/>
    <x v="236"/>
    <n v="92.75"/>
    <n v="92.63"/>
    <n v="83.9"/>
    <n v="32.18"/>
    <n v="2960.69"/>
    <n v="1.0649999999999999"/>
    <n v="97.94"/>
  </r>
  <r>
    <x v="233"/>
    <x v="7"/>
    <x v="3"/>
    <x v="0"/>
    <x v="122"/>
    <n v="7.51"/>
    <x v="28"/>
    <n v="37.61"/>
    <n v="36.92"/>
    <n v="0.7"/>
    <x v="170"/>
    <n v="93.88"/>
    <n v="90.09"/>
    <n v="83.01"/>
    <n v="4.37"/>
    <n v="1552.32"/>
    <n v="0.11600000000000001"/>
    <n v="41.27"/>
  </r>
  <r>
    <x v="233"/>
    <x v="7"/>
    <x v="3"/>
    <x v="1"/>
    <x v="719"/>
    <n v="7.28"/>
    <x v="90"/>
    <n v="32.81"/>
    <n v="32.26"/>
    <n v="0.55000000000000004"/>
    <x v="25"/>
    <n v="91"/>
    <n v="96.59"/>
    <n v="86.41"/>
    <n v="4.6500000000000004"/>
    <n v="1360.99"/>
    <n v="0.14199999999999999"/>
    <n v="41.48"/>
  </r>
  <r>
    <x v="233"/>
    <x v="7"/>
    <x v="3"/>
    <x v="2"/>
    <x v="720"/>
    <n v="7.91"/>
    <x v="69"/>
    <n v="40.83"/>
    <n v="40.4"/>
    <n v="0.42"/>
    <x v="119"/>
    <n v="98.88"/>
    <n v="93.37"/>
    <n v="91.36"/>
    <n v="3.99"/>
    <n v="1711.58"/>
    <n v="9.8000000000000004E-2"/>
    <n v="41.92"/>
  </r>
  <r>
    <x v="234"/>
    <x v="7"/>
    <x v="0"/>
    <x v="0"/>
    <x v="809"/>
    <n v="7.72"/>
    <x v="24"/>
    <n v="36.630000000000003"/>
    <n v="35.46"/>
    <n v="1.1599999999999999"/>
    <x v="123"/>
    <n v="96.5"/>
    <n v="96.95"/>
    <n v="90.58"/>
    <n v="32.659999999999997"/>
    <n v="2991.32"/>
    <n v="0.89200000000000002"/>
    <n v="81.67"/>
  </r>
  <r>
    <x v="234"/>
    <x v="7"/>
    <x v="0"/>
    <x v="1"/>
    <x v="14"/>
    <n v="7.5"/>
    <x v="35"/>
    <n v="33.880000000000003"/>
    <n v="33.31"/>
    <n v="0.56999999999999995"/>
    <x v="159"/>
    <n v="93.75"/>
    <n v="91.26"/>
    <n v="84.12"/>
    <n v="30.04"/>
    <n v="2670.89"/>
    <n v="0.88700000000000001"/>
    <n v="78.83"/>
  </r>
  <r>
    <x v="234"/>
    <x v="7"/>
    <x v="0"/>
    <x v="2"/>
    <x v="852"/>
    <n v="7.34"/>
    <x v="2"/>
    <n v="35.619999999999997"/>
    <n v="34.58"/>
    <n v="1.04"/>
    <x v="261"/>
    <n v="91.75"/>
    <n v="93.09"/>
    <n v="82.91"/>
    <n v="31.02"/>
    <n v="2878.45"/>
    <n v="0.871"/>
    <n v="80.819999999999993"/>
  </r>
  <r>
    <x v="234"/>
    <x v="7"/>
    <x v="1"/>
    <x v="0"/>
    <x v="51"/>
    <n v="7.68"/>
    <x v="17"/>
    <n v="33.93"/>
    <n v="33.56"/>
    <n v="0.37"/>
    <x v="108"/>
    <n v="96"/>
    <n v="97.73"/>
    <n v="92.78"/>
    <n v="50.36"/>
    <n v="3916.22"/>
    <n v="1.484"/>
    <n v="115.41"/>
  </r>
  <r>
    <x v="234"/>
    <x v="7"/>
    <x v="1"/>
    <x v="1"/>
    <x v="119"/>
    <n v="7.68"/>
    <x v="17"/>
    <n v="34.58"/>
    <n v="34.28"/>
    <n v="0.3"/>
    <x v="330"/>
    <n v="96"/>
    <n v="91.36"/>
    <n v="86.95"/>
    <n v="51.29"/>
    <n v="4037.97"/>
    <n v="1.4830000000000001"/>
    <n v="116.76"/>
  </r>
  <r>
    <x v="234"/>
    <x v="7"/>
    <x v="1"/>
    <x v="2"/>
    <x v="120"/>
    <n v="7.48"/>
    <x v="44"/>
    <n v="31.9"/>
    <n v="31.29"/>
    <n v="0.61"/>
    <x v="145"/>
    <n v="93.5"/>
    <n v="94.54"/>
    <n v="86.7"/>
    <n v="45.73"/>
    <n v="3630.58"/>
    <n v="1.4339999999999999"/>
    <n v="113.81"/>
  </r>
  <r>
    <x v="234"/>
    <x v="7"/>
    <x v="2"/>
    <x v="0"/>
    <x v="53"/>
    <n v="7.55"/>
    <x v="25"/>
    <n v="33.43"/>
    <n v="32.57"/>
    <n v="0.86"/>
    <x v="11"/>
    <n v="94.38"/>
    <n v="94.13"/>
    <n v="86.56"/>
    <n v="36.39"/>
    <n v="3187.65"/>
    <n v="1.0880000000000001"/>
    <n v="95.34"/>
  </r>
  <r>
    <x v="234"/>
    <x v="7"/>
    <x v="2"/>
    <x v="1"/>
    <x v="20"/>
    <n v="7.38"/>
    <x v="16"/>
    <n v="29.84"/>
    <n v="28.88"/>
    <n v="0.96"/>
    <x v="207"/>
    <n v="92.25"/>
    <n v="96.83"/>
    <n v="86.46"/>
    <n v="34.6"/>
    <n v="2792.85"/>
    <n v="1.1599999999999999"/>
    <n v="93.6"/>
  </r>
  <r>
    <x v="234"/>
    <x v="7"/>
    <x v="2"/>
    <x v="2"/>
    <x v="1206"/>
    <n v="7.63"/>
    <x v="19"/>
    <n v="29.73"/>
    <n v="28.77"/>
    <n v="0.96"/>
    <x v="6"/>
    <n v="95.38"/>
    <n v="92.42"/>
    <n v="85.31"/>
    <n v="32.94"/>
    <n v="2858.28"/>
    <n v="1.1080000000000001"/>
    <n v="96.14"/>
  </r>
  <r>
    <x v="234"/>
    <x v="7"/>
    <x v="3"/>
    <x v="0"/>
    <x v="410"/>
    <n v="7.72"/>
    <x v="24"/>
    <n v="39.46"/>
    <n v="39.31"/>
    <n v="0.15"/>
    <x v="71"/>
    <n v="96.5"/>
    <n v="95.47"/>
    <n v="91.78"/>
    <n v="3.73"/>
    <n v="1590.7"/>
    <n v="9.5000000000000001E-2"/>
    <n v="40.31"/>
  </r>
  <r>
    <x v="234"/>
    <x v="7"/>
    <x v="3"/>
    <x v="1"/>
    <x v="23"/>
    <n v="7.38"/>
    <x v="16"/>
    <n v="35.81"/>
    <n v="35.47"/>
    <n v="0.34"/>
    <x v="156"/>
    <n v="92.25"/>
    <n v="94.87"/>
    <n v="86.69"/>
    <n v="4.67"/>
    <n v="1567.3"/>
    <n v="0.13"/>
    <n v="43.77"/>
  </r>
  <r>
    <x v="234"/>
    <x v="7"/>
    <x v="3"/>
    <x v="2"/>
    <x v="1074"/>
    <n v="7.39"/>
    <x v="59"/>
    <n v="33.979999999999997"/>
    <n v="33.76"/>
    <n v="0.22"/>
    <x v="302"/>
    <n v="92.38"/>
    <n v="91.5"/>
    <n v="83.97"/>
    <n v="3.18"/>
    <n v="1357.06"/>
    <n v="9.4E-2"/>
    <n v="39.94"/>
  </r>
  <r>
    <x v="235"/>
    <x v="7"/>
    <x v="0"/>
    <x v="0"/>
    <x v="1207"/>
    <n v="7.4"/>
    <x v="81"/>
    <n v="33.9"/>
    <n v="32.83"/>
    <n v="1.06"/>
    <x v="201"/>
    <n v="92.5"/>
    <n v="96.75"/>
    <n v="86.69"/>
    <n v="28.21"/>
    <n v="2757.87"/>
    <n v="0.83199999999999996"/>
    <n v="81.36"/>
  </r>
  <r>
    <x v="235"/>
    <x v="7"/>
    <x v="0"/>
    <x v="1"/>
    <x v="703"/>
    <n v="7.11"/>
    <x v="129"/>
    <n v="32.159999999999997"/>
    <n v="31.86"/>
    <n v="0.3"/>
    <x v="341"/>
    <n v="88.88"/>
    <n v="97.02"/>
    <n v="85.43"/>
    <n v="28.99"/>
    <n v="2663.92"/>
    <n v="0.90200000000000002"/>
    <n v="82.84"/>
  </r>
  <r>
    <x v="235"/>
    <x v="7"/>
    <x v="0"/>
    <x v="2"/>
    <x v="869"/>
    <n v="7.87"/>
    <x v="33"/>
    <n v="36.299999999999997"/>
    <n v="35.54"/>
    <n v="0.77"/>
    <x v="63"/>
    <n v="98.38"/>
    <n v="93.06"/>
    <n v="89.61"/>
    <n v="32.130000000000003"/>
    <n v="2919.5"/>
    <n v="0.88500000000000001"/>
    <n v="80.42"/>
  </r>
  <r>
    <x v="235"/>
    <x v="7"/>
    <x v="1"/>
    <x v="0"/>
    <x v="227"/>
    <n v="7.8"/>
    <x v="30"/>
    <n v="36.43"/>
    <n v="36.43"/>
    <n v="0"/>
    <x v="177"/>
    <n v="97.5"/>
    <n v="95.22"/>
    <n v="92.83"/>
    <n v="52.91"/>
    <n v="4322.43"/>
    <n v="1.452"/>
    <n v="118.65"/>
  </r>
  <r>
    <x v="235"/>
    <x v="7"/>
    <x v="1"/>
    <x v="1"/>
    <x v="578"/>
    <n v="7.65"/>
    <x v="48"/>
    <n v="33.979999999999997"/>
    <n v="33.61"/>
    <n v="0.38"/>
    <x v="187"/>
    <n v="95.62"/>
    <n v="94.34"/>
    <n v="89.21"/>
    <n v="49.62"/>
    <n v="4068.74"/>
    <n v="1.46"/>
    <n v="119.73"/>
  </r>
  <r>
    <x v="235"/>
    <x v="7"/>
    <x v="1"/>
    <x v="2"/>
    <x v="170"/>
    <n v="7.41"/>
    <x v="50"/>
    <n v="28.72"/>
    <n v="28.24"/>
    <n v="0.48"/>
    <x v="277"/>
    <n v="92.62"/>
    <n v="94.06"/>
    <n v="85.66"/>
    <n v="43.56"/>
    <n v="3440.78"/>
    <n v="1.5169999999999999"/>
    <n v="119.82"/>
  </r>
  <r>
    <x v="235"/>
    <x v="7"/>
    <x v="2"/>
    <x v="0"/>
    <x v="1208"/>
    <n v="7.61"/>
    <x v="23"/>
    <n v="30.45"/>
    <n v="29.42"/>
    <n v="1.03"/>
    <x v="216"/>
    <n v="95.12"/>
    <n v="98.3"/>
    <n v="90.35"/>
    <n v="32.619999999999997"/>
    <n v="2888.17"/>
    <n v="1.071"/>
    <n v="94.85"/>
  </r>
  <r>
    <x v="235"/>
    <x v="7"/>
    <x v="2"/>
    <x v="1"/>
    <x v="1209"/>
    <n v="7.8"/>
    <x v="30"/>
    <n v="30.49"/>
    <n v="29.04"/>
    <n v="1.45"/>
    <x v="480"/>
    <n v="97.5"/>
    <n v="91.32"/>
    <n v="84.81"/>
    <n v="33.86"/>
    <n v="2834.81"/>
    <n v="1.111"/>
    <n v="92.98"/>
  </r>
  <r>
    <x v="235"/>
    <x v="7"/>
    <x v="2"/>
    <x v="2"/>
    <x v="1210"/>
    <n v="7.51"/>
    <x v="28"/>
    <n v="29.31"/>
    <n v="27.99"/>
    <n v="1.32"/>
    <x v="183"/>
    <n v="93.88"/>
    <n v="95.73"/>
    <n v="85.81"/>
    <n v="31.47"/>
    <n v="2779.42"/>
    <n v="1.0740000000000001"/>
    <n v="94.82"/>
  </r>
  <r>
    <x v="235"/>
    <x v="7"/>
    <x v="3"/>
    <x v="0"/>
    <x v="93"/>
    <n v="7.71"/>
    <x v="41"/>
    <n v="38.549999999999997"/>
    <n v="38.049999999999997"/>
    <n v="0.51"/>
    <x v="99"/>
    <n v="96.38"/>
    <n v="98.12"/>
    <n v="93.31"/>
    <n v="4.05"/>
    <n v="1518.75"/>
    <n v="0.105"/>
    <n v="39.39"/>
  </r>
  <r>
    <x v="235"/>
    <x v="7"/>
    <x v="3"/>
    <x v="1"/>
    <x v="775"/>
    <n v="7.27"/>
    <x v="12"/>
    <n v="35.369999999999997"/>
    <n v="34.81"/>
    <n v="0.56000000000000005"/>
    <x v="39"/>
    <n v="90.88"/>
    <n v="93.06"/>
    <n v="83.22"/>
    <n v="4.18"/>
    <n v="1483.55"/>
    <n v="0.11799999999999999"/>
    <n v="41.94"/>
  </r>
  <r>
    <x v="235"/>
    <x v="7"/>
    <x v="3"/>
    <x v="2"/>
    <x v="779"/>
    <n v="7.55"/>
    <x v="25"/>
    <n v="39.340000000000003"/>
    <n v="39.32"/>
    <n v="0.02"/>
    <x v="431"/>
    <n v="94.38"/>
    <n v="91.12"/>
    <n v="85.95"/>
    <n v="6.74"/>
    <n v="1618.16"/>
    <n v="0.17100000000000001"/>
    <n v="41.13"/>
  </r>
  <r>
    <x v="236"/>
    <x v="7"/>
    <x v="0"/>
    <x v="0"/>
    <x v="175"/>
    <n v="7.6"/>
    <x v="5"/>
    <n v="37.450000000000003"/>
    <n v="36.299999999999997"/>
    <n v="1.1499999999999999"/>
    <x v="200"/>
    <n v="95"/>
    <n v="100.52"/>
    <n v="92.57"/>
    <n v="33.25"/>
    <n v="3033.42"/>
    <n v="0.88800000000000001"/>
    <n v="80.989999999999995"/>
  </r>
  <r>
    <x v="236"/>
    <x v="7"/>
    <x v="0"/>
    <x v="1"/>
    <x v="604"/>
    <n v="7.57"/>
    <x v="42"/>
    <n v="38.270000000000003"/>
    <n v="37.049999999999997"/>
    <n v="1.22"/>
    <x v="309"/>
    <n v="94.62"/>
    <n v="92.04"/>
    <n v="84.31"/>
    <n v="32.06"/>
    <n v="3150.49"/>
    <n v="0.83799999999999997"/>
    <n v="82.32"/>
  </r>
  <r>
    <x v="236"/>
    <x v="7"/>
    <x v="0"/>
    <x v="2"/>
    <x v="777"/>
    <n v="7.4"/>
    <x v="81"/>
    <n v="35.76"/>
    <n v="34.51"/>
    <n v="1.25"/>
    <x v="140"/>
    <n v="92.5"/>
    <n v="93.05"/>
    <n v="83.06"/>
    <n v="30.24"/>
    <n v="2956.73"/>
    <n v="0.84599999999999997"/>
    <n v="82.68"/>
  </r>
  <r>
    <x v="236"/>
    <x v="7"/>
    <x v="1"/>
    <x v="0"/>
    <x v="235"/>
    <n v="7.78"/>
    <x v="14"/>
    <n v="37.32"/>
    <n v="36.22"/>
    <n v="1.1000000000000001"/>
    <x v="397"/>
    <n v="97.25"/>
    <n v="97.82"/>
    <n v="92.32"/>
    <n v="52.84"/>
    <n v="4404.8900000000003"/>
    <n v="1.4159999999999999"/>
    <n v="118.03"/>
  </r>
  <r>
    <x v="236"/>
    <x v="7"/>
    <x v="1"/>
    <x v="1"/>
    <x v="1041"/>
    <n v="8"/>
    <x v="84"/>
    <n v="30.5"/>
    <n v="29.94"/>
    <n v="0.56000000000000005"/>
    <x v="340"/>
    <n v="100"/>
    <n v="95.13"/>
    <n v="93.38"/>
    <n v="44.8"/>
    <n v="3703.92"/>
    <n v="1.4690000000000001"/>
    <n v="121.44"/>
  </r>
  <r>
    <x v="236"/>
    <x v="7"/>
    <x v="1"/>
    <x v="2"/>
    <x v="423"/>
    <n v="7.75"/>
    <x v="53"/>
    <n v="31.67"/>
    <n v="31.67"/>
    <n v="0"/>
    <x v="56"/>
    <n v="96.88"/>
    <n v="90.38"/>
    <n v="87.56"/>
    <n v="44.71"/>
    <n v="3684.96"/>
    <n v="1.411"/>
    <n v="116.34"/>
  </r>
  <r>
    <x v="236"/>
    <x v="7"/>
    <x v="2"/>
    <x v="0"/>
    <x v="781"/>
    <n v="7.67"/>
    <x v="0"/>
    <n v="31.74"/>
    <n v="30.98"/>
    <n v="0.76"/>
    <x v="244"/>
    <n v="95.88"/>
    <n v="101.97"/>
    <n v="95.42"/>
    <n v="33.86"/>
    <n v="3047.72"/>
    <n v="1.0669999999999999"/>
    <n v="96.01"/>
  </r>
  <r>
    <x v="236"/>
    <x v="7"/>
    <x v="2"/>
    <x v="1"/>
    <x v="1211"/>
    <n v="7.44"/>
    <x v="43"/>
    <n v="29.4"/>
    <n v="28.26"/>
    <n v="1.1299999999999999"/>
    <x v="45"/>
    <n v="93"/>
    <n v="93.79"/>
    <n v="83.86"/>
    <n v="34.83"/>
    <n v="2844.34"/>
    <n v="1.1850000000000001"/>
    <n v="96.76"/>
  </r>
  <r>
    <x v="236"/>
    <x v="7"/>
    <x v="2"/>
    <x v="2"/>
    <x v="1212"/>
    <n v="7.63"/>
    <x v="19"/>
    <n v="30.76"/>
    <n v="30.03"/>
    <n v="0.74"/>
    <x v="26"/>
    <n v="95.38"/>
    <n v="94.92"/>
    <n v="88.35"/>
    <n v="32.67"/>
    <n v="2959.4"/>
    <n v="1.0620000000000001"/>
    <n v="96.19"/>
  </r>
  <r>
    <x v="236"/>
    <x v="7"/>
    <x v="3"/>
    <x v="0"/>
    <x v="241"/>
    <n v="7.53"/>
    <x v="78"/>
    <n v="37.14"/>
    <n v="36.81"/>
    <n v="0.33"/>
    <x v="297"/>
    <n v="94.12"/>
    <n v="96.94"/>
    <n v="90.44"/>
    <n v="4.66"/>
    <n v="1622.24"/>
    <n v="0.125"/>
    <n v="43.68"/>
  </r>
  <r>
    <x v="236"/>
    <x v="7"/>
    <x v="3"/>
    <x v="1"/>
    <x v="889"/>
    <n v="7.87"/>
    <x v="33"/>
    <n v="38.03"/>
    <n v="37.51"/>
    <n v="0.52"/>
    <x v="24"/>
    <n v="98.38"/>
    <n v="97.87"/>
    <n v="94.96"/>
    <n v="5.59"/>
    <n v="1667.8"/>
    <n v="0.14699999999999999"/>
    <n v="43.85"/>
  </r>
  <r>
    <x v="236"/>
    <x v="7"/>
    <x v="3"/>
    <x v="2"/>
    <x v="890"/>
    <n v="7.53"/>
    <x v="78"/>
    <n v="36.85"/>
    <n v="36.31"/>
    <n v="0.54"/>
    <x v="138"/>
    <n v="94.12"/>
    <n v="97.51"/>
    <n v="90.44"/>
    <n v="4.96"/>
    <n v="1465.86"/>
    <n v="0.13500000000000001"/>
    <n v="39.78"/>
  </r>
  <r>
    <x v="237"/>
    <x v="7"/>
    <x v="0"/>
    <x v="0"/>
    <x v="1213"/>
    <n v="7.52"/>
    <x v="39"/>
    <n v="34.409999999999997"/>
    <n v="33.57"/>
    <n v="0.84"/>
    <x v="76"/>
    <n v="94"/>
    <n v="94.06"/>
    <n v="86.26"/>
    <n v="28.91"/>
    <n v="2882.91"/>
    <n v="0.84"/>
    <n v="83.78"/>
  </r>
  <r>
    <x v="237"/>
    <x v="7"/>
    <x v="0"/>
    <x v="1"/>
    <x v="413"/>
    <n v="7.8"/>
    <x v="30"/>
    <n v="36.14"/>
    <n v="35.369999999999997"/>
    <n v="0.77"/>
    <x v="133"/>
    <n v="97.5"/>
    <n v="96.82"/>
    <n v="92.39"/>
    <n v="30.02"/>
    <n v="2869.73"/>
    <n v="0.83099999999999996"/>
    <n v="79.400000000000006"/>
  </r>
  <r>
    <x v="237"/>
    <x v="7"/>
    <x v="0"/>
    <x v="2"/>
    <x v="243"/>
    <n v="7.54"/>
    <x v="61"/>
    <n v="34.200000000000003"/>
    <n v="33.549999999999997"/>
    <n v="0.64"/>
    <x v="199"/>
    <n v="94.25"/>
    <n v="96.19"/>
    <n v="88.96"/>
    <n v="29.53"/>
    <n v="2913.06"/>
    <n v="0.86399999999999999"/>
    <n v="85.19"/>
  </r>
  <r>
    <x v="237"/>
    <x v="7"/>
    <x v="1"/>
    <x v="0"/>
    <x v="1169"/>
    <n v="7.6"/>
    <x v="5"/>
    <n v="31.5"/>
    <n v="30.73"/>
    <n v="0.76"/>
    <x v="249"/>
    <n v="95"/>
    <n v="90.99"/>
    <n v="84.35"/>
    <n v="45.06"/>
    <n v="3731.46"/>
    <n v="1.431"/>
    <n v="118.47"/>
  </r>
  <r>
    <x v="237"/>
    <x v="7"/>
    <x v="1"/>
    <x v="1"/>
    <x v="1132"/>
    <n v="7.78"/>
    <x v="14"/>
    <n v="33.69"/>
    <n v="33.049999999999997"/>
    <n v="0.64"/>
    <x v="276"/>
    <n v="97.25"/>
    <n v="99.87"/>
    <n v="95.27"/>
    <n v="49.23"/>
    <n v="3958.03"/>
    <n v="1.4610000000000001"/>
    <n v="117.49"/>
  </r>
  <r>
    <x v="237"/>
    <x v="7"/>
    <x v="1"/>
    <x v="2"/>
    <x v="1214"/>
    <n v="7.46"/>
    <x v="96"/>
    <n v="30.02"/>
    <n v="29.61"/>
    <n v="0.41"/>
    <x v="24"/>
    <n v="93.25"/>
    <n v="96.56"/>
    <n v="88.81"/>
    <n v="43.15"/>
    <n v="3586.36"/>
    <n v="1.4379999999999999"/>
    <n v="119.46"/>
  </r>
  <r>
    <x v="237"/>
    <x v="7"/>
    <x v="2"/>
    <x v="0"/>
    <x v="1215"/>
    <n v="7.76"/>
    <x v="15"/>
    <n v="29.96"/>
    <n v="29.14"/>
    <n v="0.82"/>
    <x v="42"/>
    <n v="97"/>
    <n v="101.45"/>
    <n v="95.7"/>
    <n v="33.909999999999997"/>
    <n v="2875.93"/>
    <n v="1.1319999999999999"/>
    <n v="95.98"/>
  </r>
  <r>
    <x v="237"/>
    <x v="7"/>
    <x v="2"/>
    <x v="1"/>
    <x v="1216"/>
    <n v="7.79"/>
    <x v="71"/>
    <n v="29.81"/>
    <n v="29.22"/>
    <n v="0.59"/>
    <x v="256"/>
    <n v="97.38"/>
    <n v="95.31"/>
    <n v="90.97"/>
    <n v="32.96"/>
    <n v="2734.63"/>
    <n v="1.1060000000000001"/>
    <n v="91.73"/>
  </r>
  <r>
    <x v="237"/>
    <x v="7"/>
    <x v="2"/>
    <x v="2"/>
    <x v="1217"/>
    <n v="7.5"/>
    <x v="35"/>
    <n v="28.16"/>
    <n v="26.9"/>
    <n v="1.26"/>
    <x v="430"/>
    <n v="93.75"/>
    <n v="90.41"/>
    <n v="80.97"/>
    <n v="31.44"/>
    <n v="2776.62"/>
    <n v="1.1160000000000001"/>
    <n v="98.6"/>
  </r>
  <r>
    <x v="237"/>
    <x v="7"/>
    <x v="3"/>
    <x v="0"/>
    <x v="49"/>
    <n v="7.66"/>
    <x v="63"/>
    <n v="35.409999999999997"/>
    <n v="34.630000000000003"/>
    <n v="0.79"/>
    <x v="208"/>
    <n v="95.75"/>
    <n v="96.51"/>
    <n v="90.36"/>
    <n v="3.79"/>
    <n v="1430.91"/>
    <n v="0.107"/>
    <n v="40.409999999999997"/>
  </r>
  <r>
    <x v="237"/>
    <x v="7"/>
    <x v="3"/>
    <x v="1"/>
    <x v="721"/>
    <n v="7.84"/>
    <x v="52"/>
    <n v="36.369999999999997"/>
    <n v="36.369999999999997"/>
    <n v="0.01"/>
    <x v="168"/>
    <n v="98"/>
    <n v="96.47"/>
    <n v="94.52"/>
    <n v="4.2"/>
    <n v="1340.23"/>
    <n v="0.11600000000000001"/>
    <n v="36.840000000000003"/>
  </r>
  <r>
    <x v="237"/>
    <x v="7"/>
    <x v="3"/>
    <x v="2"/>
    <x v="852"/>
    <n v="8"/>
    <x v="84"/>
    <n v="37.049999999999997"/>
    <n v="37.01"/>
    <n v="0.04"/>
    <x v="262"/>
    <n v="100"/>
    <n v="94.59"/>
    <n v="94.49"/>
    <n v="4.43"/>
    <n v="1395.62"/>
    <n v="0.12"/>
    <n v="37.67"/>
  </r>
  <r>
    <x v="238"/>
    <x v="7"/>
    <x v="0"/>
    <x v="0"/>
    <x v="253"/>
    <n v="6.07"/>
    <x v="173"/>
    <n v="30.53"/>
    <n v="29.61"/>
    <n v="0.92"/>
    <x v="105"/>
    <n v="75.88"/>
    <n v="96.1"/>
    <n v="70.73"/>
    <n v="26.76"/>
    <n v="2507.5700000000002"/>
    <n v="0.877"/>
    <n v="82.14"/>
  </r>
  <r>
    <x v="238"/>
    <x v="7"/>
    <x v="0"/>
    <x v="1"/>
    <x v="874"/>
    <n v="7.47"/>
    <x v="51"/>
    <n v="34.96"/>
    <n v="34.26"/>
    <n v="0.7"/>
    <x v="4"/>
    <n v="93.38"/>
    <n v="92.44"/>
    <n v="84.59"/>
    <n v="29.3"/>
    <n v="2894.14"/>
    <n v="0.83799999999999997"/>
    <n v="82.79"/>
  </r>
  <r>
    <x v="238"/>
    <x v="7"/>
    <x v="0"/>
    <x v="2"/>
    <x v="272"/>
    <n v="7.5"/>
    <x v="35"/>
    <n v="30.02"/>
    <n v="29.24"/>
    <n v="0.78"/>
    <x v="73"/>
    <n v="93.75"/>
    <n v="95.5"/>
    <n v="87.19"/>
    <n v="24.98"/>
    <n v="2569.7600000000002"/>
    <n v="0.83199999999999996"/>
    <n v="85.6"/>
  </r>
  <r>
    <x v="238"/>
    <x v="7"/>
    <x v="1"/>
    <x v="0"/>
    <x v="789"/>
    <n v="7.37"/>
    <x v="47"/>
    <n v="34.71"/>
    <n v="34.54"/>
    <n v="0.17"/>
    <x v="19"/>
    <n v="92.12"/>
    <n v="91.45"/>
    <n v="83.84"/>
    <n v="49.7"/>
    <n v="4172.25"/>
    <n v="1.4319999999999999"/>
    <n v="120.19"/>
  </r>
  <r>
    <x v="238"/>
    <x v="7"/>
    <x v="1"/>
    <x v="1"/>
    <x v="260"/>
    <n v="7.52"/>
    <x v="39"/>
    <n v="32.19"/>
    <n v="31.49"/>
    <n v="0.7"/>
    <x v="98"/>
    <n v="94"/>
    <n v="93.9"/>
    <n v="86.33"/>
    <n v="47.03"/>
    <n v="3851.85"/>
    <n v="1.4610000000000001"/>
    <n v="119.66"/>
  </r>
  <r>
    <x v="238"/>
    <x v="7"/>
    <x v="1"/>
    <x v="2"/>
    <x v="813"/>
    <n v="7.22"/>
    <x v="74"/>
    <n v="27.87"/>
    <n v="27.37"/>
    <n v="0.5"/>
    <x v="206"/>
    <n v="90.25"/>
    <n v="89.17"/>
    <n v="79.02"/>
    <n v="41.47"/>
    <n v="3349.12"/>
    <n v="1.488"/>
    <n v="120.15"/>
  </r>
  <r>
    <x v="238"/>
    <x v="7"/>
    <x v="2"/>
    <x v="0"/>
    <x v="586"/>
    <n v="7.72"/>
    <x v="24"/>
    <n v="31.61"/>
    <n v="30.59"/>
    <n v="1.02"/>
    <x v="268"/>
    <n v="96.5"/>
    <n v="99.32"/>
    <n v="92.74"/>
    <n v="34.79"/>
    <n v="3198.54"/>
    <n v="1.101"/>
    <n v="101.18"/>
  </r>
  <r>
    <x v="238"/>
    <x v="7"/>
    <x v="2"/>
    <x v="1"/>
    <x v="870"/>
    <n v="7.89"/>
    <x v="29"/>
    <n v="31.4"/>
    <n v="30.84"/>
    <n v="0.56000000000000005"/>
    <x v="68"/>
    <n v="98.62"/>
    <n v="97.24"/>
    <n v="94.2"/>
    <n v="36.159999999999997"/>
    <n v="3011.86"/>
    <n v="1.1519999999999999"/>
    <n v="95.92"/>
  </r>
  <r>
    <x v="238"/>
    <x v="7"/>
    <x v="2"/>
    <x v="2"/>
    <x v="278"/>
    <n v="7.14"/>
    <x v="134"/>
    <n v="29.48"/>
    <n v="29.08"/>
    <n v="0.4"/>
    <x v="299"/>
    <n v="89.25"/>
    <n v="90.67"/>
    <n v="79.819999999999993"/>
    <n v="31.69"/>
    <n v="2786.38"/>
    <n v="1.075"/>
    <n v="94.52"/>
  </r>
  <r>
    <x v="238"/>
    <x v="7"/>
    <x v="3"/>
    <x v="0"/>
    <x v="220"/>
    <n v="7.67"/>
    <x v="0"/>
    <n v="41.54"/>
    <n v="40.74"/>
    <n v="0.79"/>
    <x v="276"/>
    <n v="95.88"/>
    <n v="93.64"/>
    <n v="88.07"/>
    <n v="4.6399999999999997"/>
    <n v="1868.91"/>
    <n v="0.112"/>
    <n v="44.99"/>
  </r>
  <r>
    <x v="238"/>
    <x v="7"/>
    <x v="3"/>
    <x v="1"/>
    <x v="872"/>
    <n v="7.56"/>
    <x v="76"/>
    <n v="40.76"/>
    <n v="40.659999999999997"/>
    <n v="0.09"/>
    <x v="398"/>
    <n v="94.5"/>
    <n v="97.66"/>
    <n v="92.07"/>
    <n v="3.54"/>
    <n v="1687.12"/>
    <n v="8.6999999999999994E-2"/>
    <n v="41.4"/>
  </r>
  <r>
    <x v="238"/>
    <x v="7"/>
    <x v="3"/>
    <x v="2"/>
    <x v="280"/>
    <n v="7.63"/>
    <x v="19"/>
    <n v="38.380000000000003"/>
    <n v="37.74"/>
    <n v="0.64"/>
    <x v="277"/>
    <n v="95.38"/>
    <n v="95.3"/>
    <n v="89.38"/>
    <n v="6.86"/>
    <n v="1689.45"/>
    <n v="0.17899999999999999"/>
    <n v="44.02"/>
  </r>
  <r>
    <x v="239"/>
    <x v="7"/>
    <x v="0"/>
    <x v="0"/>
    <x v="271"/>
    <n v="7.69"/>
    <x v="13"/>
    <n v="38.04"/>
    <n v="37.46"/>
    <n v="0.57999999999999996"/>
    <x v="46"/>
    <n v="96.12"/>
    <n v="93.02"/>
    <n v="88.06"/>
    <n v="33.6"/>
    <n v="3070.75"/>
    <n v="0.88300000000000001"/>
    <n v="80.72"/>
  </r>
  <r>
    <x v="239"/>
    <x v="7"/>
    <x v="0"/>
    <x v="1"/>
    <x v="881"/>
    <n v="7.63"/>
    <x v="19"/>
    <n v="36.36"/>
    <n v="35.119999999999997"/>
    <n v="1.24"/>
    <x v="378"/>
    <n v="95.38"/>
    <n v="99.54"/>
    <n v="91.71"/>
    <n v="31.04"/>
    <n v="2913.39"/>
    <n v="0.85399999999999998"/>
    <n v="80.13"/>
  </r>
  <r>
    <x v="239"/>
    <x v="7"/>
    <x v="0"/>
    <x v="2"/>
    <x v="664"/>
    <n v="7.64"/>
    <x v="22"/>
    <n v="37.04"/>
    <n v="36.21"/>
    <n v="0.83"/>
    <x v="79"/>
    <n v="95.5"/>
    <n v="98.1"/>
    <n v="91.58"/>
    <n v="30.86"/>
    <n v="2959.23"/>
    <n v="0.83299999999999996"/>
    <n v="79.89"/>
  </r>
  <r>
    <x v="239"/>
    <x v="7"/>
    <x v="1"/>
    <x v="0"/>
    <x v="667"/>
    <n v="5.19"/>
    <x v="174"/>
    <n v="22.96"/>
    <n v="22.62"/>
    <n v="0.34"/>
    <x v="400"/>
    <n v="64.88"/>
    <n v="93.89"/>
    <n v="60"/>
    <n v="33.47"/>
    <n v="2793"/>
    <n v="1.4570000000000001"/>
    <n v="121.62"/>
  </r>
  <r>
    <x v="239"/>
    <x v="7"/>
    <x v="1"/>
    <x v="1"/>
    <x v="275"/>
    <n v="7.81"/>
    <x v="49"/>
    <n v="33.06"/>
    <n v="32.33"/>
    <n v="0.73"/>
    <x v="182"/>
    <n v="97.62"/>
    <n v="99.79"/>
    <n v="95.28"/>
    <n v="49.17"/>
    <n v="3875.64"/>
    <n v="1.4870000000000001"/>
    <n v="117.24"/>
  </r>
  <r>
    <x v="239"/>
    <x v="7"/>
    <x v="1"/>
    <x v="2"/>
    <x v="730"/>
    <n v="7.36"/>
    <x v="38"/>
    <n v="30.97"/>
    <n v="30.55"/>
    <n v="0.42"/>
    <x v="299"/>
    <n v="92"/>
    <n v="92.04"/>
    <n v="83.53"/>
    <n v="43.93"/>
    <n v="3749.35"/>
    <n v="1.4179999999999999"/>
    <n v="121.05"/>
  </r>
  <r>
    <x v="239"/>
    <x v="7"/>
    <x v="2"/>
    <x v="0"/>
    <x v="1218"/>
    <n v="7.4"/>
    <x v="81"/>
    <n v="31.41"/>
    <n v="30.67"/>
    <n v="0.73"/>
    <x v="0"/>
    <n v="92.5"/>
    <n v="98.83"/>
    <n v="89.29"/>
    <n v="34.32"/>
    <n v="3031.8"/>
    <n v="1.093"/>
    <n v="96.54"/>
  </r>
  <r>
    <x v="239"/>
    <x v="7"/>
    <x v="2"/>
    <x v="1"/>
    <x v="1057"/>
    <n v="5.33"/>
    <x v="175"/>
    <n v="22.9"/>
    <n v="22.02"/>
    <n v="0.88"/>
    <x v="189"/>
    <n v="66.62"/>
    <n v="99.65"/>
    <n v="63.84"/>
    <n v="26.71"/>
    <n v="2253.65"/>
    <n v="1.1659999999999999"/>
    <n v="98.4"/>
  </r>
  <r>
    <x v="239"/>
    <x v="7"/>
    <x v="2"/>
    <x v="2"/>
    <x v="279"/>
    <n v="7.17"/>
    <x v="62"/>
    <n v="29.52"/>
    <n v="28.42"/>
    <n v="1.1000000000000001"/>
    <x v="446"/>
    <n v="89.62"/>
    <n v="98.59"/>
    <n v="85.06"/>
    <n v="31.65"/>
    <n v="2823.65"/>
    <n v="1.0720000000000001"/>
    <n v="95.64"/>
  </r>
  <r>
    <x v="239"/>
    <x v="7"/>
    <x v="3"/>
    <x v="0"/>
    <x v="629"/>
    <n v="7.78"/>
    <x v="14"/>
    <n v="40.22"/>
    <n v="39.770000000000003"/>
    <n v="0.45"/>
    <x v="174"/>
    <n v="97.25"/>
    <n v="90.14"/>
    <n v="86.68"/>
    <n v="4.1900000000000004"/>
    <n v="1606.1"/>
    <n v="0.104"/>
    <n v="39.93"/>
  </r>
  <r>
    <x v="239"/>
    <x v="7"/>
    <x v="3"/>
    <x v="1"/>
    <x v="576"/>
    <n v="7.58"/>
    <x v="6"/>
    <n v="37.86"/>
    <n v="37.51"/>
    <n v="0.34"/>
    <x v="70"/>
    <n v="94.75"/>
    <n v="96.03"/>
    <n v="90.16"/>
    <n v="4.3899999999999997"/>
    <n v="1523.04"/>
    <n v="0.11600000000000001"/>
    <n v="40.229999999999997"/>
  </r>
  <r>
    <x v="239"/>
    <x v="7"/>
    <x v="3"/>
    <x v="2"/>
    <x v="164"/>
    <n v="7.49"/>
    <x v="55"/>
    <n v="37.06"/>
    <n v="36.72"/>
    <n v="0.34"/>
    <x v="70"/>
    <n v="93.62"/>
    <n v="100.33"/>
    <n v="93.08"/>
    <n v="3.84"/>
    <n v="1467.38"/>
    <n v="0.104"/>
    <n v="39.590000000000003"/>
  </r>
  <r>
    <x v="240"/>
    <x v="7"/>
    <x v="0"/>
    <x v="0"/>
    <x v="1119"/>
    <n v="7.47"/>
    <x v="51"/>
    <n v="37.1"/>
    <n v="35.97"/>
    <n v="1.1200000000000001"/>
    <x v="3"/>
    <n v="93.38"/>
    <n v="93.2"/>
    <n v="84.39"/>
    <n v="31.1"/>
    <n v="3129.05"/>
    <n v="0.83799999999999997"/>
    <n v="84.35"/>
  </r>
  <r>
    <x v="240"/>
    <x v="7"/>
    <x v="0"/>
    <x v="1"/>
    <x v="821"/>
    <n v="7.63"/>
    <x v="19"/>
    <n v="40.03"/>
    <n v="39.21"/>
    <n v="0.82"/>
    <x v="129"/>
    <n v="95.38"/>
    <n v="97.61"/>
    <n v="91.18"/>
    <n v="32.74"/>
    <n v="3221.37"/>
    <n v="0.81799999999999995"/>
    <n v="80.47"/>
  </r>
  <r>
    <x v="240"/>
    <x v="7"/>
    <x v="0"/>
    <x v="2"/>
    <x v="1219"/>
    <n v="7.89"/>
    <x v="29"/>
    <n v="39.35"/>
    <n v="38.82"/>
    <n v="0.54"/>
    <x v="299"/>
    <n v="98.62"/>
    <n v="92.52"/>
    <n v="90"/>
    <n v="33.229999999999997"/>
    <n v="3412.42"/>
    <n v="0.84399999999999997"/>
    <n v="86.71"/>
  </r>
  <r>
    <x v="240"/>
    <x v="7"/>
    <x v="1"/>
    <x v="0"/>
    <x v="1220"/>
    <n v="7.74"/>
    <x v="45"/>
    <n v="34.14"/>
    <n v="33.840000000000003"/>
    <n v="0.28999999999999998"/>
    <x v="330"/>
    <n v="96.75"/>
    <n v="95.93"/>
    <n v="92.01"/>
    <n v="49.39"/>
    <n v="4088.65"/>
    <n v="1.4470000000000001"/>
    <n v="119.77"/>
  </r>
  <r>
    <x v="240"/>
    <x v="7"/>
    <x v="1"/>
    <x v="1"/>
    <x v="161"/>
    <n v="7.77"/>
    <x v="26"/>
    <n v="31.99"/>
    <n v="31.45"/>
    <n v="0.54"/>
    <x v="25"/>
    <n v="97.12"/>
    <n v="91.82"/>
    <n v="87.67"/>
    <n v="48.13"/>
    <n v="3874.91"/>
    <n v="1.5049999999999999"/>
    <n v="121.14"/>
  </r>
  <r>
    <x v="240"/>
    <x v="7"/>
    <x v="1"/>
    <x v="2"/>
    <x v="811"/>
    <n v="7.09"/>
    <x v="93"/>
    <n v="28.96"/>
    <n v="28.52"/>
    <n v="0.45"/>
    <x v="113"/>
    <n v="88.62"/>
    <n v="95.97"/>
    <n v="83.73"/>
    <n v="41.73"/>
    <n v="3533.12"/>
    <n v="1.4410000000000001"/>
    <n v="121.98"/>
  </r>
  <r>
    <x v="240"/>
    <x v="7"/>
    <x v="2"/>
    <x v="0"/>
    <x v="1189"/>
    <n v="8"/>
    <x v="84"/>
    <n v="34.06"/>
    <n v="33.01"/>
    <n v="1.05"/>
    <x v="67"/>
    <n v="100"/>
    <n v="96.29"/>
    <n v="93.33"/>
    <n v="38.54"/>
    <n v="3380.79"/>
    <n v="1.131"/>
    <n v="99.25"/>
  </r>
  <r>
    <x v="240"/>
    <x v="7"/>
    <x v="2"/>
    <x v="1"/>
    <x v="989"/>
    <n v="7.53"/>
    <x v="78"/>
    <n v="31.64"/>
    <n v="31.11"/>
    <n v="0.52"/>
    <x v="417"/>
    <n v="94.12"/>
    <n v="97.48"/>
    <n v="90.24"/>
    <n v="34.700000000000003"/>
    <n v="3189.47"/>
    <n v="1.097"/>
    <n v="100.82"/>
  </r>
  <r>
    <x v="240"/>
    <x v="7"/>
    <x v="2"/>
    <x v="2"/>
    <x v="1221"/>
    <n v="7.36"/>
    <x v="38"/>
    <n v="27.25"/>
    <n v="26.52"/>
    <n v="0.73"/>
    <x v="152"/>
    <n v="92"/>
    <n v="92.9"/>
    <n v="83.18"/>
    <n v="29.73"/>
    <n v="2506.65"/>
    <n v="1.091"/>
    <n v="92"/>
  </r>
  <r>
    <x v="240"/>
    <x v="7"/>
    <x v="3"/>
    <x v="0"/>
    <x v="1222"/>
    <n v="6.9"/>
    <x v="166"/>
    <n v="34.630000000000003"/>
    <n v="34.31"/>
    <n v="0.32"/>
    <x v="341"/>
    <n v="86.25"/>
    <n v="95.14"/>
    <n v="81.3"/>
    <n v="5.43"/>
    <n v="1455.14"/>
    <n v="0.157"/>
    <n v="42.02"/>
  </r>
  <r>
    <x v="240"/>
    <x v="7"/>
    <x v="3"/>
    <x v="1"/>
    <x v="36"/>
    <n v="7.39"/>
    <x v="59"/>
    <n v="41.02"/>
    <n v="40.869999999999997"/>
    <n v="0.15"/>
    <x v="384"/>
    <n v="92.38"/>
    <n v="97.18"/>
    <n v="89.45"/>
    <n v="5.97"/>
    <n v="1732.09"/>
    <n v="0.14599999999999999"/>
    <n v="42.23"/>
  </r>
  <r>
    <x v="240"/>
    <x v="7"/>
    <x v="3"/>
    <x v="2"/>
    <x v="1130"/>
    <n v="7.85"/>
    <x v="7"/>
    <n v="38.57"/>
    <n v="38.39"/>
    <n v="0.19"/>
    <x v="94"/>
    <n v="98.12"/>
    <n v="93.93"/>
    <n v="91.73"/>
    <n v="6.12"/>
    <n v="1709.21"/>
    <n v="0.159"/>
    <n v="44.31"/>
  </r>
  <r>
    <x v="241"/>
    <x v="7"/>
    <x v="0"/>
    <x v="0"/>
    <x v="3"/>
    <n v="7.53"/>
    <x v="78"/>
    <n v="37.17"/>
    <n v="36.29"/>
    <n v="0.88"/>
    <x v="17"/>
    <n v="94.12"/>
    <n v="96.09"/>
    <n v="88.3"/>
    <n v="31.69"/>
    <n v="3166.03"/>
    <n v="0.85299999999999998"/>
    <n v="85.17"/>
  </r>
  <r>
    <x v="241"/>
    <x v="7"/>
    <x v="0"/>
    <x v="1"/>
    <x v="711"/>
    <n v="7.52"/>
    <x v="39"/>
    <n v="28.97"/>
    <n v="28.38"/>
    <n v="0.59"/>
    <x v="83"/>
    <n v="94"/>
    <n v="94.64"/>
    <n v="87.15"/>
    <n v="24.38"/>
    <n v="2429.84"/>
    <n v="0.84099999999999997"/>
    <n v="83.87"/>
  </r>
  <r>
    <x v="241"/>
    <x v="7"/>
    <x v="0"/>
    <x v="2"/>
    <x v="1156"/>
    <n v="7.12"/>
    <x v="106"/>
    <n v="33.81"/>
    <n v="33.049999999999997"/>
    <n v="0.75"/>
    <x v="35"/>
    <n v="89"/>
    <n v="96.81"/>
    <n v="84.24"/>
    <n v="27.36"/>
    <n v="2696.13"/>
    <n v="0.80900000000000005"/>
    <n v="79.75"/>
  </r>
  <r>
    <x v="241"/>
    <x v="7"/>
    <x v="1"/>
    <x v="0"/>
    <x v="771"/>
    <n v="7.91"/>
    <x v="69"/>
    <n v="34.229999999999997"/>
    <n v="33.520000000000003"/>
    <n v="0.72"/>
    <x v="162"/>
    <n v="98.88"/>
    <n v="96.13"/>
    <n v="93.06"/>
    <n v="50.8"/>
    <n v="4096.7"/>
    <n v="1.484"/>
    <n v="119.67"/>
  </r>
  <r>
    <x v="241"/>
    <x v="7"/>
    <x v="1"/>
    <x v="1"/>
    <x v="713"/>
    <n v="7.47"/>
    <x v="51"/>
    <n v="29.81"/>
    <n v="29.56"/>
    <n v="0.25"/>
    <x v="9"/>
    <n v="93.38"/>
    <n v="94.99"/>
    <n v="87.95"/>
    <n v="42.89"/>
    <n v="3480.05"/>
    <n v="1.4390000000000001"/>
    <n v="116.74"/>
  </r>
  <r>
    <x v="241"/>
    <x v="7"/>
    <x v="1"/>
    <x v="2"/>
    <x v="1171"/>
    <n v="7.34"/>
    <x v="2"/>
    <n v="29.47"/>
    <n v="29.32"/>
    <n v="0.15"/>
    <x v="437"/>
    <n v="91.75"/>
    <n v="90.1"/>
    <n v="82.26"/>
    <n v="40.200000000000003"/>
    <n v="3452.87"/>
    <n v="1.3640000000000001"/>
    <n v="117.16"/>
  </r>
  <r>
    <x v="241"/>
    <x v="7"/>
    <x v="2"/>
    <x v="0"/>
    <x v="1126"/>
    <n v="7.92"/>
    <x v="86"/>
    <n v="31.71"/>
    <n v="30.93"/>
    <n v="0.78"/>
    <x v="427"/>
    <n v="99"/>
    <n v="92.79"/>
    <n v="89.61"/>
    <n v="34.25"/>
    <n v="3030.73"/>
    <n v="1.08"/>
    <n v="95.57"/>
  </r>
  <r>
    <x v="241"/>
    <x v="7"/>
    <x v="2"/>
    <x v="1"/>
    <x v="1223"/>
    <n v="7.83"/>
    <x v="11"/>
    <n v="31.3"/>
    <n v="30.52"/>
    <n v="0.78"/>
    <x v="265"/>
    <n v="97.88"/>
    <n v="92.15"/>
    <n v="87.94"/>
    <n v="36.200000000000003"/>
    <n v="3013.79"/>
    <n v="1.1559999999999999"/>
    <n v="96.28"/>
  </r>
  <r>
    <x v="241"/>
    <x v="7"/>
    <x v="2"/>
    <x v="2"/>
    <x v="1174"/>
    <n v="7.1"/>
    <x v="89"/>
    <n v="29.33"/>
    <n v="28.33"/>
    <n v="1"/>
    <x v="318"/>
    <n v="88.75"/>
    <n v="92.81"/>
    <n v="79.56"/>
    <n v="33.47"/>
    <n v="2797.16"/>
    <n v="1.141"/>
    <n v="95.36"/>
  </r>
  <r>
    <x v="241"/>
    <x v="7"/>
    <x v="3"/>
    <x v="0"/>
    <x v="610"/>
    <n v="7.57"/>
    <x v="42"/>
    <n v="40.17"/>
    <n v="39.79"/>
    <n v="0.38"/>
    <x v="156"/>
    <n v="94.62"/>
    <n v="98.61"/>
    <n v="92.43"/>
    <n v="3.18"/>
    <n v="1688.89"/>
    <n v="7.9000000000000001E-2"/>
    <n v="42.05"/>
  </r>
  <r>
    <x v="241"/>
    <x v="7"/>
    <x v="3"/>
    <x v="1"/>
    <x v="313"/>
    <n v="7.51"/>
    <x v="28"/>
    <n v="35.549999999999997"/>
    <n v="35.43"/>
    <n v="0.12"/>
    <x v="223"/>
    <n v="93.88"/>
    <n v="93.17"/>
    <n v="87.16"/>
    <n v="2.85"/>
    <n v="1387.19"/>
    <n v="0.08"/>
    <n v="39.020000000000003"/>
  </r>
  <r>
    <x v="241"/>
    <x v="7"/>
    <x v="3"/>
    <x v="2"/>
    <x v="611"/>
    <n v="7.24"/>
    <x v="83"/>
    <n v="35.92"/>
    <n v="35.909999999999997"/>
    <n v="0.01"/>
    <x v="197"/>
    <n v="90.5"/>
    <n v="96.68"/>
    <n v="87.47"/>
    <n v="6.19"/>
    <n v="1400.79"/>
    <n v="0.17199999999999999"/>
    <n v="39"/>
  </r>
  <r>
    <x v="242"/>
    <x v="7"/>
    <x v="0"/>
    <x v="0"/>
    <x v="954"/>
    <n v="7.2"/>
    <x v="91"/>
    <n v="39.869999999999997"/>
    <n v="39.06"/>
    <n v="0.81"/>
    <x v="184"/>
    <n v="90"/>
    <n v="97.49"/>
    <n v="85.97"/>
    <n v="32.49"/>
    <n v="3468.68"/>
    <n v="0.81499999999999995"/>
    <n v="87"/>
  </r>
  <r>
    <x v="242"/>
    <x v="7"/>
    <x v="0"/>
    <x v="1"/>
    <x v="449"/>
    <n v="7.83"/>
    <x v="11"/>
    <n v="38.14"/>
    <n v="37.39"/>
    <n v="0.75"/>
    <x v="143"/>
    <n v="97.88"/>
    <n v="93.13"/>
    <n v="89.35"/>
    <n v="31.36"/>
    <n v="3146.13"/>
    <n v="0.82199999999999995"/>
    <n v="82.48"/>
  </r>
  <r>
    <x v="242"/>
    <x v="7"/>
    <x v="0"/>
    <x v="2"/>
    <x v="909"/>
    <n v="7.66"/>
    <x v="63"/>
    <n v="33.049999999999997"/>
    <n v="32.61"/>
    <n v="0.44"/>
    <x v="233"/>
    <n v="95.75"/>
    <n v="91.65"/>
    <n v="86.58"/>
    <n v="28.68"/>
    <n v="2677.68"/>
    <n v="0.86799999999999999"/>
    <n v="81.02"/>
  </r>
  <r>
    <x v="242"/>
    <x v="7"/>
    <x v="1"/>
    <x v="0"/>
    <x v="910"/>
    <n v="7.47"/>
    <x v="51"/>
    <n v="33.17"/>
    <n v="32.520000000000003"/>
    <n v="0.66"/>
    <x v="256"/>
    <n v="93.38"/>
    <n v="98.53"/>
    <n v="90.18"/>
    <n v="47.38"/>
    <n v="4008.86"/>
    <n v="1.4279999999999999"/>
    <n v="120.85"/>
  </r>
  <r>
    <x v="242"/>
    <x v="7"/>
    <x v="1"/>
    <x v="1"/>
    <x v="451"/>
    <n v="7.33"/>
    <x v="60"/>
    <n v="33.31"/>
    <n v="32.83"/>
    <n v="0.48"/>
    <x v="185"/>
    <n v="91.62"/>
    <n v="98.1"/>
    <n v="88.58"/>
    <n v="49.56"/>
    <n v="3954.5"/>
    <n v="1.488"/>
    <n v="118.7"/>
  </r>
  <r>
    <x v="242"/>
    <x v="7"/>
    <x v="1"/>
    <x v="2"/>
    <x v="592"/>
    <n v="7.55"/>
    <x v="25"/>
    <n v="31.06"/>
    <n v="30.58"/>
    <n v="0.48"/>
    <x v="113"/>
    <n v="94.38"/>
    <n v="89.41"/>
    <n v="83.08"/>
    <n v="45.5"/>
    <n v="3665.16"/>
    <n v="1.4650000000000001"/>
    <n v="118.01"/>
  </r>
  <r>
    <x v="242"/>
    <x v="7"/>
    <x v="2"/>
    <x v="0"/>
    <x v="613"/>
    <n v="7.85"/>
    <x v="7"/>
    <n v="35.79"/>
    <n v="34.65"/>
    <n v="1.1399999999999999"/>
    <x v="386"/>
    <n v="98.12"/>
    <n v="94.14"/>
    <n v="89.43"/>
    <n v="38.520000000000003"/>
    <n v="3526.27"/>
    <n v="1.0760000000000001"/>
    <n v="98.52"/>
  </r>
  <r>
    <x v="242"/>
    <x v="7"/>
    <x v="2"/>
    <x v="1"/>
    <x v="454"/>
    <n v="7.82"/>
    <x v="46"/>
    <n v="31.38"/>
    <n v="30.58"/>
    <n v="0.8"/>
    <x v="130"/>
    <n v="97.75"/>
    <n v="98.49"/>
    <n v="93.8"/>
    <n v="34.5"/>
    <n v="3032.04"/>
    <n v="1.1000000000000001"/>
    <n v="96.63"/>
  </r>
  <r>
    <x v="242"/>
    <x v="7"/>
    <x v="2"/>
    <x v="2"/>
    <x v="1124"/>
    <n v="7.53"/>
    <x v="78"/>
    <n v="31.63"/>
    <n v="31.13"/>
    <n v="0.51"/>
    <x v="193"/>
    <n v="94.12"/>
    <n v="97.06"/>
    <n v="89.9"/>
    <n v="34.35"/>
    <n v="3022.02"/>
    <n v="1.0860000000000001"/>
    <n v="95.54"/>
  </r>
  <r>
    <x v="242"/>
    <x v="7"/>
    <x v="3"/>
    <x v="0"/>
    <x v="955"/>
    <n v="7.44"/>
    <x v="43"/>
    <n v="39.31"/>
    <n v="38.74"/>
    <n v="0.56999999999999995"/>
    <x v="185"/>
    <n v="93"/>
    <n v="95.58"/>
    <n v="87.6"/>
    <n v="6"/>
    <n v="1575.55"/>
    <n v="0.153"/>
    <n v="40.08"/>
  </r>
  <r>
    <x v="242"/>
    <x v="7"/>
    <x v="3"/>
    <x v="1"/>
    <x v="457"/>
    <n v="7.63"/>
    <x v="19"/>
    <n v="36.78"/>
    <n v="36.51"/>
    <n v="0.26"/>
    <x v="153"/>
    <n v="95.38"/>
    <n v="96.98"/>
    <n v="91.83"/>
    <n v="3.96"/>
    <n v="1645.87"/>
    <n v="0.108"/>
    <n v="44.75"/>
  </r>
  <r>
    <x v="242"/>
    <x v="7"/>
    <x v="3"/>
    <x v="2"/>
    <x v="1224"/>
    <n v="7.38"/>
    <x v="16"/>
    <n v="38.619999999999997"/>
    <n v="38.619999999999997"/>
    <n v="0"/>
    <x v="56"/>
    <n v="92.25"/>
    <n v="94.88"/>
    <n v="87.53"/>
    <n v="5.42"/>
    <n v="1503.73"/>
    <n v="0.14000000000000001"/>
    <n v="38.94"/>
  </r>
  <r>
    <x v="243"/>
    <x v="8"/>
    <x v="0"/>
    <x v="0"/>
    <x v="210"/>
    <n v="7.6"/>
    <x v="5"/>
    <n v="35.130000000000003"/>
    <n v="34.020000000000003"/>
    <n v="1.1200000000000001"/>
    <x v="123"/>
    <n v="95"/>
    <n v="91.27"/>
    <n v="83.95"/>
    <n v="30.79"/>
    <n v="2803.86"/>
    <n v="0.876"/>
    <n v="79.81"/>
  </r>
  <r>
    <x v="243"/>
    <x v="8"/>
    <x v="0"/>
    <x v="1"/>
    <x v="1101"/>
    <n v="7.78"/>
    <x v="14"/>
    <n v="40.270000000000003"/>
    <n v="39.1"/>
    <n v="1.17"/>
    <x v="180"/>
    <n v="97.25"/>
    <n v="94.37"/>
    <n v="89.11"/>
    <n v="35.270000000000003"/>
    <n v="3255.97"/>
    <n v="0.876"/>
    <n v="80.86"/>
  </r>
  <r>
    <x v="243"/>
    <x v="8"/>
    <x v="0"/>
    <x v="2"/>
    <x v="1225"/>
    <n v="7.49"/>
    <x v="55"/>
    <n v="38.770000000000003"/>
    <n v="37.880000000000003"/>
    <n v="0.89"/>
    <x v="23"/>
    <n v="93.62"/>
    <n v="94.86"/>
    <n v="86.77"/>
    <n v="35.47"/>
    <n v="3137.8"/>
    <n v="0.91500000000000004"/>
    <n v="80.94"/>
  </r>
  <r>
    <x v="243"/>
    <x v="8"/>
    <x v="1"/>
    <x v="0"/>
    <x v="108"/>
    <n v="7.69"/>
    <x v="13"/>
    <n v="34.57"/>
    <n v="33.61"/>
    <n v="0.95"/>
    <x v="42"/>
    <n v="96.12"/>
    <n v="94.34"/>
    <n v="88.19"/>
    <n v="49.7"/>
    <n v="4041.63"/>
    <n v="1.4379999999999999"/>
    <n v="116.93"/>
  </r>
  <r>
    <x v="243"/>
    <x v="8"/>
    <x v="1"/>
    <x v="1"/>
    <x v="633"/>
    <n v="7.68"/>
    <x v="17"/>
    <n v="32.24"/>
    <n v="31.31"/>
    <n v="0.93"/>
    <x v="339"/>
    <n v="96"/>
    <n v="99.23"/>
    <n v="92.52"/>
    <n v="46.76"/>
    <n v="3735.67"/>
    <n v="1.45"/>
    <n v="115.86"/>
  </r>
  <r>
    <x v="243"/>
    <x v="8"/>
    <x v="1"/>
    <x v="2"/>
    <x v="1226"/>
    <n v="7.92"/>
    <x v="86"/>
    <n v="33.99"/>
    <n v="33.36"/>
    <n v="0.63"/>
    <x v="170"/>
    <n v="99"/>
    <n v="94.67"/>
    <n v="91.99"/>
    <n v="48.16"/>
    <n v="4054.94"/>
    <n v="1.417"/>
    <n v="119.29"/>
  </r>
  <r>
    <x v="243"/>
    <x v="8"/>
    <x v="2"/>
    <x v="0"/>
    <x v="462"/>
    <n v="7.31"/>
    <x v="57"/>
    <n v="33.96"/>
    <n v="32.65"/>
    <n v="1.31"/>
    <x v="36"/>
    <n v="91.38"/>
    <n v="99.98"/>
    <n v="87.84"/>
    <n v="37.15"/>
    <n v="3225.18"/>
    <n v="1.0940000000000001"/>
    <n v="94.97"/>
  </r>
  <r>
    <x v="243"/>
    <x v="8"/>
    <x v="2"/>
    <x v="1"/>
    <x v="867"/>
    <n v="7.08"/>
    <x v="133"/>
    <n v="29.3"/>
    <n v="28.06"/>
    <n v="1.23"/>
    <x v="481"/>
    <n v="88.5"/>
    <n v="94.17"/>
    <n v="79.83"/>
    <n v="33.24"/>
    <n v="2752.59"/>
    <n v="1.135"/>
    <n v="93.96"/>
  </r>
  <r>
    <x v="243"/>
    <x v="8"/>
    <x v="2"/>
    <x v="2"/>
    <x v="1158"/>
    <n v="7.56"/>
    <x v="76"/>
    <n v="28.02"/>
    <n v="27.25"/>
    <n v="0.76"/>
    <x v="363"/>
    <n v="94.5"/>
    <n v="87.14"/>
    <n v="80.099999999999994"/>
    <n v="30.48"/>
    <n v="2746.04"/>
    <n v="1.0880000000000001"/>
    <n v="98.02"/>
  </r>
  <r>
    <x v="243"/>
    <x v="8"/>
    <x v="3"/>
    <x v="0"/>
    <x v="465"/>
    <n v="7.63"/>
    <x v="19"/>
    <n v="41.39"/>
    <n v="41.39"/>
    <n v="0"/>
    <x v="56"/>
    <n v="95.38"/>
    <n v="101.31"/>
    <n v="96.63"/>
    <n v="3.19"/>
    <n v="1750.21"/>
    <n v="7.6999999999999999E-2"/>
    <n v="42.28"/>
  </r>
  <r>
    <x v="243"/>
    <x v="8"/>
    <x v="3"/>
    <x v="1"/>
    <x v="727"/>
    <n v="7.52"/>
    <x v="39"/>
    <n v="37.78"/>
    <n v="37.78"/>
    <n v="0"/>
    <x v="56"/>
    <n v="94"/>
    <n v="95.83"/>
    <n v="90.08"/>
    <n v="4.99"/>
    <n v="1621.89"/>
    <n v="0.13200000000000001"/>
    <n v="42.93"/>
  </r>
  <r>
    <x v="243"/>
    <x v="8"/>
    <x v="3"/>
    <x v="2"/>
    <x v="1227"/>
    <n v="7.47"/>
    <x v="51"/>
    <n v="37.450000000000003"/>
    <n v="37.39"/>
    <n v="0.06"/>
    <x v="89"/>
    <n v="93.38"/>
    <n v="94.6"/>
    <n v="88.2"/>
    <n v="3.32"/>
    <n v="1596.06"/>
    <n v="8.8999999999999996E-2"/>
    <n v="42.62"/>
  </r>
  <r>
    <x v="244"/>
    <x v="8"/>
    <x v="0"/>
    <x v="0"/>
    <x v="386"/>
    <n v="7.43"/>
    <x v="37"/>
    <n v="41.6"/>
    <n v="40.26"/>
    <n v="1.34"/>
    <x v="207"/>
    <n v="92.88"/>
    <n v="91.19"/>
    <n v="81.98"/>
    <n v="33.159999999999997"/>
    <n v="3406.91"/>
    <n v="0.79700000000000004"/>
    <n v="81.900000000000006"/>
  </r>
  <r>
    <x v="244"/>
    <x v="8"/>
    <x v="0"/>
    <x v="1"/>
    <x v="1228"/>
    <n v="7.3"/>
    <x v="32"/>
    <n v="35.15"/>
    <n v="34"/>
    <n v="1.1499999999999999"/>
    <x v="69"/>
    <n v="91.25"/>
    <n v="95.22"/>
    <n v="84.04"/>
    <n v="30.01"/>
    <n v="2899.7"/>
    <n v="0.85399999999999998"/>
    <n v="82.49"/>
  </r>
  <r>
    <x v="244"/>
    <x v="8"/>
    <x v="0"/>
    <x v="2"/>
    <x v="935"/>
    <n v="7.79"/>
    <x v="71"/>
    <n v="37.93"/>
    <n v="36.619999999999997"/>
    <n v="1.31"/>
    <x v="109"/>
    <n v="97.38"/>
    <n v="93.78"/>
    <n v="88.17"/>
    <n v="33.14"/>
    <n v="3185.62"/>
    <n v="0.874"/>
    <n v="83.99"/>
  </r>
  <r>
    <x v="244"/>
    <x v="8"/>
    <x v="1"/>
    <x v="0"/>
    <x v="1229"/>
    <n v="7.09"/>
    <x v="93"/>
    <n v="33.659999999999997"/>
    <n v="32.71"/>
    <n v="0.94"/>
    <x v="352"/>
    <n v="88.62"/>
    <n v="100.67"/>
    <n v="86.72"/>
    <n v="50.08"/>
    <n v="3898.34"/>
    <n v="1.488"/>
    <n v="115.83"/>
  </r>
  <r>
    <x v="244"/>
    <x v="8"/>
    <x v="1"/>
    <x v="1"/>
    <x v="1089"/>
    <n v="7.78"/>
    <x v="14"/>
    <n v="37.03"/>
    <n v="36.03"/>
    <n v="1.01"/>
    <x v="34"/>
    <n v="97.25"/>
    <n v="98.71"/>
    <n v="93.38"/>
    <n v="53.39"/>
    <n v="4287.93"/>
    <n v="1.4419999999999999"/>
    <n v="115.79"/>
  </r>
  <r>
    <x v="244"/>
    <x v="8"/>
    <x v="1"/>
    <x v="2"/>
    <x v="1213"/>
    <n v="7.47"/>
    <x v="51"/>
    <n v="36.49"/>
    <n v="35.53"/>
    <n v="0.96"/>
    <x v="282"/>
    <n v="93.38"/>
    <n v="95.7"/>
    <n v="87.01"/>
    <n v="53.65"/>
    <n v="4326.99"/>
    <n v="1.47"/>
    <n v="118.58"/>
  </r>
  <r>
    <x v="244"/>
    <x v="8"/>
    <x v="2"/>
    <x v="0"/>
    <x v="150"/>
    <n v="7.19"/>
    <x v="88"/>
    <n v="29.49"/>
    <n v="28.46"/>
    <n v="1.03"/>
    <x v="453"/>
    <n v="89.88"/>
    <n v="97.05"/>
    <n v="84.19"/>
    <n v="32.92"/>
    <n v="2793.97"/>
    <n v="1.1160000000000001"/>
    <n v="94.75"/>
  </r>
  <r>
    <x v="244"/>
    <x v="8"/>
    <x v="2"/>
    <x v="1"/>
    <x v="151"/>
    <n v="7.4"/>
    <x v="81"/>
    <n v="32.880000000000003"/>
    <n v="31.86"/>
    <n v="1.02"/>
    <x v="49"/>
    <n v="92.5"/>
    <n v="97.14"/>
    <n v="87.07"/>
    <n v="35.229999999999997"/>
    <n v="3083.18"/>
    <n v="1.0720000000000001"/>
    <n v="93.78"/>
  </r>
  <r>
    <x v="244"/>
    <x v="8"/>
    <x v="2"/>
    <x v="2"/>
    <x v="83"/>
    <n v="7.54"/>
    <x v="61"/>
    <n v="30.73"/>
    <n v="29.85"/>
    <n v="0.88"/>
    <x v="102"/>
    <n v="94.25"/>
    <n v="93.72"/>
    <n v="85.8"/>
    <n v="33.479999999999997"/>
    <n v="2933.65"/>
    <n v="1.089"/>
    <n v="95.46"/>
  </r>
  <r>
    <x v="244"/>
    <x v="8"/>
    <x v="3"/>
    <x v="0"/>
    <x v="1230"/>
    <n v="7.56"/>
    <x v="76"/>
    <n v="43.46"/>
    <n v="43.27"/>
    <n v="0.19"/>
    <x v="367"/>
    <n v="94.5"/>
    <n v="93.64"/>
    <n v="88.1"/>
    <n v="6.62"/>
    <n v="1894.9"/>
    <n v="0.152"/>
    <n v="43.6"/>
  </r>
  <r>
    <x v="244"/>
    <x v="8"/>
    <x v="3"/>
    <x v="1"/>
    <x v="1231"/>
    <n v="7.64"/>
    <x v="22"/>
    <n v="44.69"/>
    <n v="43.64"/>
    <n v="1.05"/>
    <x v="236"/>
    <n v="95.5"/>
    <n v="93.54"/>
    <n v="87.24"/>
    <n v="6.07"/>
    <n v="1972.77"/>
    <n v="0.13600000000000001"/>
    <n v="44.15"/>
  </r>
  <r>
    <x v="244"/>
    <x v="8"/>
    <x v="3"/>
    <x v="2"/>
    <x v="851"/>
    <n v="7.81"/>
    <x v="49"/>
    <n v="37.840000000000003"/>
    <n v="37.299999999999997"/>
    <n v="0.53"/>
    <x v="75"/>
    <n v="97.62"/>
    <n v="93.21"/>
    <n v="89.72"/>
    <n v="5.87"/>
    <n v="1484.37"/>
    <n v="0.155"/>
    <n v="39.229999999999997"/>
  </r>
  <r>
    <x v="245"/>
    <x v="8"/>
    <x v="0"/>
    <x v="0"/>
    <x v="874"/>
    <n v="7.53"/>
    <x v="78"/>
    <n v="39.409999999999997"/>
    <n v="38.31"/>
    <n v="1.1000000000000001"/>
    <x v="352"/>
    <n v="94.12"/>
    <n v="96.11"/>
    <n v="87.93"/>
    <n v="34.57"/>
    <n v="3125.88"/>
    <n v="0.877"/>
    <n v="79.319999999999993"/>
  </r>
  <r>
    <x v="245"/>
    <x v="8"/>
    <x v="0"/>
    <x v="1"/>
    <x v="680"/>
    <n v="7.79"/>
    <x v="71"/>
    <n v="36.94"/>
    <n v="36.03"/>
    <n v="0.91"/>
    <x v="304"/>
    <n v="97.38"/>
    <n v="97.1"/>
    <n v="92.22"/>
    <n v="32.75"/>
    <n v="3127.28"/>
    <n v="0.88600000000000001"/>
    <n v="84.66"/>
  </r>
  <r>
    <x v="245"/>
    <x v="8"/>
    <x v="0"/>
    <x v="2"/>
    <x v="681"/>
    <n v="7.55"/>
    <x v="25"/>
    <n v="36.159999999999997"/>
    <n v="35.299999999999997"/>
    <n v="0.86"/>
    <x v="22"/>
    <n v="94.38"/>
    <n v="93.56"/>
    <n v="86.19"/>
    <n v="30.72"/>
    <n v="3022.35"/>
    <n v="0.85"/>
    <n v="83.58"/>
  </r>
  <r>
    <x v="245"/>
    <x v="8"/>
    <x v="1"/>
    <x v="0"/>
    <x v="684"/>
    <n v="7.85"/>
    <x v="7"/>
    <n v="34.61"/>
    <n v="33.79"/>
    <n v="0.81"/>
    <x v="291"/>
    <n v="98.12"/>
    <n v="95.62"/>
    <n v="91.62"/>
    <n v="50.32"/>
    <n v="3937.36"/>
    <n v="1.454"/>
    <n v="113.78"/>
  </r>
  <r>
    <x v="245"/>
    <x v="8"/>
    <x v="1"/>
    <x v="1"/>
    <x v="261"/>
    <n v="7.41"/>
    <x v="50"/>
    <n v="30.27"/>
    <n v="29.98"/>
    <n v="0.28999999999999998"/>
    <x v="285"/>
    <n v="92.62"/>
    <n v="89.4"/>
    <n v="82.01"/>
    <n v="43.81"/>
    <n v="3486.11"/>
    <n v="1.4470000000000001"/>
    <n v="115.15"/>
  </r>
  <r>
    <x v="245"/>
    <x v="8"/>
    <x v="1"/>
    <x v="2"/>
    <x v="1066"/>
    <n v="7.3"/>
    <x v="32"/>
    <n v="33.11"/>
    <n v="32.94"/>
    <n v="0.18"/>
    <x v="482"/>
    <n v="91.25"/>
    <n v="97.02"/>
    <n v="88.06"/>
    <n v="48.83"/>
    <n v="3810.68"/>
    <n v="1.4750000000000001"/>
    <n v="115.09"/>
  </r>
  <r>
    <x v="245"/>
    <x v="8"/>
    <x v="2"/>
    <x v="0"/>
    <x v="875"/>
    <n v="7.58"/>
    <x v="6"/>
    <n v="30.24"/>
    <n v="29.22"/>
    <n v="1.02"/>
    <x v="110"/>
    <n v="94.75"/>
    <n v="97.73"/>
    <n v="89.48"/>
    <n v="33.020000000000003"/>
    <n v="2867.75"/>
    <n v="1.0920000000000001"/>
    <n v="94.85"/>
  </r>
  <r>
    <x v="245"/>
    <x v="8"/>
    <x v="2"/>
    <x v="1"/>
    <x v="1218"/>
    <n v="7.39"/>
    <x v="59"/>
    <n v="28.9"/>
    <n v="28.1"/>
    <n v="0.8"/>
    <x v="305"/>
    <n v="92.38"/>
    <n v="96.53"/>
    <n v="86.7"/>
    <n v="31.26"/>
    <n v="2804.29"/>
    <n v="1.0820000000000001"/>
    <n v="97.03"/>
  </r>
  <r>
    <x v="245"/>
    <x v="8"/>
    <x v="2"/>
    <x v="2"/>
    <x v="1165"/>
    <n v="7.43"/>
    <x v="37"/>
    <n v="30.53"/>
    <n v="29.46"/>
    <n v="1.07"/>
    <x v="428"/>
    <n v="92.88"/>
    <n v="91.54"/>
    <n v="82.03"/>
    <n v="34.229999999999997"/>
    <n v="2870.45"/>
    <n v="1.121"/>
    <n v="94.03"/>
  </r>
  <r>
    <x v="245"/>
    <x v="8"/>
    <x v="3"/>
    <x v="0"/>
    <x v="628"/>
    <n v="7.77"/>
    <x v="26"/>
    <n v="37.57"/>
    <n v="36.69"/>
    <n v="0.89"/>
    <x v="232"/>
    <n v="97.12"/>
    <n v="97.98"/>
    <n v="92.91"/>
    <n v="3.64"/>
    <n v="1437.55"/>
    <n v="9.7000000000000003E-2"/>
    <n v="38.26"/>
  </r>
  <r>
    <x v="245"/>
    <x v="8"/>
    <x v="3"/>
    <x v="1"/>
    <x v="629"/>
    <n v="7.75"/>
    <x v="53"/>
    <n v="39.57"/>
    <n v="39.17"/>
    <n v="0.41"/>
    <x v="300"/>
    <n v="96.88"/>
    <n v="90.84"/>
    <n v="87.1"/>
    <n v="4.46"/>
    <n v="1649.03"/>
    <n v="0.113"/>
    <n v="41.67"/>
  </r>
  <r>
    <x v="245"/>
    <x v="8"/>
    <x v="3"/>
    <x v="2"/>
    <x v="630"/>
    <n v="7.36"/>
    <x v="38"/>
    <n v="38.28"/>
    <n v="37.75"/>
    <n v="0.53"/>
    <x v="60"/>
    <n v="92"/>
    <n v="93.07"/>
    <n v="84.44"/>
    <n v="3.88"/>
    <n v="1588.57"/>
    <n v="0.10100000000000001"/>
    <n v="41.5"/>
  </r>
  <r>
    <x v="246"/>
    <x v="8"/>
    <x v="0"/>
    <x v="0"/>
    <x v="1121"/>
    <n v="7.29"/>
    <x v="118"/>
    <n v="35.42"/>
    <n v="35"/>
    <n v="0.41"/>
    <x v="188"/>
    <n v="91.12"/>
    <n v="97.89"/>
    <n v="88.16"/>
    <n v="32.270000000000003"/>
    <n v="2889.93"/>
    <n v="0.91100000000000003"/>
    <n v="81.599999999999994"/>
  </r>
  <r>
    <x v="246"/>
    <x v="8"/>
    <x v="0"/>
    <x v="1"/>
    <x v="997"/>
    <n v="7.59"/>
    <x v="3"/>
    <n v="36.28"/>
    <n v="35.51"/>
    <n v="0.77"/>
    <x v="133"/>
    <n v="94.88"/>
    <n v="93.67"/>
    <n v="86.97"/>
    <n v="31.25"/>
    <n v="3060.33"/>
    <n v="0.86099999999999999"/>
    <n v="84.34"/>
  </r>
  <r>
    <x v="246"/>
    <x v="8"/>
    <x v="0"/>
    <x v="2"/>
    <x v="126"/>
    <n v="7.71"/>
    <x v="41"/>
    <n v="36.049999999999997"/>
    <n v="35.44"/>
    <n v="0.62"/>
    <x v="55"/>
    <n v="96.38"/>
    <n v="99.47"/>
    <n v="94.22"/>
    <n v="28.59"/>
    <n v="2959.29"/>
    <n v="0.79300000000000004"/>
    <n v="82.08"/>
  </r>
  <r>
    <x v="246"/>
    <x v="8"/>
    <x v="1"/>
    <x v="0"/>
    <x v="1123"/>
    <n v="7.15"/>
    <x v="108"/>
    <n v="32.83"/>
    <n v="32.159999999999997"/>
    <n v="0.66"/>
    <x v="184"/>
    <n v="89.38"/>
    <n v="97.11"/>
    <n v="85.04"/>
    <n v="47.39"/>
    <n v="3967.43"/>
    <n v="1.444"/>
    <n v="120.86"/>
  </r>
  <r>
    <x v="246"/>
    <x v="8"/>
    <x v="1"/>
    <x v="1"/>
    <x v="128"/>
    <n v="7.55"/>
    <x v="25"/>
    <n v="32.97"/>
    <n v="31.72"/>
    <n v="1.26"/>
    <x v="148"/>
    <n v="94.38"/>
    <n v="99.09"/>
    <n v="89.96"/>
    <n v="49.6"/>
    <n v="3892.02"/>
    <n v="1.504"/>
    <n v="118.03"/>
  </r>
  <r>
    <x v="246"/>
    <x v="8"/>
    <x v="1"/>
    <x v="2"/>
    <x v="129"/>
    <n v="7.38"/>
    <x v="16"/>
    <n v="32.83"/>
    <n v="32.32"/>
    <n v="0.51"/>
    <x v="113"/>
    <n v="92.25"/>
    <n v="96.51"/>
    <n v="87.65"/>
    <n v="48.35"/>
    <n v="3989.8"/>
    <n v="1.4730000000000001"/>
    <n v="121.54"/>
  </r>
  <r>
    <x v="246"/>
    <x v="8"/>
    <x v="2"/>
    <x v="0"/>
    <x v="130"/>
    <n v="7.51"/>
    <x v="28"/>
    <n v="29.71"/>
    <n v="28.81"/>
    <n v="0.91"/>
    <x v="329"/>
    <n v="93.88"/>
    <n v="90.14"/>
    <n v="82.04"/>
    <n v="32.39"/>
    <n v="2967.99"/>
    <n v="1.0900000000000001"/>
    <n v="99.89"/>
  </r>
  <r>
    <x v="246"/>
    <x v="8"/>
    <x v="2"/>
    <x v="1"/>
    <x v="1232"/>
    <n v="7.37"/>
    <x v="47"/>
    <n v="32.81"/>
    <n v="32.24"/>
    <n v="0.56999999999999995"/>
    <x v="107"/>
    <n v="92.12"/>
    <n v="95.52"/>
    <n v="86.47"/>
    <n v="35.31"/>
    <n v="3138.81"/>
    <n v="1.0760000000000001"/>
    <n v="95.66"/>
  </r>
  <r>
    <x v="246"/>
    <x v="8"/>
    <x v="2"/>
    <x v="2"/>
    <x v="957"/>
    <n v="7.45"/>
    <x v="58"/>
    <n v="32.51"/>
    <n v="31.56"/>
    <n v="0.95"/>
    <x v="212"/>
    <n v="93.12"/>
    <n v="97.45"/>
    <n v="88.09"/>
    <n v="35.68"/>
    <n v="3151.09"/>
    <n v="1.097"/>
    <n v="96.92"/>
  </r>
  <r>
    <x v="246"/>
    <x v="8"/>
    <x v="3"/>
    <x v="0"/>
    <x v="133"/>
    <n v="7.61"/>
    <x v="23"/>
    <n v="38.93"/>
    <n v="38.85"/>
    <n v="0.09"/>
    <x v="214"/>
    <n v="95.12"/>
    <n v="91.29"/>
    <n v="86.65"/>
    <n v="4.25"/>
    <n v="1630.53"/>
    <n v="0.109"/>
    <n v="41.88"/>
  </r>
  <r>
    <x v="246"/>
    <x v="8"/>
    <x v="3"/>
    <x v="1"/>
    <x v="134"/>
    <n v="7.56"/>
    <x v="76"/>
    <n v="37.39"/>
    <n v="37.39"/>
    <n v="0"/>
    <x v="56"/>
    <n v="94.5"/>
    <n v="96.97"/>
    <n v="91.64"/>
    <n v="5.29"/>
    <n v="1597.43"/>
    <n v="0.14199999999999999"/>
    <n v="42.72"/>
  </r>
  <r>
    <x v="246"/>
    <x v="8"/>
    <x v="3"/>
    <x v="2"/>
    <x v="759"/>
    <n v="7.57"/>
    <x v="42"/>
    <n v="38.76"/>
    <n v="37.159999999999997"/>
    <n v="1.61"/>
    <x v="483"/>
    <n v="94.62"/>
    <n v="96.19"/>
    <n v="87.25"/>
    <n v="6.42"/>
    <n v="1534.94"/>
    <n v="0.16600000000000001"/>
    <n v="39.6"/>
  </r>
  <r>
    <x v="247"/>
    <x v="8"/>
    <x v="0"/>
    <x v="0"/>
    <x v="1007"/>
    <n v="7.89"/>
    <x v="29"/>
    <n v="36.590000000000003"/>
    <n v="35.96"/>
    <n v="0.64"/>
    <x v="107"/>
    <n v="98.62"/>
    <n v="97.17"/>
    <n v="94.17"/>
    <n v="32.4"/>
    <n v="3016.29"/>
    <n v="0.88600000000000001"/>
    <n v="82.43"/>
  </r>
  <r>
    <x v="247"/>
    <x v="8"/>
    <x v="0"/>
    <x v="1"/>
    <x v="1008"/>
    <n v="7.58"/>
    <x v="6"/>
    <n v="33.79"/>
    <n v="32.76"/>
    <n v="1.03"/>
    <x v="270"/>
    <n v="94.75"/>
    <n v="98.36"/>
    <n v="90.34"/>
    <n v="31.32"/>
    <n v="2926.27"/>
    <n v="0.92700000000000005"/>
    <n v="86.59"/>
  </r>
  <r>
    <x v="247"/>
    <x v="8"/>
    <x v="0"/>
    <x v="2"/>
    <x v="857"/>
    <n v="7.78"/>
    <x v="14"/>
    <n v="32.909999999999997"/>
    <n v="32.409999999999997"/>
    <n v="0.5"/>
    <x v="46"/>
    <n v="97.25"/>
    <n v="96.13"/>
    <n v="92.07"/>
    <n v="28.03"/>
    <n v="2708.43"/>
    <n v="0.85199999999999998"/>
    <n v="82.31"/>
  </r>
  <r>
    <x v="247"/>
    <x v="8"/>
    <x v="1"/>
    <x v="0"/>
    <x v="1010"/>
    <n v="7.7"/>
    <x v="10"/>
    <n v="35.74"/>
    <n v="35.299999999999997"/>
    <n v="0.43"/>
    <x v="18"/>
    <n v="96.25"/>
    <n v="98.72"/>
    <n v="93.86"/>
    <n v="51.93"/>
    <n v="4230.26"/>
    <n v="1.4530000000000001"/>
    <n v="118.38"/>
  </r>
  <r>
    <x v="247"/>
    <x v="8"/>
    <x v="1"/>
    <x v="1"/>
    <x v="994"/>
    <n v="7.53"/>
    <x v="78"/>
    <n v="31.93"/>
    <n v="31.58"/>
    <n v="0.34"/>
    <x v="303"/>
    <n v="94.12"/>
    <n v="93.68"/>
    <n v="87.22"/>
    <n v="46.24"/>
    <n v="3755.24"/>
    <n v="1.448"/>
    <n v="117.62"/>
  </r>
  <r>
    <x v="247"/>
    <x v="8"/>
    <x v="1"/>
    <x v="2"/>
    <x v="1144"/>
    <n v="7.7"/>
    <x v="10"/>
    <n v="34.03"/>
    <n v="33.35"/>
    <n v="0.68"/>
    <x v="4"/>
    <n v="96.25"/>
    <n v="90.24"/>
    <n v="85.12"/>
    <n v="50.08"/>
    <n v="4133.3599999999997"/>
    <n v="1.472"/>
    <n v="121.47"/>
  </r>
  <r>
    <x v="247"/>
    <x v="8"/>
    <x v="2"/>
    <x v="0"/>
    <x v="1145"/>
    <n v="7.63"/>
    <x v="19"/>
    <n v="30.12"/>
    <n v="29.14"/>
    <n v="0.99"/>
    <x v="69"/>
    <n v="95.38"/>
    <n v="95.72"/>
    <n v="88.3"/>
    <n v="32.619999999999997"/>
    <n v="2975.25"/>
    <n v="1.083"/>
    <n v="98.76"/>
  </r>
  <r>
    <x v="247"/>
    <x v="8"/>
    <x v="2"/>
    <x v="1"/>
    <x v="988"/>
    <n v="7.74"/>
    <x v="45"/>
    <n v="27.71"/>
    <n v="27"/>
    <n v="0.7"/>
    <x v="157"/>
    <n v="96.75"/>
    <n v="101.31"/>
    <n v="95.54"/>
    <n v="29.89"/>
    <n v="2693.7"/>
    <n v="1.079"/>
    <n v="97.23"/>
  </r>
  <r>
    <x v="247"/>
    <x v="8"/>
    <x v="2"/>
    <x v="2"/>
    <x v="1146"/>
    <n v="7.39"/>
    <x v="59"/>
    <n v="28.61"/>
    <n v="27.63"/>
    <n v="0.98"/>
    <x v="331"/>
    <n v="92.38"/>
    <n v="90.18"/>
    <n v="80.45"/>
    <n v="33.96"/>
    <n v="2649.49"/>
    <n v="1.1870000000000001"/>
    <n v="92.6"/>
  </r>
  <r>
    <x v="247"/>
    <x v="8"/>
    <x v="3"/>
    <x v="0"/>
    <x v="399"/>
    <n v="7.63"/>
    <x v="19"/>
    <n v="34.56"/>
    <n v="34.299999999999997"/>
    <n v="0.26"/>
    <x v="126"/>
    <n v="95.38"/>
    <n v="96.57"/>
    <n v="91.42"/>
    <n v="3.54"/>
    <n v="1389.39"/>
    <n v="0.10199999999999999"/>
    <n v="40.200000000000003"/>
  </r>
  <r>
    <x v="247"/>
    <x v="8"/>
    <x v="3"/>
    <x v="1"/>
    <x v="281"/>
    <n v="7.49"/>
    <x v="55"/>
    <n v="36.72"/>
    <n v="36.46"/>
    <n v="0.26"/>
    <x v="290"/>
    <n v="93.62"/>
    <n v="95.51"/>
    <n v="88.79"/>
    <n v="3.89"/>
    <n v="1543.74"/>
    <n v="0.106"/>
    <n v="42.04"/>
  </r>
  <r>
    <x v="247"/>
    <x v="8"/>
    <x v="3"/>
    <x v="2"/>
    <x v="244"/>
    <n v="7.51"/>
    <x v="28"/>
    <n v="33.11"/>
    <n v="32.86"/>
    <n v="0.25"/>
    <x v="40"/>
    <n v="93.88"/>
    <n v="87.77"/>
    <n v="81.77"/>
    <n v="5.33"/>
    <n v="1418.02"/>
    <n v="0.161"/>
    <n v="42.82"/>
  </r>
  <r>
    <x v="248"/>
    <x v="8"/>
    <x v="0"/>
    <x v="0"/>
    <x v="358"/>
    <n v="7.24"/>
    <x v="83"/>
    <n v="31.84"/>
    <n v="30.92"/>
    <n v="0.92"/>
    <x v="324"/>
    <n v="90.5"/>
    <n v="97.12"/>
    <n v="85.35"/>
    <n v="28.97"/>
    <n v="2602.9299999999998"/>
    <n v="0.91"/>
    <n v="81.75"/>
  </r>
  <r>
    <x v="248"/>
    <x v="8"/>
    <x v="0"/>
    <x v="1"/>
    <x v="983"/>
    <n v="7.28"/>
    <x v="90"/>
    <n v="36.619999999999997"/>
    <n v="35.81"/>
    <n v="0.81"/>
    <x v="182"/>
    <n v="91"/>
    <n v="99.54"/>
    <n v="88.59"/>
    <n v="32.44"/>
    <n v="3132.05"/>
    <n v="0.88600000000000001"/>
    <n v="85.54"/>
  </r>
  <r>
    <x v="248"/>
    <x v="8"/>
    <x v="0"/>
    <x v="2"/>
    <x v="761"/>
    <n v="7.09"/>
    <x v="93"/>
    <n v="31.93"/>
    <n v="31.47"/>
    <n v="0.45"/>
    <x v="103"/>
    <n v="88.62"/>
    <n v="94.35"/>
    <n v="82.43"/>
    <n v="27.9"/>
    <n v="2535.73"/>
    <n v="0.874"/>
    <n v="79.42"/>
  </r>
  <r>
    <x v="248"/>
    <x v="8"/>
    <x v="1"/>
    <x v="0"/>
    <x v="1010"/>
    <n v="7.78"/>
    <x v="14"/>
    <n v="28.62"/>
    <n v="27.96"/>
    <n v="0.67"/>
    <x v="0"/>
    <n v="97.25"/>
    <n v="97.18"/>
    <n v="92.3"/>
    <n v="41.79"/>
    <n v="3377.93"/>
    <n v="1.46"/>
    <n v="118.01"/>
  </r>
  <r>
    <x v="248"/>
    <x v="8"/>
    <x v="1"/>
    <x v="1"/>
    <x v="985"/>
    <n v="7.57"/>
    <x v="42"/>
    <n v="33.15"/>
    <n v="32.6"/>
    <n v="0.55000000000000004"/>
    <x v="316"/>
    <n v="94.62"/>
    <n v="101.56"/>
    <n v="94.5"/>
    <n v="47.33"/>
    <n v="3957.99"/>
    <n v="1.4279999999999999"/>
    <n v="119.41"/>
  </r>
  <r>
    <x v="248"/>
    <x v="8"/>
    <x v="1"/>
    <x v="2"/>
    <x v="763"/>
    <n v="7.59"/>
    <x v="3"/>
    <n v="31.38"/>
    <n v="30.87"/>
    <n v="0.5"/>
    <x v="193"/>
    <n v="94.88"/>
    <n v="100.26"/>
    <n v="93.6"/>
    <n v="44.82"/>
    <n v="3669.71"/>
    <n v="1.4279999999999999"/>
    <n v="116.96"/>
  </r>
  <r>
    <x v="248"/>
    <x v="8"/>
    <x v="2"/>
    <x v="0"/>
    <x v="1145"/>
    <n v="7.86"/>
    <x v="66"/>
    <n v="31.08"/>
    <n v="29.9"/>
    <n v="1.17"/>
    <x v="393"/>
    <n v="98.25"/>
    <n v="96.78"/>
    <n v="91.5"/>
    <n v="33.86"/>
    <n v="3024.88"/>
    <n v="1.0900000000000001"/>
    <n v="97.34"/>
  </r>
  <r>
    <x v="248"/>
    <x v="8"/>
    <x v="2"/>
    <x v="1"/>
    <x v="988"/>
    <n v="7.46"/>
    <x v="96"/>
    <n v="31.08"/>
    <n v="30.17"/>
    <n v="0.9"/>
    <x v="180"/>
    <n v="93.25"/>
    <n v="94.6"/>
    <n v="85.65"/>
    <n v="33.9"/>
    <n v="3013.61"/>
    <n v="1.091"/>
    <n v="96.97"/>
  </r>
  <r>
    <x v="248"/>
    <x v="8"/>
    <x v="2"/>
    <x v="2"/>
    <x v="1233"/>
    <n v="7.59"/>
    <x v="3"/>
    <n v="29.02"/>
    <n v="28.16"/>
    <n v="0.85"/>
    <x v="360"/>
    <n v="94.88"/>
    <n v="91.21"/>
    <n v="83.99"/>
    <n v="31.15"/>
    <n v="2760.77"/>
    <n v="1.0740000000000001"/>
    <n v="95.14"/>
  </r>
  <r>
    <x v="248"/>
    <x v="8"/>
    <x v="3"/>
    <x v="0"/>
    <x v="176"/>
    <n v="7.84"/>
    <x v="52"/>
    <n v="38.11"/>
    <n v="38.020000000000003"/>
    <n v="0.1"/>
    <x v="379"/>
    <n v="98"/>
    <n v="90.41"/>
    <n v="88.38"/>
    <n v="5.65"/>
    <n v="1542.96"/>
    <n v="0.14799999999999999"/>
    <n v="40.49"/>
  </r>
  <r>
    <x v="248"/>
    <x v="8"/>
    <x v="3"/>
    <x v="1"/>
    <x v="944"/>
    <n v="7.85"/>
    <x v="7"/>
    <n v="37.31"/>
    <n v="37.18"/>
    <n v="0.13"/>
    <x v="273"/>
    <n v="98.12"/>
    <n v="93.64"/>
    <n v="91.56"/>
    <n v="5.38"/>
    <n v="1568.77"/>
    <n v="0.14399999999999999"/>
    <n v="42.05"/>
  </r>
  <r>
    <x v="248"/>
    <x v="8"/>
    <x v="3"/>
    <x v="2"/>
    <x v="178"/>
    <n v="7.46"/>
    <x v="96"/>
    <n v="34.24"/>
    <n v="33.56"/>
    <n v="0.67"/>
    <x v="143"/>
    <n v="93.25"/>
    <n v="94.87"/>
    <n v="86.73"/>
    <n v="2.4500000000000002"/>
    <n v="1424.87"/>
    <n v="7.1999999999999995E-2"/>
    <n v="41.62"/>
  </r>
  <r>
    <x v="249"/>
    <x v="8"/>
    <x v="0"/>
    <x v="0"/>
    <x v="450"/>
    <n v="7.56"/>
    <x v="76"/>
    <n v="36.69"/>
    <n v="35.549999999999997"/>
    <n v="1.1399999999999999"/>
    <x v="359"/>
    <n v="94.5"/>
    <n v="93.49"/>
    <n v="85.6"/>
    <n v="30.91"/>
    <n v="3028.73"/>
    <n v="0.84299999999999997"/>
    <n v="82.55"/>
  </r>
  <r>
    <x v="249"/>
    <x v="8"/>
    <x v="0"/>
    <x v="1"/>
    <x v="802"/>
    <n v="7.64"/>
    <x v="22"/>
    <n v="34.4"/>
    <n v="33.97"/>
    <n v="0.43"/>
    <x v="274"/>
    <n v="95.5"/>
    <n v="96.96"/>
    <n v="91.43"/>
    <n v="30.53"/>
    <n v="2764.71"/>
    <n v="0.88800000000000001"/>
    <n v="80.37"/>
  </r>
  <r>
    <x v="249"/>
    <x v="8"/>
    <x v="0"/>
    <x v="2"/>
    <x v="127"/>
    <n v="7.4"/>
    <x v="81"/>
    <n v="35.31"/>
    <n v="34.770000000000003"/>
    <n v="0.54"/>
    <x v="5"/>
    <n v="92.5"/>
    <n v="96.05"/>
    <n v="87.47"/>
    <n v="29.88"/>
    <n v="2974.04"/>
    <n v="0.84599999999999997"/>
    <n v="84.22"/>
  </r>
  <r>
    <x v="249"/>
    <x v="8"/>
    <x v="1"/>
    <x v="0"/>
    <x v="453"/>
    <n v="7.48"/>
    <x v="44"/>
    <n v="32.71"/>
    <n v="32.299999999999997"/>
    <n v="0.4"/>
    <x v="155"/>
    <n v="93.5"/>
    <n v="96.85"/>
    <n v="89.44"/>
    <n v="46.49"/>
    <n v="3778.89"/>
    <n v="1.4219999999999999"/>
    <n v="115.54"/>
  </r>
  <r>
    <x v="249"/>
    <x v="8"/>
    <x v="1"/>
    <x v="1"/>
    <x v="131"/>
    <n v="7.26"/>
    <x v="100"/>
    <n v="31.85"/>
    <n v="31.51"/>
    <n v="0.34"/>
    <x v="303"/>
    <n v="90.75"/>
    <n v="94.72"/>
    <n v="85.03"/>
    <n v="45.28"/>
    <n v="3753.91"/>
    <n v="1.4219999999999999"/>
    <n v="117.85"/>
  </r>
  <r>
    <x v="249"/>
    <x v="8"/>
    <x v="1"/>
    <x v="2"/>
    <x v="132"/>
    <n v="4.91"/>
    <x v="176"/>
    <n v="18.91"/>
    <n v="18.59"/>
    <n v="0.32"/>
    <x v="25"/>
    <n v="61.38"/>
    <n v="90.8"/>
    <n v="54.79"/>
    <n v="27.55"/>
    <n v="2230.98"/>
    <n v="1.4570000000000001"/>
    <n v="117.97"/>
  </r>
  <r>
    <x v="249"/>
    <x v="8"/>
    <x v="2"/>
    <x v="0"/>
    <x v="456"/>
    <n v="7.98"/>
    <x v="137"/>
    <n v="28.49"/>
    <n v="27.39"/>
    <n v="1.1000000000000001"/>
    <x v="478"/>
    <n v="99.75"/>
    <n v="97.36"/>
    <n v="93.36"/>
    <n v="31.37"/>
    <n v="2771.01"/>
    <n v="1.101"/>
    <n v="97.27"/>
  </r>
  <r>
    <x v="249"/>
    <x v="8"/>
    <x v="2"/>
    <x v="1"/>
    <x v="1234"/>
    <n v="7.57"/>
    <x v="42"/>
    <n v="30.55"/>
    <n v="29.33"/>
    <n v="1.22"/>
    <x v="259"/>
    <n v="94.62"/>
    <n v="93.63"/>
    <n v="85.05"/>
    <n v="33.340000000000003"/>
    <n v="2979"/>
    <n v="1.091"/>
    <n v="97.51"/>
  </r>
  <r>
    <x v="249"/>
    <x v="8"/>
    <x v="2"/>
    <x v="2"/>
    <x v="1235"/>
    <n v="5.08"/>
    <x v="64"/>
    <n v="19.3"/>
    <n v="18.510000000000002"/>
    <n v="0.79"/>
    <x v="381"/>
    <n v="63.5"/>
    <n v="93.41"/>
    <n v="56.89"/>
    <n v="20.54"/>
    <n v="1759.58"/>
    <n v="1.0640000000000001"/>
    <n v="91.17"/>
  </r>
  <r>
    <x v="249"/>
    <x v="8"/>
    <x v="3"/>
    <x v="0"/>
    <x v="177"/>
    <n v="7.37"/>
    <x v="47"/>
    <n v="36.6"/>
    <n v="35.97"/>
    <n v="0.64"/>
    <x v="107"/>
    <n v="92.12"/>
    <n v="94.34"/>
    <n v="85.4"/>
    <n v="3.59"/>
    <n v="1415.13"/>
    <n v="9.8000000000000004E-2"/>
    <n v="38.659999999999997"/>
  </r>
  <r>
    <x v="249"/>
    <x v="8"/>
    <x v="3"/>
    <x v="1"/>
    <x v="332"/>
    <n v="7.56"/>
    <x v="76"/>
    <n v="35.409999999999997"/>
    <n v="34.950000000000003"/>
    <n v="0.46"/>
    <x v="20"/>
    <n v="94.5"/>
    <n v="99.37"/>
    <n v="92.69"/>
    <n v="3.28"/>
    <n v="1564.78"/>
    <n v="9.2999999999999999E-2"/>
    <n v="44.2"/>
  </r>
  <r>
    <x v="249"/>
    <x v="8"/>
    <x v="3"/>
    <x v="2"/>
    <x v="1008"/>
    <n v="7.57"/>
    <x v="42"/>
    <n v="37.47"/>
    <n v="37.159999999999997"/>
    <n v="0.31"/>
    <x v="9"/>
    <n v="94.62"/>
    <n v="100.71"/>
    <n v="94.49"/>
    <n v="3.18"/>
    <n v="1619.63"/>
    <n v="8.5000000000000006E-2"/>
    <n v="43.22"/>
  </r>
  <r>
    <x v="250"/>
    <x v="8"/>
    <x v="0"/>
    <x v="0"/>
    <x v="616"/>
    <n v="7.44"/>
    <x v="43"/>
    <n v="41.49"/>
    <n v="40.32"/>
    <n v="1.17"/>
    <x v="192"/>
    <n v="93"/>
    <n v="96.87"/>
    <n v="87.55"/>
    <n v="35.49"/>
    <n v="3430.33"/>
    <n v="0.85499999999999998"/>
    <n v="82.68"/>
  </r>
  <r>
    <x v="250"/>
    <x v="8"/>
    <x v="0"/>
    <x v="1"/>
    <x v="322"/>
    <n v="7.61"/>
    <x v="23"/>
    <n v="37.19"/>
    <n v="35.06"/>
    <n v="2.13"/>
    <x v="484"/>
    <n v="95.12"/>
    <n v="94.05"/>
    <n v="84.33"/>
    <n v="32.76"/>
    <n v="2883.88"/>
    <n v="0.88100000000000001"/>
    <n v="77.540000000000006"/>
  </r>
  <r>
    <x v="250"/>
    <x v="8"/>
    <x v="0"/>
    <x v="2"/>
    <x v="440"/>
    <n v="7.62"/>
    <x v="54"/>
    <n v="34.35"/>
    <n v="33.69"/>
    <n v="0.66"/>
    <x v="370"/>
    <n v="95.25"/>
    <n v="93.85"/>
    <n v="87.67"/>
    <n v="29.73"/>
    <n v="3023.1"/>
    <n v="0.86499999999999999"/>
    <n v="88"/>
  </r>
  <r>
    <x v="250"/>
    <x v="8"/>
    <x v="1"/>
    <x v="0"/>
    <x v="441"/>
    <n v="7.87"/>
    <x v="33"/>
    <n v="34.61"/>
    <n v="33.869999999999997"/>
    <n v="0.74"/>
    <x v="114"/>
    <n v="98.38"/>
    <n v="92.42"/>
    <n v="88.97"/>
    <n v="50.2"/>
    <n v="4133.83"/>
    <n v="1.45"/>
    <n v="119.45"/>
  </r>
  <r>
    <x v="250"/>
    <x v="8"/>
    <x v="1"/>
    <x v="1"/>
    <x v="359"/>
    <n v="7.69"/>
    <x v="13"/>
    <n v="35.11"/>
    <n v="34.65"/>
    <n v="0.46"/>
    <x v="158"/>
    <n v="96.12"/>
    <n v="90.45"/>
    <n v="85.81"/>
    <n v="51.02"/>
    <n v="4164.21"/>
    <n v="1.4530000000000001"/>
    <n v="118.62"/>
  </r>
  <r>
    <x v="250"/>
    <x v="8"/>
    <x v="1"/>
    <x v="2"/>
    <x v="1236"/>
    <n v="7.56"/>
    <x v="76"/>
    <n v="34.21"/>
    <n v="33.25"/>
    <n v="0.96"/>
    <x v="352"/>
    <n v="94.5"/>
    <n v="98.74"/>
    <n v="90.69"/>
    <n v="48.48"/>
    <n v="4087.45"/>
    <n v="1.417"/>
    <n v="119.49"/>
  </r>
  <r>
    <x v="250"/>
    <x v="8"/>
    <x v="2"/>
    <x v="0"/>
    <x v="712"/>
    <n v="7.48"/>
    <x v="44"/>
    <n v="35.78"/>
    <n v="34.86"/>
    <n v="0.93"/>
    <x v="327"/>
    <n v="93.5"/>
    <n v="97.46"/>
    <n v="88.77"/>
    <n v="39.520000000000003"/>
    <n v="3447.83"/>
    <n v="1.1040000000000001"/>
    <n v="96.35"/>
  </r>
  <r>
    <x v="250"/>
    <x v="8"/>
    <x v="2"/>
    <x v="1"/>
    <x v="444"/>
    <n v="7.58"/>
    <x v="6"/>
    <n v="30.27"/>
    <n v="29.16"/>
    <n v="1.1100000000000001"/>
    <x v="263"/>
    <n v="94.75"/>
    <n v="97.69"/>
    <n v="89.17"/>
    <n v="33.39"/>
    <n v="2917.53"/>
    <n v="1.103"/>
    <n v="96.38"/>
  </r>
  <r>
    <x v="250"/>
    <x v="8"/>
    <x v="2"/>
    <x v="2"/>
    <x v="445"/>
    <n v="7.14"/>
    <x v="134"/>
    <n v="28.98"/>
    <n v="28.2"/>
    <n v="0.78"/>
    <x v="152"/>
    <n v="89.25"/>
    <n v="89.49"/>
    <n v="77.73"/>
    <n v="32.53"/>
    <n v="2746.51"/>
    <n v="1.123"/>
    <n v="94.79"/>
  </r>
  <r>
    <x v="250"/>
    <x v="8"/>
    <x v="3"/>
    <x v="0"/>
    <x v="548"/>
    <n v="7.49"/>
    <x v="55"/>
    <n v="43.61"/>
    <n v="42.92"/>
    <n v="0.7"/>
    <x v="193"/>
    <n v="93.62"/>
    <n v="97.52"/>
    <n v="89.85"/>
    <n v="4.0999999999999996"/>
    <n v="1926.46"/>
    <n v="9.4E-2"/>
    <n v="44.17"/>
  </r>
  <r>
    <x v="250"/>
    <x v="8"/>
    <x v="3"/>
    <x v="1"/>
    <x v="549"/>
    <n v="7.88"/>
    <x v="95"/>
    <n v="41.93"/>
    <n v="41.34"/>
    <n v="0.6"/>
    <x v="103"/>
    <n v="98.5"/>
    <n v="91.35"/>
    <n v="88.7"/>
    <n v="6.11"/>
    <n v="1762.99"/>
    <n v="0.14599999999999999"/>
    <n v="42.04"/>
  </r>
  <r>
    <x v="250"/>
    <x v="8"/>
    <x v="3"/>
    <x v="2"/>
    <x v="550"/>
    <n v="7.54"/>
    <x v="61"/>
    <n v="36.72"/>
    <n v="36.35"/>
    <n v="0.37"/>
    <x v="95"/>
    <n v="94.25"/>
    <n v="102.36"/>
    <n v="95.51"/>
    <n v="5.54"/>
    <n v="1545.75"/>
    <n v="0.151"/>
    <n v="42.1"/>
  </r>
  <r>
    <x v="251"/>
    <x v="8"/>
    <x v="0"/>
    <x v="0"/>
    <x v="1237"/>
    <n v="7.83"/>
    <x v="11"/>
    <n v="43.04"/>
    <n v="42.22"/>
    <n v="0.81"/>
    <x v="237"/>
    <n v="97.88"/>
    <n v="94.67"/>
    <n v="90.91"/>
    <n v="39.36"/>
    <n v="3508.82"/>
    <n v="0.91500000000000004"/>
    <n v="81.53"/>
  </r>
  <r>
    <x v="251"/>
    <x v="8"/>
    <x v="0"/>
    <x v="1"/>
    <x v="732"/>
    <n v="7.54"/>
    <x v="61"/>
    <n v="39.42"/>
    <n v="38.74"/>
    <n v="0.68"/>
    <x v="88"/>
    <n v="94.25"/>
    <n v="92.62"/>
    <n v="85.8"/>
    <n v="34.15"/>
    <n v="3297.24"/>
    <n v="0.86599999999999999"/>
    <n v="83.65"/>
  </r>
  <r>
    <x v="251"/>
    <x v="8"/>
    <x v="0"/>
    <x v="2"/>
    <x v="775"/>
    <n v="7.39"/>
    <x v="59"/>
    <n v="36.6"/>
    <n v="35.590000000000003"/>
    <n v="1.01"/>
    <x v="42"/>
    <n v="92.38"/>
    <n v="93.96"/>
    <n v="84.41"/>
    <n v="30.06"/>
    <n v="2990.29"/>
    <n v="0.82099999999999995"/>
    <n v="81.709999999999994"/>
  </r>
  <r>
    <x v="251"/>
    <x v="8"/>
    <x v="1"/>
    <x v="0"/>
    <x v="922"/>
    <n v="7.6"/>
    <x v="5"/>
    <n v="31.84"/>
    <n v="31.43"/>
    <n v="0.41"/>
    <x v="158"/>
    <n v="95"/>
    <n v="93.91"/>
    <n v="88.05"/>
    <n v="46.36"/>
    <n v="3762.24"/>
    <n v="1.456"/>
    <n v="118.16"/>
  </r>
  <r>
    <x v="251"/>
    <x v="8"/>
    <x v="1"/>
    <x v="1"/>
    <x v="534"/>
    <n v="7.6"/>
    <x v="5"/>
    <n v="35.03"/>
    <n v="34.26"/>
    <n v="0.77"/>
    <x v="301"/>
    <n v="95"/>
    <n v="99.07"/>
    <n v="92.04"/>
    <n v="50.96"/>
    <n v="4341.3900000000003"/>
    <n v="1.4550000000000001"/>
    <n v="123.94"/>
  </r>
  <r>
    <x v="251"/>
    <x v="8"/>
    <x v="1"/>
    <x v="2"/>
    <x v="420"/>
    <n v="7.58"/>
    <x v="6"/>
    <n v="32.74"/>
    <n v="31.95"/>
    <n v="0.8"/>
    <x v="76"/>
    <n v="94.75"/>
    <n v="90.19"/>
    <n v="83.37"/>
    <n v="48.3"/>
    <n v="3924.11"/>
    <n v="1.4750000000000001"/>
    <n v="119.84"/>
  </r>
  <r>
    <x v="251"/>
    <x v="8"/>
    <x v="2"/>
    <x v="0"/>
    <x v="632"/>
    <n v="7.43"/>
    <x v="37"/>
    <n v="35.03"/>
    <n v="33.89"/>
    <n v="1.1499999999999999"/>
    <x v="136"/>
    <n v="92.88"/>
    <n v="93.27"/>
    <n v="83.79"/>
    <n v="38.979999999999997"/>
    <n v="3467.85"/>
    <n v="1.113"/>
    <n v="98.99"/>
  </r>
  <r>
    <x v="251"/>
    <x v="8"/>
    <x v="2"/>
    <x v="1"/>
    <x v="167"/>
    <n v="7.32"/>
    <x v="18"/>
    <n v="31.37"/>
    <n v="30.12"/>
    <n v="1.25"/>
    <x v="147"/>
    <n v="91.5"/>
    <n v="96.18"/>
    <n v="84.5"/>
    <n v="33.53"/>
    <n v="3010.2"/>
    <n v="1.069"/>
    <n v="95.95"/>
  </r>
  <r>
    <x v="251"/>
    <x v="8"/>
    <x v="2"/>
    <x v="2"/>
    <x v="422"/>
    <n v="7.01"/>
    <x v="147"/>
    <n v="28.14"/>
    <n v="27.21"/>
    <n v="0.93"/>
    <x v="101"/>
    <n v="87.62"/>
    <n v="89.55"/>
    <n v="75.88"/>
    <n v="31.08"/>
    <n v="2736.6"/>
    <n v="1.1040000000000001"/>
    <n v="97.26"/>
  </r>
  <r>
    <x v="251"/>
    <x v="8"/>
    <x v="3"/>
    <x v="0"/>
    <x v="1238"/>
    <n v="7.35"/>
    <x v="34"/>
    <n v="42.21"/>
    <n v="41.79"/>
    <n v="0.41"/>
    <x v="246"/>
    <n v="91.88"/>
    <n v="94.56"/>
    <n v="86.02"/>
    <n v="5.44"/>
    <n v="1725.79"/>
    <n v="0.129"/>
    <n v="40.89"/>
  </r>
  <r>
    <x v="251"/>
    <x v="8"/>
    <x v="3"/>
    <x v="1"/>
    <x v="1239"/>
    <n v="7.63"/>
    <x v="19"/>
    <n v="39.5"/>
    <n v="39.5"/>
    <n v="0"/>
    <x v="56"/>
    <n v="95.38"/>
    <n v="99.45"/>
    <n v="94.85"/>
    <n v="3.79"/>
    <n v="1717.86"/>
    <n v="9.6000000000000002E-2"/>
    <n v="43.49"/>
  </r>
  <r>
    <x v="251"/>
    <x v="8"/>
    <x v="3"/>
    <x v="2"/>
    <x v="425"/>
    <n v="7.67"/>
    <x v="0"/>
    <n v="40.22"/>
    <n v="39.64"/>
    <n v="0.57999999999999996"/>
    <x v="144"/>
    <n v="95.88"/>
    <n v="91.16"/>
    <n v="86.14"/>
    <n v="5.63"/>
    <n v="1684.07"/>
    <n v="0.14000000000000001"/>
    <n v="41.88"/>
  </r>
  <r>
    <x v="252"/>
    <x v="8"/>
    <x v="0"/>
    <x v="0"/>
    <x v="711"/>
    <n v="7.68"/>
    <x v="17"/>
    <n v="38.590000000000003"/>
    <n v="37.64"/>
    <n v="0.95"/>
    <x v="304"/>
    <n v="96"/>
    <n v="95.81"/>
    <n v="89.7"/>
    <n v="34.35"/>
    <n v="3092.53"/>
    <n v="0.89"/>
    <n v="80.14"/>
  </r>
  <r>
    <x v="252"/>
    <x v="8"/>
    <x v="0"/>
    <x v="1"/>
    <x v="485"/>
    <n v="7.64"/>
    <x v="22"/>
    <n v="35.17"/>
    <n v="34.25"/>
    <n v="0.91"/>
    <x v="327"/>
    <n v="95.5"/>
    <n v="96.8"/>
    <n v="90.05"/>
    <n v="29.57"/>
    <n v="2837.48"/>
    <n v="0.84099999999999997"/>
    <n v="80.69"/>
  </r>
  <r>
    <x v="252"/>
    <x v="8"/>
    <x v="0"/>
    <x v="2"/>
    <x v="712"/>
    <n v="7.63"/>
    <x v="19"/>
    <n v="33.49"/>
    <n v="32.659999999999997"/>
    <n v="0.83"/>
    <x v="304"/>
    <n v="95.38"/>
    <n v="90.83"/>
    <n v="84.49"/>
    <n v="27.63"/>
    <n v="2781.43"/>
    <n v="0.82499999999999996"/>
    <n v="83.05"/>
  </r>
  <r>
    <x v="252"/>
    <x v="8"/>
    <x v="1"/>
    <x v="0"/>
    <x v="885"/>
    <n v="7.97"/>
    <x v="77"/>
    <n v="34.880000000000003"/>
    <n v="34.33"/>
    <n v="0.55000000000000004"/>
    <x v="219"/>
    <n v="99.62"/>
    <n v="94.95"/>
    <n v="93.1"/>
    <n v="49.9"/>
    <n v="4077.92"/>
    <n v="1.431"/>
    <n v="116.91"/>
  </r>
  <r>
    <x v="252"/>
    <x v="8"/>
    <x v="1"/>
    <x v="1"/>
    <x v="363"/>
    <n v="7.8"/>
    <x v="30"/>
    <n v="33.18"/>
    <n v="32.619999999999997"/>
    <n v="0.56000000000000005"/>
    <x v="395"/>
    <n v="97.5"/>
    <n v="97.39"/>
    <n v="93.34"/>
    <n v="48.93"/>
    <n v="3853.48"/>
    <n v="1.4750000000000001"/>
    <n v="116.13"/>
  </r>
  <r>
    <x v="252"/>
    <x v="8"/>
    <x v="1"/>
    <x v="2"/>
    <x v="1172"/>
    <n v="7.77"/>
    <x v="26"/>
    <n v="31.63"/>
    <n v="31.13"/>
    <n v="0.5"/>
    <x v="12"/>
    <n v="97.12"/>
    <n v="96.13"/>
    <n v="91.9"/>
    <n v="46.59"/>
    <n v="3742.53"/>
    <n v="1.4730000000000001"/>
    <n v="118.33"/>
  </r>
  <r>
    <x v="252"/>
    <x v="8"/>
    <x v="2"/>
    <x v="0"/>
    <x v="1223"/>
    <n v="7.19"/>
    <x v="88"/>
    <n v="29.49"/>
    <n v="28.48"/>
    <n v="1.01"/>
    <x v="331"/>
    <n v="89.88"/>
    <n v="99.2"/>
    <n v="86.11"/>
    <n v="33.07"/>
    <n v="2824.94"/>
    <n v="1.1220000000000001"/>
    <n v="95.8"/>
  </r>
  <r>
    <x v="252"/>
    <x v="8"/>
    <x v="2"/>
    <x v="1"/>
    <x v="1064"/>
    <n v="7.65"/>
    <x v="48"/>
    <n v="29.28"/>
    <n v="28.26"/>
    <n v="1.02"/>
    <x v="112"/>
    <n v="95.62"/>
    <n v="97.14"/>
    <n v="89.65"/>
    <n v="31.29"/>
    <n v="2842.35"/>
    <n v="1.069"/>
    <n v="97.06"/>
  </r>
  <r>
    <x v="252"/>
    <x v="8"/>
    <x v="2"/>
    <x v="2"/>
    <x v="1175"/>
    <n v="7.72"/>
    <x v="24"/>
    <n v="28.7"/>
    <n v="28.01"/>
    <n v="0.69"/>
    <x v="249"/>
    <n v="96.5"/>
    <n v="97.41"/>
    <n v="91.72"/>
    <n v="30.66"/>
    <n v="2761.3"/>
    <n v="1.0680000000000001"/>
    <n v="96.21"/>
  </r>
  <r>
    <x v="252"/>
    <x v="8"/>
    <x v="3"/>
    <x v="0"/>
    <x v="1081"/>
    <n v="7.71"/>
    <x v="41"/>
    <n v="38.44"/>
    <n v="37.729999999999997"/>
    <n v="0.71"/>
    <x v="170"/>
    <n v="96.38"/>
    <n v="99.09"/>
    <n v="93.73"/>
    <n v="3.75"/>
    <n v="1602.63"/>
    <n v="9.8000000000000004E-2"/>
    <n v="41.69"/>
  </r>
  <r>
    <x v="252"/>
    <x v="8"/>
    <x v="3"/>
    <x v="1"/>
    <x v="589"/>
    <n v="7.75"/>
    <x v="53"/>
    <n v="30.95"/>
    <n v="30.85"/>
    <n v="0.1"/>
    <x v="86"/>
    <n v="96.88"/>
    <n v="96.41"/>
    <n v="93.08"/>
    <n v="4.97"/>
    <n v="1390.64"/>
    <n v="0.16"/>
    <n v="44.93"/>
  </r>
  <r>
    <x v="252"/>
    <x v="8"/>
    <x v="3"/>
    <x v="2"/>
    <x v="553"/>
    <n v="7.4"/>
    <x v="81"/>
    <n v="32.69"/>
    <n v="32.450000000000003"/>
    <n v="0.24"/>
    <x v="126"/>
    <n v="92.5"/>
    <n v="93.99"/>
    <n v="86.3"/>
    <n v="4.24"/>
    <n v="1285.6099999999999"/>
    <n v="0.13"/>
    <n v="39.33"/>
  </r>
  <r>
    <x v="253"/>
    <x v="8"/>
    <x v="0"/>
    <x v="0"/>
    <x v="788"/>
    <n v="7.3"/>
    <x v="32"/>
    <n v="35.56"/>
    <n v="34.92"/>
    <n v="0.64"/>
    <x v="127"/>
    <n v="91.25"/>
    <n v="93.26"/>
    <n v="83.57"/>
    <n v="30.8"/>
    <n v="2820.32"/>
    <n v="0.86599999999999999"/>
    <n v="79.319999999999993"/>
  </r>
  <r>
    <x v="253"/>
    <x v="8"/>
    <x v="0"/>
    <x v="1"/>
    <x v="258"/>
    <n v="7.82"/>
    <x v="46"/>
    <n v="34.549999999999997"/>
    <n v="33.770000000000003"/>
    <n v="0.78"/>
    <x v="79"/>
    <n v="97.75"/>
    <n v="97.72"/>
    <n v="93.38"/>
    <n v="29.03"/>
    <n v="2838.83"/>
    <n v="0.84"/>
    <n v="82.18"/>
  </r>
  <r>
    <x v="253"/>
    <x v="8"/>
    <x v="0"/>
    <x v="2"/>
    <x v="866"/>
    <n v="7.38"/>
    <x v="16"/>
    <n v="31.18"/>
    <n v="30.8"/>
    <n v="0.38"/>
    <x v="218"/>
    <n v="92.25"/>
    <n v="92.53"/>
    <n v="84.32"/>
    <n v="25.93"/>
    <n v="2526.54"/>
    <n v="0.83199999999999996"/>
    <n v="81.02"/>
  </r>
  <r>
    <x v="253"/>
    <x v="8"/>
    <x v="1"/>
    <x v="0"/>
    <x v="813"/>
    <n v="7.21"/>
    <x v="68"/>
    <n v="30.15"/>
    <n v="29.79"/>
    <n v="0.36"/>
    <x v="132"/>
    <n v="90.12"/>
    <n v="94.45"/>
    <n v="84.12"/>
    <n v="44.37"/>
    <n v="3464.54"/>
    <n v="1.472"/>
    <n v="114.92"/>
  </r>
  <r>
    <x v="253"/>
    <x v="8"/>
    <x v="1"/>
    <x v="1"/>
    <x v="262"/>
    <n v="7.04"/>
    <x v="92"/>
    <n v="31.3"/>
    <n v="30.88"/>
    <n v="0.43"/>
    <x v="299"/>
    <n v="88"/>
    <n v="100.31"/>
    <n v="87.07"/>
    <n v="45.83"/>
    <n v="3632.78"/>
    <n v="1.464"/>
    <n v="116.05"/>
  </r>
  <r>
    <x v="253"/>
    <x v="8"/>
    <x v="1"/>
    <x v="2"/>
    <x v="1208"/>
    <n v="7.83"/>
    <x v="11"/>
    <n v="30.4"/>
    <n v="30.28"/>
    <n v="0.12"/>
    <x v="391"/>
    <n v="97.88"/>
    <n v="90.15"/>
    <n v="87.88"/>
    <n v="42.53"/>
    <n v="3584.77"/>
    <n v="1.399"/>
    <n v="117.92"/>
  </r>
  <r>
    <x v="253"/>
    <x v="8"/>
    <x v="2"/>
    <x v="0"/>
    <x v="278"/>
    <n v="7.3"/>
    <x v="32"/>
    <n v="30.22"/>
    <n v="29.2"/>
    <n v="1.02"/>
    <x v="195"/>
    <n v="91.25"/>
    <n v="95.76"/>
    <n v="84.45"/>
    <n v="32.43"/>
    <n v="2781.82"/>
    <n v="1.073"/>
    <n v="92.06"/>
  </r>
  <r>
    <x v="253"/>
    <x v="8"/>
    <x v="2"/>
    <x v="1"/>
    <x v="1165"/>
    <n v="7.44"/>
    <x v="43"/>
    <n v="27.63"/>
    <n v="26.57"/>
    <n v="1.07"/>
    <x v="45"/>
    <n v="93"/>
    <n v="96.3"/>
    <n v="86.11"/>
    <n v="28.76"/>
    <n v="2661.78"/>
    <n v="1.0409999999999999"/>
    <n v="96.32"/>
  </r>
  <r>
    <x v="253"/>
    <x v="8"/>
    <x v="2"/>
    <x v="2"/>
    <x v="1166"/>
    <n v="7.29"/>
    <x v="118"/>
    <n v="28.42"/>
    <n v="27.73"/>
    <n v="0.69"/>
    <x v="76"/>
    <n v="91.12"/>
    <n v="92.78"/>
    <n v="82.48"/>
    <n v="31.89"/>
    <n v="2639.49"/>
    <n v="1.1220000000000001"/>
    <n v="92.86"/>
  </r>
  <r>
    <x v="253"/>
    <x v="8"/>
    <x v="3"/>
    <x v="0"/>
    <x v="280"/>
    <n v="7.4"/>
    <x v="81"/>
    <n v="38.79"/>
    <n v="38.590000000000003"/>
    <n v="0.21"/>
    <x v="482"/>
    <n v="92.5"/>
    <n v="97.23"/>
    <n v="89.46"/>
    <n v="4.29"/>
    <n v="1646.42"/>
    <n v="0.11"/>
    <n v="42.44"/>
  </r>
  <r>
    <x v="253"/>
    <x v="8"/>
    <x v="3"/>
    <x v="1"/>
    <x v="630"/>
    <n v="7.4"/>
    <x v="81"/>
    <n v="31.28"/>
    <n v="31.03"/>
    <n v="0.25"/>
    <x v="65"/>
    <n v="92.5"/>
    <n v="94.55"/>
    <n v="86.75"/>
    <n v="3.5"/>
    <n v="1309.1300000000001"/>
    <n v="0.112"/>
    <n v="41.85"/>
  </r>
  <r>
    <x v="253"/>
    <x v="8"/>
    <x v="3"/>
    <x v="2"/>
    <x v="881"/>
    <n v="7.75"/>
    <x v="53"/>
    <n v="35.549999999999997"/>
    <n v="35.04"/>
    <n v="0.51"/>
    <x v="90"/>
    <n v="96.88"/>
    <n v="94.75"/>
    <n v="90.48"/>
    <n v="3.26"/>
    <n v="1449.19"/>
    <n v="9.1999999999999998E-2"/>
    <n v="40.770000000000003"/>
  </r>
  <r>
    <x v="254"/>
    <x v="8"/>
    <x v="0"/>
    <x v="0"/>
    <x v="369"/>
    <n v="7.55"/>
    <x v="25"/>
    <n v="35.270000000000003"/>
    <n v="34.21"/>
    <n v="1.06"/>
    <x v="320"/>
    <n v="94.38"/>
    <n v="99.04"/>
    <n v="90.66"/>
    <n v="30.01"/>
    <n v="2807.91"/>
    <n v="0.85099999999999998"/>
    <n v="79.61"/>
  </r>
  <r>
    <x v="254"/>
    <x v="8"/>
    <x v="0"/>
    <x v="1"/>
    <x v="898"/>
    <n v="7.69"/>
    <x v="13"/>
    <n v="37.85"/>
    <n v="36.22"/>
    <n v="1.62"/>
    <x v="404"/>
    <n v="96.12"/>
    <n v="94.52"/>
    <n v="86.96"/>
    <n v="33.619999999999997"/>
    <n v="3062.85"/>
    <n v="0.88800000000000001"/>
    <n v="80.930000000000007"/>
  </r>
  <r>
    <x v="254"/>
    <x v="8"/>
    <x v="0"/>
    <x v="2"/>
    <x v="441"/>
    <n v="7.39"/>
    <x v="59"/>
    <n v="35.340000000000003"/>
    <n v="34.14"/>
    <n v="1.19"/>
    <x v="216"/>
    <n v="92.38"/>
    <n v="95.59"/>
    <n v="85.31"/>
    <n v="30.08"/>
    <n v="2958.12"/>
    <n v="0.85099999999999998"/>
    <n v="83.71"/>
  </r>
  <r>
    <x v="254"/>
    <x v="8"/>
    <x v="1"/>
    <x v="0"/>
    <x v="372"/>
    <n v="7.83"/>
    <x v="11"/>
    <n v="32.520000000000003"/>
    <n v="32.22"/>
    <n v="0.28999999999999998"/>
    <x v="64"/>
    <n v="97.88"/>
    <n v="94.66"/>
    <n v="91.82"/>
    <n v="46.6"/>
    <n v="3892.9"/>
    <n v="1.4330000000000001"/>
    <n v="119.72"/>
  </r>
  <r>
    <x v="254"/>
    <x v="8"/>
    <x v="1"/>
    <x v="1"/>
    <x v="444"/>
    <n v="7.81"/>
    <x v="49"/>
    <n v="35.659999999999997"/>
    <n v="34.869999999999997"/>
    <n v="0.78"/>
    <x v="182"/>
    <n v="97.62"/>
    <n v="99.81"/>
    <n v="95.29"/>
    <n v="50.21"/>
    <n v="4105.54"/>
    <n v="1.4079999999999999"/>
    <n v="115.15"/>
  </r>
  <r>
    <x v="254"/>
    <x v="8"/>
    <x v="1"/>
    <x v="2"/>
    <x v="445"/>
    <n v="7.77"/>
    <x v="26"/>
    <n v="33.81"/>
    <n v="33.26"/>
    <n v="0.55000000000000004"/>
    <x v="312"/>
    <n v="97.12"/>
    <n v="101.96"/>
    <n v="97.41"/>
    <n v="48.23"/>
    <n v="4034.79"/>
    <n v="1.4259999999999999"/>
    <n v="119.32"/>
  </r>
  <r>
    <x v="254"/>
    <x v="8"/>
    <x v="2"/>
    <x v="0"/>
    <x v="374"/>
    <n v="7.65"/>
    <x v="48"/>
    <n v="29.7"/>
    <n v="28.99"/>
    <n v="0.71"/>
    <x v="244"/>
    <n v="95.62"/>
    <n v="92.34"/>
    <n v="86.19"/>
    <n v="31.58"/>
    <n v="2935.57"/>
    <n v="1.0629999999999999"/>
    <n v="98.84"/>
  </r>
  <r>
    <x v="254"/>
    <x v="8"/>
    <x v="2"/>
    <x v="1"/>
    <x v="899"/>
    <n v="7.77"/>
    <x v="26"/>
    <n v="31.78"/>
    <n v="30.85"/>
    <n v="0.92"/>
    <x v="180"/>
    <n v="97.12"/>
    <n v="95.38"/>
    <n v="89.94"/>
    <n v="37.6"/>
    <n v="3102.43"/>
    <n v="1.1830000000000001"/>
    <n v="97.63"/>
  </r>
  <r>
    <x v="254"/>
    <x v="8"/>
    <x v="2"/>
    <x v="2"/>
    <x v="900"/>
    <n v="7.27"/>
    <x v="12"/>
    <n v="31.56"/>
    <n v="30.39"/>
    <n v="1.17"/>
    <x v="349"/>
    <n v="90.88"/>
    <n v="97.14"/>
    <n v="85.01"/>
    <n v="34.880000000000003"/>
    <n v="3039.65"/>
    <n v="1.105"/>
    <n v="96.32"/>
  </r>
  <r>
    <x v="254"/>
    <x v="8"/>
    <x v="3"/>
    <x v="0"/>
    <x v="1"/>
    <n v="7.75"/>
    <x v="53"/>
    <n v="36.86"/>
    <n v="36.85"/>
    <n v="0.02"/>
    <x v="306"/>
    <n v="96.88"/>
    <n v="97.08"/>
    <n v="94"/>
    <n v="4.8099999999999996"/>
    <n v="1614.58"/>
    <n v="0.13"/>
    <n v="43.8"/>
  </r>
  <r>
    <x v="254"/>
    <x v="8"/>
    <x v="3"/>
    <x v="1"/>
    <x v="482"/>
    <n v="7.54"/>
    <x v="61"/>
    <n v="37.65"/>
    <n v="37.64"/>
    <n v="0.01"/>
    <x v="168"/>
    <n v="94.25"/>
    <n v="101.47"/>
    <n v="95.61"/>
    <n v="4.67"/>
    <n v="1650.49"/>
    <n v="0.124"/>
    <n v="43.84"/>
  </r>
  <r>
    <x v="254"/>
    <x v="8"/>
    <x v="3"/>
    <x v="2"/>
    <x v="710"/>
    <n v="7.21"/>
    <x v="68"/>
    <n v="33"/>
    <n v="32.950000000000003"/>
    <n v="0.06"/>
    <x v="229"/>
    <n v="90.12"/>
    <n v="98.72"/>
    <n v="88.82"/>
    <n v="2.2400000000000002"/>
    <n v="1493.99"/>
    <n v="6.8000000000000005E-2"/>
    <n v="45.27"/>
  </r>
  <r>
    <x v="255"/>
    <x v="8"/>
    <x v="0"/>
    <x v="0"/>
    <x v="522"/>
    <n v="7.4"/>
    <x v="81"/>
    <n v="33.43"/>
    <n v="32.64"/>
    <n v="0.79"/>
    <x v="232"/>
    <n v="92.5"/>
    <n v="94.47"/>
    <n v="85.33"/>
    <n v="28.6"/>
    <n v="2800.04"/>
    <n v="0.85499999999999998"/>
    <n v="83.75"/>
  </r>
  <r>
    <x v="255"/>
    <x v="8"/>
    <x v="0"/>
    <x v="1"/>
    <x v="523"/>
    <n v="7.79"/>
    <x v="71"/>
    <n v="39.54"/>
    <n v="38.340000000000003"/>
    <n v="1.2"/>
    <x v="3"/>
    <n v="97.38"/>
    <n v="97.17"/>
    <n v="91.75"/>
    <n v="33.08"/>
    <n v="3126.44"/>
    <n v="0.83699999999999997"/>
    <n v="79.069999999999993"/>
  </r>
  <r>
    <x v="255"/>
    <x v="8"/>
    <x v="0"/>
    <x v="2"/>
    <x v="325"/>
    <n v="7.69"/>
    <x v="13"/>
    <n v="36.869999999999997"/>
    <n v="36.25"/>
    <n v="0.62"/>
    <x v="277"/>
    <n v="96.12"/>
    <n v="91.69"/>
    <n v="86.67"/>
    <n v="31.53"/>
    <n v="3160.14"/>
    <n v="0.85499999999999998"/>
    <n v="85.72"/>
  </r>
  <r>
    <x v="255"/>
    <x v="8"/>
    <x v="1"/>
    <x v="0"/>
    <x v="526"/>
    <n v="7.62"/>
    <x v="54"/>
    <n v="31.76"/>
    <n v="31.51"/>
    <n v="0.25"/>
    <x v="283"/>
    <n v="95.25"/>
    <n v="92.77"/>
    <n v="87.67"/>
    <n v="45.8"/>
    <n v="3832.07"/>
    <n v="1.4419999999999999"/>
    <n v="120.66"/>
  </r>
  <r>
    <x v="255"/>
    <x v="8"/>
    <x v="1"/>
    <x v="1"/>
    <x v="373"/>
    <n v="7.8"/>
    <x v="30"/>
    <n v="33.81"/>
    <n v="33.409999999999997"/>
    <n v="0.4"/>
    <x v="188"/>
    <n v="97.5"/>
    <n v="94.74"/>
    <n v="91.29"/>
    <n v="49.11"/>
    <n v="4104.22"/>
    <n v="1.4530000000000001"/>
    <n v="121.4"/>
  </r>
  <r>
    <x v="255"/>
    <x v="8"/>
    <x v="1"/>
    <x v="2"/>
    <x v="543"/>
    <n v="4.83"/>
    <x v="177"/>
    <n v="19.95"/>
    <n v="19.52"/>
    <n v="0.43"/>
    <x v="93"/>
    <n v="60.38"/>
    <n v="95.67"/>
    <n v="56.51"/>
    <n v="28.49"/>
    <n v="2325.3000000000002"/>
    <n v="1.4279999999999999"/>
    <n v="116.56"/>
  </r>
  <r>
    <x v="255"/>
    <x v="8"/>
    <x v="2"/>
    <x v="0"/>
    <x v="1112"/>
    <n v="7.87"/>
    <x v="33"/>
    <n v="31.89"/>
    <n v="31.08"/>
    <n v="0.82"/>
    <x v="130"/>
    <n v="98.38"/>
    <n v="96.84"/>
    <n v="92.83"/>
    <n v="34.64"/>
    <n v="2985.69"/>
    <n v="1.0860000000000001"/>
    <n v="93.62"/>
  </r>
  <r>
    <x v="255"/>
    <x v="8"/>
    <x v="2"/>
    <x v="1"/>
    <x v="1203"/>
    <n v="7.44"/>
    <x v="43"/>
    <n v="31.52"/>
    <n v="30.45"/>
    <n v="1.07"/>
    <x v="378"/>
    <n v="93"/>
    <n v="93.4"/>
    <n v="83.91"/>
    <n v="34.79"/>
    <n v="3069.77"/>
    <n v="1.1040000000000001"/>
    <n v="97.4"/>
  </r>
  <r>
    <x v="255"/>
    <x v="8"/>
    <x v="2"/>
    <x v="2"/>
    <x v="1240"/>
    <n v="7.48"/>
    <x v="44"/>
    <n v="28.68"/>
    <n v="26.93"/>
    <n v="1.74"/>
    <x v="485"/>
    <n v="93.5"/>
    <n v="95.65"/>
    <n v="83.99"/>
    <n v="31.92"/>
    <n v="2838.39"/>
    <n v="1.113"/>
    <n v="98.98"/>
  </r>
  <r>
    <x v="255"/>
    <x v="8"/>
    <x v="3"/>
    <x v="0"/>
    <x v="860"/>
    <n v="7.61"/>
    <x v="23"/>
    <n v="39.83"/>
    <n v="39.619999999999997"/>
    <n v="0.21"/>
    <x v="482"/>
    <n v="95.12"/>
    <n v="97.48"/>
    <n v="92.24"/>
    <n v="5.56"/>
    <n v="1717.24"/>
    <n v="0.14000000000000001"/>
    <n v="43.11"/>
  </r>
  <r>
    <x v="255"/>
    <x v="8"/>
    <x v="3"/>
    <x v="1"/>
    <x v="1029"/>
    <n v="7.58"/>
    <x v="6"/>
    <n v="40.5"/>
    <n v="40.08"/>
    <n v="0.42"/>
    <x v="119"/>
    <n v="94.75"/>
    <n v="95.85"/>
    <n v="89.88"/>
    <n v="5.8"/>
    <n v="1849.72"/>
    <n v="0.14299999999999999"/>
    <n v="45.67"/>
  </r>
  <r>
    <x v="255"/>
    <x v="8"/>
    <x v="3"/>
    <x v="2"/>
    <x v="655"/>
    <n v="7.58"/>
    <x v="6"/>
    <n v="37.549999999999997"/>
    <n v="37.07"/>
    <n v="0.48"/>
    <x v="253"/>
    <n v="94.75"/>
    <n v="96.1"/>
    <n v="89.89"/>
    <n v="5.1100000000000003"/>
    <n v="1646.39"/>
    <n v="0.13600000000000001"/>
    <n v="43.84"/>
  </r>
  <r>
    <x v="256"/>
    <x v="8"/>
    <x v="0"/>
    <x v="0"/>
    <x v="1241"/>
    <n v="7.58"/>
    <x v="6"/>
    <n v="33.6"/>
    <n v="33.270000000000003"/>
    <n v="0.33"/>
    <x v="181"/>
    <n v="94.75"/>
    <n v="95.03"/>
    <n v="89.15"/>
    <n v="29.47"/>
    <n v="2756.44"/>
    <n v="0.877"/>
    <n v="82.04"/>
  </r>
  <r>
    <x v="256"/>
    <x v="8"/>
    <x v="0"/>
    <x v="1"/>
    <x v="436"/>
    <n v="7.65"/>
    <x v="48"/>
    <n v="35.299999999999997"/>
    <n v="34.479999999999997"/>
    <n v="0.82"/>
    <x v="72"/>
    <n v="95.62"/>
    <n v="98.23"/>
    <n v="91.76"/>
    <n v="30.06"/>
    <n v="3079.43"/>
    <n v="0.85199999999999998"/>
    <n v="87.23"/>
  </r>
  <r>
    <x v="256"/>
    <x v="8"/>
    <x v="0"/>
    <x v="2"/>
    <x v="334"/>
    <n v="7.29"/>
    <x v="118"/>
    <n v="34.229999999999997"/>
    <n v="33.57"/>
    <n v="0.66"/>
    <x v="145"/>
    <n v="91.12"/>
    <n v="92.28"/>
    <n v="82.48"/>
    <n v="29.55"/>
    <n v="2878.15"/>
    <n v="0.86299999999999999"/>
    <n v="84.09"/>
  </r>
  <r>
    <x v="256"/>
    <x v="8"/>
    <x v="1"/>
    <x v="0"/>
    <x v="336"/>
    <n v="7.98"/>
    <x v="137"/>
    <n v="35.35"/>
    <n v="34.729999999999997"/>
    <n v="0.61"/>
    <x v="27"/>
    <n v="99.75"/>
    <n v="98.43"/>
    <n v="96.48"/>
    <n v="52.1"/>
    <n v="4110.43"/>
    <n v="1.474"/>
    <n v="116.29"/>
  </r>
  <r>
    <x v="256"/>
    <x v="8"/>
    <x v="1"/>
    <x v="1"/>
    <x v="286"/>
    <n v="7.87"/>
    <x v="33"/>
    <n v="32.380000000000003"/>
    <n v="31.61"/>
    <n v="0.76"/>
    <x v="232"/>
    <n v="98.38"/>
    <n v="94.23"/>
    <n v="90.52"/>
    <n v="46.98"/>
    <n v="3793.07"/>
    <n v="1.4510000000000001"/>
    <n v="117.15"/>
  </r>
  <r>
    <x v="256"/>
    <x v="8"/>
    <x v="1"/>
    <x v="2"/>
    <x v="1040"/>
    <n v="7.8"/>
    <x v="30"/>
    <n v="32.340000000000003"/>
    <n v="31.59"/>
    <n v="0.75"/>
    <x v="72"/>
    <n v="97.5"/>
    <n v="91.65"/>
    <n v="87.29"/>
    <n v="46.92"/>
    <n v="3868.77"/>
    <n v="1.4510000000000001"/>
    <n v="119.64"/>
  </r>
  <r>
    <x v="256"/>
    <x v="8"/>
    <x v="2"/>
    <x v="0"/>
    <x v="1242"/>
    <n v="7.32"/>
    <x v="18"/>
    <n v="28.49"/>
    <n v="27.39"/>
    <n v="1.1000000000000001"/>
    <x v="45"/>
    <n v="91.5"/>
    <n v="93.06"/>
    <n v="81.87"/>
    <n v="31.25"/>
    <n v="2668.59"/>
    <n v="1.097"/>
    <n v="93.67"/>
  </r>
  <r>
    <x v="256"/>
    <x v="8"/>
    <x v="2"/>
    <x v="1"/>
    <x v="1243"/>
    <n v="7.32"/>
    <x v="18"/>
    <n v="29.6"/>
    <n v="28.84"/>
    <n v="0.75"/>
    <x v="47"/>
    <n v="91.5"/>
    <n v="92.56"/>
    <n v="82.54"/>
    <n v="33.31"/>
    <n v="2769.57"/>
    <n v="1.125"/>
    <n v="93.58"/>
  </r>
  <r>
    <x v="256"/>
    <x v="8"/>
    <x v="2"/>
    <x v="2"/>
    <x v="1244"/>
    <n v="7.59"/>
    <x v="3"/>
    <n v="29.03"/>
    <n v="27.99"/>
    <n v="1.04"/>
    <x v="161"/>
    <n v="94.88"/>
    <n v="94.66"/>
    <n v="86.59"/>
    <n v="31.4"/>
    <n v="2834.29"/>
    <n v="1.0820000000000001"/>
    <n v="97.63"/>
  </r>
  <r>
    <x v="256"/>
    <x v="8"/>
    <x v="3"/>
    <x v="0"/>
    <x v="961"/>
    <n v="7.7"/>
    <x v="10"/>
    <n v="37.549999999999997"/>
    <n v="36.799999999999997"/>
    <n v="0.75"/>
    <x v="4"/>
    <n v="96.25"/>
    <n v="98.93"/>
    <n v="93.31"/>
    <n v="2.87"/>
    <n v="1682.45"/>
    <n v="7.5999999999999998E-2"/>
    <n v="44.8"/>
  </r>
  <r>
    <x v="256"/>
    <x v="8"/>
    <x v="3"/>
    <x v="1"/>
    <x v="461"/>
    <n v="6.51"/>
    <x v="178"/>
    <n v="32.58"/>
    <n v="31.82"/>
    <n v="0.77"/>
    <x v="291"/>
    <n v="81.38"/>
    <n v="100.82"/>
    <n v="80.11"/>
    <n v="3.74"/>
    <n v="1430.24"/>
    <n v="0.115"/>
    <n v="43.89"/>
  </r>
  <r>
    <x v="256"/>
    <x v="8"/>
    <x v="3"/>
    <x v="2"/>
    <x v="1015"/>
    <n v="7.9"/>
    <x v="65"/>
    <n v="36.479999999999997"/>
    <n v="36.11"/>
    <n v="0.38"/>
    <x v="300"/>
    <n v="98.75"/>
    <n v="93.08"/>
    <n v="90.97"/>
    <n v="3.68"/>
    <n v="1528.67"/>
    <n v="0.10100000000000001"/>
    <n v="41.9"/>
  </r>
  <r>
    <x v="257"/>
    <x v="8"/>
    <x v="0"/>
    <x v="0"/>
    <x v="973"/>
    <n v="7.72"/>
    <x v="24"/>
    <n v="40.19"/>
    <n v="39.159999999999997"/>
    <n v="1.03"/>
    <x v="130"/>
    <n v="96.5"/>
    <n v="94.87"/>
    <n v="89.2"/>
    <n v="33.61"/>
    <n v="3221.27"/>
    <n v="0.83599999999999997"/>
    <n v="80.16"/>
  </r>
  <r>
    <x v="257"/>
    <x v="8"/>
    <x v="0"/>
    <x v="1"/>
    <x v="357"/>
    <n v="7.99"/>
    <x v="130"/>
    <n v="36.74"/>
    <n v="36.119999999999997"/>
    <n v="0.62"/>
    <x v="159"/>
    <n v="99.88"/>
    <n v="99.52"/>
    <n v="97.73"/>
    <n v="33.700000000000003"/>
    <n v="3005.37"/>
    <n v="0.91700000000000004"/>
    <n v="81.81"/>
  </r>
  <r>
    <x v="257"/>
    <x v="8"/>
    <x v="0"/>
    <x v="2"/>
    <x v="1151"/>
    <n v="7.6"/>
    <x v="5"/>
    <n v="37.74"/>
    <n v="36.53"/>
    <n v="1.21"/>
    <x v="309"/>
    <n v="95"/>
    <n v="88.79"/>
    <n v="81.650000000000006"/>
    <n v="32.549999999999997"/>
    <n v="3070.72"/>
    <n v="0.86199999999999999"/>
    <n v="81.37"/>
  </r>
  <r>
    <x v="257"/>
    <x v="8"/>
    <x v="1"/>
    <x v="0"/>
    <x v="712"/>
    <n v="7.27"/>
    <x v="12"/>
    <n v="34.31"/>
    <n v="34.03"/>
    <n v="0.28000000000000003"/>
    <x v="371"/>
    <n v="90.88"/>
    <n v="95.04"/>
    <n v="85.66"/>
    <n v="48.38"/>
    <n v="4083.26"/>
    <n v="1.41"/>
    <n v="119"/>
  </r>
  <r>
    <x v="257"/>
    <x v="8"/>
    <x v="1"/>
    <x v="1"/>
    <x v="360"/>
    <n v="7.7"/>
    <x v="10"/>
    <n v="31.41"/>
    <n v="31.02"/>
    <n v="0.39"/>
    <x v="376"/>
    <n v="96.25"/>
    <n v="97.34"/>
    <n v="92.52"/>
    <n v="47.4"/>
    <n v="3589.11"/>
    <n v="1.5089999999999999"/>
    <n v="114.26"/>
  </r>
  <r>
    <x v="257"/>
    <x v="8"/>
    <x v="1"/>
    <x v="2"/>
    <x v="1245"/>
    <n v="7.78"/>
    <x v="14"/>
    <n v="33.770000000000003"/>
    <n v="33.06"/>
    <n v="0.72"/>
    <x v="63"/>
    <n v="97.25"/>
    <n v="90.38"/>
    <n v="86.03"/>
    <n v="49.21"/>
    <n v="4043.56"/>
    <n v="1.4570000000000001"/>
    <n v="119.72"/>
  </r>
  <r>
    <x v="257"/>
    <x v="8"/>
    <x v="2"/>
    <x v="0"/>
    <x v="713"/>
    <n v="7.73"/>
    <x v="1"/>
    <n v="32.26"/>
    <n v="31.15"/>
    <n v="1.1100000000000001"/>
    <x v="307"/>
    <n v="96.62"/>
    <n v="93.19"/>
    <n v="86.96"/>
    <n v="33.82"/>
    <n v="3083.43"/>
    <n v="1.048"/>
    <n v="95.59"/>
  </r>
  <r>
    <x v="257"/>
    <x v="8"/>
    <x v="2"/>
    <x v="1"/>
    <x v="363"/>
    <n v="7.36"/>
    <x v="38"/>
    <n v="32.36"/>
    <n v="31.29"/>
    <n v="1.07"/>
    <x v="350"/>
    <n v="92"/>
    <n v="95"/>
    <n v="84.5"/>
    <n v="37.520000000000003"/>
    <n v="3246.22"/>
    <n v="1.159"/>
    <n v="100.31"/>
  </r>
  <r>
    <x v="257"/>
    <x v="8"/>
    <x v="2"/>
    <x v="2"/>
    <x v="1172"/>
    <n v="7.63"/>
    <x v="19"/>
    <n v="30.53"/>
    <n v="29.62"/>
    <n v="0.91"/>
    <x v="315"/>
    <n v="95.38"/>
    <n v="92.81"/>
    <n v="85.88"/>
    <n v="33.659999999999997"/>
    <n v="2898.78"/>
    <n v="1.1020000000000001"/>
    <n v="94.94"/>
  </r>
  <r>
    <x v="257"/>
    <x v="8"/>
    <x v="3"/>
    <x v="0"/>
    <x v="623"/>
    <n v="7.21"/>
    <x v="68"/>
    <n v="37.01"/>
    <n v="37.01"/>
    <n v="0"/>
    <x v="56"/>
    <n v="90.12"/>
    <n v="96.19"/>
    <n v="86.69"/>
    <n v="4.51"/>
    <n v="1449.14"/>
    <n v="0.122"/>
    <n v="39.15"/>
  </r>
  <r>
    <x v="257"/>
    <x v="8"/>
    <x v="3"/>
    <x v="1"/>
    <x v="366"/>
    <n v="7.24"/>
    <x v="83"/>
    <n v="38.619999999999997"/>
    <n v="38.26"/>
    <n v="0.36"/>
    <x v="344"/>
    <n v="90.5"/>
    <n v="98.74"/>
    <n v="88.53"/>
    <n v="4.6399999999999997"/>
    <n v="1535.39"/>
    <n v="0.12"/>
    <n v="39.76"/>
  </r>
  <r>
    <x v="257"/>
    <x v="8"/>
    <x v="3"/>
    <x v="2"/>
    <x v="551"/>
    <n v="7.17"/>
    <x v="62"/>
    <n v="36.67"/>
    <n v="35.92"/>
    <n v="0.75"/>
    <x v="83"/>
    <n v="89.62"/>
    <n v="98.81"/>
    <n v="86.75"/>
    <n v="3.5"/>
    <n v="1417.66"/>
    <n v="9.5000000000000001E-2"/>
    <n v="38.659999999999997"/>
  </r>
  <r>
    <x v="258"/>
    <x v="8"/>
    <x v="0"/>
    <x v="0"/>
    <x v="965"/>
    <n v="5.8"/>
    <x v="165"/>
    <n v="26.36"/>
    <n v="25.69"/>
    <n v="0.67"/>
    <x v="157"/>
    <n v="72.5"/>
    <n v="97.69"/>
    <n v="69.03"/>
    <n v="20.440000000000001"/>
    <n v="2175.54"/>
    <n v="0.77600000000000002"/>
    <n v="82.54"/>
  </r>
  <r>
    <x v="258"/>
    <x v="8"/>
    <x v="0"/>
    <x v="1"/>
    <x v="966"/>
    <n v="7.3"/>
    <x v="32"/>
    <n v="31.84"/>
    <n v="31.22"/>
    <n v="0.63"/>
    <x v="143"/>
    <n v="91.25"/>
    <n v="92.81"/>
    <n v="83.02"/>
    <n v="25.54"/>
    <n v="2733.2"/>
    <n v="0.80200000000000005"/>
    <n v="85.83"/>
  </r>
  <r>
    <x v="258"/>
    <x v="8"/>
    <x v="0"/>
    <x v="2"/>
    <x v="7"/>
    <n v="7.53"/>
    <x v="78"/>
    <n v="33.28"/>
    <n v="32.409999999999997"/>
    <n v="0.87"/>
    <x v="282"/>
    <n v="94.12"/>
    <n v="99.05"/>
    <n v="90.78"/>
    <n v="29.87"/>
    <n v="2719.45"/>
    <n v="0.89700000000000002"/>
    <n v="81.72"/>
  </r>
  <r>
    <x v="258"/>
    <x v="8"/>
    <x v="1"/>
    <x v="0"/>
    <x v="968"/>
    <n v="7.58"/>
    <x v="6"/>
    <n v="32.799999999999997"/>
    <n v="31.79"/>
    <n v="1.01"/>
    <x v="149"/>
    <n v="94.75"/>
    <n v="98.27"/>
    <n v="90.23"/>
    <n v="49.24"/>
    <n v="3755.02"/>
    <n v="1.5009999999999999"/>
    <n v="114.48"/>
  </r>
  <r>
    <x v="258"/>
    <x v="8"/>
    <x v="1"/>
    <x v="1"/>
    <x v="1246"/>
    <n v="7.26"/>
    <x v="100"/>
    <n v="29.13"/>
    <n v="28.96"/>
    <n v="0.16"/>
    <x v="57"/>
    <n v="90.75"/>
    <n v="97.5"/>
    <n v="87.98"/>
    <n v="41.81"/>
    <n v="3526.36"/>
    <n v="1.4350000000000001"/>
    <n v="121.07"/>
  </r>
  <r>
    <x v="258"/>
    <x v="8"/>
    <x v="1"/>
    <x v="2"/>
    <x v="1223"/>
    <n v="7.55"/>
    <x v="25"/>
    <n v="29.92"/>
    <n v="29.53"/>
    <n v="0.39"/>
    <x v="20"/>
    <n v="94.38"/>
    <n v="98.69"/>
    <n v="91.94"/>
    <n v="43.03"/>
    <n v="3566.36"/>
    <n v="1.4379999999999999"/>
    <n v="119.21"/>
  </r>
  <r>
    <x v="258"/>
    <x v="8"/>
    <x v="2"/>
    <x v="0"/>
    <x v="1247"/>
    <n v="7.71"/>
    <x v="41"/>
    <n v="31.71"/>
    <n v="30.63"/>
    <n v="1.07"/>
    <x v="434"/>
    <n v="96.38"/>
    <n v="95.14"/>
    <n v="88.58"/>
    <n v="34.770000000000003"/>
    <n v="3230.03"/>
    <n v="1.097"/>
    <n v="101.88"/>
  </r>
  <r>
    <x v="258"/>
    <x v="8"/>
    <x v="2"/>
    <x v="1"/>
    <x v="1248"/>
    <n v="7.56"/>
    <x v="76"/>
    <n v="29.16"/>
    <n v="28.09"/>
    <n v="1.07"/>
    <x v="263"/>
    <n v="94.5"/>
    <n v="98.03"/>
    <n v="89.25"/>
    <n v="31.2"/>
    <n v="2738.94"/>
    <n v="1.07"/>
    <n v="93.93"/>
  </r>
  <r>
    <x v="258"/>
    <x v="8"/>
    <x v="2"/>
    <x v="2"/>
    <x v="1249"/>
    <n v="7.55"/>
    <x v="25"/>
    <n v="30.77"/>
    <n v="29.62"/>
    <n v="1.1499999999999999"/>
    <x v="374"/>
    <n v="94.38"/>
    <n v="93.36"/>
    <n v="84.82"/>
    <n v="34.65"/>
    <n v="2989.12"/>
    <n v="1.1259999999999999"/>
    <n v="97.14"/>
  </r>
  <r>
    <x v="258"/>
    <x v="8"/>
    <x v="3"/>
    <x v="0"/>
    <x v="898"/>
    <n v="7.48"/>
    <x v="44"/>
    <n v="35.32"/>
    <n v="34.75"/>
    <n v="0.56999999999999995"/>
    <x v="154"/>
    <n v="93.5"/>
    <n v="94.39"/>
    <n v="86.83"/>
    <n v="3.85"/>
    <n v="1497.12"/>
    <n v="0.109"/>
    <n v="42.39"/>
  </r>
  <r>
    <x v="258"/>
    <x v="8"/>
    <x v="3"/>
    <x v="1"/>
    <x v="909"/>
    <n v="7.55"/>
    <x v="25"/>
    <n v="36.340000000000003"/>
    <n v="35.14"/>
    <n v="1.2"/>
    <x v="383"/>
    <n v="94.38"/>
    <n v="98.09"/>
    <n v="89.52"/>
    <n v="5.0599999999999996"/>
    <n v="1483.04"/>
    <n v="0.13900000000000001"/>
    <n v="40.81"/>
  </r>
  <r>
    <x v="258"/>
    <x v="8"/>
    <x v="3"/>
    <x v="2"/>
    <x v="442"/>
    <n v="7.92"/>
    <x v="86"/>
    <n v="39.1"/>
    <n v="38.67"/>
    <n v="0.43"/>
    <x v="108"/>
    <n v="99"/>
    <n v="92.65"/>
    <n v="90.71"/>
    <n v="5.05"/>
    <n v="1691.99"/>
    <n v="0.129"/>
    <n v="43.28"/>
  </r>
  <r>
    <x v="259"/>
    <x v="8"/>
    <x v="0"/>
    <x v="0"/>
    <x v="983"/>
    <n v="7.27"/>
    <x v="12"/>
    <n v="34.619999999999997"/>
    <n v="33.9"/>
    <n v="0.72"/>
    <x v="162"/>
    <n v="90.88"/>
    <n v="95.43"/>
    <n v="84.91"/>
    <n v="29.63"/>
    <n v="2766.58"/>
    <n v="0.85599999999999998"/>
    <n v="79.91"/>
  </r>
  <r>
    <x v="259"/>
    <x v="8"/>
    <x v="0"/>
    <x v="1"/>
    <x v="913"/>
    <n v="7.84"/>
    <x v="52"/>
    <n v="33.9"/>
    <n v="32.9"/>
    <n v="1"/>
    <x v="360"/>
    <n v="98"/>
    <n v="98.2"/>
    <n v="93.41"/>
    <n v="26.06"/>
    <n v="2779.52"/>
    <n v="0.76900000000000002"/>
    <n v="82"/>
  </r>
  <r>
    <x v="259"/>
    <x v="8"/>
    <x v="0"/>
    <x v="2"/>
    <x v="762"/>
    <n v="7.73"/>
    <x v="1"/>
    <n v="31.05"/>
    <n v="30.48"/>
    <n v="0.56999999999999995"/>
    <x v="21"/>
    <n v="96.62"/>
    <n v="95.05"/>
    <n v="90.17"/>
    <n v="26.49"/>
    <n v="2530.0700000000002"/>
    <n v="0.85299999999999998"/>
    <n v="81.489999999999995"/>
  </r>
  <r>
    <x v="259"/>
    <x v="8"/>
    <x v="1"/>
    <x v="0"/>
    <x v="985"/>
    <n v="7.34"/>
    <x v="2"/>
    <n v="30.42"/>
    <n v="29.92"/>
    <n v="0.5"/>
    <x v="316"/>
    <n v="91.75"/>
    <n v="99.46"/>
    <n v="89.74"/>
    <n v="43.76"/>
    <n v="3539.34"/>
    <n v="1.4390000000000001"/>
    <n v="116.34"/>
  </r>
  <r>
    <x v="259"/>
    <x v="8"/>
    <x v="1"/>
    <x v="1"/>
    <x v="806"/>
    <n v="7.47"/>
    <x v="51"/>
    <n v="31.07"/>
    <n v="30.66"/>
    <n v="0.42"/>
    <x v="233"/>
    <n v="93.38"/>
    <n v="95.47"/>
    <n v="87.95"/>
    <n v="44.44"/>
    <n v="3648.3"/>
    <n v="1.43"/>
    <n v="117.41"/>
  </r>
  <r>
    <x v="259"/>
    <x v="8"/>
    <x v="1"/>
    <x v="2"/>
    <x v="1242"/>
    <n v="7.73"/>
    <x v="1"/>
    <n v="31.59"/>
    <n v="30.77"/>
    <n v="0.81"/>
    <x v="251"/>
    <n v="96.62"/>
    <n v="91.42"/>
    <n v="86.06"/>
    <n v="44.26"/>
    <n v="3692.18"/>
    <n v="1.401"/>
    <n v="116.88"/>
  </r>
  <r>
    <x v="259"/>
    <x v="8"/>
    <x v="2"/>
    <x v="0"/>
    <x v="988"/>
    <n v="7.62"/>
    <x v="54"/>
    <n v="27.52"/>
    <n v="25.88"/>
    <n v="1.63"/>
    <x v="486"/>
    <n v="95.25"/>
    <n v="93.95"/>
    <n v="84.17"/>
    <n v="28.92"/>
    <n v="2470.56"/>
    <n v="1.0509999999999999"/>
    <n v="89.79"/>
  </r>
  <r>
    <x v="259"/>
    <x v="8"/>
    <x v="2"/>
    <x v="1"/>
    <x v="1198"/>
    <n v="7.58"/>
    <x v="6"/>
    <n v="30.04"/>
    <n v="29.31"/>
    <n v="0.73"/>
    <x v="59"/>
    <n v="94.75"/>
    <n v="100.22"/>
    <n v="92.65"/>
    <n v="34.26"/>
    <n v="2906.97"/>
    <n v="1.1399999999999999"/>
    <n v="96.77"/>
  </r>
  <r>
    <x v="259"/>
    <x v="8"/>
    <x v="2"/>
    <x v="2"/>
    <x v="1199"/>
    <n v="7.3"/>
    <x v="32"/>
    <n v="28.02"/>
    <n v="26.99"/>
    <n v="1.03"/>
    <x v="172"/>
    <n v="91.25"/>
    <n v="93.22"/>
    <n v="81.93"/>
    <n v="30.32"/>
    <n v="2729.2"/>
    <n v="1.0820000000000001"/>
    <n v="97.41"/>
  </r>
  <r>
    <x v="259"/>
    <x v="8"/>
    <x v="3"/>
    <x v="0"/>
    <x v="944"/>
    <n v="7.23"/>
    <x v="21"/>
    <n v="37.89"/>
    <n v="37.89"/>
    <n v="0"/>
    <x v="56"/>
    <n v="90.38"/>
    <n v="99.39"/>
    <n v="89.82"/>
    <n v="5.59"/>
    <n v="1449.36"/>
    <n v="0.14799999999999999"/>
    <n v="38.26"/>
  </r>
  <r>
    <x v="259"/>
    <x v="8"/>
    <x v="3"/>
    <x v="1"/>
    <x v="598"/>
    <n v="7.79"/>
    <x v="71"/>
    <n v="40.56"/>
    <n v="39.78"/>
    <n v="0.78"/>
    <x v="145"/>
    <n v="97.38"/>
    <n v="93.42"/>
    <n v="89.22"/>
    <n v="4.9800000000000004"/>
    <n v="1802.04"/>
    <n v="0.123"/>
    <n v="44.43"/>
  </r>
  <r>
    <x v="259"/>
    <x v="8"/>
    <x v="3"/>
    <x v="2"/>
    <x v="343"/>
    <n v="7.66"/>
    <x v="63"/>
    <n v="36.520000000000003"/>
    <n v="36.21"/>
    <n v="0.31"/>
    <x v="313"/>
    <n v="95.75"/>
    <n v="90.81"/>
    <n v="86.22"/>
    <n v="6.24"/>
    <n v="1598.73"/>
    <n v="0.17100000000000001"/>
    <n v="43.77"/>
  </r>
  <r>
    <x v="260"/>
    <x v="8"/>
    <x v="0"/>
    <x v="0"/>
    <x v="736"/>
    <n v="7.94"/>
    <x v="27"/>
    <n v="35.92"/>
    <n v="35.36"/>
    <n v="0.55000000000000004"/>
    <x v="5"/>
    <n v="99.25"/>
    <n v="94.16"/>
    <n v="92.02"/>
    <n v="31.64"/>
    <n v="2906.55"/>
    <n v="0.88100000000000001"/>
    <n v="80.92"/>
  </r>
  <r>
    <x v="260"/>
    <x v="8"/>
    <x v="0"/>
    <x v="1"/>
    <x v="1250"/>
    <n v="7.28"/>
    <x v="90"/>
    <n v="35.369999999999997"/>
    <n v="33.94"/>
    <n v="1.42"/>
    <x v="252"/>
    <n v="91"/>
    <n v="98.5"/>
    <n v="86.03"/>
    <n v="30.34"/>
    <n v="2850.22"/>
    <n v="0.85799999999999998"/>
    <n v="80.59"/>
  </r>
  <r>
    <x v="260"/>
    <x v="8"/>
    <x v="0"/>
    <x v="2"/>
    <x v="1251"/>
    <n v="7.77"/>
    <x v="26"/>
    <n v="34.18"/>
    <n v="33.54"/>
    <n v="0.64"/>
    <x v="122"/>
    <n v="97.12"/>
    <n v="93.05"/>
    <n v="88.68"/>
    <n v="28.02"/>
    <n v="2688.33"/>
    <n v="0.82"/>
    <n v="78.66"/>
  </r>
  <r>
    <x v="260"/>
    <x v="8"/>
    <x v="1"/>
    <x v="0"/>
    <x v="1252"/>
    <n v="7.55"/>
    <x v="25"/>
    <n v="33.67"/>
    <n v="33.14"/>
    <n v="0.54"/>
    <x v="39"/>
    <n v="94.38"/>
    <n v="89.16"/>
    <n v="82.8"/>
    <n v="49.54"/>
    <n v="4069.73"/>
    <n v="1.4710000000000001"/>
    <n v="120.85"/>
  </r>
  <r>
    <x v="260"/>
    <x v="8"/>
    <x v="1"/>
    <x v="1"/>
    <x v="294"/>
    <n v="7.67"/>
    <x v="0"/>
    <n v="33.01"/>
    <n v="32.44"/>
    <n v="0.56000000000000005"/>
    <x v="55"/>
    <n v="95.88"/>
    <n v="92.7"/>
    <n v="87.35"/>
    <n v="47.56"/>
    <n v="3995.76"/>
    <n v="1.4410000000000001"/>
    <n v="121.06"/>
  </r>
  <r>
    <x v="260"/>
    <x v="8"/>
    <x v="1"/>
    <x v="2"/>
    <x v="1253"/>
    <n v="7.6"/>
    <x v="5"/>
    <n v="31.92"/>
    <n v="31.49"/>
    <n v="0.43"/>
    <x v="44"/>
    <n v="95"/>
    <n v="92.56"/>
    <n v="86.75"/>
    <n v="47.62"/>
    <n v="3698.06"/>
    <n v="1.492"/>
    <n v="115.85"/>
  </r>
  <r>
    <x v="260"/>
    <x v="8"/>
    <x v="2"/>
    <x v="0"/>
    <x v="1097"/>
    <n v="7.86"/>
    <x v="66"/>
    <n v="35.08"/>
    <n v="33.67"/>
    <n v="1.42"/>
    <x v="382"/>
    <n v="98.25"/>
    <n v="99.3"/>
    <n v="93.62"/>
    <n v="38.24"/>
    <n v="3481.95"/>
    <n v="1.0900000000000001"/>
    <n v="99.25"/>
  </r>
  <r>
    <x v="260"/>
    <x v="8"/>
    <x v="2"/>
    <x v="1"/>
    <x v="1254"/>
    <n v="7.39"/>
    <x v="59"/>
    <n v="29.9"/>
    <n v="28.77"/>
    <n v="1.1299999999999999"/>
    <x v="97"/>
    <n v="92.38"/>
    <n v="99.9"/>
    <n v="88.8"/>
    <n v="34.270000000000003"/>
    <n v="2947.83"/>
    <n v="1.1459999999999999"/>
    <n v="98.59"/>
  </r>
  <r>
    <x v="260"/>
    <x v="8"/>
    <x v="2"/>
    <x v="2"/>
    <x v="1255"/>
    <n v="7.83"/>
    <x v="11"/>
    <n v="31.2"/>
    <n v="30.45"/>
    <n v="0.75"/>
    <x v="26"/>
    <n v="97.88"/>
    <n v="95.11"/>
    <n v="90.85"/>
    <n v="35.06"/>
    <n v="2892.17"/>
    <n v="1.1240000000000001"/>
    <n v="92.69"/>
  </r>
  <r>
    <x v="260"/>
    <x v="8"/>
    <x v="3"/>
    <x v="0"/>
    <x v="1256"/>
    <n v="7.42"/>
    <x v="31"/>
    <n v="35.549999999999997"/>
    <n v="35.36"/>
    <n v="0.19"/>
    <x v="248"/>
    <n v="92.75"/>
    <n v="96.75"/>
    <n v="89.25"/>
    <n v="5.51"/>
    <n v="1523.64"/>
    <n v="0.155"/>
    <n v="42.85"/>
  </r>
  <r>
    <x v="260"/>
    <x v="8"/>
    <x v="3"/>
    <x v="1"/>
    <x v="538"/>
    <n v="7.59"/>
    <x v="3"/>
    <n v="37.090000000000003"/>
    <n v="36.56"/>
    <n v="0.54"/>
    <x v="185"/>
    <n v="94.88"/>
    <n v="94.66"/>
    <n v="88.5"/>
    <n v="4.74"/>
    <n v="1523.92"/>
    <n v="0.128"/>
    <n v="41.08"/>
  </r>
  <r>
    <x v="260"/>
    <x v="8"/>
    <x v="3"/>
    <x v="2"/>
    <x v="515"/>
    <n v="7.5"/>
    <x v="35"/>
    <n v="33.46"/>
    <n v="33.32"/>
    <n v="0.14000000000000001"/>
    <x v="271"/>
    <n v="93.75"/>
    <n v="97.68"/>
    <n v="91.19"/>
    <n v="2.4900000000000002"/>
    <n v="1463.3"/>
    <n v="7.3999999999999996E-2"/>
    <n v="43.73"/>
  </r>
  <r>
    <x v="261"/>
    <x v="8"/>
    <x v="0"/>
    <x v="0"/>
    <x v="1084"/>
    <n v="7.71"/>
    <x v="41"/>
    <n v="40.01"/>
    <n v="39.58"/>
    <n v="0.44"/>
    <x v="120"/>
    <n v="96.38"/>
    <n v="94.4"/>
    <n v="89.99"/>
    <n v="35.270000000000003"/>
    <n v="3154.48"/>
    <n v="0.88100000000000001"/>
    <n v="78.83"/>
  </r>
  <r>
    <x v="261"/>
    <x v="8"/>
    <x v="0"/>
    <x v="1"/>
    <x v="767"/>
    <n v="7.64"/>
    <x v="22"/>
    <n v="40.99"/>
    <n v="39.96"/>
    <n v="1.04"/>
    <x v="157"/>
    <n v="95.5"/>
    <n v="99.11"/>
    <n v="92.26"/>
    <n v="34.78"/>
    <n v="3461.36"/>
    <n v="0.84899999999999998"/>
    <n v="84.44"/>
  </r>
  <r>
    <x v="261"/>
    <x v="8"/>
    <x v="0"/>
    <x v="2"/>
    <x v="902"/>
    <n v="7.68"/>
    <x v="17"/>
    <n v="37.82"/>
    <n v="37.44"/>
    <n v="0.39"/>
    <x v="300"/>
    <n v="96"/>
    <n v="91.86"/>
    <n v="87.27"/>
    <n v="33.770000000000003"/>
    <n v="3028.36"/>
    <n v="0.89300000000000002"/>
    <n v="80.06"/>
  </r>
  <r>
    <x v="261"/>
    <x v="8"/>
    <x v="1"/>
    <x v="0"/>
    <x v="904"/>
    <n v="7.81"/>
    <x v="49"/>
    <n v="36.82"/>
    <n v="36.159999999999997"/>
    <n v="0.66"/>
    <x v="68"/>
    <n v="97.62"/>
    <n v="95.85"/>
    <n v="91.9"/>
    <n v="53.2"/>
    <n v="4290.58"/>
    <n v="1.4450000000000001"/>
    <n v="116.53"/>
  </r>
  <r>
    <x v="261"/>
    <x v="8"/>
    <x v="1"/>
    <x v="1"/>
    <x v="317"/>
    <n v="7.82"/>
    <x v="46"/>
    <n v="36.75"/>
    <n v="35.75"/>
    <n v="1.01"/>
    <x v="116"/>
    <n v="97.75"/>
    <n v="93.93"/>
    <n v="89.3"/>
    <n v="53.14"/>
    <n v="4319.37"/>
    <n v="1.446"/>
    <n v="117.52"/>
  </r>
  <r>
    <x v="261"/>
    <x v="8"/>
    <x v="1"/>
    <x v="2"/>
    <x v="905"/>
    <n v="7.68"/>
    <x v="17"/>
    <n v="29.33"/>
    <n v="28.85"/>
    <n v="0.47"/>
    <x v="154"/>
    <n v="96"/>
    <n v="89.31"/>
    <n v="84.36"/>
    <n v="43.65"/>
    <n v="3502.6"/>
    <n v="1.4890000000000001"/>
    <n v="119.43"/>
  </r>
  <r>
    <x v="261"/>
    <x v="8"/>
    <x v="2"/>
    <x v="0"/>
    <x v="1086"/>
    <n v="7.91"/>
    <x v="69"/>
    <n v="34.22"/>
    <n v="33.520000000000003"/>
    <n v="0.7"/>
    <x v="171"/>
    <n v="98.88"/>
    <n v="95.72"/>
    <n v="92.7"/>
    <n v="36.07"/>
    <n v="3303.97"/>
    <n v="1.054"/>
    <n v="96.56"/>
  </r>
  <r>
    <x v="261"/>
    <x v="8"/>
    <x v="2"/>
    <x v="1"/>
    <x v="772"/>
    <n v="7.48"/>
    <x v="44"/>
    <n v="30.55"/>
    <n v="29.34"/>
    <n v="1.22"/>
    <x v="351"/>
    <n v="93.5"/>
    <n v="98.53"/>
    <n v="88.46"/>
    <n v="35.32"/>
    <n v="2970.84"/>
    <n v="1.1559999999999999"/>
    <n v="97.24"/>
  </r>
  <r>
    <x v="261"/>
    <x v="8"/>
    <x v="2"/>
    <x v="2"/>
    <x v="1257"/>
    <n v="7"/>
    <x v="110"/>
    <n v="29.39"/>
    <n v="28.75"/>
    <n v="0.64"/>
    <x v="98"/>
    <n v="87.5"/>
    <n v="96.73"/>
    <n v="82.78"/>
    <n v="32.119999999999997"/>
    <n v="2837.4"/>
    <n v="1.093"/>
    <n v="96.54"/>
  </r>
  <r>
    <x v="261"/>
    <x v="8"/>
    <x v="3"/>
    <x v="0"/>
    <x v="1088"/>
    <n v="7.82"/>
    <x v="46"/>
    <n v="38.32"/>
    <n v="37.82"/>
    <n v="0.5"/>
    <x v="158"/>
    <n v="97.75"/>
    <n v="91.31"/>
    <n v="88.09"/>
    <n v="4.01"/>
    <n v="1615.49"/>
    <n v="0.105"/>
    <n v="42.16"/>
  </r>
  <r>
    <x v="261"/>
    <x v="8"/>
    <x v="3"/>
    <x v="1"/>
    <x v="1030"/>
    <n v="7.36"/>
    <x v="38"/>
    <n v="36.950000000000003"/>
    <n v="36.47"/>
    <n v="0.49"/>
    <x v="99"/>
    <n v="92"/>
    <n v="97.93"/>
    <n v="88.9"/>
    <n v="4.6900000000000004"/>
    <n v="1564.69"/>
    <n v="0.127"/>
    <n v="42.34"/>
  </r>
  <r>
    <x v="261"/>
    <x v="8"/>
    <x v="3"/>
    <x v="2"/>
    <x v="369"/>
    <n v="7.46"/>
    <x v="96"/>
    <n v="34.590000000000003"/>
    <n v="34.590000000000003"/>
    <n v="0"/>
    <x v="56"/>
    <n v="93.25"/>
    <n v="90.97"/>
    <n v="84.83"/>
    <n v="4.41"/>
    <n v="1619.42"/>
    <n v="0.127"/>
    <n v="46.82"/>
  </r>
  <r>
    <x v="262"/>
    <x v="8"/>
    <x v="0"/>
    <x v="0"/>
    <x v="754"/>
    <n v="7.93"/>
    <x v="115"/>
    <n v="33.840000000000003"/>
    <n v="33.06"/>
    <n v="0.78"/>
    <x v="23"/>
    <n v="99.12"/>
    <n v="95.19"/>
    <n v="92.19"/>
    <n v="27.34"/>
    <n v="2848.87"/>
    <n v="0.80800000000000005"/>
    <n v="84.2"/>
  </r>
  <r>
    <x v="262"/>
    <x v="8"/>
    <x v="0"/>
    <x v="1"/>
    <x v="412"/>
    <n v="7.65"/>
    <x v="48"/>
    <n v="30.75"/>
    <n v="29.15"/>
    <n v="1.6"/>
    <x v="471"/>
    <n v="95.62"/>
    <n v="102.91"/>
    <n v="93.3"/>
    <n v="26"/>
    <n v="2556.84"/>
    <n v="0.84599999999999997"/>
    <n v="83.16"/>
  </r>
  <r>
    <x v="262"/>
    <x v="8"/>
    <x v="0"/>
    <x v="2"/>
    <x v="1108"/>
    <n v="7.7"/>
    <x v="10"/>
    <n v="32.11"/>
    <n v="31.66"/>
    <n v="0.46"/>
    <x v="103"/>
    <n v="96.25"/>
    <n v="94.48"/>
    <n v="89.65"/>
    <n v="26.95"/>
    <n v="2599.1"/>
    <n v="0.83899999999999997"/>
    <n v="80.94"/>
  </r>
  <r>
    <x v="262"/>
    <x v="8"/>
    <x v="1"/>
    <x v="0"/>
    <x v="1109"/>
    <n v="7.91"/>
    <x v="69"/>
    <n v="29.81"/>
    <n v="29.18"/>
    <n v="0.63"/>
    <x v="115"/>
    <n v="98.88"/>
    <n v="95.97"/>
    <n v="92.9"/>
    <n v="43.95"/>
    <n v="3543.6"/>
    <n v="1.474"/>
    <n v="118.89"/>
  </r>
  <r>
    <x v="262"/>
    <x v="8"/>
    <x v="1"/>
    <x v="1"/>
    <x v="308"/>
    <n v="7.45"/>
    <x v="58"/>
    <n v="30.9"/>
    <n v="30.39"/>
    <n v="0.52"/>
    <x v="277"/>
    <n v="93.12"/>
    <n v="97.55"/>
    <n v="89.33"/>
    <n v="46.95"/>
    <n v="3745.27"/>
    <n v="1.5189999999999999"/>
    <n v="121.2"/>
  </r>
  <r>
    <x v="262"/>
    <x v="8"/>
    <x v="1"/>
    <x v="2"/>
    <x v="1110"/>
    <n v="7.72"/>
    <x v="24"/>
    <n v="31.13"/>
    <n v="30.46"/>
    <n v="0.68"/>
    <x v="296"/>
    <n v="96.5"/>
    <n v="93.58"/>
    <n v="88.34"/>
    <n v="44.94"/>
    <n v="3635.56"/>
    <n v="1.444"/>
    <n v="116.78"/>
  </r>
  <r>
    <x v="262"/>
    <x v="8"/>
    <x v="2"/>
    <x v="0"/>
    <x v="1214"/>
    <n v="7.55"/>
    <x v="25"/>
    <n v="31.15"/>
    <n v="29.18"/>
    <n v="1.97"/>
    <x v="487"/>
    <n v="94.38"/>
    <n v="98.12"/>
    <n v="86.76"/>
    <n v="34.99"/>
    <n v="3137.02"/>
    <n v="1.123"/>
    <n v="100.72"/>
  </r>
  <r>
    <x v="262"/>
    <x v="8"/>
    <x v="2"/>
    <x v="1"/>
    <x v="1258"/>
    <n v="7.67"/>
    <x v="0"/>
    <n v="29.93"/>
    <n v="28.73"/>
    <n v="1.21"/>
    <x v="488"/>
    <n v="95.88"/>
    <n v="98.63"/>
    <n v="90.75"/>
    <n v="33.869999999999997"/>
    <n v="2915.39"/>
    <n v="1.131"/>
    <n v="97.4"/>
  </r>
  <r>
    <x v="262"/>
    <x v="8"/>
    <x v="2"/>
    <x v="2"/>
    <x v="1259"/>
    <n v="7.67"/>
    <x v="0"/>
    <n v="29"/>
    <n v="27.63"/>
    <n v="1.37"/>
    <x v="489"/>
    <n v="95.88"/>
    <n v="94.38"/>
    <n v="86.21"/>
    <n v="31.8"/>
    <n v="2814.81"/>
    <n v="1.097"/>
    <n v="97.07"/>
  </r>
  <r>
    <x v="262"/>
    <x v="8"/>
    <x v="3"/>
    <x v="0"/>
    <x v="817"/>
    <n v="7.35"/>
    <x v="34"/>
    <n v="35.83"/>
    <n v="35.799999999999997"/>
    <n v="0.03"/>
    <x v="178"/>
    <n v="91.88"/>
    <n v="97.3"/>
    <n v="89.33"/>
    <n v="3.35"/>
    <n v="1444.64"/>
    <n v="9.4E-2"/>
    <n v="40.32"/>
  </r>
  <r>
    <x v="262"/>
    <x v="8"/>
    <x v="3"/>
    <x v="1"/>
    <x v="1260"/>
    <n v="7.67"/>
    <x v="0"/>
    <n v="39.07"/>
    <n v="38.94"/>
    <n v="0.13"/>
    <x v="86"/>
    <n v="95.88"/>
    <n v="99.77"/>
    <n v="95.34"/>
    <n v="4.3499999999999996"/>
    <n v="1731.04"/>
    <n v="0.111"/>
    <n v="44.31"/>
  </r>
  <r>
    <x v="262"/>
    <x v="8"/>
    <x v="3"/>
    <x v="2"/>
    <x v="72"/>
    <n v="7.13"/>
    <x v="107"/>
    <n v="34.08"/>
    <n v="33.56"/>
    <n v="0.53"/>
    <x v="113"/>
    <n v="89.12"/>
    <n v="99.52"/>
    <n v="87.32"/>
    <n v="3.99"/>
    <n v="1391.08"/>
    <n v="0.11700000000000001"/>
    <n v="40.81"/>
  </r>
  <r>
    <x v="263"/>
    <x v="8"/>
    <x v="0"/>
    <x v="0"/>
    <x v="606"/>
    <n v="7.65"/>
    <x v="48"/>
    <n v="33.369999999999997"/>
    <n v="32.57"/>
    <n v="0.8"/>
    <x v="244"/>
    <n v="95.62"/>
    <n v="96.12"/>
    <n v="89.72"/>
    <n v="29.35"/>
    <n v="2897.74"/>
    <n v="0.88"/>
    <n v="86.84"/>
  </r>
  <r>
    <x v="263"/>
    <x v="8"/>
    <x v="0"/>
    <x v="1"/>
    <x v="621"/>
    <n v="7.86"/>
    <x v="66"/>
    <n v="34.270000000000003"/>
    <n v="33.43"/>
    <n v="0.84"/>
    <x v="427"/>
    <n v="98.25"/>
    <n v="98.84"/>
    <n v="94.73"/>
    <n v="28.25"/>
    <n v="2827.82"/>
    <n v="0.82399999999999995"/>
    <n v="82.51"/>
  </r>
  <r>
    <x v="263"/>
    <x v="8"/>
    <x v="0"/>
    <x v="2"/>
    <x v="383"/>
    <n v="7.69"/>
    <x v="13"/>
    <n v="35.56"/>
    <n v="34.9"/>
    <n v="0.66"/>
    <x v="77"/>
    <n v="96.12"/>
    <n v="93.31"/>
    <n v="88.03"/>
    <n v="30.24"/>
    <n v="2956.1"/>
    <n v="0.85"/>
    <n v="83.12"/>
  </r>
  <r>
    <x v="263"/>
    <x v="8"/>
    <x v="1"/>
    <x v="0"/>
    <x v="580"/>
    <n v="7.32"/>
    <x v="18"/>
    <n v="28.32"/>
    <n v="28.26"/>
    <n v="0.06"/>
    <x v="401"/>
    <n v="91.5"/>
    <n v="102.07"/>
    <n v="93.21"/>
    <n v="41.62"/>
    <n v="3303.48"/>
    <n v="1.47"/>
    <n v="116.64"/>
  </r>
  <r>
    <x v="263"/>
    <x v="8"/>
    <x v="1"/>
    <x v="1"/>
    <x v="1190"/>
    <n v="7.75"/>
    <x v="53"/>
    <n v="32.29"/>
    <n v="31.71"/>
    <n v="0.56999999999999995"/>
    <x v="68"/>
    <n v="96.88"/>
    <n v="95.34"/>
    <n v="90.72"/>
    <n v="46.55"/>
    <n v="3850.35"/>
    <n v="1.4419999999999999"/>
    <n v="119.26"/>
  </r>
  <r>
    <x v="263"/>
    <x v="8"/>
    <x v="1"/>
    <x v="2"/>
    <x v="1261"/>
    <n v="7.48"/>
    <x v="44"/>
    <n v="28.94"/>
    <n v="28.77"/>
    <n v="0.16"/>
    <x v="289"/>
    <n v="93.5"/>
    <n v="92.2"/>
    <n v="85.72"/>
    <n v="43.37"/>
    <n v="3489.05"/>
    <n v="1.4990000000000001"/>
    <n v="120.58"/>
  </r>
  <r>
    <x v="263"/>
    <x v="8"/>
    <x v="2"/>
    <x v="0"/>
    <x v="1262"/>
    <n v="7.26"/>
    <x v="100"/>
    <n v="27.96"/>
    <n v="27.24"/>
    <n v="0.72"/>
    <x v="251"/>
    <n v="90.75"/>
    <n v="97.04"/>
    <n v="85.79"/>
    <n v="30.27"/>
    <n v="2735.09"/>
    <n v="1.083"/>
    <n v="97.81"/>
  </r>
  <r>
    <x v="263"/>
    <x v="8"/>
    <x v="2"/>
    <x v="1"/>
    <x v="1263"/>
    <n v="7.56"/>
    <x v="76"/>
    <n v="29.38"/>
    <n v="28.77"/>
    <n v="0.62"/>
    <x v="115"/>
    <n v="94.5"/>
    <n v="94.17"/>
    <n v="87.12"/>
    <n v="33.299999999999997"/>
    <n v="2845.86"/>
    <n v="1.133"/>
    <n v="96.85"/>
  </r>
  <r>
    <x v="263"/>
    <x v="8"/>
    <x v="2"/>
    <x v="2"/>
    <x v="1264"/>
    <n v="7.9"/>
    <x v="65"/>
    <n v="27.72"/>
    <n v="26.97"/>
    <n v="0.75"/>
    <x v="372"/>
    <n v="98.75"/>
    <n v="99.64"/>
    <n v="95.74"/>
    <n v="31.49"/>
    <n v="2811.72"/>
    <n v="1.1359999999999999"/>
    <n v="101.44"/>
  </r>
  <r>
    <x v="263"/>
    <x v="8"/>
    <x v="3"/>
    <x v="0"/>
    <x v="1265"/>
    <n v="7.37"/>
    <x v="47"/>
    <n v="36.39"/>
    <n v="35.9"/>
    <n v="0.48"/>
    <x v="293"/>
    <n v="92.12"/>
    <n v="93.76"/>
    <n v="85.22"/>
    <n v="3.31"/>
    <n v="1697.31"/>
    <n v="9.0999999999999998E-2"/>
    <n v="46.65"/>
  </r>
  <r>
    <x v="263"/>
    <x v="8"/>
    <x v="3"/>
    <x v="1"/>
    <x v="815"/>
    <n v="7.99"/>
    <x v="130"/>
    <n v="37.22"/>
    <n v="35.47"/>
    <n v="1.75"/>
    <x v="490"/>
    <n v="99.88"/>
    <n v="98.23"/>
    <n v="93.5"/>
    <n v="4.51"/>
    <n v="1708.89"/>
    <n v="0.121"/>
    <n v="45.91"/>
  </r>
  <r>
    <x v="263"/>
    <x v="8"/>
    <x v="3"/>
    <x v="2"/>
    <x v="571"/>
    <n v="7.41"/>
    <x v="50"/>
    <n v="35.39"/>
    <n v="35.39"/>
    <n v="0"/>
    <x v="56"/>
    <n v="92.62"/>
    <n v="86.95"/>
    <n v="80.540000000000006"/>
    <n v="7.19"/>
    <n v="1490.88"/>
    <n v="0.20300000000000001"/>
    <n v="42.12"/>
  </r>
  <r>
    <x v="264"/>
    <x v="8"/>
    <x v="0"/>
    <x v="0"/>
    <x v="370"/>
    <n v="7.48"/>
    <x v="44"/>
    <n v="36.630000000000003"/>
    <n v="35.54"/>
    <n v="1.0900000000000001"/>
    <x v="347"/>
    <n v="93.5"/>
    <n v="93.54"/>
    <n v="84.87"/>
    <n v="29.38"/>
    <n v="3082.84"/>
    <n v="0.80200000000000005"/>
    <n v="84.16"/>
  </r>
  <r>
    <x v="264"/>
    <x v="8"/>
    <x v="0"/>
    <x v="1"/>
    <x v="641"/>
    <n v="7.86"/>
    <x v="66"/>
    <n v="38.26"/>
    <n v="38.020000000000003"/>
    <n v="0.24"/>
    <x v="163"/>
    <n v="98.25"/>
    <n v="98.9"/>
    <n v="96.56"/>
    <n v="34.47"/>
    <n v="3146.54"/>
    <n v="0.90100000000000002"/>
    <n v="82.24"/>
  </r>
  <r>
    <x v="264"/>
    <x v="8"/>
    <x v="0"/>
    <x v="2"/>
    <x v="966"/>
    <n v="7.48"/>
    <x v="44"/>
    <n v="32.090000000000003"/>
    <n v="31.46"/>
    <n v="0.63"/>
    <x v="31"/>
    <n v="93.5"/>
    <n v="89.5"/>
    <n v="82.04"/>
    <n v="26.35"/>
    <n v="2659.83"/>
    <n v="0.82099999999999995"/>
    <n v="82.89"/>
  </r>
  <r>
    <x v="264"/>
    <x v="8"/>
    <x v="1"/>
    <x v="0"/>
    <x v="143"/>
    <n v="7.09"/>
    <x v="93"/>
    <n v="30.22"/>
    <n v="29.46"/>
    <n v="0.76"/>
    <x v="92"/>
    <n v="88.62"/>
    <n v="93.68"/>
    <n v="80.94"/>
    <n v="41.98"/>
    <n v="3535.46"/>
    <n v="1.389"/>
    <n v="117.01"/>
  </r>
  <r>
    <x v="264"/>
    <x v="8"/>
    <x v="1"/>
    <x v="1"/>
    <x v="445"/>
    <n v="7.44"/>
    <x v="43"/>
    <n v="30.98"/>
    <n v="30.24"/>
    <n v="0.74"/>
    <x v="244"/>
    <n v="93"/>
    <n v="96.05"/>
    <n v="87.19"/>
    <n v="43.49"/>
    <n v="3685.33"/>
    <n v="1.4039999999999999"/>
    <n v="118.97"/>
  </r>
  <r>
    <x v="264"/>
    <x v="8"/>
    <x v="1"/>
    <x v="2"/>
    <x v="1138"/>
    <n v="7.63"/>
    <x v="19"/>
    <n v="31.63"/>
    <n v="31.08"/>
    <n v="0.56000000000000005"/>
    <x v="29"/>
    <n v="95.38"/>
    <n v="96.45"/>
    <n v="90.37"/>
    <n v="44.81"/>
    <n v="3754.66"/>
    <n v="1.4159999999999999"/>
    <n v="118.69"/>
  </r>
  <r>
    <x v="264"/>
    <x v="8"/>
    <x v="2"/>
    <x v="0"/>
    <x v="375"/>
    <n v="7.89"/>
    <x v="29"/>
    <n v="33.49"/>
    <n v="31.85"/>
    <n v="1.64"/>
    <x v="491"/>
    <n v="98.62"/>
    <n v="93.06"/>
    <n v="87.27"/>
    <n v="35.86"/>
    <n v="3271.62"/>
    <n v="1.071"/>
    <n v="97.68"/>
  </r>
  <r>
    <x v="264"/>
    <x v="8"/>
    <x v="2"/>
    <x v="1"/>
    <x v="900"/>
    <n v="7.84"/>
    <x v="52"/>
    <n v="31.23"/>
    <n v="30.21"/>
    <n v="1.02"/>
    <x v="139"/>
    <n v="98"/>
    <n v="97.05"/>
    <n v="92.01"/>
    <n v="35.049999999999997"/>
    <n v="3076.35"/>
    <n v="1.1220000000000001"/>
    <n v="98.5"/>
  </r>
  <r>
    <x v="264"/>
    <x v="8"/>
    <x v="2"/>
    <x v="2"/>
    <x v="1141"/>
    <n v="7.43"/>
    <x v="37"/>
    <n v="30.29"/>
    <n v="29.37"/>
    <n v="0.92"/>
    <x v="121"/>
    <n v="92.88"/>
    <n v="93.56"/>
    <n v="84.25"/>
    <n v="32.54"/>
    <n v="2890.42"/>
    <n v="1.0740000000000001"/>
    <n v="95.41"/>
  </r>
  <r>
    <x v="264"/>
    <x v="8"/>
    <x v="3"/>
    <x v="0"/>
    <x v="2"/>
    <n v="7.81"/>
    <x v="49"/>
    <n v="37.47"/>
    <n v="36.200000000000003"/>
    <n v="1.27"/>
    <x v="434"/>
    <n v="97.62"/>
    <n v="100.76"/>
    <n v="95.03"/>
    <n v="3.14"/>
    <n v="1555.5"/>
    <n v="8.4000000000000005E-2"/>
    <n v="41.51"/>
  </r>
  <r>
    <x v="264"/>
    <x v="8"/>
    <x v="3"/>
    <x v="1"/>
    <x v="710"/>
    <n v="7.28"/>
    <x v="90"/>
    <n v="36.26"/>
    <n v="35.97"/>
    <n v="0.28999999999999998"/>
    <x v="65"/>
    <n v="91"/>
    <n v="100.21"/>
    <n v="90.45"/>
    <n v="5.45"/>
    <n v="1653.31"/>
    <n v="0.15"/>
    <n v="45.6"/>
  </r>
  <r>
    <x v="264"/>
    <x v="8"/>
    <x v="3"/>
    <x v="2"/>
    <x v="564"/>
    <n v="7.49"/>
    <x v="55"/>
    <n v="34.58"/>
    <n v="34.4"/>
    <n v="0.18"/>
    <x v="482"/>
    <n v="93.62"/>
    <n v="89.34"/>
    <n v="83.2"/>
    <n v="3.31"/>
    <n v="1325.73"/>
    <n v="9.6000000000000002E-2"/>
    <n v="38.33"/>
  </r>
  <r>
    <x v="265"/>
    <x v="8"/>
    <x v="0"/>
    <x v="0"/>
    <x v="845"/>
    <n v="7.35"/>
    <x v="34"/>
    <n v="37.51"/>
    <n v="36.729999999999997"/>
    <n v="0.78"/>
    <x v="167"/>
    <n v="91.88"/>
    <n v="93.97"/>
    <n v="84.54"/>
    <n v="33.58"/>
    <n v="3086.06"/>
    <n v="0.89500000000000002"/>
    <n v="82.27"/>
  </r>
  <r>
    <x v="265"/>
    <x v="8"/>
    <x v="0"/>
    <x v="1"/>
    <x v="846"/>
    <n v="7.63"/>
    <x v="19"/>
    <n v="39.64"/>
    <n v="39.15"/>
    <n v="0.49"/>
    <x v="155"/>
    <n v="95.38"/>
    <n v="97.93"/>
    <n v="92.25"/>
    <n v="33.9"/>
    <n v="3221.04"/>
    <n v="0.85499999999999998"/>
    <n v="81.27"/>
  </r>
  <r>
    <x v="265"/>
    <x v="8"/>
    <x v="0"/>
    <x v="2"/>
    <x v="826"/>
    <n v="7.69"/>
    <x v="13"/>
    <n v="33.799999999999997"/>
    <n v="33.380000000000003"/>
    <n v="0.42"/>
    <x v="376"/>
    <n v="96.12"/>
    <n v="93.3"/>
    <n v="88.56"/>
    <n v="27.26"/>
    <n v="2860.67"/>
    <n v="0.80700000000000005"/>
    <n v="84.64"/>
  </r>
  <r>
    <x v="265"/>
    <x v="8"/>
    <x v="1"/>
    <x v="0"/>
    <x v="305"/>
    <n v="7.08"/>
    <x v="133"/>
    <n v="33.53"/>
    <n v="33"/>
    <n v="0.53"/>
    <x v="219"/>
    <n v="88.5"/>
    <n v="96.58"/>
    <n v="84.13"/>
    <n v="47.74"/>
    <n v="4046.27"/>
    <n v="1.4239999999999999"/>
    <n v="120.67"/>
  </r>
  <r>
    <x v="265"/>
    <x v="8"/>
    <x v="1"/>
    <x v="1"/>
    <x v="1046"/>
    <n v="7.79"/>
    <x v="71"/>
    <n v="32.1"/>
    <n v="31.34"/>
    <n v="0.76"/>
    <x v="17"/>
    <n v="97.38"/>
    <n v="95.06"/>
    <n v="90.37"/>
    <n v="46.73"/>
    <n v="3777.44"/>
    <n v="1.456"/>
    <n v="117.68"/>
  </r>
  <r>
    <x v="265"/>
    <x v="8"/>
    <x v="1"/>
    <x v="2"/>
    <x v="500"/>
    <n v="7.4"/>
    <x v="81"/>
    <n v="33.01"/>
    <n v="32.590000000000003"/>
    <n v="0.43"/>
    <x v="158"/>
    <n v="92.5"/>
    <n v="93.44"/>
    <n v="85.31"/>
    <n v="47.22"/>
    <n v="3905.03"/>
    <n v="1.43"/>
    <n v="118.28"/>
  </r>
  <r>
    <x v="265"/>
    <x v="8"/>
    <x v="2"/>
    <x v="0"/>
    <x v="1050"/>
    <n v="7.7"/>
    <x v="10"/>
    <n v="29.74"/>
    <n v="29.04"/>
    <n v="0.7"/>
    <x v="236"/>
    <n v="96.25"/>
    <n v="91.55"/>
    <n v="86.06"/>
    <n v="32.94"/>
    <n v="2833.5"/>
    <n v="1.1080000000000001"/>
    <n v="95.29"/>
  </r>
  <r>
    <x v="265"/>
    <x v="8"/>
    <x v="2"/>
    <x v="1"/>
    <x v="1105"/>
    <n v="7.58"/>
    <x v="6"/>
    <n v="30.72"/>
    <n v="29.86"/>
    <n v="0.86"/>
    <x v="352"/>
    <n v="94.75"/>
    <n v="99.99"/>
    <n v="92.09"/>
    <n v="35.020000000000003"/>
    <n v="2965.53"/>
    <n v="1.1399999999999999"/>
    <n v="96.52"/>
  </r>
  <r>
    <x v="265"/>
    <x v="8"/>
    <x v="2"/>
    <x v="2"/>
    <x v="1106"/>
    <n v="7.81"/>
    <x v="49"/>
    <n v="28.99"/>
    <n v="28.29"/>
    <n v="0.71"/>
    <x v="76"/>
    <n v="97.62"/>
    <n v="86.46"/>
    <n v="82.35"/>
    <n v="32.53"/>
    <n v="2744.18"/>
    <n v="1.1220000000000001"/>
    <n v="94.65"/>
  </r>
  <r>
    <x v="265"/>
    <x v="8"/>
    <x v="3"/>
    <x v="0"/>
    <x v="1052"/>
    <n v="7.92"/>
    <x v="86"/>
    <n v="40.909999999999997"/>
    <n v="40.29"/>
    <n v="0.62"/>
    <x v="279"/>
    <n v="99"/>
    <n v="93.82"/>
    <n v="91.48"/>
    <n v="4.8"/>
    <n v="1785.03"/>
    <n v="0.11700000000000001"/>
    <n v="43.64"/>
  </r>
  <r>
    <x v="265"/>
    <x v="8"/>
    <x v="3"/>
    <x v="1"/>
    <x v="1107"/>
    <n v="7.49"/>
    <x v="55"/>
    <n v="36.97"/>
    <n v="36.61"/>
    <n v="0.37"/>
    <x v="181"/>
    <n v="93.62"/>
    <n v="96.54"/>
    <n v="89.49"/>
    <n v="3.77"/>
    <n v="1438.03"/>
    <n v="0.10199999999999999"/>
    <n v="38.89"/>
  </r>
  <r>
    <x v="265"/>
    <x v="8"/>
    <x v="3"/>
    <x v="2"/>
    <x v="1070"/>
    <n v="7.82"/>
    <x v="46"/>
    <n v="35.950000000000003"/>
    <n v="35.85"/>
    <n v="0.1"/>
    <x v="205"/>
    <n v="97.75"/>
    <n v="96.24"/>
    <n v="93.82"/>
    <n v="5.17"/>
    <n v="1638.34"/>
    <n v="0.14399999999999999"/>
    <n v="45.57"/>
  </r>
  <r>
    <x v="266"/>
    <x v="8"/>
    <x v="0"/>
    <x v="0"/>
    <x v="1266"/>
    <n v="7.58"/>
    <x v="6"/>
    <n v="35.299999999999997"/>
    <n v="34.700000000000003"/>
    <n v="0.6"/>
    <x v="25"/>
    <n v="94.75"/>
    <n v="93.98"/>
    <n v="87.54"/>
    <n v="29.83"/>
    <n v="2960.5"/>
    <n v="0.84499999999999997"/>
    <n v="83.87"/>
  </r>
  <r>
    <x v="266"/>
    <x v="8"/>
    <x v="0"/>
    <x v="1"/>
    <x v="656"/>
    <n v="7.64"/>
    <x v="22"/>
    <n v="37.6"/>
    <n v="36.119999999999997"/>
    <n v="1.47"/>
    <x v="392"/>
    <n v="95.5"/>
    <n v="99.72"/>
    <n v="91.5"/>
    <n v="30.82"/>
    <n v="3139.56"/>
    <n v="0.82"/>
    <n v="83.51"/>
  </r>
  <r>
    <x v="266"/>
    <x v="8"/>
    <x v="0"/>
    <x v="2"/>
    <x v="1032"/>
    <n v="7.66"/>
    <x v="63"/>
    <n v="36.71"/>
    <n v="35.83"/>
    <n v="0.87"/>
    <x v="22"/>
    <n v="95.75"/>
    <n v="90.52"/>
    <n v="84.61"/>
    <n v="30.52"/>
    <n v="3036.14"/>
    <n v="0.83099999999999996"/>
    <n v="82.71"/>
  </r>
  <r>
    <x v="266"/>
    <x v="8"/>
    <x v="1"/>
    <x v="0"/>
    <x v="1033"/>
    <n v="7.74"/>
    <x v="45"/>
    <n v="29.7"/>
    <n v="29.64"/>
    <n v="0.06"/>
    <x v="425"/>
    <n v="96.75"/>
    <n v="96.6"/>
    <n v="93.28"/>
    <n v="43.17"/>
    <n v="3505.48"/>
    <n v="1.4530000000000001"/>
    <n v="118.03"/>
  </r>
  <r>
    <x v="266"/>
    <x v="8"/>
    <x v="1"/>
    <x v="1"/>
    <x v="613"/>
    <n v="7.93"/>
    <x v="115"/>
    <n v="34.200000000000003"/>
    <n v="33.65"/>
    <n v="0.55000000000000004"/>
    <x v="154"/>
    <n v="99.12"/>
    <n v="102.1"/>
    <n v="99.58"/>
    <n v="48.43"/>
    <n v="3964.34"/>
    <n v="1.4159999999999999"/>
    <n v="115.91"/>
  </r>
  <r>
    <x v="266"/>
    <x v="8"/>
    <x v="1"/>
    <x v="2"/>
    <x v="899"/>
    <n v="7.49"/>
    <x v="55"/>
    <n v="31.09"/>
    <n v="30.8"/>
    <n v="0.28999999999999998"/>
    <x v="344"/>
    <n v="93.62"/>
    <n v="96.61"/>
    <n v="89.61"/>
    <n v="45.09"/>
    <n v="3716.09"/>
    <n v="1.45"/>
    <n v="119.52"/>
  </r>
  <r>
    <x v="266"/>
    <x v="8"/>
    <x v="2"/>
    <x v="0"/>
    <x v="1138"/>
    <n v="7.78"/>
    <x v="14"/>
    <n v="32.26"/>
    <n v="31.83"/>
    <n v="0.43"/>
    <x v="293"/>
    <n v="97.25"/>
    <n v="99.99"/>
    <n v="95.95"/>
    <n v="34.75"/>
    <n v="3088.61"/>
    <n v="1.077"/>
    <n v="95.73"/>
  </r>
  <r>
    <x v="266"/>
    <x v="8"/>
    <x v="2"/>
    <x v="1"/>
    <x v="1267"/>
    <n v="7.78"/>
    <x v="14"/>
    <n v="31.74"/>
    <n v="30.88"/>
    <n v="0.86"/>
    <x v="198"/>
    <n v="97.25"/>
    <n v="95.92"/>
    <n v="90.76"/>
    <n v="36.42"/>
    <n v="3049.23"/>
    <n v="1.1479999999999999"/>
    <n v="96.07"/>
  </r>
  <r>
    <x v="266"/>
    <x v="8"/>
    <x v="2"/>
    <x v="2"/>
    <x v="1268"/>
    <n v="7.51"/>
    <x v="28"/>
    <n v="26.65"/>
    <n v="25.69"/>
    <n v="0.96"/>
    <x v="424"/>
    <n v="93.88"/>
    <n v="93.47"/>
    <n v="84.58"/>
    <n v="30.63"/>
    <n v="2630.48"/>
    <n v="1.149"/>
    <n v="98.69"/>
  </r>
  <r>
    <x v="266"/>
    <x v="8"/>
    <x v="3"/>
    <x v="0"/>
    <x v="963"/>
    <n v="7.35"/>
    <x v="34"/>
    <n v="35.74"/>
    <n v="35.74"/>
    <n v="0"/>
    <x v="56"/>
    <n v="91.88"/>
    <n v="100.85"/>
    <n v="92.66"/>
    <n v="6.36"/>
    <n v="1406.92"/>
    <n v="0.17799999999999999"/>
    <n v="39.36"/>
  </r>
  <r>
    <x v="266"/>
    <x v="8"/>
    <x v="3"/>
    <x v="1"/>
    <x v="618"/>
    <n v="7.81"/>
    <x v="49"/>
    <n v="37.42"/>
    <n v="37.01"/>
    <n v="0.41"/>
    <x v="108"/>
    <n v="97.62"/>
    <n v="99.22"/>
    <n v="95.8"/>
    <n v="3.89"/>
    <n v="1517.11"/>
    <n v="0.104"/>
    <n v="40.54"/>
  </r>
  <r>
    <x v="266"/>
    <x v="8"/>
    <x v="3"/>
    <x v="2"/>
    <x v="1059"/>
    <n v="7.69"/>
    <x v="13"/>
    <n v="38.369999999999997"/>
    <n v="38.130000000000003"/>
    <n v="0.24"/>
    <x v="294"/>
    <n v="96.12"/>
    <n v="92.46"/>
    <n v="88.33"/>
    <n v="4.8499999999999996"/>
    <n v="1566.9"/>
    <n v="0.126"/>
    <n v="40.840000000000003"/>
  </r>
  <r>
    <x v="267"/>
    <x v="8"/>
    <x v="0"/>
    <x v="0"/>
    <x v="310"/>
    <n v="7.95"/>
    <x v="67"/>
    <n v="36.799999999999997"/>
    <n v="36.18"/>
    <n v="0.62"/>
    <x v="159"/>
    <n v="99.38"/>
    <n v="94.47"/>
    <n v="92.31"/>
    <n v="31.96"/>
    <n v="3011.13"/>
    <n v="0.86899999999999999"/>
    <n v="81.819999999999993"/>
  </r>
  <r>
    <x v="267"/>
    <x v="8"/>
    <x v="0"/>
    <x v="1"/>
    <x v="744"/>
    <n v="7.74"/>
    <x v="45"/>
    <n v="43.43"/>
    <n v="42.32"/>
    <n v="1.1200000000000001"/>
    <x v="11"/>
    <n v="96.75"/>
    <n v="97.46"/>
    <n v="91.87"/>
    <n v="37.93"/>
    <n v="3580.47"/>
    <n v="0.873"/>
    <n v="82.44"/>
  </r>
  <r>
    <x v="267"/>
    <x v="8"/>
    <x v="0"/>
    <x v="2"/>
    <x v="792"/>
    <n v="7.25"/>
    <x v="87"/>
    <n v="38.18"/>
    <n v="37.409999999999997"/>
    <n v="0.76"/>
    <x v="4"/>
    <n v="90.62"/>
    <n v="95.07"/>
    <n v="84.44"/>
    <n v="32.950000000000003"/>
    <n v="3048.05"/>
    <n v="0.86299999999999999"/>
    <n v="79.84"/>
  </r>
  <r>
    <x v="267"/>
    <x v="8"/>
    <x v="1"/>
    <x v="0"/>
    <x v="1269"/>
    <n v="7.38"/>
    <x v="16"/>
    <n v="31.06"/>
    <n v="30.86"/>
    <n v="0.2"/>
    <x v="137"/>
    <n v="92.25"/>
    <n v="94.36"/>
    <n v="86.48"/>
    <n v="46.43"/>
    <n v="3607.87"/>
    <n v="1.4950000000000001"/>
    <n v="116.17"/>
  </r>
  <r>
    <x v="267"/>
    <x v="8"/>
    <x v="1"/>
    <x v="1"/>
    <x v="746"/>
    <n v="7.62"/>
    <x v="54"/>
    <n v="34.479999999999997"/>
    <n v="34.03"/>
    <n v="0.46"/>
    <x v="99"/>
    <n v="95.25"/>
    <n v="98.54"/>
    <n v="92.62"/>
    <n v="48.88"/>
    <n v="4039.07"/>
    <n v="1.4179999999999999"/>
    <n v="117.14"/>
  </r>
  <r>
    <x v="267"/>
    <x v="8"/>
    <x v="1"/>
    <x v="2"/>
    <x v="795"/>
    <n v="7.53"/>
    <x v="78"/>
    <n v="34.94"/>
    <n v="34.630000000000003"/>
    <n v="0.31"/>
    <x v="164"/>
    <n v="94.12"/>
    <n v="94.11"/>
    <n v="87.79"/>
    <n v="50.15"/>
    <n v="4068.25"/>
    <n v="1.4350000000000001"/>
    <n v="116.42"/>
  </r>
  <r>
    <x v="267"/>
    <x v="8"/>
    <x v="2"/>
    <x v="0"/>
    <x v="827"/>
    <n v="7.46"/>
    <x v="96"/>
    <n v="33.29"/>
    <n v="32.61"/>
    <n v="0.68"/>
    <x v="171"/>
    <n v="93.25"/>
    <n v="94.85"/>
    <n v="86.63"/>
    <n v="36.340000000000003"/>
    <n v="3288.3"/>
    <n v="1.0920000000000001"/>
    <n v="98.78"/>
  </r>
  <r>
    <x v="267"/>
    <x v="8"/>
    <x v="2"/>
    <x v="1"/>
    <x v="497"/>
    <n v="7.67"/>
    <x v="0"/>
    <n v="30.48"/>
    <n v="29.8"/>
    <n v="0.68"/>
    <x v="35"/>
    <n v="95.88"/>
    <n v="97.09"/>
    <n v="91.01"/>
    <n v="33.99"/>
    <n v="2954.33"/>
    <n v="1.115"/>
    <n v="96.93"/>
  </r>
  <r>
    <x v="267"/>
    <x v="8"/>
    <x v="2"/>
    <x v="2"/>
    <x v="796"/>
    <n v="7.51"/>
    <x v="28"/>
    <n v="32.72"/>
    <n v="31.58"/>
    <n v="1.1399999999999999"/>
    <x v="112"/>
    <n v="93.88"/>
    <n v="92.85"/>
    <n v="84.12"/>
    <n v="37.33"/>
    <n v="2986.46"/>
    <n v="1.141"/>
    <n v="91.27"/>
  </r>
  <r>
    <x v="267"/>
    <x v="8"/>
    <x v="3"/>
    <x v="0"/>
    <x v="835"/>
    <n v="7.77"/>
    <x v="26"/>
    <n v="44.85"/>
    <n v="44.29"/>
    <n v="0.56000000000000005"/>
    <x v="376"/>
    <n v="97.12"/>
    <n v="99.1"/>
    <n v="95.04"/>
    <n v="5.82"/>
    <n v="1888.72"/>
    <n v="0.13"/>
    <n v="42.11"/>
  </r>
  <r>
    <x v="267"/>
    <x v="8"/>
    <x v="3"/>
    <x v="1"/>
    <x v="836"/>
    <n v="7.36"/>
    <x v="38"/>
    <n v="38.78"/>
    <n v="38.78"/>
    <n v="0"/>
    <x v="56"/>
    <n v="92"/>
    <n v="95.62"/>
    <n v="87.97"/>
    <n v="3.24"/>
    <n v="1706.46"/>
    <n v="8.4000000000000005E-2"/>
    <n v="44.01"/>
  </r>
  <r>
    <x v="267"/>
    <x v="8"/>
    <x v="3"/>
    <x v="2"/>
    <x v="799"/>
    <n v="7.51"/>
    <x v="28"/>
    <n v="37.71"/>
    <n v="37.17"/>
    <n v="0.55000000000000004"/>
    <x v="185"/>
    <n v="93.88"/>
    <n v="96.28"/>
    <n v="89.07"/>
    <n v="2.57"/>
    <n v="1649.42"/>
    <n v="6.8000000000000005E-2"/>
    <n v="43.74"/>
  </r>
  <r>
    <x v="268"/>
    <x v="8"/>
    <x v="0"/>
    <x v="0"/>
    <x v="344"/>
    <n v="7.85"/>
    <x v="7"/>
    <n v="40.32"/>
    <n v="39.700000000000003"/>
    <n v="0.62"/>
    <x v="13"/>
    <n v="98.12"/>
    <n v="92.45"/>
    <n v="89.33"/>
    <n v="35.15"/>
    <n v="3395.58"/>
    <n v="0.872"/>
    <n v="84.22"/>
  </r>
  <r>
    <x v="268"/>
    <x v="8"/>
    <x v="0"/>
    <x v="1"/>
    <x v="664"/>
    <n v="7.67"/>
    <x v="0"/>
    <n v="37.11"/>
    <n v="36.01"/>
    <n v="1.1000000000000001"/>
    <x v="347"/>
    <n v="95.88"/>
    <n v="94.59"/>
    <n v="87.99"/>
    <n v="30.95"/>
    <n v="3126.57"/>
    <n v="0.83399999999999996"/>
    <n v="84.25"/>
  </r>
  <r>
    <x v="268"/>
    <x v="8"/>
    <x v="0"/>
    <x v="2"/>
    <x v="226"/>
    <n v="7.35"/>
    <x v="34"/>
    <n v="32.409999999999997"/>
    <n v="31.59"/>
    <n v="0.83"/>
    <x v="258"/>
    <n v="91.88"/>
    <n v="93.56"/>
    <n v="83.76"/>
    <n v="26.72"/>
    <n v="2724.01"/>
    <n v="0.82399999999999995"/>
    <n v="84.04"/>
  </r>
  <r>
    <x v="268"/>
    <x v="8"/>
    <x v="1"/>
    <x v="0"/>
    <x v="1066"/>
    <n v="7.81"/>
    <x v="49"/>
    <n v="31.68"/>
    <n v="31.33"/>
    <n v="0.35"/>
    <x v="187"/>
    <n v="97.62"/>
    <n v="95.98"/>
    <n v="92.66"/>
    <n v="47.05"/>
    <n v="3654.04"/>
    <n v="1.4850000000000001"/>
    <n v="115.33"/>
  </r>
  <r>
    <x v="268"/>
    <x v="8"/>
    <x v="1"/>
    <x v="1"/>
    <x v="276"/>
    <n v="7.32"/>
    <x v="18"/>
    <n v="32"/>
    <n v="31.63"/>
    <n v="0.37"/>
    <x v="204"/>
    <n v="91.5"/>
    <n v="98.44"/>
    <n v="89.03"/>
    <n v="44.26"/>
    <n v="3726.18"/>
    <n v="1.383"/>
    <n v="116.45"/>
  </r>
  <r>
    <x v="268"/>
    <x v="8"/>
    <x v="1"/>
    <x v="2"/>
    <x v="1270"/>
    <n v="7.7"/>
    <x v="10"/>
    <n v="31.04"/>
    <n v="30.32"/>
    <n v="0.72"/>
    <x v="242"/>
    <n v="96.25"/>
    <n v="94.72"/>
    <n v="89.06"/>
    <n v="44.54"/>
    <n v="3716.64"/>
    <n v="1.4350000000000001"/>
    <n v="119.73"/>
  </r>
  <r>
    <x v="268"/>
    <x v="8"/>
    <x v="2"/>
    <x v="0"/>
    <x v="1068"/>
    <n v="7.66"/>
    <x v="63"/>
    <n v="28.39"/>
    <n v="27.69"/>
    <n v="0.7"/>
    <x v="213"/>
    <n v="95.75"/>
    <n v="95.27"/>
    <n v="88.98"/>
    <n v="30.68"/>
    <n v="2709.94"/>
    <n v="1.081"/>
    <n v="95.47"/>
  </r>
  <r>
    <x v="268"/>
    <x v="8"/>
    <x v="2"/>
    <x v="1"/>
    <x v="279"/>
    <n v="7.76"/>
    <x v="15"/>
    <n v="31.8"/>
    <n v="30.54"/>
    <n v="1.26"/>
    <x v="326"/>
    <n v="97"/>
    <n v="98.09"/>
    <n v="91.38"/>
    <n v="34.06"/>
    <n v="2855.16"/>
    <n v="1.071"/>
    <n v="89.78"/>
  </r>
  <r>
    <x v="268"/>
    <x v="8"/>
    <x v="2"/>
    <x v="2"/>
    <x v="1271"/>
    <n v="7.09"/>
    <x v="93"/>
    <n v="27.86"/>
    <n v="26.43"/>
    <n v="1.42"/>
    <x v="492"/>
    <n v="88.62"/>
    <n v="90.72"/>
    <n v="76.290000000000006"/>
    <n v="30.57"/>
    <n v="2669.45"/>
    <n v="1.0980000000000001"/>
    <n v="95.82"/>
  </r>
  <r>
    <x v="268"/>
    <x v="8"/>
    <x v="3"/>
    <x v="0"/>
    <x v="868"/>
    <n v="7.79"/>
    <x v="71"/>
    <n v="37.89"/>
    <n v="37.130000000000003"/>
    <n v="0.77"/>
    <x v="184"/>
    <n v="97.38"/>
    <n v="98.41"/>
    <n v="93.89"/>
    <n v="2.42"/>
    <n v="1527.32"/>
    <n v="6.4000000000000001E-2"/>
    <n v="40.299999999999997"/>
  </r>
  <r>
    <x v="268"/>
    <x v="8"/>
    <x v="3"/>
    <x v="1"/>
    <x v="164"/>
    <n v="7.69"/>
    <x v="13"/>
    <n v="36.36"/>
    <n v="36.06"/>
    <n v="0.3"/>
    <x v="222"/>
    <n v="96.12"/>
    <n v="96.53"/>
    <n v="92.02"/>
    <n v="1.39"/>
    <n v="1455.94"/>
    <n v="3.7999999999999999E-2"/>
    <n v="40.04"/>
  </r>
  <r>
    <x v="268"/>
    <x v="8"/>
    <x v="3"/>
    <x v="2"/>
    <x v="258"/>
    <n v="7.3"/>
    <x v="32"/>
    <n v="33.74"/>
    <n v="33.17"/>
    <n v="0.56999999999999995"/>
    <x v="25"/>
    <n v="91.25"/>
    <n v="89.92"/>
    <n v="80.66"/>
    <n v="3.43"/>
    <n v="1336.06"/>
    <n v="0.10199999999999999"/>
    <n v="39.6"/>
  </r>
  <r>
    <x v="269"/>
    <x v="8"/>
    <x v="0"/>
    <x v="0"/>
    <x v="288"/>
    <n v="7.63"/>
    <x v="19"/>
    <n v="37.619999999999997"/>
    <n v="37.17"/>
    <n v="0.45"/>
    <x v="408"/>
    <n v="95.38"/>
    <n v="101.45"/>
    <n v="95.59"/>
    <n v="31.02"/>
    <n v="2967.18"/>
    <n v="0.82499999999999996"/>
    <n v="78.86"/>
  </r>
  <r>
    <x v="269"/>
    <x v="8"/>
    <x v="0"/>
    <x v="1"/>
    <x v="289"/>
    <n v="7.44"/>
    <x v="43"/>
    <n v="39.71"/>
    <n v="38.520000000000003"/>
    <n v="1.19"/>
    <x v="105"/>
    <n v="93"/>
    <n v="90.18"/>
    <n v="81.349999999999994"/>
    <n v="33.909999999999997"/>
    <n v="3220.17"/>
    <n v="0.85399999999999998"/>
    <n v="81.09"/>
  </r>
  <r>
    <x v="269"/>
    <x v="8"/>
    <x v="0"/>
    <x v="2"/>
    <x v="290"/>
    <n v="3.72"/>
    <x v="179"/>
    <n v="17.23"/>
    <n v="16.82"/>
    <n v="0.41"/>
    <x v="22"/>
    <n v="46.5"/>
    <n v="95.02"/>
    <n v="43.13"/>
    <n v="14.07"/>
    <n v="1344.18"/>
    <n v="0.81699999999999995"/>
    <n v="78.03"/>
  </r>
  <r>
    <x v="269"/>
    <x v="8"/>
    <x v="1"/>
    <x v="0"/>
    <x v="291"/>
    <n v="7.61"/>
    <x v="23"/>
    <n v="33.619999999999997"/>
    <n v="32.79"/>
    <n v="0.82"/>
    <x v="427"/>
    <n v="95.12"/>
    <n v="94.71"/>
    <n v="87.89"/>
    <n v="47.49"/>
    <n v="3968.29"/>
    <n v="1.413"/>
    <n v="118.05"/>
  </r>
  <r>
    <x v="269"/>
    <x v="8"/>
    <x v="1"/>
    <x v="1"/>
    <x v="292"/>
    <n v="7.87"/>
    <x v="33"/>
    <n v="36.090000000000003"/>
    <n v="36.090000000000003"/>
    <n v="0"/>
    <x v="177"/>
    <n v="98.38"/>
    <n v="98.96"/>
    <n v="97.34"/>
    <n v="54"/>
    <n v="4174.08"/>
    <n v="1.496"/>
    <n v="115.65"/>
  </r>
  <r>
    <x v="269"/>
    <x v="8"/>
    <x v="1"/>
    <x v="2"/>
    <x v="293"/>
    <n v="7.69"/>
    <x v="13"/>
    <n v="30.76"/>
    <n v="30.23"/>
    <n v="0.54"/>
    <x v="226"/>
    <n v="96.12"/>
    <n v="88.66"/>
    <n v="83.73"/>
    <n v="44.98"/>
    <n v="3585.56"/>
    <n v="1.462"/>
    <n v="116.55"/>
  </r>
  <r>
    <x v="269"/>
    <x v="8"/>
    <x v="2"/>
    <x v="0"/>
    <x v="294"/>
    <n v="7.51"/>
    <x v="28"/>
    <n v="31.51"/>
    <n v="30.31"/>
    <n v="1.21"/>
    <x v="190"/>
    <n v="93.88"/>
    <n v="94.28"/>
    <n v="85.12"/>
    <n v="35.31"/>
    <n v="3054.62"/>
    <n v="1.121"/>
    <n v="96.93"/>
  </r>
  <r>
    <x v="269"/>
    <x v="8"/>
    <x v="2"/>
    <x v="1"/>
    <x v="295"/>
    <n v="7.53"/>
    <x v="78"/>
    <n v="30.9"/>
    <n v="29.88"/>
    <n v="1.02"/>
    <x v="7"/>
    <n v="94.12"/>
    <n v="92.31"/>
    <n v="84.01"/>
    <n v="33.840000000000003"/>
    <n v="2974.42"/>
    <n v="1.095"/>
    <n v="96.25"/>
  </r>
  <r>
    <x v="269"/>
    <x v="8"/>
    <x v="2"/>
    <x v="2"/>
    <x v="296"/>
    <n v="7.97"/>
    <x v="77"/>
    <n v="34.909999999999997"/>
    <n v="33.799999999999997"/>
    <n v="1.1100000000000001"/>
    <x v="123"/>
    <n v="99.62"/>
    <n v="93.94"/>
    <n v="90.61"/>
    <n v="38.770000000000003"/>
    <n v="3361.12"/>
    <n v="1.1100000000000001"/>
    <n v="96.27"/>
  </r>
  <r>
    <x v="269"/>
    <x v="8"/>
    <x v="3"/>
    <x v="0"/>
    <x v="297"/>
    <n v="7.78"/>
    <x v="14"/>
    <n v="39.619999999999997"/>
    <n v="39.619999999999997"/>
    <n v="0"/>
    <x v="56"/>
    <n v="97.25"/>
    <n v="97.28"/>
    <n v="94.61"/>
    <n v="6.31"/>
    <n v="1700.73"/>
    <n v="0.159"/>
    <n v="42.93"/>
  </r>
  <r>
    <x v="269"/>
    <x v="8"/>
    <x v="3"/>
    <x v="1"/>
    <x v="136"/>
    <n v="7.85"/>
    <x v="7"/>
    <n v="41.94"/>
    <n v="41.55"/>
    <n v="0.39"/>
    <x v="344"/>
    <n v="98.12"/>
    <n v="95.23"/>
    <n v="92.57"/>
    <n v="4.03"/>
    <n v="1671.48"/>
    <n v="9.6000000000000002E-2"/>
    <n v="39.85"/>
  </r>
  <r>
    <x v="269"/>
    <x v="8"/>
    <x v="3"/>
    <x v="2"/>
    <x v="299"/>
    <n v="7.42"/>
    <x v="31"/>
    <n v="36.76"/>
    <n v="35.93"/>
    <n v="0.83"/>
    <x v="79"/>
    <n v="92.75"/>
    <n v="90.25"/>
    <n v="81.83"/>
    <n v="3.66"/>
    <n v="1503.74"/>
    <n v="0.1"/>
    <n v="40.909999999999997"/>
  </r>
  <r>
    <x v="270"/>
    <x v="8"/>
    <x v="0"/>
    <x v="0"/>
    <x v="380"/>
    <n v="7.53"/>
    <x v="78"/>
    <n v="35.47"/>
    <n v="34.01"/>
    <n v="1.46"/>
    <x v="436"/>
    <n v="94.12"/>
    <n v="94.02"/>
    <n v="84.86"/>
    <n v="28.53"/>
    <n v="2841.32"/>
    <n v="0.80400000000000005"/>
    <n v="80.099999999999994"/>
  </r>
  <r>
    <x v="270"/>
    <x v="8"/>
    <x v="0"/>
    <x v="1"/>
    <x v="1272"/>
    <n v="7.7"/>
    <x v="10"/>
    <n v="32.659999999999997"/>
    <n v="32.159999999999997"/>
    <n v="0.5"/>
    <x v="13"/>
    <n v="96.25"/>
    <n v="94.94"/>
    <n v="89.99"/>
    <n v="27.27"/>
    <n v="2549.9899999999998"/>
    <n v="0.83499999999999996"/>
    <n v="78.09"/>
  </r>
  <r>
    <x v="270"/>
    <x v="8"/>
    <x v="0"/>
    <x v="2"/>
    <x v="381"/>
    <n v="7.52"/>
    <x v="39"/>
    <n v="34.130000000000003"/>
    <n v="32.950000000000003"/>
    <n v="1.18"/>
    <x v="410"/>
    <n v="94"/>
    <n v="93.78"/>
    <n v="85.11"/>
    <n v="27.9"/>
    <n v="2870.56"/>
    <n v="0.81699999999999995"/>
    <n v="84.11"/>
  </r>
  <r>
    <x v="270"/>
    <x v="8"/>
    <x v="1"/>
    <x v="0"/>
    <x v="1273"/>
    <n v="7.64"/>
    <x v="22"/>
    <n v="32.06"/>
    <n v="31.41"/>
    <n v="0.65"/>
    <x v="184"/>
    <n v="95.5"/>
    <n v="92.08"/>
    <n v="86.16"/>
    <n v="48.38"/>
    <n v="3707.85"/>
    <n v="1.5089999999999999"/>
    <n v="115.66"/>
  </r>
  <r>
    <x v="270"/>
    <x v="8"/>
    <x v="1"/>
    <x v="1"/>
    <x v="1274"/>
    <n v="7.39"/>
    <x v="59"/>
    <n v="31.11"/>
    <n v="30.53"/>
    <n v="0.57999999999999996"/>
    <x v="122"/>
    <n v="92.38"/>
    <n v="98.24"/>
    <n v="89.05"/>
    <n v="46.24"/>
    <n v="3666.61"/>
    <n v="1.486"/>
    <n v="117.86"/>
  </r>
  <r>
    <x v="270"/>
    <x v="8"/>
    <x v="1"/>
    <x v="2"/>
    <x v="1117"/>
    <n v="7.19"/>
    <x v="88"/>
    <n v="29.29"/>
    <n v="28.66"/>
    <n v="0.64"/>
    <x v="296"/>
    <n v="89.88"/>
    <n v="96.12"/>
    <n v="84.52"/>
    <n v="42.35"/>
    <n v="3534.63"/>
    <n v="1.446"/>
    <n v="120.67"/>
  </r>
  <r>
    <x v="270"/>
    <x v="8"/>
    <x v="2"/>
    <x v="0"/>
    <x v="87"/>
    <n v="7.69"/>
    <x v="13"/>
    <n v="30.87"/>
    <n v="29.88"/>
    <n v="1"/>
    <x v="317"/>
    <n v="96.12"/>
    <n v="98.35"/>
    <n v="91.48"/>
    <n v="32.86"/>
    <n v="3007.15"/>
    <n v="1.0640000000000001"/>
    <n v="97.4"/>
  </r>
  <r>
    <x v="270"/>
    <x v="8"/>
    <x v="2"/>
    <x v="1"/>
    <x v="1261"/>
    <n v="7.57"/>
    <x v="42"/>
    <n v="28.74"/>
    <n v="28.32"/>
    <n v="0.42"/>
    <x v="185"/>
    <n v="94.62"/>
    <n v="97.43"/>
    <n v="90.86"/>
    <n v="30.76"/>
    <n v="2723.07"/>
    <n v="1.07"/>
    <n v="94.75"/>
  </r>
  <r>
    <x v="270"/>
    <x v="8"/>
    <x v="2"/>
    <x v="2"/>
    <x v="1148"/>
    <n v="7.36"/>
    <x v="38"/>
    <n v="28.35"/>
    <n v="27.39"/>
    <n v="0.96"/>
    <x v="378"/>
    <n v="92"/>
    <n v="95.11"/>
    <n v="84.53"/>
    <n v="31.67"/>
    <n v="2815.4"/>
    <n v="1.117"/>
    <n v="99.31"/>
  </r>
  <r>
    <x v="270"/>
    <x v="8"/>
    <x v="3"/>
    <x v="0"/>
    <x v="1183"/>
    <n v="7.8"/>
    <x v="30"/>
    <n v="34.49"/>
    <n v="34"/>
    <n v="0.49"/>
    <x v="90"/>
    <n v="97.5"/>
    <n v="93.86"/>
    <n v="90.21"/>
    <n v="4.6900000000000004"/>
    <n v="1423.12"/>
    <n v="0.13600000000000001"/>
    <n v="41.26"/>
  </r>
  <r>
    <x v="270"/>
    <x v="8"/>
    <x v="3"/>
    <x v="1"/>
    <x v="1229"/>
    <n v="7.61"/>
    <x v="23"/>
    <n v="32.83"/>
    <n v="32.65"/>
    <n v="0.17"/>
    <x v="482"/>
    <n v="95.12"/>
    <n v="94.6"/>
    <n v="89.51"/>
    <n v="3.07"/>
    <n v="1343.53"/>
    <n v="9.2999999999999999E-2"/>
    <n v="40.93"/>
  </r>
  <r>
    <x v="270"/>
    <x v="8"/>
    <x v="3"/>
    <x v="2"/>
    <x v="822"/>
    <n v="7.44"/>
    <x v="43"/>
    <n v="34.61"/>
    <n v="34.61"/>
    <n v="0"/>
    <x v="56"/>
    <n v="93"/>
    <n v="92.92"/>
    <n v="86.42"/>
    <n v="3.03"/>
    <n v="1647.32"/>
    <n v="8.7999999999999995E-2"/>
    <n v="47.6"/>
  </r>
  <r>
    <x v="271"/>
    <x v="8"/>
    <x v="0"/>
    <x v="0"/>
    <x v="998"/>
    <n v="7.73"/>
    <x v="1"/>
    <n v="36.21"/>
    <n v="35.35"/>
    <n v="0.87"/>
    <x v="244"/>
    <n v="96.62"/>
    <n v="95.11"/>
    <n v="89.7"/>
    <n v="29.9"/>
    <n v="2941"/>
    <n v="0.82599999999999996"/>
    <n v="81.209999999999994"/>
  </r>
  <r>
    <x v="271"/>
    <x v="8"/>
    <x v="0"/>
    <x v="1"/>
    <x v="857"/>
    <n v="7.71"/>
    <x v="41"/>
    <n v="33.85"/>
    <n v="32.979999999999997"/>
    <n v="0.87"/>
    <x v="251"/>
    <n v="96.38"/>
    <n v="96.55"/>
    <n v="90.65"/>
    <n v="28.82"/>
    <n v="2715.32"/>
    <n v="0.85099999999999998"/>
    <n v="80.209999999999994"/>
  </r>
  <r>
    <x v="271"/>
    <x v="8"/>
    <x v="0"/>
    <x v="2"/>
    <x v="999"/>
    <n v="7.48"/>
    <x v="44"/>
    <n v="31.55"/>
    <n v="31.02"/>
    <n v="0.53"/>
    <x v="277"/>
    <n v="93.5"/>
    <n v="93.26"/>
    <n v="85.74"/>
    <n v="27.03"/>
    <n v="2703.36"/>
    <n v="0.85699999999999998"/>
    <n v="85.69"/>
  </r>
  <r>
    <x v="271"/>
    <x v="8"/>
    <x v="1"/>
    <x v="0"/>
    <x v="1232"/>
    <n v="7.84"/>
    <x v="52"/>
    <n v="34.9"/>
    <n v="34.06"/>
    <n v="0.84"/>
    <x v="26"/>
    <n v="98"/>
    <n v="93.4"/>
    <n v="89.33"/>
    <n v="50.94"/>
    <n v="4160.3"/>
    <n v="1.4590000000000001"/>
    <n v="119.2"/>
  </r>
  <r>
    <x v="271"/>
    <x v="8"/>
    <x v="1"/>
    <x v="1"/>
    <x v="1144"/>
    <n v="7.56"/>
    <x v="76"/>
    <n v="32.92"/>
    <n v="32.42"/>
    <n v="0.5"/>
    <x v="46"/>
    <n v="94.5"/>
    <n v="103"/>
    <n v="95.86"/>
    <n v="47.03"/>
    <n v="4014.94"/>
    <n v="1.429"/>
    <n v="121.97"/>
  </r>
  <r>
    <x v="271"/>
    <x v="8"/>
    <x v="1"/>
    <x v="2"/>
    <x v="1275"/>
    <n v="7.88"/>
    <x v="95"/>
    <n v="31.19"/>
    <n v="30.47"/>
    <n v="0.72"/>
    <x v="72"/>
    <n v="98.5"/>
    <n v="90.73"/>
    <n v="87.29"/>
    <n v="44.24"/>
    <n v="3679.16"/>
    <n v="1.419"/>
    <n v="117.96"/>
  </r>
  <r>
    <x v="271"/>
    <x v="8"/>
    <x v="2"/>
    <x v="0"/>
    <x v="1276"/>
    <n v="7.27"/>
    <x v="12"/>
    <n v="29.68"/>
    <n v="29.1"/>
    <n v="0.57999999999999996"/>
    <x v="66"/>
    <n v="90.88"/>
    <n v="94.84"/>
    <n v="84.5"/>
    <n v="33.65"/>
    <n v="2882.87"/>
    <n v="1.1339999999999999"/>
    <n v="97.15"/>
  </r>
  <r>
    <x v="271"/>
    <x v="8"/>
    <x v="2"/>
    <x v="1"/>
    <x v="1146"/>
    <n v="7.65"/>
    <x v="48"/>
    <n v="29.82"/>
    <n v="29.52"/>
    <n v="0.3"/>
    <x v="295"/>
    <n v="95.62"/>
    <n v="94.95"/>
    <n v="89.87"/>
    <n v="32.93"/>
    <n v="2698.31"/>
    <n v="1.1040000000000001"/>
    <n v="90.49"/>
  </r>
  <r>
    <x v="271"/>
    <x v="8"/>
    <x v="2"/>
    <x v="2"/>
    <x v="1277"/>
    <n v="7.36"/>
    <x v="38"/>
    <n v="28.42"/>
    <n v="27.51"/>
    <n v="0.91"/>
    <x v="207"/>
    <n v="92"/>
    <n v="95.17"/>
    <n v="84.75"/>
    <n v="33.24"/>
    <n v="2764.98"/>
    <n v="1.17"/>
    <n v="97.29"/>
  </r>
  <r>
    <x v="271"/>
    <x v="8"/>
    <x v="3"/>
    <x v="0"/>
    <x v="1278"/>
    <n v="7.61"/>
    <x v="23"/>
    <n v="37.869999999999997"/>
    <n v="37.72"/>
    <n v="0.14000000000000001"/>
    <x v="260"/>
    <n v="95.12"/>
    <n v="96.34"/>
    <n v="91.3"/>
    <n v="3.21"/>
    <n v="1572.39"/>
    <n v="8.5000000000000006E-2"/>
    <n v="41.53"/>
  </r>
  <r>
    <x v="271"/>
    <x v="8"/>
    <x v="3"/>
    <x v="1"/>
    <x v="244"/>
    <n v="7.24"/>
    <x v="83"/>
    <n v="35.33"/>
    <n v="35.29"/>
    <n v="0.04"/>
    <x v="262"/>
    <n v="90.5"/>
    <n v="93.6"/>
    <n v="84.61"/>
    <n v="5.0599999999999996"/>
    <n v="1468.72"/>
    <n v="0.14299999999999999"/>
    <n v="41.57"/>
  </r>
  <r>
    <x v="271"/>
    <x v="8"/>
    <x v="3"/>
    <x v="2"/>
    <x v="802"/>
    <n v="7.85"/>
    <x v="7"/>
    <n v="36.409999999999997"/>
    <n v="35.590000000000003"/>
    <n v="0.82"/>
    <x v="255"/>
    <n v="98.12"/>
    <n v="94.39"/>
    <n v="90.53"/>
    <n v="4.0599999999999996"/>
    <n v="1526.11"/>
    <n v="0.111"/>
    <n v="41.91"/>
  </r>
  <r>
    <x v="272"/>
    <x v="8"/>
    <x v="0"/>
    <x v="0"/>
    <x v="1111"/>
    <n v="7.62"/>
    <x v="54"/>
    <n v="37.61"/>
    <n v="36.950000000000003"/>
    <n v="0.67"/>
    <x v="389"/>
    <n v="95.25"/>
    <n v="93.55"/>
    <n v="87.53"/>
    <n v="32.39"/>
    <n v="3186.4"/>
    <n v="0.86099999999999999"/>
    <n v="84.72"/>
  </r>
  <r>
    <x v="272"/>
    <x v="8"/>
    <x v="0"/>
    <x v="1"/>
    <x v="522"/>
    <n v="7.82"/>
    <x v="46"/>
    <n v="37.76"/>
    <n v="36.520000000000003"/>
    <n v="1.24"/>
    <x v="383"/>
    <n v="97.75"/>
    <n v="89.58"/>
    <n v="84.68"/>
    <n v="32.590000000000003"/>
    <n v="3023.36"/>
    <n v="0.86299999999999999"/>
    <n v="80.069999999999993"/>
  </r>
  <r>
    <x v="272"/>
    <x v="8"/>
    <x v="0"/>
    <x v="2"/>
    <x v="672"/>
    <n v="7.62"/>
    <x v="54"/>
    <n v="34.28"/>
    <n v="33.47"/>
    <n v="0.81"/>
    <x v="17"/>
    <n v="95.25"/>
    <n v="93.75"/>
    <n v="87.18"/>
    <n v="29.16"/>
    <n v="2773.57"/>
    <n v="0.85"/>
    <n v="80.900000000000006"/>
  </r>
  <r>
    <x v="272"/>
    <x v="8"/>
    <x v="1"/>
    <x v="0"/>
    <x v="674"/>
    <n v="7.81"/>
    <x v="49"/>
    <n v="38.17"/>
    <n v="37.42"/>
    <n v="0.76"/>
    <x v="256"/>
    <n v="97.62"/>
    <n v="97.04"/>
    <n v="92.86"/>
    <n v="55.65"/>
    <n v="4512.08"/>
    <n v="1.458"/>
    <n v="118.2"/>
  </r>
  <r>
    <x v="272"/>
    <x v="8"/>
    <x v="1"/>
    <x v="1"/>
    <x v="526"/>
    <n v="7.67"/>
    <x v="0"/>
    <n v="34.1"/>
    <n v="33.229999999999997"/>
    <n v="0.87"/>
    <x v="130"/>
    <n v="95.88"/>
    <n v="92.67"/>
    <n v="86.57"/>
    <n v="49.92"/>
    <n v="4149.5"/>
    <n v="1.464"/>
    <n v="121.68"/>
  </r>
  <r>
    <x v="272"/>
    <x v="8"/>
    <x v="1"/>
    <x v="2"/>
    <x v="542"/>
    <n v="7.45"/>
    <x v="58"/>
    <n v="30.94"/>
    <n v="30.07"/>
    <n v="0.87"/>
    <x v="352"/>
    <n v="93.12"/>
    <n v="92.38"/>
    <n v="83.62"/>
    <n v="46.2"/>
    <n v="3651.35"/>
    <n v="1.4930000000000001"/>
    <n v="118.01"/>
  </r>
  <r>
    <x v="272"/>
    <x v="8"/>
    <x v="2"/>
    <x v="0"/>
    <x v="1096"/>
    <n v="7.49"/>
    <x v="55"/>
    <n v="29.08"/>
    <n v="28.26"/>
    <n v="0.82"/>
    <x v="385"/>
    <n v="93.62"/>
    <n v="96.17"/>
    <n v="87.5"/>
    <n v="33.340000000000003"/>
    <n v="2732.19"/>
    <n v="1.147"/>
    <n v="93.97"/>
  </r>
  <r>
    <x v="272"/>
    <x v="8"/>
    <x v="2"/>
    <x v="1"/>
    <x v="1112"/>
    <n v="7.75"/>
    <x v="53"/>
    <n v="32.340000000000003"/>
    <n v="31.54"/>
    <n v="0.8"/>
    <x v="304"/>
    <n v="96.88"/>
    <n v="95.91"/>
    <n v="90.62"/>
    <n v="35.74"/>
    <n v="3084.68"/>
    <n v="1.105"/>
    <n v="95.4"/>
  </r>
  <r>
    <x v="272"/>
    <x v="8"/>
    <x v="2"/>
    <x v="2"/>
    <x v="1113"/>
    <n v="7.28"/>
    <x v="90"/>
    <n v="29.58"/>
    <n v="28.56"/>
    <n v="1.03"/>
    <x v="196"/>
    <n v="91"/>
    <n v="95.45"/>
    <n v="83.84"/>
    <n v="31.96"/>
    <n v="2835.18"/>
    <n v="1.08"/>
    <n v="95.84"/>
  </r>
  <r>
    <x v="272"/>
    <x v="8"/>
    <x v="3"/>
    <x v="0"/>
    <x v="1114"/>
    <n v="7.72"/>
    <x v="24"/>
    <n v="42.09"/>
    <n v="41.32"/>
    <n v="0.77"/>
    <x v="151"/>
    <n v="96.5"/>
    <n v="92.9"/>
    <n v="88.01"/>
    <n v="5.81"/>
    <n v="1833.5"/>
    <n v="0.13800000000000001"/>
    <n v="43.56"/>
  </r>
  <r>
    <x v="272"/>
    <x v="8"/>
    <x v="3"/>
    <x v="1"/>
    <x v="860"/>
    <n v="7.5"/>
    <x v="35"/>
    <n v="37.57"/>
    <n v="37.299999999999997"/>
    <n v="0.27"/>
    <x v="290"/>
    <n v="93.75"/>
    <n v="91.5"/>
    <n v="85.18"/>
    <n v="2.65"/>
    <n v="1480.57"/>
    <n v="7.0000000000000007E-2"/>
    <n v="39.409999999999997"/>
  </r>
  <r>
    <x v="272"/>
    <x v="8"/>
    <x v="3"/>
    <x v="2"/>
    <x v="1025"/>
    <n v="7.74"/>
    <x v="45"/>
    <n v="37.049999999999997"/>
    <n v="36.56"/>
    <n v="0.49"/>
    <x v="241"/>
    <n v="96.75"/>
    <n v="93.05"/>
    <n v="88.85"/>
    <n v="4.07"/>
    <n v="1482"/>
    <n v="0.11"/>
    <n v="40"/>
  </r>
  <r>
    <x v="273"/>
    <x v="9"/>
    <x v="0"/>
    <x v="0"/>
    <x v="1045"/>
    <n v="7.65"/>
    <x v="48"/>
    <n v="40.659999999999997"/>
    <n v="39.89"/>
    <n v="0.78"/>
    <x v="276"/>
    <n v="95.62"/>
    <n v="94.52"/>
    <n v="88.66"/>
    <n v="33.69"/>
    <n v="3341.92"/>
    <n v="0.82799999999999996"/>
    <n v="82.19"/>
  </r>
  <r>
    <x v="273"/>
    <x v="9"/>
    <x v="0"/>
    <x v="1"/>
    <x v="939"/>
    <n v="7.85"/>
    <x v="7"/>
    <n v="40.93"/>
    <n v="39.94"/>
    <n v="0.99"/>
    <x v="249"/>
    <n v="98.12"/>
    <n v="92.79"/>
    <n v="88.84"/>
    <n v="35.83"/>
    <n v="3527.73"/>
    <n v="0.875"/>
    <n v="86.18"/>
  </r>
  <r>
    <x v="273"/>
    <x v="9"/>
    <x v="0"/>
    <x v="2"/>
    <x v="738"/>
    <n v="7.47"/>
    <x v="51"/>
    <n v="37.92"/>
    <n v="36.75"/>
    <n v="1.1599999999999999"/>
    <x v="200"/>
    <n v="93.38"/>
    <n v="93.04"/>
    <n v="84.21"/>
    <n v="30.58"/>
    <n v="3096.79"/>
    <n v="0.80600000000000005"/>
    <n v="81.67"/>
  </r>
  <r>
    <x v="273"/>
    <x v="9"/>
    <x v="1"/>
    <x v="0"/>
    <x v="749"/>
    <n v="7.72"/>
    <x v="24"/>
    <n v="35.82"/>
    <n v="34.69"/>
    <n v="1.1200000000000001"/>
    <x v="201"/>
    <n v="96.5"/>
    <n v="98.17"/>
    <n v="91.76"/>
    <n v="53.28"/>
    <n v="4291.17"/>
    <n v="1.4870000000000001"/>
    <n v="119.8"/>
  </r>
  <r>
    <x v="273"/>
    <x v="9"/>
    <x v="1"/>
    <x v="1"/>
    <x v="750"/>
    <n v="7.8"/>
    <x v="30"/>
    <n v="33.32"/>
    <n v="32.81"/>
    <n v="0.51"/>
    <x v="46"/>
    <n v="97.5"/>
    <n v="101.6"/>
    <n v="97.55"/>
    <n v="47.01"/>
    <n v="3861.92"/>
    <n v="1.411"/>
    <n v="115.9"/>
  </r>
  <r>
    <x v="273"/>
    <x v="9"/>
    <x v="1"/>
    <x v="2"/>
    <x v="751"/>
    <n v="7.09"/>
    <x v="93"/>
    <n v="27.79"/>
    <n v="27.25"/>
    <n v="0.55000000000000004"/>
    <x v="143"/>
    <n v="88.62"/>
    <n v="94.91"/>
    <n v="82.46"/>
    <n v="39.409999999999997"/>
    <n v="3259.87"/>
    <n v="1.4179999999999999"/>
    <n v="117.29"/>
  </r>
  <r>
    <x v="273"/>
    <x v="9"/>
    <x v="2"/>
    <x v="0"/>
    <x v="1279"/>
    <n v="7.54"/>
    <x v="61"/>
    <n v="31.07"/>
    <n v="30.23"/>
    <n v="0.85"/>
    <x v="34"/>
    <n v="94.25"/>
    <n v="96.47"/>
    <n v="88.45"/>
    <n v="32.15"/>
    <n v="2978.02"/>
    <n v="1.0349999999999999"/>
    <n v="95.83"/>
  </r>
  <r>
    <x v="273"/>
    <x v="9"/>
    <x v="2"/>
    <x v="1"/>
    <x v="979"/>
    <n v="7.64"/>
    <x v="22"/>
    <n v="32.06"/>
    <n v="31.13"/>
    <n v="0.94"/>
    <x v="261"/>
    <n v="95.5"/>
    <n v="90.9"/>
    <n v="84.28"/>
    <n v="35.69"/>
    <n v="2989.74"/>
    <n v="1.113"/>
    <n v="93.24"/>
  </r>
  <r>
    <x v="273"/>
    <x v="9"/>
    <x v="2"/>
    <x v="2"/>
    <x v="1280"/>
    <n v="7.54"/>
    <x v="61"/>
    <n v="29.01"/>
    <n v="28.6"/>
    <n v="0.41"/>
    <x v="75"/>
    <n v="94.25"/>
    <n v="99.18"/>
    <n v="92.16"/>
    <n v="31.79"/>
    <n v="2817.08"/>
    <n v="1.0960000000000001"/>
    <n v="97.11"/>
  </r>
  <r>
    <x v="273"/>
    <x v="9"/>
    <x v="3"/>
    <x v="0"/>
    <x v="1047"/>
    <n v="7.56"/>
    <x v="76"/>
    <n v="39.22"/>
    <n v="38.75"/>
    <n v="0.47"/>
    <x v="408"/>
    <n v="94.5"/>
    <n v="94.37"/>
    <n v="88.11"/>
    <n v="6.7"/>
    <n v="1487.38"/>
    <n v="0.17100000000000001"/>
    <n v="37.93"/>
  </r>
  <r>
    <x v="273"/>
    <x v="9"/>
    <x v="3"/>
    <x v="1"/>
    <x v="1281"/>
    <n v="7.72"/>
    <x v="24"/>
    <n v="38.08"/>
    <n v="37.590000000000003"/>
    <n v="0.5"/>
    <x v="158"/>
    <n v="96.5"/>
    <n v="93.85"/>
    <n v="89.38"/>
    <n v="5.96"/>
    <n v="1554.97"/>
    <n v="0.157"/>
    <n v="40.83"/>
  </r>
  <r>
    <x v="273"/>
    <x v="9"/>
    <x v="3"/>
    <x v="2"/>
    <x v="838"/>
    <n v="7.6"/>
    <x v="5"/>
    <n v="36.82"/>
    <n v="36.36"/>
    <n v="0.46"/>
    <x v="274"/>
    <n v="95"/>
    <n v="92.81"/>
    <n v="87.06"/>
    <n v="3.97"/>
    <n v="1610.34"/>
    <n v="0.108"/>
    <n v="43.74"/>
  </r>
  <r>
    <x v="274"/>
    <x v="9"/>
    <x v="0"/>
    <x v="0"/>
    <x v="1282"/>
    <n v="7.69"/>
    <x v="13"/>
    <n v="34.69"/>
    <n v="33.85"/>
    <n v="0.84"/>
    <x v="175"/>
    <n v="96.12"/>
    <n v="98.33"/>
    <n v="92.24"/>
    <n v="28.95"/>
    <n v="2647.93"/>
    <n v="0.83499999999999996"/>
    <n v="76.33"/>
  </r>
  <r>
    <x v="274"/>
    <x v="9"/>
    <x v="0"/>
    <x v="1"/>
    <x v="1266"/>
    <n v="7.6"/>
    <x v="5"/>
    <n v="39.020000000000003"/>
    <n v="37.43"/>
    <n v="1.59"/>
    <x v="467"/>
    <n v="95"/>
    <n v="99.86"/>
    <n v="90.99"/>
    <n v="34.01"/>
    <n v="3222.27"/>
    <n v="0.872"/>
    <n v="82.58"/>
  </r>
  <r>
    <x v="274"/>
    <x v="9"/>
    <x v="0"/>
    <x v="2"/>
    <x v="642"/>
    <n v="7.87"/>
    <x v="33"/>
    <n v="38.03"/>
    <n v="37.43"/>
    <n v="0.6"/>
    <x v="39"/>
    <n v="98.38"/>
    <n v="95.84"/>
    <n v="92.79"/>
    <n v="32.119999999999997"/>
    <n v="3132.64"/>
    <n v="0.84499999999999997"/>
    <n v="82.36"/>
  </r>
  <r>
    <x v="274"/>
    <x v="9"/>
    <x v="1"/>
    <x v="0"/>
    <x v="1026"/>
    <n v="7.81"/>
    <x v="49"/>
    <n v="37.54"/>
    <n v="37.54"/>
    <n v="0"/>
    <x v="56"/>
    <n v="97.62"/>
    <n v="95.75"/>
    <n v="93.48"/>
    <n v="55.44"/>
    <n v="4399.01"/>
    <n v="1.4770000000000001"/>
    <n v="117.19"/>
  </r>
  <r>
    <x v="274"/>
    <x v="9"/>
    <x v="1"/>
    <x v="1"/>
    <x v="658"/>
    <n v="7.6"/>
    <x v="5"/>
    <n v="32.950000000000003"/>
    <n v="32.549999999999997"/>
    <n v="0.4"/>
    <x v="18"/>
    <n v="95"/>
    <n v="98.23"/>
    <n v="92.19"/>
    <n v="47.14"/>
    <n v="3902.89"/>
    <n v="1.431"/>
    <n v="118.45"/>
  </r>
  <r>
    <x v="274"/>
    <x v="9"/>
    <x v="1"/>
    <x v="2"/>
    <x v="374"/>
    <n v="7.73"/>
    <x v="1"/>
    <n v="33.46"/>
    <n v="32.549999999999997"/>
    <n v="0.91"/>
    <x v="34"/>
    <n v="96.62"/>
    <n v="88.15"/>
    <n v="82.86"/>
    <n v="47.32"/>
    <n v="3932.85"/>
    <n v="1.4139999999999999"/>
    <n v="117.52"/>
  </r>
  <r>
    <x v="274"/>
    <x v="9"/>
    <x v="2"/>
    <x v="0"/>
    <x v="1027"/>
    <n v="7.21"/>
    <x v="68"/>
    <n v="31.17"/>
    <n v="30.57"/>
    <n v="0.6"/>
    <x v="276"/>
    <n v="90.12"/>
    <n v="94.88"/>
    <n v="83.88"/>
    <n v="35.340000000000003"/>
    <n v="3046.79"/>
    <n v="1.1339999999999999"/>
    <n v="97.75"/>
  </r>
  <r>
    <x v="274"/>
    <x v="9"/>
    <x v="2"/>
    <x v="1"/>
    <x v="1125"/>
    <n v="7.66"/>
    <x v="63"/>
    <n v="32.76"/>
    <n v="31.47"/>
    <n v="1.28"/>
    <x v="392"/>
    <n v="95.75"/>
    <n v="92.99"/>
    <n v="85.55"/>
    <n v="34.22"/>
    <n v="3039.22"/>
    <n v="1.0449999999999999"/>
    <n v="92.77"/>
  </r>
  <r>
    <x v="274"/>
    <x v="9"/>
    <x v="2"/>
    <x v="2"/>
    <x v="1283"/>
    <n v="7.55"/>
    <x v="25"/>
    <n v="30.16"/>
    <n v="29.42"/>
    <n v="0.74"/>
    <x v="213"/>
    <n v="94.38"/>
    <n v="97.95"/>
    <n v="90.17"/>
    <n v="33.659999999999997"/>
    <n v="3040.7"/>
    <n v="1.1160000000000001"/>
    <n v="100.82"/>
  </r>
  <r>
    <x v="274"/>
    <x v="9"/>
    <x v="3"/>
    <x v="0"/>
    <x v="962"/>
    <n v="7.47"/>
    <x v="51"/>
    <n v="35.83"/>
    <n v="35.29"/>
    <n v="0.54"/>
    <x v="46"/>
    <n v="93.38"/>
    <n v="95.43"/>
    <n v="87.76"/>
    <n v="3.8"/>
    <n v="1500.34"/>
    <n v="0.106"/>
    <n v="41.87"/>
  </r>
  <r>
    <x v="274"/>
    <x v="9"/>
    <x v="3"/>
    <x v="1"/>
    <x v="963"/>
    <n v="7.72"/>
    <x v="24"/>
    <n v="41.68"/>
    <n v="41.04"/>
    <n v="0.64"/>
    <x v="5"/>
    <n v="96.5"/>
    <n v="90.65"/>
    <n v="86.13"/>
    <n v="5.64"/>
    <n v="1898.82"/>
    <n v="0.13500000000000001"/>
    <n v="45.56"/>
  </r>
  <r>
    <x v="274"/>
    <x v="9"/>
    <x v="3"/>
    <x v="2"/>
    <x v="964"/>
    <n v="7.49"/>
    <x v="55"/>
    <n v="37.479999999999997"/>
    <n v="36.78"/>
    <n v="0.7"/>
    <x v="122"/>
    <n v="93.62"/>
    <n v="94.79"/>
    <n v="87.09"/>
    <n v="6.93"/>
    <n v="1627.42"/>
    <n v="0.185"/>
    <n v="43.42"/>
  </r>
  <r>
    <x v="275"/>
    <x v="9"/>
    <x v="0"/>
    <x v="0"/>
    <x v="564"/>
    <n v="6.92"/>
    <x v="180"/>
    <n v="34.29"/>
    <n v="33.11"/>
    <n v="1.18"/>
    <x v="307"/>
    <n v="86.5"/>
    <n v="97.68"/>
    <n v="81.599999999999994"/>
    <n v="27.93"/>
    <n v="2830.13"/>
    <n v="0.81399999999999995"/>
    <n v="82.53"/>
  </r>
  <r>
    <x v="275"/>
    <x v="9"/>
    <x v="0"/>
    <x v="1"/>
    <x v="552"/>
    <n v="7.44"/>
    <x v="43"/>
    <n v="31.43"/>
    <n v="30.56"/>
    <n v="0.86"/>
    <x v="42"/>
    <n v="93"/>
    <n v="97.22"/>
    <n v="87.93"/>
    <n v="25.86"/>
    <n v="2565.61"/>
    <n v="0.82299999999999995"/>
    <n v="81.63"/>
  </r>
  <r>
    <x v="275"/>
    <x v="9"/>
    <x v="0"/>
    <x v="2"/>
    <x v="565"/>
    <n v="7.48"/>
    <x v="44"/>
    <n v="35.76"/>
    <n v="34.840000000000003"/>
    <n v="0.91"/>
    <x v="258"/>
    <n v="93.5"/>
    <n v="89.1"/>
    <n v="81.19"/>
    <n v="32.32"/>
    <n v="2842.03"/>
    <n v="0.90400000000000003"/>
    <n v="79.48"/>
  </r>
  <r>
    <x v="275"/>
    <x v="9"/>
    <x v="1"/>
    <x v="0"/>
    <x v="318"/>
    <n v="7.54"/>
    <x v="61"/>
    <n v="34.200000000000003"/>
    <n v="33.94"/>
    <n v="0.26"/>
    <x v="100"/>
    <n v="94.25"/>
    <n v="94.76"/>
    <n v="88.63"/>
    <n v="49.73"/>
    <n v="4059.75"/>
    <n v="1.454"/>
    <n v="118.7"/>
  </r>
  <r>
    <x v="275"/>
    <x v="9"/>
    <x v="1"/>
    <x v="1"/>
    <x v="130"/>
    <n v="7.13"/>
    <x v="107"/>
    <n v="28.74"/>
    <n v="28.06"/>
    <n v="0.68"/>
    <x v="22"/>
    <n v="89.12"/>
    <n v="96.76"/>
    <n v="84.19"/>
    <n v="41.32"/>
    <n v="3329.88"/>
    <n v="1.4379999999999999"/>
    <n v="115.86"/>
  </r>
  <r>
    <x v="275"/>
    <x v="9"/>
    <x v="1"/>
    <x v="2"/>
    <x v="1062"/>
    <n v="6.95"/>
    <x v="181"/>
    <n v="27.32"/>
    <n v="27.32"/>
    <n v="0"/>
    <x v="56"/>
    <n v="86.88"/>
    <n v="93.34"/>
    <n v="81.09"/>
    <n v="39.840000000000003"/>
    <n v="3223.26"/>
    <n v="1.458"/>
    <n v="117.98"/>
  </r>
  <r>
    <x v="275"/>
    <x v="9"/>
    <x v="2"/>
    <x v="0"/>
    <x v="1124"/>
    <n v="7.56"/>
    <x v="76"/>
    <n v="27.01"/>
    <n v="26.45"/>
    <n v="0.56000000000000005"/>
    <x v="167"/>
    <n v="94.5"/>
    <n v="101.22"/>
    <n v="93.66"/>
    <n v="29.06"/>
    <n v="2630.51"/>
    <n v="1.0760000000000001"/>
    <n v="97.37"/>
  </r>
  <r>
    <x v="275"/>
    <x v="9"/>
    <x v="2"/>
    <x v="1"/>
    <x v="1284"/>
    <n v="7.48"/>
    <x v="44"/>
    <n v="29.99"/>
    <n v="29.13"/>
    <n v="0.86"/>
    <x v="78"/>
    <n v="93.5"/>
    <n v="96"/>
    <n v="87.2"/>
    <n v="33.71"/>
    <n v="2785.45"/>
    <n v="1.1240000000000001"/>
    <n v="92.89"/>
  </r>
  <r>
    <x v="275"/>
    <x v="9"/>
    <x v="2"/>
    <x v="2"/>
    <x v="1173"/>
    <n v="7.66"/>
    <x v="63"/>
    <n v="29.8"/>
    <n v="29.16"/>
    <n v="0.64"/>
    <x v="10"/>
    <n v="95.75"/>
    <n v="90.68"/>
    <n v="84.96"/>
    <n v="33.15"/>
    <n v="2798.44"/>
    <n v="1.1120000000000001"/>
    <n v="93.9"/>
  </r>
  <r>
    <x v="275"/>
    <x v="9"/>
    <x v="3"/>
    <x v="0"/>
    <x v="483"/>
    <n v="7.57"/>
    <x v="42"/>
    <n v="36.049999999999997"/>
    <n v="35.159999999999997"/>
    <n v="0.89"/>
    <x v="213"/>
    <n v="94.62"/>
    <n v="96.54"/>
    <n v="89.1"/>
    <n v="5.63"/>
    <n v="1428.14"/>
    <n v="0.156"/>
    <n v="39.619999999999997"/>
  </r>
  <r>
    <x v="275"/>
    <x v="9"/>
    <x v="3"/>
    <x v="1"/>
    <x v="981"/>
    <n v="7.74"/>
    <x v="45"/>
    <n v="39.93"/>
    <n v="39.799999999999997"/>
    <n v="0.13"/>
    <x v="325"/>
    <n v="96.75"/>
    <n v="93.22"/>
    <n v="89.91"/>
    <n v="4.68"/>
    <n v="1693.36"/>
    <n v="0.11700000000000001"/>
    <n v="42.41"/>
  </r>
  <r>
    <x v="275"/>
    <x v="9"/>
    <x v="3"/>
    <x v="2"/>
    <x v="358"/>
    <n v="7.68"/>
    <x v="17"/>
    <n v="36.659999999999997"/>
    <n v="36.159999999999997"/>
    <n v="0.5"/>
    <x v="299"/>
    <n v="96"/>
    <n v="89.64"/>
    <n v="84.88"/>
    <n v="1.76"/>
    <n v="1584.46"/>
    <n v="4.8000000000000001E-2"/>
    <n v="43.22"/>
  </r>
  <r>
    <x v="276"/>
    <x v="9"/>
    <x v="0"/>
    <x v="0"/>
    <x v="611"/>
    <n v="7.9"/>
    <x v="65"/>
    <n v="37.69"/>
    <n v="36.54"/>
    <n v="1.1499999999999999"/>
    <x v="121"/>
    <n v="98.75"/>
    <n v="93.26"/>
    <n v="89.29"/>
    <n v="31.37"/>
    <n v="3125.08"/>
    <n v="0.83299999999999996"/>
    <n v="82.93"/>
  </r>
  <r>
    <x v="276"/>
    <x v="9"/>
    <x v="0"/>
    <x v="1"/>
    <x v="553"/>
    <n v="7.31"/>
    <x v="57"/>
    <n v="35.57"/>
    <n v="34.6"/>
    <n v="0.97"/>
    <x v="363"/>
    <n v="91.38"/>
    <n v="94.69"/>
    <n v="84.16"/>
    <n v="31.2"/>
    <n v="2877.92"/>
    <n v="0.877"/>
    <n v="80.900000000000006"/>
  </r>
  <r>
    <x v="276"/>
    <x v="9"/>
    <x v="0"/>
    <x v="2"/>
    <x v="486"/>
    <n v="7.44"/>
    <x v="43"/>
    <n v="34.15"/>
    <n v="33.32"/>
    <n v="0.83"/>
    <x v="59"/>
    <n v="93"/>
    <n v="97.49"/>
    <n v="88.46"/>
    <n v="27.63"/>
    <n v="2719.82"/>
    <n v="0.80900000000000005"/>
    <n v="79.650000000000006"/>
  </r>
  <r>
    <x v="276"/>
    <x v="9"/>
    <x v="1"/>
    <x v="0"/>
    <x v="488"/>
    <n v="7.26"/>
    <x v="100"/>
    <n v="30.24"/>
    <n v="29.85"/>
    <n v="0.39"/>
    <x v="20"/>
    <n v="90.75"/>
    <n v="100.53"/>
    <n v="90.05"/>
    <n v="41.29"/>
    <n v="3585.59"/>
    <n v="1.365"/>
    <n v="118.55"/>
  </r>
  <r>
    <x v="276"/>
    <x v="9"/>
    <x v="1"/>
    <x v="1"/>
    <x v="454"/>
    <n v="7.24"/>
    <x v="83"/>
    <n v="29.43"/>
    <n v="28.79"/>
    <n v="0.64"/>
    <x v="1"/>
    <n v="90.5"/>
    <n v="95.28"/>
    <n v="84.35"/>
    <n v="42.57"/>
    <n v="3456.08"/>
    <n v="1.446"/>
    <n v="117.42"/>
  </r>
  <r>
    <x v="276"/>
    <x v="9"/>
    <x v="1"/>
    <x v="2"/>
    <x v="364"/>
    <n v="7.32"/>
    <x v="18"/>
    <n v="31.34"/>
    <n v="31.2"/>
    <n v="0.13"/>
    <x v="333"/>
    <n v="91.5"/>
    <n v="88.8"/>
    <n v="80.900000000000006"/>
    <n v="44.35"/>
    <n v="3602.88"/>
    <n v="1.415"/>
    <n v="114.97"/>
  </r>
  <r>
    <x v="276"/>
    <x v="9"/>
    <x v="2"/>
    <x v="0"/>
    <x v="615"/>
    <n v="7.68"/>
    <x v="17"/>
    <n v="31.95"/>
    <n v="31.15"/>
    <n v="0.8"/>
    <x v="265"/>
    <n v="96"/>
    <n v="97.12"/>
    <n v="90.91"/>
    <n v="34.130000000000003"/>
    <n v="2939.3"/>
    <n v="1.0680000000000001"/>
    <n v="91.99"/>
  </r>
  <r>
    <x v="276"/>
    <x v="9"/>
    <x v="2"/>
    <x v="1"/>
    <x v="1083"/>
    <n v="7.32"/>
    <x v="18"/>
    <n v="29.7"/>
    <n v="28.94"/>
    <n v="0.76"/>
    <x v="258"/>
    <n v="91.5"/>
    <n v="95.49"/>
    <n v="85.14"/>
    <n v="32.020000000000003"/>
    <n v="2792.7"/>
    <n v="1.0780000000000001"/>
    <n v="94.04"/>
  </r>
  <r>
    <x v="276"/>
    <x v="9"/>
    <x v="2"/>
    <x v="2"/>
    <x v="1129"/>
    <n v="7.98"/>
    <x v="137"/>
    <n v="28.3"/>
    <n v="27.18"/>
    <n v="1.1299999999999999"/>
    <x v="351"/>
    <n v="99.75"/>
    <n v="94.78"/>
    <n v="90.78"/>
    <n v="31.59"/>
    <n v="2732.48"/>
    <n v="1.1160000000000001"/>
    <n v="96.55"/>
  </r>
  <r>
    <x v="276"/>
    <x v="9"/>
    <x v="3"/>
    <x v="0"/>
    <x v="1121"/>
    <n v="7.75"/>
    <x v="53"/>
    <n v="35.1"/>
    <n v="35.1"/>
    <n v="0"/>
    <x v="56"/>
    <n v="96.88"/>
    <n v="97.96"/>
    <n v="94.9"/>
    <n v="4.3"/>
    <n v="1415.1"/>
    <n v="0.123"/>
    <n v="40.32"/>
  </r>
  <r>
    <x v="276"/>
    <x v="9"/>
    <x v="3"/>
    <x v="1"/>
    <x v="997"/>
    <n v="4.7"/>
    <x v="182"/>
    <n v="23.74"/>
    <n v="23.59"/>
    <n v="0.15"/>
    <x v="294"/>
    <n v="58.75"/>
    <n v="98.66"/>
    <n v="57.6"/>
    <n v="2.86"/>
    <n v="999.75"/>
    <n v="0.121"/>
    <n v="42.11"/>
  </r>
  <r>
    <x v="276"/>
    <x v="9"/>
    <x v="3"/>
    <x v="2"/>
    <x v="1060"/>
    <n v="7.51"/>
    <x v="28"/>
    <n v="34.119999999999997"/>
    <n v="33.909999999999997"/>
    <n v="0.21"/>
    <x v="294"/>
    <n v="93.88"/>
    <n v="93.95"/>
    <n v="87.65"/>
    <n v="4.16"/>
    <n v="1414.5"/>
    <n v="0.122"/>
    <n v="41.45"/>
  </r>
  <r>
    <x v="277"/>
    <x v="9"/>
    <x v="0"/>
    <x v="0"/>
    <x v="1093"/>
    <n v="7.58"/>
    <x v="6"/>
    <n v="36.19"/>
    <n v="35.369999999999997"/>
    <n v="0.82"/>
    <x v="255"/>
    <n v="94.75"/>
    <n v="96.95"/>
    <n v="89.78"/>
    <n v="29.93"/>
    <n v="3046.39"/>
    <n v="0.82699999999999996"/>
    <n v="84.17"/>
  </r>
  <r>
    <x v="277"/>
    <x v="9"/>
    <x v="0"/>
    <x v="1"/>
    <x v="427"/>
    <n v="7.8"/>
    <x v="30"/>
    <n v="35.81"/>
    <n v="34.89"/>
    <n v="0.91"/>
    <x v="258"/>
    <n v="97.5"/>
    <n v="94.85"/>
    <n v="90.12"/>
    <n v="32.630000000000003"/>
    <n v="3056.21"/>
    <n v="0.91100000000000003"/>
    <n v="85.35"/>
  </r>
  <r>
    <x v="277"/>
    <x v="9"/>
    <x v="0"/>
    <x v="2"/>
    <x v="524"/>
    <n v="7.41"/>
    <x v="50"/>
    <n v="34.950000000000003"/>
    <n v="34.130000000000003"/>
    <n v="0.83"/>
    <x v="17"/>
    <n v="92.62"/>
    <n v="91.47"/>
    <n v="82.72"/>
    <n v="29.82"/>
    <n v="2732.89"/>
    <n v="0.85299999999999998"/>
    <n v="78.19"/>
  </r>
  <r>
    <x v="277"/>
    <x v="9"/>
    <x v="1"/>
    <x v="0"/>
    <x v="1095"/>
    <n v="7.63"/>
    <x v="19"/>
    <n v="34.72"/>
    <n v="33.17"/>
    <n v="1.55"/>
    <x v="278"/>
    <n v="95.38"/>
    <n v="100.3"/>
    <n v="91.39"/>
    <n v="50.4"/>
    <n v="4088.93"/>
    <n v="1.452"/>
    <n v="117.77"/>
  </r>
  <r>
    <x v="277"/>
    <x v="9"/>
    <x v="1"/>
    <x v="1"/>
    <x v="431"/>
    <n v="7.39"/>
    <x v="59"/>
    <n v="34.15"/>
    <n v="33.659999999999997"/>
    <n v="0.5"/>
    <x v="185"/>
    <n v="92.38"/>
    <n v="94.22"/>
    <n v="85.77"/>
    <n v="50.08"/>
    <n v="4013.31"/>
    <n v="1.466"/>
    <n v="117.51"/>
  </r>
  <r>
    <x v="277"/>
    <x v="9"/>
    <x v="1"/>
    <x v="2"/>
    <x v="1112"/>
    <n v="7.33"/>
    <x v="60"/>
    <n v="26.81"/>
    <n v="26.62"/>
    <n v="0.19"/>
    <x v="290"/>
    <n v="91.62"/>
    <n v="100.45"/>
    <n v="91.38"/>
    <n v="38.65"/>
    <n v="3086.98"/>
    <n v="1.4419999999999999"/>
    <n v="115.16"/>
  </r>
  <r>
    <x v="277"/>
    <x v="9"/>
    <x v="2"/>
    <x v="0"/>
    <x v="1097"/>
    <n v="7.89"/>
    <x v="29"/>
    <n v="35.08"/>
    <n v="34.229999999999997"/>
    <n v="0.85"/>
    <x v="249"/>
    <n v="98.62"/>
    <n v="95.88"/>
    <n v="92.27"/>
    <n v="38.630000000000003"/>
    <n v="3365.08"/>
    <n v="1.101"/>
    <n v="95.92"/>
  </r>
  <r>
    <x v="277"/>
    <x v="9"/>
    <x v="2"/>
    <x v="1"/>
    <x v="544"/>
    <n v="7.31"/>
    <x v="57"/>
    <n v="30.62"/>
    <n v="29.82"/>
    <n v="0.8"/>
    <x v="282"/>
    <n v="91.38"/>
    <n v="97.75"/>
    <n v="86.98"/>
    <n v="34.409999999999997"/>
    <n v="2923.23"/>
    <n v="1.1240000000000001"/>
    <n v="95.47"/>
  </r>
  <r>
    <x v="277"/>
    <x v="9"/>
    <x v="2"/>
    <x v="2"/>
    <x v="1285"/>
    <n v="7.83"/>
    <x v="11"/>
    <n v="29.67"/>
    <n v="28.71"/>
    <n v="0.96"/>
    <x v="317"/>
    <n v="97.88"/>
    <n v="93.56"/>
    <n v="88.61"/>
    <n v="34.53"/>
    <n v="2836.34"/>
    <n v="1.1639999999999999"/>
    <n v="95.61"/>
  </r>
  <r>
    <x v="277"/>
    <x v="9"/>
    <x v="3"/>
    <x v="0"/>
    <x v="324"/>
    <n v="7.5"/>
    <x v="35"/>
    <n v="34.44"/>
    <n v="33.83"/>
    <n v="0.61"/>
    <x v="389"/>
    <n v="93.75"/>
    <n v="93.18"/>
    <n v="85.81"/>
    <n v="4.82"/>
    <n v="1409.7"/>
    <n v="0.14000000000000001"/>
    <n v="40.93"/>
  </r>
  <r>
    <x v="277"/>
    <x v="9"/>
    <x v="3"/>
    <x v="1"/>
    <x v="1084"/>
    <n v="7.88"/>
    <x v="95"/>
    <n v="37.82"/>
    <n v="37.44"/>
    <n v="0.38"/>
    <x v="314"/>
    <n v="98.5"/>
    <n v="98.48"/>
    <n v="96.02"/>
    <n v="5.48"/>
    <n v="1559.52"/>
    <n v="0.14499999999999999"/>
    <n v="41.23"/>
  </r>
  <r>
    <x v="277"/>
    <x v="9"/>
    <x v="3"/>
    <x v="2"/>
    <x v="1085"/>
    <n v="6.05"/>
    <x v="183"/>
    <n v="26.58"/>
    <n v="26.03"/>
    <n v="0.55000000000000004"/>
    <x v="167"/>
    <n v="75.62"/>
    <n v="96.66"/>
    <n v="71.58"/>
    <n v="2.78"/>
    <n v="1068.0999999999999"/>
    <n v="0.105"/>
    <n v="40.18"/>
  </r>
  <r>
    <x v="278"/>
    <x v="9"/>
    <x v="0"/>
    <x v="0"/>
    <x v="837"/>
    <n v="5.82"/>
    <x v="171"/>
    <n v="27.84"/>
    <n v="27.23"/>
    <n v="0.6"/>
    <x v="296"/>
    <n v="72.75"/>
    <n v="92"/>
    <n v="65.47"/>
    <n v="24.01"/>
    <n v="2345.94"/>
    <n v="0.86299999999999999"/>
    <n v="84.28"/>
  </r>
  <r>
    <x v="278"/>
    <x v="9"/>
    <x v="0"/>
    <x v="1"/>
    <x v="838"/>
    <n v="7.39"/>
    <x v="59"/>
    <n v="36.770000000000003"/>
    <n v="35.869999999999997"/>
    <n v="0.9"/>
    <x v="427"/>
    <n v="92.38"/>
    <n v="102.06"/>
    <n v="91.97"/>
    <n v="31.05"/>
    <n v="2969.96"/>
    <n v="0.84399999999999997"/>
    <n v="80.77"/>
  </r>
  <r>
    <x v="278"/>
    <x v="9"/>
    <x v="0"/>
    <x v="2"/>
    <x v="1286"/>
    <n v="7.33"/>
    <x v="60"/>
    <n v="32.979999999999997"/>
    <n v="32.130000000000003"/>
    <n v="0.84"/>
    <x v="258"/>
    <n v="91.62"/>
    <n v="96.81"/>
    <n v="86.44"/>
    <n v="28.92"/>
    <n v="2633.51"/>
    <n v="0.877"/>
    <n v="79.86"/>
  </r>
  <r>
    <x v="278"/>
    <x v="9"/>
    <x v="1"/>
    <x v="0"/>
    <x v="508"/>
    <n v="7.07"/>
    <x v="98"/>
    <n v="30.03"/>
    <n v="29.48"/>
    <n v="0.55000000000000004"/>
    <x v="21"/>
    <n v="88.38"/>
    <n v="92.65"/>
    <n v="80.39"/>
    <n v="43.64"/>
    <n v="3635.32"/>
    <n v="1.4530000000000001"/>
    <n v="121.06"/>
  </r>
  <r>
    <x v="278"/>
    <x v="9"/>
    <x v="1"/>
    <x v="1"/>
    <x v="63"/>
    <n v="6.99"/>
    <x v="79"/>
    <n v="30.18"/>
    <n v="29.89"/>
    <n v="0.28999999999999998"/>
    <x v="81"/>
    <n v="87.38"/>
    <n v="99.38"/>
    <n v="85.99"/>
    <n v="44.54"/>
    <n v="3370.07"/>
    <n v="1.476"/>
    <n v="111.67"/>
  </r>
  <r>
    <x v="278"/>
    <x v="9"/>
    <x v="1"/>
    <x v="2"/>
    <x v="1287"/>
    <n v="7.69"/>
    <x v="13"/>
    <n v="31.66"/>
    <n v="31.29"/>
    <n v="0.37"/>
    <x v="188"/>
    <n v="96.12"/>
    <n v="96.07"/>
    <n v="91.26"/>
    <n v="44.76"/>
    <n v="3832.03"/>
    <n v="1.4139999999999999"/>
    <n v="121.03"/>
  </r>
  <r>
    <x v="278"/>
    <x v="9"/>
    <x v="2"/>
    <x v="0"/>
    <x v="978"/>
    <n v="7.96"/>
    <x v="109"/>
    <n v="31.78"/>
    <n v="30.91"/>
    <n v="0.87"/>
    <x v="116"/>
    <n v="99.5"/>
    <n v="96.04"/>
    <n v="92.94"/>
    <n v="35.799999999999997"/>
    <n v="3065.8"/>
    <n v="1.127"/>
    <n v="96.48"/>
  </r>
  <r>
    <x v="278"/>
    <x v="9"/>
    <x v="2"/>
    <x v="1"/>
    <x v="1288"/>
    <n v="7.85"/>
    <x v="7"/>
    <n v="33.47"/>
    <n v="31.61"/>
    <n v="1.86"/>
    <x v="493"/>
    <n v="98.12"/>
    <n v="100.64"/>
    <n v="93.25"/>
    <n v="37.200000000000003"/>
    <n v="3166.77"/>
    <n v="1.1120000000000001"/>
    <n v="94.61"/>
  </r>
  <r>
    <x v="278"/>
    <x v="9"/>
    <x v="2"/>
    <x v="2"/>
    <x v="1289"/>
    <n v="7.69"/>
    <x v="13"/>
    <n v="31.85"/>
    <n v="30.95"/>
    <n v="0.9"/>
    <x v="338"/>
    <n v="96.12"/>
    <n v="97.35"/>
    <n v="90.92"/>
    <n v="35.14"/>
    <n v="2919.23"/>
    <n v="1.103"/>
    <n v="91.65"/>
  </r>
  <r>
    <x v="278"/>
    <x v="9"/>
    <x v="3"/>
    <x v="0"/>
    <x v="734"/>
    <n v="7.71"/>
    <x v="41"/>
    <n v="40.47"/>
    <n v="39.75"/>
    <n v="0.72"/>
    <x v="68"/>
    <n v="96.38"/>
    <n v="92.04"/>
    <n v="87.12"/>
    <n v="6.07"/>
    <n v="1601.98"/>
    <n v="0.15"/>
    <n v="39.590000000000003"/>
  </r>
  <r>
    <x v="278"/>
    <x v="9"/>
    <x v="3"/>
    <x v="1"/>
    <x v="1290"/>
    <n v="6.17"/>
    <x v="184"/>
    <n v="31.22"/>
    <n v="30.55"/>
    <n v="0.67"/>
    <x v="10"/>
    <n v="77.12"/>
    <n v="96.46"/>
    <n v="72.8"/>
    <n v="2.0499999999999998"/>
    <n v="1175.0899999999999"/>
    <n v="6.6000000000000003E-2"/>
    <n v="37.64"/>
  </r>
  <r>
    <x v="278"/>
    <x v="9"/>
    <x v="3"/>
    <x v="2"/>
    <x v="1291"/>
    <n v="7.45"/>
    <x v="58"/>
    <n v="38.76"/>
    <n v="38.76"/>
    <n v="0"/>
    <x v="56"/>
    <n v="93.12"/>
    <n v="97.06"/>
    <n v="90.38"/>
    <n v="5.64"/>
    <n v="1494.9"/>
    <n v="0.14499999999999999"/>
    <n v="38.57"/>
  </r>
  <r>
    <x v="279"/>
    <x v="9"/>
    <x v="0"/>
    <x v="0"/>
    <x v="1291"/>
    <n v="7.89"/>
    <x v="29"/>
    <n v="38.24"/>
    <n v="37.229999999999997"/>
    <n v="1"/>
    <x v="282"/>
    <n v="98.62"/>
    <n v="93.52"/>
    <n v="89.82"/>
    <n v="31.46"/>
    <n v="3120.94"/>
    <n v="0.82299999999999995"/>
    <n v="81.62"/>
  </r>
  <r>
    <x v="279"/>
    <x v="9"/>
    <x v="0"/>
    <x v="1"/>
    <x v="1292"/>
    <n v="7.76"/>
    <x v="15"/>
    <n v="36.64"/>
    <n v="35.61"/>
    <n v="1.03"/>
    <x v="385"/>
    <n v="97"/>
    <n v="100.08"/>
    <n v="94.34"/>
    <n v="31.56"/>
    <n v="2984.44"/>
    <n v="0.86099999999999999"/>
    <n v="81.44"/>
  </r>
  <r>
    <x v="279"/>
    <x v="9"/>
    <x v="0"/>
    <x v="2"/>
    <x v="1293"/>
    <n v="7.43"/>
    <x v="37"/>
    <n v="34.200000000000003"/>
    <n v="32.840000000000003"/>
    <n v="1.36"/>
    <x v="351"/>
    <n v="92.88"/>
    <n v="90.12"/>
    <n v="80.37"/>
    <n v="29.12"/>
    <n v="2730.37"/>
    <n v="0.85199999999999998"/>
    <n v="79.83"/>
  </r>
  <r>
    <x v="279"/>
    <x v="9"/>
    <x v="1"/>
    <x v="0"/>
    <x v="941"/>
    <n v="7.42"/>
    <x v="31"/>
    <n v="34.880000000000003"/>
    <n v="34.56"/>
    <n v="0.32"/>
    <x v="70"/>
    <n v="92.75"/>
    <n v="97.05"/>
    <n v="89.19"/>
    <n v="49.41"/>
    <n v="4064.83"/>
    <n v="1.417"/>
    <n v="116.54"/>
  </r>
  <r>
    <x v="279"/>
    <x v="9"/>
    <x v="1"/>
    <x v="1"/>
    <x v="327"/>
    <n v="7.31"/>
    <x v="57"/>
    <n v="33.270000000000003"/>
    <n v="32.76"/>
    <n v="0.51"/>
    <x v="46"/>
    <n v="91.38"/>
    <n v="92.21"/>
    <n v="82.98"/>
    <n v="47.78"/>
    <n v="3991.08"/>
    <n v="1.4359999999999999"/>
    <n v="119.96"/>
  </r>
  <r>
    <x v="279"/>
    <x v="9"/>
    <x v="1"/>
    <x v="2"/>
    <x v="542"/>
    <n v="7.44"/>
    <x v="43"/>
    <n v="31.34"/>
    <n v="30.73"/>
    <n v="0.6"/>
    <x v="370"/>
    <n v="93"/>
    <n v="103"/>
    <n v="93.94"/>
    <n v="47.08"/>
    <n v="3718.36"/>
    <n v="1.5029999999999999"/>
    <n v="118.66"/>
  </r>
  <r>
    <x v="279"/>
    <x v="9"/>
    <x v="2"/>
    <x v="0"/>
    <x v="1078"/>
    <n v="7.89"/>
    <x v="29"/>
    <n v="31.91"/>
    <n v="31.05"/>
    <n v="0.87"/>
    <x v="34"/>
    <n v="98.62"/>
    <n v="99.71"/>
    <n v="95.67"/>
    <n v="34.47"/>
    <n v="3169.83"/>
    <n v="1.08"/>
    <n v="99.32"/>
  </r>
  <r>
    <x v="279"/>
    <x v="9"/>
    <x v="2"/>
    <x v="1"/>
    <x v="1253"/>
    <n v="7.21"/>
    <x v="68"/>
    <n v="31.36"/>
    <n v="29.97"/>
    <n v="1.39"/>
    <x v="332"/>
    <n v="90.12"/>
    <n v="93.3"/>
    <n v="80.37"/>
    <n v="35.5"/>
    <n v="2855.17"/>
    <n v="1.1319999999999999"/>
    <n v="91.05"/>
  </r>
  <r>
    <x v="279"/>
    <x v="9"/>
    <x v="2"/>
    <x v="2"/>
    <x v="1113"/>
    <n v="7.91"/>
    <x v="69"/>
    <n v="34.97"/>
    <n v="33.65"/>
    <n v="1.33"/>
    <x v="441"/>
    <n v="98.88"/>
    <n v="96.68"/>
    <n v="91.97"/>
    <n v="38.81"/>
    <n v="3362"/>
    <n v="1.1100000000000001"/>
    <n v="96.14"/>
  </r>
  <r>
    <x v="279"/>
    <x v="9"/>
    <x v="3"/>
    <x v="0"/>
    <x v="514"/>
    <n v="7.9"/>
    <x v="65"/>
    <n v="41.6"/>
    <n v="41.32"/>
    <n v="0.27"/>
    <x v="302"/>
    <n v="98.75"/>
    <n v="99.05"/>
    <n v="97.16"/>
    <n v="1.67"/>
    <n v="1841.38"/>
    <n v="0.04"/>
    <n v="44.27"/>
  </r>
  <r>
    <x v="279"/>
    <x v="9"/>
    <x v="3"/>
    <x v="1"/>
    <x v="1294"/>
    <n v="7.77"/>
    <x v="26"/>
    <n v="36.82"/>
    <n v="36.409999999999997"/>
    <n v="0.41"/>
    <x v="187"/>
    <n v="97.12"/>
    <n v="94.69"/>
    <n v="90.95"/>
    <n v="6.7"/>
    <n v="1632.55"/>
    <n v="0.182"/>
    <n v="44.34"/>
  </r>
  <r>
    <x v="279"/>
    <x v="9"/>
    <x v="3"/>
    <x v="2"/>
    <x v="289"/>
    <n v="7.28"/>
    <x v="90"/>
    <n v="37.19"/>
    <n v="37.020000000000003"/>
    <n v="0.17"/>
    <x v="343"/>
    <n v="91"/>
    <n v="101.37"/>
    <n v="91.83"/>
    <n v="1.97"/>
    <n v="1593.38"/>
    <n v="5.2999999999999999E-2"/>
    <n v="42.84"/>
  </r>
  <r>
    <x v="280"/>
    <x v="9"/>
    <x v="0"/>
    <x v="0"/>
    <x v="874"/>
    <n v="7.52"/>
    <x v="39"/>
    <n v="35.69"/>
    <n v="33.630000000000003"/>
    <n v="2.06"/>
    <x v="494"/>
    <n v="94"/>
    <n v="97.44"/>
    <n v="86.3"/>
    <n v="30.85"/>
    <n v="2938.28"/>
    <n v="0.86399999999999999"/>
    <n v="82.32"/>
  </r>
  <r>
    <x v="280"/>
    <x v="9"/>
    <x v="0"/>
    <x v="1"/>
    <x v="680"/>
    <n v="7.8"/>
    <x v="30"/>
    <n v="35.86"/>
    <n v="34.76"/>
    <n v="1.1000000000000001"/>
    <x v="67"/>
    <n v="97.5"/>
    <n v="102.1"/>
    <n v="96.48"/>
    <n v="30.05"/>
    <n v="2991.14"/>
    <n v="0.83799999999999997"/>
    <n v="83.41"/>
  </r>
  <r>
    <x v="280"/>
    <x v="9"/>
    <x v="0"/>
    <x v="2"/>
    <x v="681"/>
    <n v="7.43"/>
    <x v="37"/>
    <n v="32.979999999999997"/>
    <n v="32.01"/>
    <n v="0.97"/>
    <x v="212"/>
    <n v="92.88"/>
    <n v="91.59"/>
    <n v="82.58"/>
    <n v="29.18"/>
    <n v="2653.08"/>
    <n v="0.88500000000000001"/>
    <n v="80.459999999999994"/>
  </r>
  <r>
    <x v="280"/>
    <x v="9"/>
    <x v="1"/>
    <x v="0"/>
    <x v="684"/>
    <n v="7.71"/>
    <x v="41"/>
    <n v="34.369999999999997"/>
    <n v="34.369999999999997"/>
    <n v="0"/>
    <x v="56"/>
    <n v="96.38"/>
    <n v="96.53"/>
    <n v="93.03"/>
    <n v="49.5"/>
    <n v="4128.1499999999996"/>
    <n v="1.44"/>
    <n v="120.11"/>
  </r>
  <r>
    <x v="280"/>
    <x v="9"/>
    <x v="1"/>
    <x v="1"/>
    <x v="261"/>
    <n v="7.82"/>
    <x v="46"/>
    <n v="34.869999999999997"/>
    <n v="34.19"/>
    <n v="0.68"/>
    <x v="33"/>
    <n v="97.75"/>
    <n v="94.77"/>
    <n v="90.84"/>
    <n v="51.04"/>
    <n v="4125.91"/>
    <n v="1.464"/>
    <n v="118.32"/>
  </r>
  <r>
    <x v="280"/>
    <x v="9"/>
    <x v="1"/>
    <x v="2"/>
    <x v="1066"/>
    <n v="7.77"/>
    <x v="26"/>
    <n v="29.87"/>
    <n v="28.82"/>
    <n v="1.05"/>
    <x v="140"/>
    <n v="97.12"/>
    <n v="90.53"/>
    <n v="84.85"/>
    <n v="43.47"/>
    <n v="3546.5"/>
    <n v="1.4550000000000001"/>
    <n v="118.74"/>
  </r>
  <r>
    <x v="280"/>
    <x v="9"/>
    <x v="2"/>
    <x v="0"/>
    <x v="875"/>
    <n v="7.68"/>
    <x v="17"/>
    <n v="28.42"/>
    <n v="27.72"/>
    <n v="0.7"/>
    <x v="427"/>
    <n v="96"/>
    <n v="99.28"/>
    <n v="92.97"/>
    <n v="31.41"/>
    <n v="2790.76"/>
    <n v="1.105"/>
    <n v="98.19"/>
  </r>
  <r>
    <x v="280"/>
    <x v="9"/>
    <x v="2"/>
    <x v="1"/>
    <x v="1218"/>
    <n v="7.64"/>
    <x v="22"/>
    <n v="31.62"/>
    <n v="30.7"/>
    <n v="0.93"/>
    <x v="212"/>
    <n v="95.5"/>
    <n v="96.19"/>
    <n v="89.17"/>
    <n v="35.119999999999997"/>
    <n v="3033.25"/>
    <n v="1.111"/>
    <n v="95.92"/>
  </r>
  <r>
    <x v="280"/>
    <x v="9"/>
    <x v="2"/>
    <x v="2"/>
    <x v="1165"/>
    <n v="7.67"/>
    <x v="0"/>
    <n v="30.15"/>
    <n v="29.26"/>
    <n v="0.89"/>
    <x v="397"/>
    <n v="95.88"/>
    <n v="87.16"/>
    <n v="81.099999999999994"/>
    <n v="34.08"/>
    <n v="2908.92"/>
    <n v="1.1299999999999999"/>
    <n v="96.47"/>
  </r>
  <r>
    <x v="280"/>
    <x v="9"/>
    <x v="3"/>
    <x v="0"/>
    <x v="628"/>
    <n v="7.58"/>
    <x v="6"/>
    <n v="39.97"/>
    <n v="39.450000000000003"/>
    <n v="0.51"/>
    <x v="253"/>
    <n v="94.75"/>
    <n v="96.86"/>
    <n v="90.6"/>
    <n v="4.28"/>
    <n v="1540.65"/>
    <n v="0.107"/>
    <n v="38.549999999999997"/>
  </r>
  <r>
    <x v="280"/>
    <x v="9"/>
    <x v="3"/>
    <x v="1"/>
    <x v="629"/>
    <n v="7.72"/>
    <x v="24"/>
    <n v="41.67"/>
    <n v="40.82"/>
    <n v="0.85"/>
    <x v="171"/>
    <n v="96.5"/>
    <n v="99.69"/>
    <n v="94.23"/>
    <n v="5.35"/>
    <n v="1775.25"/>
    <n v="0.128"/>
    <n v="42.6"/>
  </r>
  <r>
    <x v="280"/>
    <x v="9"/>
    <x v="3"/>
    <x v="2"/>
    <x v="630"/>
    <n v="7.74"/>
    <x v="45"/>
    <n v="36.979999999999997"/>
    <n v="36.53"/>
    <n v="0.45"/>
    <x v="218"/>
    <n v="96.75"/>
    <n v="97.79"/>
    <n v="93.45"/>
    <n v="3.64"/>
    <n v="1443.29"/>
    <n v="9.9000000000000005E-2"/>
    <n v="39.03"/>
  </r>
  <r>
    <x v="281"/>
    <x v="9"/>
    <x v="0"/>
    <x v="0"/>
    <x v="1102"/>
    <n v="7.99"/>
    <x v="130"/>
    <n v="36.54"/>
    <n v="35.69"/>
    <n v="0.86"/>
    <x v="236"/>
    <n v="99.88"/>
    <n v="94.17"/>
    <n v="91.86"/>
    <n v="31.2"/>
    <n v="2958.81"/>
    <n v="0.85399999999999998"/>
    <n v="80.97"/>
  </r>
  <r>
    <x v="281"/>
    <x v="9"/>
    <x v="0"/>
    <x v="1"/>
    <x v="179"/>
    <n v="7.5"/>
    <x v="35"/>
    <n v="35.619999999999997"/>
    <n v="35.31"/>
    <n v="0.31"/>
    <x v="297"/>
    <n v="93.75"/>
    <n v="93.54"/>
    <n v="86.92"/>
    <n v="30.8"/>
    <n v="2985.45"/>
    <n v="0.86499999999999999"/>
    <n v="83.82"/>
  </r>
  <r>
    <x v="281"/>
    <x v="9"/>
    <x v="0"/>
    <x v="2"/>
    <x v="805"/>
    <n v="7.2"/>
    <x v="91"/>
    <n v="33.28"/>
    <n v="32.1"/>
    <n v="1.18"/>
    <x v="463"/>
    <n v="90"/>
    <n v="93.82"/>
    <n v="81.44"/>
    <n v="27.65"/>
    <n v="2733.19"/>
    <n v="0.83099999999999996"/>
    <n v="82.12"/>
  </r>
  <r>
    <x v="281"/>
    <x v="9"/>
    <x v="1"/>
    <x v="0"/>
    <x v="956"/>
    <n v="7.18"/>
    <x v="101"/>
    <n v="30.15"/>
    <n v="29.52"/>
    <n v="0.63"/>
    <x v="167"/>
    <n v="89.75"/>
    <n v="96.7"/>
    <n v="84.98"/>
    <n v="44.42"/>
    <n v="3467.28"/>
    <n v="1.474"/>
    <n v="115.02"/>
  </r>
  <r>
    <x v="281"/>
    <x v="9"/>
    <x v="1"/>
    <x v="1"/>
    <x v="250"/>
    <n v="7.76"/>
    <x v="15"/>
    <n v="28.32"/>
    <n v="27.97"/>
    <n v="0.35"/>
    <x v="218"/>
    <n v="97"/>
    <n v="97.04"/>
    <n v="92.98"/>
    <n v="40.409999999999997"/>
    <n v="3375.42"/>
    <n v="1.427"/>
    <n v="119.19"/>
  </r>
  <r>
    <x v="281"/>
    <x v="9"/>
    <x v="1"/>
    <x v="2"/>
    <x v="1234"/>
    <n v="7.66"/>
    <x v="63"/>
    <n v="31.5"/>
    <n v="31.15"/>
    <n v="0.35"/>
    <x v="174"/>
    <n v="95.75"/>
    <n v="99.05"/>
    <n v="93.78"/>
    <n v="45.82"/>
    <n v="3743.03"/>
    <n v="1.4550000000000001"/>
    <n v="118.82"/>
  </r>
  <r>
    <x v="281"/>
    <x v="9"/>
    <x v="2"/>
    <x v="0"/>
    <x v="958"/>
    <n v="7.43"/>
    <x v="37"/>
    <n v="31.92"/>
    <n v="31.29"/>
    <n v="0.63"/>
    <x v="256"/>
    <n v="92.88"/>
    <n v="94.48"/>
    <n v="86.01"/>
    <n v="34.25"/>
    <n v="3015.78"/>
    <n v="1.073"/>
    <n v="94.48"/>
  </r>
  <r>
    <x v="281"/>
    <x v="9"/>
    <x v="2"/>
    <x v="1"/>
    <x v="1295"/>
    <n v="7.34"/>
    <x v="2"/>
    <n v="27.24"/>
    <n v="26.34"/>
    <n v="0.9"/>
    <x v="383"/>
    <n v="91.75"/>
    <n v="102.99"/>
    <n v="91.38"/>
    <n v="30.17"/>
    <n v="2650.14"/>
    <n v="1.1080000000000001"/>
    <n v="97.29"/>
  </r>
  <r>
    <x v="281"/>
    <x v="9"/>
    <x v="2"/>
    <x v="2"/>
    <x v="1296"/>
    <n v="7.38"/>
    <x v="16"/>
    <n v="26.14"/>
    <n v="25.26"/>
    <n v="0.89"/>
    <x v="434"/>
    <n v="92.25"/>
    <n v="99.3"/>
    <n v="88.49"/>
    <n v="30.53"/>
    <n v="2519.41"/>
    <n v="1.1679999999999999"/>
    <n v="96.37"/>
  </r>
  <r>
    <x v="281"/>
    <x v="9"/>
    <x v="3"/>
    <x v="0"/>
    <x v="959"/>
    <n v="7.63"/>
    <x v="19"/>
    <n v="36.68"/>
    <n v="36.44"/>
    <n v="0.23"/>
    <x v="163"/>
    <n v="95.38"/>
    <n v="96.48"/>
    <n v="91.44"/>
    <n v="4.4000000000000004"/>
    <n v="1554.55"/>
    <n v="0.12"/>
    <n v="42.39"/>
  </r>
  <r>
    <x v="281"/>
    <x v="9"/>
    <x v="3"/>
    <x v="1"/>
    <x v="1241"/>
    <n v="7.49"/>
    <x v="55"/>
    <n v="34.56"/>
    <n v="34.31"/>
    <n v="0.25"/>
    <x v="153"/>
    <n v="93.62"/>
    <n v="98.97"/>
    <n v="92"/>
    <n v="2.94"/>
    <n v="1467.1"/>
    <n v="8.5000000000000006E-2"/>
    <n v="42.45"/>
  </r>
  <r>
    <x v="281"/>
    <x v="9"/>
    <x v="3"/>
    <x v="2"/>
    <x v="333"/>
    <n v="7.63"/>
    <x v="19"/>
    <n v="34.53"/>
    <n v="34.479999999999997"/>
    <n v="0.06"/>
    <x v="328"/>
    <n v="95.38"/>
    <n v="91.41"/>
    <n v="87.04"/>
    <n v="5.9"/>
    <n v="1360.41"/>
    <n v="0.17100000000000001"/>
    <n v="39.39"/>
  </r>
  <r>
    <x v="282"/>
    <x v="9"/>
    <x v="0"/>
    <x v="0"/>
    <x v="821"/>
    <n v="7.35"/>
    <x v="34"/>
    <n v="34.32"/>
    <n v="33.58"/>
    <n v="0.74"/>
    <x v="10"/>
    <n v="91.88"/>
    <n v="98.14"/>
    <n v="88.23"/>
    <n v="29.21"/>
    <n v="2780.74"/>
    <n v="0.85099999999999998"/>
    <n v="81.02"/>
  </r>
  <r>
    <x v="282"/>
    <x v="9"/>
    <x v="0"/>
    <x v="1"/>
    <x v="817"/>
    <n v="7.16"/>
    <x v="146"/>
    <n v="35.950000000000003"/>
    <n v="35.4"/>
    <n v="0.55000000000000004"/>
    <x v="5"/>
    <n v="89.5"/>
    <n v="93.46"/>
    <n v="82.36"/>
    <n v="28.7"/>
    <n v="2976.91"/>
    <n v="0.79800000000000004"/>
    <n v="82.81"/>
  </r>
  <r>
    <x v="282"/>
    <x v="9"/>
    <x v="0"/>
    <x v="2"/>
    <x v="159"/>
    <n v="7.69"/>
    <x v="13"/>
    <n v="38.590000000000003"/>
    <n v="37.99"/>
    <n v="0.6"/>
    <x v="113"/>
    <n v="96.12"/>
    <n v="95.28"/>
    <n v="90.17"/>
    <n v="33.729999999999997"/>
    <n v="3077.11"/>
    <n v="0.874"/>
    <n v="79.739999999999995"/>
  </r>
  <r>
    <x v="282"/>
    <x v="9"/>
    <x v="1"/>
    <x v="0"/>
    <x v="161"/>
    <n v="7.2"/>
    <x v="91"/>
    <n v="31.17"/>
    <n v="30.58"/>
    <n v="0.59"/>
    <x v="91"/>
    <n v="90"/>
    <n v="92.97"/>
    <n v="82.08"/>
    <n v="46.19"/>
    <n v="3605.1"/>
    <n v="1.482"/>
    <n v="115.66"/>
  </r>
  <r>
    <x v="282"/>
    <x v="9"/>
    <x v="1"/>
    <x v="1"/>
    <x v="118"/>
    <n v="7.38"/>
    <x v="16"/>
    <n v="31.58"/>
    <n v="30.9"/>
    <n v="0.68"/>
    <x v="114"/>
    <n v="92.25"/>
    <n v="91.42"/>
    <n v="82.53"/>
    <n v="44.6"/>
    <n v="3686.12"/>
    <n v="1.4119999999999999"/>
    <n v="116.74"/>
  </r>
  <r>
    <x v="282"/>
    <x v="9"/>
    <x v="1"/>
    <x v="2"/>
    <x v="75"/>
    <n v="7.32"/>
    <x v="18"/>
    <n v="31.74"/>
    <n v="31.34"/>
    <n v="0.4"/>
    <x v="376"/>
    <n v="91.5"/>
    <n v="93.01"/>
    <n v="84.04"/>
    <n v="44.27"/>
    <n v="3666.03"/>
    <n v="1.395"/>
    <n v="115.51"/>
  </r>
  <r>
    <x v="282"/>
    <x v="9"/>
    <x v="2"/>
    <x v="0"/>
    <x v="989"/>
    <n v="7.49"/>
    <x v="55"/>
    <n v="30.92"/>
    <n v="29.7"/>
    <n v="1.22"/>
    <x v="326"/>
    <n v="93.62"/>
    <n v="97"/>
    <n v="87.22"/>
    <n v="34.31"/>
    <n v="2890.09"/>
    <n v="1.1100000000000001"/>
    <n v="93.47"/>
  </r>
  <r>
    <x v="282"/>
    <x v="9"/>
    <x v="2"/>
    <x v="1"/>
    <x v="267"/>
    <n v="7.4"/>
    <x v="81"/>
    <n v="29.71"/>
    <n v="28.72"/>
    <n v="0.99"/>
    <x v="357"/>
    <n v="92.5"/>
    <n v="102.32"/>
    <n v="91.49"/>
    <n v="31.2"/>
    <n v="2795.81"/>
    <n v="1.05"/>
    <n v="94.09"/>
  </r>
  <r>
    <x v="282"/>
    <x v="9"/>
    <x v="2"/>
    <x v="2"/>
    <x v="818"/>
    <n v="7.57"/>
    <x v="42"/>
    <n v="32.950000000000003"/>
    <n v="32.22"/>
    <n v="0.72"/>
    <x v="182"/>
    <n v="94.62"/>
    <n v="101.54"/>
    <n v="93.97"/>
    <n v="35.409999999999997"/>
    <n v="3171.64"/>
    <n v="1.075"/>
    <n v="96.27"/>
  </r>
  <r>
    <x v="282"/>
    <x v="9"/>
    <x v="3"/>
    <x v="0"/>
    <x v="819"/>
    <n v="7.62"/>
    <x v="54"/>
    <n v="38.83"/>
    <n v="38.31"/>
    <n v="0.52"/>
    <x v="233"/>
    <n v="95.25"/>
    <n v="92.78"/>
    <n v="87.19"/>
    <n v="4.92"/>
    <n v="1730.54"/>
    <n v="0.127"/>
    <n v="44.57"/>
  </r>
  <r>
    <x v="282"/>
    <x v="9"/>
    <x v="3"/>
    <x v="1"/>
    <x v="123"/>
    <n v="7.21"/>
    <x v="68"/>
    <n v="35.25"/>
    <n v="35.090000000000003"/>
    <n v="0.16"/>
    <x v="343"/>
    <n v="90.12"/>
    <n v="97.3"/>
    <n v="87.3"/>
    <n v="5.54"/>
    <n v="1432.74"/>
    <n v="0.157"/>
    <n v="40.65"/>
  </r>
  <r>
    <x v="282"/>
    <x v="9"/>
    <x v="3"/>
    <x v="2"/>
    <x v="820"/>
    <n v="7.53"/>
    <x v="78"/>
    <n v="37.97"/>
    <n v="37.96"/>
    <n v="0.01"/>
    <x v="197"/>
    <n v="94.12"/>
    <n v="94.69"/>
    <n v="89.1"/>
    <n v="7.21"/>
    <n v="1594.25"/>
    <n v="0.19"/>
    <n v="41.99"/>
  </r>
  <r>
    <x v="283"/>
    <x v="9"/>
    <x v="0"/>
    <x v="0"/>
    <x v="1099"/>
    <n v="7.57"/>
    <x v="42"/>
    <n v="37.15"/>
    <n v="36.659999999999997"/>
    <n v="0.49"/>
    <x v="99"/>
    <n v="94.62"/>
    <n v="97.42"/>
    <n v="90.97"/>
    <n v="31.44"/>
    <n v="2881.91"/>
    <n v="0.84599999999999997"/>
    <n v="77.58"/>
  </r>
  <r>
    <x v="283"/>
    <x v="9"/>
    <x v="0"/>
    <x v="1"/>
    <x v="222"/>
    <n v="7.66"/>
    <x v="63"/>
    <n v="37.36"/>
    <n v="36.15"/>
    <n v="1.21"/>
    <x v="224"/>
    <n v="95.75"/>
    <n v="90.65"/>
    <n v="83.98"/>
    <n v="30.38"/>
    <n v="3113.95"/>
    <n v="0.81299999999999994"/>
    <n v="83.35"/>
  </r>
  <r>
    <x v="283"/>
    <x v="9"/>
    <x v="0"/>
    <x v="2"/>
    <x v="682"/>
    <n v="7.86"/>
    <x v="66"/>
    <n v="37.229999999999997"/>
    <n v="36.229999999999997"/>
    <n v="0.99"/>
    <x v="358"/>
    <n v="98.25"/>
    <n v="89.56"/>
    <n v="85.65"/>
    <n v="32.57"/>
    <n v="3033.19"/>
    <n v="0.875"/>
    <n v="81.48"/>
  </r>
  <r>
    <x v="283"/>
    <x v="9"/>
    <x v="1"/>
    <x v="0"/>
    <x v="1016"/>
    <n v="7.54"/>
    <x v="61"/>
    <n v="28.88"/>
    <n v="28.67"/>
    <n v="0.21"/>
    <x v="126"/>
    <n v="94.25"/>
    <n v="95.49"/>
    <n v="89.33"/>
    <n v="41.08"/>
    <n v="3450.55"/>
    <n v="1.4219999999999999"/>
    <n v="119.46"/>
  </r>
  <r>
    <x v="283"/>
    <x v="9"/>
    <x v="1"/>
    <x v="1"/>
    <x v="1297"/>
    <n v="7.67"/>
    <x v="0"/>
    <n v="29.87"/>
    <n v="29.35"/>
    <n v="0.52"/>
    <x v="27"/>
    <n v="95.88"/>
    <n v="90.86"/>
    <n v="85.61"/>
    <n v="43.3"/>
    <n v="3452.43"/>
    <n v="1.45"/>
    <n v="115.59"/>
  </r>
  <r>
    <x v="283"/>
    <x v="9"/>
    <x v="1"/>
    <x v="2"/>
    <x v="875"/>
    <n v="7.59"/>
    <x v="3"/>
    <n v="30.13"/>
    <n v="29.45"/>
    <n v="0.68"/>
    <x v="79"/>
    <n v="94.88"/>
    <n v="95.39"/>
    <n v="88.46"/>
    <n v="44.41"/>
    <n v="3548.74"/>
    <n v="1.474"/>
    <n v="117.77"/>
  </r>
  <r>
    <x v="283"/>
    <x v="9"/>
    <x v="2"/>
    <x v="0"/>
    <x v="249"/>
    <n v="7.28"/>
    <x v="90"/>
    <n v="32.9"/>
    <n v="31.88"/>
    <n v="1.02"/>
    <x v="49"/>
    <n v="91"/>
    <n v="93.87"/>
    <n v="82.77"/>
    <n v="37.01"/>
    <n v="3293.04"/>
    <n v="1.125"/>
    <n v="100.1"/>
  </r>
  <r>
    <x v="283"/>
    <x v="9"/>
    <x v="2"/>
    <x v="1"/>
    <x v="1019"/>
    <n v="7.22"/>
    <x v="74"/>
    <n v="31.09"/>
    <n v="30.37"/>
    <n v="0.72"/>
    <x v="0"/>
    <n v="90.25"/>
    <n v="98.57"/>
    <n v="86.88"/>
    <n v="33.5"/>
    <n v="3077.63"/>
    <n v="1.0780000000000001"/>
    <n v="98.99"/>
  </r>
  <r>
    <x v="283"/>
    <x v="9"/>
    <x v="2"/>
    <x v="2"/>
    <x v="1298"/>
    <n v="7.31"/>
    <x v="57"/>
    <n v="24.33"/>
    <n v="23.52"/>
    <n v="0.81"/>
    <x v="350"/>
    <n v="91.38"/>
    <n v="91.85"/>
    <n v="81.14"/>
    <n v="27.07"/>
    <n v="2392.7199999999998"/>
    <n v="1.113"/>
    <n v="98.36"/>
  </r>
  <r>
    <x v="283"/>
    <x v="9"/>
    <x v="3"/>
    <x v="0"/>
    <x v="460"/>
    <n v="7.91"/>
    <x v="69"/>
    <n v="38.659999999999997"/>
    <n v="38.46"/>
    <n v="0.2"/>
    <x v="62"/>
    <n v="98.88"/>
    <n v="95.76"/>
    <n v="94.19"/>
    <n v="3.77"/>
    <n v="1658.25"/>
    <n v="9.7000000000000003E-2"/>
    <n v="42.89"/>
  </r>
  <r>
    <x v="283"/>
    <x v="9"/>
    <x v="3"/>
    <x v="1"/>
    <x v="864"/>
    <n v="7.52"/>
    <x v="39"/>
    <n v="40.42"/>
    <n v="40.18"/>
    <n v="0.25"/>
    <x v="41"/>
    <n v="94"/>
    <n v="95.25"/>
    <n v="88.99"/>
    <n v="1.96"/>
    <n v="1725.07"/>
    <n v="4.8000000000000001E-2"/>
    <n v="42.67"/>
  </r>
  <r>
    <x v="283"/>
    <x v="9"/>
    <x v="3"/>
    <x v="2"/>
    <x v="865"/>
    <n v="7.15"/>
    <x v="108"/>
    <n v="35.72"/>
    <n v="35.72"/>
    <n v="0"/>
    <x v="56"/>
    <n v="89.38"/>
    <n v="97.68"/>
    <n v="87.3"/>
    <n v="4.0599999999999996"/>
    <n v="1577.19"/>
    <n v="0.114"/>
    <n v="44.15"/>
  </r>
  <r>
    <x v="284"/>
    <x v="9"/>
    <x v="0"/>
    <x v="0"/>
    <x v="140"/>
    <n v="7.65"/>
    <x v="48"/>
    <n v="34.11"/>
    <n v="33.17"/>
    <n v="0.93"/>
    <x v="363"/>
    <n v="95.62"/>
    <n v="96.57"/>
    <n v="89.82"/>
    <n v="28.23"/>
    <n v="2687.58"/>
    <n v="0.82799999999999996"/>
    <n v="78.8"/>
  </r>
  <r>
    <x v="284"/>
    <x v="9"/>
    <x v="0"/>
    <x v="1"/>
    <x v="903"/>
    <n v="7.42"/>
    <x v="31"/>
    <n v="30.18"/>
    <n v="29.4"/>
    <n v="0.78"/>
    <x v="85"/>
    <n v="92.75"/>
    <n v="88.03"/>
    <n v="79.53"/>
    <n v="25.09"/>
    <n v="2561.3000000000002"/>
    <n v="0.83099999999999996"/>
    <n v="84.86"/>
  </r>
  <r>
    <x v="284"/>
    <x v="9"/>
    <x v="0"/>
    <x v="2"/>
    <x v="1033"/>
    <n v="7.42"/>
    <x v="31"/>
    <n v="30.02"/>
    <n v="29.33"/>
    <n v="0.69"/>
    <x v="23"/>
    <n v="92.75"/>
    <n v="97.96"/>
    <n v="88.77"/>
    <n v="26.43"/>
    <n v="2491.46"/>
    <n v="0.88100000000000001"/>
    <n v="83"/>
  </r>
  <r>
    <x v="284"/>
    <x v="9"/>
    <x v="1"/>
    <x v="0"/>
    <x v="1138"/>
    <n v="7.85"/>
    <x v="7"/>
    <n v="30.98"/>
    <n v="30.53"/>
    <n v="0.45"/>
    <x v="144"/>
    <n v="98.12"/>
    <n v="100.95"/>
    <n v="97.63"/>
    <n v="43.83"/>
    <n v="3684.25"/>
    <n v="1.415"/>
    <n v="118.93"/>
  </r>
  <r>
    <x v="284"/>
    <x v="9"/>
    <x v="1"/>
    <x v="1"/>
    <x v="615"/>
    <n v="7.27"/>
    <x v="12"/>
    <n v="29.94"/>
    <n v="29.43"/>
    <n v="0.51"/>
    <x v="55"/>
    <n v="90.88"/>
    <n v="99.19"/>
    <n v="88.6"/>
    <n v="42.16"/>
    <n v="3549.5"/>
    <n v="1.4079999999999999"/>
    <n v="118.54"/>
  </r>
  <r>
    <x v="284"/>
    <x v="9"/>
    <x v="1"/>
    <x v="2"/>
    <x v="1268"/>
    <n v="7.65"/>
    <x v="48"/>
    <n v="28.24"/>
    <n v="27.85"/>
    <n v="0.39"/>
    <x v="60"/>
    <n v="95.62"/>
    <n v="95.94"/>
    <n v="90.48"/>
    <n v="39.549999999999997"/>
    <n v="3328.07"/>
    <n v="1.4"/>
    <n v="117.85"/>
  </r>
  <r>
    <x v="284"/>
    <x v="9"/>
    <x v="2"/>
    <x v="0"/>
    <x v="1141"/>
    <n v="7.7"/>
    <x v="10"/>
    <n v="31.09"/>
    <n v="30.47"/>
    <n v="0.62"/>
    <x v="4"/>
    <n v="96.25"/>
    <n v="93.46"/>
    <n v="88.16"/>
    <n v="34.96"/>
    <n v="2987.17"/>
    <n v="1.1240000000000001"/>
    <n v="96.09"/>
  </r>
  <r>
    <x v="284"/>
    <x v="9"/>
    <x v="2"/>
    <x v="1"/>
    <x v="1299"/>
    <n v="8"/>
    <x v="84"/>
    <n v="31.33"/>
    <n v="30.75"/>
    <n v="0.57999999999999996"/>
    <x v="170"/>
    <n v="100"/>
    <n v="91.3"/>
    <n v="89.61"/>
    <n v="34.049999999999997"/>
    <n v="3033.75"/>
    <n v="1.087"/>
    <n v="96.84"/>
  </r>
  <r>
    <x v="284"/>
    <x v="9"/>
    <x v="2"/>
    <x v="2"/>
    <x v="1300"/>
    <n v="7.49"/>
    <x v="55"/>
    <n v="27.58"/>
    <n v="26.67"/>
    <n v="0.91"/>
    <x v="383"/>
    <n v="93.62"/>
    <n v="90.37"/>
    <n v="81.83"/>
    <n v="30.85"/>
    <n v="2641.81"/>
    <n v="1.119"/>
    <n v="95.8"/>
  </r>
  <r>
    <x v="284"/>
    <x v="9"/>
    <x v="3"/>
    <x v="0"/>
    <x v="1143"/>
    <n v="7.41"/>
    <x v="50"/>
    <n v="36.89"/>
    <n v="36.299999999999997"/>
    <n v="0.59"/>
    <x v="193"/>
    <n v="92.62"/>
    <n v="94.77"/>
    <n v="86.38"/>
    <n v="3.62"/>
    <n v="1510.67"/>
    <n v="9.8000000000000004E-2"/>
    <n v="40.950000000000003"/>
  </r>
  <r>
    <x v="284"/>
    <x v="9"/>
    <x v="3"/>
    <x v="1"/>
    <x v="1151"/>
    <n v="7.37"/>
    <x v="47"/>
    <n v="37.32"/>
    <n v="36.94"/>
    <n v="0.38"/>
    <x v="314"/>
    <n v="92.12"/>
    <n v="92.63"/>
    <n v="84.47"/>
    <n v="2.9"/>
    <n v="1471.14"/>
    <n v="7.8E-2"/>
    <n v="39.42"/>
  </r>
  <r>
    <x v="284"/>
    <x v="9"/>
    <x v="3"/>
    <x v="2"/>
    <x v="315"/>
    <n v="7.62"/>
    <x v="54"/>
    <n v="35.92"/>
    <n v="35.51"/>
    <n v="0.41"/>
    <x v="135"/>
    <n v="95.25"/>
    <n v="91.93"/>
    <n v="86.58"/>
    <n v="4.8"/>
    <n v="1589.3"/>
    <n v="0.13400000000000001"/>
    <n v="44.25"/>
  </r>
  <r>
    <x v="285"/>
    <x v="9"/>
    <x v="0"/>
    <x v="0"/>
    <x v="358"/>
    <n v="7.44"/>
    <x v="43"/>
    <n v="36.6"/>
    <n v="35.79"/>
    <n v="0.81"/>
    <x v="301"/>
    <n v="93"/>
    <n v="95.03"/>
    <n v="86.42"/>
    <n v="31.7"/>
    <n v="2922.98"/>
    <n v="0.86599999999999999"/>
    <n v="79.86"/>
  </r>
  <r>
    <x v="285"/>
    <x v="9"/>
    <x v="0"/>
    <x v="1"/>
    <x v="450"/>
    <n v="7.3"/>
    <x v="32"/>
    <n v="32.53"/>
    <n v="31.63"/>
    <n v="0.9"/>
    <x v="346"/>
    <n v="91.25"/>
    <n v="100.54"/>
    <n v="89.19"/>
    <n v="28.86"/>
    <n v="2604.65"/>
    <n v="0.88700000000000001"/>
    <n v="80.06"/>
  </r>
  <r>
    <x v="285"/>
    <x v="9"/>
    <x v="0"/>
    <x v="2"/>
    <x v="590"/>
    <n v="7.71"/>
    <x v="41"/>
    <n v="36.28"/>
    <n v="35.159999999999997"/>
    <n v="1.1200000000000001"/>
    <x v="149"/>
    <n v="96.38"/>
    <n v="91.99"/>
    <n v="85.92"/>
    <n v="31.58"/>
    <n v="2973.56"/>
    <n v="0.87"/>
    <n v="81.96"/>
  </r>
  <r>
    <x v="285"/>
    <x v="9"/>
    <x v="1"/>
    <x v="0"/>
    <x v="361"/>
    <n v="7.84"/>
    <x v="52"/>
    <n v="31.74"/>
    <n v="30.83"/>
    <n v="0.91"/>
    <x v="102"/>
    <n v="98"/>
    <n v="93.68"/>
    <n v="89.18"/>
    <n v="43.46"/>
    <n v="3776.3"/>
    <n v="1.369"/>
    <n v="118.98"/>
  </r>
  <r>
    <x v="285"/>
    <x v="9"/>
    <x v="1"/>
    <x v="1"/>
    <x v="453"/>
    <n v="7.4"/>
    <x v="81"/>
    <n v="32.090000000000003"/>
    <n v="31.83"/>
    <n v="0.26"/>
    <x v="146"/>
    <n v="92.5"/>
    <n v="94.82"/>
    <n v="87"/>
    <n v="45.37"/>
    <n v="3758"/>
    <n v="1.4139999999999999"/>
    <n v="117.11"/>
  </r>
  <r>
    <x v="285"/>
    <x v="9"/>
    <x v="1"/>
    <x v="2"/>
    <x v="763"/>
    <n v="7.4"/>
    <x v="81"/>
    <n v="33.67"/>
    <n v="33"/>
    <n v="0.67"/>
    <x v="4"/>
    <n v="92.5"/>
    <n v="98.24"/>
    <n v="89.06"/>
    <n v="48.56"/>
    <n v="3942.84"/>
    <n v="1.4419999999999999"/>
    <n v="117.1"/>
  </r>
  <r>
    <x v="285"/>
    <x v="9"/>
    <x v="2"/>
    <x v="0"/>
    <x v="364"/>
    <n v="7.82"/>
    <x v="46"/>
    <n v="31.79"/>
    <n v="31.14"/>
    <n v="0.65"/>
    <x v="87"/>
    <n v="97.75"/>
    <n v="96.04"/>
    <n v="91.97"/>
    <n v="34.9"/>
    <n v="3004.8"/>
    <n v="1.0980000000000001"/>
    <n v="94.53"/>
  </r>
  <r>
    <x v="285"/>
    <x v="9"/>
    <x v="2"/>
    <x v="1"/>
    <x v="456"/>
    <n v="7.7"/>
    <x v="10"/>
    <n v="29.64"/>
    <n v="28.63"/>
    <n v="1"/>
    <x v="434"/>
    <n v="96.25"/>
    <n v="97.73"/>
    <n v="90.88"/>
    <n v="32.770000000000003"/>
    <n v="2882.92"/>
    <n v="1.1060000000000001"/>
    <n v="97.28"/>
  </r>
  <r>
    <x v="285"/>
    <x v="9"/>
    <x v="2"/>
    <x v="2"/>
    <x v="1301"/>
    <n v="7.44"/>
    <x v="43"/>
    <n v="32.21"/>
    <n v="31.49"/>
    <n v="0.72"/>
    <x v="79"/>
    <n v="93"/>
    <n v="98.58"/>
    <n v="89.62"/>
    <n v="34.67"/>
    <n v="3031.85"/>
    <n v="1.0760000000000001"/>
    <n v="94.13"/>
  </r>
  <r>
    <x v="285"/>
    <x v="9"/>
    <x v="3"/>
    <x v="0"/>
    <x v="1224"/>
    <n v="7.77"/>
    <x v="26"/>
    <n v="33.85"/>
    <n v="33.520000000000003"/>
    <n v="0.33"/>
    <x v="246"/>
    <n v="97.12"/>
    <n v="95.37"/>
    <n v="91.72"/>
    <n v="2.15"/>
    <n v="1541.96"/>
    <n v="6.4000000000000001E-2"/>
    <n v="45.56"/>
  </r>
  <r>
    <x v="285"/>
    <x v="9"/>
    <x v="3"/>
    <x v="1"/>
    <x v="177"/>
    <n v="7.33"/>
    <x v="60"/>
    <n v="36.090000000000003"/>
    <n v="34.93"/>
    <n v="1.1599999999999999"/>
    <x v="207"/>
    <n v="91.62"/>
    <n v="95.25"/>
    <n v="84.47"/>
    <n v="3.25"/>
    <n v="1431.69"/>
    <n v="0.09"/>
    <n v="39.67"/>
  </r>
  <r>
    <x v="285"/>
    <x v="9"/>
    <x v="3"/>
    <x v="2"/>
    <x v="1007"/>
    <n v="7.78"/>
    <x v="14"/>
    <n v="38.32"/>
    <n v="37.770000000000003"/>
    <n v="0.55000000000000004"/>
    <x v="144"/>
    <n v="97.25"/>
    <n v="92.31"/>
    <n v="88.48"/>
    <n v="4.2699999999999996"/>
    <n v="1656.74"/>
    <n v="0.111"/>
    <n v="43.24"/>
  </r>
  <r>
    <x v="286"/>
    <x v="9"/>
    <x v="0"/>
    <x v="0"/>
    <x v="599"/>
    <n v="7.86"/>
    <x v="66"/>
    <n v="33.869999999999997"/>
    <n v="33.31"/>
    <n v="0.56000000000000005"/>
    <x v="316"/>
    <n v="98.25"/>
    <n v="94"/>
    <n v="90.82"/>
    <n v="27.66"/>
    <n v="2836.39"/>
    <n v="0.81599999999999995"/>
    <n v="83.74"/>
  </r>
  <r>
    <x v="286"/>
    <x v="9"/>
    <x v="0"/>
    <x v="1"/>
    <x v="334"/>
    <n v="7.46"/>
    <x v="96"/>
    <n v="33.53"/>
    <n v="32.97"/>
    <n v="0.56000000000000005"/>
    <x v="316"/>
    <n v="93.25"/>
    <n v="92.42"/>
    <n v="84.76"/>
    <n v="27.27"/>
    <n v="2764.74"/>
    <n v="0.81299999999999994"/>
    <n v="82.46"/>
  </r>
  <r>
    <x v="286"/>
    <x v="9"/>
    <x v="0"/>
    <x v="2"/>
    <x v="214"/>
    <n v="7.5"/>
    <x v="35"/>
    <n v="35.14"/>
    <n v="34.229999999999997"/>
    <n v="0.91"/>
    <x v="251"/>
    <n v="93.75"/>
    <n v="92.82"/>
    <n v="84.78"/>
    <n v="29.61"/>
    <n v="2734.06"/>
    <n v="0.84299999999999997"/>
    <n v="77.81"/>
  </r>
  <r>
    <x v="286"/>
    <x v="9"/>
    <x v="1"/>
    <x v="0"/>
    <x v="337"/>
    <n v="7.51"/>
    <x v="28"/>
    <n v="30.86"/>
    <n v="30.3"/>
    <n v="0.55000000000000004"/>
    <x v="234"/>
    <n v="93.88"/>
    <n v="93.46"/>
    <n v="86.16"/>
    <n v="43.51"/>
    <n v="3721.76"/>
    <n v="1.41"/>
    <n v="120.62"/>
  </r>
  <r>
    <x v="286"/>
    <x v="9"/>
    <x v="1"/>
    <x v="1"/>
    <x v="1040"/>
    <n v="7.41"/>
    <x v="50"/>
    <n v="30.15"/>
    <n v="29.58"/>
    <n v="0.56999999999999995"/>
    <x v="237"/>
    <n v="92.62"/>
    <n v="99.2"/>
    <n v="90.15"/>
    <n v="44.14"/>
    <n v="3534.64"/>
    <n v="1.464"/>
    <n v="117.23"/>
  </r>
  <r>
    <x v="286"/>
    <x v="9"/>
    <x v="1"/>
    <x v="2"/>
    <x v="1159"/>
    <n v="7.62"/>
    <x v="54"/>
    <n v="30.49"/>
    <n v="29.97"/>
    <n v="0.52"/>
    <x v="88"/>
    <n v="95.25"/>
    <n v="94.36"/>
    <n v="88.33"/>
    <n v="42.98"/>
    <n v="3544.15"/>
    <n v="1.41"/>
    <n v="116.23"/>
  </r>
  <r>
    <x v="286"/>
    <x v="9"/>
    <x v="2"/>
    <x v="0"/>
    <x v="1302"/>
    <n v="7.68"/>
    <x v="17"/>
    <n v="30.62"/>
    <n v="29.65"/>
    <n v="0.98"/>
    <x v="386"/>
    <n v="96"/>
    <n v="94.19"/>
    <n v="87.54"/>
    <n v="32.11"/>
    <n v="2975.76"/>
    <n v="1.048"/>
    <n v="97.17"/>
  </r>
  <r>
    <x v="286"/>
    <x v="9"/>
    <x v="2"/>
    <x v="1"/>
    <x v="1244"/>
    <n v="7.76"/>
    <x v="15"/>
    <n v="30.74"/>
    <n v="30.15"/>
    <n v="0.59"/>
    <x v="370"/>
    <n v="97"/>
    <n v="97.51"/>
    <n v="92.76"/>
    <n v="32.67"/>
    <n v="2919.16"/>
    <n v="1.0629999999999999"/>
    <n v="94.96"/>
  </r>
  <r>
    <x v="286"/>
    <x v="9"/>
    <x v="2"/>
    <x v="2"/>
    <x v="1303"/>
    <n v="7.4"/>
    <x v="81"/>
    <n v="29.02"/>
    <n v="28.15"/>
    <n v="0.86"/>
    <x v="315"/>
    <n v="92.5"/>
    <n v="93.2"/>
    <n v="83.64"/>
    <n v="31.59"/>
    <n v="2668.07"/>
    <n v="1.089"/>
    <n v="91.95"/>
  </r>
  <r>
    <x v="286"/>
    <x v="9"/>
    <x v="3"/>
    <x v="0"/>
    <x v="1014"/>
    <n v="7.89"/>
    <x v="29"/>
    <n v="37.24"/>
    <n v="36.94"/>
    <n v="0.3"/>
    <x v="146"/>
    <n v="98.62"/>
    <n v="99.62"/>
    <n v="97.46"/>
    <n v="4.71"/>
    <n v="1415.12"/>
    <n v="0.126"/>
    <n v="38"/>
  </r>
  <r>
    <x v="286"/>
    <x v="9"/>
    <x v="3"/>
    <x v="1"/>
    <x v="1015"/>
    <n v="7.71"/>
    <x v="41"/>
    <n v="35.96"/>
    <n v="35.51"/>
    <n v="0.45"/>
    <x v="176"/>
    <n v="96.38"/>
    <n v="92.76"/>
    <n v="88.29"/>
    <n v="3.76"/>
    <n v="1513.05"/>
    <n v="0.105"/>
    <n v="42.08"/>
  </r>
  <r>
    <x v="286"/>
    <x v="9"/>
    <x v="3"/>
    <x v="2"/>
    <x v="468"/>
    <n v="7.11"/>
    <x v="129"/>
    <n v="34.979999999999997"/>
    <n v="34.74"/>
    <n v="0.23"/>
    <x v="302"/>
    <n v="88.88"/>
    <n v="94.55"/>
    <n v="83.48"/>
    <n v="4.93"/>
    <n v="1580.38"/>
    <n v="0.14099999999999999"/>
    <n v="45.19"/>
  </r>
  <r>
    <x v="287"/>
    <x v="9"/>
    <x v="0"/>
    <x v="0"/>
    <x v="973"/>
    <n v="7.65"/>
    <x v="48"/>
    <n v="38.049999999999997"/>
    <n v="37.51"/>
    <n v="0.54"/>
    <x v="103"/>
    <n v="95.62"/>
    <n v="94.51"/>
    <n v="89.09"/>
    <n v="31.21"/>
    <n v="3019.08"/>
    <n v="0.82"/>
    <n v="79.349999999999994"/>
  </r>
  <r>
    <x v="287"/>
    <x v="9"/>
    <x v="0"/>
    <x v="1"/>
    <x v="357"/>
    <n v="7.28"/>
    <x v="90"/>
    <n v="35.5"/>
    <n v="35.06"/>
    <n v="0.45"/>
    <x v="274"/>
    <n v="91"/>
    <n v="97.02"/>
    <n v="87.18"/>
    <n v="31.39"/>
    <n v="2855.4"/>
    <n v="0.88400000000000001"/>
    <n v="80.430000000000007"/>
  </r>
  <r>
    <x v="287"/>
    <x v="9"/>
    <x v="0"/>
    <x v="2"/>
    <x v="441"/>
    <n v="7.62"/>
    <x v="54"/>
    <n v="36.840000000000003"/>
    <n v="36.06"/>
    <n v="0.78"/>
    <x v="63"/>
    <n v="95.25"/>
    <n v="95.09"/>
    <n v="88.66"/>
    <n v="31.47"/>
    <n v="3068.72"/>
    <n v="0.85399999999999998"/>
    <n v="83.3"/>
  </r>
  <r>
    <x v="287"/>
    <x v="9"/>
    <x v="1"/>
    <x v="0"/>
    <x v="712"/>
    <n v="7.84"/>
    <x v="52"/>
    <n v="34.840000000000003"/>
    <n v="34.58"/>
    <n v="0.26"/>
    <x v="40"/>
    <n v="98"/>
    <n v="96.32"/>
    <n v="93.68"/>
    <n v="52.42"/>
    <n v="4037.83"/>
    <n v="1.504"/>
    <n v="115.88"/>
  </r>
  <r>
    <x v="287"/>
    <x v="9"/>
    <x v="1"/>
    <x v="1"/>
    <x v="444"/>
    <n v="7.5"/>
    <x v="35"/>
    <n v="33.31"/>
    <n v="32.799999999999997"/>
    <n v="0.51"/>
    <x v="46"/>
    <n v="93.75"/>
    <n v="94.24"/>
    <n v="87.01"/>
    <n v="48.99"/>
    <n v="3865.93"/>
    <n v="1.4710000000000001"/>
    <n v="116.06"/>
  </r>
  <r>
    <x v="287"/>
    <x v="9"/>
    <x v="1"/>
    <x v="2"/>
    <x v="1245"/>
    <n v="7.84"/>
    <x v="52"/>
    <n v="34.369999999999997"/>
    <n v="33.42"/>
    <n v="0.95"/>
    <x v="305"/>
    <n v="98"/>
    <n v="89.35"/>
    <n v="85.14"/>
    <n v="50.1"/>
    <n v="4070.97"/>
    <n v="1.4570000000000001"/>
    <n v="118.44"/>
  </r>
  <r>
    <x v="287"/>
    <x v="9"/>
    <x v="2"/>
    <x v="0"/>
    <x v="713"/>
    <n v="7.29"/>
    <x v="118"/>
    <n v="34.06"/>
    <n v="32.86"/>
    <n v="1.2"/>
    <x v="455"/>
    <n v="91.12"/>
    <n v="90.68"/>
    <n v="79.72"/>
    <n v="36.119999999999997"/>
    <n v="3189.13"/>
    <n v="1.06"/>
    <n v="93.63"/>
  </r>
  <r>
    <x v="287"/>
    <x v="9"/>
    <x v="2"/>
    <x v="1"/>
    <x v="899"/>
    <n v="7.39"/>
    <x v="59"/>
    <n v="30.43"/>
    <n v="29.3"/>
    <n v="1.1299999999999999"/>
    <x v="349"/>
    <n v="92.38"/>
    <n v="95.36"/>
    <n v="84.83"/>
    <n v="32.44"/>
    <n v="2883.61"/>
    <n v="1.0660000000000001"/>
    <n v="94.77"/>
  </r>
  <r>
    <x v="287"/>
    <x v="9"/>
    <x v="2"/>
    <x v="2"/>
    <x v="1172"/>
    <n v="7.56"/>
    <x v="76"/>
    <n v="32.49"/>
    <n v="31.98"/>
    <n v="0.51"/>
    <x v="210"/>
    <n v="94.5"/>
    <n v="92.33"/>
    <n v="85.89"/>
    <n v="35.840000000000003"/>
    <n v="3283.46"/>
    <n v="1.103"/>
    <n v="101.07"/>
  </r>
  <r>
    <x v="287"/>
    <x v="9"/>
    <x v="3"/>
    <x v="0"/>
    <x v="623"/>
    <n v="7.82"/>
    <x v="46"/>
    <n v="38.090000000000003"/>
    <n v="37.47"/>
    <n v="0.62"/>
    <x v="312"/>
    <n v="97.75"/>
    <n v="95.31"/>
    <n v="91.64"/>
    <n v="4.1900000000000004"/>
    <n v="1661.47"/>
    <n v="0.11"/>
    <n v="43.62"/>
  </r>
  <r>
    <x v="287"/>
    <x v="9"/>
    <x v="3"/>
    <x v="1"/>
    <x v="366"/>
    <n v="7.22"/>
    <x v="74"/>
    <n v="35.89"/>
    <n v="35.479999999999997"/>
    <n v="0.4"/>
    <x v="174"/>
    <n v="90.25"/>
    <n v="92.55"/>
    <n v="82.59"/>
    <n v="6.2"/>
    <n v="1545.97"/>
    <n v="0.17299999999999999"/>
    <n v="43.08"/>
  </r>
  <r>
    <x v="287"/>
    <x v="9"/>
    <x v="3"/>
    <x v="2"/>
    <x v="551"/>
    <n v="7.77"/>
    <x v="26"/>
    <n v="41.83"/>
    <n v="41.19"/>
    <n v="0.64"/>
    <x v="13"/>
    <n v="97.12"/>
    <n v="100.33"/>
    <n v="95.95"/>
    <n v="5.23"/>
    <n v="1985.38"/>
    <n v="0.125"/>
    <n v="47.46"/>
  </r>
  <r>
    <x v="288"/>
    <x v="9"/>
    <x v="0"/>
    <x v="0"/>
    <x v="1122"/>
    <n v="7.59"/>
    <x v="3"/>
    <n v="34.369999999999997"/>
    <n v="33.57"/>
    <n v="0.81"/>
    <x v="291"/>
    <n v="94.88"/>
    <n v="93.17"/>
    <n v="86.32"/>
    <n v="28.53"/>
    <n v="2902.55"/>
    <n v="0.83"/>
    <n v="84.44"/>
  </r>
  <r>
    <x v="288"/>
    <x v="9"/>
    <x v="0"/>
    <x v="1"/>
    <x v="1060"/>
    <n v="7.43"/>
    <x v="37"/>
    <n v="36.26"/>
    <n v="35.26"/>
    <n v="1"/>
    <x v="217"/>
    <n v="92.88"/>
    <n v="95.1"/>
    <n v="85.89"/>
    <n v="29.64"/>
    <n v="2930.44"/>
    <n v="0.81699999999999995"/>
    <n v="80.81"/>
  </r>
  <r>
    <x v="288"/>
    <x v="9"/>
    <x v="0"/>
    <x v="2"/>
    <x v="883"/>
    <n v="7.73"/>
    <x v="1"/>
    <n v="36.21"/>
    <n v="35.72"/>
    <n v="0.5"/>
    <x v="60"/>
    <n v="96.62"/>
    <n v="95.61"/>
    <n v="91.11"/>
    <n v="29.05"/>
    <n v="2839.2"/>
    <n v="0.80200000000000005"/>
    <n v="78.400000000000006"/>
  </r>
  <r>
    <x v="288"/>
    <x v="9"/>
    <x v="1"/>
    <x v="0"/>
    <x v="884"/>
    <n v="7.67"/>
    <x v="0"/>
    <n v="32.380000000000003"/>
    <n v="31.83"/>
    <n v="0.55000000000000004"/>
    <x v="395"/>
    <n v="95.88"/>
    <n v="98.9"/>
    <n v="93.21"/>
    <n v="48.09"/>
    <n v="3848.47"/>
    <n v="1.4850000000000001"/>
    <n v="118.84"/>
  </r>
  <r>
    <x v="288"/>
    <x v="9"/>
    <x v="1"/>
    <x v="1"/>
    <x v="1061"/>
    <n v="7.46"/>
    <x v="96"/>
    <n v="32.54"/>
    <n v="32.24"/>
    <n v="0.3"/>
    <x v="344"/>
    <n v="93.25"/>
    <n v="97.54"/>
    <n v="90.11"/>
    <n v="46.22"/>
    <n v="3787.12"/>
    <n v="1.42"/>
    <n v="116.37"/>
  </r>
  <r>
    <x v="288"/>
    <x v="9"/>
    <x v="1"/>
    <x v="2"/>
    <x v="455"/>
    <n v="7.7"/>
    <x v="10"/>
    <n v="33.28"/>
    <n v="32.31"/>
    <n v="0.96"/>
    <x v="80"/>
    <n v="96.25"/>
    <n v="95.34"/>
    <n v="89.1"/>
    <n v="47.52"/>
    <n v="3924.15"/>
    <n v="1.4279999999999999"/>
    <n v="117.93"/>
  </r>
  <r>
    <x v="288"/>
    <x v="9"/>
    <x v="2"/>
    <x v="0"/>
    <x v="1062"/>
    <n v="7.45"/>
    <x v="58"/>
    <n v="34.03"/>
    <n v="32.83"/>
    <n v="1.2"/>
    <x v="455"/>
    <n v="93.12"/>
    <n v="96.18"/>
    <n v="86.4"/>
    <n v="37.18"/>
    <n v="3262.59"/>
    <n v="1.093"/>
    <n v="95.88"/>
  </r>
  <r>
    <x v="288"/>
    <x v="9"/>
    <x v="2"/>
    <x v="1"/>
    <x v="957"/>
    <n v="7.55"/>
    <x v="25"/>
    <n v="28.98"/>
    <n v="28.38"/>
    <n v="0.6"/>
    <x v="8"/>
    <n v="94.38"/>
    <n v="95.59"/>
    <n v="88.35"/>
    <n v="31.04"/>
    <n v="2776.21"/>
    <n v="1.071"/>
    <n v="95.8"/>
  </r>
  <r>
    <x v="288"/>
    <x v="9"/>
    <x v="2"/>
    <x v="2"/>
    <x v="1064"/>
    <n v="7.4"/>
    <x v="81"/>
    <n v="27.19"/>
    <n v="26.42"/>
    <n v="0.77"/>
    <x v="338"/>
    <n v="92.5"/>
    <n v="91.83"/>
    <n v="82.53"/>
    <n v="29.56"/>
    <n v="2613.8000000000002"/>
    <n v="1.087"/>
    <n v="96.13"/>
  </r>
  <r>
    <x v="288"/>
    <x v="9"/>
    <x v="3"/>
    <x v="0"/>
    <x v="588"/>
    <n v="7.79"/>
    <x v="71"/>
    <n v="38.380000000000003"/>
    <n v="38.1"/>
    <n v="0.28999999999999998"/>
    <x v="451"/>
    <n v="97.38"/>
    <n v="94.45"/>
    <n v="91.28"/>
    <n v="3.96"/>
    <n v="1737.94"/>
    <n v="0.10299999999999999"/>
    <n v="45.28"/>
  </r>
  <r>
    <x v="288"/>
    <x v="9"/>
    <x v="3"/>
    <x v="1"/>
    <x v="759"/>
    <n v="7.29"/>
    <x v="118"/>
    <n v="32.44"/>
    <n v="32.44"/>
    <n v="0"/>
    <x v="56"/>
    <n v="91.12"/>
    <n v="96.83"/>
    <n v="88.23"/>
    <n v="6.54"/>
    <n v="1390.01"/>
    <n v="0.20200000000000001"/>
    <n v="42.85"/>
  </r>
  <r>
    <x v="288"/>
    <x v="9"/>
    <x v="3"/>
    <x v="2"/>
    <x v="760"/>
    <n v="7.39"/>
    <x v="59"/>
    <n v="34.75"/>
    <n v="34.64"/>
    <n v="0.11"/>
    <x v="86"/>
    <n v="92.38"/>
    <n v="97.5"/>
    <n v="89.77"/>
    <n v="5.2"/>
    <n v="1456.75"/>
    <n v="0.15"/>
    <n v="41.91"/>
  </r>
  <r>
    <x v="289"/>
    <x v="9"/>
    <x v="0"/>
    <x v="0"/>
    <x v="1183"/>
    <n v="7.56"/>
    <x v="76"/>
    <n v="38.21"/>
    <n v="37.28"/>
    <n v="0.93"/>
    <x v="76"/>
    <n v="94.5"/>
    <n v="97.29"/>
    <n v="89.69"/>
    <n v="30.14"/>
    <n v="3147.42"/>
    <n v="0.78900000000000003"/>
    <n v="82.38"/>
  </r>
  <r>
    <x v="289"/>
    <x v="9"/>
    <x v="0"/>
    <x v="1"/>
    <x v="1229"/>
    <n v="7.4"/>
    <x v="81"/>
    <n v="34"/>
    <n v="33.549999999999997"/>
    <n v="0.46"/>
    <x v="44"/>
    <n v="92.5"/>
    <n v="90.54"/>
    <n v="82.62"/>
    <n v="28.54"/>
    <n v="2698.46"/>
    <n v="0.83899999999999997"/>
    <n v="79.36"/>
  </r>
  <r>
    <x v="289"/>
    <x v="9"/>
    <x v="0"/>
    <x v="2"/>
    <x v="822"/>
    <n v="7.35"/>
    <x v="34"/>
    <n v="34.71"/>
    <n v="34.56"/>
    <n v="0.15"/>
    <x v="333"/>
    <n v="91.88"/>
    <n v="96.95"/>
    <n v="88.69"/>
    <n v="30.25"/>
    <n v="2750.03"/>
    <n v="0.872"/>
    <n v="79.23"/>
  </r>
  <r>
    <x v="289"/>
    <x v="9"/>
    <x v="1"/>
    <x v="0"/>
    <x v="82"/>
    <n v="7.62"/>
    <x v="54"/>
    <n v="33.07"/>
    <n v="32.85"/>
    <n v="0.21"/>
    <x v="137"/>
    <n v="95.25"/>
    <n v="95.16"/>
    <n v="90.05"/>
    <n v="48.52"/>
    <n v="3811.12"/>
    <n v="1.4670000000000001"/>
    <n v="115.26"/>
  </r>
  <r>
    <x v="289"/>
    <x v="9"/>
    <x v="1"/>
    <x v="1"/>
    <x v="716"/>
    <n v="7.71"/>
    <x v="41"/>
    <n v="33.409999999999997"/>
    <n v="32.950000000000003"/>
    <n v="0.46"/>
    <x v="60"/>
    <n v="96.38"/>
    <n v="95.36"/>
    <n v="90.63"/>
    <n v="47.12"/>
    <n v="3935.59"/>
    <n v="1.41"/>
    <n v="117.8"/>
  </r>
  <r>
    <x v="289"/>
    <x v="9"/>
    <x v="1"/>
    <x v="2"/>
    <x v="84"/>
    <n v="7.44"/>
    <x v="43"/>
    <n v="32.369999999999997"/>
    <n v="31.48"/>
    <n v="0.88"/>
    <x v="363"/>
    <n v="93"/>
    <n v="93.17"/>
    <n v="84.29"/>
    <n v="46.34"/>
    <n v="3887.67"/>
    <n v="1.4319999999999999"/>
    <n v="120.11"/>
  </r>
  <r>
    <x v="289"/>
    <x v="9"/>
    <x v="2"/>
    <x v="0"/>
    <x v="85"/>
    <n v="7.72"/>
    <x v="24"/>
    <n v="31.1"/>
    <n v="30.24"/>
    <n v="0.86"/>
    <x v="217"/>
    <n v="96.5"/>
    <n v="96.46"/>
    <n v="90.52"/>
    <n v="33.33"/>
    <n v="2984.37"/>
    <n v="1.0720000000000001"/>
    <n v="95.97"/>
  </r>
  <r>
    <x v="289"/>
    <x v="9"/>
    <x v="2"/>
    <x v="1"/>
    <x v="1304"/>
    <n v="7.4"/>
    <x v="81"/>
    <n v="27.13"/>
    <n v="26.32"/>
    <n v="0.81"/>
    <x v="96"/>
    <n v="92.5"/>
    <n v="97.67"/>
    <n v="87.64"/>
    <n v="28.93"/>
    <n v="2609.11"/>
    <n v="1.0669999999999999"/>
    <n v="96.18"/>
  </r>
  <r>
    <x v="289"/>
    <x v="9"/>
    <x v="2"/>
    <x v="2"/>
    <x v="1305"/>
    <n v="7.62"/>
    <x v="54"/>
    <n v="28.97"/>
    <n v="28.18"/>
    <n v="0.79"/>
    <x v="116"/>
    <n v="95.25"/>
    <n v="91.99"/>
    <n v="85.22"/>
    <n v="31.81"/>
    <n v="2769.73"/>
    <n v="1.0980000000000001"/>
    <n v="95.61"/>
  </r>
  <r>
    <x v="289"/>
    <x v="9"/>
    <x v="3"/>
    <x v="0"/>
    <x v="1188"/>
    <n v="4.91"/>
    <x v="176"/>
    <n v="27.51"/>
    <n v="27.14"/>
    <n v="0.37"/>
    <x v="233"/>
    <n v="61.38"/>
    <n v="97.78"/>
    <n v="59.21"/>
    <n v="3.81"/>
    <n v="1138.1199999999999"/>
    <n v="0.13900000000000001"/>
    <n v="41.38"/>
  </r>
  <r>
    <x v="289"/>
    <x v="9"/>
    <x v="3"/>
    <x v="1"/>
    <x v="808"/>
    <n v="7.46"/>
    <x v="96"/>
    <n v="36.36"/>
    <n v="36.36"/>
    <n v="0"/>
    <x v="56"/>
    <n v="93.25"/>
    <n v="95.84"/>
    <n v="89.37"/>
    <n v="5.04"/>
    <n v="1543.08"/>
    <n v="0.13900000000000001"/>
    <n v="42.44"/>
  </r>
  <r>
    <x v="289"/>
    <x v="9"/>
    <x v="3"/>
    <x v="2"/>
    <x v="48"/>
    <n v="6.99"/>
    <x v="79"/>
    <n v="32.89"/>
    <n v="32.229999999999997"/>
    <n v="0.65"/>
    <x v="142"/>
    <n v="87.38"/>
    <n v="93.67"/>
    <n v="80.22"/>
    <n v="2.1800000000000002"/>
    <n v="1467.18"/>
    <n v="6.6000000000000003E-2"/>
    <n v="44.61"/>
  </r>
  <r>
    <x v="290"/>
    <x v="9"/>
    <x v="0"/>
    <x v="0"/>
    <x v="68"/>
    <n v="7.65"/>
    <x v="48"/>
    <n v="40.22"/>
    <n v="39.39"/>
    <n v="0.82"/>
    <x v="171"/>
    <n v="95.62"/>
    <n v="94.79"/>
    <n v="88.79"/>
    <n v="34.99"/>
    <n v="3203"/>
    <n v="0.87"/>
    <n v="79.64"/>
  </r>
  <r>
    <x v="290"/>
    <x v="9"/>
    <x v="0"/>
    <x v="1"/>
    <x v="324"/>
    <n v="7.48"/>
    <x v="44"/>
    <n v="38.32"/>
    <n v="37.61"/>
    <n v="0.71"/>
    <x v="340"/>
    <n v="93.5"/>
    <n v="94.96"/>
    <n v="87.15"/>
    <n v="32.33"/>
    <n v="3128.06"/>
    <n v="0.84399999999999997"/>
    <n v="81.64"/>
  </r>
  <r>
    <x v="290"/>
    <x v="9"/>
    <x v="0"/>
    <x v="2"/>
    <x v="928"/>
    <n v="7.6"/>
    <x v="5"/>
    <n v="36.909999999999997"/>
    <n v="36.130000000000003"/>
    <n v="0.78"/>
    <x v="254"/>
    <n v="95"/>
    <n v="92.61"/>
    <n v="86.12"/>
    <n v="31.74"/>
    <n v="3116.56"/>
    <n v="0.86"/>
    <n v="84.44"/>
  </r>
  <r>
    <x v="290"/>
    <x v="9"/>
    <x v="1"/>
    <x v="0"/>
    <x v="325"/>
    <n v="7.34"/>
    <x v="2"/>
    <n v="34.32"/>
    <n v="33.520000000000003"/>
    <n v="0.8"/>
    <x v="0"/>
    <n v="91.75"/>
    <n v="98.81"/>
    <n v="88.55"/>
    <n v="50.65"/>
    <n v="4099.8500000000004"/>
    <n v="1.476"/>
    <n v="119.45"/>
  </r>
  <r>
    <x v="290"/>
    <x v="9"/>
    <x v="1"/>
    <x v="1"/>
    <x v="326"/>
    <n v="7.64"/>
    <x v="22"/>
    <n v="34.450000000000003"/>
    <n v="33.78"/>
    <n v="0.67"/>
    <x v="66"/>
    <n v="95.5"/>
    <n v="92.73"/>
    <n v="86.83"/>
    <n v="50.77"/>
    <n v="4076.34"/>
    <n v="1.474"/>
    <n v="118.33"/>
  </r>
  <r>
    <x v="290"/>
    <x v="9"/>
    <x v="1"/>
    <x v="2"/>
    <x v="142"/>
    <n v="7.54"/>
    <x v="61"/>
    <n v="32.200000000000003"/>
    <n v="30.67"/>
    <n v="1.53"/>
    <x v="495"/>
    <n v="94.25"/>
    <n v="94.64"/>
    <n v="84.97"/>
    <n v="47.66"/>
    <n v="3749.6"/>
    <n v="1.48"/>
    <n v="116.45"/>
  </r>
  <r>
    <x v="290"/>
    <x v="9"/>
    <x v="2"/>
    <x v="0"/>
    <x v="327"/>
    <n v="7.9"/>
    <x v="65"/>
    <n v="34.61"/>
    <n v="33.590000000000003"/>
    <n v="1.02"/>
    <x v="360"/>
    <n v="98.75"/>
    <n v="96.03"/>
    <n v="92.04"/>
    <n v="37.479999999999997"/>
    <n v="3345.34"/>
    <n v="1.083"/>
    <n v="96.67"/>
  </r>
  <r>
    <x v="290"/>
    <x v="9"/>
    <x v="2"/>
    <x v="1"/>
    <x v="293"/>
    <n v="7.32"/>
    <x v="18"/>
    <n v="31.24"/>
    <n v="30.05"/>
    <n v="1.18"/>
    <x v="441"/>
    <n v="91.5"/>
    <n v="95.74"/>
    <n v="84.28"/>
    <n v="35.14"/>
    <n v="2955.42"/>
    <n v="1.125"/>
    <n v="94.61"/>
  </r>
  <r>
    <x v="290"/>
    <x v="9"/>
    <x v="2"/>
    <x v="2"/>
    <x v="328"/>
    <n v="7.5"/>
    <x v="35"/>
    <n v="31.57"/>
    <n v="30.8"/>
    <n v="0.78"/>
    <x v="213"/>
    <n v="93.75"/>
    <n v="98.42"/>
    <n v="90"/>
    <n v="33.96"/>
    <n v="2968.92"/>
    <n v="1.075"/>
    <n v="94.03"/>
  </r>
  <r>
    <x v="290"/>
    <x v="9"/>
    <x v="3"/>
    <x v="0"/>
    <x v="329"/>
    <n v="5.15"/>
    <x v="185"/>
    <n v="28.08"/>
    <n v="27.83"/>
    <n v="0.25"/>
    <x v="164"/>
    <n v="64.38"/>
    <n v="101.44"/>
    <n v="64.72"/>
    <n v="3.96"/>
    <n v="1116.6600000000001"/>
    <n v="0.14099999999999999"/>
    <n v="39.76"/>
  </r>
  <r>
    <x v="290"/>
    <x v="9"/>
    <x v="3"/>
    <x v="1"/>
    <x v="929"/>
    <n v="7.5"/>
    <x v="35"/>
    <n v="34.31"/>
    <n v="33.67"/>
    <n v="0.64"/>
    <x v="77"/>
    <n v="93.75"/>
    <n v="98.38"/>
    <n v="90.52"/>
    <n v="4.09"/>
    <n v="1307.55"/>
    <n v="0.11899999999999999"/>
    <n v="38.119999999999997"/>
  </r>
  <r>
    <x v="290"/>
    <x v="9"/>
    <x v="3"/>
    <x v="2"/>
    <x v="546"/>
    <n v="7.61"/>
    <x v="23"/>
    <n v="37.549999999999997"/>
    <n v="37.130000000000003"/>
    <n v="0.42"/>
    <x v="187"/>
    <n v="95.12"/>
    <n v="96.9"/>
    <n v="91.16"/>
    <n v="2.65"/>
    <n v="1431.09"/>
    <n v="7.0000000000000007E-2"/>
    <n v="38.11"/>
  </r>
  <r>
    <x v="291"/>
    <x v="9"/>
    <x v="0"/>
    <x v="0"/>
    <x v="125"/>
    <n v="7.94"/>
    <x v="27"/>
    <n v="35.97"/>
    <n v="35.119999999999997"/>
    <n v="0.85"/>
    <x v="232"/>
    <n v="99.25"/>
    <n v="91.88"/>
    <n v="89.04"/>
    <n v="29.43"/>
    <n v="2899.63"/>
    <n v="0.81799999999999995"/>
    <n v="80.61"/>
  </r>
  <r>
    <x v="291"/>
    <x v="9"/>
    <x v="0"/>
    <x v="1"/>
    <x v="856"/>
    <n v="7.23"/>
    <x v="21"/>
    <n v="34.57"/>
    <n v="34.020000000000003"/>
    <n v="0.55000000000000004"/>
    <x v="39"/>
    <n v="90.38"/>
    <n v="97.18"/>
    <n v="86.43"/>
    <n v="29.98"/>
    <n v="2918.12"/>
    <n v="0.86699999999999999"/>
    <n v="84.4"/>
  </r>
  <r>
    <x v="291"/>
    <x v="9"/>
    <x v="0"/>
    <x v="2"/>
    <x v="467"/>
    <n v="7.23"/>
    <x v="21"/>
    <n v="35.28"/>
    <n v="34.43"/>
    <n v="0.85"/>
    <x v="175"/>
    <n v="90.38"/>
    <n v="93.75"/>
    <n v="82.68"/>
    <n v="29.85"/>
    <n v="2756.87"/>
    <n v="0.84599999999999997"/>
    <n v="78.150000000000006"/>
  </r>
  <r>
    <x v="291"/>
    <x v="9"/>
    <x v="1"/>
    <x v="0"/>
    <x v="128"/>
    <n v="7.82"/>
    <x v="46"/>
    <n v="35.520000000000003"/>
    <n v="35.520000000000003"/>
    <n v="0"/>
    <x v="56"/>
    <n v="97.75"/>
    <n v="94.86"/>
    <n v="92.73"/>
    <n v="51.14"/>
    <n v="4276.08"/>
    <n v="1.4390000000000001"/>
    <n v="120.37"/>
  </r>
  <r>
    <x v="291"/>
    <x v="9"/>
    <x v="1"/>
    <x v="1"/>
    <x v="469"/>
    <n v="7.79"/>
    <x v="71"/>
    <n v="31.43"/>
    <n v="31.25"/>
    <n v="0.18"/>
    <x v="111"/>
    <n v="97.38"/>
    <n v="94.76"/>
    <n v="91.74"/>
    <n v="45.36"/>
    <n v="3742"/>
    <n v="1.4430000000000001"/>
    <n v="119.05"/>
  </r>
  <r>
    <x v="291"/>
    <x v="9"/>
    <x v="1"/>
    <x v="2"/>
    <x v="470"/>
    <n v="7.61"/>
    <x v="23"/>
    <n v="32.79"/>
    <n v="32.130000000000003"/>
    <n v="0.66"/>
    <x v="14"/>
    <n v="95.12"/>
    <n v="92.4"/>
    <n v="86.13"/>
    <n v="46.95"/>
    <n v="3954.01"/>
    <n v="1.4319999999999999"/>
    <n v="120.57"/>
  </r>
  <r>
    <x v="291"/>
    <x v="9"/>
    <x v="2"/>
    <x v="0"/>
    <x v="131"/>
    <n v="7.89"/>
    <x v="29"/>
    <n v="33.33"/>
    <n v="32.46"/>
    <n v="0.87"/>
    <x v="73"/>
    <n v="98.62"/>
    <n v="95.11"/>
    <n v="91.36"/>
    <n v="35.97"/>
    <n v="3204.03"/>
    <n v="1.079"/>
    <n v="96.14"/>
  </r>
  <r>
    <x v="291"/>
    <x v="9"/>
    <x v="2"/>
    <x v="1"/>
    <x v="1018"/>
    <n v="7.54"/>
    <x v="61"/>
    <n v="32.43"/>
    <n v="31.62"/>
    <n v="0.81"/>
    <x v="265"/>
    <n v="94.25"/>
    <n v="92.64"/>
    <n v="85.13"/>
    <n v="35.770000000000003"/>
    <n v="3069.8"/>
    <n v="1.103"/>
    <n v="94.66"/>
  </r>
  <r>
    <x v="291"/>
    <x v="9"/>
    <x v="2"/>
    <x v="2"/>
    <x v="1306"/>
    <n v="7.61"/>
    <x v="23"/>
    <n v="29.82"/>
    <n v="29.15"/>
    <n v="0.67"/>
    <x v="79"/>
    <n v="95.12"/>
    <n v="94.98"/>
    <n v="88.32"/>
    <n v="32.869999999999997"/>
    <n v="2818.62"/>
    <n v="1.1020000000000001"/>
    <n v="94.52"/>
  </r>
  <r>
    <x v="291"/>
    <x v="9"/>
    <x v="3"/>
    <x v="0"/>
    <x v="208"/>
    <n v="7.61"/>
    <x v="23"/>
    <n v="41.23"/>
    <n v="40.549999999999997"/>
    <n v="0.68"/>
    <x v="417"/>
    <n v="95.12"/>
    <n v="99.18"/>
    <n v="92.79"/>
    <n v="5.85"/>
    <n v="1684.17"/>
    <n v="0.14199999999999999"/>
    <n v="40.85"/>
  </r>
  <r>
    <x v="291"/>
    <x v="9"/>
    <x v="3"/>
    <x v="1"/>
    <x v="209"/>
    <n v="7.86"/>
    <x v="66"/>
    <n v="40.409999999999997"/>
    <n v="40.409999999999997"/>
    <n v="0"/>
    <x v="56"/>
    <n v="98.25"/>
    <n v="91.46"/>
    <n v="89.86"/>
    <n v="2.64"/>
    <n v="1642.63"/>
    <n v="6.5000000000000002E-2"/>
    <n v="40.65"/>
  </r>
  <r>
    <x v="291"/>
    <x v="9"/>
    <x v="3"/>
    <x v="2"/>
    <x v="912"/>
    <n v="7.38"/>
    <x v="16"/>
    <n v="36.229999999999997"/>
    <n v="36.200000000000003"/>
    <n v="0.03"/>
    <x v="178"/>
    <n v="92.25"/>
    <n v="95.18"/>
    <n v="87.74"/>
    <n v="3.22"/>
    <n v="1447.22"/>
    <n v="8.8999999999999996E-2"/>
    <n v="39.950000000000003"/>
  </r>
  <r>
    <x v="292"/>
    <x v="9"/>
    <x v="0"/>
    <x v="0"/>
    <x v="299"/>
    <n v="7.68"/>
    <x v="17"/>
    <n v="36.24"/>
    <n v="34.9"/>
    <n v="1.34"/>
    <x v="54"/>
    <n v="96"/>
    <n v="97.6"/>
    <n v="90.24"/>
    <n v="31.05"/>
    <n v="2955.33"/>
    <n v="0.85699999999999998"/>
    <n v="81.540000000000006"/>
  </r>
  <r>
    <x v="292"/>
    <x v="9"/>
    <x v="0"/>
    <x v="1"/>
    <x v="138"/>
    <n v="7.65"/>
    <x v="48"/>
    <n v="36.46"/>
    <n v="36.01"/>
    <n v="0.45"/>
    <x v="176"/>
    <n v="95.62"/>
    <n v="97.22"/>
    <n v="91.81"/>
    <n v="30.96"/>
    <n v="2877.84"/>
    <n v="0.84899999999999998"/>
    <n v="78.92"/>
  </r>
  <r>
    <x v="292"/>
    <x v="9"/>
    <x v="0"/>
    <x v="2"/>
    <x v="951"/>
    <n v="7.44"/>
    <x v="43"/>
    <n v="32.07"/>
    <n v="30.95"/>
    <n v="1.1299999999999999"/>
    <x v="106"/>
    <n v="93"/>
    <n v="92.95"/>
    <n v="83.4"/>
    <n v="26.33"/>
    <n v="2568.4"/>
    <n v="0.82099999999999995"/>
    <n v="80.08"/>
  </r>
  <r>
    <x v="292"/>
    <x v="9"/>
    <x v="1"/>
    <x v="0"/>
    <x v="429"/>
    <n v="7.46"/>
    <x v="96"/>
    <n v="36.270000000000003"/>
    <n v="35.520000000000003"/>
    <n v="0.74"/>
    <x v="171"/>
    <n v="93.25"/>
    <n v="95.13"/>
    <n v="86.89"/>
    <n v="52.88"/>
    <n v="4179.3599999999997"/>
    <n v="1.458"/>
    <n v="115.24"/>
  </r>
  <r>
    <x v="292"/>
    <x v="9"/>
    <x v="1"/>
    <x v="1"/>
    <x v="141"/>
    <n v="7.74"/>
    <x v="45"/>
    <n v="33.409999999999997"/>
    <n v="33.020000000000003"/>
    <n v="0.39"/>
    <x v="188"/>
    <n v="96.75"/>
    <n v="92.54"/>
    <n v="88.48"/>
    <n v="47.37"/>
    <n v="4109.17"/>
    <n v="1.4179999999999999"/>
    <n v="123.01"/>
  </r>
  <r>
    <x v="292"/>
    <x v="9"/>
    <x v="1"/>
    <x v="2"/>
    <x v="771"/>
    <n v="7.56"/>
    <x v="76"/>
    <n v="33.450000000000003"/>
    <n v="32.979999999999997"/>
    <n v="0.48"/>
    <x v="103"/>
    <n v="94.5"/>
    <n v="94.94"/>
    <n v="88.44"/>
    <n v="46.7"/>
    <n v="3794.04"/>
    <n v="1.3959999999999999"/>
    <n v="113.41"/>
  </r>
  <r>
    <x v="292"/>
    <x v="9"/>
    <x v="2"/>
    <x v="0"/>
    <x v="541"/>
    <n v="7.91"/>
    <x v="69"/>
    <n v="34.11"/>
    <n v="33.51"/>
    <n v="0.6"/>
    <x v="226"/>
    <n v="98.88"/>
    <n v="99.19"/>
    <n v="96.36"/>
    <n v="38.28"/>
    <n v="3233.25"/>
    <n v="1.1220000000000001"/>
    <n v="94.79"/>
  </r>
  <r>
    <x v="292"/>
    <x v="9"/>
    <x v="2"/>
    <x v="1"/>
    <x v="144"/>
    <n v="6.88"/>
    <x v="123"/>
    <n v="31.05"/>
    <n v="29.97"/>
    <n v="1.08"/>
    <x v="453"/>
    <n v="86"/>
    <n v="100.4"/>
    <n v="83.34"/>
    <n v="32.03"/>
    <n v="2938.01"/>
    <n v="1.032"/>
    <n v="94.62"/>
  </r>
  <r>
    <x v="292"/>
    <x v="9"/>
    <x v="2"/>
    <x v="2"/>
    <x v="1126"/>
    <n v="7.72"/>
    <x v="24"/>
    <n v="33.44"/>
    <n v="33.03"/>
    <n v="0.41"/>
    <x v="155"/>
    <n v="96.5"/>
    <n v="94.54"/>
    <n v="90.11"/>
    <n v="36.47"/>
    <n v="3242.11"/>
    <n v="1.091"/>
    <n v="96.94"/>
  </r>
  <r>
    <x v="292"/>
    <x v="9"/>
    <x v="3"/>
    <x v="0"/>
    <x v="639"/>
    <n v="7.21"/>
    <x v="68"/>
    <n v="35.85"/>
    <n v="35.590000000000003"/>
    <n v="0.27"/>
    <x v="126"/>
    <n v="90.12"/>
    <n v="90.29"/>
    <n v="80.77"/>
    <n v="3.18"/>
    <n v="1474.97"/>
    <n v="8.8999999999999996E-2"/>
    <n v="41.14"/>
  </r>
  <r>
    <x v="292"/>
    <x v="9"/>
    <x v="3"/>
    <x v="1"/>
    <x v="147"/>
    <n v="6.85"/>
    <x v="112"/>
    <n v="35.08"/>
    <n v="34.799999999999997"/>
    <n v="0.27"/>
    <x v="283"/>
    <n v="85.62"/>
    <n v="97.97"/>
    <n v="83.23"/>
    <n v="4.04"/>
    <n v="1548.03"/>
    <n v="0.115"/>
    <n v="44.13"/>
  </r>
  <r>
    <x v="292"/>
    <x v="9"/>
    <x v="3"/>
    <x v="2"/>
    <x v="901"/>
    <n v="7.85"/>
    <x v="7"/>
    <n v="41.12"/>
    <n v="40.53"/>
    <n v="0.59"/>
    <x v="144"/>
    <n v="98.12"/>
    <n v="95.33"/>
    <n v="92.2"/>
    <n v="5.67"/>
    <n v="1709.15"/>
    <n v="0.13800000000000001"/>
    <n v="41.57"/>
  </r>
  <r>
    <x v="293"/>
    <x v="9"/>
    <x v="0"/>
    <x v="0"/>
    <x v="523"/>
    <n v="7.75"/>
    <x v="53"/>
    <n v="40.299999999999997"/>
    <n v="38.58"/>
    <n v="1.72"/>
    <x v="496"/>
    <n v="96.88"/>
    <n v="94.17"/>
    <n v="87.33"/>
    <n v="33.72"/>
    <n v="3397.78"/>
    <n v="0.83699999999999997"/>
    <n v="84.31"/>
  </r>
  <r>
    <x v="293"/>
    <x v="9"/>
    <x v="0"/>
    <x v="1"/>
    <x v="1031"/>
    <n v="7.4"/>
    <x v="81"/>
    <n v="33.69"/>
    <n v="33.450000000000003"/>
    <n v="0.24"/>
    <x v="153"/>
    <n v="92.5"/>
    <n v="91.59"/>
    <n v="84.11"/>
    <n v="29.64"/>
    <n v="2834.81"/>
    <n v="0.88"/>
    <n v="84.13"/>
  </r>
  <r>
    <x v="293"/>
    <x v="9"/>
    <x v="0"/>
    <x v="2"/>
    <x v="371"/>
    <n v="7.41"/>
    <x v="50"/>
    <n v="36.24"/>
    <n v="34.78"/>
    <n v="1.46"/>
    <x v="488"/>
    <n v="92.62"/>
    <n v="98.59"/>
    <n v="87.64"/>
    <n v="31.68"/>
    <n v="3004.73"/>
    <n v="0.874"/>
    <n v="82.92"/>
  </r>
  <r>
    <x v="293"/>
    <x v="9"/>
    <x v="1"/>
    <x v="0"/>
    <x v="373"/>
    <n v="7.58"/>
    <x v="6"/>
    <n v="28.93"/>
    <n v="28.39"/>
    <n v="0.54"/>
    <x v="199"/>
    <n v="94.75"/>
    <n v="95.64"/>
    <n v="88.92"/>
    <n v="41.92"/>
    <n v="3464.18"/>
    <n v="1.4490000000000001"/>
    <n v="119.73"/>
  </r>
  <r>
    <x v="293"/>
    <x v="9"/>
    <x v="1"/>
    <x v="1"/>
    <x v="374"/>
    <n v="7.67"/>
    <x v="0"/>
    <n v="35.049999999999997"/>
    <n v="34.71"/>
    <n v="0.35"/>
    <x v="181"/>
    <n v="95.88"/>
    <n v="94.72"/>
    <n v="89.91"/>
    <n v="51.41"/>
    <n v="4206.76"/>
    <n v="1.4670000000000001"/>
    <n v="120.01"/>
  </r>
  <r>
    <x v="293"/>
    <x v="9"/>
    <x v="1"/>
    <x v="2"/>
    <x v="375"/>
    <n v="7.13"/>
    <x v="107"/>
    <n v="26.53"/>
    <n v="25.95"/>
    <n v="0.57999999999999996"/>
    <x v="98"/>
    <n v="89.12"/>
    <n v="95.71"/>
    <n v="83.44"/>
    <n v="38.880000000000003"/>
    <n v="3176.31"/>
    <n v="1.4650000000000001"/>
    <n v="119.71"/>
  </r>
  <r>
    <x v="293"/>
    <x v="9"/>
    <x v="2"/>
    <x v="0"/>
    <x v="1203"/>
    <n v="7.79"/>
    <x v="71"/>
    <n v="30.86"/>
    <n v="29.52"/>
    <n v="1.34"/>
    <x v="497"/>
    <n v="97.38"/>
    <n v="94.37"/>
    <n v="87.9"/>
    <n v="34.119999999999997"/>
    <n v="2979.5"/>
    <n v="1.1060000000000001"/>
    <n v="96.55"/>
  </r>
  <r>
    <x v="293"/>
    <x v="9"/>
    <x v="2"/>
    <x v="1"/>
    <x v="1139"/>
    <n v="7.75"/>
    <x v="53"/>
    <n v="32.07"/>
    <n v="31.31"/>
    <n v="0.76"/>
    <x v="22"/>
    <n v="96.88"/>
    <n v="93.02"/>
    <n v="87.96"/>
    <n v="35.25"/>
    <n v="3030.87"/>
    <n v="1.099"/>
    <n v="94.5"/>
  </r>
  <r>
    <x v="293"/>
    <x v="9"/>
    <x v="2"/>
    <x v="2"/>
    <x v="1307"/>
    <n v="7.27"/>
    <x v="12"/>
    <n v="28.23"/>
    <n v="27.43"/>
    <n v="0.8"/>
    <x v="131"/>
    <n v="90.88"/>
    <n v="94.45"/>
    <n v="83.41"/>
    <n v="30.23"/>
    <n v="2634.02"/>
    <n v="1.071"/>
    <n v="93.3"/>
  </r>
  <r>
    <x v="293"/>
    <x v="9"/>
    <x v="3"/>
    <x v="0"/>
    <x v="901"/>
    <n v="7.84"/>
    <x v="52"/>
    <n v="40.28"/>
    <n v="40.15"/>
    <n v="0.13"/>
    <x v="86"/>
    <n v="98"/>
    <n v="98.66"/>
    <n v="96.36"/>
    <n v="2.46"/>
    <n v="1795.59"/>
    <n v="6.0999999999999999E-2"/>
    <n v="44.58"/>
  </r>
  <r>
    <x v="293"/>
    <x v="9"/>
    <x v="3"/>
    <x v="1"/>
    <x v="964"/>
    <n v="7.89"/>
    <x v="29"/>
    <n v="37.61"/>
    <n v="36.979999999999997"/>
    <n v="0.63"/>
    <x v="159"/>
    <n v="98.62"/>
    <n v="92.59"/>
    <n v="89.78"/>
    <n v="3.43"/>
    <n v="1604.77"/>
    <n v="9.0999999999999998E-2"/>
    <n v="42.67"/>
  </r>
  <r>
    <x v="293"/>
    <x v="9"/>
    <x v="3"/>
    <x v="2"/>
    <x v="3"/>
    <n v="7.75"/>
    <x v="53"/>
    <n v="33.28"/>
    <n v="32.6"/>
    <n v="0.68"/>
    <x v="83"/>
    <n v="96.88"/>
    <n v="94.15"/>
    <n v="89.35"/>
    <n v="3.07"/>
    <n v="1338.84"/>
    <n v="9.1999999999999998E-2"/>
    <n v="40.229999999999997"/>
  </r>
  <r>
    <x v="294"/>
    <x v="9"/>
    <x v="0"/>
    <x v="0"/>
    <x v="945"/>
    <n v="7.53"/>
    <x v="78"/>
    <n v="33.33"/>
    <n v="32.72"/>
    <n v="0.61"/>
    <x v="340"/>
    <n v="94.12"/>
    <n v="92.33"/>
    <n v="85.31"/>
    <n v="29.22"/>
    <n v="2793.19"/>
    <n v="0.877"/>
    <n v="83.8"/>
  </r>
  <r>
    <x v="294"/>
    <x v="9"/>
    <x v="0"/>
    <x v="1"/>
    <x v="599"/>
    <n v="7.93"/>
    <x v="115"/>
    <n v="39.08"/>
    <n v="38.1"/>
    <n v="0.98"/>
    <x v="92"/>
    <n v="99.12"/>
    <n v="91.98"/>
    <n v="88.88"/>
    <n v="31.61"/>
    <n v="3137.19"/>
    <n v="0.80900000000000005"/>
    <n v="80.28"/>
  </r>
  <r>
    <x v="294"/>
    <x v="9"/>
    <x v="0"/>
    <x v="2"/>
    <x v="345"/>
    <n v="7.81"/>
    <x v="49"/>
    <n v="32.75"/>
    <n v="32.03"/>
    <n v="0.71"/>
    <x v="1"/>
    <n v="97.62"/>
    <n v="90.45"/>
    <n v="86.37"/>
    <n v="29.6"/>
    <n v="2705.93"/>
    <n v="0.90400000000000003"/>
    <n v="82.63"/>
  </r>
  <r>
    <x v="294"/>
    <x v="9"/>
    <x v="1"/>
    <x v="0"/>
    <x v="470"/>
    <n v="7.83"/>
    <x v="11"/>
    <n v="30.83"/>
    <n v="29.97"/>
    <n v="0.87"/>
    <x v="192"/>
    <n v="97.88"/>
    <n v="92.3"/>
    <n v="87.8"/>
    <n v="44.7"/>
    <n v="3717.12"/>
    <n v="1.45"/>
    <n v="120.56"/>
  </r>
  <r>
    <x v="294"/>
    <x v="9"/>
    <x v="1"/>
    <x v="1"/>
    <x v="1017"/>
    <n v="7.48"/>
    <x v="44"/>
    <n v="28.93"/>
    <n v="28.9"/>
    <n v="0.03"/>
    <x v="423"/>
    <n v="93.5"/>
    <n v="95.83"/>
    <n v="89.52"/>
    <n v="41.01"/>
    <n v="3455.53"/>
    <n v="1.4179999999999999"/>
    <n v="119.46"/>
  </r>
  <r>
    <x v="294"/>
    <x v="9"/>
    <x v="1"/>
    <x v="2"/>
    <x v="251"/>
    <n v="6.97"/>
    <x v="144"/>
    <n v="29.06"/>
    <n v="28.42"/>
    <n v="0.65"/>
    <x v="208"/>
    <n v="87.12"/>
    <n v="93.99"/>
    <n v="80.069999999999993"/>
    <n v="42.11"/>
    <n v="3451.86"/>
    <n v="1.4490000000000001"/>
    <n v="118.77"/>
  </r>
  <r>
    <x v="294"/>
    <x v="9"/>
    <x v="2"/>
    <x v="0"/>
    <x v="1275"/>
    <n v="7.7"/>
    <x v="10"/>
    <n v="30.67"/>
    <n v="29.47"/>
    <n v="1.21"/>
    <x v="323"/>
    <n v="96.25"/>
    <n v="95.36"/>
    <n v="88.17"/>
    <n v="33.200000000000003"/>
    <n v="3003.34"/>
    <n v="1.083"/>
    <n v="97.92"/>
  </r>
  <r>
    <x v="294"/>
    <x v="9"/>
    <x v="2"/>
    <x v="1"/>
    <x v="1020"/>
    <n v="7.53"/>
    <x v="78"/>
    <n v="30.95"/>
    <n v="30.39"/>
    <n v="0.56000000000000005"/>
    <x v="206"/>
    <n v="94.12"/>
    <n v="94.54"/>
    <n v="87.38"/>
    <n v="35.200000000000003"/>
    <n v="3023.49"/>
    <n v="1.137"/>
    <n v="97.68"/>
  </r>
  <r>
    <x v="294"/>
    <x v="9"/>
    <x v="2"/>
    <x v="2"/>
    <x v="1308"/>
    <n v="7.59"/>
    <x v="3"/>
    <n v="27.77"/>
    <n v="27.17"/>
    <n v="0.6"/>
    <x v="10"/>
    <n v="94.88"/>
    <n v="96.1"/>
    <n v="89.21"/>
    <n v="30.55"/>
    <n v="2629.77"/>
    <n v="1.1000000000000001"/>
    <n v="94.7"/>
  </r>
  <r>
    <x v="294"/>
    <x v="9"/>
    <x v="3"/>
    <x v="0"/>
    <x v="912"/>
    <n v="7.2"/>
    <x v="91"/>
    <n v="35.020000000000003"/>
    <n v="34.47"/>
    <n v="0.55000000000000004"/>
    <x v="210"/>
    <n v="90"/>
    <n v="98.67"/>
    <n v="87.42"/>
    <n v="2.66"/>
    <n v="1352.89"/>
    <n v="7.5999999999999998E-2"/>
    <n v="38.630000000000003"/>
  </r>
  <r>
    <x v="294"/>
    <x v="9"/>
    <x v="3"/>
    <x v="1"/>
    <x v="1099"/>
    <n v="7.69"/>
    <x v="13"/>
    <n v="41.04"/>
    <n v="40.85"/>
    <n v="0.18"/>
    <x v="343"/>
    <n v="96.12"/>
    <n v="96.73"/>
    <n v="92.57"/>
    <n v="4.91"/>
    <n v="1655.62"/>
    <n v="0.12"/>
    <n v="40.340000000000003"/>
  </r>
  <r>
    <x v="294"/>
    <x v="9"/>
    <x v="3"/>
    <x v="2"/>
    <x v="436"/>
    <n v="7.58"/>
    <x v="6"/>
    <n v="35.94"/>
    <n v="35.299999999999997"/>
    <n v="0.63"/>
    <x v="29"/>
    <n v="94.75"/>
    <n v="97.63"/>
    <n v="90.88"/>
    <n v="4.6900000000000004"/>
    <n v="1464.4"/>
    <n v="0.13100000000000001"/>
    <n v="40.75"/>
  </r>
  <r>
    <x v="295"/>
    <x v="9"/>
    <x v="0"/>
    <x v="0"/>
    <x v="1084"/>
    <n v="7.66"/>
    <x v="63"/>
    <n v="38"/>
    <n v="36.979999999999997"/>
    <n v="1.01"/>
    <x v="358"/>
    <n v="95.75"/>
    <n v="95.8"/>
    <n v="89.28"/>
    <n v="32.89"/>
    <n v="3160.23"/>
    <n v="0.86599999999999999"/>
    <n v="83.17"/>
  </r>
  <r>
    <x v="295"/>
    <x v="9"/>
    <x v="0"/>
    <x v="1"/>
    <x v="767"/>
    <n v="7.28"/>
    <x v="90"/>
    <n v="35.43"/>
    <n v="34.979999999999997"/>
    <n v="0.45"/>
    <x v="169"/>
    <n v="91"/>
    <n v="94.17"/>
    <n v="84.6"/>
    <n v="27.5"/>
    <n v="2888.68"/>
    <n v="0.77600000000000002"/>
    <n v="81.53"/>
  </r>
  <r>
    <x v="295"/>
    <x v="9"/>
    <x v="0"/>
    <x v="2"/>
    <x v="1309"/>
    <n v="7.28"/>
    <x v="90"/>
    <n v="34.950000000000003"/>
    <n v="33.630000000000003"/>
    <n v="1.32"/>
    <x v="441"/>
    <n v="91"/>
    <n v="95.19"/>
    <n v="83.34"/>
    <n v="30.54"/>
    <n v="2866.85"/>
    <n v="0.874"/>
    <n v="82.02"/>
  </r>
  <r>
    <x v="295"/>
    <x v="9"/>
    <x v="1"/>
    <x v="0"/>
    <x v="904"/>
    <n v="7.24"/>
    <x v="83"/>
    <n v="30.5"/>
    <n v="30.02"/>
    <n v="0.48"/>
    <x v="12"/>
    <n v="90.5"/>
    <n v="90.84"/>
    <n v="80.92"/>
    <n v="43.14"/>
    <n v="3512.59"/>
    <n v="1.4139999999999999"/>
    <n v="115.17"/>
  </r>
  <r>
    <x v="295"/>
    <x v="9"/>
    <x v="1"/>
    <x v="1"/>
    <x v="769"/>
    <n v="7.89"/>
    <x v="29"/>
    <n v="35.450000000000003"/>
    <n v="34.74"/>
    <n v="0.71"/>
    <x v="4"/>
    <n v="98.62"/>
    <n v="97.94"/>
    <n v="94.66"/>
    <n v="50.63"/>
    <n v="4159.87"/>
    <n v="1.4279999999999999"/>
    <n v="117.35"/>
  </r>
  <r>
    <x v="295"/>
    <x v="9"/>
    <x v="1"/>
    <x v="2"/>
    <x v="905"/>
    <n v="7.73"/>
    <x v="1"/>
    <n v="32.56"/>
    <n v="31.75"/>
    <n v="0.81"/>
    <x v="287"/>
    <n v="96.62"/>
    <n v="92.78"/>
    <n v="87.41"/>
    <n v="47.31"/>
    <n v="3847.93"/>
    <n v="1.4530000000000001"/>
    <n v="118.17"/>
  </r>
  <r>
    <x v="295"/>
    <x v="9"/>
    <x v="2"/>
    <x v="0"/>
    <x v="1086"/>
    <n v="7.63"/>
    <x v="19"/>
    <n v="34.159999999999997"/>
    <n v="32.979999999999997"/>
    <n v="1.18"/>
    <x v="109"/>
    <n v="95.38"/>
    <n v="96.3"/>
    <n v="88.68"/>
    <n v="37.15"/>
    <n v="3293.25"/>
    <n v="1.0880000000000001"/>
    <n v="96.4"/>
  </r>
  <r>
    <x v="295"/>
    <x v="9"/>
    <x v="2"/>
    <x v="1"/>
    <x v="772"/>
    <n v="5.79"/>
    <x v="116"/>
    <n v="23.17"/>
    <n v="22.82"/>
    <n v="0.35"/>
    <x v="400"/>
    <n v="72.38"/>
    <n v="98.12"/>
    <n v="69.959999999999994"/>
    <n v="26.02"/>
    <n v="2103.13"/>
    <n v="1.123"/>
    <n v="90.77"/>
  </r>
  <r>
    <x v="295"/>
    <x v="9"/>
    <x v="2"/>
    <x v="2"/>
    <x v="1257"/>
    <n v="7.79"/>
    <x v="71"/>
    <n v="33.65"/>
    <n v="32.340000000000003"/>
    <n v="1.31"/>
    <x v="243"/>
    <n v="97.38"/>
    <n v="97.33"/>
    <n v="91.08"/>
    <n v="37.479999999999997"/>
    <n v="3341.36"/>
    <n v="1.1140000000000001"/>
    <n v="99.3"/>
  </r>
  <r>
    <x v="295"/>
    <x v="9"/>
    <x v="3"/>
    <x v="0"/>
    <x v="1088"/>
    <n v="7.74"/>
    <x v="45"/>
    <n v="39.49"/>
    <n v="39.46"/>
    <n v="0.03"/>
    <x v="58"/>
    <n v="96.75"/>
    <n v="98.91"/>
    <n v="95.62"/>
    <n v="4.83"/>
    <n v="1668.6"/>
    <n v="0.122"/>
    <n v="42.25"/>
  </r>
  <r>
    <x v="295"/>
    <x v="9"/>
    <x v="3"/>
    <x v="1"/>
    <x v="654"/>
    <n v="7.56"/>
    <x v="76"/>
    <n v="42.08"/>
    <n v="41.77"/>
    <n v="0.31"/>
    <x v="15"/>
    <n v="94.5"/>
    <n v="98.8"/>
    <n v="92.68"/>
    <n v="5.71"/>
    <n v="1874.29"/>
    <n v="0.13600000000000001"/>
    <n v="44.54"/>
  </r>
  <r>
    <x v="295"/>
    <x v="9"/>
    <x v="3"/>
    <x v="2"/>
    <x v="369"/>
    <n v="7.71"/>
    <x v="41"/>
    <n v="38.33"/>
    <n v="38.229999999999997"/>
    <n v="0.1"/>
    <x v="364"/>
    <n v="96.38"/>
    <n v="90.47"/>
    <n v="86.96"/>
    <n v="1.76"/>
    <n v="1595.9"/>
    <n v="4.5999999999999999E-2"/>
    <n v="41.63"/>
  </r>
  <r>
    <x v="296"/>
    <x v="9"/>
    <x v="0"/>
    <x v="0"/>
    <x v="159"/>
    <n v="7.5"/>
    <x v="35"/>
    <n v="37.229999999999997"/>
    <n v="36.28"/>
    <n v="0.95"/>
    <x v="130"/>
    <n v="93.75"/>
    <n v="100.58"/>
    <n v="91.88"/>
    <n v="32.89"/>
    <n v="3035.72"/>
    <n v="0.88300000000000001"/>
    <n v="81.53"/>
  </r>
  <r>
    <x v="296"/>
    <x v="9"/>
    <x v="0"/>
    <x v="1"/>
    <x v="160"/>
    <n v="7.58"/>
    <x v="6"/>
    <n v="34.5"/>
    <n v="33.35"/>
    <n v="1.1499999999999999"/>
    <x v="239"/>
    <n v="94.75"/>
    <n v="96.26"/>
    <n v="88.17"/>
    <n v="30.05"/>
    <n v="2767.31"/>
    <n v="0.871"/>
    <n v="80.209999999999994"/>
  </r>
  <r>
    <x v="296"/>
    <x v="9"/>
    <x v="0"/>
    <x v="2"/>
    <x v="724"/>
    <n v="7.24"/>
    <x v="83"/>
    <n v="28.58"/>
    <n v="28.33"/>
    <n v="0.25"/>
    <x v="475"/>
    <n v="90.5"/>
    <n v="92.62"/>
    <n v="83.1"/>
    <n v="24.9"/>
    <n v="2390.6799999999998"/>
    <n v="0.871"/>
    <n v="83.66"/>
  </r>
  <r>
    <x v="296"/>
    <x v="9"/>
    <x v="1"/>
    <x v="0"/>
    <x v="75"/>
    <n v="7.4"/>
    <x v="81"/>
    <n v="28.89"/>
    <n v="28.03"/>
    <n v="0.86"/>
    <x v="315"/>
    <n v="92.5"/>
    <n v="95.26"/>
    <n v="85.49"/>
    <n v="42.94"/>
    <n v="3297.1"/>
    <n v="1.486"/>
    <n v="114.11"/>
  </r>
  <r>
    <x v="296"/>
    <x v="9"/>
    <x v="1"/>
    <x v="1"/>
    <x v="19"/>
    <n v="7.6"/>
    <x v="5"/>
    <n v="30.73"/>
    <n v="30.17"/>
    <n v="0.56000000000000005"/>
    <x v="21"/>
    <n v="95"/>
    <n v="102.46"/>
    <n v="95.57"/>
    <n v="43.51"/>
    <n v="3596.88"/>
    <n v="1.4159999999999999"/>
    <n v="117.04"/>
  </r>
  <r>
    <x v="296"/>
    <x v="9"/>
    <x v="1"/>
    <x v="2"/>
    <x v="1310"/>
    <n v="7.02"/>
    <x v="8"/>
    <n v="29.49"/>
    <n v="29.34"/>
    <n v="0.16"/>
    <x v="482"/>
    <n v="87.75"/>
    <n v="87.87"/>
    <n v="76.7"/>
    <n v="43.5"/>
    <n v="3445.3"/>
    <n v="1.4750000000000001"/>
    <n v="116.82"/>
  </r>
  <r>
    <x v="296"/>
    <x v="9"/>
    <x v="2"/>
    <x v="0"/>
    <x v="818"/>
    <n v="7.38"/>
    <x v="16"/>
    <n v="28.85"/>
    <n v="27.76"/>
    <n v="1.0900000000000001"/>
    <x v="97"/>
    <n v="92.25"/>
    <n v="92.11"/>
    <n v="81.760000000000005"/>
    <n v="30.88"/>
    <n v="2739.37"/>
    <n v="1.07"/>
    <n v="94.95"/>
  </r>
  <r>
    <x v="296"/>
    <x v="9"/>
    <x v="2"/>
    <x v="1"/>
    <x v="1311"/>
    <n v="7.74"/>
    <x v="45"/>
    <n v="29.82"/>
    <n v="28.49"/>
    <n v="1.33"/>
    <x v="498"/>
    <n v="96.75"/>
    <n v="94.27"/>
    <n v="87.14"/>
    <n v="31.49"/>
    <n v="2883.09"/>
    <n v="1.056"/>
    <n v="96.67"/>
  </r>
  <r>
    <x v="296"/>
    <x v="9"/>
    <x v="2"/>
    <x v="2"/>
    <x v="1312"/>
    <n v="7.56"/>
    <x v="76"/>
    <n v="29.75"/>
    <n v="28.9"/>
    <n v="0.85"/>
    <x v="345"/>
    <n v="94.5"/>
    <n v="99.21"/>
    <n v="91.08"/>
    <n v="32.04"/>
    <n v="2889.07"/>
    <n v="1.077"/>
    <n v="97.12"/>
  </r>
  <r>
    <x v="296"/>
    <x v="9"/>
    <x v="3"/>
    <x v="0"/>
    <x v="820"/>
    <n v="7.45"/>
    <x v="58"/>
    <n v="37.21"/>
    <n v="37.21"/>
    <n v="0"/>
    <x v="56"/>
    <n v="93.12"/>
    <n v="96.42"/>
    <n v="89.79"/>
    <n v="2.2400000000000002"/>
    <n v="1537.07"/>
    <n v="0.06"/>
    <n v="41.31"/>
  </r>
  <r>
    <x v="296"/>
    <x v="9"/>
    <x v="3"/>
    <x v="1"/>
    <x v="265"/>
    <n v="7.95"/>
    <x v="67"/>
    <n v="41.13"/>
    <n v="40.74"/>
    <n v="0.38"/>
    <x v="344"/>
    <n v="99.38"/>
    <n v="95.9"/>
    <n v="94.41"/>
    <n v="5.95"/>
    <n v="1772.92"/>
    <n v="0.14499999999999999"/>
    <n v="43.11"/>
  </r>
  <r>
    <x v="296"/>
    <x v="9"/>
    <x v="3"/>
    <x v="2"/>
    <x v="389"/>
    <n v="7.91"/>
    <x v="69"/>
    <n v="34.26"/>
    <n v="34.24"/>
    <n v="0.02"/>
    <x v="306"/>
    <n v="98.88"/>
    <n v="90.99"/>
    <n v="89.92"/>
    <n v="4.58"/>
    <n v="1311.96"/>
    <n v="0.13400000000000001"/>
    <n v="38.299999999999997"/>
  </r>
  <r>
    <x v="297"/>
    <x v="9"/>
    <x v="0"/>
    <x v="0"/>
    <x v="379"/>
    <n v="7.79"/>
    <x v="71"/>
    <n v="35.380000000000003"/>
    <n v="35.03"/>
    <n v="0.36"/>
    <x v="314"/>
    <n v="97.38"/>
    <n v="94.98"/>
    <n v="91.56"/>
    <n v="29.27"/>
    <n v="2942.06"/>
    <n v="0.82699999999999996"/>
    <n v="83.15"/>
  </r>
  <r>
    <x v="297"/>
    <x v="9"/>
    <x v="0"/>
    <x v="1"/>
    <x v="401"/>
    <n v="7.63"/>
    <x v="19"/>
    <n v="40.28"/>
    <n v="39.840000000000003"/>
    <n v="0.44"/>
    <x v="120"/>
    <n v="95.38"/>
    <n v="94.66"/>
    <n v="89.29"/>
    <n v="35.450000000000003"/>
    <n v="3300.86"/>
    <n v="0.88"/>
    <n v="81.94"/>
  </r>
  <r>
    <x v="297"/>
    <x v="9"/>
    <x v="0"/>
    <x v="2"/>
    <x v="605"/>
    <n v="4.66"/>
    <x v="114"/>
    <n v="20.41"/>
    <n v="19.89"/>
    <n v="0.52"/>
    <x v="258"/>
    <n v="58.25"/>
    <n v="94.49"/>
    <n v="53.64"/>
    <n v="17.690000000000001"/>
    <n v="1690.94"/>
    <n v="0.86699999999999999"/>
    <n v="82.85"/>
  </r>
  <r>
    <x v="297"/>
    <x v="9"/>
    <x v="1"/>
    <x v="0"/>
    <x v="381"/>
    <n v="7.68"/>
    <x v="17"/>
    <n v="34.64"/>
    <n v="33.950000000000003"/>
    <n v="0.69"/>
    <x v="256"/>
    <n v="96"/>
    <n v="97.52"/>
    <n v="91.76"/>
    <n v="49.6"/>
    <n v="4105.25"/>
    <n v="1.4319999999999999"/>
    <n v="118.52"/>
  </r>
  <r>
    <x v="297"/>
    <x v="9"/>
    <x v="1"/>
    <x v="1"/>
    <x v="1005"/>
    <n v="7.54"/>
    <x v="61"/>
    <n v="36.200000000000003"/>
    <n v="36"/>
    <n v="0.2"/>
    <x v="57"/>
    <n v="94.25"/>
    <n v="96.05"/>
    <n v="90.02"/>
    <n v="50.01"/>
    <n v="4148"/>
    <n v="1.381"/>
    <n v="114.58"/>
  </r>
  <r>
    <x v="297"/>
    <x v="9"/>
    <x v="1"/>
    <x v="2"/>
    <x v="153"/>
    <n v="7.37"/>
    <x v="47"/>
    <n v="30"/>
    <n v="29.65"/>
    <n v="0.35"/>
    <x v="166"/>
    <n v="92.12"/>
    <n v="92.79"/>
    <n v="84.49"/>
    <n v="43.83"/>
    <n v="3573.11"/>
    <n v="1.4610000000000001"/>
    <n v="119.1"/>
  </r>
  <r>
    <x v="297"/>
    <x v="9"/>
    <x v="2"/>
    <x v="0"/>
    <x v="384"/>
    <n v="7.47"/>
    <x v="51"/>
    <n v="30.64"/>
    <n v="29.96"/>
    <n v="0.69"/>
    <x v="74"/>
    <n v="93.38"/>
    <n v="91.91"/>
    <n v="83.9"/>
    <n v="34.799999999999997"/>
    <n v="2987.48"/>
    <n v="1.1359999999999999"/>
    <n v="97.5"/>
  </r>
  <r>
    <x v="297"/>
    <x v="9"/>
    <x v="2"/>
    <x v="1"/>
    <x v="1274"/>
    <n v="7.41"/>
    <x v="50"/>
    <n v="29.1"/>
    <n v="28.18"/>
    <n v="0.92"/>
    <x v="53"/>
    <n v="92.62"/>
    <n v="95.85"/>
    <n v="85.99"/>
    <n v="31.79"/>
    <n v="2757.39"/>
    <n v="1.093"/>
    <n v="94.75"/>
  </r>
  <r>
    <x v="297"/>
    <x v="9"/>
    <x v="2"/>
    <x v="2"/>
    <x v="1117"/>
    <n v="7.43"/>
    <x v="37"/>
    <n v="26.36"/>
    <n v="25.62"/>
    <n v="0.74"/>
    <x v="192"/>
    <n v="92.88"/>
    <n v="95.99"/>
    <n v="86.65"/>
    <n v="28.94"/>
    <n v="2633.48"/>
    <n v="1.0980000000000001"/>
    <n v="99.91"/>
  </r>
  <r>
    <x v="297"/>
    <x v="9"/>
    <x v="3"/>
    <x v="0"/>
    <x v="387"/>
    <n v="7.3"/>
    <x v="32"/>
    <n v="37.47"/>
    <n v="37.08"/>
    <n v="0.39"/>
    <x v="160"/>
    <n v="91.25"/>
    <n v="92.71"/>
    <n v="83.71"/>
    <n v="4.95"/>
    <n v="1529.4"/>
    <n v="0.13200000000000001"/>
    <n v="40.82"/>
  </r>
  <r>
    <x v="297"/>
    <x v="9"/>
    <x v="3"/>
    <x v="1"/>
    <x v="715"/>
    <n v="7.42"/>
    <x v="31"/>
    <n v="35.880000000000003"/>
    <n v="35.729999999999997"/>
    <n v="0.15"/>
    <x v="271"/>
    <n v="92.75"/>
    <n v="93.46"/>
    <n v="86.32"/>
    <n v="5.14"/>
    <n v="1459.1"/>
    <n v="0.14299999999999999"/>
    <n v="40.67"/>
  </r>
  <r>
    <x v="297"/>
    <x v="9"/>
    <x v="3"/>
    <x v="2"/>
    <x v="1120"/>
    <n v="7.51"/>
    <x v="28"/>
    <n v="37.04"/>
    <n v="36.659999999999997"/>
    <n v="0.38"/>
    <x v="295"/>
    <n v="93.88"/>
    <n v="96.78"/>
    <n v="89.93"/>
    <n v="6.03"/>
    <n v="1607.32"/>
    <n v="0.16300000000000001"/>
    <n v="43.4"/>
  </r>
  <r>
    <x v="298"/>
    <x v="9"/>
    <x v="0"/>
    <x v="0"/>
    <x v="1114"/>
    <n v="7.65"/>
    <x v="48"/>
    <n v="36.81"/>
    <n v="35.840000000000003"/>
    <n v="0.96"/>
    <x v="282"/>
    <n v="95.62"/>
    <n v="102.05"/>
    <n v="95.03"/>
    <n v="32.51"/>
    <n v="2975.29"/>
    <n v="0.88300000000000001"/>
    <n v="80.83"/>
  </r>
  <r>
    <x v="298"/>
    <x v="9"/>
    <x v="0"/>
    <x v="1"/>
    <x v="1204"/>
    <n v="7.46"/>
    <x v="96"/>
    <n v="40.32"/>
    <n v="39.76"/>
    <n v="0.55000000000000004"/>
    <x v="24"/>
    <n v="93.25"/>
    <n v="87.22"/>
    <n v="80.22"/>
    <n v="34.51"/>
    <n v="3397.9"/>
    <n v="0.85599999999999998"/>
    <n v="84.28"/>
  </r>
  <r>
    <x v="298"/>
    <x v="9"/>
    <x v="0"/>
    <x v="2"/>
    <x v="1025"/>
    <n v="6.28"/>
    <x v="186"/>
    <n v="28.75"/>
    <n v="28.16"/>
    <n v="0.6"/>
    <x v="8"/>
    <n v="78.5"/>
    <n v="97.59"/>
    <n v="75.02"/>
    <n v="23.3"/>
    <n v="2351.1799999999998"/>
    <n v="0.81"/>
    <n v="81.77"/>
  </r>
  <r>
    <x v="298"/>
    <x v="9"/>
    <x v="1"/>
    <x v="0"/>
    <x v="428"/>
    <n v="7.72"/>
    <x v="24"/>
    <n v="32.090000000000003"/>
    <n v="31.66"/>
    <n v="0.43"/>
    <x v="293"/>
    <n v="96.5"/>
    <n v="97.05"/>
    <n v="92.4"/>
    <n v="46.74"/>
    <n v="3841.43"/>
    <n v="1.4570000000000001"/>
    <n v="119.73"/>
  </r>
  <r>
    <x v="298"/>
    <x v="9"/>
    <x v="1"/>
    <x v="1"/>
    <x v="657"/>
    <n v="7.42"/>
    <x v="31"/>
    <n v="35.5"/>
    <n v="34.86"/>
    <n v="0.65"/>
    <x v="21"/>
    <n v="92.75"/>
    <n v="95.92"/>
    <n v="87.35"/>
    <n v="51.94"/>
    <n v="4227.01"/>
    <n v="1.4630000000000001"/>
    <n v="119.06"/>
  </r>
  <r>
    <x v="298"/>
    <x v="9"/>
    <x v="1"/>
    <x v="2"/>
    <x v="1026"/>
    <n v="7.19"/>
    <x v="88"/>
    <n v="34.58"/>
    <n v="34.58"/>
    <n v="0"/>
    <x v="56"/>
    <n v="89.88"/>
    <n v="95.73"/>
    <n v="86.04"/>
    <n v="51.57"/>
    <n v="4035.25"/>
    <n v="1.4910000000000001"/>
    <n v="116.69"/>
  </r>
  <r>
    <x v="298"/>
    <x v="9"/>
    <x v="2"/>
    <x v="0"/>
    <x v="62"/>
    <n v="7.92"/>
    <x v="86"/>
    <n v="34.630000000000003"/>
    <n v="32.18"/>
    <n v="2.4500000000000002"/>
    <x v="499"/>
    <n v="99"/>
    <n v="91.47"/>
    <n v="84.15"/>
    <n v="38.450000000000003"/>
    <n v="3217.55"/>
    <n v="1.1100000000000001"/>
    <n v="92.91"/>
  </r>
  <r>
    <x v="298"/>
    <x v="9"/>
    <x v="2"/>
    <x v="1"/>
    <x v="1313"/>
    <n v="7.52"/>
    <x v="39"/>
    <n v="29.36"/>
    <n v="28.33"/>
    <n v="1.03"/>
    <x v="428"/>
    <n v="94"/>
    <n v="93.9"/>
    <n v="85.17"/>
    <n v="33.32"/>
    <n v="2970.95"/>
    <n v="1.135"/>
    <n v="101.2"/>
  </r>
  <r>
    <x v="298"/>
    <x v="9"/>
    <x v="2"/>
    <x v="2"/>
    <x v="1027"/>
    <n v="7.76"/>
    <x v="15"/>
    <n v="33.549999999999997"/>
    <n v="32.69"/>
    <n v="0.86"/>
    <x v="258"/>
    <n v="97"/>
    <n v="92.43"/>
    <n v="87.38"/>
    <n v="36.22"/>
    <n v="3293.32"/>
    <n v="1.08"/>
    <n v="98.16"/>
  </r>
  <r>
    <x v="298"/>
    <x v="9"/>
    <x v="3"/>
    <x v="0"/>
    <x v="1314"/>
    <n v="7.24"/>
    <x v="83"/>
    <n v="40.79"/>
    <n v="40.71"/>
    <n v="0.08"/>
    <x v="425"/>
    <n v="90.5"/>
    <n v="92.09"/>
    <n v="83.18"/>
    <n v="3.99"/>
    <n v="1767.74"/>
    <n v="9.8000000000000004E-2"/>
    <n v="43.34"/>
  </r>
  <r>
    <x v="298"/>
    <x v="9"/>
    <x v="3"/>
    <x v="1"/>
    <x v="1315"/>
    <n v="7.66"/>
    <x v="63"/>
    <n v="40.799999999999997"/>
    <n v="40.43"/>
    <n v="0.38"/>
    <x v="341"/>
    <n v="95.75"/>
    <n v="88.59"/>
    <n v="84.05"/>
    <n v="5.0599999999999996"/>
    <n v="1747.2"/>
    <n v="0.124"/>
    <n v="42.82"/>
  </r>
  <r>
    <x v="298"/>
    <x v="9"/>
    <x v="3"/>
    <x v="2"/>
    <x v="962"/>
    <n v="7.34"/>
    <x v="2"/>
    <n v="39.56"/>
    <n v="39.31"/>
    <n v="0.26"/>
    <x v="137"/>
    <n v="91.75"/>
    <n v="93.48"/>
    <n v="85.21"/>
    <n v="5.96"/>
    <n v="1751.17"/>
    <n v="0.151"/>
    <n v="44.26"/>
  </r>
  <r>
    <x v="299"/>
    <x v="9"/>
    <x v="0"/>
    <x v="0"/>
    <x v="2"/>
    <n v="7.17"/>
    <x v="62"/>
    <n v="36.43"/>
    <n v="35.11"/>
    <n v="1.32"/>
    <x v="448"/>
    <n v="89.62"/>
    <n v="95.41"/>
    <n v="82.4"/>
    <n v="30.7"/>
    <n v="2967.41"/>
    <n v="0.84199999999999997"/>
    <n v="81.45"/>
  </r>
  <r>
    <x v="299"/>
    <x v="9"/>
    <x v="0"/>
    <x v="1"/>
    <x v="710"/>
    <n v="5.0999999999999996"/>
    <x v="187"/>
    <n v="25.92"/>
    <n v="25.62"/>
    <n v="0.31"/>
    <x v="132"/>
    <n v="63.75"/>
    <n v="94.64"/>
    <n v="59.62"/>
    <n v="21.15"/>
    <n v="2171.7600000000002"/>
    <n v="0.81599999999999995"/>
    <n v="83.78"/>
  </r>
  <r>
    <x v="299"/>
    <x v="9"/>
    <x v="0"/>
    <x v="2"/>
    <x v="1143"/>
    <n v="7.81"/>
    <x v="49"/>
    <n v="37.49"/>
    <n v="36.450000000000003"/>
    <n v="1.03"/>
    <x v="217"/>
    <n v="97.62"/>
    <n v="94.05"/>
    <n v="89.28"/>
    <n v="33.56"/>
    <n v="3033.02"/>
    <n v="0.89500000000000002"/>
    <n v="80.91"/>
  </r>
  <r>
    <x v="299"/>
    <x v="9"/>
    <x v="1"/>
    <x v="0"/>
    <x v="1156"/>
    <n v="7.77"/>
    <x v="26"/>
    <n v="33.26"/>
    <n v="32.67"/>
    <n v="0.59"/>
    <x v="389"/>
    <n v="97.12"/>
    <n v="92.55"/>
    <n v="88.29"/>
    <n v="47.66"/>
    <n v="3971.3"/>
    <n v="1.4330000000000001"/>
    <n v="119.42"/>
  </r>
  <r>
    <x v="299"/>
    <x v="9"/>
    <x v="1"/>
    <x v="1"/>
    <x v="712"/>
    <n v="7.75"/>
    <x v="53"/>
    <n v="35.340000000000003"/>
    <n v="34.450000000000003"/>
    <n v="0.9"/>
    <x v="47"/>
    <n v="96.88"/>
    <n v="94.24"/>
    <n v="88.98"/>
    <n v="48.93"/>
    <n v="4161.3"/>
    <n v="1.3839999999999999"/>
    <n v="117.73"/>
  </r>
  <r>
    <x v="299"/>
    <x v="9"/>
    <x v="1"/>
    <x v="2"/>
    <x v="318"/>
    <n v="7.16"/>
    <x v="146"/>
    <n v="31.28"/>
    <n v="31.22"/>
    <n v="0.06"/>
    <x v="401"/>
    <n v="89.5"/>
    <n v="100.66"/>
    <n v="89.91"/>
    <n v="44.69"/>
    <n v="3525.87"/>
    <n v="1.429"/>
    <n v="112.71"/>
  </r>
  <r>
    <x v="299"/>
    <x v="9"/>
    <x v="2"/>
    <x v="0"/>
    <x v="8"/>
    <n v="7.64"/>
    <x v="22"/>
    <n v="36.25"/>
    <n v="35.43"/>
    <n v="0.82"/>
    <x v="79"/>
    <n v="95.5"/>
    <n v="96.55"/>
    <n v="90.13"/>
    <n v="39.380000000000003"/>
    <n v="3394.33"/>
    <n v="1.0860000000000001"/>
    <n v="93.65"/>
  </r>
  <r>
    <x v="299"/>
    <x v="9"/>
    <x v="2"/>
    <x v="1"/>
    <x v="713"/>
    <n v="7.17"/>
    <x v="62"/>
    <n v="33.25"/>
    <n v="32.380000000000003"/>
    <n v="0.87"/>
    <x v="117"/>
    <n v="89.62"/>
    <n v="94.56"/>
    <n v="82.52"/>
    <n v="37.57"/>
    <n v="3179.96"/>
    <n v="1.1299999999999999"/>
    <n v="95.63"/>
  </r>
  <r>
    <x v="299"/>
    <x v="9"/>
    <x v="2"/>
    <x v="2"/>
    <x v="1171"/>
    <n v="7.47"/>
    <x v="51"/>
    <n v="30.17"/>
    <n v="29.15"/>
    <n v="1.02"/>
    <x v="110"/>
    <n v="93.38"/>
    <n v="95.33"/>
    <n v="86.01"/>
    <n v="34.54"/>
    <n v="2898.4"/>
    <n v="1.145"/>
    <n v="96.08"/>
  </r>
  <r>
    <x v="299"/>
    <x v="9"/>
    <x v="3"/>
    <x v="0"/>
    <x v="11"/>
    <n v="7.76"/>
    <x v="15"/>
    <n v="41.17"/>
    <n v="40.659999999999997"/>
    <n v="0.51"/>
    <x v="155"/>
    <n v="97"/>
    <n v="95.1"/>
    <n v="91.11"/>
    <n v="2.2000000000000002"/>
    <n v="1815.32"/>
    <n v="5.2999999999999999E-2"/>
    <n v="44.09"/>
  </r>
  <r>
    <x v="299"/>
    <x v="9"/>
    <x v="3"/>
    <x v="1"/>
    <x v="886"/>
    <n v="7.11"/>
    <x v="129"/>
    <n v="35.26"/>
    <n v="35.19"/>
    <n v="7.0000000000000007E-2"/>
    <x v="425"/>
    <n v="88.88"/>
    <n v="95.77"/>
    <n v="84.95"/>
    <n v="3.27"/>
    <n v="1516.69"/>
    <n v="9.2999999999999999E-2"/>
    <n v="43.02"/>
  </r>
  <r>
    <x v="299"/>
    <x v="9"/>
    <x v="3"/>
    <x v="2"/>
    <x v="954"/>
    <n v="7.25"/>
    <x v="87"/>
    <n v="34.57"/>
    <n v="33.72"/>
    <n v="0.85"/>
    <x v="213"/>
    <n v="90.62"/>
    <n v="93.51"/>
    <n v="82.66"/>
    <n v="3.83"/>
    <n v="1489.71"/>
    <n v="0.111"/>
    <n v="43.1"/>
  </r>
  <r>
    <x v="300"/>
    <x v="9"/>
    <x v="0"/>
    <x v="0"/>
    <x v="902"/>
    <n v="7.5"/>
    <x v="35"/>
    <n v="36.74"/>
    <n v="35.67"/>
    <n v="1.07"/>
    <x v="261"/>
    <n v="93.75"/>
    <n v="89.27"/>
    <n v="81.25"/>
    <n v="33.799999999999997"/>
    <n v="3071.65"/>
    <n v="0.92"/>
    <n v="83.6"/>
  </r>
  <r>
    <x v="300"/>
    <x v="9"/>
    <x v="0"/>
    <x v="1"/>
    <x v="965"/>
    <n v="7.68"/>
    <x v="17"/>
    <n v="35.43"/>
    <n v="34.64"/>
    <n v="0.8"/>
    <x v="79"/>
    <n v="96"/>
    <n v="96.82"/>
    <n v="90.86"/>
    <n v="31.08"/>
    <n v="2963.94"/>
    <n v="0.877"/>
    <n v="83.65"/>
  </r>
  <r>
    <x v="300"/>
    <x v="9"/>
    <x v="0"/>
    <x v="2"/>
    <x v="6"/>
    <n v="7.69"/>
    <x v="13"/>
    <n v="34.33"/>
    <n v="33.61"/>
    <n v="0.72"/>
    <x v="115"/>
    <n v="96.12"/>
    <n v="94.93"/>
    <n v="89.34"/>
    <n v="29.09"/>
    <n v="2858.44"/>
    <n v="0.84699999999999998"/>
    <n v="83.26"/>
  </r>
  <r>
    <x v="300"/>
    <x v="9"/>
    <x v="1"/>
    <x v="0"/>
    <x v="905"/>
    <n v="7.79"/>
    <x v="71"/>
    <n v="35.51"/>
    <n v="34.83"/>
    <n v="0.69"/>
    <x v="370"/>
    <n v="97.38"/>
    <n v="95.38"/>
    <n v="91.08"/>
    <n v="50.8"/>
    <n v="4385.33"/>
    <n v="1.43"/>
    <n v="123.49"/>
  </r>
  <r>
    <x v="300"/>
    <x v="9"/>
    <x v="1"/>
    <x v="1"/>
    <x v="319"/>
    <n v="7.95"/>
    <x v="67"/>
    <n v="32.42"/>
    <n v="31.74"/>
    <n v="0.69"/>
    <x v="63"/>
    <n v="99.38"/>
    <n v="89.65"/>
    <n v="87.2"/>
    <n v="47.75"/>
    <n v="3838.2"/>
    <n v="1.4730000000000001"/>
    <n v="118.38"/>
  </r>
  <r>
    <x v="300"/>
    <x v="9"/>
    <x v="1"/>
    <x v="2"/>
    <x v="1267"/>
    <n v="7.82"/>
    <x v="46"/>
    <n v="30.65"/>
    <n v="30.01"/>
    <n v="0.64"/>
    <x v="167"/>
    <n v="97.75"/>
    <n v="94.18"/>
    <n v="90.15"/>
    <n v="44.54"/>
    <n v="3723.06"/>
    <n v="1.4530000000000001"/>
    <n v="121.47"/>
  </r>
  <r>
    <x v="300"/>
    <x v="9"/>
    <x v="2"/>
    <x v="0"/>
    <x v="972"/>
    <n v="7.59"/>
    <x v="3"/>
    <n v="30.37"/>
    <n v="29.14"/>
    <n v="1.23"/>
    <x v="194"/>
    <n v="94.88"/>
    <n v="101.6"/>
    <n v="92.48"/>
    <n v="33.89"/>
    <n v="3035.7"/>
    <n v="1.1160000000000001"/>
    <n v="99.95"/>
  </r>
  <r>
    <x v="300"/>
    <x v="9"/>
    <x v="2"/>
    <x v="1"/>
    <x v="1316"/>
    <n v="7.5"/>
    <x v="35"/>
    <n v="30.13"/>
    <n v="28.76"/>
    <n v="1.37"/>
    <x v="500"/>
    <n v="93.75"/>
    <n v="96.13"/>
    <n v="86.03"/>
    <n v="33.06"/>
    <n v="2947.36"/>
    <n v="1.097"/>
    <n v="97.83"/>
  </r>
  <r>
    <x v="300"/>
    <x v="9"/>
    <x v="2"/>
    <x v="2"/>
    <x v="1299"/>
    <n v="7.7"/>
    <x v="10"/>
    <n v="31.86"/>
    <n v="30.68"/>
    <n v="1.18"/>
    <x v="54"/>
    <n v="96.25"/>
    <n v="89.87"/>
    <n v="83.31"/>
    <n v="35.119999999999997"/>
    <n v="2977.11"/>
    <n v="1.1020000000000001"/>
    <n v="93.44"/>
  </r>
  <r>
    <x v="300"/>
    <x v="9"/>
    <x v="3"/>
    <x v="0"/>
    <x v="973"/>
    <n v="7.47"/>
    <x v="51"/>
    <n v="40.14"/>
    <n v="39.21"/>
    <n v="0.93"/>
    <x v="242"/>
    <n v="93.38"/>
    <n v="92.58"/>
    <n v="84.45"/>
    <n v="5.23"/>
    <n v="1672.22"/>
    <n v="0.13"/>
    <n v="41.66"/>
  </r>
  <r>
    <x v="300"/>
    <x v="9"/>
    <x v="3"/>
    <x v="1"/>
    <x v="898"/>
    <n v="7.44"/>
    <x v="43"/>
    <n v="38.340000000000003"/>
    <n v="38.049999999999997"/>
    <n v="0.28999999999999998"/>
    <x v="40"/>
    <n v="93"/>
    <n v="95.17"/>
    <n v="87.83"/>
    <n v="6.87"/>
    <n v="1534.25"/>
    <n v="0.17899999999999999"/>
    <n v="40.020000000000003"/>
  </r>
  <r>
    <x v="300"/>
    <x v="9"/>
    <x v="3"/>
    <x v="2"/>
    <x v="441"/>
    <n v="7.38"/>
    <x v="16"/>
    <n v="35.72"/>
    <n v="35.57"/>
    <n v="0.15"/>
    <x v="271"/>
    <n v="92.25"/>
    <n v="91.84"/>
    <n v="84.37"/>
    <n v="4.82"/>
    <n v="1355.07"/>
    <n v="0.13500000000000001"/>
    <n v="37.93"/>
  </r>
  <r>
    <x v="301"/>
    <x v="9"/>
    <x v="0"/>
    <x v="0"/>
    <x v="79"/>
    <n v="7.48"/>
    <x v="44"/>
    <n v="35.56"/>
    <n v="34.89"/>
    <n v="0.68"/>
    <x v="91"/>
    <n v="93.5"/>
    <n v="95.37"/>
    <n v="87.48"/>
    <n v="31.42"/>
    <n v="3013.59"/>
    <n v="0.88300000000000001"/>
    <n v="84.74"/>
  </r>
  <r>
    <x v="301"/>
    <x v="9"/>
    <x v="0"/>
    <x v="1"/>
    <x v="532"/>
    <n v="7.5"/>
    <x v="35"/>
    <n v="39.49"/>
    <n v="38.65"/>
    <n v="0.83"/>
    <x v="254"/>
    <n v="93.75"/>
    <n v="98.48"/>
    <n v="90.38"/>
    <n v="35.39"/>
    <n v="3289.57"/>
    <n v="0.89600000000000002"/>
    <n v="83.31"/>
  </r>
  <r>
    <x v="301"/>
    <x v="9"/>
    <x v="0"/>
    <x v="2"/>
    <x v="380"/>
    <n v="7.36"/>
    <x v="38"/>
    <n v="34.049999999999997"/>
    <n v="33.18"/>
    <n v="0.86"/>
    <x v="47"/>
    <n v="92"/>
    <n v="93.7"/>
    <n v="84.01"/>
    <n v="29.66"/>
    <n v="2927.16"/>
    <n v="0.871"/>
    <n v="85.98"/>
  </r>
  <r>
    <x v="301"/>
    <x v="9"/>
    <x v="1"/>
    <x v="0"/>
    <x v="692"/>
    <n v="7.55"/>
    <x v="25"/>
    <n v="34.74"/>
    <n v="34.31"/>
    <n v="0.42"/>
    <x v="218"/>
    <n v="94.38"/>
    <n v="95.94"/>
    <n v="89.44"/>
    <n v="50"/>
    <n v="4183.1899999999996"/>
    <n v="1.44"/>
    <n v="120.43"/>
  </r>
  <r>
    <x v="301"/>
    <x v="9"/>
    <x v="1"/>
    <x v="1"/>
    <x v="383"/>
    <n v="7.53"/>
    <x v="78"/>
    <n v="31.52"/>
    <n v="30.98"/>
    <n v="0.54"/>
    <x v="88"/>
    <n v="94.12"/>
    <n v="96.87"/>
    <n v="89.61"/>
    <n v="46.94"/>
    <n v="3718.24"/>
    <n v="1.4890000000000001"/>
    <n v="117.95"/>
  </r>
  <r>
    <x v="301"/>
    <x v="9"/>
    <x v="1"/>
    <x v="2"/>
    <x v="1273"/>
    <n v="7.26"/>
    <x v="100"/>
    <n v="31.08"/>
    <n v="30.58"/>
    <n v="0.49"/>
    <x v="39"/>
    <n v="90.75"/>
    <n v="94.73"/>
    <n v="84.6"/>
    <n v="44.97"/>
    <n v="3622.68"/>
    <n v="1.4470000000000001"/>
    <n v="116.57"/>
  </r>
  <r>
    <x v="301"/>
    <x v="9"/>
    <x v="2"/>
    <x v="0"/>
    <x v="694"/>
    <n v="7.47"/>
    <x v="51"/>
    <n v="33.24"/>
    <n v="32.549999999999997"/>
    <n v="0.69"/>
    <x v="167"/>
    <n v="93.38"/>
    <n v="95.25"/>
    <n v="87.09"/>
    <n v="36.229999999999997"/>
    <n v="3134.67"/>
    <n v="1.0900000000000001"/>
    <n v="94.3"/>
  </r>
  <r>
    <x v="301"/>
    <x v="9"/>
    <x v="2"/>
    <x v="1"/>
    <x v="580"/>
    <n v="7.71"/>
    <x v="41"/>
    <n v="32.69"/>
    <n v="31.72"/>
    <n v="0.98"/>
    <x v="96"/>
    <n v="96.38"/>
    <n v="93.97"/>
    <n v="87.86"/>
    <n v="36.619999999999997"/>
    <n v="3197.8"/>
    <n v="1.1200000000000001"/>
    <n v="97.81"/>
  </r>
  <r>
    <x v="301"/>
    <x v="9"/>
    <x v="2"/>
    <x v="2"/>
    <x v="87"/>
    <n v="7.18"/>
    <x v="101"/>
    <n v="27"/>
    <n v="26.3"/>
    <n v="0.7"/>
    <x v="85"/>
    <n v="89.75"/>
    <n v="91"/>
    <n v="79.55"/>
    <n v="31.03"/>
    <n v="2533.08"/>
    <n v="1.149"/>
    <n v="93.8"/>
  </r>
  <r>
    <x v="301"/>
    <x v="9"/>
    <x v="3"/>
    <x v="0"/>
    <x v="697"/>
    <n v="7.39"/>
    <x v="59"/>
    <n v="35.19"/>
    <n v="35.19"/>
    <n v="0"/>
    <x v="56"/>
    <n v="92.38"/>
    <n v="95.01"/>
    <n v="87.76"/>
    <n v="3.53"/>
    <n v="1462.42"/>
    <n v="0.1"/>
    <n v="41.55"/>
  </r>
  <r>
    <x v="301"/>
    <x v="9"/>
    <x v="3"/>
    <x v="1"/>
    <x v="1044"/>
    <n v="7.69"/>
    <x v="13"/>
    <n v="38.729999999999997"/>
    <n v="38.299999999999997"/>
    <n v="0.43"/>
    <x v="108"/>
    <n v="96.12"/>
    <n v="94.82"/>
    <n v="90.14"/>
    <n v="3.85"/>
    <n v="1720.33"/>
    <n v="9.9000000000000005E-2"/>
    <n v="44.42"/>
  </r>
  <r>
    <x v="301"/>
    <x v="9"/>
    <x v="3"/>
    <x v="2"/>
    <x v="1183"/>
    <n v="7.47"/>
    <x v="51"/>
    <n v="38.54"/>
    <n v="38.130000000000003"/>
    <n v="0.41"/>
    <x v="230"/>
    <n v="93.38"/>
    <n v="88.85"/>
    <n v="82.08"/>
    <n v="4.63"/>
    <n v="1556.78"/>
    <n v="0.12"/>
    <n v="40.39"/>
  </r>
  <r>
    <x v="302"/>
    <x v="9"/>
    <x v="0"/>
    <x v="0"/>
    <x v="533"/>
    <n v="7.57"/>
    <x v="42"/>
    <n v="32.409999999999997"/>
    <n v="31.63"/>
    <n v="0.79"/>
    <x v="59"/>
    <n v="94.62"/>
    <n v="98.18"/>
    <n v="90.65"/>
    <n v="26.9"/>
    <n v="2661.39"/>
    <n v="0.83"/>
    <n v="82.11"/>
  </r>
  <r>
    <x v="302"/>
    <x v="9"/>
    <x v="0"/>
    <x v="1"/>
    <x v="201"/>
    <n v="7.66"/>
    <x v="63"/>
    <n v="35.229999999999997"/>
    <n v="34.130000000000003"/>
    <n v="1.1000000000000001"/>
    <x v="32"/>
    <n v="95.75"/>
    <n v="99.48"/>
    <n v="92.27"/>
    <n v="31.18"/>
    <n v="2889.35"/>
    <n v="0.88500000000000001"/>
    <n v="82.01"/>
  </r>
  <r>
    <x v="302"/>
    <x v="9"/>
    <x v="0"/>
    <x v="2"/>
    <x v="1103"/>
    <n v="7.22"/>
    <x v="74"/>
    <n v="34.83"/>
    <n v="33.58"/>
    <n v="1.26"/>
    <x v="413"/>
    <n v="90.25"/>
    <n v="92.64"/>
    <n v="80.59"/>
    <n v="29.31"/>
    <n v="2723.99"/>
    <n v="0.84099999999999997"/>
    <n v="78.2"/>
  </r>
  <r>
    <x v="302"/>
    <x v="9"/>
    <x v="1"/>
    <x v="0"/>
    <x v="384"/>
    <n v="7.63"/>
    <x v="19"/>
    <n v="35.229999999999997"/>
    <n v="34.72"/>
    <n v="0.51"/>
    <x v="185"/>
    <n v="95.38"/>
    <n v="99.77"/>
    <n v="93.77"/>
    <n v="50.56"/>
    <n v="4083.98"/>
    <n v="1.4350000000000001"/>
    <n v="115.92"/>
  </r>
  <r>
    <x v="302"/>
    <x v="9"/>
    <x v="1"/>
    <x v="1"/>
    <x v="932"/>
    <n v="7.56"/>
    <x v="76"/>
    <n v="33.5"/>
    <n v="32.86"/>
    <n v="0.64"/>
    <x v="91"/>
    <n v="94.5"/>
    <n v="91.8"/>
    <n v="85.1"/>
    <n v="48.14"/>
    <n v="4046.8"/>
    <n v="1.4370000000000001"/>
    <n v="120.8"/>
  </r>
  <r>
    <x v="302"/>
    <x v="9"/>
    <x v="1"/>
    <x v="2"/>
    <x v="1117"/>
    <n v="7.51"/>
    <x v="28"/>
    <n v="32.340000000000003"/>
    <n v="31.77"/>
    <n v="0.57999999999999996"/>
    <x v="68"/>
    <n v="93.88"/>
    <n v="93.68"/>
    <n v="86.38"/>
    <n v="46.36"/>
    <n v="3824.79"/>
    <n v="1.4330000000000001"/>
    <n v="118.25"/>
  </r>
  <r>
    <x v="302"/>
    <x v="9"/>
    <x v="2"/>
    <x v="0"/>
    <x v="581"/>
    <n v="7.44"/>
    <x v="43"/>
    <n v="31.99"/>
    <n v="30.93"/>
    <n v="1.06"/>
    <x v="7"/>
    <n v="93"/>
    <n v="96.97"/>
    <n v="87.2"/>
    <n v="33.74"/>
    <n v="3001.11"/>
    <n v="1.0549999999999999"/>
    <n v="93.82"/>
  </r>
  <r>
    <x v="302"/>
    <x v="9"/>
    <x v="2"/>
    <x v="1"/>
    <x v="1147"/>
    <n v="7.67"/>
    <x v="0"/>
    <n v="30.26"/>
    <n v="29.23"/>
    <n v="1.03"/>
    <x v="318"/>
    <n v="95.88"/>
    <n v="97.49"/>
    <n v="90.28"/>
    <n v="32.090000000000003"/>
    <n v="2937.63"/>
    <n v="1.06"/>
    <n v="97.06"/>
  </r>
  <r>
    <x v="302"/>
    <x v="9"/>
    <x v="2"/>
    <x v="2"/>
    <x v="1148"/>
    <n v="7.65"/>
    <x v="48"/>
    <n v="26.22"/>
    <n v="25.76"/>
    <n v="0.46"/>
    <x v="226"/>
    <n v="95.62"/>
    <n v="89.08"/>
    <n v="83.69"/>
    <n v="28.64"/>
    <n v="2502.3200000000002"/>
    <n v="1.093"/>
    <n v="95.44"/>
  </r>
  <r>
    <x v="302"/>
    <x v="9"/>
    <x v="3"/>
    <x v="0"/>
    <x v="79"/>
    <n v="7.16"/>
    <x v="146"/>
    <n v="34.03"/>
    <n v="33.54"/>
    <n v="0.49"/>
    <x v="90"/>
    <n v="89.5"/>
    <n v="101.21"/>
    <n v="89.29"/>
    <n v="3.7"/>
    <n v="1461.77"/>
    <n v="0.109"/>
    <n v="42.96"/>
  </r>
  <r>
    <x v="302"/>
    <x v="9"/>
    <x v="3"/>
    <x v="1"/>
    <x v="80"/>
    <n v="7.6"/>
    <x v="5"/>
    <n v="34.53"/>
    <n v="34.53"/>
    <n v="0"/>
    <x v="56"/>
    <n v="95"/>
    <n v="94.89"/>
    <n v="90.15"/>
    <n v="4.72"/>
    <n v="1547.32"/>
    <n v="0.13700000000000001"/>
    <n v="44.81"/>
  </r>
  <r>
    <x v="302"/>
    <x v="9"/>
    <x v="3"/>
    <x v="2"/>
    <x v="81"/>
    <n v="7.57"/>
    <x v="42"/>
    <n v="37.409999999999997"/>
    <n v="36.630000000000003"/>
    <n v="0.78"/>
    <x v="167"/>
    <n v="94.62"/>
    <n v="94.02"/>
    <n v="87.12"/>
    <n v="4.49"/>
    <n v="1699.17"/>
    <n v="0.12"/>
    <n v="45.42"/>
  </r>
  <r>
    <x v="303"/>
    <x v="9"/>
    <x v="0"/>
    <x v="0"/>
    <x v="815"/>
    <n v="7.61"/>
    <x v="23"/>
    <n v="33.799999999999997"/>
    <n v="32.82"/>
    <n v="0.98"/>
    <x v="180"/>
    <n v="95.12"/>
    <n v="97.66"/>
    <n v="90.19"/>
    <n v="28.38"/>
    <n v="2752.28"/>
    <n v="0.84"/>
    <n v="81.430000000000007"/>
  </r>
  <r>
    <x v="303"/>
    <x v="9"/>
    <x v="0"/>
    <x v="1"/>
    <x v="754"/>
    <n v="7.31"/>
    <x v="57"/>
    <n v="36.44"/>
    <n v="35.9"/>
    <n v="0.54"/>
    <x v="275"/>
    <n v="91.38"/>
    <n v="99.6"/>
    <n v="89.67"/>
    <n v="31.01"/>
    <n v="2919.85"/>
    <n v="0.85099999999999998"/>
    <n v="80.13"/>
  </r>
  <r>
    <x v="303"/>
    <x v="9"/>
    <x v="0"/>
    <x v="2"/>
    <x v="755"/>
    <n v="7.72"/>
    <x v="24"/>
    <n v="31.63"/>
    <n v="30.69"/>
    <n v="0.94"/>
    <x v="315"/>
    <n v="96.5"/>
    <n v="95.7"/>
    <n v="89.6"/>
    <n v="28"/>
    <n v="2654.9"/>
    <n v="0.88500000000000001"/>
    <n v="83.94"/>
  </r>
  <r>
    <x v="303"/>
    <x v="9"/>
    <x v="1"/>
    <x v="0"/>
    <x v="756"/>
    <n v="7.86"/>
    <x v="66"/>
    <n v="34.32"/>
    <n v="33.53"/>
    <n v="0.79"/>
    <x v="23"/>
    <n v="98.25"/>
    <n v="94.5"/>
    <n v="90.71"/>
    <n v="51.63"/>
    <n v="4090.25"/>
    <n v="1.504"/>
    <n v="119.17"/>
  </r>
  <r>
    <x v="303"/>
    <x v="9"/>
    <x v="1"/>
    <x v="1"/>
    <x v="1109"/>
    <n v="7.39"/>
    <x v="59"/>
    <n v="30.61"/>
    <n v="30.15"/>
    <n v="0.46"/>
    <x v="292"/>
    <n v="92.38"/>
    <n v="96.17"/>
    <n v="87.5"/>
    <n v="44.41"/>
    <n v="3529.35"/>
    <n v="1.4510000000000001"/>
    <n v="115.3"/>
  </r>
  <r>
    <x v="303"/>
    <x v="9"/>
    <x v="1"/>
    <x v="2"/>
    <x v="20"/>
    <n v="7.65"/>
    <x v="48"/>
    <n v="31.72"/>
    <n v="31.04"/>
    <n v="0.68"/>
    <x v="114"/>
    <n v="95.62"/>
    <n v="95.03"/>
    <n v="88.93"/>
    <n v="45.27"/>
    <n v="3736.25"/>
    <n v="1.427"/>
    <n v="117.78"/>
  </r>
  <r>
    <x v="303"/>
    <x v="9"/>
    <x v="2"/>
    <x v="0"/>
    <x v="1317"/>
    <n v="7.57"/>
    <x v="42"/>
    <n v="30.82"/>
    <n v="30.03"/>
    <n v="0.78"/>
    <x v="47"/>
    <n v="94.62"/>
    <n v="98.3"/>
    <n v="90.66"/>
    <n v="34.729999999999997"/>
    <n v="2902.18"/>
    <n v="1.127"/>
    <n v="94.17"/>
  </r>
  <r>
    <x v="303"/>
    <x v="9"/>
    <x v="2"/>
    <x v="1"/>
    <x v="1214"/>
    <n v="7.87"/>
    <x v="33"/>
    <n v="30.3"/>
    <n v="28.96"/>
    <n v="1.35"/>
    <x v="422"/>
    <n v="98.38"/>
    <n v="92.01"/>
    <n v="86.49"/>
    <n v="33.270000000000003"/>
    <n v="2911.69"/>
    <n v="1.0980000000000001"/>
    <n v="96.09"/>
  </r>
  <r>
    <x v="303"/>
    <x v="9"/>
    <x v="2"/>
    <x v="2"/>
    <x v="1318"/>
    <n v="7.06"/>
    <x v="4"/>
    <n v="28.21"/>
    <n v="27.03"/>
    <n v="1.18"/>
    <x v="501"/>
    <n v="88.25"/>
    <n v="93.56"/>
    <n v="79.11"/>
    <n v="30.37"/>
    <n v="2684.08"/>
    <n v="1.077"/>
    <n v="95.15"/>
  </r>
  <r>
    <x v="303"/>
    <x v="9"/>
    <x v="3"/>
    <x v="0"/>
    <x v="38"/>
    <n v="7.03"/>
    <x v="20"/>
    <n v="37.909999999999997"/>
    <n v="37.49"/>
    <n v="0.42"/>
    <x v="187"/>
    <n v="87.88"/>
    <n v="92.31"/>
    <n v="80.209999999999994"/>
    <n v="5.85"/>
    <n v="1640.19"/>
    <n v="0.154"/>
    <n v="43.27"/>
  </r>
  <r>
    <x v="303"/>
    <x v="9"/>
    <x v="3"/>
    <x v="1"/>
    <x v="817"/>
    <n v="7.48"/>
    <x v="44"/>
    <n v="37.36"/>
    <n v="37.04"/>
    <n v="0.33"/>
    <x v="475"/>
    <n v="93.5"/>
    <n v="102.74"/>
    <n v="95.22"/>
    <n v="4.6900000000000004"/>
    <n v="1617.75"/>
    <n v="0.126"/>
    <n v="43.3"/>
  </r>
  <r>
    <x v="303"/>
    <x v="9"/>
    <x v="3"/>
    <x v="2"/>
    <x v="71"/>
    <n v="7.75"/>
    <x v="53"/>
    <n v="35.44"/>
    <n v="35.22"/>
    <n v="0.22"/>
    <x v="41"/>
    <n v="96.88"/>
    <n v="92.36"/>
    <n v="88.93"/>
    <n v="2.75"/>
    <n v="1487.85"/>
    <n v="7.8E-2"/>
    <n v="41.98"/>
  </r>
  <r>
    <x v="304"/>
    <x v="10"/>
    <x v="0"/>
    <x v="0"/>
    <x v="1241"/>
    <n v="7.39"/>
    <x v="59"/>
    <n v="36.9"/>
    <n v="36.61"/>
    <n v="0.3"/>
    <x v="146"/>
    <n v="92.38"/>
    <n v="97.26"/>
    <n v="89.12"/>
    <n v="30.74"/>
    <n v="3084.3"/>
    <n v="0.83299999999999996"/>
    <n v="83.58"/>
  </r>
  <r>
    <x v="304"/>
    <x v="10"/>
    <x v="0"/>
    <x v="1"/>
    <x v="436"/>
    <n v="7.53"/>
    <x v="78"/>
    <n v="32.67"/>
    <n v="32.26"/>
    <n v="0.41"/>
    <x v="274"/>
    <n v="94.12"/>
    <n v="96.16"/>
    <n v="89.37"/>
    <n v="27.63"/>
    <n v="2562.14"/>
    <n v="0.84599999999999997"/>
    <n v="78.42"/>
  </r>
  <r>
    <x v="304"/>
    <x v="10"/>
    <x v="0"/>
    <x v="2"/>
    <x v="334"/>
    <n v="7.5"/>
    <x v="35"/>
    <n v="32.130000000000003"/>
    <n v="31.26"/>
    <n v="0.87"/>
    <x v="34"/>
    <n v="93.75"/>
    <n v="89.25"/>
    <n v="81.400000000000006"/>
    <n v="28.44"/>
    <n v="2582.9899999999998"/>
    <n v="0.88500000000000001"/>
    <n v="80.39"/>
  </r>
  <r>
    <x v="304"/>
    <x v="10"/>
    <x v="1"/>
    <x v="0"/>
    <x v="336"/>
    <n v="7.57"/>
    <x v="42"/>
    <n v="29.97"/>
    <n v="29.54"/>
    <n v="0.43"/>
    <x v="185"/>
    <n v="94.62"/>
    <n v="96.93"/>
    <n v="90.39"/>
    <n v="45.01"/>
    <n v="3553.18"/>
    <n v="1.502"/>
    <n v="118.55"/>
  </r>
  <r>
    <x v="304"/>
    <x v="10"/>
    <x v="1"/>
    <x v="1"/>
    <x v="586"/>
    <n v="7.43"/>
    <x v="37"/>
    <n v="34.22"/>
    <n v="33.299999999999997"/>
    <n v="0.92"/>
    <x v="152"/>
    <n v="92.88"/>
    <n v="94.28"/>
    <n v="85.22"/>
    <n v="51.42"/>
    <n v="4172.6099999999997"/>
    <n v="1.5029999999999999"/>
    <n v="121.95"/>
  </r>
  <r>
    <x v="304"/>
    <x v="10"/>
    <x v="1"/>
    <x v="2"/>
    <x v="1040"/>
    <n v="7.37"/>
    <x v="47"/>
    <n v="29.32"/>
    <n v="29.28"/>
    <n v="0.04"/>
    <x v="104"/>
    <n v="92.12"/>
    <n v="93.68"/>
    <n v="86.18"/>
    <n v="43.61"/>
    <n v="3596.68"/>
    <n v="1.4870000000000001"/>
    <n v="122.67"/>
  </r>
  <r>
    <x v="304"/>
    <x v="10"/>
    <x v="2"/>
    <x v="0"/>
    <x v="1242"/>
    <n v="7.75"/>
    <x v="53"/>
    <n v="32.75"/>
    <n v="31.82"/>
    <n v="0.93"/>
    <x v="338"/>
    <n v="96.88"/>
    <n v="96.13"/>
    <n v="90.48"/>
    <n v="36.479999999999997"/>
    <n v="3046.59"/>
    <n v="1.1140000000000001"/>
    <n v="93.02"/>
  </r>
  <r>
    <x v="304"/>
    <x v="10"/>
    <x v="2"/>
    <x v="1"/>
    <x v="1243"/>
    <n v="7.77"/>
    <x v="26"/>
    <n v="29.52"/>
    <n v="28.58"/>
    <n v="0.95"/>
    <x v="207"/>
    <n v="97.12"/>
    <n v="93.73"/>
    <n v="88.11"/>
    <n v="31.65"/>
    <n v="2826.65"/>
    <n v="1.0720000000000001"/>
    <n v="95.74"/>
  </r>
  <r>
    <x v="304"/>
    <x v="10"/>
    <x v="2"/>
    <x v="2"/>
    <x v="1244"/>
    <n v="7.54"/>
    <x v="61"/>
    <n v="30.54"/>
    <n v="29.4"/>
    <n v="1.1499999999999999"/>
    <x v="227"/>
    <n v="94.25"/>
    <n v="98.23"/>
    <n v="89.11"/>
    <n v="32.57"/>
    <n v="2892.46"/>
    <n v="1.0660000000000001"/>
    <n v="94.71"/>
  </r>
  <r>
    <x v="304"/>
    <x v="10"/>
    <x v="3"/>
    <x v="0"/>
    <x v="342"/>
    <n v="7.61"/>
    <x v="23"/>
    <n v="37.5"/>
    <n v="37.299999999999997"/>
    <n v="0.19"/>
    <x v="62"/>
    <n v="95.12"/>
    <n v="103"/>
    <n v="97.47"/>
    <n v="4.2"/>
    <n v="1581.51"/>
    <n v="0.112"/>
    <n v="42.18"/>
  </r>
  <r>
    <x v="304"/>
    <x v="10"/>
    <x v="3"/>
    <x v="1"/>
    <x v="461"/>
    <n v="7.18"/>
    <x v="101"/>
    <n v="37.4"/>
    <n v="37.15"/>
    <n v="0.26"/>
    <x v="179"/>
    <n v="89.75"/>
    <n v="99.63"/>
    <n v="88.8"/>
    <n v="6.31"/>
    <n v="1647.44"/>
    <n v="0.16900000000000001"/>
    <n v="44.04"/>
  </r>
  <r>
    <x v="304"/>
    <x v="10"/>
    <x v="3"/>
    <x v="2"/>
    <x v="1015"/>
    <n v="7.35"/>
    <x v="34"/>
    <n v="33.94"/>
    <n v="33.76"/>
    <n v="0.18"/>
    <x v="62"/>
    <n v="91.88"/>
    <n v="95.05"/>
    <n v="86.87"/>
    <n v="5.03"/>
    <n v="1355.95"/>
    <n v="0.14799999999999999"/>
    <n v="39.950000000000003"/>
  </r>
  <r>
    <x v="305"/>
    <x v="10"/>
    <x v="0"/>
    <x v="0"/>
    <x v="199"/>
    <n v="7.82"/>
    <x v="46"/>
    <n v="35.630000000000003"/>
    <n v="34.57"/>
    <n v="1.05"/>
    <x v="37"/>
    <n v="97.75"/>
    <n v="93.69"/>
    <n v="88.87"/>
    <n v="29.38"/>
    <n v="2877.71"/>
    <n v="0.82499999999999996"/>
    <n v="80.78"/>
  </r>
  <r>
    <x v="305"/>
    <x v="10"/>
    <x v="0"/>
    <x v="1"/>
    <x v="200"/>
    <n v="7.29"/>
    <x v="118"/>
    <n v="32.020000000000003"/>
    <n v="31.12"/>
    <n v="0.9"/>
    <x v="352"/>
    <n v="91.12"/>
    <n v="98.52"/>
    <n v="87.27"/>
    <n v="27.1"/>
    <n v="2636.07"/>
    <n v="0.84599999999999997"/>
    <n v="82.33"/>
  </r>
  <r>
    <x v="305"/>
    <x v="10"/>
    <x v="0"/>
    <x v="2"/>
    <x v="395"/>
    <n v="7.76"/>
    <x v="15"/>
    <n v="37.97"/>
    <n v="36.76"/>
    <n v="1.2"/>
    <x v="220"/>
    <n v="97"/>
    <n v="96.85"/>
    <n v="90.97"/>
    <n v="34.75"/>
    <n v="3077.26"/>
    <n v="0.91500000000000004"/>
    <n v="81.05"/>
  </r>
  <r>
    <x v="305"/>
    <x v="10"/>
    <x v="1"/>
    <x v="0"/>
    <x v="204"/>
    <n v="7.69"/>
    <x v="13"/>
    <n v="33.79"/>
    <n v="33.22"/>
    <n v="0.56999999999999995"/>
    <x v="159"/>
    <n v="96.12"/>
    <n v="93.08"/>
    <n v="87.97"/>
    <n v="48.17"/>
    <n v="4008.35"/>
    <n v="1.425"/>
    <n v="118.63"/>
  </r>
  <r>
    <x v="305"/>
    <x v="10"/>
    <x v="1"/>
    <x v="1"/>
    <x v="1319"/>
    <n v="7.76"/>
    <x v="15"/>
    <n v="27.96"/>
    <n v="27.51"/>
    <n v="0.44"/>
    <x v="39"/>
    <n v="97"/>
    <n v="100.64"/>
    <n v="96.07"/>
    <n v="40.33"/>
    <n v="3133.1"/>
    <n v="1.4430000000000001"/>
    <n v="112.07"/>
  </r>
  <r>
    <x v="305"/>
    <x v="10"/>
    <x v="1"/>
    <x v="2"/>
    <x v="932"/>
    <n v="7.37"/>
    <x v="47"/>
    <n v="30.4"/>
    <n v="29.96"/>
    <n v="0.44"/>
    <x v="138"/>
    <n v="92.12"/>
    <n v="96.88"/>
    <n v="87.95"/>
    <n v="43.98"/>
    <n v="3568.56"/>
    <n v="1.4470000000000001"/>
    <n v="117.37"/>
  </r>
  <r>
    <x v="305"/>
    <x v="10"/>
    <x v="2"/>
    <x v="0"/>
    <x v="1320"/>
    <n v="7.38"/>
    <x v="16"/>
    <n v="31.22"/>
    <n v="30.59"/>
    <n v="0.63"/>
    <x v="14"/>
    <n v="92.25"/>
    <n v="99.5"/>
    <n v="89.94"/>
    <n v="34.380000000000003"/>
    <n v="3015.77"/>
    <n v="1.101"/>
    <n v="96.6"/>
  </r>
  <r>
    <x v="305"/>
    <x v="10"/>
    <x v="2"/>
    <x v="1"/>
    <x v="1321"/>
    <n v="7.42"/>
    <x v="31"/>
    <n v="27.73"/>
    <n v="27"/>
    <n v="0.73"/>
    <x v="117"/>
    <n v="92.75"/>
    <n v="93.63"/>
    <n v="84.56"/>
    <n v="29.16"/>
    <n v="2616.0500000000002"/>
    <n v="1.052"/>
    <n v="94.36"/>
  </r>
  <r>
    <x v="305"/>
    <x v="10"/>
    <x v="2"/>
    <x v="2"/>
    <x v="1322"/>
    <n v="7.56"/>
    <x v="76"/>
    <n v="29.93"/>
    <n v="29.23"/>
    <n v="0.7"/>
    <x v="291"/>
    <n v="94.5"/>
    <n v="95.58"/>
    <n v="88.2"/>
    <n v="32.74"/>
    <n v="2892.98"/>
    <n v="1.0940000000000001"/>
    <n v="96.65"/>
  </r>
  <r>
    <x v="305"/>
    <x v="10"/>
    <x v="3"/>
    <x v="0"/>
    <x v="148"/>
    <n v="7.25"/>
    <x v="87"/>
    <n v="35.85"/>
    <n v="34.89"/>
    <n v="0.96"/>
    <x v="372"/>
    <n v="90.62"/>
    <n v="93"/>
    <n v="82.02"/>
    <n v="3.69"/>
    <n v="1556.18"/>
    <n v="0.10299999999999999"/>
    <n v="43.41"/>
  </r>
  <r>
    <x v="305"/>
    <x v="10"/>
    <x v="3"/>
    <x v="1"/>
    <x v="149"/>
    <n v="7.58"/>
    <x v="6"/>
    <n v="37.69"/>
    <n v="37.15"/>
    <n v="0.54"/>
    <x v="144"/>
    <n v="94.75"/>
    <n v="96.42"/>
    <n v="90.04"/>
    <n v="4.96"/>
    <n v="1631.49"/>
    <n v="0.13100000000000001"/>
    <n v="43.29"/>
  </r>
  <r>
    <x v="305"/>
    <x v="10"/>
    <x v="3"/>
    <x v="2"/>
    <x v="80"/>
    <n v="7.43"/>
    <x v="37"/>
    <n v="35.11"/>
    <n v="35.090000000000003"/>
    <n v="0.02"/>
    <x v="431"/>
    <n v="92.88"/>
    <n v="96.17"/>
    <n v="89.27"/>
    <n v="3.39"/>
    <n v="1456.53"/>
    <n v="9.7000000000000003E-2"/>
    <n v="41.48"/>
  </r>
  <r>
    <x v="306"/>
    <x v="10"/>
    <x v="0"/>
    <x v="0"/>
    <x v="486"/>
    <n v="5.31"/>
    <x v="188"/>
    <n v="23.36"/>
    <n v="22.91"/>
    <n v="0.45"/>
    <x v="145"/>
    <n v="66.38"/>
    <n v="93.5"/>
    <n v="60.87"/>
    <n v="20.54"/>
    <n v="1900.67"/>
    <n v="0.879"/>
    <n v="81.36"/>
  </r>
  <r>
    <x v="306"/>
    <x v="10"/>
    <x v="0"/>
    <x v="1"/>
    <x v="984"/>
    <n v="7.39"/>
    <x v="59"/>
    <n v="33.86"/>
    <n v="33.1"/>
    <n v="0.76"/>
    <x v="79"/>
    <n v="92.38"/>
    <n v="95.99"/>
    <n v="86.68"/>
    <n v="28.02"/>
    <n v="2750.56"/>
    <n v="0.82699999999999996"/>
    <n v="81.23"/>
  </r>
  <r>
    <x v="306"/>
    <x v="10"/>
    <x v="0"/>
    <x v="2"/>
    <x v="361"/>
    <n v="7.46"/>
    <x v="96"/>
    <n v="33.85"/>
    <n v="32.9"/>
    <n v="0.95"/>
    <x v="385"/>
    <n v="93.25"/>
    <n v="89.2"/>
    <n v="80.83"/>
    <n v="28.77"/>
    <n v="2868"/>
    <n v="0.85"/>
    <n v="84.71"/>
  </r>
  <r>
    <x v="306"/>
    <x v="10"/>
    <x v="1"/>
    <x v="0"/>
    <x v="1145"/>
    <n v="7.84"/>
    <x v="52"/>
    <n v="34.44"/>
    <n v="33.880000000000003"/>
    <n v="0.56000000000000005"/>
    <x v="50"/>
    <n v="98"/>
    <n v="92.65"/>
    <n v="89.33"/>
    <n v="49.03"/>
    <n v="3993.43"/>
    <n v="1.4239999999999999"/>
    <n v="115.95"/>
  </r>
  <r>
    <x v="306"/>
    <x v="10"/>
    <x v="1"/>
    <x v="1"/>
    <x v="988"/>
    <n v="7.4"/>
    <x v="81"/>
    <n v="30.66"/>
    <n v="29.89"/>
    <n v="0.78"/>
    <x v="157"/>
    <n v="92.5"/>
    <n v="95.98"/>
    <n v="86.54"/>
    <n v="44.96"/>
    <n v="3670.4"/>
    <n v="1.466"/>
    <n v="119.7"/>
  </r>
  <r>
    <x v="306"/>
    <x v="10"/>
    <x v="1"/>
    <x v="2"/>
    <x v="1233"/>
    <n v="6.99"/>
    <x v="79"/>
    <n v="26.19"/>
    <n v="25.75"/>
    <n v="0.44"/>
    <x v="159"/>
    <n v="87.38"/>
    <n v="96.23"/>
    <n v="82.67"/>
    <n v="38.06"/>
    <n v="3158.44"/>
    <n v="1.4530000000000001"/>
    <n v="120.62"/>
  </r>
  <r>
    <x v="306"/>
    <x v="10"/>
    <x v="2"/>
    <x v="0"/>
    <x v="1323"/>
    <n v="7.56"/>
    <x v="76"/>
    <n v="29.36"/>
    <n v="28.14"/>
    <n v="1.22"/>
    <x v="483"/>
    <n v="94.5"/>
    <n v="95.49"/>
    <n v="86.49"/>
    <n v="32.78"/>
    <n v="2807.29"/>
    <n v="1.1160000000000001"/>
    <n v="95.61"/>
  </r>
  <r>
    <x v="306"/>
    <x v="10"/>
    <x v="2"/>
    <x v="1"/>
    <x v="1137"/>
    <n v="7.57"/>
    <x v="42"/>
    <n v="28.36"/>
    <n v="27.5"/>
    <n v="0.86"/>
    <x v="3"/>
    <n v="94.62"/>
    <n v="101.04"/>
    <n v="92.71"/>
    <n v="31.15"/>
    <n v="2694.02"/>
    <n v="1.0980000000000001"/>
    <n v="94.99"/>
  </r>
  <r>
    <x v="306"/>
    <x v="10"/>
    <x v="2"/>
    <x v="2"/>
    <x v="1324"/>
    <n v="7.22"/>
    <x v="74"/>
    <n v="28.03"/>
    <n v="27.56"/>
    <n v="0.47"/>
    <x v="277"/>
    <n v="90.25"/>
    <n v="92.81"/>
    <n v="82.37"/>
    <n v="31.61"/>
    <n v="2735.84"/>
    <n v="1.1279999999999999"/>
    <n v="97.6"/>
  </r>
  <r>
    <x v="306"/>
    <x v="10"/>
    <x v="3"/>
    <x v="0"/>
    <x v="126"/>
    <n v="7.75"/>
    <x v="53"/>
    <n v="35.47"/>
    <n v="35.47"/>
    <n v="0"/>
    <x v="56"/>
    <n v="96.88"/>
    <n v="97.44"/>
    <n v="94.4"/>
    <n v="3.66"/>
    <n v="1282.23"/>
    <n v="0.10299999999999999"/>
    <n v="36.15"/>
  </r>
  <r>
    <x v="306"/>
    <x v="10"/>
    <x v="3"/>
    <x v="1"/>
    <x v="945"/>
    <n v="7.88"/>
    <x v="95"/>
    <n v="36.67"/>
    <n v="36.44"/>
    <n v="0.23"/>
    <x v="82"/>
    <n v="98.5"/>
    <n v="97.52"/>
    <n v="95.44"/>
    <n v="3.66"/>
    <n v="1559.4"/>
    <n v="0.1"/>
    <n v="42.52"/>
  </r>
  <r>
    <x v="306"/>
    <x v="10"/>
    <x v="3"/>
    <x v="2"/>
    <x v="179"/>
    <n v="7.86"/>
    <x v="66"/>
    <n v="35.58"/>
    <n v="34.869999999999997"/>
    <n v="0.7"/>
    <x v="256"/>
    <n v="98.25"/>
    <n v="94.31"/>
    <n v="90.82"/>
    <n v="5.31"/>
    <n v="1449.2"/>
    <n v="0.14899999999999999"/>
    <n v="40.729999999999997"/>
  </r>
  <r>
    <x v="307"/>
    <x v="10"/>
    <x v="0"/>
    <x v="0"/>
    <x v="1044"/>
    <n v="7.71"/>
    <x v="41"/>
    <n v="37.549999999999997"/>
    <n v="36.82"/>
    <n v="0.72"/>
    <x v="370"/>
    <n v="96.38"/>
    <n v="89.13"/>
    <n v="84.24"/>
    <n v="32.869999999999997"/>
    <n v="3085.43"/>
    <n v="0.875"/>
    <n v="82.17"/>
  </r>
  <r>
    <x v="307"/>
    <x v="10"/>
    <x v="0"/>
    <x v="1"/>
    <x v="189"/>
    <n v="7.47"/>
    <x v="51"/>
    <n v="37.340000000000003"/>
    <n v="36.36"/>
    <n v="0.98"/>
    <x v="282"/>
    <n v="93.38"/>
    <n v="96.39"/>
    <n v="87.65"/>
    <n v="32.33"/>
    <n v="3044.44"/>
    <n v="0.86599999999999999"/>
    <n v="81.53"/>
  </r>
  <r>
    <x v="307"/>
    <x v="10"/>
    <x v="0"/>
    <x v="2"/>
    <x v="1229"/>
    <n v="6.84"/>
    <x v="135"/>
    <n v="30.04"/>
    <n v="29.29"/>
    <n v="0.75"/>
    <x v="92"/>
    <n v="85.5"/>
    <n v="93.2"/>
    <n v="77.680000000000007"/>
    <n v="26.61"/>
    <n v="2580.0500000000002"/>
    <n v="0.88600000000000001"/>
    <n v="85.89"/>
  </r>
  <r>
    <x v="307"/>
    <x v="10"/>
    <x v="1"/>
    <x v="0"/>
    <x v="571"/>
    <n v="7.23"/>
    <x v="21"/>
    <n v="31.43"/>
    <n v="31.34"/>
    <n v="0.09"/>
    <x v="245"/>
    <n v="90.38"/>
    <n v="92.14"/>
    <n v="83.04"/>
    <n v="44.99"/>
    <n v="3646.42"/>
    <n v="1.431"/>
    <n v="116.01"/>
  </r>
  <r>
    <x v="307"/>
    <x v="10"/>
    <x v="1"/>
    <x v="1"/>
    <x v="755"/>
    <n v="7.65"/>
    <x v="48"/>
    <n v="31.78"/>
    <n v="31.4"/>
    <n v="0.38"/>
    <x v="369"/>
    <n v="95.62"/>
    <n v="94.42"/>
    <n v="89.22"/>
    <n v="45"/>
    <n v="3740.35"/>
    <n v="1.4159999999999999"/>
    <n v="117.7"/>
  </r>
  <r>
    <x v="307"/>
    <x v="10"/>
    <x v="1"/>
    <x v="2"/>
    <x v="716"/>
    <n v="7.65"/>
    <x v="48"/>
    <n v="30.49"/>
    <n v="29.99"/>
    <n v="0.5"/>
    <x v="211"/>
    <n v="95.62"/>
    <n v="97.63"/>
    <n v="91.83"/>
    <n v="44.39"/>
    <n v="3558.93"/>
    <n v="1.456"/>
    <n v="116.71"/>
  </r>
  <r>
    <x v="307"/>
    <x v="10"/>
    <x v="2"/>
    <x v="0"/>
    <x v="573"/>
    <n v="7.36"/>
    <x v="38"/>
    <n v="31.49"/>
    <n v="30.03"/>
    <n v="1.46"/>
    <x v="443"/>
    <n v="92"/>
    <n v="97.29"/>
    <n v="85.35"/>
    <n v="33.08"/>
    <n v="2992.22"/>
    <n v="1.05"/>
    <n v="95.01"/>
  </r>
  <r>
    <x v="307"/>
    <x v="10"/>
    <x v="2"/>
    <x v="1"/>
    <x v="756"/>
    <n v="7.64"/>
    <x v="22"/>
    <n v="31.23"/>
    <n v="30.41"/>
    <n v="0.82"/>
    <x v="73"/>
    <n v="95.5"/>
    <n v="98.23"/>
    <n v="91.36"/>
    <n v="34.17"/>
    <n v="2988.37"/>
    <n v="1.0940000000000001"/>
    <n v="95.69"/>
  </r>
  <r>
    <x v="307"/>
    <x v="10"/>
    <x v="2"/>
    <x v="2"/>
    <x v="1304"/>
    <n v="4.5"/>
    <x v="189"/>
    <n v="17.41"/>
    <n v="16.989999999999998"/>
    <n v="0.42"/>
    <x v="59"/>
    <n v="56.25"/>
    <n v="96.42"/>
    <n v="52.92"/>
    <n v="18.96"/>
    <n v="1715.3"/>
    <n v="1.089"/>
    <n v="98.5"/>
  </r>
  <r>
    <x v="307"/>
    <x v="10"/>
    <x v="3"/>
    <x v="0"/>
    <x v="1187"/>
    <n v="5.87"/>
    <x v="190"/>
    <n v="32.28"/>
    <n v="31.99"/>
    <n v="0.28999999999999998"/>
    <x v="64"/>
    <n v="73.38"/>
    <n v="92.18"/>
    <n v="67.03"/>
    <n v="2.25"/>
    <n v="1361.28"/>
    <n v="7.0000000000000007E-2"/>
    <n v="42.17"/>
  </r>
  <r>
    <x v="307"/>
    <x v="10"/>
    <x v="3"/>
    <x v="1"/>
    <x v="156"/>
    <n v="7.72"/>
    <x v="24"/>
    <n v="37.97"/>
    <n v="37.49"/>
    <n v="0.48"/>
    <x v="169"/>
    <n v="96.5"/>
    <n v="96.44"/>
    <n v="91.88"/>
    <n v="5.86"/>
    <n v="1645.59"/>
    <n v="0.154"/>
    <n v="43.33"/>
  </r>
  <r>
    <x v="307"/>
    <x v="10"/>
    <x v="3"/>
    <x v="2"/>
    <x v="808"/>
    <n v="7.62"/>
    <x v="54"/>
    <n v="37.11"/>
    <n v="36.880000000000003"/>
    <n v="0.24"/>
    <x v="82"/>
    <n v="95.25"/>
    <n v="97.27"/>
    <n v="92.06"/>
    <n v="3.26"/>
    <n v="1567.61"/>
    <n v="8.7999999999999995E-2"/>
    <n v="42.24"/>
  </r>
  <r>
    <x v="308"/>
    <x v="10"/>
    <x v="0"/>
    <x v="0"/>
    <x v="767"/>
    <n v="7.6"/>
    <x v="5"/>
    <n v="36.729999999999997"/>
    <n v="35.340000000000003"/>
    <n v="1.4"/>
    <x v="502"/>
    <n v="95"/>
    <n v="96.05"/>
    <n v="87.78"/>
    <n v="28.94"/>
    <n v="3114.85"/>
    <n v="0.78800000000000003"/>
    <n v="84.8"/>
  </r>
  <r>
    <x v="308"/>
    <x v="10"/>
    <x v="0"/>
    <x v="1"/>
    <x v="370"/>
    <n v="7.78"/>
    <x v="14"/>
    <n v="38.08"/>
    <n v="37.270000000000003"/>
    <n v="0.81"/>
    <x v="133"/>
    <n v="97.25"/>
    <n v="96.56"/>
    <n v="91.91"/>
    <n v="32.520000000000003"/>
    <n v="3106.31"/>
    <n v="0.85399999999999998"/>
    <n v="81.569999999999993"/>
  </r>
  <r>
    <x v="308"/>
    <x v="10"/>
    <x v="0"/>
    <x v="2"/>
    <x v="965"/>
    <n v="7.63"/>
    <x v="19"/>
    <n v="32.72"/>
    <n v="32.56"/>
    <n v="0.15"/>
    <x v="414"/>
    <n v="95.38"/>
    <n v="95.09"/>
    <n v="90.27"/>
    <n v="28.5"/>
    <n v="2718.78"/>
    <n v="0.871"/>
    <n v="83.1"/>
  </r>
  <r>
    <x v="308"/>
    <x v="10"/>
    <x v="1"/>
    <x v="0"/>
    <x v="769"/>
    <n v="7.92"/>
    <x v="86"/>
    <n v="34.520000000000003"/>
    <n v="33.54"/>
    <n v="0.98"/>
    <x v="338"/>
    <n v="99"/>
    <n v="98.76"/>
    <n v="95"/>
    <n v="49.78"/>
    <n v="4132.8500000000004"/>
    <n v="1.4419999999999999"/>
    <n v="119.71"/>
  </r>
  <r>
    <x v="308"/>
    <x v="10"/>
    <x v="1"/>
    <x v="1"/>
    <x v="967"/>
    <n v="7.62"/>
    <x v="54"/>
    <n v="33.49"/>
    <n v="32.43"/>
    <n v="1.05"/>
    <x v="53"/>
    <n v="95.25"/>
    <n v="98.41"/>
    <n v="90.78"/>
    <n v="47.91"/>
    <n v="3955.5"/>
    <n v="1.431"/>
    <n v="118.11"/>
  </r>
  <r>
    <x v="308"/>
    <x v="10"/>
    <x v="1"/>
    <x v="2"/>
    <x v="968"/>
    <n v="7.53"/>
    <x v="78"/>
    <n v="29.69"/>
    <n v="29.33"/>
    <n v="0.36"/>
    <x v="408"/>
    <n v="94.12"/>
    <n v="95.61"/>
    <n v="88.91"/>
    <n v="42.33"/>
    <n v="3463.05"/>
    <n v="1.4259999999999999"/>
    <n v="116.64"/>
  </r>
  <r>
    <x v="308"/>
    <x v="10"/>
    <x v="2"/>
    <x v="0"/>
    <x v="772"/>
    <n v="7.34"/>
    <x v="2"/>
    <n v="31.21"/>
    <n v="30.25"/>
    <n v="0.96"/>
    <x v="200"/>
    <n v="91.75"/>
    <n v="98.52"/>
    <n v="87.62"/>
    <n v="34.28"/>
    <n v="3011.22"/>
    <n v="1.099"/>
    <n v="96.48"/>
  </r>
  <r>
    <x v="308"/>
    <x v="10"/>
    <x v="2"/>
    <x v="1"/>
    <x v="375"/>
    <n v="6.95"/>
    <x v="181"/>
    <n v="29.75"/>
    <n v="28.43"/>
    <n v="1.32"/>
    <x v="422"/>
    <n v="86.88"/>
    <n v="91.3"/>
    <n v="75.8"/>
    <n v="33.119999999999997"/>
    <n v="2999.5"/>
    <n v="1.113"/>
    <n v="100.82"/>
  </r>
  <r>
    <x v="308"/>
    <x v="10"/>
    <x v="2"/>
    <x v="2"/>
    <x v="1247"/>
    <n v="7.84"/>
    <x v="52"/>
    <n v="29.98"/>
    <n v="29.1"/>
    <n v="0.88"/>
    <x v="212"/>
    <n v="98"/>
    <n v="94.11"/>
    <n v="89.53"/>
    <n v="33.340000000000003"/>
    <n v="2850.46"/>
    <n v="1.1120000000000001"/>
    <n v="95.09"/>
  </r>
  <r>
    <x v="308"/>
    <x v="10"/>
    <x v="3"/>
    <x v="0"/>
    <x v="654"/>
    <n v="7.61"/>
    <x v="23"/>
    <n v="38.22"/>
    <n v="37.76"/>
    <n v="0.46"/>
    <x v="18"/>
    <n v="95.12"/>
    <n v="94.6"/>
    <n v="88.9"/>
    <n v="6.95"/>
    <n v="1513.14"/>
    <n v="0.182"/>
    <n v="39.590000000000003"/>
  </r>
  <r>
    <x v="308"/>
    <x v="10"/>
    <x v="3"/>
    <x v="1"/>
    <x v="376"/>
    <n v="7.68"/>
    <x v="17"/>
    <n v="39.47"/>
    <n v="38.950000000000003"/>
    <n v="0.51"/>
    <x v="158"/>
    <n v="96"/>
    <n v="95.01"/>
    <n v="90.03"/>
    <n v="4.4800000000000004"/>
    <n v="1613.25"/>
    <n v="0.114"/>
    <n v="40.880000000000003"/>
  </r>
  <r>
    <x v="308"/>
    <x v="10"/>
    <x v="3"/>
    <x v="2"/>
    <x v="898"/>
    <n v="7.33"/>
    <x v="60"/>
    <n v="35.450000000000003"/>
    <n v="35"/>
    <n v="0.45"/>
    <x v="169"/>
    <n v="91.62"/>
    <n v="91.62"/>
    <n v="82.88"/>
    <n v="5.73"/>
    <n v="1429.82"/>
    <n v="0.16200000000000001"/>
    <n v="40.340000000000003"/>
  </r>
  <r>
    <x v="309"/>
    <x v="10"/>
    <x v="0"/>
    <x v="0"/>
    <x v="484"/>
    <n v="7.52"/>
    <x v="39"/>
    <n v="32.880000000000003"/>
    <n v="32.32"/>
    <n v="0.56000000000000005"/>
    <x v="395"/>
    <n v="94"/>
    <n v="94.94"/>
    <n v="87.72"/>
    <n v="27.85"/>
    <n v="2733.98"/>
    <n v="0.84699999999999998"/>
    <n v="83.15"/>
  </r>
  <r>
    <x v="309"/>
    <x v="10"/>
    <x v="0"/>
    <x v="1"/>
    <x v="1007"/>
    <n v="7.48"/>
    <x v="44"/>
    <n v="32.200000000000003"/>
    <n v="31.24"/>
    <n v="0.96"/>
    <x v="347"/>
    <n v="93.5"/>
    <n v="97.63"/>
    <n v="88.58"/>
    <n v="27.13"/>
    <n v="2646.27"/>
    <n v="0.84199999999999997"/>
    <n v="82.19"/>
  </r>
  <r>
    <x v="309"/>
    <x v="10"/>
    <x v="0"/>
    <x v="2"/>
    <x v="998"/>
    <n v="7.68"/>
    <x v="17"/>
    <n v="35.06"/>
    <n v="34.299999999999997"/>
    <n v="0.77"/>
    <x v="98"/>
    <n v="96"/>
    <n v="94.94"/>
    <n v="89.15"/>
    <n v="29.37"/>
    <n v="2893.94"/>
    <n v="0.83799999999999997"/>
    <n v="82.53"/>
  </r>
  <r>
    <x v="309"/>
    <x v="10"/>
    <x v="1"/>
    <x v="0"/>
    <x v="452"/>
    <n v="7.79"/>
    <x v="71"/>
    <n v="35.049999999999997"/>
    <n v="34.619999999999997"/>
    <n v="0.43"/>
    <x v="155"/>
    <n v="97.38"/>
    <n v="98.9"/>
    <n v="95.12"/>
    <n v="53.06"/>
    <n v="4087.52"/>
    <n v="1.514"/>
    <n v="116.63"/>
  </r>
  <r>
    <x v="309"/>
    <x v="10"/>
    <x v="1"/>
    <x v="1"/>
    <x v="1010"/>
    <n v="7.16"/>
    <x v="146"/>
    <n v="28.06"/>
    <n v="27.63"/>
    <n v="0.43"/>
    <x v="13"/>
    <n v="89.5"/>
    <n v="93.68"/>
    <n v="82.56"/>
    <n v="38.979999999999997"/>
    <n v="3274.47"/>
    <n v="1.389"/>
    <n v="116.68"/>
  </r>
  <r>
    <x v="309"/>
    <x v="10"/>
    <x v="1"/>
    <x v="2"/>
    <x v="1232"/>
    <n v="7.52"/>
    <x v="39"/>
    <n v="33.770000000000003"/>
    <n v="33.340000000000003"/>
    <n v="0.43"/>
    <x v="169"/>
    <n v="94"/>
    <n v="92.86"/>
    <n v="86.18"/>
    <n v="48.22"/>
    <n v="3900.61"/>
    <n v="1.4279999999999999"/>
    <n v="115.5"/>
  </r>
  <r>
    <x v="309"/>
    <x v="10"/>
    <x v="2"/>
    <x v="0"/>
    <x v="455"/>
    <n v="7.22"/>
    <x v="74"/>
    <n v="32.33"/>
    <n v="31.45"/>
    <n v="0.89"/>
    <x v="116"/>
    <n v="90.25"/>
    <n v="98.21"/>
    <n v="86.2"/>
    <n v="34.56"/>
    <n v="2922.73"/>
    <n v="1.069"/>
    <n v="90.4"/>
  </r>
  <r>
    <x v="309"/>
    <x v="10"/>
    <x v="2"/>
    <x v="1"/>
    <x v="1145"/>
    <n v="7.5"/>
    <x v="35"/>
    <n v="30.97"/>
    <n v="30.15"/>
    <n v="0.82"/>
    <x v="231"/>
    <n v="93.75"/>
    <n v="93.41"/>
    <n v="85.24"/>
    <n v="35.119999999999997"/>
    <n v="2982.21"/>
    <n v="1.1339999999999999"/>
    <n v="96.3"/>
  </r>
  <r>
    <x v="309"/>
    <x v="10"/>
    <x v="2"/>
    <x v="2"/>
    <x v="1276"/>
    <n v="7.49"/>
    <x v="55"/>
    <n v="28.56"/>
    <n v="27"/>
    <n v="1.57"/>
    <x v="503"/>
    <n v="93.62"/>
    <n v="96.02"/>
    <n v="84.97"/>
    <n v="30.04"/>
    <n v="2722.98"/>
    <n v="1.052"/>
    <n v="95.33"/>
  </r>
  <r>
    <x v="309"/>
    <x v="10"/>
    <x v="3"/>
    <x v="0"/>
    <x v="491"/>
    <n v="7.37"/>
    <x v="47"/>
    <n v="36.479999999999997"/>
    <n v="36.21"/>
    <n v="0.26"/>
    <x v="153"/>
    <n v="92.12"/>
    <n v="103"/>
    <n v="94.21"/>
    <n v="8.06"/>
    <n v="1483.01"/>
    <n v="0.221"/>
    <n v="40.659999999999997"/>
  </r>
  <r>
    <x v="309"/>
    <x v="10"/>
    <x v="3"/>
    <x v="1"/>
    <x v="399"/>
    <n v="7.5"/>
    <x v="35"/>
    <n v="38.04"/>
    <n v="37.53"/>
    <n v="0.51"/>
    <x v="44"/>
    <n v="93.75"/>
    <n v="100.13"/>
    <n v="92.6"/>
    <n v="3.84"/>
    <n v="1680.99"/>
    <n v="0.10100000000000001"/>
    <n v="44.19"/>
  </r>
  <r>
    <x v="309"/>
    <x v="10"/>
    <x v="3"/>
    <x v="2"/>
    <x v="1278"/>
    <n v="7.27"/>
    <x v="12"/>
    <n v="34.53"/>
    <n v="34.21"/>
    <n v="0.31"/>
    <x v="70"/>
    <n v="90.88"/>
    <n v="96.4"/>
    <n v="86.81"/>
    <n v="4.05"/>
    <n v="1450.93"/>
    <n v="0.11700000000000001"/>
    <n v="42.02"/>
  </r>
  <r>
    <x v="310"/>
    <x v="10"/>
    <x v="0"/>
    <x v="0"/>
    <x v="23"/>
    <n v="7.69"/>
    <x v="13"/>
    <n v="39.15"/>
    <n v="38.049999999999997"/>
    <n v="1.1000000000000001"/>
    <x v="385"/>
    <n v="96.12"/>
    <n v="98.16"/>
    <n v="91.7"/>
    <n v="31.19"/>
    <n v="3188.38"/>
    <n v="0.79700000000000004"/>
    <n v="81.430000000000007"/>
  </r>
  <r>
    <x v="310"/>
    <x v="10"/>
    <x v="0"/>
    <x v="1"/>
    <x v="350"/>
    <n v="7.49"/>
    <x v="55"/>
    <n v="38.25"/>
    <n v="37.71"/>
    <n v="0.54"/>
    <x v="75"/>
    <n v="93.62"/>
    <n v="100.64"/>
    <n v="92.89"/>
    <n v="33.950000000000003"/>
    <n v="3197.58"/>
    <n v="0.88800000000000001"/>
    <n v="83.6"/>
  </r>
  <r>
    <x v="310"/>
    <x v="10"/>
    <x v="0"/>
    <x v="2"/>
    <x v="721"/>
    <n v="7.59"/>
    <x v="3"/>
    <n v="35.83"/>
    <n v="35.409999999999997"/>
    <n v="0.42"/>
    <x v="132"/>
    <n v="94.88"/>
    <n v="98.3"/>
    <n v="92.16"/>
    <n v="30.55"/>
    <n v="3025.39"/>
    <n v="0.85299999999999998"/>
    <n v="84.44"/>
  </r>
  <r>
    <x v="310"/>
    <x v="10"/>
    <x v="1"/>
    <x v="0"/>
    <x v="724"/>
    <n v="7.73"/>
    <x v="1"/>
    <n v="32.79"/>
    <n v="32.28"/>
    <n v="0.51"/>
    <x v="12"/>
    <n v="96.62"/>
    <n v="94.96"/>
    <n v="90.32"/>
    <n v="47.14"/>
    <n v="3903.35"/>
    <n v="1.4370000000000001"/>
    <n v="119.03"/>
  </r>
  <r>
    <x v="310"/>
    <x v="10"/>
    <x v="1"/>
    <x v="1"/>
    <x v="352"/>
    <n v="7.48"/>
    <x v="44"/>
    <n v="29.37"/>
    <n v="29"/>
    <n v="0.37"/>
    <x v="169"/>
    <n v="93.5"/>
    <n v="91.24"/>
    <n v="84.22"/>
    <n v="42.6"/>
    <n v="3352.88"/>
    <n v="1.4510000000000001"/>
    <n v="114.15"/>
  </r>
  <r>
    <x v="310"/>
    <x v="10"/>
    <x v="1"/>
    <x v="2"/>
    <x v="17"/>
    <n v="7.52"/>
    <x v="39"/>
    <n v="33.380000000000003"/>
    <n v="33.130000000000003"/>
    <n v="0.25"/>
    <x v="40"/>
    <n v="94"/>
    <n v="89.49"/>
    <n v="83.49"/>
    <n v="49.54"/>
    <n v="4046.53"/>
    <n v="1.484"/>
    <n v="121.22"/>
  </r>
  <r>
    <x v="310"/>
    <x v="10"/>
    <x v="2"/>
    <x v="0"/>
    <x v="75"/>
    <n v="7.53"/>
    <x v="78"/>
    <n v="33.76"/>
    <n v="32.659999999999997"/>
    <n v="1.1000000000000001"/>
    <x v="224"/>
    <n v="94.12"/>
    <n v="95.23"/>
    <n v="86.72"/>
    <n v="37.17"/>
    <n v="3192.43"/>
    <n v="1.101"/>
    <n v="94.56"/>
  </r>
  <r>
    <x v="310"/>
    <x v="10"/>
    <x v="2"/>
    <x v="1"/>
    <x v="353"/>
    <n v="7.36"/>
    <x v="38"/>
    <n v="33.24"/>
    <n v="32.520000000000003"/>
    <n v="0.72"/>
    <x v="296"/>
    <n v="92"/>
    <n v="95.2"/>
    <n v="85.69"/>
    <n v="35.08"/>
    <n v="3140.51"/>
    <n v="1.056"/>
    <n v="94.48"/>
  </r>
  <r>
    <x v="310"/>
    <x v="10"/>
    <x v="2"/>
    <x v="2"/>
    <x v="1310"/>
    <n v="7.5"/>
    <x v="35"/>
    <n v="30.08"/>
    <n v="29.13"/>
    <n v="0.94"/>
    <x v="201"/>
    <n v="93.75"/>
    <n v="96.02"/>
    <n v="87.19"/>
    <n v="34.799999999999997"/>
    <n v="2926.01"/>
    <n v="1.157"/>
    <n v="97.28"/>
  </r>
  <r>
    <x v="310"/>
    <x v="10"/>
    <x v="3"/>
    <x v="0"/>
    <x v="78"/>
    <n v="8"/>
    <x v="84"/>
    <n v="39.49"/>
    <n v="39.24"/>
    <n v="0.26"/>
    <x v="137"/>
    <n v="100"/>
    <n v="95.24"/>
    <n v="94.62"/>
    <n v="6.26"/>
    <n v="1531.14"/>
    <n v="0.159"/>
    <n v="38.770000000000003"/>
  </r>
  <r>
    <x v="310"/>
    <x v="10"/>
    <x v="3"/>
    <x v="1"/>
    <x v="356"/>
    <n v="7.73"/>
    <x v="1"/>
    <n v="40.24"/>
    <n v="39.6"/>
    <n v="0.64"/>
    <x v="39"/>
    <n v="96.62"/>
    <n v="98.89"/>
    <n v="94.04"/>
    <n v="7.35"/>
    <n v="1870.42"/>
    <n v="0.183"/>
    <n v="46.48"/>
  </r>
  <r>
    <x v="310"/>
    <x v="10"/>
    <x v="3"/>
    <x v="2"/>
    <x v="388"/>
    <n v="7.76"/>
    <x v="15"/>
    <n v="42.2"/>
    <n v="41.5"/>
    <n v="0.7"/>
    <x v="417"/>
    <n v="97"/>
    <n v="95.88"/>
    <n v="91.47"/>
    <n v="3.58"/>
    <n v="1669.14"/>
    <n v="8.5000000000000006E-2"/>
    <n v="39.549999999999997"/>
  </r>
  <r>
    <x v="311"/>
    <x v="10"/>
    <x v="0"/>
    <x v="0"/>
    <x v="515"/>
    <n v="7.86"/>
    <x v="66"/>
    <n v="38.71"/>
    <n v="37.840000000000003"/>
    <n v="0.87"/>
    <x v="74"/>
    <n v="98.25"/>
    <n v="94.05"/>
    <n v="90.34"/>
    <n v="32.29"/>
    <n v="2974.62"/>
    <n v="0.83399999999999996"/>
    <n v="76.849999999999994"/>
  </r>
  <r>
    <x v="311"/>
    <x v="10"/>
    <x v="0"/>
    <x v="1"/>
    <x v="427"/>
    <n v="7.81"/>
    <x v="49"/>
    <n v="39.83"/>
    <n v="38.979999999999997"/>
    <n v="0.85"/>
    <x v="133"/>
    <n v="97.62"/>
    <n v="94.46"/>
    <n v="90.25"/>
    <n v="33.21"/>
    <n v="3282.92"/>
    <n v="0.83399999999999996"/>
    <n v="82.42"/>
  </r>
  <r>
    <x v="311"/>
    <x v="10"/>
    <x v="0"/>
    <x v="2"/>
    <x v="861"/>
    <n v="4.59"/>
    <x v="154"/>
    <n v="22.22"/>
    <n v="21.85"/>
    <n v="0.38"/>
    <x v="25"/>
    <n v="57.38"/>
    <n v="94.67"/>
    <n v="53.4"/>
    <n v="18.899999999999999"/>
    <n v="1760.37"/>
    <n v="0.85099999999999998"/>
    <n v="79.22"/>
  </r>
  <r>
    <x v="311"/>
    <x v="10"/>
    <x v="1"/>
    <x v="0"/>
    <x v="1095"/>
    <n v="7.53"/>
    <x v="78"/>
    <n v="31.89"/>
    <n v="31.54"/>
    <n v="0.35"/>
    <x v="187"/>
    <n v="94.12"/>
    <n v="93.65"/>
    <n v="87.17"/>
    <n v="45.92"/>
    <n v="3848.82"/>
    <n v="1.44"/>
    <n v="120.68"/>
  </r>
  <r>
    <x v="311"/>
    <x v="10"/>
    <x v="1"/>
    <x v="1"/>
    <x v="541"/>
    <n v="7.1"/>
    <x v="89"/>
    <n v="32.04"/>
    <n v="31.55"/>
    <n v="0.5"/>
    <x v="113"/>
    <n v="88.75"/>
    <n v="94.97"/>
    <n v="82.98"/>
    <n v="47.73"/>
    <n v="3833.46"/>
    <n v="1.49"/>
    <n v="119.64"/>
  </r>
  <r>
    <x v="311"/>
    <x v="10"/>
    <x v="1"/>
    <x v="2"/>
    <x v="1325"/>
    <n v="7.85"/>
    <x v="7"/>
    <n v="29.41"/>
    <n v="28.9"/>
    <n v="0.51"/>
    <x v="88"/>
    <n v="98.12"/>
    <n v="95.67"/>
    <n v="92.26"/>
    <n v="42.65"/>
    <n v="3496.1"/>
    <n v="1.45"/>
    <n v="118.88"/>
  </r>
  <r>
    <x v="311"/>
    <x v="10"/>
    <x v="2"/>
    <x v="0"/>
    <x v="1326"/>
    <n v="7.5"/>
    <x v="35"/>
    <n v="30.3"/>
    <n v="29.5"/>
    <n v="0.79"/>
    <x v="282"/>
    <n v="93.75"/>
    <n v="96.22"/>
    <n v="87.85"/>
    <n v="32.83"/>
    <n v="2939.46"/>
    <n v="1.083"/>
    <n v="97.02"/>
  </r>
  <r>
    <x v="311"/>
    <x v="10"/>
    <x v="2"/>
    <x v="1"/>
    <x v="544"/>
    <n v="7.64"/>
    <x v="22"/>
    <n v="29.42"/>
    <n v="28.41"/>
    <n v="1.01"/>
    <x v="331"/>
    <n v="95.5"/>
    <n v="94.94"/>
    <n v="87.57"/>
    <n v="32.840000000000003"/>
    <n v="2756.92"/>
    <n v="1.1160000000000001"/>
    <n v="93.71"/>
  </r>
  <r>
    <x v="311"/>
    <x v="10"/>
    <x v="2"/>
    <x v="2"/>
    <x v="1327"/>
    <n v="7.56"/>
    <x v="76"/>
    <n v="25.69"/>
    <n v="24.86"/>
    <n v="0.83"/>
    <x v="224"/>
    <n v="94.5"/>
    <n v="90.53"/>
    <n v="82.77"/>
    <n v="28.86"/>
    <n v="2449.6999999999998"/>
    <n v="1.123"/>
    <n v="95.36"/>
  </r>
  <r>
    <x v="311"/>
    <x v="10"/>
    <x v="3"/>
    <x v="0"/>
    <x v="324"/>
    <n v="7.6"/>
    <x v="5"/>
    <n v="37.47"/>
    <n v="37.1"/>
    <n v="0.37"/>
    <x v="181"/>
    <n v="95"/>
    <n v="97.3"/>
    <n v="91.52"/>
    <n v="5.0199999999999996"/>
    <n v="1466.7"/>
    <n v="0.13400000000000001"/>
    <n v="39.15"/>
  </r>
  <r>
    <x v="311"/>
    <x v="10"/>
    <x v="3"/>
    <x v="1"/>
    <x v="547"/>
    <n v="7.19"/>
    <x v="88"/>
    <n v="36.39"/>
    <n v="35.590000000000003"/>
    <n v="0.8"/>
    <x v="98"/>
    <n v="89.88"/>
    <n v="97.43"/>
    <n v="85.65"/>
    <n v="2.89"/>
    <n v="1484.04"/>
    <n v="7.9000000000000001E-2"/>
    <n v="40.78"/>
  </r>
  <r>
    <x v="311"/>
    <x v="10"/>
    <x v="3"/>
    <x v="2"/>
    <x v="1085"/>
    <n v="7.51"/>
    <x v="28"/>
    <n v="33.03"/>
    <n v="32.61"/>
    <n v="0.43"/>
    <x v="20"/>
    <n v="93.88"/>
    <n v="91.63"/>
    <n v="84.91"/>
    <n v="3.84"/>
    <n v="1360.92"/>
    <n v="0.11600000000000001"/>
    <n v="41.2"/>
  </r>
  <r>
    <x v="312"/>
    <x v="10"/>
    <x v="0"/>
    <x v="0"/>
    <x v="26"/>
    <n v="7.63"/>
    <x v="19"/>
    <n v="37.270000000000003"/>
    <n v="36.11"/>
    <n v="1.17"/>
    <x v="32"/>
    <n v="95.38"/>
    <n v="94.69"/>
    <n v="87.49"/>
    <n v="32.159999999999997"/>
    <n v="2943.76"/>
    <n v="0.86299999999999999"/>
    <n v="78.98"/>
  </r>
  <r>
    <x v="312"/>
    <x v="10"/>
    <x v="0"/>
    <x v="1"/>
    <x v="776"/>
    <n v="7.83"/>
    <x v="11"/>
    <n v="36.159999999999997"/>
    <n v="34.93"/>
    <n v="1.23"/>
    <x v="378"/>
    <n v="97.88"/>
    <n v="93.07"/>
    <n v="87.99"/>
    <n v="29.16"/>
    <n v="2846.31"/>
    <n v="0.80600000000000005"/>
    <n v="78.709999999999994"/>
  </r>
  <r>
    <x v="312"/>
    <x v="10"/>
    <x v="0"/>
    <x v="2"/>
    <x v="1022"/>
    <n v="7.25"/>
    <x v="87"/>
    <n v="32.99"/>
    <n v="32.03"/>
    <n v="0.96"/>
    <x v="261"/>
    <n v="90.62"/>
    <n v="92.72"/>
    <n v="81.569999999999993"/>
    <n v="27.14"/>
    <n v="2727.89"/>
    <n v="0.82299999999999995"/>
    <n v="82.69"/>
  </r>
  <r>
    <x v="312"/>
    <x v="10"/>
    <x v="1"/>
    <x v="0"/>
    <x v="29"/>
    <n v="7.44"/>
    <x v="43"/>
    <n v="30.15"/>
    <n v="29.86"/>
    <n v="0.28999999999999998"/>
    <x v="191"/>
    <n v="93"/>
    <n v="98.23"/>
    <n v="90.48"/>
    <n v="43.6"/>
    <n v="3532.7"/>
    <n v="1.446"/>
    <n v="117.17"/>
  </r>
  <r>
    <x v="312"/>
    <x v="10"/>
    <x v="1"/>
    <x v="1"/>
    <x v="693"/>
    <n v="7.7"/>
    <x v="10"/>
    <n v="35.04"/>
    <n v="34.01"/>
    <n v="1.03"/>
    <x v="212"/>
    <n v="96.25"/>
    <n v="96.84"/>
    <n v="90.47"/>
    <n v="52.59"/>
    <n v="4187.68"/>
    <n v="1.5009999999999999"/>
    <n v="119.51"/>
  </r>
  <r>
    <x v="312"/>
    <x v="10"/>
    <x v="1"/>
    <x v="2"/>
    <x v="1328"/>
    <n v="7.38"/>
    <x v="16"/>
    <n v="29.8"/>
    <n v="28.94"/>
    <n v="0.86"/>
    <x v="324"/>
    <n v="92.25"/>
    <n v="93.94"/>
    <n v="84.15"/>
    <n v="43.4"/>
    <n v="3470.35"/>
    <n v="1.4570000000000001"/>
    <n v="116.47"/>
  </r>
  <r>
    <x v="312"/>
    <x v="10"/>
    <x v="2"/>
    <x v="0"/>
    <x v="32"/>
    <n v="7.84"/>
    <x v="52"/>
    <n v="33.11"/>
    <n v="31.78"/>
    <n v="1.32"/>
    <x v="259"/>
    <n v="98"/>
    <n v="96.95"/>
    <n v="91.21"/>
    <n v="35.159999999999997"/>
    <n v="3251.31"/>
    <n v="1.0620000000000001"/>
    <n v="98.21"/>
  </r>
  <r>
    <x v="312"/>
    <x v="10"/>
    <x v="2"/>
    <x v="1"/>
    <x v="695"/>
    <n v="7.6"/>
    <x v="5"/>
    <n v="29.69"/>
    <n v="29.03"/>
    <n v="0.66"/>
    <x v="208"/>
    <n v="95"/>
    <n v="92.21"/>
    <n v="85.65"/>
    <n v="30.92"/>
    <n v="2820.89"/>
    <n v="1.042"/>
    <n v="95.02"/>
  </r>
  <r>
    <x v="312"/>
    <x v="10"/>
    <x v="2"/>
    <x v="2"/>
    <x v="783"/>
    <n v="7.42"/>
    <x v="31"/>
    <n v="27.2"/>
    <n v="26.75"/>
    <n v="0.46"/>
    <x v="159"/>
    <n v="92.75"/>
    <n v="87.94"/>
    <n v="80.19"/>
    <n v="30.1"/>
    <n v="2606.6"/>
    <n v="1.107"/>
    <n v="95.82"/>
  </r>
  <r>
    <x v="312"/>
    <x v="10"/>
    <x v="3"/>
    <x v="0"/>
    <x v="784"/>
    <n v="7.82"/>
    <x v="46"/>
    <n v="38.64"/>
    <n v="38.39"/>
    <n v="0.24"/>
    <x v="163"/>
    <n v="97.75"/>
    <n v="96.98"/>
    <n v="94.2"/>
    <n v="5.0199999999999996"/>
    <n v="1575.95"/>
    <n v="0.13"/>
    <n v="40.79"/>
  </r>
  <r>
    <x v="312"/>
    <x v="10"/>
    <x v="3"/>
    <x v="1"/>
    <x v="785"/>
    <n v="7.53"/>
    <x v="78"/>
    <n v="35.22"/>
    <n v="34.67"/>
    <n v="0.55000000000000004"/>
    <x v="113"/>
    <n v="94.12"/>
    <n v="101.19"/>
    <n v="93.76"/>
    <n v="3.69"/>
    <n v="1446.83"/>
    <n v="0.105"/>
    <n v="41.08"/>
  </r>
  <r>
    <x v="312"/>
    <x v="10"/>
    <x v="3"/>
    <x v="2"/>
    <x v="199"/>
    <n v="7.46"/>
    <x v="96"/>
    <n v="36.07"/>
    <n v="35.75"/>
    <n v="0.32"/>
    <x v="64"/>
    <n v="93.25"/>
    <n v="93.81"/>
    <n v="86.69"/>
    <n v="3.53"/>
    <n v="1511.01"/>
    <n v="9.8000000000000004E-2"/>
    <n v="41.89"/>
  </r>
  <r>
    <x v="313"/>
    <x v="10"/>
    <x v="0"/>
    <x v="0"/>
    <x v="376"/>
    <n v="7.57"/>
    <x v="42"/>
    <n v="38.700000000000003"/>
    <n v="37.950000000000003"/>
    <n v="0.76"/>
    <x v="31"/>
    <n v="94.62"/>
    <n v="99.42"/>
    <n v="92.23"/>
    <n v="33.049999999999997"/>
    <n v="3056.63"/>
    <n v="0.85399999999999998"/>
    <n v="78.97"/>
  </r>
  <r>
    <x v="313"/>
    <x v="10"/>
    <x v="0"/>
    <x v="1"/>
    <x v="710"/>
    <n v="7.39"/>
    <x v="59"/>
    <n v="35.42"/>
    <n v="34.79"/>
    <n v="0.63"/>
    <x v="389"/>
    <n v="92.38"/>
    <n v="97.76"/>
    <n v="88.71"/>
    <n v="31.15"/>
    <n v="2933.97"/>
    <n v="0.879"/>
    <n v="82.84"/>
  </r>
  <r>
    <x v="313"/>
    <x v="10"/>
    <x v="0"/>
    <x v="2"/>
    <x v="564"/>
    <n v="7.4"/>
    <x v="81"/>
    <n v="33.68"/>
    <n v="33.06"/>
    <n v="0.62"/>
    <x v="340"/>
    <n v="92.5"/>
    <n v="94.58"/>
    <n v="85.87"/>
    <n v="27.95"/>
    <n v="2857.81"/>
    <n v="0.83"/>
    <n v="84.84"/>
  </r>
  <r>
    <x v="313"/>
    <x v="10"/>
    <x v="1"/>
    <x v="0"/>
    <x v="5"/>
    <n v="7.38"/>
    <x v="16"/>
    <n v="36.96"/>
    <n v="36.619999999999997"/>
    <n v="0.34"/>
    <x v="344"/>
    <n v="92.25"/>
    <n v="91.82"/>
    <n v="83.92"/>
    <n v="53.79"/>
    <n v="4389.1099999999997"/>
    <n v="1.4550000000000001"/>
    <n v="118.75"/>
  </r>
  <r>
    <x v="313"/>
    <x v="10"/>
    <x v="1"/>
    <x v="1"/>
    <x v="566"/>
    <n v="7.88"/>
    <x v="95"/>
    <n v="36.979999999999997"/>
    <n v="35.799999999999997"/>
    <n v="1.17"/>
    <x v="220"/>
    <n v="98.5"/>
    <n v="93.32"/>
    <n v="89.01"/>
    <n v="55.01"/>
    <n v="4325.5200000000004"/>
    <n v="1.488"/>
    <n v="116.98"/>
  </r>
  <r>
    <x v="313"/>
    <x v="10"/>
    <x v="1"/>
    <x v="2"/>
    <x v="318"/>
    <n v="7.56"/>
    <x v="76"/>
    <n v="34.51"/>
    <n v="34.159999999999997"/>
    <n v="0.36"/>
    <x v="300"/>
    <n v="94.5"/>
    <n v="95.61"/>
    <n v="89.42"/>
    <n v="50.73"/>
    <n v="4083.14"/>
    <n v="1.47"/>
    <n v="118.3"/>
  </r>
  <r>
    <x v="313"/>
    <x v="10"/>
    <x v="2"/>
    <x v="0"/>
    <x v="8"/>
    <n v="7.74"/>
    <x v="45"/>
    <n v="36.270000000000003"/>
    <n v="35.42"/>
    <n v="0.85"/>
    <x v="291"/>
    <n v="96.75"/>
    <n v="94.68"/>
    <n v="89.45"/>
    <n v="38.979999999999997"/>
    <n v="3547.04"/>
    <n v="1.075"/>
    <n v="97.8"/>
  </r>
  <r>
    <x v="313"/>
    <x v="10"/>
    <x v="2"/>
    <x v="1"/>
    <x v="885"/>
    <n v="7.74"/>
    <x v="45"/>
    <n v="33.18"/>
    <n v="32.53"/>
    <n v="0.65"/>
    <x v="31"/>
    <n v="96.75"/>
    <n v="96.83"/>
    <n v="91.85"/>
    <n v="35.36"/>
    <n v="3146.13"/>
    <n v="1.0660000000000001"/>
    <n v="94.82"/>
  </r>
  <r>
    <x v="313"/>
    <x v="10"/>
    <x v="2"/>
    <x v="2"/>
    <x v="1171"/>
    <n v="7.72"/>
    <x v="24"/>
    <n v="33.869999999999997"/>
    <n v="32.880000000000003"/>
    <n v="0.99"/>
    <x v="180"/>
    <n v="96.5"/>
    <n v="96.54"/>
    <n v="90.45"/>
    <n v="37.96"/>
    <n v="3479.71"/>
    <n v="1.121"/>
    <n v="102.74"/>
  </r>
  <r>
    <x v="313"/>
    <x v="10"/>
    <x v="3"/>
    <x v="0"/>
    <x v="11"/>
    <n v="7.9"/>
    <x v="65"/>
    <n v="42.58"/>
    <n v="41.76"/>
    <n v="0.83"/>
    <x v="33"/>
    <n v="98.75"/>
    <n v="96.91"/>
    <n v="93.84"/>
    <n v="5.38"/>
    <n v="1768.95"/>
    <n v="0.126"/>
    <n v="41.54"/>
  </r>
  <r>
    <x v="313"/>
    <x v="10"/>
    <x v="3"/>
    <x v="1"/>
    <x v="886"/>
    <n v="7.69"/>
    <x v="13"/>
    <n v="39.049999999999997"/>
    <n v="38.74"/>
    <n v="0.31"/>
    <x v="146"/>
    <n v="96.12"/>
    <n v="96.81"/>
    <n v="92.32"/>
    <n v="5.58"/>
    <n v="1651.2"/>
    <n v="0.14299999999999999"/>
    <n v="42.29"/>
  </r>
  <r>
    <x v="313"/>
    <x v="10"/>
    <x v="3"/>
    <x v="2"/>
    <x v="483"/>
    <n v="7.65"/>
    <x v="48"/>
    <n v="37.15"/>
    <n v="36.880000000000003"/>
    <n v="0.26"/>
    <x v="290"/>
    <n v="95.62"/>
    <n v="95.24"/>
    <n v="90.42"/>
    <n v="4.2"/>
    <n v="1524.8"/>
    <n v="0.113"/>
    <n v="41.05"/>
  </r>
  <r>
    <x v="314"/>
    <x v="10"/>
    <x v="0"/>
    <x v="0"/>
    <x v="1329"/>
    <n v="7.25"/>
    <x v="87"/>
    <n v="35.21"/>
    <n v="34.65"/>
    <n v="0.56000000000000005"/>
    <x v="193"/>
    <n v="90.62"/>
    <n v="102.62"/>
    <n v="91.51"/>
    <n v="29.8"/>
    <n v="2798.19"/>
    <n v="0.84599999999999997"/>
    <n v="79.459999999999994"/>
  </r>
  <r>
    <x v="314"/>
    <x v="10"/>
    <x v="0"/>
    <x v="1"/>
    <x v="857"/>
    <n v="7.67"/>
    <x v="0"/>
    <n v="35.06"/>
    <n v="34.36"/>
    <n v="0.7"/>
    <x v="142"/>
    <n v="95.88"/>
    <n v="100.56"/>
    <n v="94.5"/>
    <n v="29.28"/>
    <n v="2728.53"/>
    <n v="0.83499999999999996"/>
    <n v="77.819999999999993"/>
  </r>
  <r>
    <x v="314"/>
    <x v="10"/>
    <x v="0"/>
    <x v="2"/>
    <x v="128"/>
    <n v="7.53"/>
    <x v="78"/>
    <n v="30.22"/>
    <n v="29.77"/>
    <n v="0.45"/>
    <x v="292"/>
    <n v="94.12"/>
    <n v="98.09"/>
    <n v="90.94"/>
    <n v="25.51"/>
    <n v="2472.58"/>
    <n v="0.84399999999999997"/>
    <n v="81.819999999999993"/>
  </r>
  <r>
    <x v="314"/>
    <x v="10"/>
    <x v="1"/>
    <x v="0"/>
    <x v="1232"/>
    <n v="7.27"/>
    <x v="12"/>
    <n v="30.86"/>
    <n v="30.33"/>
    <n v="0.53"/>
    <x v="27"/>
    <n v="90.88"/>
    <n v="99.43"/>
    <n v="88.8"/>
    <n v="45.64"/>
    <n v="3596.39"/>
    <n v="1.4790000000000001"/>
    <n v="116.53"/>
  </r>
  <r>
    <x v="314"/>
    <x v="10"/>
    <x v="1"/>
    <x v="1"/>
    <x v="1144"/>
    <n v="7.55"/>
    <x v="25"/>
    <n v="31.46"/>
    <n v="30.64"/>
    <n v="0.82"/>
    <x v="73"/>
    <n v="94.38"/>
    <n v="95.42"/>
    <n v="87.71"/>
    <n v="45.41"/>
    <n v="3738.53"/>
    <n v="1.4430000000000001"/>
    <n v="118.84"/>
  </r>
  <r>
    <x v="314"/>
    <x v="10"/>
    <x v="1"/>
    <x v="2"/>
    <x v="1275"/>
    <n v="7.28"/>
    <x v="90"/>
    <n v="31.54"/>
    <n v="30.76"/>
    <n v="0.77"/>
    <x v="427"/>
    <n v="91"/>
    <n v="88.42"/>
    <n v="78.489999999999995"/>
    <n v="45.79"/>
    <n v="3824.07"/>
    <n v="1.452"/>
    <n v="121.25"/>
  </r>
  <r>
    <x v="314"/>
    <x v="10"/>
    <x v="2"/>
    <x v="0"/>
    <x v="1276"/>
    <n v="7.53"/>
    <x v="78"/>
    <n v="27.67"/>
    <n v="26.82"/>
    <n v="0.85"/>
    <x v="67"/>
    <n v="94.12"/>
    <n v="97.96"/>
    <n v="89.37"/>
    <n v="30.4"/>
    <n v="2680.11"/>
    <n v="1.099"/>
    <n v="96.84"/>
  </r>
  <r>
    <x v="314"/>
    <x v="10"/>
    <x v="2"/>
    <x v="1"/>
    <x v="1146"/>
    <n v="5.88"/>
    <x v="191"/>
    <n v="23.13"/>
    <n v="22.25"/>
    <n v="0.88"/>
    <x v="148"/>
    <n v="73.5"/>
    <n v="98.45"/>
    <n v="69.61"/>
    <n v="24.92"/>
    <n v="2213.64"/>
    <n v="1.077"/>
    <n v="95.71"/>
  </r>
  <r>
    <x v="314"/>
    <x v="10"/>
    <x v="2"/>
    <x v="2"/>
    <x v="1277"/>
    <n v="7.23"/>
    <x v="21"/>
    <n v="30.36"/>
    <n v="29.38"/>
    <n v="0.98"/>
    <x v="268"/>
    <n v="90.38"/>
    <n v="96.28"/>
    <n v="84.19"/>
    <n v="33.82"/>
    <n v="2731.39"/>
    <n v="1.1140000000000001"/>
    <n v="89.97"/>
  </r>
  <r>
    <x v="314"/>
    <x v="10"/>
    <x v="3"/>
    <x v="0"/>
    <x v="982"/>
    <n v="7.82"/>
    <x v="46"/>
    <n v="38.270000000000003"/>
    <n v="37.58"/>
    <n v="0.69"/>
    <x v="127"/>
    <n v="97.75"/>
    <n v="95.02"/>
    <n v="91.21"/>
    <n v="3.33"/>
    <n v="1669.36"/>
    <n v="8.6999999999999994E-2"/>
    <n v="43.63"/>
  </r>
  <r>
    <x v="314"/>
    <x v="10"/>
    <x v="3"/>
    <x v="1"/>
    <x v="244"/>
    <n v="7.58"/>
    <x v="6"/>
    <n v="36.72"/>
    <n v="36.72"/>
    <n v="0"/>
    <x v="56"/>
    <n v="94.75"/>
    <n v="95.22"/>
    <n v="90.22"/>
    <n v="4.92"/>
    <n v="1538.56"/>
    <n v="0.13400000000000001"/>
    <n v="41.9"/>
  </r>
  <r>
    <x v="314"/>
    <x v="10"/>
    <x v="3"/>
    <x v="2"/>
    <x v="802"/>
    <n v="7.55"/>
    <x v="25"/>
    <n v="36.25"/>
    <n v="35.53"/>
    <n v="0.72"/>
    <x v="256"/>
    <n v="94.38"/>
    <n v="96.16"/>
    <n v="88.96"/>
    <n v="3.64"/>
    <n v="1546.62"/>
    <n v="0.10100000000000001"/>
    <n v="42.67"/>
  </r>
  <r>
    <x v="315"/>
    <x v="10"/>
    <x v="0"/>
    <x v="0"/>
    <x v="1293"/>
    <n v="7.64"/>
    <x v="22"/>
    <n v="34.68"/>
    <n v="34.24"/>
    <n v="0.43"/>
    <x v="376"/>
    <n v="95.5"/>
    <n v="94.26"/>
    <n v="88.89"/>
    <n v="29"/>
    <n v="2916.04"/>
    <n v="0.83599999999999997"/>
    <n v="84.09"/>
  </r>
  <r>
    <x v="315"/>
    <x v="10"/>
    <x v="0"/>
    <x v="1"/>
    <x v="325"/>
    <n v="7.67"/>
    <x v="0"/>
    <n v="32.42"/>
    <n v="31.3"/>
    <n v="1.1200000000000001"/>
    <x v="109"/>
    <n v="95.88"/>
    <n v="103"/>
    <n v="95.34"/>
    <n v="27.8"/>
    <n v="2768.89"/>
    <n v="0.85799999999999998"/>
    <n v="85.42"/>
  </r>
  <r>
    <x v="315"/>
    <x v="10"/>
    <x v="0"/>
    <x v="2"/>
    <x v="540"/>
    <n v="7.31"/>
    <x v="57"/>
    <n v="32.229999999999997"/>
    <n v="32.04"/>
    <n v="0.19"/>
    <x v="435"/>
    <n v="91.38"/>
    <n v="91.67"/>
    <n v="83.26"/>
    <n v="28.31"/>
    <n v="2590.84"/>
    <n v="0.878"/>
    <n v="80.38"/>
  </r>
  <r>
    <x v="315"/>
    <x v="10"/>
    <x v="1"/>
    <x v="0"/>
    <x v="542"/>
    <n v="7.73"/>
    <x v="1"/>
    <n v="32.770000000000003"/>
    <n v="32.380000000000003"/>
    <n v="0.38"/>
    <x v="188"/>
    <n v="96.62"/>
    <n v="97.56"/>
    <n v="93.17"/>
    <n v="46.86"/>
    <n v="3850.9"/>
    <n v="1.43"/>
    <n v="117.52"/>
  </r>
  <r>
    <x v="315"/>
    <x v="10"/>
    <x v="1"/>
    <x v="1"/>
    <x v="543"/>
    <n v="7.7"/>
    <x v="10"/>
    <n v="34.75"/>
    <n v="34.4"/>
    <n v="0.35"/>
    <x v="95"/>
    <n v="96.25"/>
    <n v="96.1"/>
    <n v="91.57"/>
    <n v="51.1"/>
    <n v="4032.89"/>
    <n v="1.47"/>
    <n v="116.06"/>
  </r>
  <r>
    <x v="315"/>
    <x v="10"/>
    <x v="1"/>
    <x v="2"/>
    <x v="544"/>
    <n v="7.5"/>
    <x v="35"/>
    <n v="31.65"/>
    <n v="31.16"/>
    <n v="0.49"/>
    <x v="113"/>
    <n v="93.75"/>
    <n v="99.11"/>
    <n v="91.47"/>
    <n v="46.5"/>
    <n v="3790.31"/>
    <n v="1.4690000000000001"/>
    <n v="119.75"/>
  </r>
  <r>
    <x v="315"/>
    <x v="10"/>
    <x v="2"/>
    <x v="0"/>
    <x v="1113"/>
    <n v="7.33"/>
    <x v="60"/>
    <n v="31.72"/>
    <n v="30.66"/>
    <n v="1.06"/>
    <x v="357"/>
    <n v="91.62"/>
    <n v="96.84"/>
    <n v="85.77"/>
    <n v="34.659999999999997"/>
    <n v="3037.84"/>
    <n v="1.093"/>
    <n v="95.78"/>
  </r>
  <r>
    <x v="315"/>
    <x v="10"/>
    <x v="2"/>
    <x v="1"/>
    <x v="1240"/>
    <n v="7.58"/>
    <x v="6"/>
    <n v="29.3"/>
    <n v="28.5"/>
    <n v="0.81"/>
    <x v="42"/>
    <n v="94.75"/>
    <n v="94.37"/>
    <n v="86.96"/>
    <n v="31.79"/>
    <n v="2796.5"/>
    <n v="1.085"/>
    <n v="95.43"/>
  </r>
  <r>
    <x v="315"/>
    <x v="10"/>
    <x v="2"/>
    <x v="2"/>
    <x v="1330"/>
    <n v="7.64"/>
    <x v="22"/>
    <n v="28.04"/>
    <n v="26.92"/>
    <n v="1.1200000000000001"/>
    <x v="259"/>
    <n v="95.5"/>
    <n v="93.38"/>
    <n v="85.61"/>
    <n v="31.58"/>
    <n v="2785.36"/>
    <n v="1.1259999999999999"/>
    <n v="99.33"/>
  </r>
  <r>
    <x v="315"/>
    <x v="10"/>
    <x v="3"/>
    <x v="0"/>
    <x v="1025"/>
    <n v="7.75"/>
    <x v="53"/>
    <n v="39.090000000000003"/>
    <n v="39.090000000000003"/>
    <n v="0"/>
    <x v="56"/>
    <n v="96.88"/>
    <n v="103"/>
    <n v="99.78"/>
    <n v="4.04"/>
    <n v="1696.36"/>
    <n v="0.10299999999999999"/>
    <n v="43.39"/>
  </r>
  <r>
    <x v="315"/>
    <x v="10"/>
    <x v="3"/>
    <x v="1"/>
    <x v="655"/>
    <n v="7.68"/>
    <x v="17"/>
    <n v="38.69"/>
    <n v="38.51"/>
    <n v="0.18"/>
    <x v="61"/>
    <n v="96"/>
    <n v="89.69"/>
    <n v="85.7"/>
    <n v="5.93"/>
    <n v="1636.42"/>
    <n v="0.153"/>
    <n v="42.3"/>
  </r>
  <r>
    <x v="315"/>
    <x v="10"/>
    <x v="3"/>
    <x v="2"/>
    <x v="699"/>
    <n v="7.76"/>
    <x v="15"/>
    <n v="37.75"/>
    <n v="37.340000000000003"/>
    <n v="0.4"/>
    <x v="230"/>
    <n v="97"/>
    <n v="89.67"/>
    <n v="86.04"/>
    <n v="5.41"/>
    <n v="1604.12"/>
    <n v="0.14299999999999999"/>
    <n v="42.5"/>
  </r>
  <r>
    <x v="316"/>
    <x v="10"/>
    <x v="0"/>
    <x v="0"/>
    <x v="59"/>
    <n v="7.69"/>
    <x v="13"/>
    <n v="38.17"/>
    <n v="37.619999999999997"/>
    <n v="0.55000000000000004"/>
    <x v="144"/>
    <n v="96.12"/>
    <n v="93.2"/>
    <n v="88.3"/>
    <n v="34.71"/>
    <n v="3219.96"/>
    <n v="0.90900000000000003"/>
    <n v="84.37"/>
  </r>
  <r>
    <x v="316"/>
    <x v="10"/>
    <x v="0"/>
    <x v="1"/>
    <x v="1085"/>
    <n v="7.48"/>
    <x v="44"/>
    <n v="36.380000000000003"/>
    <n v="35.18"/>
    <n v="1.2"/>
    <x v="383"/>
    <n v="93.5"/>
    <n v="97.32"/>
    <n v="88"/>
    <n v="32.22"/>
    <n v="2924.59"/>
    <n v="0.88600000000000001"/>
    <n v="80.400000000000006"/>
  </r>
  <r>
    <x v="316"/>
    <x v="10"/>
    <x v="0"/>
    <x v="2"/>
    <x v="516"/>
    <n v="7.47"/>
    <x v="51"/>
    <n v="34.1"/>
    <n v="33.58"/>
    <n v="0.52"/>
    <x v="13"/>
    <n v="93.38"/>
    <n v="86.58"/>
    <n v="79.599999999999994"/>
    <n v="30.06"/>
    <n v="2771.3"/>
    <n v="0.88100000000000001"/>
    <n v="81.260000000000005"/>
  </r>
  <r>
    <x v="316"/>
    <x v="10"/>
    <x v="1"/>
    <x v="0"/>
    <x v="62"/>
    <n v="7.81"/>
    <x v="49"/>
    <n v="32.979999999999997"/>
    <n v="32.82"/>
    <n v="0.16"/>
    <x v="19"/>
    <n v="97.62"/>
    <n v="97.58"/>
    <n v="94.79"/>
    <n v="47.6"/>
    <n v="3939.54"/>
    <n v="1.444"/>
    <n v="119.46"/>
  </r>
  <r>
    <x v="316"/>
    <x v="10"/>
    <x v="1"/>
    <x v="1"/>
    <x v="1313"/>
    <n v="7.72"/>
    <x v="24"/>
    <n v="36.89"/>
    <n v="35.9"/>
    <n v="0.98"/>
    <x v="358"/>
    <n v="96.5"/>
    <n v="95.95"/>
    <n v="90.12"/>
    <n v="52.39"/>
    <n v="4480.82"/>
    <n v="1.42"/>
    <n v="121.47"/>
  </r>
  <r>
    <x v="316"/>
    <x v="10"/>
    <x v="1"/>
    <x v="2"/>
    <x v="1027"/>
    <n v="7.41"/>
    <x v="50"/>
    <n v="28.32"/>
    <n v="28.15"/>
    <n v="0.17"/>
    <x v="435"/>
    <n v="92.62"/>
    <n v="93.96"/>
    <n v="86.51"/>
    <n v="40.74"/>
    <n v="3422.32"/>
    <n v="1.4390000000000001"/>
    <n v="120.85"/>
  </r>
  <r>
    <x v="316"/>
    <x v="10"/>
    <x v="2"/>
    <x v="0"/>
    <x v="65"/>
    <n v="7.63"/>
    <x v="19"/>
    <n v="30.11"/>
    <n v="29.63"/>
    <n v="0.48"/>
    <x v="219"/>
    <n v="95.38"/>
    <n v="93.95"/>
    <n v="88.19"/>
    <n v="32.04"/>
    <n v="2854.87"/>
    <n v="1.0640000000000001"/>
    <n v="94.82"/>
  </r>
  <r>
    <x v="316"/>
    <x v="10"/>
    <x v="2"/>
    <x v="1"/>
    <x v="1087"/>
    <n v="7.42"/>
    <x v="31"/>
    <n v="30.57"/>
    <n v="29.63"/>
    <n v="0.94"/>
    <x v="270"/>
    <n v="92.75"/>
    <n v="89.74"/>
    <n v="80.680000000000007"/>
    <n v="33.1"/>
    <n v="2828.43"/>
    <n v="1.083"/>
    <n v="92.54"/>
  </r>
  <r>
    <x v="316"/>
    <x v="10"/>
    <x v="2"/>
    <x v="2"/>
    <x v="1092"/>
    <n v="7.45"/>
    <x v="58"/>
    <n v="27.37"/>
    <n v="26.8"/>
    <n v="0.56999999999999995"/>
    <x v="8"/>
    <n v="93.12"/>
    <n v="92.31"/>
    <n v="84.18"/>
    <n v="30.5"/>
    <n v="2730.35"/>
    <n v="1.1140000000000001"/>
    <n v="99.76"/>
  </r>
  <r>
    <x v="316"/>
    <x v="10"/>
    <x v="3"/>
    <x v="0"/>
    <x v="330"/>
    <n v="7.92"/>
    <x v="86"/>
    <n v="34.950000000000003"/>
    <n v="34.92"/>
    <n v="0.03"/>
    <x v="442"/>
    <n v="99"/>
    <n v="96.54"/>
    <n v="95.49"/>
    <n v="4.49"/>
    <n v="1287.73"/>
    <n v="0.129"/>
    <n v="36.85"/>
  </r>
  <r>
    <x v="316"/>
    <x v="10"/>
    <x v="3"/>
    <x v="1"/>
    <x v="368"/>
    <n v="7.79"/>
    <x v="71"/>
    <n v="41.17"/>
    <n v="41.13"/>
    <n v="0.04"/>
    <x v="423"/>
    <n v="97.38"/>
    <n v="90.84"/>
    <n v="88.36"/>
    <n v="4.16"/>
    <n v="1676.1"/>
    <n v="0.10100000000000001"/>
    <n v="40.71"/>
  </r>
  <r>
    <x v="316"/>
    <x v="10"/>
    <x v="3"/>
    <x v="2"/>
    <x v="539"/>
    <n v="7.35"/>
    <x v="34"/>
    <n v="37"/>
    <n v="36.880000000000003"/>
    <n v="0.13"/>
    <x v="223"/>
    <n v="91.88"/>
    <n v="95.75"/>
    <n v="87.67"/>
    <n v="4.37"/>
    <n v="1709.73"/>
    <n v="0.11799999999999999"/>
    <n v="46.21"/>
  </r>
  <r>
    <x v="317"/>
    <x v="10"/>
    <x v="0"/>
    <x v="0"/>
    <x v="165"/>
    <n v="7.33"/>
    <x v="60"/>
    <n v="37.090000000000003"/>
    <n v="36.46"/>
    <n v="0.63"/>
    <x v="55"/>
    <n v="91.62"/>
    <n v="97.63"/>
    <n v="87.92"/>
    <n v="31.31"/>
    <n v="2937"/>
    <n v="0.84399999999999997"/>
    <n v="79.180000000000007"/>
  </r>
  <r>
    <x v="317"/>
    <x v="10"/>
    <x v="0"/>
    <x v="1"/>
    <x v="1192"/>
    <n v="7.39"/>
    <x v="59"/>
    <n v="34.19"/>
    <n v="33.75"/>
    <n v="0.44"/>
    <x v="20"/>
    <n v="92.38"/>
    <n v="97.92"/>
    <n v="89.29"/>
    <n v="28.78"/>
    <n v="2760.25"/>
    <n v="0.84199999999999997"/>
    <n v="80.72"/>
  </r>
  <r>
    <x v="317"/>
    <x v="10"/>
    <x v="0"/>
    <x v="2"/>
    <x v="202"/>
    <n v="7.3"/>
    <x v="32"/>
    <n v="33.159999999999997"/>
    <n v="31.73"/>
    <n v="1.43"/>
    <x v="415"/>
    <n v="91.25"/>
    <n v="93.35"/>
    <n v="81.510000000000005"/>
    <n v="27.23"/>
    <n v="2822.33"/>
    <n v="0.82099999999999995"/>
    <n v="85.1"/>
  </r>
  <r>
    <x v="317"/>
    <x v="10"/>
    <x v="1"/>
    <x v="0"/>
    <x v="168"/>
    <n v="7.7"/>
    <x v="10"/>
    <n v="32.520000000000003"/>
    <n v="32.33"/>
    <n v="0.19"/>
    <x v="289"/>
    <n v="96.25"/>
    <n v="99.41"/>
    <n v="95.14"/>
    <n v="46.68"/>
    <n v="3783.71"/>
    <n v="1.4359999999999999"/>
    <n v="116.36"/>
  </r>
  <r>
    <x v="317"/>
    <x v="10"/>
    <x v="1"/>
    <x v="1"/>
    <x v="1193"/>
    <n v="7.53"/>
    <x v="78"/>
    <n v="28.68"/>
    <n v="28.17"/>
    <n v="0.51"/>
    <x v="68"/>
    <n v="94.12"/>
    <n v="90.37"/>
    <n v="83.54"/>
    <n v="41.5"/>
    <n v="3446.96"/>
    <n v="1.4470000000000001"/>
    <n v="120.19"/>
  </r>
  <r>
    <x v="317"/>
    <x v="10"/>
    <x v="1"/>
    <x v="2"/>
    <x v="1320"/>
    <n v="7.48"/>
    <x v="44"/>
    <n v="31.05"/>
    <n v="30.63"/>
    <n v="0.42"/>
    <x v="44"/>
    <n v="93.5"/>
    <n v="91.67"/>
    <n v="84.55"/>
    <n v="43.14"/>
    <n v="3491.25"/>
    <n v="1.389"/>
    <n v="112.43"/>
  </r>
  <r>
    <x v="317"/>
    <x v="10"/>
    <x v="2"/>
    <x v="0"/>
    <x v="1036"/>
    <n v="7.53"/>
    <x v="78"/>
    <n v="31.38"/>
    <n v="30.78"/>
    <n v="0.6"/>
    <x v="145"/>
    <n v="94.12"/>
    <n v="95.5"/>
    <n v="88.16"/>
    <n v="33.15"/>
    <n v="2985.6"/>
    <n v="1.056"/>
    <n v="95.15"/>
  </r>
  <r>
    <x v="317"/>
    <x v="10"/>
    <x v="2"/>
    <x v="1"/>
    <x v="1195"/>
    <n v="7.25"/>
    <x v="87"/>
    <n v="31.11"/>
    <n v="30.34"/>
    <n v="0.77"/>
    <x v="240"/>
    <n v="90.62"/>
    <n v="90.91"/>
    <n v="80.34"/>
    <n v="33.47"/>
    <n v="3009.85"/>
    <n v="1.0760000000000001"/>
    <n v="96.74"/>
  </r>
  <r>
    <x v="317"/>
    <x v="10"/>
    <x v="2"/>
    <x v="2"/>
    <x v="1331"/>
    <n v="7.43"/>
    <x v="37"/>
    <n v="31.76"/>
    <n v="30.74"/>
    <n v="1.02"/>
    <x v="207"/>
    <n v="92.88"/>
    <n v="88.88"/>
    <n v="79.89"/>
    <n v="34.94"/>
    <n v="3094.98"/>
    <n v="1.1000000000000001"/>
    <n v="97.46"/>
  </r>
  <r>
    <x v="317"/>
    <x v="10"/>
    <x v="3"/>
    <x v="0"/>
    <x v="174"/>
    <n v="7.83"/>
    <x v="11"/>
    <n v="41.29"/>
    <n v="40.840000000000003"/>
    <n v="0.45"/>
    <x v="120"/>
    <n v="97.88"/>
    <n v="94.65"/>
    <n v="91.63"/>
    <n v="2.65"/>
    <n v="1522.81"/>
    <n v="6.4000000000000001E-2"/>
    <n v="36.880000000000003"/>
  </r>
  <r>
    <x v="317"/>
    <x v="10"/>
    <x v="3"/>
    <x v="1"/>
    <x v="379"/>
    <n v="7.62"/>
    <x v="54"/>
    <n v="35.46"/>
    <n v="34.799999999999997"/>
    <n v="0.66"/>
    <x v="77"/>
    <n v="95.25"/>
    <n v="94.92"/>
    <n v="88.73"/>
    <n v="5.17"/>
    <n v="1515.04"/>
    <n v="0.14599999999999999"/>
    <n v="42.73"/>
  </r>
  <r>
    <x v="317"/>
    <x v="10"/>
    <x v="3"/>
    <x v="2"/>
    <x v="1115"/>
    <n v="7.6"/>
    <x v="5"/>
    <n v="36.630000000000003"/>
    <n v="36.479999999999997"/>
    <n v="0.15"/>
    <x v="271"/>
    <n v="95"/>
    <n v="100.88"/>
    <n v="95.43"/>
    <n v="4.47"/>
    <n v="1585.73"/>
    <n v="0.122"/>
    <n v="43.29"/>
  </r>
  <r>
    <x v="318"/>
    <x v="10"/>
    <x v="0"/>
    <x v="0"/>
    <x v="703"/>
    <n v="7.45"/>
    <x v="58"/>
    <n v="35.229999999999997"/>
    <n v="34.549999999999997"/>
    <n v="0.68"/>
    <x v="145"/>
    <n v="93.12"/>
    <n v="93.61"/>
    <n v="85.5"/>
    <n v="31.26"/>
    <n v="2935.86"/>
    <n v="0.88700000000000001"/>
    <n v="83.33"/>
  </r>
  <r>
    <x v="318"/>
    <x v="10"/>
    <x v="0"/>
    <x v="1"/>
    <x v="1154"/>
    <n v="7.22"/>
    <x v="74"/>
    <n v="31.79"/>
    <n v="30.65"/>
    <n v="1.1399999999999999"/>
    <x v="457"/>
    <n v="90.25"/>
    <n v="95.68"/>
    <n v="83.26"/>
    <n v="25.33"/>
    <n v="2602.31"/>
    <n v="0.79700000000000004"/>
    <n v="81.86"/>
  </r>
  <r>
    <x v="318"/>
    <x v="10"/>
    <x v="0"/>
    <x v="2"/>
    <x v="577"/>
    <n v="7.41"/>
    <x v="50"/>
    <n v="32.79"/>
    <n v="32.74"/>
    <n v="0.05"/>
    <x v="104"/>
    <n v="92.62"/>
    <n v="98.73"/>
    <n v="91.32"/>
    <n v="26.8"/>
    <n v="2598.64"/>
    <n v="0.81699999999999995"/>
    <n v="79.260000000000005"/>
  </r>
  <r>
    <x v="318"/>
    <x v="10"/>
    <x v="1"/>
    <x v="0"/>
    <x v="578"/>
    <n v="7.66"/>
    <x v="63"/>
    <n v="32.950000000000003"/>
    <n v="32.450000000000003"/>
    <n v="0.5"/>
    <x v="279"/>
    <n v="95.75"/>
    <n v="94.47"/>
    <n v="89.09"/>
    <n v="47.77"/>
    <n v="3877.77"/>
    <n v="1.45"/>
    <n v="117.7"/>
  </r>
  <r>
    <x v="318"/>
    <x v="10"/>
    <x v="1"/>
    <x v="1"/>
    <x v="924"/>
    <n v="7.11"/>
    <x v="129"/>
    <n v="30.37"/>
    <n v="29.83"/>
    <n v="0.54"/>
    <x v="68"/>
    <n v="88.88"/>
    <n v="95.45"/>
    <n v="83.32"/>
    <n v="44.26"/>
    <n v="3577.29"/>
    <n v="1.4570000000000001"/>
    <n v="117.8"/>
  </r>
  <r>
    <x v="318"/>
    <x v="10"/>
    <x v="1"/>
    <x v="2"/>
    <x v="171"/>
    <n v="7.67"/>
    <x v="0"/>
    <n v="30.45"/>
    <n v="30.26"/>
    <n v="0.19"/>
    <x v="41"/>
    <n v="95.88"/>
    <n v="93.22"/>
    <n v="88.83"/>
    <n v="44.51"/>
    <n v="3558.99"/>
    <n v="1.462"/>
    <n v="116.88"/>
  </r>
  <r>
    <x v="318"/>
    <x v="10"/>
    <x v="2"/>
    <x v="0"/>
    <x v="1209"/>
    <n v="7.4"/>
    <x v="81"/>
    <n v="29.13"/>
    <n v="28.19"/>
    <n v="0.94"/>
    <x v="6"/>
    <n v="92.5"/>
    <n v="90.29"/>
    <n v="80.83"/>
    <n v="31.76"/>
    <n v="2800.96"/>
    <n v="1.0900000000000001"/>
    <n v="96.15"/>
  </r>
  <r>
    <x v="318"/>
    <x v="10"/>
    <x v="2"/>
    <x v="1"/>
    <x v="1155"/>
    <n v="7.77"/>
    <x v="26"/>
    <n v="30.83"/>
    <n v="30.55"/>
    <n v="0.28000000000000003"/>
    <x v="64"/>
    <n v="97.12"/>
    <n v="95.4"/>
    <n v="91.82"/>
    <n v="33.68"/>
    <n v="2935.09"/>
    <n v="1.093"/>
    <n v="95.22"/>
  </r>
  <r>
    <x v="318"/>
    <x v="10"/>
    <x v="2"/>
    <x v="2"/>
    <x v="1332"/>
    <n v="7.5"/>
    <x v="35"/>
    <n v="30.07"/>
    <n v="29.21"/>
    <n v="0.87"/>
    <x v="324"/>
    <n v="93.75"/>
    <n v="92.75"/>
    <n v="84.44"/>
    <n v="32.799999999999997"/>
    <n v="2872.96"/>
    <n v="1.0900000000000001"/>
    <n v="95.53"/>
  </r>
  <r>
    <x v="318"/>
    <x v="10"/>
    <x v="3"/>
    <x v="0"/>
    <x v="775"/>
    <n v="7.45"/>
    <x v="58"/>
    <n v="36.54"/>
    <n v="36.28"/>
    <n v="0.26"/>
    <x v="290"/>
    <n v="93.12"/>
    <n v="96.93"/>
    <n v="89.62"/>
    <n v="3.96"/>
    <n v="1613.89"/>
    <n v="0.108"/>
    <n v="44.17"/>
  </r>
  <r>
    <x v="318"/>
    <x v="10"/>
    <x v="3"/>
    <x v="1"/>
    <x v="531"/>
    <n v="7.48"/>
    <x v="44"/>
    <n v="34.6"/>
    <n v="33.64"/>
    <n v="0.95"/>
    <x v="217"/>
    <n v="93.5"/>
    <n v="94.2"/>
    <n v="85.65"/>
    <n v="3.52"/>
    <n v="1433.01"/>
    <n v="0.10199999999999999"/>
    <n v="41.42"/>
  </r>
  <r>
    <x v="318"/>
    <x v="10"/>
    <x v="3"/>
    <x v="2"/>
    <x v="776"/>
    <n v="7.64"/>
    <x v="22"/>
    <n v="37.22"/>
    <n v="36.85"/>
    <n v="0.36"/>
    <x v="246"/>
    <n v="95.5"/>
    <n v="91.65"/>
    <n v="86.67"/>
    <n v="4.08"/>
    <n v="1507.58"/>
    <n v="0.11"/>
    <n v="40.51"/>
  </r>
  <r>
    <x v="319"/>
    <x v="10"/>
    <x v="0"/>
    <x v="0"/>
    <x v="983"/>
    <n v="7.41"/>
    <x v="50"/>
    <n v="33.729999999999997"/>
    <n v="33.22"/>
    <n v="0.52"/>
    <x v="13"/>
    <n v="92.62"/>
    <n v="90.63"/>
    <n v="82.66"/>
    <n v="29.91"/>
    <n v="2733.9"/>
    <n v="0.88700000000000001"/>
    <n v="81.040000000000006"/>
  </r>
  <r>
    <x v="319"/>
    <x v="10"/>
    <x v="0"/>
    <x v="1"/>
    <x v="913"/>
    <n v="7.65"/>
    <x v="48"/>
    <n v="37.74"/>
    <n v="36.74"/>
    <n v="1"/>
    <x v="215"/>
    <n v="95.62"/>
    <n v="94.42"/>
    <n v="87.9"/>
    <n v="31.68"/>
    <n v="3138.38"/>
    <n v="0.84"/>
    <n v="83.17"/>
  </r>
  <r>
    <x v="319"/>
    <x v="10"/>
    <x v="0"/>
    <x v="2"/>
    <x v="107"/>
    <n v="7.35"/>
    <x v="34"/>
    <n v="31.24"/>
    <n v="30.12"/>
    <n v="1.1100000000000001"/>
    <x v="319"/>
    <n v="91.88"/>
    <n v="88.14"/>
    <n v="78.099999999999994"/>
    <n v="28.19"/>
    <n v="2546.6"/>
    <n v="0.90300000000000002"/>
    <n v="81.53"/>
  </r>
  <r>
    <x v="319"/>
    <x v="10"/>
    <x v="1"/>
    <x v="0"/>
    <x v="985"/>
    <n v="7.59"/>
    <x v="3"/>
    <n v="32.93"/>
    <n v="32.33"/>
    <n v="0.6"/>
    <x v="21"/>
    <n v="94.88"/>
    <n v="90.32"/>
    <n v="84.13"/>
    <n v="50.64"/>
    <n v="3938.07"/>
    <n v="1.538"/>
    <n v="119.58"/>
  </r>
  <r>
    <x v="319"/>
    <x v="10"/>
    <x v="1"/>
    <x v="1"/>
    <x v="806"/>
    <n v="7.41"/>
    <x v="50"/>
    <n v="29.14"/>
    <n v="28.51"/>
    <n v="0.64"/>
    <x v="1"/>
    <n v="92.62"/>
    <n v="95.62"/>
    <n v="86.64"/>
    <n v="41.68"/>
    <n v="3344.2"/>
    <n v="1.43"/>
    <n v="114.75"/>
  </r>
  <r>
    <x v="319"/>
    <x v="10"/>
    <x v="1"/>
    <x v="2"/>
    <x v="1333"/>
    <n v="7.72"/>
    <x v="24"/>
    <n v="29.92"/>
    <n v="29.03"/>
    <n v="0.89"/>
    <x v="315"/>
    <n v="96.5"/>
    <n v="92.96"/>
    <n v="87.04"/>
    <n v="44.74"/>
    <n v="3541.43"/>
    <n v="1.4950000000000001"/>
    <n v="118.35"/>
  </r>
  <r>
    <x v="319"/>
    <x v="10"/>
    <x v="2"/>
    <x v="0"/>
    <x v="988"/>
    <n v="5.53"/>
    <x v="140"/>
    <n v="20.98"/>
    <n v="20.46"/>
    <n v="0.52"/>
    <x v="265"/>
    <n v="69.12"/>
    <n v="96.58"/>
    <n v="65.09"/>
    <n v="22.98"/>
    <n v="1983.3"/>
    <n v="1.095"/>
    <n v="94.51"/>
  </r>
  <r>
    <x v="319"/>
    <x v="10"/>
    <x v="2"/>
    <x v="1"/>
    <x v="1198"/>
    <n v="7.63"/>
    <x v="19"/>
    <n v="32.61"/>
    <n v="31.71"/>
    <n v="0.9"/>
    <x v="42"/>
    <n v="95.38"/>
    <n v="97.24"/>
    <n v="90.2"/>
    <n v="35.39"/>
    <n v="3082.53"/>
    <n v="1.085"/>
    <n v="94.52"/>
  </r>
  <r>
    <x v="319"/>
    <x v="10"/>
    <x v="2"/>
    <x v="2"/>
    <x v="1199"/>
    <n v="6.9"/>
    <x v="166"/>
    <n v="26.95"/>
    <n v="26.44"/>
    <n v="0.5"/>
    <x v="77"/>
    <n v="86.25"/>
    <n v="98.63"/>
    <n v="83.48"/>
    <n v="29.86"/>
    <n v="2611.06"/>
    <n v="1.1080000000000001"/>
    <n v="96.9"/>
  </r>
  <r>
    <x v="319"/>
    <x v="10"/>
    <x v="3"/>
    <x v="0"/>
    <x v="944"/>
    <n v="7.33"/>
    <x v="60"/>
    <n v="34.69"/>
    <n v="34.69"/>
    <n v="0"/>
    <x v="56"/>
    <n v="91.62"/>
    <n v="93.06"/>
    <n v="85.26"/>
    <n v="4.0999999999999996"/>
    <n v="1505.77"/>
    <n v="0.11799999999999999"/>
    <n v="43.41"/>
  </r>
  <r>
    <x v="319"/>
    <x v="10"/>
    <x v="3"/>
    <x v="1"/>
    <x v="598"/>
    <n v="7.5"/>
    <x v="35"/>
    <n v="40.33"/>
    <n v="39.619999999999997"/>
    <n v="0.71"/>
    <x v="29"/>
    <n v="93.75"/>
    <n v="102.24"/>
    <n v="94.17"/>
    <n v="7.03"/>
    <n v="1786.69"/>
    <n v="0.17399999999999999"/>
    <n v="44.3"/>
  </r>
  <r>
    <x v="319"/>
    <x v="10"/>
    <x v="3"/>
    <x v="2"/>
    <x v="343"/>
    <n v="7.47"/>
    <x v="51"/>
    <n v="34.25"/>
    <n v="34.08"/>
    <n v="0.17"/>
    <x v="439"/>
    <n v="93.38"/>
    <n v="92.45"/>
    <n v="85.88"/>
    <n v="5.7"/>
    <n v="1551.17"/>
    <n v="0.16600000000000001"/>
    <n v="45.28"/>
  </r>
  <r>
    <x v="320"/>
    <x v="10"/>
    <x v="0"/>
    <x v="0"/>
    <x v="680"/>
    <n v="7.73"/>
    <x v="1"/>
    <n v="38.26"/>
    <n v="37.46"/>
    <n v="0.8"/>
    <x v="115"/>
    <n v="96.62"/>
    <n v="97.54"/>
    <n v="92.27"/>
    <n v="33.04"/>
    <n v="3115.42"/>
    <n v="0.86399999999999999"/>
    <n v="81.430000000000007"/>
  </r>
  <r>
    <x v="320"/>
    <x v="10"/>
    <x v="0"/>
    <x v="1"/>
    <x v="881"/>
    <n v="7.91"/>
    <x v="69"/>
    <n v="37.5"/>
    <n v="36.51"/>
    <n v="0.99"/>
    <x v="215"/>
    <n v="98.88"/>
    <n v="96.19"/>
    <n v="92.6"/>
    <n v="32.36"/>
    <n v="2959.59"/>
    <n v="0.86299999999999999"/>
    <n v="78.930000000000007"/>
  </r>
  <r>
    <x v="320"/>
    <x v="10"/>
    <x v="0"/>
    <x v="2"/>
    <x v="664"/>
    <n v="7.78"/>
    <x v="14"/>
    <n v="35.799999999999997"/>
    <n v="35.14"/>
    <n v="0.66"/>
    <x v="340"/>
    <n v="97.25"/>
    <n v="89.62"/>
    <n v="85.55"/>
    <n v="31.88"/>
    <n v="2973.63"/>
    <n v="0.89"/>
    <n v="83.06"/>
  </r>
  <r>
    <x v="320"/>
    <x v="10"/>
    <x v="1"/>
    <x v="0"/>
    <x v="261"/>
    <n v="7.78"/>
    <x v="14"/>
    <n v="34.24"/>
    <n v="33.36"/>
    <n v="0.88"/>
    <x v="11"/>
    <n v="97.25"/>
    <n v="98.49"/>
    <n v="93.32"/>
    <n v="50.81"/>
    <n v="4044.75"/>
    <n v="1.484"/>
    <n v="118.14"/>
  </r>
  <r>
    <x v="320"/>
    <x v="10"/>
    <x v="1"/>
    <x v="1"/>
    <x v="30"/>
    <n v="7.82"/>
    <x v="46"/>
    <n v="34.619999999999997"/>
    <n v="34.35"/>
    <n v="0.27"/>
    <x v="100"/>
    <n v="97.75"/>
    <n v="99.05"/>
    <n v="96.08"/>
    <n v="48.78"/>
    <n v="4048.96"/>
    <n v="1.409"/>
    <n v="116.95"/>
  </r>
  <r>
    <x v="320"/>
    <x v="10"/>
    <x v="1"/>
    <x v="2"/>
    <x v="730"/>
    <n v="7.37"/>
    <x v="47"/>
    <n v="30.34"/>
    <n v="30.01"/>
    <n v="0.33"/>
    <x v="120"/>
    <n v="92.12"/>
    <n v="89.88"/>
    <n v="81.900000000000006"/>
    <n v="44.62"/>
    <n v="3616.68"/>
    <n v="1.4710000000000001"/>
    <n v="119.2"/>
  </r>
  <r>
    <x v="320"/>
    <x v="10"/>
    <x v="2"/>
    <x v="0"/>
    <x v="1218"/>
    <n v="7.73"/>
    <x v="1"/>
    <n v="33.869999999999997"/>
    <n v="32.68"/>
    <n v="1.19"/>
    <x v="106"/>
    <n v="96.62"/>
    <n v="95.18"/>
    <n v="88.73"/>
    <n v="38.78"/>
    <n v="3249.64"/>
    <n v="1.145"/>
    <n v="95.94"/>
  </r>
  <r>
    <x v="320"/>
    <x v="10"/>
    <x v="2"/>
    <x v="1"/>
    <x v="1057"/>
    <n v="7.73"/>
    <x v="1"/>
    <n v="32.46"/>
    <n v="31.84"/>
    <n v="0.62"/>
    <x v="145"/>
    <n v="96.62"/>
    <n v="97.29"/>
    <n v="92.2"/>
    <n v="35.06"/>
    <n v="3121.9"/>
    <n v="1.08"/>
    <n v="96.18"/>
  </r>
  <r>
    <x v="320"/>
    <x v="10"/>
    <x v="2"/>
    <x v="2"/>
    <x v="172"/>
    <n v="7.46"/>
    <x v="96"/>
    <n v="28.54"/>
    <n v="28.02"/>
    <n v="0.53"/>
    <x v="340"/>
    <n v="93.25"/>
    <n v="93.12"/>
    <n v="85.23"/>
    <n v="29.15"/>
    <n v="2833.06"/>
    <n v="1.0209999999999999"/>
    <n v="99.26"/>
  </r>
  <r>
    <x v="320"/>
    <x v="10"/>
    <x v="3"/>
    <x v="0"/>
    <x v="629"/>
    <n v="7.38"/>
    <x v="16"/>
    <n v="38.549999999999997"/>
    <n v="38.31"/>
    <n v="0.25"/>
    <x v="82"/>
    <n v="92.25"/>
    <n v="99.79"/>
    <n v="91.47"/>
    <n v="4.33"/>
    <n v="1641.02"/>
    <n v="0.112"/>
    <n v="42.56"/>
  </r>
  <r>
    <x v="320"/>
    <x v="10"/>
    <x v="3"/>
    <x v="1"/>
    <x v="231"/>
    <n v="7.54"/>
    <x v="61"/>
    <n v="37.549999999999997"/>
    <n v="37.549999999999997"/>
    <n v="0"/>
    <x v="177"/>
    <n v="94.25"/>
    <n v="99.93"/>
    <n v="94.18"/>
    <n v="7.41"/>
    <n v="1549.29"/>
    <n v="0.19700000000000001"/>
    <n v="41.26"/>
  </r>
  <r>
    <x v="320"/>
    <x v="10"/>
    <x v="3"/>
    <x v="2"/>
    <x v="232"/>
    <n v="7.62"/>
    <x v="54"/>
    <n v="37.799999999999997"/>
    <n v="37.32"/>
    <n v="0.48"/>
    <x v="169"/>
    <n v="95.25"/>
    <n v="98.03"/>
    <n v="92.19"/>
    <n v="6.19"/>
    <n v="1611.74"/>
    <n v="0.16400000000000001"/>
    <n v="42.64"/>
  </r>
  <r>
    <x v="321"/>
    <x v="10"/>
    <x v="0"/>
    <x v="0"/>
    <x v="744"/>
    <n v="7.93"/>
    <x v="115"/>
    <n v="38.57"/>
    <n v="37.340000000000003"/>
    <n v="1.23"/>
    <x v="386"/>
    <n v="99.12"/>
    <n v="93.52"/>
    <n v="89.75"/>
    <n v="33.81"/>
    <n v="3206.29"/>
    <n v="0.877"/>
    <n v="83.14"/>
  </r>
  <r>
    <x v="321"/>
    <x v="10"/>
    <x v="0"/>
    <x v="1"/>
    <x v="745"/>
    <n v="7.74"/>
    <x v="45"/>
    <n v="38.200000000000003"/>
    <n v="37.25"/>
    <n v="0.95"/>
    <x v="240"/>
    <n v="96.75"/>
    <n v="98.66"/>
    <n v="93.08"/>
    <n v="32.369999999999997"/>
    <n v="2992.1"/>
    <n v="0.84799999999999998"/>
    <n v="78.34"/>
  </r>
  <r>
    <x v="321"/>
    <x v="10"/>
    <x v="0"/>
    <x v="2"/>
    <x v="735"/>
    <n v="7.73"/>
    <x v="1"/>
    <n v="37.46"/>
    <n v="36.340000000000003"/>
    <n v="1.1200000000000001"/>
    <x v="315"/>
    <n v="96.62"/>
    <n v="93.82"/>
    <n v="87.96"/>
    <n v="30.88"/>
    <n v="3282.63"/>
    <n v="0.82399999999999995"/>
    <n v="87.63"/>
  </r>
  <r>
    <x v="321"/>
    <x v="10"/>
    <x v="1"/>
    <x v="0"/>
    <x v="746"/>
    <n v="7.26"/>
    <x v="100"/>
    <n v="33.549999999999997"/>
    <n v="32.909999999999997"/>
    <n v="0.64"/>
    <x v="91"/>
    <n v="90.75"/>
    <n v="97.76"/>
    <n v="87.03"/>
    <n v="47"/>
    <n v="3989.33"/>
    <n v="1.401"/>
    <n v="118.9"/>
  </r>
  <r>
    <x v="321"/>
    <x v="10"/>
    <x v="1"/>
    <x v="1"/>
    <x v="747"/>
    <n v="7.42"/>
    <x v="31"/>
    <n v="32.950000000000003"/>
    <n v="32.229999999999997"/>
    <n v="0.72"/>
    <x v="98"/>
    <n v="92.75"/>
    <n v="93.73"/>
    <n v="85.03"/>
    <n v="47.07"/>
    <n v="3830.97"/>
    <n v="1.429"/>
    <n v="116.27"/>
  </r>
  <r>
    <x v="321"/>
    <x v="10"/>
    <x v="1"/>
    <x v="2"/>
    <x v="748"/>
    <n v="7.72"/>
    <x v="24"/>
    <n v="32.03"/>
    <n v="31.56"/>
    <n v="0.47"/>
    <x v="257"/>
    <n v="96.5"/>
    <n v="95.57"/>
    <n v="90.86"/>
    <n v="45.45"/>
    <n v="3726.22"/>
    <n v="1.419"/>
    <n v="116.32"/>
  </r>
  <r>
    <x v="321"/>
    <x v="10"/>
    <x v="2"/>
    <x v="0"/>
    <x v="749"/>
    <n v="7.92"/>
    <x v="86"/>
    <n v="35.369999999999997"/>
    <n v="34.78"/>
    <n v="0.59"/>
    <x v="159"/>
    <n v="99"/>
    <n v="95.81"/>
    <n v="93.26"/>
    <n v="39.85"/>
    <n v="3325.03"/>
    <n v="1.1259999999999999"/>
    <n v="94"/>
  </r>
  <r>
    <x v="321"/>
    <x v="10"/>
    <x v="2"/>
    <x v="1"/>
    <x v="750"/>
    <n v="7.63"/>
    <x v="19"/>
    <n v="31.59"/>
    <n v="30.62"/>
    <n v="0.97"/>
    <x v="270"/>
    <n v="95.38"/>
    <n v="95.92"/>
    <n v="88.68"/>
    <n v="33.700000000000003"/>
    <n v="2990.57"/>
    <n v="1.0669999999999999"/>
    <n v="94.66"/>
  </r>
  <r>
    <x v="321"/>
    <x v="10"/>
    <x v="2"/>
    <x v="2"/>
    <x v="751"/>
    <n v="7.09"/>
    <x v="93"/>
    <n v="30"/>
    <n v="29.13"/>
    <n v="0.87"/>
    <x v="80"/>
    <n v="88.62"/>
    <n v="93.86"/>
    <n v="80.77"/>
    <n v="34.020000000000003"/>
    <n v="2947.32"/>
    <n v="1.1339999999999999"/>
    <n v="98.24"/>
  </r>
  <r>
    <x v="321"/>
    <x v="10"/>
    <x v="3"/>
    <x v="0"/>
    <x v="752"/>
    <n v="7.86"/>
    <x v="66"/>
    <n v="41.01"/>
    <n v="40.76"/>
    <n v="0.25"/>
    <x v="41"/>
    <n v="98.25"/>
    <n v="91.49"/>
    <n v="89.34"/>
    <n v="4.3099999999999996"/>
    <n v="1914.08"/>
    <n v="0.105"/>
    <n v="46.68"/>
  </r>
  <r>
    <x v="321"/>
    <x v="10"/>
    <x v="3"/>
    <x v="1"/>
    <x v="753"/>
    <n v="7.43"/>
    <x v="37"/>
    <n v="38.96"/>
    <n v="38.64"/>
    <n v="0.32"/>
    <x v="65"/>
    <n v="92.88"/>
    <n v="92.79"/>
    <n v="85.48"/>
    <n v="5.07"/>
    <n v="1772"/>
    <n v="0.13"/>
    <n v="45.49"/>
  </r>
  <r>
    <x v="321"/>
    <x v="10"/>
    <x v="3"/>
    <x v="2"/>
    <x v="57"/>
    <n v="7.82"/>
    <x v="46"/>
    <n v="43.89"/>
    <n v="43.11"/>
    <n v="0.78"/>
    <x v="68"/>
    <n v="97.75"/>
    <n v="94.77"/>
    <n v="90.99"/>
    <n v="4.8899999999999997"/>
    <n v="1877.38"/>
    <n v="0.111"/>
    <n v="42.77"/>
  </r>
  <r>
    <x v="322"/>
    <x v="10"/>
    <x v="0"/>
    <x v="0"/>
    <x v="1130"/>
    <n v="7.73"/>
    <x v="1"/>
    <n v="37.090000000000003"/>
    <n v="36.07"/>
    <n v="1.01"/>
    <x v="363"/>
    <n v="96.62"/>
    <n v="98.77"/>
    <n v="92.83"/>
    <n v="32.200000000000003"/>
    <n v="3038.72"/>
    <n v="0.86799999999999999"/>
    <n v="81.93"/>
  </r>
  <r>
    <x v="322"/>
    <x v="10"/>
    <x v="0"/>
    <x v="1"/>
    <x v="38"/>
    <n v="7.81"/>
    <x v="49"/>
    <n v="36.130000000000003"/>
    <n v="35.299999999999997"/>
    <n v="0.82"/>
    <x v="286"/>
    <n v="97.62"/>
    <n v="94.25"/>
    <n v="89.92"/>
    <n v="30.9"/>
    <n v="2915.19"/>
    <n v="0.85499999999999998"/>
    <n v="80.69"/>
  </r>
  <r>
    <x v="322"/>
    <x v="10"/>
    <x v="0"/>
    <x v="2"/>
    <x v="411"/>
    <n v="7.29"/>
    <x v="118"/>
    <n v="32.950000000000003"/>
    <n v="32.11"/>
    <n v="0.83"/>
    <x v="157"/>
    <n v="91.12"/>
    <n v="96.57"/>
    <n v="85.77"/>
    <n v="28.96"/>
    <n v="2844.37"/>
    <n v="0.879"/>
    <n v="86.33"/>
  </r>
  <r>
    <x v="322"/>
    <x v="10"/>
    <x v="1"/>
    <x v="0"/>
    <x v="1334"/>
    <n v="7.6"/>
    <x v="5"/>
    <n v="33.369999999999997"/>
    <n v="32.729999999999997"/>
    <n v="0.64"/>
    <x v="370"/>
    <n v="95"/>
    <n v="95.38"/>
    <n v="88.86"/>
    <n v="48.92"/>
    <n v="3947.83"/>
    <n v="1.466"/>
    <n v="118.3"/>
  </r>
  <r>
    <x v="322"/>
    <x v="10"/>
    <x v="1"/>
    <x v="1"/>
    <x v="41"/>
    <n v="7.57"/>
    <x v="42"/>
    <n v="33.549999999999997"/>
    <n v="32.82"/>
    <n v="0.73"/>
    <x v="296"/>
    <n v="94.62"/>
    <n v="101.43"/>
    <n v="93.89"/>
    <n v="49.13"/>
    <n v="4040.44"/>
    <n v="1.464"/>
    <n v="120.44"/>
  </r>
  <r>
    <x v="322"/>
    <x v="10"/>
    <x v="1"/>
    <x v="2"/>
    <x v="414"/>
    <n v="7.56"/>
    <x v="76"/>
    <n v="33.020000000000003"/>
    <n v="31.97"/>
    <n v="1.05"/>
    <x v="386"/>
    <n v="94.5"/>
    <n v="91.02"/>
    <n v="83.27"/>
    <n v="48.76"/>
    <n v="3843.59"/>
    <n v="1.4770000000000001"/>
    <n v="116.39"/>
  </r>
  <r>
    <x v="322"/>
    <x v="10"/>
    <x v="2"/>
    <x v="0"/>
    <x v="1090"/>
    <n v="7.79"/>
    <x v="71"/>
    <n v="35.950000000000003"/>
    <n v="34.97"/>
    <n v="0.97"/>
    <x v="308"/>
    <n v="97.38"/>
    <n v="97.88"/>
    <n v="92.73"/>
    <n v="38.19"/>
    <n v="3468.71"/>
    <n v="1.0620000000000001"/>
    <n v="96.49"/>
  </r>
  <r>
    <x v="322"/>
    <x v="10"/>
    <x v="2"/>
    <x v="1"/>
    <x v="44"/>
    <n v="7.44"/>
    <x v="43"/>
    <n v="31.49"/>
    <n v="30.56"/>
    <n v="0.93"/>
    <x v="37"/>
    <n v="93"/>
    <n v="95.7"/>
    <n v="86.37"/>
    <n v="35.53"/>
    <n v="3122.93"/>
    <n v="1.1279999999999999"/>
    <n v="99.17"/>
  </r>
  <r>
    <x v="322"/>
    <x v="10"/>
    <x v="2"/>
    <x v="2"/>
    <x v="1132"/>
    <n v="7.36"/>
    <x v="38"/>
    <n v="32.200000000000003"/>
    <n v="31.44"/>
    <n v="0.76"/>
    <x v="232"/>
    <n v="92"/>
    <n v="95.36"/>
    <n v="85.66"/>
    <n v="34.11"/>
    <n v="3111.37"/>
    <n v="1.06"/>
    <n v="96.63"/>
  </r>
  <r>
    <x v="322"/>
    <x v="10"/>
    <x v="3"/>
    <x v="0"/>
    <x v="1335"/>
    <n v="7.21"/>
    <x v="68"/>
    <n v="37.9"/>
    <n v="37.5"/>
    <n v="0.4"/>
    <x v="250"/>
    <n v="90.12"/>
    <n v="98.77"/>
    <n v="88.07"/>
    <n v="5.36"/>
    <n v="1637.08"/>
    <n v="0.14099999999999999"/>
    <n v="43.2"/>
  </r>
  <r>
    <x v="322"/>
    <x v="10"/>
    <x v="3"/>
    <x v="1"/>
    <x v="47"/>
    <n v="7.54"/>
    <x v="61"/>
    <n v="36.1"/>
    <n v="35.880000000000003"/>
    <n v="0.22"/>
    <x v="435"/>
    <n v="94.25"/>
    <n v="99.59"/>
    <n v="93.3"/>
    <n v="4.09"/>
    <n v="1501.37"/>
    <n v="0.113"/>
    <n v="41.59"/>
  </r>
  <r>
    <x v="322"/>
    <x v="10"/>
    <x v="3"/>
    <x v="2"/>
    <x v="1133"/>
    <n v="7.68"/>
    <x v="17"/>
    <n v="38.1"/>
    <n v="37.47"/>
    <n v="0.62"/>
    <x v="211"/>
    <n v="96"/>
    <n v="96.22"/>
    <n v="90.85"/>
    <n v="4.58"/>
    <n v="1614.3"/>
    <n v="0.12"/>
    <n v="42.37"/>
  </r>
  <r>
    <x v="323"/>
    <x v="10"/>
    <x v="0"/>
    <x v="0"/>
    <x v="874"/>
    <n v="7.5"/>
    <x v="35"/>
    <n v="36.69"/>
    <n v="35.9"/>
    <n v="0.8"/>
    <x v="296"/>
    <n v="93.75"/>
    <n v="95.94"/>
    <n v="87.99"/>
    <n v="30.25"/>
    <n v="3027.1"/>
    <n v="0.82399999999999995"/>
    <n v="82.5"/>
  </r>
  <r>
    <x v="323"/>
    <x v="10"/>
    <x v="0"/>
    <x v="1"/>
    <x v="680"/>
    <n v="7.56"/>
    <x v="76"/>
    <n v="37.22"/>
    <n v="36.26"/>
    <n v="0.96"/>
    <x v="251"/>
    <n v="94.5"/>
    <n v="101.75"/>
    <n v="93.67"/>
    <n v="32.61"/>
    <n v="3103.28"/>
    <n v="0.876"/>
    <n v="83.38"/>
  </r>
  <r>
    <x v="323"/>
    <x v="10"/>
    <x v="0"/>
    <x v="2"/>
    <x v="681"/>
    <n v="7.66"/>
    <x v="63"/>
    <n v="35.65"/>
    <n v="34.65"/>
    <n v="1"/>
    <x v="352"/>
    <n v="95.75"/>
    <n v="94.48"/>
    <n v="87.93"/>
    <n v="30.53"/>
    <n v="2954.97"/>
    <n v="0.85599999999999998"/>
    <n v="82.9"/>
  </r>
  <r>
    <x v="323"/>
    <x v="10"/>
    <x v="1"/>
    <x v="0"/>
    <x v="684"/>
    <n v="7.7"/>
    <x v="10"/>
    <n v="34.64"/>
    <n v="34.19"/>
    <n v="0.45"/>
    <x v="20"/>
    <n v="96.25"/>
    <n v="93.58"/>
    <n v="88.9"/>
    <n v="50.25"/>
    <n v="3985.86"/>
    <n v="1.4510000000000001"/>
    <n v="115.08"/>
  </r>
  <r>
    <x v="323"/>
    <x v="10"/>
    <x v="1"/>
    <x v="1"/>
    <x v="261"/>
    <n v="7.26"/>
    <x v="100"/>
    <n v="30.9"/>
    <n v="30.89"/>
    <n v="0"/>
    <x v="177"/>
    <n v="90.75"/>
    <n v="95.66"/>
    <n v="86.8"/>
    <n v="46.45"/>
    <n v="3676.71"/>
    <n v="1.5029999999999999"/>
    <n v="119"/>
  </r>
  <r>
    <x v="323"/>
    <x v="10"/>
    <x v="1"/>
    <x v="2"/>
    <x v="1066"/>
    <n v="7.86"/>
    <x v="66"/>
    <n v="30.37"/>
    <n v="29.8"/>
    <n v="0.56999999999999995"/>
    <x v="237"/>
    <n v="98.25"/>
    <n v="93.87"/>
    <n v="90.48"/>
    <n v="43.52"/>
    <n v="3730.9"/>
    <n v="1.4330000000000001"/>
    <n v="122.84"/>
  </r>
  <r>
    <x v="323"/>
    <x v="10"/>
    <x v="2"/>
    <x v="0"/>
    <x v="875"/>
    <n v="7.56"/>
    <x v="76"/>
    <n v="31.29"/>
    <n v="30.33"/>
    <n v="0.97"/>
    <x v="149"/>
    <n v="94.5"/>
    <n v="97.78"/>
    <n v="89.54"/>
    <n v="33.950000000000003"/>
    <n v="3043.02"/>
    <n v="1.085"/>
    <n v="97.24"/>
  </r>
  <r>
    <x v="323"/>
    <x v="10"/>
    <x v="2"/>
    <x v="1"/>
    <x v="1218"/>
    <n v="7.83"/>
    <x v="11"/>
    <n v="29.53"/>
    <n v="28.85"/>
    <n v="0.69"/>
    <x v="72"/>
    <n v="97.88"/>
    <n v="98.11"/>
    <n v="93.79"/>
    <n v="32.619999999999997"/>
    <n v="2799.35"/>
    <n v="1.105"/>
    <n v="94.79"/>
  </r>
  <r>
    <x v="323"/>
    <x v="10"/>
    <x v="2"/>
    <x v="2"/>
    <x v="1165"/>
    <n v="7.57"/>
    <x v="42"/>
    <n v="28.13"/>
    <n v="27.54"/>
    <n v="0.59"/>
    <x v="115"/>
    <n v="94.62"/>
    <n v="95.84"/>
    <n v="88.78"/>
    <n v="30.83"/>
    <n v="2746.73"/>
    <n v="1.0960000000000001"/>
    <n v="97.65"/>
  </r>
  <r>
    <x v="323"/>
    <x v="10"/>
    <x v="3"/>
    <x v="0"/>
    <x v="628"/>
    <n v="7.4"/>
    <x v="81"/>
    <n v="37.57"/>
    <n v="37.28"/>
    <n v="0.28999999999999998"/>
    <x v="100"/>
    <n v="92.5"/>
    <n v="98.83"/>
    <n v="90.72"/>
    <n v="4.29"/>
    <n v="1672.44"/>
    <n v="0.114"/>
    <n v="44.52"/>
  </r>
  <r>
    <x v="323"/>
    <x v="10"/>
    <x v="3"/>
    <x v="1"/>
    <x v="629"/>
    <n v="7.93"/>
    <x v="115"/>
    <n v="42.35"/>
    <n v="41.84"/>
    <n v="0.51"/>
    <x v="408"/>
    <n v="99.12"/>
    <n v="92.42"/>
    <n v="90.51"/>
    <n v="3.82"/>
    <n v="1795.02"/>
    <n v="0.09"/>
    <n v="42.38"/>
  </r>
  <r>
    <x v="323"/>
    <x v="10"/>
    <x v="3"/>
    <x v="2"/>
    <x v="868"/>
    <n v="7.39"/>
    <x v="59"/>
    <n v="39.369999999999997"/>
    <n v="39.29"/>
    <n v="0.08"/>
    <x v="461"/>
    <n v="92.38"/>
    <n v="90.58"/>
    <n v="83.5"/>
    <n v="3.76"/>
    <n v="1476.29"/>
    <n v="9.6000000000000002E-2"/>
    <n v="37.5"/>
  </r>
  <r>
    <x v="324"/>
    <x v="10"/>
    <x v="0"/>
    <x v="0"/>
    <x v="1227"/>
    <n v="7.63"/>
    <x v="19"/>
    <n v="37.32"/>
    <n v="36"/>
    <n v="1.31"/>
    <x v="106"/>
    <n v="95.38"/>
    <n v="99.27"/>
    <n v="91.35"/>
    <n v="31.34"/>
    <n v="3155.55"/>
    <n v="0.84"/>
    <n v="84.56"/>
  </r>
  <r>
    <x v="324"/>
    <x v="10"/>
    <x v="0"/>
    <x v="1"/>
    <x v="663"/>
    <n v="7.6"/>
    <x v="5"/>
    <n v="34.659999999999997"/>
    <n v="33.99"/>
    <n v="0.67"/>
    <x v="370"/>
    <n v="95"/>
    <n v="96.36"/>
    <n v="89.77"/>
    <n v="28.74"/>
    <n v="2796.68"/>
    <n v="0.82899999999999996"/>
    <n v="80.680000000000007"/>
  </r>
  <r>
    <x v="324"/>
    <x v="10"/>
    <x v="0"/>
    <x v="2"/>
    <x v="223"/>
    <n v="7.7"/>
    <x v="10"/>
    <n v="35.97"/>
    <n v="35.36"/>
    <n v="0.6"/>
    <x v="159"/>
    <n v="96.25"/>
    <n v="101.01"/>
    <n v="95.59"/>
    <n v="29.62"/>
    <n v="2845.97"/>
    <n v="0.82399999999999995"/>
    <n v="79.12"/>
  </r>
  <r>
    <x v="324"/>
    <x v="10"/>
    <x v="1"/>
    <x v="0"/>
    <x v="226"/>
    <n v="7.99"/>
    <x v="130"/>
    <n v="34.18"/>
    <n v="34.18"/>
    <n v="0"/>
    <x v="56"/>
    <n v="99.88"/>
    <n v="89.47"/>
    <n v="89.36"/>
    <n v="48.43"/>
    <n v="3965.99"/>
    <n v="1.417"/>
    <n v="116.02"/>
  </r>
  <r>
    <x v="324"/>
    <x v="10"/>
    <x v="1"/>
    <x v="1"/>
    <x v="666"/>
    <n v="7.86"/>
    <x v="66"/>
    <n v="37.979999999999997"/>
    <n v="37.79"/>
    <n v="0.19"/>
    <x v="437"/>
    <n v="98.25"/>
    <n v="95.25"/>
    <n v="93.12"/>
    <n v="53.88"/>
    <n v="4407.8500000000004"/>
    <n v="1.419"/>
    <n v="116.07"/>
  </r>
  <r>
    <x v="324"/>
    <x v="10"/>
    <x v="1"/>
    <x v="2"/>
    <x v="1056"/>
    <n v="7.65"/>
    <x v="48"/>
    <n v="30.79"/>
    <n v="30.11"/>
    <n v="0.69"/>
    <x v="35"/>
    <n v="95.62"/>
    <n v="97.38"/>
    <n v="91.04"/>
    <n v="45.53"/>
    <n v="3578.14"/>
    <n v="1.478"/>
    <n v="116.2"/>
  </r>
  <r>
    <x v="324"/>
    <x v="10"/>
    <x v="2"/>
    <x v="0"/>
    <x v="1066"/>
    <n v="7.53"/>
    <x v="78"/>
    <n v="32.22"/>
    <n v="31.71"/>
    <n v="0.51"/>
    <x v="219"/>
    <n v="94.12"/>
    <n v="99"/>
    <n v="91.71"/>
    <n v="35.39"/>
    <n v="2935.43"/>
    <n v="1.0980000000000001"/>
    <n v="91.11"/>
  </r>
  <r>
    <x v="324"/>
    <x v="10"/>
    <x v="2"/>
    <x v="1"/>
    <x v="730"/>
    <n v="7.52"/>
    <x v="39"/>
    <n v="32.44"/>
    <n v="31.98"/>
    <n v="0.46"/>
    <x v="103"/>
    <n v="94"/>
    <n v="92.35"/>
    <n v="85.57"/>
    <n v="35.799999999999997"/>
    <n v="3136.83"/>
    <n v="1.1040000000000001"/>
    <n v="96.7"/>
  </r>
  <r>
    <x v="324"/>
    <x v="10"/>
    <x v="2"/>
    <x v="2"/>
    <x v="1270"/>
    <n v="7.01"/>
    <x v="147"/>
    <n v="28.23"/>
    <n v="27.61"/>
    <n v="0.62"/>
    <x v="301"/>
    <n v="87.62"/>
    <n v="96.07"/>
    <n v="82.32"/>
    <n v="31.08"/>
    <n v="2741.4"/>
    <n v="1.101"/>
    <n v="97.1"/>
  </r>
  <r>
    <x v="324"/>
    <x v="10"/>
    <x v="3"/>
    <x v="0"/>
    <x v="255"/>
    <n v="7.51"/>
    <x v="28"/>
    <n v="40.32"/>
    <n v="39.909999999999997"/>
    <n v="0.41"/>
    <x v="295"/>
    <n v="93.88"/>
    <n v="97.74"/>
    <n v="90.82"/>
    <n v="3.89"/>
    <n v="1655.09"/>
    <n v="9.7000000000000003E-2"/>
    <n v="41.05"/>
  </r>
  <r>
    <x v="324"/>
    <x v="10"/>
    <x v="3"/>
    <x v="1"/>
    <x v="732"/>
    <n v="7.15"/>
    <x v="108"/>
    <n v="34.18"/>
    <n v="33.58"/>
    <n v="0.59"/>
    <x v="107"/>
    <n v="89.38"/>
    <n v="99.75"/>
    <n v="87.6"/>
    <n v="3.4"/>
    <n v="1484.71"/>
    <n v="9.9000000000000005E-2"/>
    <n v="43.44"/>
  </r>
  <r>
    <x v="324"/>
    <x v="10"/>
    <x v="3"/>
    <x v="2"/>
    <x v="417"/>
    <n v="7.6"/>
    <x v="5"/>
    <n v="38.78"/>
    <n v="38.57"/>
    <n v="0.21"/>
    <x v="248"/>
    <n v="95"/>
    <n v="92.44"/>
    <n v="87.35"/>
    <n v="6.56"/>
    <n v="1564.03"/>
    <n v="0.16900000000000001"/>
    <n v="40.33"/>
  </r>
  <r>
    <x v="325"/>
    <x v="10"/>
    <x v="0"/>
    <x v="0"/>
    <x v="838"/>
    <n v="7.46"/>
    <x v="96"/>
    <n v="36.35"/>
    <n v="35.15"/>
    <n v="1.2"/>
    <x v="383"/>
    <n v="93.25"/>
    <n v="99.71"/>
    <n v="89.92"/>
    <n v="30.58"/>
    <n v="2890.19"/>
    <n v="0.84099999999999997"/>
    <n v="79.510000000000005"/>
  </r>
  <r>
    <x v="325"/>
    <x v="10"/>
    <x v="0"/>
    <x v="1"/>
    <x v="1336"/>
    <n v="7.59"/>
    <x v="3"/>
    <n v="35.32"/>
    <n v="34.479999999999997"/>
    <n v="0.84"/>
    <x v="17"/>
    <n v="94.88"/>
    <n v="96.1"/>
    <n v="89.02"/>
    <n v="31.3"/>
    <n v="3033.64"/>
    <n v="0.88600000000000001"/>
    <n v="85.9"/>
  </r>
  <r>
    <x v="325"/>
    <x v="10"/>
    <x v="0"/>
    <x v="2"/>
    <x v="917"/>
    <n v="7.4"/>
    <x v="81"/>
    <n v="35.72"/>
    <n v="35.340000000000003"/>
    <n v="0.38"/>
    <x v="250"/>
    <n v="92.5"/>
    <n v="91.1"/>
    <n v="83.37"/>
    <n v="30.85"/>
    <n v="2840.32"/>
    <n v="0.86399999999999999"/>
    <n v="79.52"/>
  </r>
  <r>
    <x v="325"/>
    <x v="10"/>
    <x v="1"/>
    <x v="0"/>
    <x v="63"/>
    <n v="7.68"/>
    <x v="17"/>
    <n v="32.42"/>
    <n v="30.46"/>
    <n v="1.96"/>
    <x v="504"/>
    <n v="96"/>
    <n v="94.55"/>
    <n v="85.26"/>
    <n v="46.51"/>
    <n v="3683.47"/>
    <n v="1.4350000000000001"/>
    <n v="113.61"/>
  </r>
  <r>
    <x v="325"/>
    <x v="10"/>
    <x v="1"/>
    <x v="1"/>
    <x v="64"/>
    <n v="7.93"/>
    <x v="115"/>
    <n v="31.35"/>
    <n v="30.97"/>
    <n v="0.38"/>
    <x v="18"/>
    <n v="99.12"/>
    <n v="102.57"/>
    <n v="100.44"/>
    <n v="46.55"/>
    <n v="3671.37"/>
    <n v="1.4850000000000001"/>
    <n v="117.11"/>
  </r>
  <r>
    <x v="325"/>
    <x v="10"/>
    <x v="1"/>
    <x v="2"/>
    <x v="65"/>
    <n v="7.33"/>
    <x v="60"/>
    <n v="31.13"/>
    <n v="30.74"/>
    <n v="0.39"/>
    <x v="376"/>
    <n v="91.62"/>
    <n v="91.1"/>
    <n v="82.43"/>
    <n v="45.05"/>
    <n v="3762.31"/>
    <n v="1.4470000000000001"/>
    <n v="120.85"/>
  </r>
  <r>
    <x v="325"/>
    <x v="10"/>
    <x v="2"/>
    <x v="0"/>
    <x v="1288"/>
    <n v="7.16"/>
    <x v="146"/>
    <n v="27.76"/>
    <n v="26.64"/>
    <n v="1.1200000000000001"/>
    <x v="382"/>
    <n v="89.5"/>
    <n v="98.04"/>
    <n v="84.2"/>
    <n v="31.7"/>
    <n v="2769"/>
    <n v="1.1419999999999999"/>
    <n v="99.76"/>
  </r>
  <r>
    <x v="325"/>
    <x v="10"/>
    <x v="2"/>
    <x v="1"/>
    <x v="1337"/>
    <n v="7.28"/>
    <x v="90"/>
    <n v="28.37"/>
    <n v="27.23"/>
    <n v="1.1399999999999999"/>
    <x v="252"/>
    <n v="91"/>
    <n v="93.73"/>
    <n v="81.86"/>
    <n v="30.75"/>
    <n v="2669.27"/>
    <n v="1.0840000000000001"/>
    <n v="94.08"/>
  </r>
  <r>
    <x v="325"/>
    <x v="10"/>
    <x v="2"/>
    <x v="2"/>
    <x v="1338"/>
    <n v="7.37"/>
    <x v="47"/>
    <n v="28.56"/>
    <n v="27.86"/>
    <n v="0.7"/>
    <x v="76"/>
    <n v="92.12"/>
    <n v="88.68"/>
    <n v="79.7"/>
    <n v="31.29"/>
    <n v="2655.18"/>
    <n v="1.0960000000000001"/>
    <n v="92.97"/>
  </r>
  <r>
    <x v="325"/>
    <x v="10"/>
    <x v="3"/>
    <x v="0"/>
    <x v="1290"/>
    <n v="7.93"/>
    <x v="115"/>
    <n v="34.909999999999997"/>
    <n v="34.21"/>
    <n v="0.7"/>
    <x v="14"/>
    <n v="99.12"/>
    <n v="95.03"/>
    <n v="92.31"/>
    <n v="3.36"/>
    <n v="1380.91"/>
    <n v="9.6000000000000002E-2"/>
    <n v="39.56"/>
  </r>
  <r>
    <x v="325"/>
    <x v="10"/>
    <x v="3"/>
    <x v="1"/>
    <x v="1024"/>
    <n v="7.75"/>
    <x v="53"/>
    <n v="36.840000000000003"/>
    <n v="36.229999999999997"/>
    <n v="0.6"/>
    <x v="312"/>
    <n v="96.88"/>
    <n v="90.59"/>
    <n v="86.33"/>
    <n v="7.62"/>
    <n v="1565.7"/>
    <n v="0.20699999999999999"/>
    <n v="42.51"/>
  </r>
  <r>
    <x v="325"/>
    <x v="10"/>
    <x v="3"/>
    <x v="2"/>
    <x v="522"/>
    <n v="7.73"/>
    <x v="1"/>
    <n v="37.72"/>
    <n v="37.54"/>
    <n v="0.18"/>
    <x v="414"/>
    <n v="96.62"/>
    <n v="91.16"/>
    <n v="87.67"/>
    <n v="3.8"/>
    <n v="1589.7"/>
    <n v="0.10100000000000001"/>
    <n v="42.14"/>
  </r>
  <r>
    <x v="326"/>
    <x v="10"/>
    <x v="0"/>
    <x v="0"/>
    <x v="642"/>
    <n v="7.45"/>
    <x v="58"/>
    <n v="35.64"/>
    <n v="34.979999999999997"/>
    <n v="0.66"/>
    <x v="77"/>
    <n v="93.12"/>
    <n v="95.47"/>
    <n v="87.25"/>
    <n v="28.9"/>
    <n v="2869.36"/>
    <n v="0.81100000000000005"/>
    <n v="80.510000000000005"/>
  </r>
  <r>
    <x v="326"/>
    <x v="10"/>
    <x v="0"/>
    <x v="1"/>
    <x v="643"/>
    <n v="7.56"/>
    <x v="76"/>
    <n v="38.369999999999997"/>
    <n v="37.17"/>
    <n v="1.19"/>
    <x v="359"/>
    <n v="94.5"/>
    <n v="94.75"/>
    <n v="86.76"/>
    <n v="33.82"/>
    <n v="3099.06"/>
    <n v="0.88100000000000001"/>
    <n v="80.77"/>
  </r>
  <r>
    <x v="326"/>
    <x v="10"/>
    <x v="0"/>
    <x v="2"/>
    <x v="644"/>
    <n v="7.79"/>
    <x v="71"/>
    <n v="35.82"/>
    <n v="35.520000000000003"/>
    <n v="0.3"/>
    <x v="222"/>
    <n v="97.38"/>
    <n v="95.34"/>
    <n v="92.07"/>
    <n v="30.65"/>
    <n v="2926.33"/>
    <n v="0.85599999999999998"/>
    <n v="81.7"/>
  </r>
  <r>
    <x v="326"/>
    <x v="10"/>
    <x v="1"/>
    <x v="0"/>
    <x v="970"/>
    <n v="7.73"/>
    <x v="1"/>
    <n v="32.57"/>
    <n v="31.8"/>
    <n v="0.77"/>
    <x v="232"/>
    <n v="96.62"/>
    <n v="102.71"/>
    <n v="96.9"/>
    <n v="47.24"/>
    <n v="3821.05"/>
    <n v="1.45"/>
    <n v="117.32"/>
  </r>
  <r>
    <x v="326"/>
    <x v="10"/>
    <x v="1"/>
    <x v="1"/>
    <x v="971"/>
    <n v="7.81"/>
    <x v="49"/>
    <n v="35.11"/>
    <n v="34.130000000000003"/>
    <n v="0.97"/>
    <x v="305"/>
    <n v="97.62"/>
    <n v="100.43"/>
    <n v="95.33"/>
    <n v="51.1"/>
    <n v="4117.7"/>
    <n v="1.456"/>
    <n v="117.29"/>
  </r>
  <r>
    <x v="326"/>
    <x v="10"/>
    <x v="1"/>
    <x v="2"/>
    <x v="972"/>
    <n v="7.67"/>
    <x v="0"/>
    <n v="29.9"/>
    <n v="29.39"/>
    <n v="0.51"/>
    <x v="395"/>
    <n v="95.88"/>
    <n v="95.02"/>
    <n v="89.56"/>
    <n v="44.35"/>
    <n v="3566.09"/>
    <n v="1.4830000000000001"/>
    <n v="119.26"/>
  </r>
  <r>
    <x v="326"/>
    <x v="10"/>
    <x v="2"/>
    <x v="0"/>
    <x v="1283"/>
    <n v="7.74"/>
    <x v="45"/>
    <n v="34.07"/>
    <n v="33.35"/>
    <n v="0.72"/>
    <x v="254"/>
    <n v="96.75"/>
    <n v="92.87"/>
    <n v="87.96"/>
    <n v="38.17"/>
    <n v="3149.88"/>
    <n v="1.121"/>
    <n v="92.46"/>
  </r>
  <r>
    <x v="326"/>
    <x v="10"/>
    <x v="2"/>
    <x v="1"/>
    <x v="1268"/>
    <n v="7.32"/>
    <x v="18"/>
    <n v="26.43"/>
    <n v="25.62"/>
    <n v="0.81"/>
    <x v="67"/>
    <n v="91.5"/>
    <n v="95.68"/>
    <n v="84.85"/>
    <n v="29.45"/>
    <n v="2602.1"/>
    <n v="1.1140000000000001"/>
    <n v="98.44"/>
  </r>
  <r>
    <x v="326"/>
    <x v="10"/>
    <x v="2"/>
    <x v="2"/>
    <x v="1339"/>
    <n v="7.74"/>
    <x v="45"/>
    <n v="30.42"/>
    <n v="29.48"/>
    <n v="0.94"/>
    <x v="149"/>
    <n v="96.75"/>
    <n v="93.82"/>
    <n v="87.97"/>
    <n v="32.49"/>
    <n v="2846.35"/>
    <n v="1.0680000000000001"/>
    <n v="93.57"/>
  </r>
  <r>
    <x v="326"/>
    <x v="10"/>
    <x v="3"/>
    <x v="0"/>
    <x v="138"/>
    <n v="7.72"/>
    <x v="24"/>
    <n v="36.82"/>
    <n v="36.409999999999997"/>
    <n v="0.41"/>
    <x v="187"/>
    <n v="96.5"/>
    <n v="96.23"/>
    <n v="91.83"/>
    <n v="5.31"/>
    <n v="1437.17"/>
    <n v="0.14399999999999999"/>
    <n v="39.03"/>
  </r>
  <r>
    <x v="326"/>
    <x v="10"/>
    <x v="3"/>
    <x v="1"/>
    <x v="1059"/>
    <n v="7.62"/>
    <x v="54"/>
    <n v="35.770000000000003"/>
    <n v="35.22"/>
    <n v="0.55000000000000004"/>
    <x v="113"/>
    <n v="95.25"/>
    <n v="92.62"/>
    <n v="86.86"/>
    <n v="3.55"/>
    <n v="1447.32"/>
    <n v="9.9000000000000005E-2"/>
    <n v="40.46"/>
  </r>
  <r>
    <x v="326"/>
    <x v="10"/>
    <x v="3"/>
    <x v="2"/>
    <x v="711"/>
    <n v="7.55"/>
    <x v="25"/>
    <n v="32.32"/>
    <n v="31.82"/>
    <n v="0.5"/>
    <x v="113"/>
    <n v="94.38"/>
    <n v="99.46"/>
    <n v="92.41"/>
    <n v="2.69"/>
    <n v="1415.44"/>
    <n v="8.3000000000000004E-2"/>
    <n v="43.79"/>
  </r>
  <r>
    <x v="327"/>
    <x v="10"/>
    <x v="0"/>
    <x v="0"/>
    <x v="656"/>
    <n v="7.33"/>
    <x v="60"/>
    <n v="34.57"/>
    <n v="34.01"/>
    <n v="0.56000000000000005"/>
    <x v="312"/>
    <n v="91.62"/>
    <n v="97.41"/>
    <n v="87.8"/>
    <n v="29.95"/>
    <n v="2803.38"/>
    <n v="0.86599999999999999"/>
    <n v="81.09"/>
  </r>
  <r>
    <x v="327"/>
    <x v="10"/>
    <x v="0"/>
    <x v="1"/>
    <x v="4"/>
    <n v="7.77"/>
    <x v="26"/>
    <n v="36.24"/>
    <n v="35.69"/>
    <n v="0.55000000000000004"/>
    <x v="279"/>
    <n v="97.12"/>
    <n v="95.45"/>
    <n v="91.3"/>
    <n v="33.01"/>
    <n v="2952.45"/>
    <n v="0.91100000000000003"/>
    <n v="81.47"/>
  </r>
  <r>
    <x v="327"/>
    <x v="10"/>
    <x v="0"/>
    <x v="2"/>
    <x v="5"/>
    <n v="7.96"/>
    <x v="109"/>
    <n v="35.909999999999997"/>
    <n v="35.119999999999997"/>
    <n v="0.8"/>
    <x v="208"/>
    <n v="99.5"/>
    <n v="99.13"/>
    <n v="96.44"/>
    <n v="29.28"/>
    <n v="2829.92"/>
    <n v="0.81499999999999995"/>
    <n v="78.8"/>
  </r>
  <r>
    <x v="327"/>
    <x v="10"/>
    <x v="1"/>
    <x v="0"/>
    <x v="613"/>
    <n v="7.99"/>
    <x v="130"/>
    <n v="32.869999999999997"/>
    <n v="32.79"/>
    <n v="0.09"/>
    <x v="364"/>
    <n v="99.88"/>
    <n v="98.2"/>
    <n v="97.82"/>
    <n v="46.2"/>
    <n v="3887.38"/>
    <n v="1.4059999999999999"/>
    <n v="118.26"/>
  </r>
  <r>
    <x v="327"/>
    <x v="10"/>
    <x v="1"/>
    <x v="1"/>
    <x v="885"/>
    <n v="7.56"/>
    <x v="76"/>
    <n v="31.57"/>
    <n v="30.88"/>
    <n v="0.69"/>
    <x v="1"/>
    <n v="94.5"/>
    <n v="93.06"/>
    <n v="86.03"/>
    <n v="45.64"/>
    <n v="3707.99"/>
    <n v="1.446"/>
    <n v="117.46"/>
  </r>
  <r>
    <x v="327"/>
    <x v="10"/>
    <x v="1"/>
    <x v="2"/>
    <x v="1124"/>
    <n v="7.45"/>
    <x v="58"/>
    <n v="29.33"/>
    <n v="28.75"/>
    <n v="0.57999999999999996"/>
    <x v="142"/>
    <n v="93.12"/>
    <n v="98.95"/>
    <n v="90.31"/>
    <n v="42.08"/>
    <n v="3382.06"/>
    <n v="1.4339999999999999"/>
    <n v="115.3"/>
  </r>
  <r>
    <x v="327"/>
    <x v="10"/>
    <x v="2"/>
    <x v="0"/>
    <x v="1267"/>
    <n v="7.67"/>
    <x v="0"/>
    <n v="31.03"/>
    <n v="30.28"/>
    <n v="0.74"/>
    <x v="244"/>
    <n v="95.88"/>
    <n v="93.71"/>
    <n v="87.69"/>
    <n v="33.76"/>
    <n v="3108.38"/>
    <n v="1.0880000000000001"/>
    <n v="100.19"/>
  </r>
  <r>
    <x v="327"/>
    <x v="10"/>
    <x v="2"/>
    <x v="1"/>
    <x v="1340"/>
    <n v="7.49"/>
    <x v="55"/>
    <n v="31.01"/>
    <n v="30.25"/>
    <n v="0.75"/>
    <x v="59"/>
    <n v="93.62"/>
    <n v="93.6"/>
    <n v="85.51"/>
    <n v="34.909999999999997"/>
    <n v="2989.34"/>
    <n v="1.1259999999999999"/>
    <n v="96.41"/>
  </r>
  <r>
    <x v="327"/>
    <x v="10"/>
    <x v="2"/>
    <x v="2"/>
    <x v="1341"/>
    <n v="7.07"/>
    <x v="98"/>
    <n v="28.95"/>
    <n v="28.46"/>
    <n v="0.49"/>
    <x v="25"/>
    <n v="88.38"/>
    <n v="92.35"/>
    <n v="80.239999999999995"/>
    <n v="32.29"/>
    <n v="2813.88"/>
    <n v="1.1160000000000001"/>
    <n v="97.21"/>
  </r>
  <r>
    <x v="327"/>
    <x v="10"/>
    <x v="3"/>
    <x v="0"/>
    <x v="440"/>
    <n v="7.22"/>
    <x v="74"/>
    <n v="34.04"/>
    <n v="33.799999999999997"/>
    <n v="0.24"/>
    <x v="51"/>
    <n v="90.25"/>
    <n v="97.39"/>
    <n v="87.28"/>
    <n v="3.41"/>
    <n v="1414.48"/>
    <n v="0.1"/>
    <n v="41.56"/>
  </r>
  <r>
    <x v="327"/>
    <x v="10"/>
    <x v="3"/>
    <x v="1"/>
    <x v="1342"/>
    <n v="7.52"/>
    <x v="39"/>
    <n v="36.450000000000003"/>
    <n v="36.340000000000003"/>
    <n v="0.11"/>
    <x v="284"/>
    <n v="94"/>
    <n v="95.06"/>
    <n v="89.09"/>
    <n v="4.8899999999999997"/>
    <n v="1459.95"/>
    <n v="0.13400000000000001"/>
    <n v="40.049999999999997"/>
  </r>
  <r>
    <x v="327"/>
    <x v="10"/>
    <x v="3"/>
    <x v="2"/>
    <x v="1343"/>
    <n v="7.66"/>
    <x v="63"/>
    <n v="39.840000000000003"/>
    <n v="39.28"/>
    <n v="0.56000000000000005"/>
    <x v="348"/>
    <n v="95.75"/>
    <n v="99.13"/>
    <n v="93.59"/>
    <n v="2.63"/>
    <n v="1614.57"/>
    <n v="6.6000000000000003E-2"/>
    <n v="40.53"/>
  </r>
  <r>
    <x v="328"/>
    <x v="10"/>
    <x v="0"/>
    <x v="0"/>
    <x v="963"/>
    <n v="7.7"/>
    <x v="10"/>
    <n v="39.49"/>
    <n v="38.76"/>
    <n v="0.73"/>
    <x v="340"/>
    <n v="96.25"/>
    <n v="99.89"/>
    <n v="94.37"/>
    <n v="34.549999999999997"/>
    <n v="3242.84"/>
    <n v="0.875"/>
    <n v="82.12"/>
  </r>
  <r>
    <x v="328"/>
    <x v="10"/>
    <x v="0"/>
    <x v="1"/>
    <x v="618"/>
    <n v="7.67"/>
    <x v="0"/>
    <n v="39.53"/>
    <n v="38.21"/>
    <n v="1.32"/>
    <x v="357"/>
    <n v="95.88"/>
    <n v="99.02"/>
    <n v="91.77"/>
    <n v="32.369999999999997"/>
    <n v="3287.82"/>
    <n v="0.81899999999999995"/>
    <n v="83.17"/>
  </r>
  <r>
    <x v="328"/>
    <x v="10"/>
    <x v="0"/>
    <x v="2"/>
    <x v="1059"/>
    <n v="7.71"/>
    <x v="41"/>
    <n v="36.369999999999997"/>
    <n v="35.909999999999997"/>
    <n v="0.46"/>
    <x v="169"/>
    <n v="96.38"/>
    <n v="91.36"/>
    <n v="86.93"/>
    <n v="32.14"/>
    <n v="3067.39"/>
    <n v="0.88400000000000001"/>
    <n v="84.34"/>
  </r>
  <r>
    <x v="328"/>
    <x v="10"/>
    <x v="1"/>
    <x v="0"/>
    <x v="315"/>
    <n v="7"/>
    <x v="110"/>
    <n v="32.4"/>
    <n v="31.94"/>
    <n v="0.47"/>
    <x v="144"/>
    <n v="87.5"/>
    <n v="93.32"/>
    <n v="80.48"/>
    <n v="48.84"/>
    <n v="3775.76"/>
    <n v="1.5069999999999999"/>
    <n v="116.52"/>
  </r>
  <r>
    <x v="328"/>
    <x v="10"/>
    <x v="1"/>
    <x v="1"/>
    <x v="1236"/>
    <n v="7.78"/>
    <x v="14"/>
    <n v="36.54"/>
    <n v="35.799999999999997"/>
    <n v="0.73"/>
    <x v="14"/>
    <n v="97.25"/>
    <n v="94.34"/>
    <n v="89.9"/>
    <n v="55.6"/>
    <n v="4319.32"/>
    <n v="1.522"/>
    <n v="118.22"/>
  </r>
  <r>
    <x v="328"/>
    <x v="10"/>
    <x v="1"/>
    <x v="2"/>
    <x v="487"/>
    <n v="7.22"/>
    <x v="74"/>
    <n v="31.32"/>
    <n v="30.71"/>
    <n v="0.61"/>
    <x v="31"/>
    <n v="90.25"/>
    <n v="92.01"/>
    <n v="81.41"/>
    <n v="46.31"/>
    <n v="3741.63"/>
    <n v="1.4790000000000001"/>
    <n v="119.45"/>
  </r>
  <r>
    <x v="328"/>
    <x v="10"/>
    <x v="2"/>
    <x v="0"/>
    <x v="967"/>
    <n v="7.61"/>
    <x v="23"/>
    <n v="30.97"/>
    <n v="30.35"/>
    <n v="0.62"/>
    <x v="14"/>
    <n v="95.12"/>
    <n v="95.6"/>
    <n v="89.11"/>
    <n v="34.299999999999997"/>
    <n v="2949.45"/>
    <n v="1.107"/>
    <n v="95.22"/>
  </r>
  <r>
    <x v="328"/>
    <x v="10"/>
    <x v="2"/>
    <x v="1"/>
    <x v="445"/>
    <n v="7.59"/>
    <x v="3"/>
    <n v="35.270000000000003"/>
    <n v="34.17"/>
    <n v="1.1000000000000001"/>
    <x v="32"/>
    <n v="94.88"/>
    <n v="96.89"/>
    <n v="89.05"/>
    <n v="37.93"/>
    <n v="3403.62"/>
    <n v="1.0760000000000001"/>
    <n v="96.5"/>
  </r>
  <r>
    <x v="328"/>
    <x v="10"/>
    <x v="2"/>
    <x v="2"/>
    <x v="1246"/>
    <n v="7.43"/>
    <x v="37"/>
    <n v="30.13"/>
    <n v="29.25"/>
    <n v="0.88"/>
    <x v="261"/>
    <n v="92.88"/>
    <n v="94.66"/>
    <n v="85.35"/>
    <n v="33.15"/>
    <n v="2896.11"/>
    <n v="1.1000000000000001"/>
    <n v="96.13"/>
  </r>
  <r>
    <x v="328"/>
    <x v="10"/>
    <x v="3"/>
    <x v="0"/>
    <x v="321"/>
    <n v="7.85"/>
    <x v="7"/>
    <n v="39.51"/>
    <n v="39.07"/>
    <n v="0.44"/>
    <x v="187"/>
    <n v="98.12"/>
    <n v="96.36"/>
    <n v="93.51"/>
    <n v="3.92"/>
    <n v="1736.84"/>
    <n v="9.9000000000000005E-2"/>
    <n v="43.96"/>
  </r>
  <r>
    <x v="328"/>
    <x v="10"/>
    <x v="3"/>
    <x v="1"/>
    <x v="550"/>
    <n v="7.57"/>
    <x v="42"/>
    <n v="34.75"/>
    <n v="33.67"/>
    <n v="1.07"/>
    <x v="149"/>
    <n v="94.62"/>
    <n v="96.07"/>
    <n v="88.1"/>
    <n v="5.0599999999999996"/>
    <n v="1483.81"/>
    <n v="0.14599999999999999"/>
    <n v="42.7"/>
  </r>
  <r>
    <x v="328"/>
    <x v="10"/>
    <x v="3"/>
    <x v="2"/>
    <x v="563"/>
    <n v="7.16"/>
    <x v="146"/>
    <n v="36.520000000000003"/>
    <n v="36.31"/>
    <n v="0.21"/>
    <x v="289"/>
    <n v="89.5"/>
    <n v="95.22"/>
    <n v="84.74"/>
    <n v="4.4000000000000004"/>
    <n v="1802.38"/>
    <n v="0.121"/>
    <n v="49.36"/>
  </r>
  <r>
    <x v="329"/>
    <x v="10"/>
    <x v="0"/>
    <x v="0"/>
    <x v="588"/>
    <n v="7.38"/>
    <x v="16"/>
    <n v="35.26"/>
    <n v="34.5"/>
    <n v="0.76"/>
    <x v="93"/>
    <n v="92.25"/>
    <n v="95.92"/>
    <n v="86.58"/>
    <n v="30.66"/>
    <n v="2838.5"/>
    <n v="0.87"/>
    <n v="80.510000000000005"/>
  </r>
  <r>
    <x v="329"/>
    <x v="10"/>
    <x v="0"/>
    <x v="1"/>
    <x v="124"/>
    <n v="7.69"/>
    <x v="13"/>
    <n v="36.83"/>
    <n v="36.4"/>
    <n v="0.43"/>
    <x v="188"/>
    <n v="96.12"/>
    <n v="100.62"/>
    <n v="95.59"/>
    <n v="31.69"/>
    <n v="3095.07"/>
    <n v="0.86"/>
    <n v="84.03"/>
  </r>
  <r>
    <x v="329"/>
    <x v="10"/>
    <x v="0"/>
    <x v="2"/>
    <x v="589"/>
    <n v="7.65"/>
    <x v="48"/>
    <n v="37.200000000000003"/>
    <n v="35.97"/>
    <n v="1.23"/>
    <x v="7"/>
    <n v="95.62"/>
    <n v="87.02"/>
    <n v="80.459999999999994"/>
    <n v="31.51"/>
    <n v="2910.53"/>
    <n v="0.84699999999999998"/>
    <n v="78.23"/>
  </r>
  <r>
    <x v="329"/>
    <x v="10"/>
    <x v="1"/>
    <x v="0"/>
    <x v="590"/>
    <n v="7.86"/>
    <x v="66"/>
    <n v="39.33"/>
    <n v="38.97"/>
    <n v="0.37"/>
    <x v="344"/>
    <n v="98.25"/>
    <n v="96.06"/>
    <n v="93.5"/>
    <n v="56.6"/>
    <n v="4491.03"/>
    <n v="1.4390000000000001"/>
    <n v="114.18"/>
  </r>
  <r>
    <x v="329"/>
    <x v="10"/>
    <x v="1"/>
    <x v="1"/>
    <x v="127"/>
    <n v="7.72"/>
    <x v="24"/>
    <n v="31.42"/>
    <n v="31.02"/>
    <n v="0.41"/>
    <x v="20"/>
    <n v="96.5"/>
    <n v="90.7"/>
    <n v="86.39"/>
    <n v="45.25"/>
    <n v="3659.69"/>
    <n v="1.44"/>
    <n v="116.46"/>
  </r>
  <r>
    <x v="329"/>
    <x v="10"/>
    <x v="1"/>
    <x v="2"/>
    <x v="624"/>
    <n v="7.18"/>
    <x v="101"/>
    <n v="33.35"/>
    <n v="31.56"/>
    <n v="1.79"/>
    <x v="505"/>
    <n v="89.75"/>
    <n v="98.2"/>
    <n v="83.41"/>
    <n v="49.28"/>
    <n v="3996.99"/>
    <n v="1.478"/>
    <n v="119.86"/>
  </r>
  <r>
    <x v="329"/>
    <x v="10"/>
    <x v="2"/>
    <x v="0"/>
    <x v="592"/>
    <n v="7.35"/>
    <x v="34"/>
    <n v="33.96"/>
    <n v="32.01"/>
    <n v="1.95"/>
    <x v="406"/>
    <n v="91.88"/>
    <n v="92.93"/>
    <n v="80.47"/>
    <n v="36.97"/>
    <n v="3176.79"/>
    <n v="1.089"/>
    <n v="93.54"/>
  </r>
  <r>
    <x v="329"/>
    <x v="10"/>
    <x v="2"/>
    <x v="1"/>
    <x v="130"/>
    <n v="7.74"/>
    <x v="45"/>
    <n v="32.44"/>
    <n v="31.58"/>
    <n v="0.86"/>
    <x v="134"/>
    <n v="96.75"/>
    <n v="95.8"/>
    <n v="90.23"/>
    <n v="36.54"/>
    <n v="3154.94"/>
    <n v="1.1259999999999999"/>
    <n v="97.27"/>
  </r>
  <r>
    <x v="329"/>
    <x v="10"/>
    <x v="2"/>
    <x v="2"/>
    <x v="593"/>
    <n v="7.55"/>
    <x v="25"/>
    <n v="30.72"/>
    <n v="29.71"/>
    <n v="1.01"/>
    <x v="383"/>
    <n v="94.38"/>
    <n v="88.3"/>
    <n v="80.59"/>
    <n v="33.08"/>
    <n v="2951.88"/>
    <n v="1.077"/>
    <n v="96.09"/>
  </r>
  <r>
    <x v="329"/>
    <x v="10"/>
    <x v="3"/>
    <x v="0"/>
    <x v="594"/>
    <n v="7.73"/>
    <x v="1"/>
    <n v="43.53"/>
    <n v="43.53"/>
    <n v="0"/>
    <x v="56"/>
    <n v="96.62"/>
    <n v="93.72"/>
    <n v="90.56"/>
    <n v="5.12"/>
    <n v="1763.13"/>
    <n v="0.11799999999999999"/>
    <n v="40.5"/>
  </r>
  <r>
    <x v="329"/>
    <x v="10"/>
    <x v="3"/>
    <x v="1"/>
    <x v="133"/>
    <n v="7.56"/>
    <x v="76"/>
    <n v="39.07"/>
    <n v="39.049999999999997"/>
    <n v="0.03"/>
    <x v="178"/>
    <n v="94.5"/>
    <n v="97.16"/>
    <n v="91.75"/>
    <n v="4.93"/>
    <n v="1751.53"/>
    <n v="0.126"/>
    <n v="44.83"/>
  </r>
  <r>
    <x v="329"/>
    <x v="10"/>
    <x v="3"/>
    <x v="2"/>
    <x v="595"/>
    <n v="7.87"/>
    <x v="33"/>
    <n v="36.520000000000003"/>
    <n v="36.21"/>
    <n v="0.31"/>
    <x v="313"/>
    <n v="98.38"/>
    <n v="90.19"/>
    <n v="87.97"/>
    <n v="5.34"/>
    <n v="1574.62"/>
    <n v="0.14599999999999999"/>
    <n v="43.12"/>
  </r>
  <r>
    <x v="330"/>
    <x v="10"/>
    <x v="0"/>
    <x v="0"/>
    <x v="563"/>
    <n v="7.39"/>
    <x v="59"/>
    <n v="39.06"/>
    <n v="38.270000000000003"/>
    <n v="0.79"/>
    <x v="87"/>
    <n v="92.38"/>
    <n v="96.13"/>
    <n v="87"/>
    <n v="30.3"/>
    <n v="3109.21"/>
    <n v="0.77600000000000002"/>
    <n v="79.599999999999994"/>
  </r>
  <r>
    <x v="330"/>
    <x v="10"/>
    <x v="0"/>
    <x v="1"/>
    <x v="1121"/>
    <n v="7.62"/>
    <x v="54"/>
    <n v="37.909999999999997"/>
    <n v="36.93"/>
    <n v="0.97"/>
    <x v="130"/>
    <n v="95.25"/>
    <n v="90.86"/>
    <n v="84.33"/>
    <n v="33.4"/>
    <n v="3111.18"/>
    <n v="0.88100000000000001"/>
    <n v="82.08"/>
  </r>
  <r>
    <x v="330"/>
    <x v="10"/>
    <x v="0"/>
    <x v="2"/>
    <x v="1122"/>
    <n v="7.71"/>
    <x v="41"/>
    <n v="38.6"/>
    <n v="37.96"/>
    <n v="0.63"/>
    <x v="211"/>
    <n v="96.38"/>
    <n v="91.86"/>
    <n v="87.08"/>
    <n v="32.020000000000003"/>
    <n v="3082.77"/>
    <n v="0.83"/>
    <n v="79.87"/>
  </r>
  <r>
    <x v="330"/>
    <x v="10"/>
    <x v="1"/>
    <x v="0"/>
    <x v="565"/>
    <n v="7.64"/>
    <x v="22"/>
    <n v="37.799999999999997"/>
    <n v="37.380000000000003"/>
    <n v="0.42"/>
    <x v="174"/>
    <n v="95.5"/>
    <n v="91.22"/>
    <n v="86.14"/>
    <n v="58.01"/>
    <n v="4465.32"/>
    <n v="1.5349999999999999"/>
    <n v="118.13"/>
  </r>
  <r>
    <x v="330"/>
    <x v="10"/>
    <x v="1"/>
    <x v="1"/>
    <x v="1123"/>
    <n v="7.38"/>
    <x v="16"/>
    <n v="32.26"/>
    <n v="31.7"/>
    <n v="0.56000000000000005"/>
    <x v="27"/>
    <n v="92.25"/>
    <n v="93.34"/>
    <n v="84.61"/>
    <n v="47.22"/>
    <n v="3891.38"/>
    <n v="1.464"/>
    <n v="120.63"/>
  </r>
  <r>
    <x v="330"/>
    <x v="10"/>
    <x v="1"/>
    <x v="2"/>
    <x v="624"/>
    <n v="7.45"/>
    <x v="58"/>
    <n v="30.37"/>
    <n v="29.88"/>
    <n v="0.48"/>
    <x v="39"/>
    <n v="93.12"/>
    <n v="96.01"/>
    <n v="87.99"/>
    <n v="44.62"/>
    <n v="3569.01"/>
    <n v="1.4690000000000001"/>
    <n v="117.53"/>
  </r>
  <r>
    <x v="330"/>
    <x v="10"/>
    <x v="2"/>
    <x v="0"/>
    <x v="318"/>
    <n v="7.61"/>
    <x v="23"/>
    <n v="34.049999999999997"/>
    <n v="31.98"/>
    <n v="2.0699999999999998"/>
    <x v="38"/>
    <n v="95.12"/>
    <n v="96.59"/>
    <n v="86.31"/>
    <n v="38.35"/>
    <n v="3280.4"/>
    <n v="1.1259999999999999"/>
    <n v="96.35"/>
  </r>
  <r>
    <x v="330"/>
    <x v="10"/>
    <x v="2"/>
    <x v="1"/>
    <x v="130"/>
    <n v="7.65"/>
    <x v="48"/>
    <n v="33.479999999999997"/>
    <n v="32.42"/>
    <n v="1.06"/>
    <x v="269"/>
    <n v="95.62"/>
    <n v="100.25"/>
    <n v="92.83"/>
    <n v="38.380000000000003"/>
    <n v="3263.13"/>
    <n v="1.1459999999999999"/>
    <n v="97.48"/>
  </r>
  <r>
    <x v="330"/>
    <x v="10"/>
    <x v="2"/>
    <x v="2"/>
    <x v="1062"/>
    <n v="7.3"/>
    <x v="32"/>
    <n v="28.66"/>
    <n v="27.88"/>
    <n v="0.78"/>
    <x v="363"/>
    <n v="91.25"/>
    <n v="92.99"/>
    <n v="82.54"/>
    <n v="31.85"/>
    <n v="2647.26"/>
    <n v="1.111"/>
    <n v="92.36"/>
  </r>
  <r>
    <x v="330"/>
    <x v="10"/>
    <x v="3"/>
    <x v="0"/>
    <x v="569"/>
    <n v="7.72"/>
    <x v="24"/>
    <n v="41.83"/>
    <n v="41.63"/>
    <n v="0.2"/>
    <x v="414"/>
    <n v="96.5"/>
    <n v="90.78"/>
    <n v="87.19"/>
    <n v="6.05"/>
    <n v="1902.71"/>
    <n v="0.14499999999999999"/>
    <n v="45.49"/>
  </r>
  <r>
    <x v="330"/>
    <x v="10"/>
    <x v="3"/>
    <x v="1"/>
    <x v="688"/>
    <n v="6.98"/>
    <x v="150"/>
    <n v="32.89"/>
    <n v="32.090000000000003"/>
    <n v="0.8"/>
    <x v="59"/>
    <n v="87.25"/>
    <n v="93.93"/>
    <n v="79.959999999999994"/>
    <n v="5.4"/>
    <n v="1530.44"/>
    <n v="0.16400000000000001"/>
    <n v="46.53"/>
  </r>
  <r>
    <x v="330"/>
    <x v="10"/>
    <x v="3"/>
    <x v="2"/>
    <x v="758"/>
    <n v="7.49"/>
    <x v="55"/>
    <n v="38.520000000000003"/>
    <n v="38.31"/>
    <n v="0.21"/>
    <x v="248"/>
    <n v="93.62"/>
    <n v="96.71"/>
    <n v="90.05"/>
    <n v="3.16"/>
    <n v="1620.09"/>
    <n v="8.2000000000000003E-2"/>
    <n v="42.06"/>
  </r>
  <r>
    <x v="331"/>
    <x v="10"/>
    <x v="0"/>
    <x v="0"/>
    <x v="492"/>
    <n v="7.5"/>
    <x v="35"/>
    <n v="39.71"/>
    <n v="39.28"/>
    <n v="0.42"/>
    <x v="230"/>
    <n v="93.75"/>
    <n v="97.35"/>
    <n v="90.29"/>
    <n v="34.619999999999997"/>
    <n v="3189.57"/>
    <n v="0.872"/>
    <n v="80.33"/>
  </r>
  <r>
    <x v="331"/>
    <x v="10"/>
    <x v="0"/>
    <x v="1"/>
    <x v="493"/>
    <n v="7.47"/>
    <x v="51"/>
    <n v="37.96"/>
    <n v="36.49"/>
    <n v="1.47"/>
    <x v="366"/>
    <n v="93.38"/>
    <n v="94.98"/>
    <n v="85.25"/>
    <n v="33.25"/>
    <n v="3085.33"/>
    <n v="0.876"/>
    <n v="81.28"/>
  </r>
  <r>
    <x v="331"/>
    <x v="10"/>
    <x v="0"/>
    <x v="2"/>
    <x v="494"/>
    <n v="7.42"/>
    <x v="31"/>
    <n v="34.64"/>
    <n v="33.61"/>
    <n v="1.03"/>
    <x v="347"/>
    <n v="92.75"/>
    <n v="94.45"/>
    <n v="85"/>
    <n v="30.08"/>
    <n v="2904.56"/>
    <n v="0.86799999999999999"/>
    <n v="83.85"/>
  </r>
  <r>
    <x v="331"/>
    <x v="10"/>
    <x v="1"/>
    <x v="0"/>
    <x v="495"/>
    <n v="7.49"/>
    <x v="55"/>
    <n v="35.56"/>
    <n v="34.840000000000003"/>
    <n v="0.72"/>
    <x v="184"/>
    <n v="93.62"/>
    <n v="94.05"/>
    <n v="86.28"/>
    <n v="49.37"/>
    <n v="4328.08"/>
    <n v="1.3879999999999999"/>
    <n v="121.71"/>
  </r>
  <r>
    <x v="331"/>
    <x v="10"/>
    <x v="1"/>
    <x v="1"/>
    <x v="496"/>
    <n v="7.63"/>
    <x v="19"/>
    <n v="31.87"/>
    <n v="31.17"/>
    <n v="0.71"/>
    <x v="208"/>
    <n v="95.38"/>
    <n v="92.45"/>
    <n v="86.22"/>
    <n v="47.45"/>
    <n v="3721.81"/>
    <n v="1.4890000000000001"/>
    <n v="116.77"/>
  </r>
  <r>
    <x v="331"/>
    <x v="10"/>
    <x v="1"/>
    <x v="2"/>
    <x v="497"/>
    <n v="7.38"/>
    <x v="16"/>
    <n v="34.28"/>
    <n v="34.28"/>
    <n v="0"/>
    <x v="56"/>
    <n v="92.25"/>
    <n v="100.05"/>
    <n v="92.3"/>
    <n v="49.29"/>
    <n v="4042.59"/>
    <n v="1.4379999999999999"/>
    <n v="117.93"/>
  </r>
  <r>
    <x v="331"/>
    <x v="10"/>
    <x v="2"/>
    <x v="0"/>
    <x v="498"/>
    <n v="7.69"/>
    <x v="13"/>
    <n v="32.28"/>
    <n v="31.33"/>
    <n v="0.95"/>
    <x v="360"/>
    <n v="96.12"/>
    <n v="89.34"/>
    <n v="83.36"/>
    <n v="35.04"/>
    <n v="3134.97"/>
    <n v="1.0860000000000001"/>
    <n v="97.12"/>
  </r>
  <r>
    <x v="331"/>
    <x v="10"/>
    <x v="2"/>
    <x v="1"/>
    <x v="1046"/>
    <n v="7.76"/>
    <x v="15"/>
    <n v="31.16"/>
    <n v="30.08"/>
    <n v="1.07"/>
    <x v="203"/>
    <n v="97"/>
    <n v="93.36"/>
    <n v="87.45"/>
    <n v="35.71"/>
    <n v="3053.17"/>
    <n v="1.1459999999999999"/>
    <n v="98"/>
  </r>
  <r>
    <x v="331"/>
    <x v="10"/>
    <x v="2"/>
    <x v="2"/>
    <x v="500"/>
    <n v="7.51"/>
    <x v="28"/>
    <n v="28.17"/>
    <n v="27.32"/>
    <n v="0.85"/>
    <x v="420"/>
    <n v="93.88"/>
    <n v="95.48"/>
    <n v="86.93"/>
    <n v="32.07"/>
    <n v="2749.54"/>
    <n v="1.1379999999999999"/>
    <n v="97.59"/>
  </r>
  <r>
    <x v="331"/>
    <x v="10"/>
    <x v="3"/>
    <x v="0"/>
    <x v="501"/>
    <n v="7.88"/>
    <x v="95"/>
    <n v="41.47"/>
    <n v="41.09"/>
    <n v="0.38"/>
    <x v="341"/>
    <n v="98.5"/>
    <n v="102.71"/>
    <n v="100.24"/>
    <n v="4.93"/>
    <n v="1801.34"/>
    <n v="0.11899999999999999"/>
    <n v="43.44"/>
  </r>
  <r>
    <x v="331"/>
    <x v="10"/>
    <x v="3"/>
    <x v="1"/>
    <x v="502"/>
    <n v="7.34"/>
    <x v="2"/>
    <n v="40.71"/>
    <n v="40.11"/>
    <n v="0.6"/>
    <x v="275"/>
    <n v="91.75"/>
    <n v="93.12"/>
    <n v="84.18"/>
    <n v="5.91"/>
    <n v="1615.28"/>
    <n v="0.14499999999999999"/>
    <n v="39.68"/>
  </r>
  <r>
    <x v="331"/>
    <x v="10"/>
    <x v="3"/>
    <x v="2"/>
    <x v="503"/>
    <n v="7.61"/>
    <x v="23"/>
    <n v="36.56"/>
    <n v="36"/>
    <n v="0.56000000000000005"/>
    <x v="5"/>
    <n v="95.12"/>
    <n v="92.75"/>
    <n v="86.87"/>
    <n v="4.24"/>
    <n v="1504.63"/>
    <n v="0.11600000000000001"/>
    <n v="41.15"/>
  </r>
  <r>
    <x v="332"/>
    <x v="10"/>
    <x v="0"/>
    <x v="0"/>
    <x v="1048"/>
    <n v="7.66"/>
    <x v="63"/>
    <n v="35.99"/>
    <n v="35.299999999999997"/>
    <n v="0.69"/>
    <x v="276"/>
    <n v="95.75"/>
    <n v="95.64"/>
    <n v="89.83"/>
    <n v="30.07"/>
    <n v="3090.83"/>
    <n v="0.83599999999999997"/>
    <n v="85.88"/>
  </r>
  <r>
    <x v="332"/>
    <x v="10"/>
    <x v="0"/>
    <x v="1"/>
    <x v="1162"/>
    <n v="7.52"/>
    <x v="39"/>
    <n v="38.020000000000003"/>
    <n v="37.380000000000003"/>
    <n v="0.63"/>
    <x v="316"/>
    <n v="94"/>
    <n v="90.27"/>
    <n v="83.44"/>
    <n v="31.11"/>
    <n v="3021.94"/>
    <n v="0.81799999999999995"/>
    <n v="79.489999999999995"/>
  </r>
  <r>
    <x v="332"/>
    <x v="10"/>
    <x v="0"/>
    <x v="2"/>
    <x v="722"/>
    <n v="7.33"/>
    <x v="60"/>
    <n v="35.090000000000003"/>
    <n v="34.18"/>
    <n v="0.91"/>
    <x v="85"/>
    <n v="91.62"/>
    <n v="97.5"/>
    <n v="87.01"/>
    <n v="29.89"/>
    <n v="2933.58"/>
    <n v="0.85199999999999998"/>
    <n v="83.59"/>
  </r>
  <r>
    <x v="332"/>
    <x v="10"/>
    <x v="1"/>
    <x v="0"/>
    <x v="352"/>
    <n v="7.54"/>
    <x v="61"/>
    <n v="32.5"/>
    <n v="31.56"/>
    <n v="0.94"/>
    <x v="80"/>
    <n v="94.25"/>
    <n v="90.49"/>
    <n v="82.81"/>
    <n v="46.94"/>
    <n v="3873.39"/>
    <n v="1.444"/>
    <n v="119.19"/>
  </r>
  <r>
    <x v="332"/>
    <x v="10"/>
    <x v="1"/>
    <x v="1"/>
    <x v="498"/>
    <n v="7.62"/>
    <x v="54"/>
    <n v="35.36"/>
    <n v="34.57"/>
    <n v="0.78"/>
    <x v="208"/>
    <n v="95.25"/>
    <n v="95.22"/>
    <n v="88.68"/>
    <n v="51.55"/>
    <n v="4062.64"/>
    <n v="1.458"/>
    <n v="114.9"/>
  </r>
  <r>
    <x v="332"/>
    <x v="10"/>
    <x v="1"/>
    <x v="2"/>
    <x v="1049"/>
    <n v="7.75"/>
    <x v="53"/>
    <n v="33.08"/>
    <n v="32.549999999999997"/>
    <n v="0.53"/>
    <x v="193"/>
    <n v="96.88"/>
    <n v="92.81"/>
    <n v="88.47"/>
    <n v="47.38"/>
    <n v="3884.38"/>
    <n v="1.4330000000000001"/>
    <n v="117.44"/>
  </r>
  <r>
    <x v="332"/>
    <x v="10"/>
    <x v="2"/>
    <x v="0"/>
    <x v="353"/>
    <n v="7.53"/>
    <x v="78"/>
    <n v="34.35"/>
    <n v="33.630000000000003"/>
    <n v="0.72"/>
    <x v="115"/>
    <n v="94.12"/>
    <n v="96.06"/>
    <n v="88.52"/>
    <n v="37.6"/>
    <n v="3343.12"/>
    <n v="1.095"/>
    <n v="97.33"/>
  </r>
  <r>
    <x v="332"/>
    <x v="10"/>
    <x v="2"/>
    <x v="1"/>
    <x v="1163"/>
    <n v="7.66"/>
    <x v="63"/>
    <n v="30"/>
    <n v="29.18"/>
    <n v="0.82"/>
    <x v="363"/>
    <n v="95.75"/>
    <n v="94.09"/>
    <n v="87.63"/>
    <n v="31.43"/>
    <n v="2855.29"/>
    <n v="1.048"/>
    <n v="95.17"/>
  </r>
  <r>
    <x v="332"/>
    <x v="10"/>
    <x v="2"/>
    <x v="2"/>
    <x v="1164"/>
    <n v="7.48"/>
    <x v="44"/>
    <n v="30.85"/>
    <n v="29.7"/>
    <n v="1.1499999999999999"/>
    <x v="238"/>
    <n v="93.5"/>
    <n v="94.83"/>
    <n v="85.37"/>
    <n v="34.049999999999997"/>
    <n v="2941.26"/>
    <n v="1.1040000000000001"/>
    <n v="95.35"/>
  </r>
  <r>
    <x v="332"/>
    <x v="10"/>
    <x v="3"/>
    <x v="0"/>
    <x v="356"/>
    <n v="7.42"/>
    <x v="31"/>
    <n v="39.08"/>
    <n v="38.65"/>
    <n v="0.43"/>
    <x v="108"/>
    <n v="92.75"/>
    <n v="102.3"/>
    <n v="93.84"/>
    <n v="4.3499999999999996"/>
    <n v="1559.41"/>
    <n v="0.111"/>
    <n v="39.9"/>
  </r>
  <r>
    <x v="332"/>
    <x v="10"/>
    <x v="3"/>
    <x v="1"/>
    <x v="1052"/>
    <n v="7.82"/>
    <x v="46"/>
    <n v="38.29"/>
    <n v="37.78"/>
    <n v="0.51"/>
    <x v="293"/>
    <n v="97.75"/>
    <n v="94.83"/>
    <n v="91.46"/>
    <n v="4.72"/>
    <n v="1594.64"/>
    <n v="0.123"/>
    <n v="41.64"/>
  </r>
  <r>
    <x v="332"/>
    <x v="10"/>
    <x v="3"/>
    <x v="2"/>
    <x v="735"/>
    <n v="7.67"/>
    <x v="0"/>
    <n v="36.049999999999997"/>
    <n v="35.17"/>
    <n v="0.89"/>
    <x v="213"/>
    <n v="95.88"/>
    <n v="94.14"/>
    <n v="88.03"/>
    <n v="6.02"/>
    <n v="1504.27"/>
    <n v="0.16700000000000001"/>
    <n v="41.72"/>
  </r>
  <r>
    <x v="333"/>
    <x v="10"/>
    <x v="0"/>
    <x v="0"/>
    <x v="341"/>
    <n v="7.11"/>
    <x v="129"/>
    <n v="35.22"/>
    <n v="34.26"/>
    <n v="0.95"/>
    <x v="308"/>
    <n v="88.88"/>
    <n v="91.2"/>
    <n v="78.849999999999994"/>
    <n v="28.58"/>
    <n v="2912.85"/>
    <n v="0.81200000000000006"/>
    <n v="82.71"/>
  </r>
  <r>
    <x v="333"/>
    <x v="10"/>
    <x v="0"/>
    <x v="1"/>
    <x v="459"/>
    <n v="7.6"/>
    <x v="5"/>
    <n v="37.229999999999997"/>
    <n v="36.479999999999997"/>
    <n v="0.75"/>
    <x v="184"/>
    <n v="95"/>
    <n v="96.82"/>
    <n v="90.12"/>
    <n v="30.73"/>
    <n v="3076.1"/>
    <n v="0.82499999999999996"/>
    <n v="82.62"/>
  </r>
  <r>
    <x v="333"/>
    <x v="10"/>
    <x v="0"/>
    <x v="2"/>
    <x v="961"/>
    <n v="7.45"/>
    <x v="58"/>
    <n v="40.15"/>
    <n v="38.909999999999997"/>
    <n v="1.25"/>
    <x v="359"/>
    <n v="93.12"/>
    <n v="91.98"/>
    <n v="82.99"/>
    <n v="34.659999999999997"/>
    <n v="3264.54"/>
    <n v="0.86299999999999999"/>
    <n v="81.3"/>
  </r>
  <r>
    <x v="333"/>
    <x v="10"/>
    <x v="1"/>
    <x v="0"/>
    <x v="1008"/>
    <n v="7.51"/>
    <x v="28"/>
    <n v="34.08"/>
    <n v="33.880000000000003"/>
    <n v="0.2"/>
    <x v="111"/>
    <n v="93.88"/>
    <n v="103"/>
    <n v="96.13"/>
    <n v="49.61"/>
    <n v="4074.18"/>
    <n v="1.456"/>
    <n v="119.56"/>
  </r>
  <r>
    <x v="333"/>
    <x v="10"/>
    <x v="1"/>
    <x v="1"/>
    <x v="211"/>
    <n v="7.52"/>
    <x v="39"/>
    <n v="32.18"/>
    <n v="30.65"/>
    <n v="1.53"/>
    <x v="506"/>
    <n v="94"/>
    <n v="93.08"/>
    <n v="83.33"/>
    <n v="47.23"/>
    <n v="3909.49"/>
    <n v="1.468"/>
    <n v="121.48"/>
  </r>
  <r>
    <x v="333"/>
    <x v="10"/>
    <x v="1"/>
    <x v="2"/>
    <x v="678"/>
    <n v="7.58"/>
    <x v="6"/>
    <n v="36.950000000000003"/>
    <n v="34.950000000000003"/>
    <n v="2"/>
    <x v="507"/>
    <n v="94.75"/>
    <n v="96.48"/>
    <n v="86.48"/>
    <n v="52.98"/>
    <n v="4252.5600000000004"/>
    <n v="1.4339999999999999"/>
    <n v="115.1"/>
  </r>
  <r>
    <x v="333"/>
    <x v="10"/>
    <x v="2"/>
    <x v="0"/>
    <x v="180"/>
    <n v="7.84"/>
    <x v="52"/>
    <n v="32"/>
    <n v="30.86"/>
    <n v="1.1499999999999999"/>
    <x v="457"/>
    <n v="98"/>
    <n v="92.33"/>
    <n v="87.24"/>
    <n v="35.92"/>
    <n v="2975.62"/>
    <n v="1.1220000000000001"/>
    <n v="92.98"/>
  </r>
  <r>
    <x v="333"/>
    <x v="10"/>
    <x v="2"/>
    <x v="1"/>
    <x v="214"/>
    <n v="7.71"/>
    <x v="41"/>
    <n v="33.75"/>
    <n v="32.67"/>
    <n v="1.0900000000000001"/>
    <x v="6"/>
    <n v="96.38"/>
    <n v="91.99"/>
    <n v="85.8"/>
    <n v="36.78"/>
    <n v="3230.34"/>
    <n v="1.0900000000000001"/>
    <n v="95.7"/>
  </r>
  <r>
    <x v="333"/>
    <x v="10"/>
    <x v="2"/>
    <x v="2"/>
    <x v="994"/>
    <n v="7.33"/>
    <x v="60"/>
    <n v="30.73"/>
    <n v="30.15"/>
    <n v="0.57999999999999996"/>
    <x v="199"/>
    <n v="91.62"/>
    <n v="94.51"/>
    <n v="84.97"/>
    <n v="33.61"/>
    <n v="2893.44"/>
    <n v="1.0940000000000001"/>
    <n v="94.16"/>
  </r>
  <r>
    <x v="333"/>
    <x v="10"/>
    <x v="3"/>
    <x v="0"/>
    <x v="834"/>
    <n v="7.75"/>
    <x v="53"/>
    <n v="41.58"/>
    <n v="41.13"/>
    <n v="0.45"/>
    <x v="303"/>
    <n v="96.88"/>
    <n v="96.09"/>
    <n v="92.08"/>
    <n v="7.19"/>
    <n v="1822.41"/>
    <n v="0.17299999999999999"/>
    <n v="43.83"/>
  </r>
  <r>
    <x v="333"/>
    <x v="10"/>
    <x v="3"/>
    <x v="1"/>
    <x v="463"/>
    <n v="7.45"/>
    <x v="58"/>
    <n v="37.96"/>
    <n v="37.71"/>
    <n v="0.25"/>
    <x v="288"/>
    <n v="93.12"/>
    <n v="85.8"/>
    <n v="79.36"/>
    <n v="3.19"/>
    <n v="1574.34"/>
    <n v="8.4000000000000005E-2"/>
    <n v="41.47"/>
  </r>
  <r>
    <x v="333"/>
    <x v="10"/>
    <x v="3"/>
    <x v="2"/>
    <x v="787"/>
    <n v="7.58"/>
    <x v="6"/>
    <n v="43.1"/>
    <n v="43.06"/>
    <n v="0.04"/>
    <x v="442"/>
    <n v="94.75"/>
    <n v="94.23"/>
    <n v="89.2"/>
    <n v="8.8000000000000007"/>
    <n v="1877.22"/>
    <n v="0.20399999999999999"/>
    <n v="43.56"/>
  </r>
  <r>
    <x v="334"/>
    <x v="11"/>
    <x v="0"/>
    <x v="0"/>
    <x v="1266"/>
    <n v="7.75"/>
    <x v="53"/>
    <n v="35.15"/>
    <n v="34.409999999999997"/>
    <n v="0.75"/>
    <x v="63"/>
    <n v="96.88"/>
    <n v="99.8"/>
    <n v="94.63"/>
    <n v="29.21"/>
    <n v="2800.22"/>
    <n v="0.83099999999999996"/>
    <n v="79.650000000000006"/>
  </r>
  <r>
    <x v="334"/>
    <x v="11"/>
    <x v="0"/>
    <x v="1"/>
    <x v="656"/>
    <n v="7.48"/>
    <x v="44"/>
    <n v="36.61"/>
    <n v="35.75"/>
    <n v="0.86"/>
    <x v="291"/>
    <n v="93.5"/>
    <n v="95.57"/>
    <n v="87.26"/>
    <n v="32.950000000000003"/>
    <n v="3003.05"/>
    <n v="0.9"/>
    <n v="82.03"/>
  </r>
  <r>
    <x v="334"/>
    <x v="11"/>
    <x v="0"/>
    <x v="2"/>
    <x v="643"/>
    <n v="7.44"/>
    <x v="43"/>
    <n v="32.96"/>
    <n v="32.619999999999997"/>
    <n v="0.34"/>
    <x v="119"/>
    <n v="93"/>
    <n v="90.6"/>
    <n v="83.39"/>
    <n v="27.92"/>
    <n v="2694.64"/>
    <n v="0.84699999999999998"/>
    <n v="81.760000000000005"/>
  </r>
  <r>
    <x v="334"/>
    <x v="11"/>
    <x v="1"/>
    <x v="0"/>
    <x v="658"/>
    <n v="7.65"/>
    <x v="48"/>
    <n v="34.909999999999997"/>
    <n v="34.409999999999997"/>
    <n v="0.49"/>
    <x v="75"/>
    <n v="95.62"/>
    <n v="100.62"/>
    <n v="94.86"/>
    <n v="48.9"/>
    <n v="4215.7700000000004"/>
    <n v="1.401"/>
    <n v="120.77"/>
  </r>
  <r>
    <x v="334"/>
    <x v="11"/>
    <x v="1"/>
    <x v="1"/>
    <x v="8"/>
    <n v="7.58"/>
    <x v="6"/>
    <n v="30.74"/>
    <n v="30.1"/>
    <n v="0.63"/>
    <x v="129"/>
    <n v="94.75"/>
    <n v="97.81"/>
    <n v="90.77"/>
    <n v="43.83"/>
    <n v="3665.37"/>
    <n v="1.4259999999999999"/>
    <n v="119.25"/>
  </r>
  <r>
    <x v="334"/>
    <x v="11"/>
    <x v="1"/>
    <x v="2"/>
    <x v="971"/>
    <n v="7.17"/>
    <x v="62"/>
    <n v="27.59"/>
    <n v="27.23"/>
    <n v="0.36"/>
    <x v="99"/>
    <n v="89.62"/>
    <n v="89.13"/>
    <n v="78.83"/>
    <n v="39.32"/>
    <n v="3236.34"/>
    <n v="1.425"/>
    <n v="117.28"/>
  </r>
  <r>
    <x v="334"/>
    <x v="11"/>
    <x v="2"/>
    <x v="0"/>
    <x v="1125"/>
    <n v="7.47"/>
    <x v="51"/>
    <n v="31.39"/>
    <n v="30.47"/>
    <n v="0.91"/>
    <x v="180"/>
    <n v="93.38"/>
    <n v="93.05"/>
    <n v="84.36"/>
    <n v="35.130000000000003"/>
    <n v="2991.84"/>
    <n v="1.119"/>
    <n v="95.32"/>
  </r>
  <r>
    <x v="334"/>
    <x v="11"/>
    <x v="2"/>
    <x v="1"/>
    <x v="1267"/>
    <n v="7.03"/>
    <x v="20"/>
    <n v="30.29"/>
    <n v="29.17"/>
    <n v="1.1299999999999999"/>
    <x v="238"/>
    <n v="87.88"/>
    <n v="97.98"/>
    <n v="82.89"/>
    <n v="33.17"/>
    <n v="2884.91"/>
    <n v="1.095"/>
    <n v="95.24"/>
  </r>
  <r>
    <x v="334"/>
    <x v="11"/>
    <x v="2"/>
    <x v="2"/>
    <x v="1268"/>
    <n v="7.5"/>
    <x v="35"/>
    <n v="29.88"/>
    <n v="28.41"/>
    <n v="1.48"/>
    <x v="508"/>
    <n v="93.75"/>
    <n v="92.1"/>
    <n v="82.07"/>
    <n v="32.229999999999997"/>
    <n v="2795.17"/>
    <n v="1.0780000000000001"/>
    <n v="93.53"/>
  </r>
  <r>
    <x v="334"/>
    <x v="11"/>
    <x v="3"/>
    <x v="0"/>
    <x v="963"/>
    <n v="7.66"/>
    <x v="63"/>
    <n v="42.73"/>
    <n v="42.14"/>
    <n v="0.59"/>
    <x v="60"/>
    <n v="95.75"/>
    <n v="95.85"/>
    <n v="90.51"/>
    <n v="6.39"/>
    <n v="1559.97"/>
    <n v="0.14899999999999999"/>
    <n v="36.51"/>
  </r>
  <r>
    <x v="334"/>
    <x v="11"/>
    <x v="3"/>
    <x v="1"/>
    <x v="440"/>
    <n v="7.71"/>
    <x v="41"/>
    <n v="38.31"/>
    <n v="37.840000000000003"/>
    <n v="0.47"/>
    <x v="155"/>
    <n v="96.38"/>
    <n v="98.59"/>
    <n v="93.85"/>
    <n v="5.08"/>
    <n v="1548.1"/>
    <n v="0.13300000000000001"/>
    <n v="40.409999999999997"/>
  </r>
  <r>
    <x v="334"/>
    <x v="11"/>
    <x v="3"/>
    <x v="2"/>
    <x v="1059"/>
    <n v="7.74"/>
    <x v="45"/>
    <n v="36.08"/>
    <n v="35.86"/>
    <n v="0.22"/>
    <x v="435"/>
    <n v="96.75"/>
    <n v="92.17"/>
    <n v="88.64"/>
    <n v="4.7300000000000004"/>
    <n v="1574.62"/>
    <n v="0.13100000000000001"/>
    <n v="43.64"/>
  </r>
  <r>
    <x v="335"/>
    <x v="11"/>
    <x v="0"/>
    <x v="0"/>
    <x v="936"/>
    <n v="7.36"/>
    <x v="38"/>
    <n v="36.130000000000003"/>
    <n v="35.01"/>
    <n v="1.1100000000000001"/>
    <x v="67"/>
    <n v="92"/>
    <n v="90.4"/>
    <n v="80.61"/>
    <n v="31.69"/>
    <n v="3037.21"/>
    <n v="0.877"/>
    <n v="84.07"/>
  </r>
  <r>
    <x v="335"/>
    <x v="11"/>
    <x v="0"/>
    <x v="1"/>
    <x v="38"/>
    <n v="7.52"/>
    <x v="39"/>
    <n v="36.86"/>
    <n v="36.15"/>
    <n v="0.72"/>
    <x v="33"/>
    <n v="94"/>
    <n v="99.38"/>
    <n v="91.6"/>
    <n v="30.95"/>
    <n v="3175.96"/>
    <n v="0.83899999999999997"/>
    <n v="86.16"/>
  </r>
  <r>
    <x v="335"/>
    <x v="11"/>
    <x v="0"/>
    <x v="2"/>
    <x v="411"/>
    <n v="7.27"/>
    <x v="12"/>
    <n v="32.33"/>
    <n v="31.53"/>
    <n v="0.8"/>
    <x v="304"/>
    <n v="90.88"/>
    <n v="97.88"/>
    <n v="86.75"/>
    <n v="28.61"/>
    <n v="2697.93"/>
    <n v="0.88500000000000001"/>
    <n v="83.45"/>
  </r>
  <r>
    <x v="335"/>
    <x v="11"/>
    <x v="1"/>
    <x v="0"/>
    <x v="1334"/>
    <n v="7.44"/>
    <x v="43"/>
    <n v="34.33"/>
    <n v="33.46"/>
    <n v="0.87"/>
    <x v="157"/>
    <n v="93"/>
    <n v="97.62"/>
    <n v="88.49"/>
    <n v="49.82"/>
    <n v="4062.88"/>
    <n v="1.4510000000000001"/>
    <n v="118.35"/>
  </r>
  <r>
    <x v="335"/>
    <x v="11"/>
    <x v="1"/>
    <x v="1"/>
    <x v="161"/>
    <n v="7.41"/>
    <x v="50"/>
    <n v="34.229999999999997"/>
    <n v="33.69"/>
    <n v="0.53"/>
    <x v="210"/>
    <n v="92.62"/>
    <n v="97.49"/>
    <n v="88.89"/>
    <n v="50.43"/>
    <n v="4042.35"/>
    <n v="1.4730000000000001"/>
    <n v="118.1"/>
  </r>
  <r>
    <x v="335"/>
    <x v="11"/>
    <x v="1"/>
    <x v="2"/>
    <x v="1344"/>
    <n v="7.6"/>
    <x v="5"/>
    <n v="34.35"/>
    <n v="34.35"/>
    <n v="0"/>
    <x v="56"/>
    <n v="95"/>
    <n v="87.78"/>
    <n v="83.39"/>
    <n v="48.73"/>
    <n v="4055.21"/>
    <n v="1.419"/>
    <n v="118.05"/>
  </r>
  <r>
    <x v="335"/>
    <x v="11"/>
    <x v="2"/>
    <x v="0"/>
    <x v="1189"/>
    <n v="7.61"/>
    <x v="23"/>
    <n v="33.299999999999997"/>
    <n v="31.41"/>
    <n v="1.89"/>
    <x v="509"/>
    <n v="95.12"/>
    <n v="97.05"/>
    <n v="87.07"/>
    <n v="37.270000000000003"/>
    <n v="3123.43"/>
    <n v="1.119"/>
    <n v="93.79"/>
  </r>
  <r>
    <x v="335"/>
    <x v="11"/>
    <x v="2"/>
    <x v="1"/>
    <x v="44"/>
    <n v="7.72"/>
    <x v="24"/>
    <n v="34.380000000000003"/>
    <n v="33.020000000000003"/>
    <n v="1.36"/>
    <x v="326"/>
    <n v="96.5"/>
    <n v="100.73"/>
    <n v="93.36"/>
    <n v="38.11"/>
    <n v="3193.31"/>
    <n v="1.109"/>
    <n v="92.88"/>
  </r>
  <r>
    <x v="335"/>
    <x v="11"/>
    <x v="2"/>
    <x v="2"/>
    <x v="1221"/>
    <n v="7.18"/>
    <x v="101"/>
    <n v="28.71"/>
    <n v="27.97"/>
    <n v="0.73"/>
    <x v="130"/>
    <n v="89.75"/>
    <n v="95.23"/>
    <n v="83.28"/>
    <n v="32.42"/>
    <n v="2630.92"/>
    <n v="1.129"/>
    <n v="91.65"/>
  </r>
  <r>
    <x v="335"/>
    <x v="11"/>
    <x v="3"/>
    <x v="0"/>
    <x v="1335"/>
    <n v="7.69"/>
    <x v="13"/>
    <n v="39.78"/>
    <n v="39.47"/>
    <n v="0.31"/>
    <x v="100"/>
    <n v="96.12"/>
    <n v="92.66"/>
    <n v="88.38"/>
    <n v="4.6500000000000004"/>
    <n v="1779.21"/>
    <n v="0.11700000000000001"/>
    <n v="44.73"/>
  </r>
  <r>
    <x v="335"/>
    <x v="11"/>
    <x v="3"/>
    <x v="1"/>
    <x v="819"/>
    <n v="7.6"/>
    <x v="5"/>
    <n v="38.14"/>
    <n v="37.58"/>
    <n v="0.56000000000000005"/>
    <x v="257"/>
    <n v="95"/>
    <n v="98.32"/>
    <n v="92.02"/>
    <n v="5.63"/>
    <n v="1683.87"/>
    <n v="0.14799999999999999"/>
    <n v="44.14"/>
  </r>
  <r>
    <x v="335"/>
    <x v="11"/>
    <x v="3"/>
    <x v="2"/>
    <x v="114"/>
    <n v="7.83"/>
    <x v="11"/>
    <n v="38.51"/>
    <n v="38.090000000000003"/>
    <n v="0.43"/>
    <x v="187"/>
    <n v="97.88"/>
    <n v="94"/>
    <n v="90.98"/>
    <n v="3.75"/>
    <n v="1567.89"/>
    <n v="9.7000000000000003E-2"/>
    <n v="40.71"/>
  </r>
  <r>
    <x v="336"/>
    <x v="11"/>
    <x v="0"/>
    <x v="0"/>
    <x v="265"/>
    <n v="7.7"/>
    <x v="10"/>
    <n v="38.04"/>
    <n v="37.270000000000003"/>
    <n v="0.77"/>
    <x v="184"/>
    <n v="96.25"/>
    <n v="94.63"/>
    <n v="89.24"/>
    <n v="32.71"/>
    <n v="3009.48"/>
    <n v="0.86"/>
    <n v="79.11"/>
  </r>
  <r>
    <x v="336"/>
    <x v="11"/>
    <x v="0"/>
    <x v="1"/>
    <x v="948"/>
    <n v="7.73"/>
    <x v="1"/>
    <n v="35.65"/>
    <n v="33.380000000000003"/>
    <n v="2.27"/>
    <x v="510"/>
    <n v="96.62"/>
    <n v="101.04"/>
    <n v="91.42"/>
    <n v="27.56"/>
    <n v="2908.57"/>
    <n v="0.77300000000000002"/>
    <n v="81.59"/>
  </r>
  <r>
    <x v="336"/>
    <x v="11"/>
    <x v="0"/>
    <x v="2"/>
    <x v="390"/>
    <n v="7.45"/>
    <x v="58"/>
    <n v="35.72"/>
    <n v="34.479999999999997"/>
    <n v="1.24"/>
    <x v="453"/>
    <n v="93.12"/>
    <n v="92.24"/>
    <n v="82.91"/>
    <n v="32.46"/>
    <n v="3077.67"/>
    <n v="0.90900000000000003"/>
    <n v="86.16"/>
  </r>
  <r>
    <x v="336"/>
    <x v="11"/>
    <x v="1"/>
    <x v="0"/>
    <x v="391"/>
    <n v="7.75"/>
    <x v="53"/>
    <n v="34.24"/>
    <n v="33.44"/>
    <n v="0.8"/>
    <x v="0"/>
    <n v="96.88"/>
    <n v="98.48"/>
    <n v="93.18"/>
    <n v="50.36"/>
    <n v="4022.14"/>
    <n v="1.4710000000000001"/>
    <n v="117.48"/>
  </r>
  <r>
    <x v="336"/>
    <x v="11"/>
    <x v="1"/>
    <x v="1"/>
    <x v="976"/>
    <n v="7.65"/>
    <x v="48"/>
    <n v="34.39"/>
    <n v="33.69"/>
    <n v="0.69"/>
    <x v="184"/>
    <n v="95.62"/>
    <n v="95.85"/>
    <n v="89.8"/>
    <n v="51.14"/>
    <n v="4079.84"/>
    <n v="1.4870000000000001"/>
    <n v="118.64"/>
  </r>
  <r>
    <x v="336"/>
    <x v="11"/>
    <x v="1"/>
    <x v="2"/>
    <x v="1003"/>
    <n v="7.1"/>
    <x v="89"/>
    <n v="30.22"/>
    <n v="29.28"/>
    <n v="0.95"/>
    <x v="32"/>
    <n v="88.75"/>
    <n v="98.09"/>
    <n v="84.33"/>
    <n v="43.14"/>
    <n v="3551.12"/>
    <n v="1.427"/>
    <n v="117.5"/>
  </r>
  <r>
    <x v="336"/>
    <x v="11"/>
    <x v="2"/>
    <x v="0"/>
    <x v="1054"/>
    <n v="7.72"/>
    <x v="24"/>
    <n v="30.86"/>
    <n v="29.89"/>
    <n v="0.97"/>
    <x v="201"/>
    <n v="96.5"/>
    <n v="93.42"/>
    <n v="87.32"/>
    <n v="35.090000000000003"/>
    <n v="2947.42"/>
    <n v="1.137"/>
    <n v="95.52"/>
  </r>
  <r>
    <x v="336"/>
    <x v="11"/>
    <x v="2"/>
    <x v="1"/>
    <x v="1345"/>
    <n v="7.94"/>
    <x v="27"/>
    <n v="30.68"/>
    <n v="29.47"/>
    <n v="1.22"/>
    <x v="326"/>
    <n v="99.25"/>
    <n v="98.07"/>
    <n v="93.48"/>
    <n v="34.67"/>
    <n v="2863.61"/>
    <n v="1.1299999999999999"/>
    <n v="93.33"/>
  </r>
  <r>
    <x v="336"/>
    <x v="11"/>
    <x v="2"/>
    <x v="2"/>
    <x v="1346"/>
    <n v="7.52"/>
    <x v="39"/>
    <n v="31.15"/>
    <n v="30.61"/>
    <n v="0.54"/>
    <x v="107"/>
    <n v="94"/>
    <n v="87.99"/>
    <n v="81.27"/>
    <n v="34.78"/>
    <n v="3057.98"/>
    <n v="1.1160000000000001"/>
    <n v="98.16"/>
  </r>
  <r>
    <x v="336"/>
    <x v="11"/>
    <x v="3"/>
    <x v="0"/>
    <x v="824"/>
    <n v="7.69"/>
    <x v="13"/>
    <n v="37"/>
    <n v="36.68"/>
    <n v="0.31"/>
    <x v="313"/>
    <n v="96.12"/>
    <n v="90.5"/>
    <n v="86.26"/>
    <n v="3.45"/>
    <n v="1600.25"/>
    <n v="9.2999999999999999E-2"/>
    <n v="43.25"/>
  </r>
  <r>
    <x v="336"/>
    <x v="11"/>
    <x v="3"/>
    <x v="1"/>
    <x v="493"/>
    <n v="6.71"/>
    <x v="192"/>
    <n v="34.83"/>
    <n v="34.31"/>
    <n v="0.52"/>
    <x v="400"/>
    <n v="83.88"/>
    <n v="91.44"/>
    <n v="75.55"/>
    <n v="2.2000000000000002"/>
    <n v="1434.01"/>
    <n v="6.3E-2"/>
    <n v="41.17"/>
  </r>
  <r>
    <x v="336"/>
    <x v="11"/>
    <x v="3"/>
    <x v="2"/>
    <x v="1045"/>
    <n v="7.99"/>
    <x v="130"/>
    <n v="39.18"/>
    <n v="38.53"/>
    <n v="0.65"/>
    <x v="277"/>
    <n v="99.88"/>
    <n v="90.31"/>
    <n v="88.69"/>
    <n v="4.12"/>
    <n v="1670.62"/>
    <n v="0.105"/>
    <n v="42.64"/>
  </r>
  <r>
    <x v="337"/>
    <x v="11"/>
    <x v="0"/>
    <x v="0"/>
    <x v="1081"/>
    <n v="7.89"/>
    <x v="29"/>
    <n v="38.799999999999997"/>
    <n v="37.5"/>
    <n v="1.3"/>
    <x v="357"/>
    <n v="98.62"/>
    <n v="94.24"/>
    <n v="89.84"/>
    <n v="31.67"/>
    <n v="3263.05"/>
    <n v="0.81599999999999995"/>
    <n v="84.1"/>
  </r>
  <r>
    <x v="337"/>
    <x v="11"/>
    <x v="0"/>
    <x v="1"/>
    <x v="589"/>
    <n v="7.55"/>
    <x v="25"/>
    <n v="34.840000000000003"/>
    <n v="33.799999999999997"/>
    <n v="1.05"/>
    <x v="105"/>
    <n v="94.38"/>
    <n v="96.52"/>
    <n v="88.36"/>
    <n v="31.1"/>
    <n v="2705.62"/>
    <n v="0.89300000000000002"/>
    <n v="77.650000000000006"/>
  </r>
  <r>
    <x v="337"/>
    <x v="11"/>
    <x v="0"/>
    <x v="2"/>
    <x v="553"/>
    <n v="7.13"/>
    <x v="107"/>
    <n v="30.98"/>
    <n v="30.3"/>
    <n v="0.68"/>
    <x v="182"/>
    <n v="89.12"/>
    <n v="90.22"/>
    <n v="78.64"/>
    <n v="25.77"/>
    <n v="2520.2800000000002"/>
    <n v="0.83199999999999996"/>
    <n v="81.34"/>
  </r>
  <r>
    <x v="337"/>
    <x v="11"/>
    <x v="1"/>
    <x v="0"/>
    <x v="612"/>
    <n v="7.39"/>
    <x v="59"/>
    <n v="32.01"/>
    <n v="31.64"/>
    <n v="0.36"/>
    <x v="135"/>
    <n v="92.38"/>
    <n v="95.56"/>
    <n v="87.28"/>
    <n v="45.71"/>
    <n v="3915.84"/>
    <n v="1.4279999999999999"/>
    <n v="122.35"/>
  </r>
  <r>
    <x v="337"/>
    <x v="11"/>
    <x v="1"/>
    <x v="1"/>
    <x v="624"/>
    <n v="7.49"/>
    <x v="55"/>
    <n v="34.090000000000003"/>
    <n v="33.83"/>
    <n v="0.26"/>
    <x v="100"/>
    <n v="93.62"/>
    <n v="95.88"/>
    <n v="89.07"/>
    <n v="51.39"/>
    <n v="4036.42"/>
    <n v="1.5069999999999999"/>
    <n v="118.41"/>
  </r>
  <r>
    <x v="337"/>
    <x v="11"/>
    <x v="1"/>
    <x v="2"/>
    <x v="454"/>
    <n v="7.82"/>
    <x v="46"/>
    <n v="31.78"/>
    <n v="31.22"/>
    <n v="0.56999999999999995"/>
    <x v="68"/>
    <n v="97.75"/>
    <n v="99.13"/>
    <n v="95.17"/>
    <n v="46.87"/>
    <n v="3798.11"/>
    <n v="1.4750000000000001"/>
    <n v="119.49"/>
  </r>
  <r>
    <x v="337"/>
    <x v="11"/>
    <x v="2"/>
    <x v="0"/>
    <x v="1082"/>
    <n v="7.64"/>
    <x v="22"/>
    <n v="33.15"/>
    <n v="31.75"/>
    <n v="1.39"/>
    <x v="368"/>
    <n v="95.5"/>
    <n v="88.63"/>
    <n v="81.08"/>
    <n v="37.35"/>
    <n v="3258.61"/>
    <n v="1.127"/>
    <n v="98.31"/>
  </r>
  <r>
    <x v="337"/>
    <x v="11"/>
    <x v="2"/>
    <x v="1"/>
    <x v="593"/>
    <n v="7.84"/>
    <x v="52"/>
    <n v="32.19"/>
    <n v="31.16"/>
    <n v="1.03"/>
    <x v="309"/>
    <n v="98"/>
    <n v="97.12"/>
    <n v="92.13"/>
    <n v="35.229999999999997"/>
    <n v="3151.51"/>
    <n v="1.0940000000000001"/>
    <n v="97.89"/>
  </r>
  <r>
    <x v="337"/>
    <x v="11"/>
    <x v="2"/>
    <x v="2"/>
    <x v="1083"/>
    <n v="7.71"/>
    <x v="41"/>
    <n v="30.07"/>
    <n v="29.38"/>
    <n v="0.69"/>
    <x v="242"/>
    <n v="96.38"/>
    <n v="90.16"/>
    <n v="84.88"/>
    <n v="32.24"/>
    <n v="2957.43"/>
    <n v="1.0720000000000001"/>
    <n v="98.34"/>
  </r>
  <r>
    <x v="337"/>
    <x v="11"/>
    <x v="3"/>
    <x v="0"/>
    <x v="617"/>
    <n v="7.51"/>
    <x v="28"/>
    <n v="37.61"/>
    <n v="36.11"/>
    <n v="1.5"/>
    <x v="147"/>
    <n v="93.88"/>
    <n v="99.92"/>
    <n v="90.06"/>
    <n v="6.29"/>
    <n v="1606.52"/>
    <n v="0.16700000000000001"/>
    <n v="42.71"/>
  </r>
  <r>
    <x v="337"/>
    <x v="11"/>
    <x v="3"/>
    <x v="1"/>
    <x v="758"/>
    <n v="7.3"/>
    <x v="32"/>
    <n v="35.07"/>
    <n v="34.6"/>
    <n v="0.47"/>
    <x v="44"/>
    <n v="91.25"/>
    <n v="100.88"/>
    <n v="90.81"/>
    <n v="4.87"/>
    <n v="1529.67"/>
    <n v="0.13900000000000001"/>
    <n v="43.61"/>
  </r>
  <r>
    <x v="337"/>
    <x v="11"/>
    <x v="3"/>
    <x v="2"/>
    <x v="997"/>
    <n v="7.59"/>
    <x v="3"/>
    <n v="34.56"/>
    <n v="34.07"/>
    <n v="0.49"/>
    <x v="75"/>
    <n v="94.88"/>
    <n v="91.61"/>
    <n v="85.69"/>
    <n v="5.44"/>
    <n v="1347.03"/>
    <n v="0.157"/>
    <n v="38.979999999999997"/>
  </r>
  <r>
    <x v="338"/>
    <x v="11"/>
    <x v="0"/>
    <x v="0"/>
    <x v="115"/>
    <n v="7.34"/>
    <x v="2"/>
    <n v="37.1"/>
    <n v="36.46"/>
    <n v="0.64"/>
    <x v="27"/>
    <n v="91.75"/>
    <n v="97.23"/>
    <n v="87.66"/>
    <n v="32.03"/>
    <n v="3204.22"/>
    <n v="0.86299999999999999"/>
    <n v="86.37"/>
  </r>
  <r>
    <x v="338"/>
    <x v="11"/>
    <x v="0"/>
    <x v="1"/>
    <x v="559"/>
    <n v="7.55"/>
    <x v="25"/>
    <n v="36.04"/>
    <n v="35.270000000000003"/>
    <n v="0.77"/>
    <x v="10"/>
    <n v="94.38"/>
    <n v="95.19"/>
    <n v="87.9"/>
    <n v="30.56"/>
    <n v="2869.83"/>
    <n v="0.84799999999999998"/>
    <n v="79.62"/>
  </r>
  <r>
    <x v="338"/>
    <x v="11"/>
    <x v="0"/>
    <x v="2"/>
    <x v="160"/>
    <n v="7.3"/>
    <x v="32"/>
    <n v="36.090000000000003"/>
    <n v="35"/>
    <n v="1.08"/>
    <x v="105"/>
    <n v="91.25"/>
    <n v="97.41"/>
    <n v="86.22"/>
    <n v="30.48"/>
    <n v="2960.7"/>
    <n v="0.84499999999999997"/>
    <n v="82.04"/>
  </r>
  <r>
    <x v="338"/>
    <x v="11"/>
    <x v="1"/>
    <x v="0"/>
    <x v="118"/>
    <n v="7.69"/>
    <x v="13"/>
    <n v="31.53"/>
    <n v="30.73"/>
    <n v="0.8"/>
    <x v="157"/>
    <n v="96.12"/>
    <n v="98.81"/>
    <n v="92.58"/>
    <n v="45.36"/>
    <n v="3788.67"/>
    <n v="1.4379999999999999"/>
    <n v="120.15"/>
  </r>
  <r>
    <x v="338"/>
    <x v="11"/>
    <x v="1"/>
    <x v="1"/>
    <x v="306"/>
    <n v="7.85"/>
    <x v="7"/>
    <n v="34.619999999999997"/>
    <n v="34.11"/>
    <n v="0.51"/>
    <x v="275"/>
    <n v="98.12"/>
    <n v="96.03"/>
    <n v="92.84"/>
    <n v="51.23"/>
    <n v="4047.54"/>
    <n v="1.48"/>
    <n v="116.92"/>
  </r>
  <r>
    <x v="338"/>
    <x v="11"/>
    <x v="1"/>
    <x v="2"/>
    <x v="19"/>
    <n v="7.37"/>
    <x v="47"/>
    <n v="32.57"/>
    <n v="32.11"/>
    <n v="0.46"/>
    <x v="348"/>
    <n v="92.12"/>
    <n v="95.93"/>
    <n v="87.14"/>
    <n v="46.08"/>
    <n v="3935.12"/>
    <n v="1.415"/>
    <n v="120.82"/>
  </r>
  <r>
    <x v="338"/>
    <x v="11"/>
    <x v="2"/>
    <x v="0"/>
    <x v="120"/>
    <n v="7.85"/>
    <x v="7"/>
    <n v="30.7"/>
    <n v="29.83"/>
    <n v="0.87"/>
    <x v="338"/>
    <n v="98.12"/>
    <n v="96.59"/>
    <n v="92.09"/>
    <n v="34.1"/>
    <n v="2992.79"/>
    <n v="1.111"/>
    <n v="97.49"/>
  </r>
  <r>
    <x v="338"/>
    <x v="11"/>
    <x v="2"/>
    <x v="1"/>
    <x v="1205"/>
    <n v="7.72"/>
    <x v="24"/>
    <n v="32.35"/>
    <n v="31.42"/>
    <n v="0.93"/>
    <x v="339"/>
    <n v="96.5"/>
    <n v="101.27"/>
    <n v="94.92"/>
    <n v="36.36"/>
    <n v="3171.56"/>
    <n v="1.1240000000000001"/>
    <n v="98.03"/>
  </r>
  <r>
    <x v="338"/>
    <x v="11"/>
    <x v="2"/>
    <x v="2"/>
    <x v="1311"/>
    <n v="7.44"/>
    <x v="43"/>
    <n v="26.34"/>
    <n v="25.71"/>
    <n v="0.63"/>
    <x v="22"/>
    <n v="93"/>
    <n v="96.63"/>
    <n v="87.73"/>
    <n v="31.05"/>
    <n v="2596.66"/>
    <n v="1.179"/>
    <n v="98.6"/>
  </r>
  <r>
    <x v="338"/>
    <x v="11"/>
    <x v="3"/>
    <x v="0"/>
    <x v="123"/>
    <n v="7.82"/>
    <x v="46"/>
    <n v="37.61"/>
    <n v="37.28"/>
    <n v="0.33"/>
    <x v="475"/>
    <n v="97.75"/>
    <n v="94.1"/>
    <n v="91.18"/>
    <n v="6.55"/>
    <n v="1504.52"/>
    <n v="0.17399999999999999"/>
    <n v="40"/>
  </r>
  <r>
    <x v="338"/>
    <x v="11"/>
    <x v="3"/>
    <x v="1"/>
    <x v="720"/>
    <n v="7.76"/>
    <x v="15"/>
    <n v="38.85"/>
    <n v="38.14"/>
    <n v="0.71"/>
    <x v="21"/>
    <n v="97"/>
    <n v="92.2"/>
    <n v="87.81"/>
    <n v="3.41"/>
    <n v="1551.77"/>
    <n v="8.7999999999999995E-2"/>
    <n v="39.94"/>
  </r>
  <r>
    <x v="338"/>
    <x v="11"/>
    <x v="3"/>
    <x v="2"/>
    <x v="265"/>
    <n v="7.77"/>
    <x v="26"/>
    <n v="31.71"/>
    <n v="31.37"/>
    <n v="0.34"/>
    <x v="303"/>
    <n v="97.12"/>
    <n v="98.37"/>
    <n v="94.51"/>
    <n v="4.1100000000000003"/>
    <n v="1355.87"/>
    <n v="0.13"/>
    <n v="42.76"/>
  </r>
  <r>
    <x v="339"/>
    <x v="11"/>
    <x v="0"/>
    <x v="0"/>
    <x v="281"/>
    <n v="7.14"/>
    <x v="134"/>
    <n v="35.9"/>
    <n v="34.729999999999997"/>
    <n v="1.17"/>
    <x v="136"/>
    <n v="89.25"/>
    <n v="98.42"/>
    <n v="84.97"/>
    <n v="30.2"/>
    <n v="2907.67"/>
    <n v="0.84099999999999997"/>
    <n v="80.989999999999995"/>
  </r>
  <r>
    <x v="339"/>
    <x v="11"/>
    <x v="0"/>
    <x v="1"/>
    <x v="598"/>
    <n v="7.9"/>
    <x v="65"/>
    <n v="40.75"/>
    <n v="39.840000000000003"/>
    <n v="0.91"/>
    <x v="74"/>
    <n v="98.75"/>
    <n v="99.67"/>
    <n v="96.22"/>
    <n v="35.01"/>
    <n v="3451.11"/>
    <n v="0.85899999999999999"/>
    <n v="84.69"/>
  </r>
  <r>
    <x v="339"/>
    <x v="11"/>
    <x v="0"/>
    <x v="2"/>
    <x v="343"/>
    <n v="7.28"/>
    <x v="90"/>
    <n v="37.96"/>
    <n v="37.11"/>
    <n v="0.84"/>
    <x v="208"/>
    <n v="91"/>
    <n v="93.67"/>
    <n v="83.34"/>
    <n v="30.82"/>
    <n v="3078.02"/>
    <n v="0.81200000000000006"/>
    <n v="81.09"/>
  </r>
  <r>
    <x v="339"/>
    <x v="11"/>
    <x v="1"/>
    <x v="0"/>
    <x v="345"/>
    <n v="4.78"/>
    <x v="82"/>
    <n v="21.6"/>
    <n v="21.19"/>
    <n v="0.4"/>
    <x v="122"/>
    <n v="59.75"/>
    <n v="100.31"/>
    <n v="58.81"/>
    <n v="31.04"/>
    <n v="2560.19"/>
    <n v="1.4370000000000001"/>
    <n v="118.55"/>
  </r>
  <r>
    <x v="339"/>
    <x v="11"/>
    <x v="1"/>
    <x v="1"/>
    <x v="346"/>
    <n v="7.31"/>
    <x v="57"/>
    <n v="31.87"/>
    <n v="31.34"/>
    <n v="0.53"/>
    <x v="277"/>
    <n v="91.38"/>
    <n v="96.24"/>
    <n v="86.47"/>
    <n v="48.04"/>
    <n v="3644.87"/>
    <n v="1.5069999999999999"/>
    <n v="114.36"/>
  </r>
  <r>
    <x v="339"/>
    <x v="11"/>
    <x v="1"/>
    <x v="2"/>
    <x v="248"/>
    <n v="7.47"/>
    <x v="51"/>
    <n v="34.049999999999997"/>
    <n v="33.22"/>
    <n v="0.83"/>
    <x v="427"/>
    <n v="93.38"/>
    <n v="97.89"/>
    <n v="89.17"/>
    <n v="49.28"/>
    <n v="3906.68"/>
    <n v="1.4470000000000001"/>
    <n v="114.72"/>
  </r>
  <r>
    <x v="339"/>
    <x v="11"/>
    <x v="2"/>
    <x v="0"/>
    <x v="470"/>
    <n v="7.48"/>
    <x v="44"/>
    <n v="32.21"/>
    <n v="31.14"/>
    <n v="1.07"/>
    <x v="350"/>
    <n v="93.5"/>
    <n v="94.36"/>
    <n v="85.29"/>
    <n v="36.15"/>
    <n v="3109.47"/>
    <n v="1.1220000000000001"/>
    <n v="96.53"/>
  </r>
  <r>
    <x v="339"/>
    <x v="11"/>
    <x v="2"/>
    <x v="1"/>
    <x v="1017"/>
    <n v="7.74"/>
    <x v="45"/>
    <n v="32.020000000000003"/>
    <n v="30.91"/>
    <n v="1.1100000000000001"/>
    <x v="453"/>
    <n v="96.75"/>
    <n v="100.64"/>
    <n v="93.98"/>
    <n v="33.92"/>
    <n v="3002.33"/>
    <n v="1.0589999999999999"/>
    <n v="93.76"/>
  </r>
  <r>
    <x v="339"/>
    <x v="11"/>
    <x v="2"/>
    <x v="2"/>
    <x v="251"/>
    <n v="7.79"/>
    <x v="71"/>
    <n v="30.66"/>
    <n v="29.8"/>
    <n v="0.86"/>
    <x v="385"/>
    <n v="97.38"/>
    <n v="94.45"/>
    <n v="89.38"/>
    <n v="33.57"/>
    <n v="2973.89"/>
    <n v="1.095"/>
    <n v="96.98"/>
  </r>
  <r>
    <x v="339"/>
    <x v="11"/>
    <x v="3"/>
    <x v="0"/>
    <x v="102"/>
    <n v="7.67"/>
    <x v="0"/>
    <n v="38.17"/>
    <n v="38.17"/>
    <n v="0"/>
    <x v="56"/>
    <n v="95.88"/>
    <n v="96.63"/>
    <n v="92.64"/>
    <n v="4"/>
    <n v="1646.25"/>
    <n v="0.105"/>
    <n v="43.13"/>
  </r>
  <r>
    <x v="339"/>
    <x v="11"/>
    <x v="3"/>
    <x v="1"/>
    <x v="1191"/>
    <n v="7.47"/>
    <x v="51"/>
    <n v="38.380000000000003"/>
    <n v="37.979999999999997"/>
    <n v="0.41"/>
    <x v="250"/>
    <n v="93.38"/>
    <n v="93.37"/>
    <n v="86.26"/>
    <n v="5.85"/>
    <n v="1594.99"/>
    <n v="0.152"/>
    <n v="41.55"/>
  </r>
  <r>
    <x v="339"/>
    <x v="11"/>
    <x v="3"/>
    <x v="2"/>
    <x v="253"/>
    <n v="7.31"/>
    <x v="57"/>
    <n v="39.14"/>
    <n v="39.11"/>
    <n v="0.03"/>
    <x v="58"/>
    <n v="91.38"/>
    <n v="92.57"/>
    <n v="84.52"/>
    <n v="4.18"/>
    <n v="1605.11"/>
    <n v="0.107"/>
    <n v="41.01"/>
  </r>
  <r>
    <x v="340"/>
    <x v="11"/>
    <x v="0"/>
    <x v="0"/>
    <x v="618"/>
    <n v="7.5"/>
    <x v="35"/>
    <n v="37.94"/>
    <n v="37.409999999999997"/>
    <n v="0.53"/>
    <x v="75"/>
    <n v="93.75"/>
    <n v="94.84"/>
    <n v="87.65"/>
    <n v="32.520000000000003"/>
    <n v="3055"/>
    <n v="0.85699999999999998"/>
    <n v="80.52"/>
  </r>
  <r>
    <x v="340"/>
    <x v="11"/>
    <x v="0"/>
    <x v="1"/>
    <x v="1342"/>
    <n v="7.31"/>
    <x v="57"/>
    <n v="37.49"/>
    <n v="37.06"/>
    <n v="0.43"/>
    <x v="264"/>
    <n v="91.38"/>
    <n v="96.5"/>
    <n v="87.17"/>
    <n v="31.17"/>
    <n v="3143.19"/>
    <n v="0.83099999999999996"/>
    <n v="83.85"/>
  </r>
  <r>
    <x v="340"/>
    <x v="11"/>
    <x v="0"/>
    <x v="2"/>
    <x v="1343"/>
    <n v="7.44"/>
    <x v="43"/>
    <n v="36.65"/>
    <n v="35.71"/>
    <n v="0.94"/>
    <x v="11"/>
    <n v="93"/>
    <n v="92.28"/>
    <n v="83.62"/>
    <n v="32.520000000000003"/>
    <n v="3021.08"/>
    <n v="0.88700000000000001"/>
    <n v="82.43"/>
  </r>
  <r>
    <x v="340"/>
    <x v="11"/>
    <x v="1"/>
    <x v="0"/>
    <x v="1236"/>
    <n v="7.81"/>
    <x v="49"/>
    <n v="36.450000000000003"/>
    <n v="36.020000000000003"/>
    <n v="0.43"/>
    <x v="132"/>
    <n v="97.62"/>
    <n v="96.48"/>
    <n v="93.08"/>
    <n v="52.73"/>
    <n v="4134.79"/>
    <n v="1.4470000000000001"/>
    <n v="113.44"/>
  </r>
  <r>
    <x v="340"/>
    <x v="11"/>
    <x v="1"/>
    <x v="1"/>
    <x v="1347"/>
    <n v="7.66"/>
    <x v="63"/>
    <n v="31.58"/>
    <n v="31.4"/>
    <n v="0.18"/>
    <x v="57"/>
    <n v="95.75"/>
    <n v="91.98"/>
    <n v="87.58"/>
    <n v="43.25"/>
    <n v="3655.25"/>
    <n v="1.37"/>
    <n v="115.76"/>
  </r>
  <r>
    <x v="340"/>
    <x v="11"/>
    <x v="1"/>
    <x v="2"/>
    <x v="1061"/>
    <n v="7.41"/>
    <x v="50"/>
    <n v="33.58"/>
    <n v="33.090000000000003"/>
    <n v="0.49"/>
    <x v="185"/>
    <n v="92.62"/>
    <n v="94.91"/>
    <n v="86.63"/>
    <n v="48.04"/>
    <n v="3918.95"/>
    <n v="1.431"/>
    <n v="116.71"/>
  </r>
  <r>
    <x v="340"/>
    <x v="11"/>
    <x v="2"/>
    <x v="0"/>
    <x v="1245"/>
    <n v="7.51"/>
    <x v="28"/>
    <n v="32.68"/>
    <n v="32.01"/>
    <n v="0.67"/>
    <x v="171"/>
    <n v="93.88"/>
    <n v="95.99"/>
    <n v="88.26"/>
    <n v="35.090000000000003"/>
    <n v="3263.9"/>
    <n v="1.0740000000000001"/>
    <n v="99.88"/>
  </r>
  <r>
    <x v="340"/>
    <x v="11"/>
    <x v="2"/>
    <x v="1"/>
    <x v="362"/>
    <n v="7.63"/>
    <x v="19"/>
    <n v="31.27"/>
    <n v="30.57"/>
    <n v="0.7"/>
    <x v="74"/>
    <n v="95.38"/>
    <n v="100.81"/>
    <n v="94"/>
    <n v="33.909999999999997"/>
    <n v="3073.41"/>
    <n v="1.085"/>
    <n v="98.28"/>
  </r>
  <r>
    <x v="340"/>
    <x v="11"/>
    <x v="2"/>
    <x v="2"/>
    <x v="1063"/>
    <n v="7.2"/>
    <x v="91"/>
    <n v="32.39"/>
    <n v="31.61"/>
    <n v="0.78"/>
    <x v="175"/>
    <n v="90"/>
    <n v="92.8"/>
    <n v="81.510000000000005"/>
    <n v="36.950000000000003"/>
    <n v="3043.55"/>
    <n v="1.141"/>
    <n v="93.97"/>
  </r>
  <r>
    <x v="340"/>
    <x v="11"/>
    <x v="3"/>
    <x v="0"/>
    <x v="550"/>
    <n v="7.61"/>
    <x v="23"/>
    <n v="37.869999999999997"/>
    <n v="37.869999999999997"/>
    <n v="0"/>
    <x v="56"/>
    <n v="95.12"/>
    <n v="96.53"/>
    <n v="91.83"/>
    <n v="3.98"/>
    <n v="1589.95"/>
    <n v="0.105"/>
    <n v="41.98"/>
  </r>
  <r>
    <x v="340"/>
    <x v="11"/>
    <x v="3"/>
    <x v="1"/>
    <x v="1348"/>
    <n v="7.51"/>
    <x v="28"/>
    <n v="39.520000000000003"/>
    <n v="38.9"/>
    <n v="0.62"/>
    <x v="210"/>
    <n v="93.88"/>
    <n v="98.46"/>
    <n v="90.99"/>
    <n v="4.2300000000000004"/>
    <n v="1705.62"/>
    <n v="0.107"/>
    <n v="43.16"/>
  </r>
  <r>
    <x v="340"/>
    <x v="11"/>
    <x v="3"/>
    <x v="2"/>
    <x v="124"/>
    <n v="7.57"/>
    <x v="42"/>
    <n v="36.67"/>
    <n v="36.46"/>
    <n v="0.21"/>
    <x v="289"/>
    <n v="94.62"/>
    <n v="95.59"/>
    <n v="89.94"/>
    <n v="4.75"/>
    <n v="1642.78"/>
    <n v="0.129"/>
    <n v="44.8"/>
  </r>
  <r>
    <x v="341"/>
    <x v="11"/>
    <x v="0"/>
    <x v="0"/>
    <x v="912"/>
    <n v="7.78"/>
    <x v="14"/>
    <n v="38.31"/>
    <n v="36.979999999999997"/>
    <n v="1.33"/>
    <x v="453"/>
    <n v="97.25"/>
    <n v="95.21"/>
    <n v="89.37"/>
    <n v="34.159999999999997"/>
    <n v="3180.01"/>
    <n v="0.89200000000000002"/>
    <n v="83"/>
  </r>
  <r>
    <x v="341"/>
    <x v="11"/>
    <x v="0"/>
    <x v="1"/>
    <x v="1099"/>
    <n v="7.48"/>
    <x v="44"/>
    <n v="35.43"/>
    <n v="34.840000000000003"/>
    <n v="0.57999999999999996"/>
    <x v="417"/>
    <n v="93.5"/>
    <n v="97.09"/>
    <n v="89.28"/>
    <n v="30.45"/>
    <n v="2918.38"/>
    <n v="0.85899999999999999"/>
    <n v="82.38"/>
  </r>
  <r>
    <x v="341"/>
    <x v="11"/>
    <x v="0"/>
    <x v="2"/>
    <x v="436"/>
    <n v="7.39"/>
    <x v="59"/>
    <n v="35.49"/>
    <n v="34.69"/>
    <n v="0.8"/>
    <x v="79"/>
    <n v="92.38"/>
    <n v="94.33"/>
    <n v="85.18"/>
    <n v="32.03"/>
    <n v="2959.09"/>
    <n v="0.90200000000000002"/>
    <n v="83.38"/>
  </r>
  <r>
    <x v="341"/>
    <x v="11"/>
    <x v="1"/>
    <x v="0"/>
    <x v="213"/>
    <n v="7.47"/>
    <x v="51"/>
    <n v="32.200000000000003"/>
    <n v="31.83"/>
    <n v="0.37"/>
    <x v="264"/>
    <n v="93.38"/>
    <n v="93.42"/>
    <n v="86.24"/>
    <n v="45.03"/>
    <n v="3918.02"/>
    <n v="1.399"/>
    <n v="121.69"/>
  </r>
  <r>
    <x v="341"/>
    <x v="11"/>
    <x v="1"/>
    <x v="1"/>
    <x v="585"/>
    <n v="7.68"/>
    <x v="17"/>
    <n v="32.9"/>
    <n v="32.200000000000003"/>
    <n v="0.7"/>
    <x v="63"/>
    <n v="96"/>
    <n v="96.62"/>
    <n v="90.78"/>
    <n v="48.17"/>
    <n v="3829.69"/>
    <n v="1.464"/>
    <n v="116.41"/>
  </r>
  <r>
    <x v="341"/>
    <x v="11"/>
    <x v="1"/>
    <x v="2"/>
    <x v="586"/>
    <n v="7.46"/>
    <x v="96"/>
    <n v="32.71"/>
    <n v="31.87"/>
    <n v="0.83"/>
    <x v="47"/>
    <n v="93.25"/>
    <n v="99.8"/>
    <n v="90.7"/>
    <n v="45.71"/>
    <n v="3851.53"/>
    <n v="1.3979999999999999"/>
    <n v="117.76"/>
  </r>
  <r>
    <x v="341"/>
    <x v="11"/>
    <x v="2"/>
    <x v="0"/>
    <x v="806"/>
    <n v="7.51"/>
    <x v="28"/>
    <n v="34.880000000000003"/>
    <n v="33.67"/>
    <n v="1.21"/>
    <x v="196"/>
    <n v="93.88"/>
    <n v="95.5"/>
    <n v="86.54"/>
    <n v="39.64"/>
    <n v="3457.53"/>
    <n v="1.137"/>
    <n v="99.13"/>
  </r>
  <r>
    <x v="341"/>
    <x v="11"/>
    <x v="2"/>
    <x v="1"/>
    <x v="249"/>
    <n v="7.84"/>
    <x v="52"/>
    <n v="32.81"/>
    <n v="32.03"/>
    <n v="0.78"/>
    <x v="17"/>
    <n v="98"/>
    <n v="97.66"/>
    <n v="93.43"/>
    <n v="37.89"/>
    <n v="3129.3"/>
    <n v="1.155"/>
    <n v="95.39"/>
  </r>
  <r>
    <x v="341"/>
    <x v="11"/>
    <x v="2"/>
    <x v="2"/>
    <x v="1243"/>
    <n v="7.32"/>
    <x v="18"/>
    <n v="30.36"/>
    <n v="29.4"/>
    <n v="0.96"/>
    <x v="269"/>
    <n v="91.5"/>
    <n v="93.84"/>
    <n v="83.15"/>
    <n v="33.799999999999997"/>
    <n v="2934.03"/>
    <n v="1.113"/>
    <n v="96.65"/>
  </r>
  <r>
    <x v="341"/>
    <x v="11"/>
    <x v="3"/>
    <x v="0"/>
    <x v="219"/>
    <n v="7.54"/>
    <x v="61"/>
    <n v="37.42"/>
    <n v="36.659999999999997"/>
    <n v="0.76"/>
    <x v="87"/>
    <n v="94.25"/>
    <n v="97.71"/>
    <n v="90.22"/>
    <n v="4.4800000000000004"/>
    <n v="1621.94"/>
    <n v="0.12"/>
    <n v="43.35"/>
  </r>
  <r>
    <x v="341"/>
    <x v="11"/>
    <x v="3"/>
    <x v="1"/>
    <x v="661"/>
    <n v="7.65"/>
    <x v="48"/>
    <n v="38.520000000000003"/>
    <n v="37.79"/>
    <n v="0.73"/>
    <x v="237"/>
    <n v="95.62"/>
    <n v="93.04"/>
    <n v="87.29"/>
    <n v="4.1900000000000004"/>
    <n v="1535.08"/>
    <n v="0.109"/>
    <n v="39.85"/>
  </r>
  <r>
    <x v="341"/>
    <x v="11"/>
    <x v="3"/>
    <x v="2"/>
    <x v="461"/>
    <n v="7.53"/>
    <x v="78"/>
    <n v="38.29"/>
    <n v="37.72"/>
    <n v="0.56999999999999995"/>
    <x v="257"/>
    <n v="94.12"/>
    <n v="94.31"/>
    <n v="87.45"/>
    <n v="3.79"/>
    <n v="1587.31"/>
    <n v="9.9000000000000005E-2"/>
    <n v="41.46"/>
  </r>
  <r>
    <x v="342"/>
    <x v="11"/>
    <x v="0"/>
    <x v="0"/>
    <x v="1077"/>
    <n v="7.72"/>
    <x v="24"/>
    <n v="37.979999999999997"/>
    <n v="36.31"/>
    <n v="1.67"/>
    <x v="202"/>
    <n v="96.5"/>
    <n v="92.32"/>
    <n v="85.17"/>
    <n v="31.62"/>
    <n v="3211.84"/>
    <n v="0.83199999999999996"/>
    <n v="84.57"/>
  </r>
  <r>
    <x v="342"/>
    <x v="11"/>
    <x v="0"/>
    <x v="1"/>
    <x v="792"/>
    <n v="7.84"/>
    <x v="52"/>
    <n v="37.39"/>
    <n v="36.31"/>
    <n v="1.08"/>
    <x v="324"/>
    <n v="98"/>
    <n v="98.76"/>
    <n v="93.98"/>
    <n v="33.979999999999997"/>
    <n v="3037.03"/>
    <n v="0.90900000000000003"/>
    <n v="81.23"/>
  </r>
  <r>
    <x v="342"/>
    <x v="11"/>
    <x v="0"/>
    <x v="2"/>
    <x v="1162"/>
    <n v="7.64"/>
    <x v="22"/>
    <n v="31.75"/>
    <n v="30.97"/>
    <n v="0.78"/>
    <x v="427"/>
    <n v="95.5"/>
    <n v="91.36"/>
    <n v="85.12"/>
    <n v="27.44"/>
    <n v="2678.64"/>
    <n v="0.86399999999999999"/>
    <n v="84.37"/>
  </r>
  <r>
    <x v="342"/>
    <x v="11"/>
    <x v="1"/>
    <x v="0"/>
    <x v="351"/>
    <n v="7.86"/>
    <x v="66"/>
    <n v="34.56"/>
    <n v="33.880000000000003"/>
    <n v="0.68"/>
    <x v="143"/>
    <n v="98.25"/>
    <n v="96.52"/>
    <n v="92.96"/>
    <n v="49.03"/>
    <n v="4078.21"/>
    <n v="1.419"/>
    <n v="118.01"/>
  </r>
  <r>
    <x v="342"/>
    <x v="11"/>
    <x v="1"/>
    <x v="1"/>
    <x v="795"/>
    <n v="7.71"/>
    <x v="41"/>
    <n v="34.47"/>
    <n v="33.950000000000003"/>
    <n v="0.52"/>
    <x v="292"/>
    <n v="96.38"/>
    <n v="91.71"/>
    <n v="87.06"/>
    <n v="50.33"/>
    <n v="4168.5600000000004"/>
    <n v="1.46"/>
    <n v="120.94"/>
  </r>
  <r>
    <x v="342"/>
    <x v="11"/>
    <x v="1"/>
    <x v="2"/>
    <x v="498"/>
    <n v="7.33"/>
    <x v="60"/>
    <n v="27.9"/>
    <n v="27.57"/>
    <n v="0.33"/>
    <x v="132"/>
    <n v="91.62"/>
    <n v="92.96"/>
    <n v="84.17"/>
    <n v="41.09"/>
    <n v="3188.21"/>
    <n v="1.4730000000000001"/>
    <n v="114.28"/>
  </r>
  <r>
    <x v="342"/>
    <x v="11"/>
    <x v="2"/>
    <x v="0"/>
    <x v="1349"/>
    <n v="7.36"/>
    <x v="38"/>
    <n v="31.7"/>
    <n v="30.67"/>
    <n v="1.03"/>
    <x v="268"/>
    <n v="92"/>
    <n v="95.69"/>
    <n v="85.18"/>
    <n v="35.5"/>
    <n v="3073.94"/>
    <n v="1.1200000000000001"/>
    <n v="96.98"/>
  </r>
  <r>
    <x v="342"/>
    <x v="11"/>
    <x v="2"/>
    <x v="1"/>
    <x v="796"/>
    <n v="7.23"/>
    <x v="21"/>
    <n v="31.98"/>
    <n v="31.24"/>
    <n v="0.74"/>
    <x v="72"/>
    <n v="90.38"/>
    <n v="89.82"/>
    <n v="79.290000000000006"/>
    <n v="35.57"/>
    <n v="3030.08"/>
    <n v="1.1120000000000001"/>
    <n v="94.74"/>
  </r>
  <r>
    <x v="342"/>
    <x v="11"/>
    <x v="2"/>
    <x v="2"/>
    <x v="1163"/>
    <n v="7.34"/>
    <x v="2"/>
    <n v="29.6"/>
    <n v="28.74"/>
    <n v="0.86"/>
    <x v="180"/>
    <n v="91.75"/>
    <n v="96.34"/>
    <n v="85.82"/>
    <n v="32.14"/>
    <n v="2728.83"/>
    <n v="1.0860000000000001"/>
    <n v="92.2"/>
  </r>
  <r>
    <x v="342"/>
    <x v="11"/>
    <x v="3"/>
    <x v="0"/>
    <x v="355"/>
    <n v="7.88"/>
    <x v="95"/>
    <n v="40.9"/>
    <n v="40.61"/>
    <n v="0.28999999999999998"/>
    <x v="290"/>
    <n v="98.5"/>
    <n v="93.59"/>
    <n v="91.53"/>
    <n v="4.67"/>
    <n v="1759.5"/>
    <n v="0.114"/>
    <n v="43.01"/>
  </r>
  <r>
    <x v="342"/>
    <x v="11"/>
    <x v="3"/>
    <x v="1"/>
    <x v="504"/>
    <n v="7.83"/>
    <x v="11"/>
    <n v="40.92"/>
    <n v="40.090000000000003"/>
    <n v="0.83"/>
    <x v="184"/>
    <n v="97.88"/>
    <n v="96.73"/>
    <n v="92.76"/>
    <n v="4.37"/>
    <n v="1807.04"/>
    <n v="0.107"/>
    <n v="44.16"/>
  </r>
  <r>
    <x v="342"/>
    <x v="11"/>
    <x v="3"/>
    <x v="2"/>
    <x v="1052"/>
    <n v="7.37"/>
    <x v="47"/>
    <n v="33.97"/>
    <n v="33.81"/>
    <n v="0.16"/>
    <x v="61"/>
    <n v="92.12"/>
    <n v="90.72"/>
    <n v="83.19"/>
    <n v="3.37"/>
    <n v="1399.84"/>
    <n v="9.9000000000000005E-2"/>
    <n v="41.21"/>
  </r>
  <r>
    <x v="343"/>
    <x v="11"/>
    <x v="0"/>
    <x v="0"/>
    <x v="1238"/>
    <n v="7.46"/>
    <x v="96"/>
    <n v="41.58"/>
    <n v="41.14"/>
    <n v="0.44"/>
    <x v="160"/>
    <n v="93.25"/>
    <n v="92.91"/>
    <n v="85.73"/>
    <n v="34.21"/>
    <n v="3418.02"/>
    <n v="0.82299999999999995"/>
    <n v="82.21"/>
  </r>
  <r>
    <x v="343"/>
    <x v="11"/>
    <x v="0"/>
    <x v="1"/>
    <x v="1239"/>
    <n v="7.74"/>
    <x v="45"/>
    <n v="41.82"/>
    <n v="41.02"/>
    <n v="0.79"/>
    <x v="91"/>
    <n v="96.75"/>
    <n v="96.52"/>
    <n v="91.61"/>
    <n v="35.99"/>
    <n v="3400"/>
    <n v="0.86099999999999999"/>
    <n v="81.3"/>
  </r>
  <r>
    <x v="343"/>
    <x v="11"/>
    <x v="0"/>
    <x v="2"/>
    <x v="425"/>
    <n v="7.53"/>
    <x v="78"/>
    <n v="40.14"/>
    <n v="39.39"/>
    <n v="0.75"/>
    <x v="77"/>
    <n v="94.12"/>
    <n v="92.49"/>
    <n v="85.44"/>
    <n v="35.090000000000003"/>
    <n v="3326.8"/>
    <n v="0.874"/>
    <n v="82.88"/>
  </r>
  <r>
    <x v="343"/>
    <x v="11"/>
    <x v="1"/>
    <x v="0"/>
    <x v="923"/>
    <n v="7.71"/>
    <x v="41"/>
    <n v="37.159999999999997"/>
    <n v="36.619999999999997"/>
    <n v="0.53"/>
    <x v="90"/>
    <n v="96.38"/>
    <n v="92.7"/>
    <n v="88.06"/>
    <n v="54.46"/>
    <n v="4480.82"/>
    <n v="1.466"/>
    <n v="120.6"/>
  </r>
  <r>
    <x v="343"/>
    <x v="11"/>
    <x v="1"/>
    <x v="1"/>
    <x v="1039"/>
    <n v="7.57"/>
    <x v="42"/>
    <n v="38.99"/>
    <n v="38.17"/>
    <n v="0.81"/>
    <x v="167"/>
    <n v="94.62"/>
    <n v="95.1"/>
    <n v="88.11"/>
    <n v="56.74"/>
    <n v="4626.6499999999996"/>
    <n v="1.4550000000000001"/>
    <n v="118.67"/>
  </r>
  <r>
    <x v="343"/>
    <x v="11"/>
    <x v="1"/>
    <x v="2"/>
    <x v="1192"/>
    <n v="7.26"/>
    <x v="100"/>
    <n v="33.79"/>
    <n v="33.42"/>
    <n v="0.37"/>
    <x v="120"/>
    <n v="90.75"/>
    <n v="102.26"/>
    <n v="91.79"/>
    <n v="48.92"/>
    <n v="3928.54"/>
    <n v="1.448"/>
    <n v="116.28"/>
  </r>
  <r>
    <x v="343"/>
    <x v="11"/>
    <x v="2"/>
    <x v="0"/>
    <x v="1154"/>
    <n v="7.86"/>
    <x v="66"/>
    <n v="39.51"/>
    <n v="38.409999999999997"/>
    <n v="1.1000000000000001"/>
    <x v="346"/>
    <n v="98.25"/>
    <n v="99.27"/>
    <n v="94.82"/>
    <n v="44.18"/>
    <n v="3851.25"/>
    <n v="1.1180000000000001"/>
    <n v="97.47"/>
  </r>
  <r>
    <x v="343"/>
    <x v="11"/>
    <x v="2"/>
    <x v="1"/>
    <x v="1022"/>
    <n v="7.84"/>
    <x v="52"/>
    <n v="36.14"/>
    <n v="34.92"/>
    <n v="1.23"/>
    <x v="434"/>
    <n v="98"/>
    <n v="97.65"/>
    <n v="92.46"/>
    <n v="38.94"/>
    <n v="3525"/>
    <n v="1.0780000000000001"/>
    <n v="97.53"/>
  </r>
  <r>
    <x v="343"/>
    <x v="11"/>
    <x v="2"/>
    <x v="2"/>
    <x v="97"/>
    <n v="7.68"/>
    <x v="17"/>
    <n v="30.81"/>
    <n v="30.15"/>
    <n v="0.67"/>
    <x v="93"/>
    <n v="96"/>
    <n v="97.99"/>
    <n v="92.04"/>
    <n v="32.369999999999997"/>
    <n v="2890.9"/>
    <n v="1.0509999999999999"/>
    <n v="93.82"/>
  </r>
  <r>
    <x v="343"/>
    <x v="11"/>
    <x v="3"/>
    <x v="0"/>
    <x v="1350"/>
    <n v="7.74"/>
    <x v="45"/>
    <n v="44.95"/>
    <n v="44.29"/>
    <n v="0.66"/>
    <x v="275"/>
    <n v="96.75"/>
    <n v="96.84"/>
    <n v="92.31"/>
    <n v="5.75"/>
    <n v="1943.09"/>
    <n v="0.128"/>
    <n v="43.23"/>
  </r>
  <r>
    <x v="343"/>
    <x v="11"/>
    <x v="3"/>
    <x v="1"/>
    <x v="1351"/>
    <n v="7.71"/>
    <x v="41"/>
    <n v="46.03"/>
    <n v="45.61"/>
    <n v="0.42"/>
    <x v="70"/>
    <n v="96.38"/>
    <n v="98.85"/>
    <n v="94.4"/>
    <n v="6.43"/>
    <n v="1986.54"/>
    <n v="0.14000000000000001"/>
    <n v="43.16"/>
  </r>
  <r>
    <x v="343"/>
    <x v="11"/>
    <x v="3"/>
    <x v="2"/>
    <x v="1352"/>
    <n v="7.4"/>
    <x v="81"/>
    <n v="41.16"/>
    <n v="41.14"/>
    <n v="0.01"/>
    <x v="197"/>
    <n v="92.5"/>
    <n v="99.83"/>
    <n v="92.32"/>
    <n v="6.26"/>
    <n v="1791.82"/>
    <n v="0.152"/>
    <n v="43.54"/>
  </r>
  <r>
    <x v="344"/>
    <x v="11"/>
    <x v="0"/>
    <x v="0"/>
    <x v="603"/>
    <n v="7.34"/>
    <x v="2"/>
    <n v="33.64"/>
    <n v="32.93"/>
    <n v="0.72"/>
    <x v="133"/>
    <n v="91.75"/>
    <n v="94.61"/>
    <n v="84.96"/>
    <n v="28.24"/>
    <n v="2820.57"/>
    <n v="0.83899999999999997"/>
    <n v="83.84"/>
  </r>
  <r>
    <x v="344"/>
    <x v="11"/>
    <x v="0"/>
    <x v="1"/>
    <x v="90"/>
    <n v="7.39"/>
    <x v="59"/>
    <n v="39.53"/>
    <n v="38.799999999999997"/>
    <n v="0.72"/>
    <x v="151"/>
    <n v="92.38"/>
    <n v="95.19"/>
    <n v="86.32"/>
    <n v="32.130000000000003"/>
    <n v="3195.82"/>
    <n v="0.81299999999999994"/>
    <n v="80.849999999999994"/>
  </r>
  <r>
    <x v="344"/>
    <x v="11"/>
    <x v="0"/>
    <x v="2"/>
    <x v="620"/>
    <n v="7.79"/>
    <x v="71"/>
    <n v="36.68"/>
    <n v="35.479999999999997"/>
    <n v="1.2"/>
    <x v="69"/>
    <n v="97.38"/>
    <n v="91.38"/>
    <n v="86.06"/>
    <n v="31.47"/>
    <n v="2938.43"/>
    <n v="0.85799999999999998"/>
    <n v="80.11"/>
  </r>
  <r>
    <x v="344"/>
    <x v="11"/>
    <x v="1"/>
    <x v="0"/>
    <x v="621"/>
    <n v="7.56"/>
    <x v="76"/>
    <n v="33.49"/>
    <n v="32.5"/>
    <n v="0.99"/>
    <x v="37"/>
    <n v="94.5"/>
    <n v="98.94"/>
    <n v="90.73"/>
    <n v="48.85"/>
    <n v="3891.72"/>
    <n v="1.4590000000000001"/>
    <n v="116.21"/>
  </r>
  <r>
    <x v="344"/>
    <x v="11"/>
    <x v="1"/>
    <x v="1"/>
    <x v="572"/>
    <n v="7.5"/>
    <x v="35"/>
    <n v="33.72"/>
    <n v="33.53"/>
    <n v="0.19"/>
    <x v="57"/>
    <n v="93.75"/>
    <n v="98.18"/>
    <n v="91.52"/>
    <n v="49.13"/>
    <n v="3895.79"/>
    <n v="1.4570000000000001"/>
    <n v="115.53"/>
  </r>
  <r>
    <x v="344"/>
    <x v="11"/>
    <x v="1"/>
    <x v="2"/>
    <x v="1189"/>
    <n v="7.86"/>
    <x v="66"/>
    <n v="33.15"/>
    <n v="32.869999999999997"/>
    <n v="0.28000000000000003"/>
    <x v="9"/>
    <n v="98.25"/>
    <n v="88.4"/>
    <n v="86.12"/>
    <n v="47.17"/>
    <n v="3827.19"/>
    <n v="1.423"/>
    <n v="115.46"/>
  </r>
  <r>
    <x v="344"/>
    <x v="11"/>
    <x v="2"/>
    <x v="0"/>
    <x v="1042"/>
    <n v="7.41"/>
    <x v="50"/>
    <n v="28.39"/>
    <n v="27.41"/>
    <n v="0.98"/>
    <x v="203"/>
    <n v="92.62"/>
    <n v="92.88"/>
    <n v="83.07"/>
    <n v="30.06"/>
    <n v="2694.37"/>
    <n v="1.0589999999999999"/>
    <n v="94.92"/>
  </r>
  <r>
    <x v="344"/>
    <x v="11"/>
    <x v="2"/>
    <x v="1"/>
    <x v="574"/>
    <n v="7.72"/>
    <x v="24"/>
    <n v="32.700000000000003"/>
    <n v="31.53"/>
    <n v="1.1599999999999999"/>
    <x v="319"/>
    <n v="96.5"/>
    <n v="92.78"/>
    <n v="86.35"/>
    <n v="35"/>
    <n v="3141.09"/>
    <n v="1.07"/>
    <n v="96.06"/>
  </r>
  <r>
    <x v="344"/>
    <x v="11"/>
    <x v="2"/>
    <x v="2"/>
    <x v="1190"/>
    <n v="7.76"/>
    <x v="15"/>
    <n v="33.64"/>
    <n v="32.909999999999997"/>
    <n v="0.72"/>
    <x v="10"/>
    <n v="97"/>
    <n v="93.91"/>
    <n v="89.13"/>
    <n v="36.35"/>
    <n v="3237.03"/>
    <n v="1.081"/>
    <n v="96.23"/>
  </r>
  <r>
    <x v="344"/>
    <x v="11"/>
    <x v="3"/>
    <x v="0"/>
    <x v="187"/>
    <n v="7.77"/>
    <x v="26"/>
    <n v="38.25"/>
    <n v="37.69"/>
    <n v="0.55000000000000004"/>
    <x v="185"/>
    <n v="97.12"/>
    <n v="98.35"/>
    <n v="94.13"/>
    <n v="4.0999999999999996"/>
    <n v="1755.05"/>
    <n v="0.107"/>
    <n v="45.89"/>
  </r>
  <r>
    <x v="344"/>
    <x v="11"/>
    <x v="3"/>
    <x v="1"/>
    <x v="188"/>
    <n v="7.51"/>
    <x v="28"/>
    <n v="39.97"/>
    <n v="39.83"/>
    <n v="0.14000000000000001"/>
    <x v="384"/>
    <n v="93.88"/>
    <n v="98.47"/>
    <n v="92.1"/>
    <n v="4.0999999999999996"/>
    <n v="1868.9"/>
    <n v="0.10299999999999999"/>
    <n v="46.75"/>
  </r>
  <r>
    <x v="344"/>
    <x v="11"/>
    <x v="3"/>
    <x v="2"/>
    <x v="189"/>
    <n v="7.7"/>
    <x v="10"/>
    <n v="36.93"/>
    <n v="36.53"/>
    <n v="0.41"/>
    <x v="108"/>
    <n v="96.25"/>
    <n v="93.49"/>
    <n v="89"/>
    <n v="4.49"/>
    <n v="1558.05"/>
    <n v="0.122"/>
    <n v="42.18"/>
  </r>
  <r>
    <x v="345"/>
    <x v="11"/>
    <x v="0"/>
    <x v="0"/>
    <x v="35"/>
    <n v="7.4"/>
    <x v="81"/>
    <n v="36.380000000000003"/>
    <n v="35.979999999999997"/>
    <n v="0.4"/>
    <x v="120"/>
    <n v="92.5"/>
    <n v="100.58"/>
    <n v="92.02"/>
    <n v="29.14"/>
    <n v="2976.45"/>
    <n v="0.80100000000000005"/>
    <n v="81.819999999999993"/>
  </r>
  <r>
    <x v="345"/>
    <x v="11"/>
    <x v="0"/>
    <x v="1"/>
    <x v="603"/>
    <n v="7.65"/>
    <x v="48"/>
    <n v="39.950000000000003"/>
    <n v="39.44"/>
    <n v="0.51"/>
    <x v="253"/>
    <n v="95.62"/>
    <n v="96.83"/>
    <n v="91.41"/>
    <n v="34.17"/>
    <n v="3220.66"/>
    <n v="0.85499999999999998"/>
    <n v="80.62"/>
  </r>
  <r>
    <x v="345"/>
    <x v="11"/>
    <x v="0"/>
    <x v="2"/>
    <x v="532"/>
    <n v="7.12"/>
    <x v="106"/>
    <n v="36"/>
    <n v="34.950000000000003"/>
    <n v="1.05"/>
    <x v="180"/>
    <n v="89"/>
    <n v="91.07"/>
    <n v="78.69"/>
    <n v="29.94"/>
    <n v="2999.65"/>
    <n v="0.83199999999999996"/>
    <n v="83.32"/>
  </r>
  <r>
    <x v="345"/>
    <x v="11"/>
    <x v="1"/>
    <x v="0"/>
    <x v="606"/>
    <n v="7.94"/>
    <x v="27"/>
    <n v="33.700000000000003"/>
    <n v="33.39"/>
    <n v="0.31"/>
    <x v="70"/>
    <n v="99.25"/>
    <n v="99.79"/>
    <n v="98.14"/>
    <n v="49.22"/>
    <n v="3849.24"/>
    <n v="1.4610000000000001"/>
    <n v="114.23"/>
  </r>
  <r>
    <x v="345"/>
    <x v="11"/>
    <x v="1"/>
    <x v="1"/>
    <x v="621"/>
    <n v="8"/>
    <x v="84"/>
    <n v="34.68"/>
    <n v="34.24"/>
    <n v="0.45"/>
    <x v="20"/>
    <n v="100"/>
    <n v="95.55"/>
    <n v="94.31"/>
    <n v="49.24"/>
    <n v="4059.81"/>
    <n v="1.42"/>
    <n v="117.05"/>
  </r>
  <r>
    <x v="345"/>
    <x v="11"/>
    <x v="1"/>
    <x v="2"/>
    <x v="383"/>
    <n v="7.59"/>
    <x v="3"/>
    <n v="34.17"/>
    <n v="33.950000000000003"/>
    <n v="0.23"/>
    <x v="302"/>
    <n v="94.88"/>
    <n v="88.96"/>
    <n v="83.84"/>
    <n v="48.9"/>
    <n v="4091.24"/>
    <n v="1.431"/>
    <n v="119.72"/>
  </r>
  <r>
    <x v="345"/>
    <x v="11"/>
    <x v="2"/>
    <x v="0"/>
    <x v="1041"/>
    <n v="7.88"/>
    <x v="95"/>
    <n v="30.17"/>
    <n v="29.3"/>
    <n v="0.87"/>
    <x v="102"/>
    <n v="98.5"/>
    <n v="92.19"/>
    <n v="88.2"/>
    <n v="33.78"/>
    <n v="2899.84"/>
    <n v="1.1200000000000001"/>
    <n v="96.13"/>
  </r>
  <r>
    <x v="345"/>
    <x v="11"/>
    <x v="2"/>
    <x v="1"/>
    <x v="1042"/>
    <n v="7.51"/>
    <x v="28"/>
    <n v="33.06"/>
    <n v="31.95"/>
    <n v="1.1100000000000001"/>
    <x v="110"/>
    <n v="93.88"/>
    <n v="93.64"/>
    <n v="84.94"/>
    <n v="36.47"/>
    <n v="3138.47"/>
    <n v="1.103"/>
    <n v="94.92"/>
  </r>
  <r>
    <x v="345"/>
    <x v="11"/>
    <x v="2"/>
    <x v="2"/>
    <x v="580"/>
    <n v="7.23"/>
    <x v="21"/>
    <n v="29.14"/>
    <n v="28.51"/>
    <n v="0.62"/>
    <x v="114"/>
    <n v="90.38"/>
    <n v="94.89"/>
    <n v="83.92"/>
    <n v="32.1"/>
    <n v="2715.84"/>
    <n v="1.1020000000000001"/>
    <n v="93.21"/>
  </r>
  <r>
    <x v="345"/>
    <x v="11"/>
    <x v="3"/>
    <x v="0"/>
    <x v="1043"/>
    <n v="7.38"/>
    <x v="16"/>
    <n v="39.159999999999997"/>
    <n v="38.200000000000003"/>
    <n v="0.96"/>
    <x v="427"/>
    <n v="92.25"/>
    <n v="92.22"/>
    <n v="82.99"/>
    <n v="5.86"/>
    <n v="1464.1"/>
    <n v="0.15"/>
    <n v="37.39"/>
  </r>
  <r>
    <x v="345"/>
    <x v="11"/>
    <x v="3"/>
    <x v="1"/>
    <x v="187"/>
    <n v="7.59"/>
    <x v="3"/>
    <n v="40.69"/>
    <n v="40.229999999999997"/>
    <n v="0.46"/>
    <x v="264"/>
    <n v="94.88"/>
    <n v="93.58"/>
    <n v="87.77"/>
    <n v="3.83"/>
    <n v="1819.58"/>
    <n v="9.4E-2"/>
    <n v="44.71"/>
  </r>
  <r>
    <x v="345"/>
    <x v="11"/>
    <x v="3"/>
    <x v="2"/>
    <x v="1044"/>
    <n v="7.63"/>
    <x v="19"/>
    <n v="37.85"/>
    <n v="37.270000000000003"/>
    <n v="0.57999999999999996"/>
    <x v="5"/>
    <n v="95.38"/>
    <n v="89.43"/>
    <n v="83.98"/>
    <n v="5.25"/>
    <n v="1620.88"/>
    <n v="0.13900000000000001"/>
    <n v="42.82"/>
  </r>
  <r>
    <x v="346"/>
    <x v="11"/>
    <x v="0"/>
    <x v="0"/>
    <x v="784"/>
    <n v="7.67"/>
    <x v="0"/>
    <n v="37.33"/>
    <n v="36.78"/>
    <n v="0.55000000000000004"/>
    <x v="275"/>
    <n v="95.88"/>
    <n v="96.81"/>
    <n v="91.45"/>
    <n v="30.71"/>
    <n v="3109.17"/>
    <n v="0.82299999999999995"/>
    <n v="83.3"/>
  </r>
  <r>
    <x v="346"/>
    <x v="11"/>
    <x v="0"/>
    <x v="1"/>
    <x v="785"/>
    <n v="7.32"/>
    <x v="18"/>
    <n v="36.06"/>
    <n v="35.06"/>
    <n v="1"/>
    <x v="305"/>
    <n v="91.5"/>
    <n v="90.76"/>
    <n v="80.739999999999995"/>
    <n v="31.06"/>
    <n v="2909.99"/>
    <n v="0.86099999999999999"/>
    <n v="80.7"/>
  </r>
  <r>
    <x v="346"/>
    <x v="11"/>
    <x v="0"/>
    <x v="2"/>
    <x v="199"/>
    <n v="7.33"/>
    <x v="60"/>
    <n v="32.9"/>
    <n v="32.28"/>
    <n v="0.62"/>
    <x v="237"/>
    <n v="91.62"/>
    <n v="94.59"/>
    <n v="85.03"/>
    <n v="29.58"/>
    <n v="2617.6"/>
    <n v="0.89900000000000002"/>
    <n v="79.56"/>
  </r>
  <r>
    <x v="346"/>
    <x v="11"/>
    <x v="1"/>
    <x v="0"/>
    <x v="202"/>
    <n v="7.98"/>
    <x v="137"/>
    <n v="34.590000000000003"/>
    <n v="34.270000000000003"/>
    <n v="0.32"/>
    <x v="344"/>
    <n v="99.75"/>
    <n v="96.85"/>
    <n v="95.71"/>
    <n v="51.51"/>
    <n v="4115.2299999999996"/>
    <n v="1.4890000000000001"/>
    <n v="118.98"/>
  </r>
  <r>
    <x v="346"/>
    <x v="11"/>
    <x v="1"/>
    <x v="1"/>
    <x v="203"/>
    <n v="7.61"/>
    <x v="23"/>
    <n v="32.92"/>
    <n v="32.770000000000003"/>
    <n v="0.14000000000000001"/>
    <x v="367"/>
    <n v="95.12"/>
    <n v="99.87"/>
    <n v="94.58"/>
    <n v="46.98"/>
    <n v="4001.46"/>
    <n v="1.427"/>
    <n v="121.55"/>
  </r>
  <r>
    <x v="346"/>
    <x v="11"/>
    <x v="1"/>
    <x v="2"/>
    <x v="204"/>
    <n v="7.85"/>
    <x v="7"/>
    <n v="33.92"/>
    <n v="33.130000000000003"/>
    <n v="0.79"/>
    <x v="236"/>
    <n v="98.12"/>
    <n v="98.29"/>
    <n v="94.19"/>
    <n v="48.23"/>
    <n v="3990.33"/>
    <n v="1.4219999999999999"/>
    <n v="117.63"/>
  </r>
  <r>
    <x v="346"/>
    <x v="11"/>
    <x v="2"/>
    <x v="0"/>
    <x v="168"/>
    <n v="7.44"/>
    <x v="43"/>
    <n v="32.61"/>
    <n v="31.77"/>
    <n v="0.84"/>
    <x v="251"/>
    <n v="93"/>
    <n v="95.75"/>
    <n v="86.75"/>
    <n v="36.22"/>
    <n v="3194.87"/>
    <n v="1.111"/>
    <n v="97.97"/>
  </r>
  <r>
    <x v="346"/>
    <x v="11"/>
    <x v="2"/>
    <x v="1"/>
    <x v="1193"/>
    <n v="7.63"/>
    <x v="19"/>
    <n v="33.99"/>
    <n v="33.1"/>
    <n v="0.89"/>
    <x v="282"/>
    <n v="95.38"/>
    <n v="96.86"/>
    <n v="89.96"/>
    <n v="37.32"/>
    <n v="3160.4"/>
    <n v="1.0980000000000001"/>
    <n v="92.98"/>
  </r>
  <r>
    <x v="346"/>
    <x v="11"/>
    <x v="2"/>
    <x v="2"/>
    <x v="1320"/>
    <n v="7.91"/>
    <x v="69"/>
    <n v="28.8"/>
    <n v="28.19"/>
    <n v="0.61"/>
    <x v="133"/>
    <n v="98.88"/>
    <n v="95.83"/>
    <n v="92.74"/>
    <n v="32.28"/>
    <n v="2650.96"/>
    <n v="1.121"/>
    <n v="92.04"/>
  </r>
  <r>
    <x v="346"/>
    <x v="11"/>
    <x v="3"/>
    <x v="0"/>
    <x v="1353"/>
    <n v="7.14"/>
    <x v="134"/>
    <n v="37.840000000000003"/>
    <n v="37.659999999999997"/>
    <n v="0.17"/>
    <x v="61"/>
    <n v="89.25"/>
    <n v="95.08"/>
    <n v="84.47"/>
    <n v="3.38"/>
    <n v="1550.1"/>
    <n v="8.8999999999999996E-2"/>
    <n v="40.97"/>
  </r>
  <r>
    <x v="346"/>
    <x v="11"/>
    <x v="3"/>
    <x v="1"/>
    <x v="1354"/>
    <n v="7.77"/>
    <x v="26"/>
    <n v="41.2"/>
    <n v="40.729999999999997"/>
    <n v="0.47"/>
    <x v="135"/>
    <n v="97.12"/>
    <n v="94.9"/>
    <n v="91.13"/>
    <n v="6.07"/>
    <n v="1615.17"/>
    <n v="0.14699999999999999"/>
    <n v="39.21"/>
  </r>
  <r>
    <x v="346"/>
    <x v="11"/>
    <x v="3"/>
    <x v="2"/>
    <x v="148"/>
    <n v="7.83"/>
    <x v="11"/>
    <n v="38.700000000000003"/>
    <n v="38.229999999999997"/>
    <n v="0.47"/>
    <x v="18"/>
    <n v="97.88"/>
    <n v="93.31"/>
    <n v="90.22"/>
    <n v="2.2000000000000002"/>
    <n v="1571.99"/>
    <n v="5.7000000000000002E-2"/>
    <n v="40.619999999999997"/>
  </r>
  <r>
    <x v="347"/>
    <x v="11"/>
    <x v="0"/>
    <x v="0"/>
    <x v="801"/>
    <n v="7.62"/>
    <x v="54"/>
    <n v="37.08"/>
    <n v="36.450000000000003"/>
    <n v="0.62"/>
    <x v="159"/>
    <n v="95.25"/>
    <n v="90.49"/>
    <n v="84.74"/>
    <n v="32.61"/>
    <n v="3000.03"/>
    <n v="0.879"/>
    <n v="80.92"/>
  </r>
  <r>
    <x v="347"/>
    <x v="11"/>
    <x v="0"/>
    <x v="1"/>
    <x v="1014"/>
    <n v="7.56"/>
    <x v="76"/>
    <n v="37.24"/>
    <n v="35.43"/>
    <n v="1.81"/>
    <x v="472"/>
    <n v="94.5"/>
    <n v="95.66"/>
    <n v="86"/>
    <n v="31.34"/>
    <n v="3121.7"/>
    <n v="0.84099999999999997"/>
    <n v="83.82"/>
  </r>
  <r>
    <x v="347"/>
    <x v="11"/>
    <x v="0"/>
    <x v="2"/>
    <x v="467"/>
    <n v="7.46"/>
    <x v="96"/>
    <n v="35.840000000000003"/>
    <n v="34.549999999999997"/>
    <n v="1.29"/>
    <x v="161"/>
    <n v="93.25"/>
    <n v="95.65"/>
    <n v="85.99"/>
    <n v="30.18"/>
    <n v="2926.88"/>
    <n v="0.84199999999999997"/>
    <n v="81.67"/>
  </r>
  <r>
    <x v="347"/>
    <x v="11"/>
    <x v="1"/>
    <x v="0"/>
    <x v="804"/>
    <n v="7.82"/>
    <x v="46"/>
    <n v="33.659999999999997"/>
    <n v="32.76"/>
    <n v="0.9"/>
    <x v="231"/>
    <n v="97.75"/>
    <n v="96.26"/>
    <n v="91.59"/>
    <n v="49"/>
    <n v="4010.21"/>
    <n v="1.456"/>
    <n v="119.15"/>
  </r>
  <r>
    <x v="347"/>
    <x v="11"/>
    <x v="1"/>
    <x v="1"/>
    <x v="1016"/>
    <n v="7.13"/>
    <x v="107"/>
    <n v="32.799999999999997"/>
    <n v="32.06"/>
    <n v="0.73"/>
    <x v="35"/>
    <n v="89.12"/>
    <n v="97.89"/>
    <n v="85.3"/>
    <n v="45.57"/>
    <n v="3842.14"/>
    <n v="1.389"/>
    <n v="117.15"/>
  </r>
  <r>
    <x v="347"/>
    <x v="11"/>
    <x v="1"/>
    <x v="2"/>
    <x v="286"/>
    <n v="7.71"/>
    <x v="41"/>
    <n v="34.01"/>
    <n v="33.130000000000003"/>
    <n v="0.89"/>
    <x v="73"/>
    <n v="96.38"/>
    <n v="96.2"/>
    <n v="90.29"/>
    <n v="49.77"/>
    <n v="4094.52"/>
    <n v="1.4630000000000001"/>
    <n v="120.38"/>
  </r>
  <r>
    <x v="347"/>
    <x v="11"/>
    <x v="2"/>
    <x v="0"/>
    <x v="806"/>
    <n v="7.55"/>
    <x v="25"/>
    <n v="30.04"/>
    <n v="29.36"/>
    <n v="0.68"/>
    <x v="255"/>
    <n v="94.38"/>
    <n v="92.21"/>
    <n v="85.06"/>
    <n v="32.28"/>
    <n v="2914.67"/>
    <n v="1.0740000000000001"/>
    <n v="97.01"/>
  </r>
  <r>
    <x v="347"/>
    <x v="11"/>
    <x v="2"/>
    <x v="1"/>
    <x v="249"/>
    <n v="7.71"/>
    <x v="41"/>
    <n v="28.35"/>
    <n v="27.53"/>
    <n v="0.83"/>
    <x v="180"/>
    <n v="96.38"/>
    <n v="99.06"/>
    <n v="92.69"/>
    <n v="31.65"/>
    <n v="2730.73"/>
    <n v="1.1160000000000001"/>
    <n v="96.32"/>
  </r>
  <r>
    <x v="347"/>
    <x v="11"/>
    <x v="2"/>
    <x v="2"/>
    <x v="1306"/>
    <n v="7.88"/>
    <x v="95"/>
    <n v="29.87"/>
    <n v="29.34"/>
    <n v="0.54"/>
    <x v="127"/>
    <n v="98.5"/>
    <n v="92.44"/>
    <n v="89.41"/>
    <n v="34.42"/>
    <n v="2886.21"/>
    <n v="1.1519999999999999"/>
    <n v="96.61"/>
  </r>
  <r>
    <x v="347"/>
    <x v="11"/>
    <x v="3"/>
    <x v="0"/>
    <x v="459"/>
    <n v="7.34"/>
    <x v="2"/>
    <n v="37.26"/>
    <n v="37.11"/>
    <n v="0.14000000000000001"/>
    <x v="71"/>
    <n v="91.75"/>
    <n v="95.77"/>
    <n v="87.53"/>
    <n v="5.47"/>
    <n v="1557.07"/>
    <n v="0.14699999999999999"/>
    <n v="41.79"/>
  </r>
  <r>
    <x v="347"/>
    <x v="11"/>
    <x v="3"/>
    <x v="1"/>
    <x v="460"/>
    <n v="8"/>
    <x v="84"/>
    <n v="39.380000000000003"/>
    <n v="38.93"/>
    <n v="0.45"/>
    <x v="264"/>
    <n v="100"/>
    <n v="93.55"/>
    <n v="92.49"/>
    <n v="3.26"/>
    <n v="1709.99"/>
    <n v="8.3000000000000004E-2"/>
    <n v="43.42"/>
  </r>
  <r>
    <x v="347"/>
    <x v="11"/>
    <x v="3"/>
    <x v="2"/>
    <x v="210"/>
    <n v="7.75"/>
    <x v="53"/>
    <n v="35.75"/>
    <n v="34.81"/>
    <n v="0.95"/>
    <x v="134"/>
    <n v="96.88"/>
    <n v="95.5"/>
    <n v="90.07"/>
    <n v="4.87"/>
    <n v="1477.85"/>
    <n v="0.13600000000000001"/>
    <n v="41.33"/>
  </r>
  <r>
    <x v="348"/>
    <x v="11"/>
    <x v="0"/>
    <x v="0"/>
    <x v="231"/>
    <n v="7.62"/>
    <x v="54"/>
    <n v="37.409999999999997"/>
    <n v="36.380000000000003"/>
    <n v="1.02"/>
    <x v="116"/>
    <n v="95.25"/>
    <n v="96.93"/>
    <n v="89.8"/>
    <n v="30.51"/>
    <n v="3020.51"/>
    <n v="0.81599999999999995"/>
    <n v="80.75"/>
  </r>
  <r>
    <x v="348"/>
    <x v="11"/>
    <x v="0"/>
    <x v="1"/>
    <x v="1355"/>
    <n v="7.68"/>
    <x v="17"/>
    <n v="36.72"/>
    <n v="35.97"/>
    <n v="0.75"/>
    <x v="87"/>
    <n v="96"/>
    <n v="96.76"/>
    <n v="91.01"/>
    <n v="31.31"/>
    <n v="2878.34"/>
    <n v="0.85299999999999998"/>
    <n v="78.400000000000006"/>
  </r>
  <r>
    <x v="348"/>
    <x v="11"/>
    <x v="0"/>
    <x v="2"/>
    <x v="165"/>
    <n v="7.46"/>
    <x v="96"/>
    <n v="32.1"/>
    <n v="31.62"/>
    <n v="0.48"/>
    <x v="292"/>
    <n v="93.25"/>
    <n v="95.55"/>
    <n v="87.77"/>
    <n v="28.18"/>
    <n v="2564.13"/>
    <n v="0.878"/>
    <n v="79.88"/>
  </r>
  <r>
    <x v="348"/>
    <x v="11"/>
    <x v="1"/>
    <x v="0"/>
    <x v="234"/>
    <n v="7.53"/>
    <x v="78"/>
    <n v="33.479999999999997"/>
    <n v="33.01"/>
    <n v="0.47"/>
    <x v="348"/>
    <n v="94.12"/>
    <n v="96.43"/>
    <n v="89.49"/>
    <n v="47.53"/>
    <n v="4050.02"/>
    <n v="1.42"/>
    <n v="120.97"/>
  </r>
  <r>
    <x v="348"/>
    <x v="11"/>
    <x v="1"/>
    <x v="1"/>
    <x v="1103"/>
    <n v="7.62"/>
    <x v="54"/>
    <n v="32.229999999999997"/>
    <n v="31.53"/>
    <n v="0.7"/>
    <x v="93"/>
    <n v="95.25"/>
    <n v="96.62"/>
    <n v="90.04"/>
    <n v="46.93"/>
    <n v="3766.74"/>
    <n v="1.456"/>
    <n v="116.88"/>
  </r>
  <r>
    <x v="348"/>
    <x v="11"/>
    <x v="1"/>
    <x v="2"/>
    <x v="168"/>
    <n v="7.57"/>
    <x v="42"/>
    <n v="31.99"/>
    <n v="31.16"/>
    <n v="0.83"/>
    <x v="251"/>
    <n v="94.62"/>
    <n v="96.54"/>
    <n v="89"/>
    <n v="46.99"/>
    <n v="3781.24"/>
    <n v="1.4690000000000001"/>
    <n v="118.21"/>
  </r>
  <r>
    <x v="348"/>
    <x v="11"/>
    <x v="2"/>
    <x v="0"/>
    <x v="237"/>
    <n v="7.48"/>
    <x v="44"/>
    <n v="31"/>
    <n v="29.85"/>
    <n v="1.1399999999999999"/>
    <x v="54"/>
    <n v="93.5"/>
    <n v="95.67"/>
    <n v="86.15"/>
    <n v="34.49"/>
    <n v="3081.38"/>
    <n v="1.113"/>
    <n v="99.41"/>
  </r>
  <r>
    <x v="348"/>
    <x v="11"/>
    <x v="2"/>
    <x v="1"/>
    <x v="1356"/>
    <n v="7.35"/>
    <x v="34"/>
    <n v="33.840000000000003"/>
    <n v="33.46"/>
    <n v="0.39"/>
    <x v="264"/>
    <n v="91.88"/>
    <n v="91.2"/>
    <n v="82.83"/>
    <n v="36.549999999999997"/>
    <n v="3175.86"/>
    <n v="1.08"/>
    <n v="93.84"/>
  </r>
  <r>
    <x v="348"/>
    <x v="11"/>
    <x v="2"/>
    <x v="2"/>
    <x v="1036"/>
    <n v="7.29"/>
    <x v="118"/>
    <n v="28.57"/>
    <n v="27.84"/>
    <n v="0.73"/>
    <x v="11"/>
    <n v="91.12"/>
    <n v="92.28"/>
    <n v="81.93"/>
    <n v="30.67"/>
    <n v="2674.22"/>
    <n v="1.0740000000000001"/>
    <n v="93.6"/>
  </r>
  <r>
    <x v="348"/>
    <x v="11"/>
    <x v="3"/>
    <x v="0"/>
    <x v="707"/>
    <n v="7.46"/>
    <x v="96"/>
    <n v="39.54"/>
    <n v="39.54"/>
    <n v="0"/>
    <x v="56"/>
    <n v="93.25"/>
    <n v="97.55"/>
    <n v="90.96"/>
    <n v="3.53"/>
    <n v="1672.09"/>
    <n v="8.8999999999999996E-2"/>
    <n v="42.29"/>
  </r>
  <r>
    <x v="348"/>
    <x v="11"/>
    <x v="3"/>
    <x v="1"/>
    <x v="1357"/>
    <n v="7.74"/>
    <x v="45"/>
    <n v="40.450000000000003"/>
    <n v="40.450000000000003"/>
    <n v="0"/>
    <x v="56"/>
    <n v="96.75"/>
    <n v="93.07"/>
    <n v="90.05"/>
    <n v="2.77"/>
    <n v="1769.69"/>
    <n v="6.9000000000000006E-2"/>
    <n v="43.75"/>
  </r>
  <r>
    <x v="348"/>
    <x v="11"/>
    <x v="3"/>
    <x v="2"/>
    <x v="1358"/>
    <n v="6.72"/>
    <x v="193"/>
    <n v="33.090000000000003"/>
    <n v="31.72"/>
    <n v="1.37"/>
    <x v="403"/>
    <n v="84"/>
    <n v="98.57"/>
    <n v="79.37"/>
    <n v="2.75"/>
    <n v="1275.3399999999999"/>
    <n v="8.3000000000000004E-2"/>
    <n v="38.54"/>
  </r>
  <r>
    <x v="349"/>
    <x v="11"/>
    <x v="0"/>
    <x v="0"/>
    <x v="388"/>
    <n v="7.65"/>
    <x v="48"/>
    <n v="35.03"/>
    <n v="34.68"/>
    <n v="0.35"/>
    <x v="181"/>
    <n v="95.62"/>
    <n v="99.23"/>
    <n v="93.95"/>
    <n v="29.94"/>
    <n v="2829.93"/>
    <n v="0.85499999999999998"/>
    <n v="80.78"/>
  </r>
  <r>
    <x v="349"/>
    <x v="11"/>
    <x v="0"/>
    <x v="1"/>
    <x v="1001"/>
    <n v="7.29"/>
    <x v="118"/>
    <n v="37.659999999999997"/>
    <n v="37.19"/>
    <n v="0.46"/>
    <x v="155"/>
    <n v="91.12"/>
    <n v="94.68"/>
    <n v="85.22"/>
    <n v="31.36"/>
    <n v="3067.41"/>
    <n v="0.83299999999999996"/>
    <n v="81.459999999999994"/>
  </r>
  <r>
    <x v="349"/>
    <x v="11"/>
    <x v="0"/>
    <x v="2"/>
    <x v="649"/>
    <n v="7.11"/>
    <x v="129"/>
    <n v="36.69"/>
    <n v="35.549999999999997"/>
    <n v="1.1399999999999999"/>
    <x v="359"/>
    <n v="88.88"/>
    <n v="92.61"/>
    <n v="79.739999999999995"/>
    <n v="30.69"/>
    <n v="2861.63"/>
    <n v="0.83699999999999997"/>
    <n v="78"/>
  </r>
  <r>
    <x v="349"/>
    <x v="11"/>
    <x v="1"/>
    <x v="0"/>
    <x v="304"/>
    <n v="7.62"/>
    <x v="54"/>
    <n v="32.22"/>
    <n v="31.98"/>
    <n v="0.24"/>
    <x v="15"/>
    <n v="95.25"/>
    <n v="94.67"/>
    <n v="89.51"/>
    <n v="45.53"/>
    <n v="3871.35"/>
    <n v="1.413"/>
    <n v="120.17"/>
  </r>
  <r>
    <x v="349"/>
    <x v="11"/>
    <x v="1"/>
    <x v="1"/>
    <x v="740"/>
    <n v="7.83"/>
    <x v="11"/>
    <n v="34.49"/>
    <n v="33.71"/>
    <n v="0.78"/>
    <x v="255"/>
    <n v="97.88"/>
    <n v="99.56"/>
    <n v="95.24"/>
    <n v="50.88"/>
    <n v="4071.14"/>
    <n v="1.4750000000000001"/>
    <n v="118.04"/>
  </r>
  <r>
    <x v="349"/>
    <x v="11"/>
    <x v="1"/>
    <x v="2"/>
    <x v="977"/>
    <n v="7.69"/>
    <x v="13"/>
    <n v="33.630000000000003"/>
    <n v="33.04"/>
    <n v="0.59"/>
    <x v="226"/>
    <n v="96.12"/>
    <n v="97.25"/>
    <n v="91.85"/>
    <n v="48.92"/>
    <n v="3940.49"/>
    <n v="1.4550000000000001"/>
    <n v="117.17"/>
  </r>
  <r>
    <x v="349"/>
    <x v="11"/>
    <x v="2"/>
    <x v="0"/>
    <x v="266"/>
    <n v="7.71"/>
    <x v="41"/>
    <n v="33.74"/>
    <n v="32.86"/>
    <n v="0.88"/>
    <x v="73"/>
    <n v="96.38"/>
    <n v="100.89"/>
    <n v="94.7"/>
    <n v="38.72"/>
    <n v="3147.4"/>
    <n v="1.1479999999999999"/>
    <n v="93.27"/>
  </r>
  <r>
    <x v="349"/>
    <x v="11"/>
    <x v="2"/>
    <x v="1"/>
    <x v="1003"/>
    <n v="7.28"/>
    <x v="90"/>
    <n v="24.1"/>
    <n v="23.52"/>
    <n v="0.56999999999999995"/>
    <x v="22"/>
    <n v="91"/>
    <n v="91.52"/>
    <n v="81.3"/>
    <n v="27.29"/>
    <n v="2359.1999999999998"/>
    <n v="1.133"/>
    <n v="97.91"/>
  </r>
  <r>
    <x v="349"/>
    <x v="11"/>
    <x v="2"/>
    <x v="2"/>
    <x v="1105"/>
    <n v="7.33"/>
    <x v="60"/>
    <n v="29.42"/>
    <n v="28.82"/>
    <n v="0.59"/>
    <x v="184"/>
    <n v="91.62"/>
    <n v="88.42"/>
    <n v="79.38"/>
    <n v="32.03"/>
    <n v="2824.15"/>
    <n v="1.089"/>
    <n v="96"/>
  </r>
  <r>
    <x v="349"/>
    <x v="11"/>
    <x v="3"/>
    <x v="0"/>
    <x v="310"/>
    <n v="7.62"/>
    <x v="54"/>
    <n v="37.4"/>
    <n v="36.83"/>
    <n v="0.56999999999999995"/>
    <x v="13"/>
    <n v="95.25"/>
    <n v="92.56"/>
    <n v="86.82"/>
    <n v="4.18"/>
    <n v="1710.15"/>
    <n v="0.112"/>
    <n v="45.73"/>
  </r>
  <r>
    <x v="349"/>
    <x v="11"/>
    <x v="3"/>
    <x v="1"/>
    <x v="1359"/>
    <n v="7.52"/>
    <x v="39"/>
    <n v="37.67"/>
    <n v="37.44"/>
    <n v="0.23"/>
    <x v="41"/>
    <n v="94"/>
    <n v="94.63"/>
    <n v="88.41"/>
    <n v="4.4400000000000004"/>
    <n v="1483.31"/>
    <n v="0.11799999999999999"/>
    <n v="39.380000000000003"/>
  </r>
  <r>
    <x v="349"/>
    <x v="11"/>
    <x v="3"/>
    <x v="2"/>
    <x v="792"/>
    <n v="6.94"/>
    <x v="80"/>
    <n v="35.729999999999997"/>
    <n v="35.49"/>
    <n v="0.24"/>
    <x v="288"/>
    <n v="86.75"/>
    <n v="95.66"/>
    <n v="82.43"/>
    <n v="4.96"/>
    <n v="1453.21"/>
    <n v="0.13900000000000001"/>
    <n v="40.67"/>
  </r>
  <r>
    <x v="350"/>
    <x v="11"/>
    <x v="0"/>
    <x v="0"/>
    <x v="324"/>
    <n v="7.28"/>
    <x v="90"/>
    <n v="38.21"/>
    <n v="37.6"/>
    <n v="0.61"/>
    <x v="193"/>
    <n v="91"/>
    <n v="96.85"/>
    <n v="86.72"/>
    <n v="34.58"/>
    <n v="3229.43"/>
    <n v="0.90500000000000003"/>
    <n v="84.52"/>
  </r>
  <r>
    <x v="350"/>
    <x v="11"/>
    <x v="0"/>
    <x v="1"/>
    <x v="1084"/>
    <n v="7.21"/>
    <x v="68"/>
    <n v="36.01"/>
    <n v="34.700000000000003"/>
    <n v="1.31"/>
    <x v="448"/>
    <n v="90.12"/>
    <n v="92.74"/>
    <n v="80.55"/>
    <n v="29.55"/>
    <n v="2966.49"/>
    <n v="0.82099999999999995"/>
    <n v="82.39"/>
  </r>
  <r>
    <x v="350"/>
    <x v="11"/>
    <x v="0"/>
    <x v="2"/>
    <x v="1085"/>
    <n v="7.39"/>
    <x v="59"/>
    <n v="31.9"/>
    <n v="31.36"/>
    <n v="0.54"/>
    <x v="159"/>
    <n v="92.38"/>
    <n v="97.98"/>
    <n v="88.99"/>
    <n v="27.9"/>
    <n v="2572.65"/>
    <n v="0.875"/>
    <n v="80.650000000000006"/>
  </r>
  <r>
    <x v="350"/>
    <x v="11"/>
    <x v="1"/>
    <x v="0"/>
    <x v="61"/>
    <n v="7.58"/>
    <x v="6"/>
    <n v="35.229999999999997"/>
    <n v="34.869999999999997"/>
    <n v="0.36"/>
    <x v="295"/>
    <n v="94.75"/>
    <n v="94.16"/>
    <n v="88.31"/>
    <n v="51.22"/>
    <n v="4179.09"/>
    <n v="1.454"/>
    <n v="118.63"/>
  </r>
  <r>
    <x v="350"/>
    <x v="11"/>
    <x v="1"/>
    <x v="1"/>
    <x v="904"/>
    <n v="7.63"/>
    <x v="19"/>
    <n v="31.79"/>
    <n v="30.81"/>
    <n v="0.98"/>
    <x v="67"/>
    <n v="95.38"/>
    <n v="88.19"/>
    <n v="81.52"/>
    <n v="47.97"/>
    <n v="3796.76"/>
    <n v="1.5089999999999999"/>
    <n v="119.45"/>
  </r>
  <r>
    <x v="350"/>
    <x v="11"/>
    <x v="1"/>
    <x v="2"/>
    <x v="1313"/>
    <n v="7.62"/>
    <x v="54"/>
    <n v="29.95"/>
    <n v="29.59"/>
    <n v="0.37"/>
    <x v="218"/>
    <n v="95.25"/>
    <n v="92.01"/>
    <n v="86.57"/>
    <n v="43.8"/>
    <n v="3548.19"/>
    <n v="1.462"/>
    <n v="118.47"/>
  </r>
  <r>
    <x v="350"/>
    <x v="11"/>
    <x v="2"/>
    <x v="0"/>
    <x v="293"/>
    <n v="8"/>
    <x v="84"/>
    <n v="33.94"/>
    <n v="32.28"/>
    <n v="1.66"/>
    <x v="511"/>
    <n v="100"/>
    <n v="98.35"/>
    <n v="93.54"/>
    <n v="36.18"/>
    <n v="3210.36"/>
    <n v="1.0660000000000001"/>
    <n v="94.59"/>
  </r>
  <r>
    <x v="350"/>
    <x v="11"/>
    <x v="2"/>
    <x v="1"/>
    <x v="1086"/>
    <n v="7.37"/>
    <x v="47"/>
    <n v="32.729999999999997"/>
    <n v="31.79"/>
    <n v="0.94"/>
    <x v="339"/>
    <n v="92.12"/>
    <n v="99.28"/>
    <n v="88.82"/>
    <n v="35.93"/>
    <n v="3182.72"/>
    <n v="1.0980000000000001"/>
    <n v="97.24"/>
  </r>
  <r>
    <x v="350"/>
    <x v="11"/>
    <x v="2"/>
    <x v="2"/>
    <x v="1087"/>
    <n v="7.03"/>
    <x v="20"/>
    <n v="30.77"/>
    <n v="30.2"/>
    <n v="0.56000000000000005"/>
    <x v="151"/>
    <n v="87.88"/>
    <n v="96.61"/>
    <n v="83.34"/>
    <n v="33.61"/>
    <n v="2923.25"/>
    <n v="1.093"/>
    <n v="95.01"/>
  </r>
  <r>
    <x v="350"/>
    <x v="11"/>
    <x v="3"/>
    <x v="0"/>
    <x v="67"/>
    <n v="7.27"/>
    <x v="12"/>
    <n v="40.299999999999997"/>
    <n v="39.93"/>
    <n v="0.37"/>
    <x v="70"/>
    <n v="90.88"/>
    <n v="96.02"/>
    <n v="86.46"/>
    <n v="4.37"/>
    <n v="1763.93"/>
    <n v="0.108"/>
    <n v="43.77"/>
  </r>
  <r>
    <x v="350"/>
    <x v="11"/>
    <x v="3"/>
    <x v="1"/>
    <x v="1088"/>
    <n v="7.2"/>
    <x v="91"/>
    <n v="39.86"/>
    <n v="39.54"/>
    <n v="0.32"/>
    <x v="146"/>
    <n v="90"/>
    <n v="92.7"/>
    <n v="82.76"/>
    <n v="6.05"/>
    <n v="1632.13"/>
    <n v="0.152"/>
    <n v="40.94"/>
  </r>
  <r>
    <x v="350"/>
    <x v="11"/>
    <x v="3"/>
    <x v="2"/>
    <x v="766"/>
    <n v="7.39"/>
    <x v="59"/>
    <n v="36.799999999999997"/>
    <n v="36.18"/>
    <n v="0.61"/>
    <x v="277"/>
    <n v="92.38"/>
    <n v="99.82"/>
    <n v="90.67"/>
    <n v="4.3899999999999997"/>
    <n v="1573.2"/>
    <n v="0.11899999999999999"/>
    <n v="42.75"/>
  </r>
  <r>
    <x v="351"/>
    <x v="11"/>
    <x v="0"/>
    <x v="0"/>
    <x v="1021"/>
    <n v="7.75"/>
    <x v="53"/>
    <n v="42.23"/>
    <n v="40.83"/>
    <n v="1.4"/>
    <x v="7"/>
    <n v="96.88"/>
    <n v="95.58"/>
    <n v="89.53"/>
    <n v="36.94"/>
    <n v="3329.25"/>
    <n v="0.875"/>
    <n v="78.84"/>
  </r>
  <r>
    <x v="351"/>
    <x v="11"/>
    <x v="0"/>
    <x v="1"/>
    <x v="1227"/>
    <n v="7.73"/>
    <x v="1"/>
    <n v="39.520000000000003"/>
    <n v="38.61"/>
    <n v="0.91"/>
    <x v="23"/>
    <n v="96.62"/>
    <n v="96.59"/>
    <n v="91.19"/>
    <n v="30.08"/>
    <n v="3306.8"/>
    <n v="0.76100000000000001"/>
    <n v="83.67"/>
  </r>
  <r>
    <x v="351"/>
    <x v="11"/>
    <x v="0"/>
    <x v="2"/>
    <x v="222"/>
    <n v="7.72"/>
    <x v="24"/>
    <n v="34.299999999999997"/>
    <n v="33.090000000000003"/>
    <n v="1.2"/>
    <x v="428"/>
    <n v="96.5"/>
    <n v="92.91"/>
    <n v="86.51"/>
    <n v="28.5"/>
    <n v="2875.42"/>
    <n v="0.83099999999999996"/>
    <n v="83.84"/>
  </r>
  <r>
    <x v="351"/>
    <x v="11"/>
    <x v="1"/>
    <x v="0"/>
    <x v="866"/>
    <n v="7.67"/>
    <x v="0"/>
    <n v="31.46"/>
    <n v="30.92"/>
    <n v="0.54"/>
    <x v="55"/>
    <n v="95.88"/>
    <n v="96.07"/>
    <n v="90.53"/>
    <n v="47.09"/>
    <n v="3736.62"/>
    <n v="1.4970000000000001"/>
    <n v="118.76"/>
  </r>
  <r>
    <x v="351"/>
    <x v="11"/>
    <x v="1"/>
    <x v="1"/>
    <x v="1360"/>
    <n v="8"/>
    <x v="84"/>
    <n v="36.61"/>
    <n v="35.93"/>
    <n v="0.68"/>
    <x v="170"/>
    <n v="100"/>
    <n v="97.61"/>
    <n v="95.8"/>
    <n v="52.08"/>
    <n v="4385.95"/>
    <n v="1.423"/>
    <n v="119.8"/>
  </r>
  <r>
    <x v="351"/>
    <x v="11"/>
    <x v="1"/>
    <x v="2"/>
    <x v="227"/>
    <n v="7.38"/>
    <x v="16"/>
    <n v="33.33"/>
    <n v="31.43"/>
    <n v="1.91"/>
    <x v="512"/>
    <n v="92.25"/>
    <n v="91.17"/>
    <n v="79.290000000000006"/>
    <n v="48.75"/>
    <n v="4004.73"/>
    <n v="1.4630000000000001"/>
    <n v="120.15"/>
  </r>
  <r>
    <x v="351"/>
    <x v="11"/>
    <x v="2"/>
    <x v="0"/>
    <x v="1065"/>
    <n v="7.52"/>
    <x v="39"/>
    <n v="29.19"/>
    <n v="27.81"/>
    <n v="1.38"/>
    <x v="322"/>
    <n v="94"/>
    <n v="97.11"/>
    <n v="86.97"/>
    <n v="31.03"/>
    <n v="2780.09"/>
    <n v="1.0629999999999999"/>
    <n v="95.25"/>
  </r>
  <r>
    <x v="351"/>
    <x v="11"/>
    <x v="2"/>
    <x v="1"/>
    <x v="1066"/>
    <n v="7.02"/>
    <x v="8"/>
    <n v="29.72"/>
    <n v="29.15"/>
    <n v="0.56999999999999995"/>
    <x v="145"/>
    <n v="87.75"/>
    <n v="99.36"/>
    <n v="85.52"/>
    <n v="35.840000000000003"/>
    <n v="2852.48"/>
    <n v="1.206"/>
    <n v="95.97"/>
  </r>
  <r>
    <x v="351"/>
    <x v="11"/>
    <x v="2"/>
    <x v="2"/>
    <x v="1067"/>
    <n v="7.91"/>
    <x v="69"/>
    <n v="34.04"/>
    <n v="32.869999999999997"/>
    <n v="1.17"/>
    <x v="203"/>
    <n v="98.88"/>
    <n v="96.99"/>
    <n v="92.6"/>
    <n v="37.67"/>
    <n v="3499.84"/>
    <n v="1.1060000000000001"/>
    <n v="102.8"/>
  </r>
  <r>
    <x v="351"/>
    <x v="11"/>
    <x v="3"/>
    <x v="0"/>
    <x v="1361"/>
    <n v="7.63"/>
    <x v="19"/>
    <n v="39.32"/>
    <n v="39.32"/>
    <n v="0"/>
    <x v="56"/>
    <n v="95.38"/>
    <n v="96.25"/>
    <n v="91.79"/>
    <n v="3.77"/>
    <n v="1519.69"/>
    <n v="9.6000000000000002E-2"/>
    <n v="38.65"/>
  </r>
  <r>
    <x v="351"/>
    <x v="11"/>
    <x v="3"/>
    <x v="1"/>
    <x v="1237"/>
    <n v="7.63"/>
    <x v="19"/>
    <n v="36.51"/>
    <n v="36.299999999999997"/>
    <n v="0.2"/>
    <x v="173"/>
    <n v="95.38"/>
    <n v="92.24"/>
    <n v="87.49"/>
    <n v="4.43"/>
    <n v="1507.26"/>
    <n v="0.121"/>
    <n v="41.29"/>
  </r>
  <r>
    <x v="351"/>
    <x v="11"/>
    <x v="3"/>
    <x v="2"/>
    <x v="662"/>
    <n v="7.65"/>
    <x v="48"/>
    <n v="38.299999999999997"/>
    <n v="38.299999999999997"/>
    <n v="0"/>
    <x v="56"/>
    <n v="95.62"/>
    <n v="98.33"/>
    <n v="94.03"/>
    <n v="5.13"/>
    <n v="1560.38"/>
    <n v="0.13400000000000001"/>
    <n v="40.74"/>
  </r>
  <r>
    <x v="352"/>
    <x v="11"/>
    <x v="0"/>
    <x v="0"/>
    <x v="89"/>
    <n v="7.31"/>
    <x v="57"/>
    <n v="36.93"/>
    <n v="36.03"/>
    <n v="0.9"/>
    <x v="427"/>
    <n v="91.38"/>
    <n v="99.16"/>
    <n v="88.39"/>
    <n v="30.5"/>
    <n v="3160.11"/>
    <n v="0.82599999999999996"/>
    <n v="85.57"/>
  </r>
  <r>
    <x v="352"/>
    <x v="11"/>
    <x v="0"/>
    <x v="1"/>
    <x v="12"/>
    <n v="7.44"/>
    <x v="43"/>
    <n v="38.39"/>
    <n v="37.43"/>
    <n v="0.96"/>
    <x v="265"/>
    <n v="93"/>
    <n v="96.13"/>
    <n v="87.17"/>
    <n v="33.200000000000003"/>
    <n v="3118.11"/>
    <n v="0.86499999999999999"/>
    <n v="81.23"/>
  </r>
  <r>
    <x v="352"/>
    <x v="11"/>
    <x v="0"/>
    <x v="2"/>
    <x v="809"/>
    <n v="7.86"/>
    <x v="66"/>
    <n v="35.74"/>
    <n v="35.07"/>
    <n v="0.67"/>
    <x v="122"/>
    <n v="98.25"/>
    <n v="93.28"/>
    <n v="89.94"/>
    <n v="31.87"/>
    <n v="2959.92"/>
    <n v="0.89200000000000002"/>
    <n v="82.82"/>
  </r>
  <r>
    <x v="352"/>
    <x v="11"/>
    <x v="1"/>
    <x v="0"/>
    <x v="571"/>
    <n v="7.7"/>
    <x v="10"/>
    <n v="34.76"/>
    <n v="34.270000000000003"/>
    <n v="0.49"/>
    <x v="348"/>
    <n v="96.25"/>
    <n v="97.7"/>
    <n v="92.72"/>
    <n v="50.01"/>
    <n v="4089.93"/>
    <n v="1.4390000000000001"/>
    <n v="117.66"/>
  </r>
  <r>
    <x v="352"/>
    <x v="11"/>
    <x v="1"/>
    <x v="1"/>
    <x v="755"/>
    <n v="7.6"/>
    <x v="5"/>
    <n v="34.950000000000003"/>
    <n v="34.68"/>
    <n v="0.27"/>
    <x v="283"/>
    <n v="95"/>
    <n v="93.79"/>
    <n v="88.4"/>
    <n v="51.83"/>
    <n v="4123.59"/>
    <n v="1.4830000000000001"/>
    <n v="117.97"/>
  </r>
  <r>
    <x v="352"/>
    <x v="11"/>
    <x v="1"/>
    <x v="2"/>
    <x v="716"/>
    <n v="7.1"/>
    <x v="89"/>
    <n v="28.92"/>
    <n v="28.72"/>
    <n v="0.2"/>
    <x v="373"/>
    <n v="88.75"/>
    <n v="90.63"/>
    <n v="79.89"/>
    <n v="42.72"/>
    <n v="3391.9"/>
    <n v="1.4770000000000001"/>
    <n v="117.28"/>
  </r>
  <r>
    <x v="352"/>
    <x v="11"/>
    <x v="2"/>
    <x v="0"/>
    <x v="573"/>
    <n v="7.81"/>
    <x v="49"/>
    <n v="34.75"/>
    <n v="33.93"/>
    <n v="0.82"/>
    <x v="232"/>
    <n v="97.62"/>
    <n v="95.64"/>
    <n v="91.16"/>
    <n v="39.99"/>
    <n v="3362.63"/>
    <n v="1.151"/>
    <n v="96.77"/>
  </r>
  <r>
    <x v="352"/>
    <x v="11"/>
    <x v="2"/>
    <x v="1"/>
    <x v="756"/>
    <n v="5.36"/>
    <x v="194"/>
    <n v="24.26"/>
    <n v="23.51"/>
    <n v="0.75"/>
    <x v="149"/>
    <n v="67"/>
    <n v="98.15"/>
    <n v="63.73"/>
    <n v="26.42"/>
    <n v="2285.15"/>
    <n v="1.089"/>
    <n v="94.2"/>
  </r>
  <r>
    <x v="352"/>
    <x v="11"/>
    <x v="2"/>
    <x v="2"/>
    <x v="1304"/>
    <n v="7.49"/>
    <x v="55"/>
    <n v="33.590000000000003"/>
    <n v="32.909999999999997"/>
    <n v="0.68"/>
    <x v="87"/>
    <n v="93.62"/>
    <n v="86.35"/>
    <n v="79.209999999999994"/>
    <n v="36.24"/>
    <n v="3224.41"/>
    <n v="1.079"/>
    <n v="95.99"/>
  </r>
  <r>
    <x v="352"/>
    <x v="11"/>
    <x v="3"/>
    <x v="0"/>
    <x v="575"/>
    <n v="7.67"/>
    <x v="0"/>
    <n v="39.409999999999997"/>
    <n v="38.94"/>
    <n v="0.47"/>
    <x v="408"/>
    <n v="95.88"/>
    <n v="97.82"/>
    <n v="92.66"/>
    <n v="4.29"/>
    <n v="1783.96"/>
    <n v="0.109"/>
    <n v="45.26"/>
  </r>
  <r>
    <x v="352"/>
    <x v="11"/>
    <x v="3"/>
    <x v="1"/>
    <x v="69"/>
    <n v="7.55"/>
    <x v="25"/>
    <n v="39.479999999999997"/>
    <n v="38.81"/>
    <n v="0.67"/>
    <x v="25"/>
    <n v="94.38"/>
    <n v="100.17"/>
    <n v="92.94"/>
    <n v="3.8"/>
    <n v="1553.14"/>
    <n v="9.6000000000000002E-2"/>
    <n v="39.340000000000003"/>
  </r>
  <r>
    <x v="352"/>
    <x v="11"/>
    <x v="3"/>
    <x v="2"/>
    <x v="410"/>
    <n v="7.47"/>
    <x v="51"/>
    <n v="38.9"/>
    <n v="38.369999999999997"/>
    <n v="0.53"/>
    <x v="299"/>
    <n v="93.38"/>
    <n v="97.11"/>
    <n v="89.44"/>
    <n v="5.53"/>
    <n v="1495.91"/>
    <n v="0.14199999999999999"/>
    <n v="38.46"/>
  </r>
  <r>
    <x v="353"/>
    <x v="11"/>
    <x v="0"/>
    <x v="0"/>
    <x v="937"/>
    <n v="7.79"/>
    <x v="71"/>
    <n v="39.01"/>
    <n v="37.69"/>
    <n v="1.31"/>
    <x v="110"/>
    <n v="97.38"/>
    <n v="95.82"/>
    <n v="90.16"/>
    <n v="34.57"/>
    <n v="3144.5"/>
    <n v="0.88600000000000001"/>
    <n v="80.61"/>
  </r>
  <r>
    <x v="353"/>
    <x v="11"/>
    <x v="0"/>
    <x v="1"/>
    <x v="1219"/>
    <n v="7.27"/>
    <x v="12"/>
    <n v="35.58"/>
    <n v="34.369999999999997"/>
    <n v="1.21"/>
    <x v="378"/>
    <n v="90.88"/>
    <n v="95.86"/>
    <n v="84.15"/>
    <n v="30.12"/>
    <n v="2893.68"/>
    <n v="0.84699999999999998"/>
    <n v="81.33"/>
  </r>
  <r>
    <x v="353"/>
    <x v="11"/>
    <x v="0"/>
    <x v="2"/>
    <x v="191"/>
    <n v="7.73"/>
    <x v="1"/>
    <n v="31.17"/>
    <n v="30.18"/>
    <n v="0.98"/>
    <x v="269"/>
    <n v="96.62"/>
    <n v="96.3"/>
    <n v="90.11"/>
    <n v="26.8"/>
    <n v="2559.25"/>
    <n v="0.86"/>
    <n v="82.12"/>
  </r>
  <r>
    <x v="353"/>
    <x v="11"/>
    <x v="1"/>
    <x v="0"/>
    <x v="193"/>
    <n v="7.83"/>
    <x v="11"/>
    <n v="35.24"/>
    <n v="34.85"/>
    <n v="0.39"/>
    <x v="108"/>
    <n v="97.88"/>
    <n v="93.95"/>
    <n v="90.94"/>
    <n v="52.47"/>
    <n v="4215.59"/>
    <n v="1.4890000000000001"/>
    <n v="119.64"/>
  </r>
  <r>
    <x v="353"/>
    <x v="11"/>
    <x v="1"/>
    <x v="1"/>
    <x v="1344"/>
    <n v="7.78"/>
    <x v="14"/>
    <n v="32.64"/>
    <n v="32.01"/>
    <n v="0.63"/>
    <x v="33"/>
    <n v="97.25"/>
    <n v="99.61"/>
    <n v="95"/>
    <n v="46.62"/>
    <n v="3793.11"/>
    <n v="1.4279999999999999"/>
    <n v="116.21"/>
  </r>
  <r>
    <x v="353"/>
    <x v="11"/>
    <x v="1"/>
    <x v="2"/>
    <x v="52"/>
    <n v="7.23"/>
    <x v="21"/>
    <n v="32.4"/>
    <n v="30.77"/>
    <n v="1.63"/>
    <x v="513"/>
    <n v="90.38"/>
    <n v="94.04"/>
    <n v="80.72"/>
    <n v="47.46"/>
    <n v="3918.82"/>
    <n v="1.4650000000000001"/>
    <n v="120.94"/>
  </r>
  <r>
    <x v="353"/>
    <x v="11"/>
    <x v="2"/>
    <x v="0"/>
    <x v="1274"/>
    <n v="7.59"/>
    <x v="3"/>
    <n v="28.54"/>
    <n v="27.9"/>
    <n v="0.64"/>
    <x v="35"/>
    <n v="94.88"/>
    <n v="99.26"/>
    <n v="92.07"/>
    <n v="31.34"/>
    <n v="2696.37"/>
    <n v="1.0980000000000001"/>
    <n v="94.49"/>
  </r>
  <r>
    <x v="353"/>
    <x v="11"/>
    <x v="2"/>
    <x v="1"/>
    <x v="1221"/>
    <n v="7.6"/>
    <x v="5"/>
    <n v="30.35"/>
    <n v="29.44"/>
    <n v="0.9"/>
    <x v="315"/>
    <n v="95"/>
    <n v="98.63"/>
    <n v="90.91"/>
    <n v="34.270000000000003"/>
    <n v="2969.49"/>
    <n v="1.129"/>
    <n v="97.84"/>
  </r>
  <r>
    <x v="353"/>
    <x v="11"/>
    <x v="2"/>
    <x v="2"/>
    <x v="1362"/>
    <n v="7.6"/>
    <x v="5"/>
    <n v="30.14"/>
    <n v="29.07"/>
    <n v="1.08"/>
    <x v="457"/>
    <n v="95"/>
    <n v="95.83"/>
    <n v="87.78"/>
    <n v="33.39"/>
    <n v="2795.82"/>
    <n v="1.1080000000000001"/>
    <n v="92.75"/>
  </r>
  <r>
    <x v="353"/>
    <x v="11"/>
    <x v="3"/>
    <x v="0"/>
    <x v="113"/>
    <n v="7.7"/>
    <x v="10"/>
    <n v="37.909999999999997"/>
    <n v="37.65"/>
    <n v="0.26"/>
    <x v="179"/>
    <n v="96.25"/>
    <n v="94.15"/>
    <n v="89.99"/>
    <n v="4.6500000000000004"/>
    <n v="1696.22"/>
    <n v="0.123"/>
    <n v="44.74"/>
  </r>
  <r>
    <x v="353"/>
    <x v="11"/>
    <x v="3"/>
    <x v="1"/>
    <x v="114"/>
    <n v="7.42"/>
    <x v="31"/>
    <n v="37.479999999999997"/>
    <n v="37.369999999999997"/>
    <n v="0.11"/>
    <x v="284"/>
    <n v="92.75"/>
    <n v="93.84"/>
    <n v="86.78"/>
    <n v="5.13"/>
    <n v="1609.16"/>
    <n v="0.13700000000000001"/>
    <n v="42.93"/>
  </r>
  <r>
    <x v="353"/>
    <x v="11"/>
    <x v="3"/>
    <x v="2"/>
    <x v="115"/>
    <n v="7.4"/>
    <x v="81"/>
    <n v="33.840000000000003"/>
    <n v="33.64"/>
    <n v="0.2"/>
    <x v="111"/>
    <n v="92.5"/>
    <n v="95.18"/>
    <n v="87.53"/>
    <n v="2.96"/>
    <n v="1406.1"/>
    <n v="8.6999999999999994E-2"/>
    <n v="41.55"/>
  </r>
  <r>
    <x v="354"/>
    <x v="11"/>
    <x v="0"/>
    <x v="0"/>
    <x v="313"/>
    <n v="7.52"/>
    <x v="39"/>
    <n v="37.24"/>
    <n v="37.04"/>
    <n v="0.2"/>
    <x v="248"/>
    <n v="94"/>
    <n v="92.15"/>
    <n v="86.16"/>
    <n v="34.47"/>
    <n v="3012.85"/>
    <n v="0.92600000000000005"/>
    <n v="80.900000000000006"/>
  </r>
  <r>
    <x v="354"/>
    <x v="11"/>
    <x v="0"/>
    <x v="1"/>
    <x v="1122"/>
    <n v="7.79"/>
    <x v="71"/>
    <n v="38.14"/>
    <n v="37.32"/>
    <n v="0.82"/>
    <x v="10"/>
    <n v="97.38"/>
    <n v="95.28"/>
    <n v="90.78"/>
    <n v="33.04"/>
    <n v="3045.44"/>
    <n v="0.86599999999999999"/>
    <n v="79.849999999999994"/>
  </r>
  <r>
    <x v="354"/>
    <x v="11"/>
    <x v="0"/>
    <x v="2"/>
    <x v="553"/>
    <n v="7.37"/>
    <x v="47"/>
    <n v="35.11"/>
    <n v="34.520000000000003"/>
    <n v="0.59"/>
    <x v="159"/>
    <n v="92.12"/>
    <n v="94.93"/>
    <n v="85.99"/>
    <n v="32.29"/>
    <n v="2899.74"/>
    <n v="0.92"/>
    <n v="82.6"/>
  </r>
  <r>
    <x v="354"/>
    <x v="11"/>
    <x v="1"/>
    <x v="0"/>
    <x v="316"/>
    <n v="7.62"/>
    <x v="54"/>
    <n v="33.340000000000003"/>
    <n v="32.67"/>
    <n v="0.67"/>
    <x v="14"/>
    <n v="95.25"/>
    <n v="96.64"/>
    <n v="90.2"/>
    <n v="47.25"/>
    <n v="3863.06"/>
    <n v="1.417"/>
    <n v="115.87"/>
  </r>
  <r>
    <x v="354"/>
    <x v="11"/>
    <x v="1"/>
    <x v="1"/>
    <x v="624"/>
    <n v="7.29"/>
    <x v="118"/>
    <n v="33.58"/>
    <n v="33.35"/>
    <n v="0.23"/>
    <x v="179"/>
    <n v="91.12"/>
    <n v="102.48"/>
    <n v="92.74"/>
    <n v="49.35"/>
    <n v="4040.07"/>
    <n v="1.47"/>
    <n v="120.31"/>
  </r>
  <r>
    <x v="354"/>
    <x v="11"/>
    <x v="1"/>
    <x v="2"/>
    <x v="454"/>
    <n v="7.75"/>
    <x v="53"/>
    <n v="34.46"/>
    <n v="33.43"/>
    <n v="1.03"/>
    <x v="96"/>
    <n v="96.88"/>
    <n v="94.24"/>
    <n v="88.57"/>
    <n v="49.7"/>
    <n v="4104.6099999999997"/>
    <n v="1.4419999999999999"/>
    <n v="119.1"/>
  </r>
  <r>
    <x v="354"/>
    <x v="11"/>
    <x v="2"/>
    <x v="0"/>
    <x v="319"/>
    <n v="7.7"/>
    <x v="10"/>
    <n v="30.44"/>
    <n v="29.55"/>
    <n v="0.89"/>
    <x v="261"/>
    <n v="96.25"/>
    <n v="95.41"/>
    <n v="89.15"/>
    <n v="33.119999999999997"/>
    <n v="2923.04"/>
    <n v="1.0880000000000001"/>
    <n v="96.02"/>
  </r>
  <r>
    <x v="354"/>
    <x v="11"/>
    <x v="2"/>
    <x v="1"/>
    <x v="1062"/>
    <n v="7.43"/>
    <x v="37"/>
    <n v="31.76"/>
    <n v="30.65"/>
    <n v="1.1100000000000001"/>
    <x v="112"/>
    <n v="92.88"/>
    <n v="97.69"/>
    <n v="87.56"/>
    <n v="36.229999999999997"/>
    <n v="3103.92"/>
    <n v="1.141"/>
    <n v="97.73"/>
  </r>
  <r>
    <x v="354"/>
    <x v="11"/>
    <x v="2"/>
    <x v="2"/>
    <x v="1340"/>
    <n v="7.74"/>
    <x v="45"/>
    <n v="29.93"/>
    <n v="29.05"/>
    <n v="0.88"/>
    <x v="397"/>
    <n v="96.75"/>
    <n v="98.13"/>
    <n v="92.14"/>
    <n v="33.25"/>
    <n v="2925.74"/>
    <n v="1.111"/>
    <n v="97.75"/>
  </r>
  <r>
    <x v="354"/>
    <x v="11"/>
    <x v="3"/>
    <x v="0"/>
    <x v="322"/>
    <n v="7.88"/>
    <x v="95"/>
    <n v="41.62"/>
    <n v="41.62"/>
    <n v="0"/>
    <x v="56"/>
    <n v="98.5"/>
    <n v="92.91"/>
    <n v="91.52"/>
    <n v="3.94"/>
    <n v="1782.52"/>
    <n v="9.5000000000000001E-2"/>
    <n v="42.83"/>
  </r>
  <r>
    <x v="354"/>
    <x v="11"/>
    <x v="3"/>
    <x v="1"/>
    <x v="758"/>
    <n v="7.3"/>
    <x v="32"/>
    <n v="34.729999999999997"/>
    <n v="34.729999999999997"/>
    <n v="0"/>
    <x v="56"/>
    <n v="91.25"/>
    <n v="91.1"/>
    <n v="83.13"/>
    <n v="2.4700000000000002"/>
    <n v="1480.53"/>
    <n v="7.0999999999999994E-2"/>
    <n v="42.63"/>
  </r>
  <r>
    <x v="354"/>
    <x v="11"/>
    <x v="3"/>
    <x v="2"/>
    <x v="1342"/>
    <n v="7.28"/>
    <x v="90"/>
    <n v="36.200000000000003"/>
    <n v="35.92"/>
    <n v="0.28000000000000003"/>
    <x v="100"/>
    <n v="91"/>
    <n v="96.94"/>
    <n v="87.54"/>
    <n v="3.32"/>
    <n v="1516.32"/>
    <n v="9.1999999999999998E-2"/>
    <n v="41.89"/>
  </r>
  <r>
    <x v="355"/>
    <x v="11"/>
    <x v="0"/>
    <x v="0"/>
    <x v="784"/>
    <n v="7.44"/>
    <x v="43"/>
    <n v="37.6"/>
    <n v="36.630000000000003"/>
    <n v="0.97"/>
    <x v="11"/>
    <n v="93"/>
    <n v="96.82"/>
    <n v="87.73"/>
    <n v="30.41"/>
    <n v="3120.74"/>
    <n v="0.80900000000000005"/>
    <n v="83.01"/>
  </r>
  <r>
    <x v="355"/>
    <x v="11"/>
    <x v="0"/>
    <x v="1"/>
    <x v="785"/>
    <n v="7.72"/>
    <x v="24"/>
    <n v="36.43"/>
    <n v="35.61"/>
    <n v="0.81"/>
    <x v="35"/>
    <n v="96.5"/>
    <n v="97.03"/>
    <n v="91.55"/>
    <n v="31.58"/>
    <n v="3012.4"/>
    <n v="0.86699999999999999"/>
    <n v="82.7"/>
  </r>
  <r>
    <x v="355"/>
    <x v="11"/>
    <x v="0"/>
    <x v="2"/>
    <x v="199"/>
    <n v="7.39"/>
    <x v="59"/>
    <n v="36.369999999999997"/>
    <n v="34.909999999999997"/>
    <n v="1.46"/>
    <x v="447"/>
    <n v="92.38"/>
    <n v="89.07"/>
    <n v="78.98"/>
    <n v="31.35"/>
    <n v="3195.84"/>
    <n v="0.86199999999999999"/>
    <n v="87.87"/>
  </r>
  <r>
    <x v="355"/>
    <x v="11"/>
    <x v="1"/>
    <x v="0"/>
    <x v="202"/>
    <n v="7.39"/>
    <x v="59"/>
    <n v="34.11"/>
    <n v="32.76"/>
    <n v="1.34"/>
    <x v="474"/>
    <n v="92.38"/>
    <n v="96.87"/>
    <n v="85.95"/>
    <n v="49.2"/>
    <n v="3963.65"/>
    <n v="1.4430000000000001"/>
    <n v="116.21"/>
  </r>
  <r>
    <x v="355"/>
    <x v="11"/>
    <x v="1"/>
    <x v="1"/>
    <x v="203"/>
    <n v="7.57"/>
    <x v="42"/>
    <n v="32.65"/>
    <n v="32.03"/>
    <n v="0.62"/>
    <x v="276"/>
    <n v="94.62"/>
    <n v="97.02"/>
    <n v="90.05"/>
    <n v="47.22"/>
    <n v="3803.56"/>
    <n v="1.446"/>
    <n v="116.49"/>
  </r>
  <r>
    <x v="355"/>
    <x v="11"/>
    <x v="1"/>
    <x v="2"/>
    <x v="204"/>
    <n v="7.27"/>
    <x v="12"/>
    <n v="29.68"/>
    <n v="29.33"/>
    <n v="0.34"/>
    <x v="166"/>
    <n v="90.88"/>
    <n v="93.44"/>
    <n v="83.93"/>
    <n v="41.72"/>
    <n v="3513.9"/>
    <n v="1.4059999999999999"/>
    <n v="118.41"/>
  </r>
  <r>
    <x v="355"/>
    <x v="11"/>
    <x v="2"/>
    <x v="0"/>
    <x v="168"/>
    <n v="7.57"/>
    <x v="42"/>
    <n v="33.86"/>
    <n v="32.58"/>
    <n v="1.28"/>
    <x v="441"/>
    <n v="94.62"/>
    <n v="100.39"/>
    <n v="91.39"/>
    <n v="36.11"/>
    <n v="3207.12"/>
    <n v="1.0660000000000001"/>
    <n v="94.71"/>
  </r>
  <r>
    <x v="355"/>
    <x v="11"/>
    <x v="2"/>
    <x v="1"/>
    <x v="1193"/>
    <n v="7.68"/>
    <x v="17"/>
    <n v="34.44"/>
    <n v="33.64"/>
    <n v="0.81"/>
    <x v="236"/>
    <n v="96"/>
    <n v="95.33"/>
    <n v="89.37"/>
    <n v="36.18"/>
    <n v="3247.82"/>
    <n v="1.0509999999999999"/>
    <n v="94.29"/>
  </r>
  <r>
    <x v="355"/>
    <x v="11"/>
    <x v="2"/>
    <x v="2"/>
    <x v="1320"/>
    <n v="7.66"/>
    <x v="63"/>
    <n v="30.16"/>
    <n v="29.58"/>
    <n v="0.57999999999999996"/>
    <x v="370"/>
    <n v="95.75"/>
    <n v="92.6"/>
    <n v="86.95"/>
    <n v="32.49"/>
    <n v="2838.25"/>
    <n v="1.077"/>
    <n v="94.11"/>
  </r>
  <r>
    <x v="355"/>
    <x v="11"/>
    <x v="3"/>
    <x v="0"/>
    <x v="1353"/>
    <n v="7.31"/>
    <x v="57"/>
    <n v="39.9"/>
    <n v="39.35"/>
    <n v="0.55000000000000004"/>
    <x v="60"/>
    <n v="91.38"/>
    <n v="93.3"/>
    <n v="84.07"/>
    <n v="2.92"/>
    <n v="1652.73"/>
    <n v="7.2999999999999995E-2"/>
    <n v="41.42"/>
  </r>
  <r>
    <x v="355"/>
    <x v="11"/>
    <x v="3"/>
    <x v="1"/>
    <x v="1354"/>
    <n v="7.48"/>
    <x v="44"/>
    <n v="37.94"/>
    <n v="36.380000000000003"/>
    <n v="1.56"/>
    <x v="514"/>
    <n v="93.5"/>
    <n v="98.81"/>
    <n v="88.58"/>
    <n v="3.81"/>
    <n v="1583.14"/>
    <n v="0.1"/>
    <n v="41.73"/>
  </r>
  <r>
    <x v="355"/>
    <x v="11"/>
    <x v="3"/>
    <x v="2"/>
    <x v="148"/>
    <n v="7.57"/>
    <x v="42"/>
    <n v="38.21"/>
    <n v="37.93"/>
    <n v="0.28000000000000003"/>
    <x v="15"/>
    <n v="94.62"/>
    <n v="92.21"/>
    <n v="86.62"/>
    <n v="4.46"/>
    <n v="1574.68"/>
    <n v="0.11700000000000001"/>
    <n v="41.22"/>
  </r>
  <r>
    <x v="356"/>
    <x v="11"/>
    <x v="0"/>
    <x v="0"/>
    <x v="2"/>
    <n v="7.26"/>
    <x v="100"/>
    <n v="40.18"/>
    <n v="39.659999999999997"/>
    <n v="0.52"/>
    <x v="20"/>
    <n v="90.75"/>
    <n v="98.56"/>
    <n v="88.29"/>
    <n v="33.96"/>
    <n v="3372.12"/>
    <n v="0.84499999999999997"/>
    <n v="83.93"/>
  </r>
  <r>
    <x v="356"/>
    <x v="11"/>
    <x v="0"/>
    <x v="1"/>
    <x v="973"/>
    <n v="7.7"/>
    <x v="10"/>
    <n v="39.97"/>
    <n v="38.82"/>
    <n v="1.1499999999999999"/>
    <x v="102"/>
    <n v="96.25"/>
    <n v="96.08"/>
    <n v="89.82"/>
    <n v="33.869999999999997"/>
    <n v="3086.97"/>
    <n v="0.84699999999999998"/>
    <n v="77.239999999999995"/>
  </r>
  <r>
    <x v="356"/>
    <x v="11"/>
    <x v="0"/>
    <x v="2"/>
    <x v="1143"/>
    <n v="7.63"/>
    <x v="19"/>
    <n v="37.65"/>
    <n v="36.270000000000003"/>
    <n v="1.38"/>
    <x v="390"/>
    <n v="95.38"/>
    <n v="96.78"/>
    <n v="88.92"/>
    <n v="30.53"/>
    <n v="3129.64"/>
    <n v="0.81100000000000005"/>
    <n v="83.12"/>
  </r>
  <r>
    <x v="356"/>
    <x v="11"/>
    <x v="1"/>
    <x v="0"/>
    <x v="1156"/>
    <n v="7.62"/>
    <x v="54"/>
    <n v="36.57"/>
    <n v="36.15"/>
    <n v="0.42"/>
    <x v="264"/>
    <n v="95.25"/>
    <n v="102.33"/>
    <n v="96.35"/>
    <n v="52.85"/>
    <n v="4180.26"/>
    <n v="1.4450000000000001"/>
    <n v="114.32"/>
  </r>
  <r>
    <x v="356"/>
    <x v="11"/>
    <x v="1"/>
    <x v="1"/>
    <x v="712"/>
    <n v="7.19"/>
    <x v="88"/>
    <n v="32.25"/>
    <n v="32.11"/>
    <n v="0.14000000000000001"/>
    <x v="333"/>
    <n v="89.88"/>
    <n v="99.31"/>
    <n v="88.87"/>
    <n v="46.37"/>
    <n v="3789.62"/>
    <n v="1.4379999999999999"/>
    <n v="117.51"/>
  </r>
  <r>
    <x v="356"/>
    <x v="11"/>
    <x v="1"/>
    <x v="2"/>
    <x v="967"/>
    <n v="7.32"/>
    <x v="18"/>
    <n v="32.409999999999997"/>
    <n v="31.86"/>
    <n v="0.55000000000000004"/>
    <x v="25"/>
    <n v="91.5"/>
    <n v="95.05"/>
    <n v="85.51"/>
    <n v="46.38"/>
    <n v="3888.39"/>
    <n v="1.431"/>
    <n v="119.98"/>
  </r>
  <r>
    <x v="356"/>
    <x v="11"/>
    <x v="2"/>
    <x v="0"/>
    <x v="771"/>
    <n v="7.93"/>
    <x v="115"/>
    <n v="31.69"/>
    <n v="30.18"/>
    <n v="1.51"/>
    <x v="515"/>
    <n v="99.12"/>
    <n v="95.49"/>
    <n v="90.14"/>
    <n v="35.380000000000003"/>
    <n v="3004.99"/>
    <n v="1.1160000000000001"/>
    <n v="94.82"/>
  </r>
  <r>
    <x v="356"/>
    <x v="11"/>
    <x v="2"/>
    <x v="1"/>
    <x v="713"/>
    <n v="7.45"/>
    <x v="58"/>
    <n v="30.31"/>
    <n v="29.82"/>
    <n v="0.5"/>
    <x v="211"/>
    <n v="93.12"/>
    <n v="98.15"/>
    <n v="89.9"/>
    <n v="33.659999999999997"/>
    <n v="2879.02"/>
    <n v="1.1100000000000001"/>
    <n v="94.97"/>
  </r>
  <r>
    <x v="356"/>
    <x v="11"/>
    <x v="2"/>
    <x v="2"/>
    <x v="1171"/>
    <n v="7.39"/>
    <x v="59"/>
    <n v="29.77"/>
    <n v="29.11"/>
    <n v="0.66"/>
    <x v="301"/>
    <n v="92.38"/>
    <n v="92.48"/>
    <n v="83.54"/>
    <n v="31.5"/>
    <n v="2812.15"/>
    <n v="1.0580000000000001"/>
    <n v="94.46"/>
  </r>
  <r>
    <x v="356"/>
    <x v="11"/>
    <x v="3"/>
    <x v="0"/>
    <x v="11"/>
    <n v="7.45"/>
    <x v="58"/>
    <n v="40.36"/>
    <n v="40.06"/>
    <n v="0.3"/>
    <x v="451"/>
    <n v="93.12"/>
    <n v="90.56"/>
    <n v="83.7"/>
    <n v="4.37"/>
    <n v="1651.88"/>
    <n v="0.108"/>
    <n v="40.93"/>
  </r>
  <r>
    <x v="356"/>
    <x v="11"/>
    <x v="3"/>
    <x v="1"/>
    <x v="623"/>
    <n v="7.88"/>
    <x v="95"/>
    <n v="36.729999999999997"/>
    <n v="36.479999999999997"/>
    <n v="0.25"/>
    <x v="288"/>
    <n v="98.5"/>
    <n v="91.56"/>
    <n v="89.59"/>
    <n v="5.99"/>
    <n v="1617.46"/>
    <n v="0.16300000000000001"/>
    <n v="44.04"/>
  </r>
  <r>
    <x v="356"/>
    <x v="11"/>
    <x v="3"/>
    <x v="2"/>
    <x v="954"/>
    <n v="7.85"/>
    <x v="7"/>
    <n v="42.25"/>
    <n v="41.66"/>
    <n v="0.6"/>
    <x v="75"/>
    <n v="98.12"/>
    <n v="95.42"/>
    <n v="92.31"/>
    <n v="6.04"/>
    <n v="1845.39"/>
    <n v="0.14299999999999999"/>
    <n v="43.67"/>
  </r>
  <r>
    <x v="357"/>
    <x v="11"/>
    <x v="0"/>
    <x v="0"/>
    <x v="49"/>
    <n v="7.87"/>
    <x v="33"/>
    <n v="37.83"/>
    <n v="36.82"/>
    <n v="1.01"/>
    <x v="152"/>
    <n v="98.38"/>
    <n v="92.25"/>
    <n v="88.32"/>
    <n v="32.06"/>
    <n v="3115.13"/>
    <n v="0.84799999999999998"/>
    <n v="82.35"/>
  </r>
  <r>
    <x v="357"/>
    <x v="11"/>
    <x v="0"/>
    <x v="1"/>
    <x v="14"/>
    <n v="7.55"/>
    <x v="25"/>
    <n v="34.72"/>
    <n v="34.25"/>
    <n v="0.47"/>
    <x v="299"/>
    <n v="94.38"/>
    <n v="94.99"/>
    <n v="88.43"/>
    <n v="30.99"/>
    <n v="2865.86"/>
    <n v="0.89200000000000002"/>
    <n v="82.54"/>
  </r>
  <r>
    <x v="357"/>
    <x v="11"/>
    <x v="0"/>
    <x v="2"/>
    <x v="852"/>
    <n v="7.59"/>
    <x v="3"/>
    <n v="37.659999999999997"/>
    <n v="35.840000000000003"/>
    <n v="1.82"/>
    <x v="465"/>
    <n v="94.88"/>
    <n v="95.25"/>
    <n v="86"/>
    <n v="30.4"/>
    <n v="3291.49"/>
    <n v="0.80700000000000005"/>
    <n v="87.4"/>
  </r>
  <r>
    <x v="357"/>
    <x v="11"/>
    <x v="1"/>
    <x v="0"/>
    <x v="51"/>
    <n v="7.72"/>
    <x v="24"/>
    <n v="34.04"/>
    <n v="33.86"/>
    <n v="0.18"/>
    <x v="482"/>
    <n v="96.5"/>
    <n v="98.96"/>
    <n v="94.99"/>
    <n v="49.08"/>
    <n v="3920.12"/>
    <n v="1.4419999999999999"/>
    <n v="115.16"/>
  </r>
  <r>
    <x v="357"/>
    <x v="11"/>
    <x v="1"/>
    <x v="1"/>
    <x v="17"/>
    <n v="7.51"/>
    <x v="28"/>
    <n v="33"/>
    <n v="32.92"/>
    <n v="0.08"/>
    <x v="379"/>
    <n v="93.88"/>
    <n v="98.58"/>
    <n v="92.31"/>
    <n v="46.86"/>
    <n v="3826.6"/>
    <n v="1.42"/>
    <n v="115.95"/>
  </r>
  <r>
    <x v="357"/>
    <x v="11"/>
    <x v="1"/>
    <x v="2"/>
    <x v="267"/>
    <n v="7.67"/>
    <x v="0"/>
    <n v="32.869999999999997"/>
    <n v="31.97"/>
    <n v="0.9"/>
    <x v="363"/>
    <n v="95.88"/>
    <n v="93.79"/>
    <n v="87.47"/>
    <n v="48.09"/>
    <n v="3961.33"/>
    <n v="1.4630000000000001"/>
    <n v="120.53"/>
  </r>
  <r>
    <x v="357"/>
    <x v="11"/>
    <x v="2"/>
    <x v="0"/>
    <x v="53"/>
    <n v="7.36"/>
    <x v="38"/>
    <n v="25.34"/>
    <n v="24.56"/>
    <n v="0.77"/>
    <x v="329"/>
    <n v="92"/>
    <n v="98.35"/>
    <n v="87.72"/>
    <n v="26.16"/>
    <n v="2484.35"/>
    <n v="1.0329999999999999"/>
    <n v="98.06"/>
  </r>
  <r>
    <x v="357"/>
    <x v="11"/>
    <x v="2"/>
    <x v="1"/>
    <x v="1310"/>
    <n v="7.84"/>
    <x v="52"/>
    <n v="34.44"/>
    <n v="33.79"/>
    <n v="0.65"/>
    <x v="199"/>
    <n v="98"/>
    <n v="96.54"/>
    <n v="92.83"/>
    <n v="36.619999999999997"/>
    <n v="3342.49"/>
    <n v="1.0629999999999999"/>
    <n v="97.06"/>
  </r>
  <r>
    <x v="357"/>
    <x v="11"/>
    <x v="2"/>
    <x v="2"/>
    <x v="1206"/>
    <n v="7.59"/>
    <x v="3"/>
    <n v="28.56"/>
    <n v="28.3"/>
    <n v="0.25"/>
    <x v="297"/>
    <n v="94.88"/>
    <n v="101.29"/>
    <n v="95.25"/>
    <n v="30.72"/>
    <n v="2796.91"/>
    <n v="1.0760000000000001"/>
    <n v="97.94"/>
  </r>
  <r>
    <x v="357"/>
    <x v="11"/>
    <x v="3"/>
    <x v="0"/>
    <x v="56"/>
    <n v="7.92"/>
    <x v="86"/>
    <n v="37.130000000000003"/>
    <n v="37.04"/>
    <n v="0.09"/>
    <x v="356"/>
    <n v="99"/>
    <n v="94.82"/>
    <n v="93.65"/>
    <n v="4.26"/>
    <n v="1546.24"/>
    <n v="0.115"/>
    <n v="41.64"/>
  </r>
  <r>
    <x v="357"/>
    <x v="11"/>
    <x v="3"/>
    <x v="1"/>
    <x v="388"/>
    <n v="7.77"/>
    <x v="26"/>
    <n v="40.119999999999997"/>
    <n v="39.51"/>
    <n v="0.61"/>
    <x v="13"/>
    <n v="97.12"/>
    <n v="97.57"/>
    <n v="93.32"/>
    <n v="5.37"/>
    <n v="1587.64"/>
    <n v="0.13400000000000001"/>
    <n v="39.57"/>
  </r>
  <r>
    <x v="357"/>
    <x v="11"/>
    <x v="3"/>
    <x v="2"/>
    <x v="302"/>
    <n v="7.5"/>
    <x v="35"/>
    <n v="33.81"/>
    <n v="33.159999999999997"/>
    <n v="0.65"/>
    <x v="276"/>
    <n v="93.75"/>
    <n v="98.06"/>
    <n v="90.17"/>
    <n v="6.07"/>
    <n v="1347.37"/>
    <n v="0.18"/>
    <n v="39.85"/>
  </r>
  <r>
    <x v="358"/>
    <x v="11"/>
    <x v="0"/>
    <x v="0"/>
    <x v="1291"/>
    <n v="7.73"/>
    <x v="1"/>
    <n v="39.270000000000003"/>
    <n v="38.130000000000003"/>
    <n v="1.1399999999999999"/>
    <x v="80"/>
    <n v="96.62"/>
    <n v="99.95"/>
    <n v="93.78"/>
    <n v="34.71"/>
    <n v="3306.5"/>
    <n v="0.88400000000000001"/>
    <n v="84.2"/>
  </r>
  <r>
    <x v="358"/>
    <x v="11"/>
    <x v="0"/>
    <x v="1"/>
    <x v="1292"/>
    <n v="7.86"/>
    <x v="66"/>
    <n v="37.78"/>
    <n v="37.07"/>
    <n v="0.72"/>
    <x v="91"/>
    <n v="98.25"/>
    <n v="93.74"/>
    <n v="90.35"/>
    <n v="31.21"/>
    <n v="2973.95"/>
    <n v="0.82599999999999996"/>
    <n v="78.709999999999994"/>
  </r>
  <r>
    <x v="358"/>
    <x v="11"/>
    <x v="0"/>
    <x v="2"/>
    <x v="1293"/>
    <n v="7.54"/>
    <x v="61"/>
    <n v="35.700000000000003"/>
    <n v="34.700000000000003"/>
    <n v="1"/>
    <x v="352"/>
    <n v="94.25"/>
    <n v="95.48"/>
    <n v="87.47"/>
    <n v="29.81"/>
    <n v="2934.79"/>
    <n v="0.83499999999999996"/>
    <n v="82.21"/>
  </r>
  <r>
    <x v="358"/>
    <x v="11"/>
    <x v="1"/>
    <x v="0"/>
    <x v="941"/>
    <n v="7.64"/>
    <x v="22"/>
    <n v="34.65"/>
    <n v="33.72"/>
    <n v="0.93"/>
    <x v="372"/>
    <n v="95.5"/>
    <n v="97.82"/>
    <n v="90.9"/>
    <n v="49.52"/>
    <n v="4099.4399999999996"/>
    <n v="1.429"/>
    <n v="118.32"/>
  </r>
  <r>
    <x v="358"/>
    <x v="11"/>
    <x v="1"/>
    <x v="1"/>
    <x v="327"/>
    <n v="7.33"/>
    <x v="60"/>
    <n v="32.75"/>
    <n v="32.03"/>
    <n v="0.72"/>
    <x v="182"/>
    <n v="91.62"/>
    <n v="98.45"/>
    <n v="88.22"/>
    <n v="47.91"/>
    <n v="3887.18"/>
    <n v="1.4630000000000001"/>
    <n v="118.71"/>
  </r>
  <r>
    <x v="358"/>
    <x v="11"/>
    <x v="1"/>
    <x v="2"/>
    <x v="542"/>
    <n v="7.67"/>
    <x v="0"/>
    <n v="34.19"/>
    <n v="33.270000000000003"/>
    <n v="0.92"/>
    <x v="198"/>
    <n v="95.88"/>
    <n v="98.9"/>
    <n v="92.26"/>
    <n v="50.21"/>
    <n v="4032.07"/>
    <n v="1.4690000000000001"/>
    <n v="117.94"/>
  </r>
  <r>
    <x v="358"/>
    <x v="11"/>
    <x v="2"/>
    <x v="0"/>
    <x v="1078"/>
    <n v="7.95"/>
    <x v="67"/>
    <n v="36.46"/>
    <n v="35.53"/>
    <n v="0.93"/>
    <x v="258"/>
    <n v="99.38"/>
    <n v="98.82"/>
    <n v="95.7"/>
    <n v="41.87"/>
    <n v="3573.8"/>
    <n v="1.149"/>
    <n v="98.03"/>
  </r>
  <r>
    <x v="358"/>
    <x v="11"/>
    <x v="2"/>
    <x v="1"/>
    <x v="1253"/>
    <n v="7.5"/>
    <x v="35"/>
    <n v="33.74"/>
    <n v="32.5"/>
    <n v="1.24"/>
    <x v="172"/>
    <n v="93.75"/>
    <n v="93.42"/>
    <n v="84.36"/>
    <n v="35.340000000000003"/>
    <n v="3289.47"/>
    <n v="1.048"/>
    <n v="97.5"/>
  </r>
  <r>
    <x v="358"/>
    <x v="11"/>
    <x v="2"/>
    <x v="2"/>
    <x v="1113"/>
    <n v="7.29"/>
    <x v="118"/>
    <n v="30.11"/>
    <n v="29.33"/>
    <n v="0.78"/>
    <x v="85"/>
    <n v="91.12"/>
    <n v="96.77"/>
    <n v="85.89"/>
    <n v="32.58"/>
    <n v="2980.74"/>
    <n v="1.0820000000000001"/>
    <n v="98.98"/>
  </r>
  <r>
    <x v="358"/>
    <x v="11"/>
    <x v="3"/>
    <x v="0"/>
    <x v="514"/>
    <n v="7.82"/>
    <x v="46"/>
    <n v="41.74"/>
    <n v="40.72"/>
    <n v="1.02"/>
    <x v="76"/>
    <n v="97.75"/>
    <n v="95.61"/>
    <n v="91.18"/>
    <n v="5.37"/>
    <n v="1643.93"/>
    <n v="0.129"/>
    <n v="39.39"/>
  </r>
  <r>
    <x v="358"/>
    <x v="11"/>
    <x v="3"/>
    <x v="1"/>
    <x v="1294"/>
    <n v="7.66"/>
    <x v="63"/>
    <n v="40"/>
    <n v="39.369999999999997"/>
    <n v="0.64"/>
    <x v="39"/>
    <n v="95.75"/>
    <n v="94.61"/>
    <n v="89.15"/>
    <n v="4.91"/>
    <n v="1785.02"/>
    <n v="0.123"/>
    <n v="44.62"/>
  </r>
  <r>
    <x v="358"/>
    <x v="11"/>
    <x v="3"/>
    <x v="2"/>
    <x v="289"/>
    <n v="7.72"/>
    <x v="24"/>
    <n v="38.86"/>
    <n v="38.08"/>
    <n v="0.78"/>
    <x v="4"/>
    <n v="96.5"/>
    <n v="93.8"/>
    <n v="88.71"/>
    <n v="3.78"/>
    <n v="1653.14"/>
    <n v="9.7000000000000003E-2"/>
    <n v="42.54"/>
  </r>
  <r>
    <x v="359"/>
    <x v="11"/>
    <x v="0"/>
    <x v="0"/>
    <x v="973"/>
    <n v="7.7"/>
    <x v="10"/>
    <n v="36.619999999999997"/>
    <n v="36.1"/>
    <n v="0.52"/>
    <x v="90"/>
    <n v="96.25"/>
    <n v="98.8"/>
    <n v="93.74"/>
    <n v="31.55"/>
    <n v="3162.22"/>
    <n v="0.86099999999999999"/>
    <n v="86.34"/>
  </r>
  <r>
    <x v="359"/>
    <x v="11"/>
    <x v="0"/>
    <x v="1"/>
    <x v="357"/>
    <n v="7.69"/>
    <x v="13"/>
    <n v="37.44"/>
    <n v="36.630000000000003"/>
    <n v="0.8"/>
    <x v="10"/>
    <n v="96.12"/>
    <n v="99.36"/>
    <n v="93.46"/>
    <n v="30.99"/>
    <n v="3031.22"/>
    <n v="0.82799999999999996"/>
    <n v="80.97"/>
  </r>
  <r>
    <x v="359"/>
    <x v="11"/>
    <x v="0"/>
    <x v="2"/>
    <x v="1151"/>
    <n v="7.47"/>
    <x v="51"/>
    <n v="34.71"/>
    <n v="34.25"/>
    <n v="0.46"/>
    <x v="293"/>
    <n v="93.38"/>
    <n v="95.23"/>
    <n v="87.74"/>
    <n v="30"/>
    <n v="2971.6"/>
    <n v="0.86399999999999999"/>
    <n v="85.62"/>
  </r>
  <r>
    <x v="359"/>
    <x v="11"/>
    <x v="1"/>
    <x v="0"/>
    <x v="712"/>
    <n v="7.63"/>
    <x v="19"/>
    <n v="34.92"/>
    <n v="33.69"/>
    <n v="1.24"/>
    <x v="516"/>
    <n v="95.38"/>
    <n v="93.06"/>
    <n v="85.61"/>
    <n v="49.5"/>
    <n v="4016.51"/>
    <n v="1.417"/>
    <n v="115.01"/>
  </r>
  <r>
    <x v="359"/>
    <x v="11"/>
    <x v="1"/>
    <x v="1"/>
    <x v="360"/>
    <n v="7.41"/>
    <x v="50"/>
    <n v="34.82"/>
    <n v="34.43"/>
    <n v="0.39"/>
    <x v="174"/>
    <n v="92.62"/>
    <n v="98.37"/>
    <n v="90.09"/>
    <n v="50.28"/>
    <n v="4140.3599999999997"/>
    <n v="1.444"/>
    <n v="118.9"/>
  </r>
  <r>
    <x v="359"/>
    <x v="11"/>
    <x v="1"/>
    <x v="2"/>
    <x v="1245"/>
    <n v="7.37"/>
    <x v="47"/>
    <n v="32.64"/>
    <n v="32.130000000000003"/>
    <n v="0.51"/>
    <x v="210"/>
    <n v="92.12"/>
    <n v="98.62"/>
    <n v="89.43"/>
    <n v="48"/>
    <n v="3768.57"/>
    <n v="1.4710000000000001"/>
    <n v="115.45"/>
  </r>
  <r>
    <x v="359"/>
    <x v="11"/>
    <x v="2"/>
    <x v="0"/>
    <x v="713"/>
    <n v="7.6"/>
    <x v="5"/>
    <n v="30"/>
    <n v="29.07"/>
    <n v="0.93"/>
    <x v="49"/>
    <n v="95"/>
    <n v="97.07"/>
    <n v="89.36"/>
    <n v="33.75"/>
    <n v="2881.75"/>
    <n v="1.125"/>
    <n v="96.04"/>
  </r>
  <r>
    <x v="359"/>
    <x v="11"/>
    <x v="2"/>
    <x v="1"/>
    <x v="363"/>
    <n v="7.28"/>
    <x v="90"/>
    <n v="31.19"/>
    <n v="30.16"/>
    <n v="1.03"/>
    <x v="7"/>
    <n v="91"/>
    <n v="90.89"/>
    <n v="79.97"/>
    <n v="32.24"/>
    <n v="3088.3"/>
    <n v="1.034"/>
    <n v="99"/>
  </r>
  <r>
    <x v="359"/>
    <x v="11"/>
    <x v="2"/>
    <x v="2"/>
    <x v="1172"/>
    <n v="7.11"/>
    <x v="129"/>
    <n v="31.55"/>
    <n v="31.01"/>
    <n v="0.55000000000000004"/>
    <x v="27"/>
    <n v="88.88"/>
    <n v="93.76"/>
    <n v="81.88"/>
    <n v="33.520000000000003"/>
    <n v="3003.63"/>
    <n v="1.0629999999999999"/>
    <n v="95.2"/>
  </r>
  <r>
    <x v="359"/>
    <x v="11"/>
    <x v="3"/>
    <x v="0"/>
    <x v="623"/>
    <n v="5.39"/>
    <x v="195"/>
    <n v="25.77"/>
    <n v="25.7"/>
    <n v="0.06"/>
    <x v="379"/>
    <n v="67.38"/>
    <n v="102.79"/>
    <n v="69.08"/>
    <n v="3.49"/>
    <n v="1004.99"/>
    <n v="0.13600000000000001"/>
    <n v="39"/>
  </r>
  <r>
    <x v="359"/>
    <x v="11"/>
    <x v="3"/>
    <x v="1"/>
    <x v="366"/>
    <n v="7.75"/>
    <x v="53"/>
    <n v="41.12"/>
    <n v="41.1"/>
    <n v="0.02"/>
    <x v="306"/>
    <n v="96.88"/>
    <n v="101.81"/>
    <n v="98.58"/>
    <n v="5.69"/>
    <n v="1674.67"/>
    <n v="0.13800000000000001"/>
    <n v="40.729999999999997"/>
  </r>
  <r>
    <x v="359"/>
    <x v="11"/>
    <x v="3"/>
    <x v="2"/>
    <x v="551"/>
    <n v="7.13"/>
    <x v="107"/>
    <n v="33.81"/>
    <n v="32.4"/>
    <n v="1.41"/>
    <x v="186"/>
    <n v="89.12"/>
    <n v="98.22"/>
    <n v="83.9"/>
    <n v="3.18"/>
    <n v="1437.61"/>
    <n v="9.4E-2"/>
    <n v="42.52"/>
  </r>
  <r>
    <x v="360"/>
    <x v="11"/>
    <x v="0"/>
    <x v="0"/>
    <x v="563"/>
    <n v="7.4"/>
    <x v="81"/>
    <n v="38.090000000000003"/>
    <n v="37.35"/>
    <n v="0.74"/>
    <x v="33"/>
    <n v="92.5"/>
    <n v="100.5"/>
    <n v="91.16"/>
    <n v="32.840000000000003"/>
    <n v="3062.02"/>
    <n v="0.86199999999999999"/>
    <n v="80.39"/>
  </r>
  <r>
    <x v="360"/>
    <x v="11"/>
    <x v="0"/>
    <x v="1"/>
    <x v="1121"/>
    <n v="8"/>
    <x v="84"/>
    <n v="37.89"/>
    <n v="37.4"/>
    <n v="0.49"/>
    <x v="158"/>
    <n v="100"/>
    <n v="99.72"/>
    <n v="98.43"/>
    <n v="32.43"/>
    <n v="3137.41"/>
    <n v="0.85599999999999998"/>
    <n v="82.8"/>
  </r>
  <r>
    <x v="360"/>
    <x v="11"/>
    <x v="0"/>
    <x v="2"/>
    <x v="589"/>
    <n v="7.66"/>
    <x v="63"/>
    <n v="34.82"/>
    <n v="33.92"/>
    <n v="0.9"/>
    <x v="327"/>
    <n v="95.75"/>
    <n v="96.16"/>
    <n v="89.69"/>
    <n v="30.66"/>
    <n v="2784.82"/>
    <n v="0.88100000000000001"/>
    <n v="79.97"/>
  </r>
  <r>
    <x v="360"/>
    <x v="11"/>
    <x v="1"/>
    <x v="0"/>
    <x v="565"/>
    <n v="7.49"/>
    <x v="55"/>
    <n v="37.82"/>
    <n v="36.93"/>
    <n v="0.89"/>
    <x v="291"/>
    <n v="93.62"/>
    <n v="92.81"/>
    <n v="84.85"/>
    <n v="53.68"/>
    <n v="4488.18"/>
    <n v="1.419"/>
    <n v="118.67"/>
  </r>
  <r>
    <x v="360"/>
    <x v="11"/>
    <x v="1"/>
    <x v="1"/>
    <x v="1123"/>
    <n v="7.64"/>
    <x v="22"/>
    <n v="33.76"/>
    <n v="33.03"/>
    <n v="0.73"/>
    <x v="296"/>
    <n v="95.5"/>
    <n v="100.47"/>
    <n v="93.87"/>
    <n v="47.94"/>
    <n v="4017.5"/>
    <n v="1.42"/>
    <n v="119"/>
  </r>
  <r>
    <x v="360"/>
    <x v="11"/>
    <x v="1"/>
    <x v="2"/>
    <x v="624"/>
    <n v="6.96"/>
    <x v="122"/>
    <n v="28.51"/>
    <n v="28.36"/>
    <n v="0.15"/>
    <x v="248"/>
    <n v="87"/>
    <n v="93.34"/>
    <n v="80.77"/>
    <n v="40.93"/>
    <n v="3282.85"/>
    <n v="1.4359999999999999"/>
    <n v="115.13"/>
  </r>
  <r>
    <x v="360"/>
    <x v="11"/>
    <x v="2"/>
    <x v="0"/>
    <x v="592"/>
    <n v="7.78"/>
    <x v="14"/>
    <n v="31.64"/>
    <n v="30.49"/>
    <n v="1.1499999999999999"/>
    <x v="209"/>
    <n v="97.25"/>
    <n v="88.15"/>
    <n v="82.6"/>
    <n v="34.94"/>
    <n v="3069.85"/>
    <n v="1.1040000000000001"/>
    <n v="97.02"/>
  </r>
  <r>
    <x v="360"/>
    <x v="11"/>
    <x v="2"/>
    <x v="1"/>
    <x v="130"/>
    <n v="7.39"/>
    <x v="59"/>
    <n v="34.01"/>
    <n v="33.03"/>
    <n v="0.98"/>
    <x v="102"/>
    <n v="92.38"/>
    <n v="93.35"/>
    <n v="83.75"/>
    <n v="38.24"/>
    <n v="3347.74"/>
    <n v="1.1240000000000001"/>
    <n v="98.44"/>
  </r>
  <r>
    <x v="360"/>
    <x v="11"/>
    <x v="2"/>
    <x v="2"/>
    <x v="593"/>
    <n v="7.4"/>
    <x v="81"/>
    <n v="30.78"/>
    <n v="29.68"/>
    <n v="1.1000000000000001"/>
    <x v="457"/>
    <n v="92.5"/>
    <n v="91.73"/>
    <n v="81.81"/>
    <n v="34.32"/>
    <n v="2831.54"/>
    <n v="1.115"/>
    <n v="91.99"/>
  </r>
  <r>
    <x v="360"/>
    <x v="11"/>
    <x v="3"/>
    <x v="0"/>
    <x v="594"/>
    <n v="7.86"/>
    <x v="66"/>
    <n v="38.549999999999997"/>
    <n v="38.340000000000003"/>
    <n v="0.21"/>
    <x v="248"/>
    <n v="98.25"/>
    <n v="101.07"/>
    <n v="98.77"/>
    <n v="5.0599999999999996"/>
    <n v="1579.38"/>
    <n v="0.13100000000000001"/>
    <n v="40.97"/>
  </r>
  <r>
    <x v="360"/>
    <x v="11"/>
    <x v="3"/>
    <x v="1"/>
    <x v="133"/>
    <n v="7.46"/>
    <x v="96"/>
    <n v="36.72"/>
    <n v="36.31"/>
    <n v="0.4"/>
    <x v="108"/>
    <n v="93.25"/>
    <n v="98.44"/>
    <n v="90.78"/>
    <n v="2.58"/>
    <n v="1514.59"/>
    <n v="7.0000000000000007E-2"/>
    <n v="41.25"/>
  </r>
  <r>
    <x v="360"/>
    <x v="11"/>
    <x v="3"/>
    <x v="2"/>
    <x v="758"/>
    <n v="7.6"/>
    <x v="5"/>
    <n v="40.31"/>
    <n v="39.97"/>
    <n v="0.34"/>
    <x v="9"/>
    <n v="95"/>
    <n v="95.26"/>
    <n v="89.74"/>
    <n v="5.83"/>
    <n v="1745.32"/>
    <n v="0.14499999999999999"/>
    <n v="43.3"/>
  </r>
  <r>
    <x v="361"/>
    <x v="11"/>
    <x v="0"/>
    <x v="0"/>
    <x v="441"/>
    <n v="7.76"/>
    <x v="15"/>
    <n v="37.57"/>
    <n v="37.270000000000003"/>
    <n v="0.3"/>
    <x v="146"/>
    <n v="97"/>
    <n v="96.27"/>
    <n v="92.64"/>
    <n v="31.43"/>
    <n v="3000.16"/>
    <n v="0.83699999999999997"/>
    <n v="79.849999999999994"/>
  </r>
  <r>
    <x v="361"/>
    <x v="11"/>
    <x v="0"/>
    <x v="1"/>
    <x v="359"/>
    <n v="7.71"/>
    <x v="41"/>
    <n v="39.54"/>
    <n v="38.01"/>
    <n v="1.52"/>
    <x v="36"/>
    <n v="96.38"/>
    <n v="96.98"/>
    <n v="89.87"/>
    <n v="33.39"/>
    <n v="3256.98"/>
    <n v="0.84499999999999997"/>
    <n v="82.38"/>
  </r>
  <r>
    <x v="361"/>
    <x v="11"/>
    <x v="0"/>
    <x v="2"/>
    <x v="1236"/>
    <n v="7.66"/>
    <x v="63"/>
    <n v="34.21"/>
    <n v="33.35"/>
    <n v="0.86"/>
    <x v="43"/>
    <n v="95.75"/>
    <n v="91.27"/>
    <n v="85.19"/>
    <n v="30.07"/>
    <n v="2854.56"/>
    <n v="0.879"/>
    <n v="83.43"/>
  </r>
  <r>
    <x v="361"/>
    <x v="11"/>
    <x v="1"/>
    <x v="0"/>
    <x v="1245"/>
    <n v="7.48"/>
    <x v="44"/>
    <n v="31.46"/>
    <n v="31.1"/>
    <n v="0.36"/>
    <x v="204"/>
    <n v="93.5"/>
    <n v="92.57"/>
    <n v="85.56"/>
    <n v="44.21"/>
    <n v="3734.5"/>
    <n v="1.405"/>
    <n v="118.71"/>
  </r>
  <r>
    <x v="361"/>
    <x v="11"/>
    <x v="1"/>
    <x v="1"/>
    <x v="362"/>
    <n v="7.87"/>
    <x v="33"/>
    <n v="31.61"/>
    <n v="31.03"/>
    <n v="0.57999999999999996"/>
    <x v="340"/>
    <n v="98.38"/>
    <n v="96.33"/>
    <n v="93.03"/>
    <n v="46.22"/>
    <n v="3868.85"/>
    <n v="1.462"/>
    <n v="122.4"/>
  </r>
  <r>
    <x v="361"/>
    <x v="11"/>
    <x v="1"/>
    <x v="2"/>
    <x v="1063"/>
    <n v="7.26"/>
    <x v="100"/>
    <n v="29.81"/>
    <n v="28.78"/>
    <n v="1.04"/>
    <x v="453"/>
    <n v="90.75"/>
    <n v="92.88"/>
    <n v="81.349999999999994"/>
    <n v="41.01"/>
    <n v="3542.81"/>
    <n v="1.375"/>
    <n v="118.83"/>
  </r>
  <r>
    <x v="361"/>
    <x v="11"/>
    <x v="2"/>
    <x v="0"/>
    <x v="1172"/>
    <n v="7.63"/>
    <x v="19"/>
    <n v="29.72"/>
    <n v="28.76"/>
    <n v="0.96"/>
    <x v="268"/>
    <n v="95.38"/>
    <n v="92.81"/>
    <n v="85.65"/>
    <n v="32.89"/>
    <n v="2757.34"/>
    <n v="1.107"/>
    <n v="92.77"/>
  </r>
  <r>
    <x v="361"/>
    <x v="11"/>
    <x v="2"/>
    <x v="1"/>
    <x v="365"/>
    <n v="7.61"/>
    <x v="23"/>
    <n v="29.26"/>
    <n v="28.41"/>
    <n v="0.85"/>
    <x v="180"/>
    <n v="95.12"/>
    <n v="98.75"/>
    <n v="91.21"/>
    <n v="32.39"/>
    <n v="2757.13"/>
    <n v="1.107"/>
    <n v="94.21"/>
  </r>
  <r>
    <x v="361"/>
    <x v="11"/>
    <x v="2"/>
    <x v="2"/>
    <x v="1363"/>
    <n v="7.78"/>
    <x v="14"/>
    <n v="31.74"/>
    <n v="30.91"/>
    <n v="0.83"/>
    <x v="117"/>
    <n v="97.25"/>
    <n v="90.63"/>
    <n v="85.82"/>
    <n v="34.090000000000003"/>
    <n v="3141.06"/>
    <n v="1.0740000000000001"/>
    <n v="98.95"/>
  </r>
  <r>
    <x v="361"/>
    <x v="11"/>
    <x v="3"/>
    <x v="0"/>
    <x v="551"/>
    <n v="8"/>
    <x v="84"/>
    <n v="38.83"/>
    <n v="38.369999999999997"/>
    <n v="0.45"/>
    <x v="188"/>
    <n v="100"/>
    <n v="93.93"/>
    <n v="92.84"/>
    <n v="8.1300000000000008"/>
    <n v="1603.85"/>
    <n v="0.20899999999999999"/>
    <n v="41.31"/>
  </r>
  <r>
    <x v="361"/>
    <x v="11"/>
    <x v="3"/>
    <x v="1"/>
    <x v="367"/>
    <n v="7.28"/>
    <x v="90"/>
    <n v="35.79"/>
    <n v="35.24"/>
    <n v="0.55000000000000004"/>
    <x v="113"/>
    <n v="91"/>
    <n v="95.02"/>
    <n v="85.13"/>
    <n v="5.2"/>
    <n v="1653.12"/>
    <n v="0.14499999999999999"/>
    <n v="46.19"/>
  </r>
  <r>
    <x v="361"/>
    <x v="11"/>
    <x v="3"/>
    <x v="2"/>
    <x v="552"/>
    <n v="7.52"/>
    <x v="39"/>
    <n v="35.630000000000003"/>
    <n v="34.94"/>
    <n v="0.69"/>
    <x v="33"/>
    <n v="94"/>
    <n v="93.4"/>
    <n v="86.09"/>
    <n v="5.03"/>
    <n v="1566.02"/>
    <n v="0.14099999999999999"/>
    <n v="43.95"/>
  </r>
  <r>
    <x v="362"/>
    <x v="11"/>
    <x v="0"/>
    <x v="0"/>
    <x v="868"/>
    <n v="7.9"/>
    <x v="65"/>
    <n v="38.549999999999997"/>
    <n v="37.69"/>
    <n v="0.87"/>
    <x v="79"/>
    <n v="98.75"/>
    <n v="92.67"/>
    <n v="89.45"/>
    <n v="31.6"/>
    <n v="3088.08"/>
    <n v="0.82"/>
    <n v="80.099999999999994"/>
  </r>
  <r>
    <x v="362"/>
    <x v="11"/>
    <x v="0"/>
    <x v="1"/>
    <x v="232"/>
    <n v="7.28"/>
    <x v="90"/>
    <n v="34.83"/>
    <n v="34.08"/>
    <n v="0.75"/>
    <x v="10"/>
    <n v="91"/>
    <n v="101.46"/>
    <n v="90.35"/>
    <n v="30.14"/>
    <n v="2800.31"/>
    <n v="0.86499999999999999"/>
    <n v="80.41"/>
  </r>
  <r>
    <x v="362"/>
    <x v="11"/>
    <x v="0"/>
    <x v="2"/>
    <x v="922"/>
    <n v="7.95"/>
    <x v="67"/>
    <n v="38.409999999999997"/>
    <n v="37.450000000000003"/>
    <n v="0.95"/>
    <x v="240"/>
    <n v="99.38"/>
    <n v="90.91"/>
    <n v="88.1"/>
    <n v="31.89"/>
    <n v="3065.87"/>
    <n v="0.83"/>
    <n v="79.83"/>
  </r>
  <r>
    <x v="362"/>
    <x v="11"/>
    <x v="1"/>
    <x v="0"/>
    <x v="632"/>
    <n v="7.41"/>
    <x v="50"/>
    <n v="35"/>
    <n v="34.47"/>
    <n v="0.53"/>
    <x v="279"/>
    <n v="92.62"/>
    <n v="93.8"/>
    <n v="85.57"/>
    <n v="51.56"/>
    <n v="4153.67"/>
    <n v="1.4730000000000001"/>
    <n v="118.68"/>
  </r>
  <r>
    <x v="362"/>
    <x v="11"/>
    <x v="1"/>
    <x v="1"/>
    <x v="167"/>
    <n v="7.68"/>
    <x v="17"/>
    <n v="35.979999999999997"/>
    <n v="35.26"/>
    <n v="0.72"/>
    <x v="142"/>
    <n v="96"/>
    <n v="94.48"/>
    <n v="88.9"/>
    <n v="51.8"/>
    <n v="4219.92"/>
    <n v="1.44"/>
    <n v="117.29"/>
  </r>
  <r>
    <x v="362"/>
    <x v="11"/>
    <x v="1"/>
    <x v="2"/>
    <x v="422"/>
    <n v="7.72"/>
    <x v="24"/>
    <n v="32.4"/>
    <n v="31.51"/>
    <n v="0.89"/>
    <x v="217"/>
    <n v="96.5"/>
    <n v="99.47"/>
    <n v="93.34"/>
    <n v="47.74"/>
    <n v="3685.01"/>
    <n v="1.4730000000000001"/>
    <n v="113.72"/>
  </r>
  <r>
    <x v="362"/>
    <x v="11"/>
    <x v="2"/>
    <x v="0"/>
    <x v="870"/>
    <n v="7.8"/>
    <x v="30"/>
    <n v="29.66"/>
    <n v="28.95"/>
    <n v="0.71"/>
    <x v="175"/>
    <n v="97.5"/>
    <n v="96.5"/>
    <n v="91.82"/>
    <n v="32.880000000000003"/>
    <n v="2869.36"/>
    <n v="1.109"/>
    <n v="96.74"/>
  </r>
  <r>
    <x v="362"/>
    <x v="11"/>
    <x v="2"/>
    <x v="1"/>
    <x v="238"/>
    <n v="7.77"/>
    <x v="26"/>
    <n v="29.26"/>
    <n v="28.19"/>
    <n v="1.07"/>
    <x v="209"/>
    <n v="97.12"/>
    <n v="92.94"/>
    <n v="86.98"/>
    <n v="30.22"/>
    <n v="2757.1"/>
    <n v="1.0329999999999999"/>
    <n v="94.23"/>
  </r>
  <r>
    <x v="362"/>
    <x v="11"/>
    <x v="2"/>
    <x v="2"/>
    <x v="1364"/>
    <n v="7.38"/>
    <x v="16"/>
    <n v="29.86"/>
    <n v="28.98"/>
    <n v="0.88"/>
    <x v="360"/>
    <n v="92.25"/>
    <n v="101.6"/>
    <n v="90.97"/>
    <n v="32.68"/>
    <n v="2969.39"/>
    <n v="1.0940000000000001"/>
    <n v="99.45"/>
  </r>
  <r>
    <x v="362"/>
    <x v="11"/>
    <x v="3"/>
    <x v="0"/>
    <x v="872"/>
    <n v="7.76"/>
    <x v="15"/>
    <n v="38.200000000000003"/>
    <n v="37.71"/>
    <n v="0.49"/>
    <x v="20"/>
    <n v="97"/>
    <n v="90.58"/>
    <n v="86.73"/>
    <n v="5.89"/>
    <n v="1593.5"/>
    <n v="0.154"/>
    <n v="41.72"/>
  </r>
  <r>
    <x v="362"/>
    <x v="11"/>
    <x v="3"/>
    <x v="1"/>
    <x v="1038"/>
    <n v="7.67"/>
    <x v="0"/>
    <n v="40.44"/>
    <n v="40.44"/>
    <n v="0"/>
    <x v="56"/>
    <n v="95.88"/>
    <n v="92.93"/>
    <n v="89.1"/>
    <n v="4.72"/>
    <n v="1546.84"/>
    <n v="0.11700000000000001"/>
    <n v="38.25"/>
  </r>
  <r>
    <x v="362"/>
    <x v="11"/>
    <x v="3"/>
    <x v="2"/>
    <x v="923"/>
    <n v="7.49"/>
    <x v="55"/>
    <n v="35.71"/>
    <n v="35.22"/>
    <n v="0.49"/>
    <x v="24"/>
    <n v="93.62"/>
    <n v="92.77"/>
    <n v="85.67"/>
    <n v="3.54"/>
    <n v="1432.74"/>
    <n v="9.9000000000000005E-2"/>
    <n v="40.119999999999997"/>
  </r>
  <r>
    <x v="363"/>
    <x v="11"/>
    <x v="0"/>
    <x v="0"/>
    <x v="70"/>
    <n v="7.21"/>
    <x v="68"/>
    <n v="36.39"/>
    <n v="35.74"/>
    <n v="0.66"/>
    <x v="127"/>
    <n v="90.12"/>
    <n v="97.04"/>
    <n v="85.88"/>
    <n v="30.16"/>
    <n v="2971.55"/>
    <n v="0.82899999999999996"/>
    <n v="81.650000000000006"/>
  </r>
  <r>
    <x v="363"/>
    <x v="11"/>
    <x v="0"/>
    <x v="1"/>
    <x v="1077"/>
    <n v="7.84"/>
    <x v="52"/>
    <n v="42.22"/>
    <n v="41.42"/>
    <n v="0.8"/>
    <x v="237"/>
    <n v="98"/>
    <n v="97.45"/>
    <n v="93.69"/>
    <n v="35.97"/>
    <n v="3512.34"/>
    <n v="0.85199999999999998"/>
    <n v="83.19"/>
  </r>
  <r>
    <x v="363"/>
    <x v="11"/>
    <x v="0"/>
    <x v="2"/>
    <x v="1048"/>
    <n v="7.64"/>
    <x v="22"/>
    <n v="36.229999999999997"/>
    <n v="35.99"/>
    <n v="0.25"/>
    <x v="373"/>
    <n v="95.5"/>
    <n v="90.65"/>
    <n v="85.98"/>
    <n v="31.33"/>
    <n v="2994.28"/>
    <n v="0.86499999999999999"/>
    <n v="82.64"/>
  </r>
  <r>
    <x v="363"/>
    <x v="11"/>
    <x v="1"/>
    <x v="0"/>
    <x v="72"/>
    <n v="7.94"/>
    <x v="27"/>
    <n v="35.24"/>
    <n v="34.549999999999997"/>
    <n v="0.69"/>
    <x v="143"/>
    <n v="99.25"/>
    <n v="99"/>
    <n v="96.33"/>
    <n v="53.82"/>
    <n v="4275.68"/>
    <n v="1.5269999999999999"/>
    <n v="121.33"/>
  </r>
  <r>
    <x v="363"/>
    <x v="11"/>
    <x v="1"/>
    <x v="1"/>
    <x v="351"/>
    <n v="7.36"/>
    <x v="38"/>
    <n v="31.42"/>
    <n v="31.02"/>
    <n v="0.4"/>
    <x v="253"/>
    <n v="92"/>
    <n v="96.11"/>
    <n v="87.29"/>
    <n v="45.14"/>
    <n v="3692.87"/>
    <n v="1.4370000000000001"/>
    <n v="117.53"/>
  </r>
  <r>
    <x v="363"/>
    <x v="11"/>
    <x v="1"/>
    <x v="2"/>
    <x v="352"/>
    <n v="7.39"/>
    <x v="59"/>
    <n v="31.04"/>
    <n v="30.54"/>
    <n v="0.5"/>
    <x v="193"/>
    <n v="92.38"/>
    <n v="96.22"/>
    <n v="87.46"/>
    <n v="44.6"/>
    <n v="3717.72"/>
    <n v="1.4370000000000001"/>
    <n v="119.78"/>
  </r>
  <r>
    <x v="363"/>
    <x v="11"/>
    <x v="2"/>
    <x v="0"/>
    <x v="74"/>
    <n v="7.73"/>
    <x v="1"/>
    <n v="31.89"/>
    <n v="31.1"/>
    <n v="0.79"/>
    <x v="240"/>
    <n v="96.62"/>
    <n v="93.96"/>
    <n v="88.54"/>
    <n v="35.619999999999997"/>
    <n v="3118.54"/>
    <n v="1.117"/>
    <n v="97.8"/>
  </r>
  <r>
    <x v="363"/>
    <x v="11"/>
    <x v="2"/>
    <x v="1"/>
    <x v="1349"/>
    <n v="7.49"/>
    <x v="55"/>
    <n v="29.5"/>
    <n v="28.91"/>
    <n v="0.59"/>
    <x v="142"/>
    <n v="93.62"/>
    <n v="94.61"/>
    <n v="86.82"/>
    <n v="31.05"/>
    <n v="2868.44"/>
    <n v="1.052"/>
    <n v="97.23"/>
  </r>
  <r>
    <x v="363"/>
    <x v="11"/>
    <x v="2"/>
    <x v="2"/>
    <x v="353"/>
    <n v="7.68"/>
    <x v="17"/>
    <n v="32.32"/>
    <n v="31.57"/>
    <n v="0.76"/>
    <x v="236"/>
    <n v="96"/>
    <n v="87.42"/>
    <n v="81.96"/>
    <n v="36.6"/>
    <n v="3116.49"/>
    <n v="1.1319999999999999"/>
    <n v="96.42"/>
  </r>
  <r>
    <x v="363"/>
    <x v="11"/>
    <x v="3"/>
    <x v="0"/>
    <x v="77"/>
    <n v="7.61"/>
    <x v="23"/>
    <n v="38.75"/>
    <n v="38.08"/>
    <n v="0.67"/>
    <x v="27"/>
    <n v="95.12"/>
    <n v="92.48"/>
    <n v="86.45"/>
    <n v="3.73"/>
    <n v="1702.81"/>
    <n v="9.6000000000000002E-2"/>
    <n v="43.95"/>
  </r>
  <r>
    <x v="363"/>
    <x v="11"/>
    <x v="3"/>
    <x v="1"/>
    <x v="938"/>
    <n v="7.91"/>
    <x v="69"/>
    <n v="41.73"/>
    <n v="40.909999999999997"/>
    <n v="0.81"/>
    <x v="66"/>
    <n v="98.88"/>
    <n v="94.55"/>
    <n v="91.66"/>
    <n v="5.4"/>
    <n v="1603.66"/>
    <n v="0.129"/>
    <n v="38.43"/>
  </r>
  <r>
    <x v="363"/>
    <x v="11"/>
    <x v="3"/>
    <x v="2"/>
    <x v="356"/>
    <n v="7.3"/>
    <x v="32"/>
    <n v="36.380000000000003"/>
    <n v="35.69"/>
    <n v="0.69"/>
    <x v="237"/>
    <n v="91.25"/>
    <n v="91.8"/>
    <n v="82.18"/>
    <n v="5.33"/>
    <n v="1397.36"/>
    <n v="0.14599999999999999"/>
    <n v="38.409999999999997"/>
  </r>
  <r>
    <x v="364"/>
    <x v="11"/>
    <x v="0"/>
    <x v="0"/>
    <x v="1358"/>
    <n v="7.25"/>
    <x v="87"/>
    <n v="36.42"/>
    <n v="35.43"/>
    <n v="0.99"/>
    <x v="363"/>
    <n v="90.62"/>
    <n v="97.28"/>
    <n v="85.76"/>
    <n v="32.18"/>
    <n v="3031.34"/>
    <n v="0.88400000000000001"/>
    <n v="83.23"/>
  </r>
  <r>
    <x v="364"/>
    <x v="11"/>
    <x v="0"/>
    <x v="1"/>
    <x v="1167"/>
    <n v="7.71"/>
    <x v="41"/>
    <n v="38.39"/>
    <n v="37.19"/>
    <n v="1.2"/>
    <x v="32"/>
    <n v="96.38"/>
    <n v="91.15"/>
    <n v="85.1"/>
    <n v="32.74"/>
    <n v="3063.61"/>
    <n v="0.85299999999999998"/>
    <n v="79.8"/>
  </r>
  <r>
    <x v="364"/>
    <x v="11"/>
    <x v="0"/>
    <x v="2"/>
    <x v="1265"/>
    <n v="7.64"/>
    <x v="22"/>
    <n v="34.69"/>
    <n v="34.270000000000003"/>
    <n v="0.42"/>
    <x v="18"/>
    <n v="95.5"/>
    <n v="94.13"/>
    <n v="88.81"/>
    <n v="29.89"/>
    <n v="2727.1"/>
    <n v="0.86199999999999999"/>
    <n v="78.61"/>
  </r>
  <r>
    <x v="364"/>
    <x v="11"/>
    <x v="1"/>
    <x v="0"/>
    <x v="1365"/>
    <n v="7.48"/>
    <x v="44"/>
    <n v="31.54"/>
    <n v="31.23"/>
    <n v="0.3"/>
    <x v="285"/>
    <n v="93.5"/>
    <n v="97.29"/>
    <n v="90.09"/>
    <n v="46.47"/>
    <n v="3744.07"/>
    <n v="1.4730000000000001"/>
    <n v="118.72"/>
  </r>
  <r>
    <x v="364"/>
    <x v="11"/>
    <x v="1"/>
    <x v="1"/>
    <x v="192"/>
    <n v="7.4"/>
    <x v="81"/>
    <n v="33.1"/>
    <n v="32.67"/>
    <n v="0.42"/>
    <x v="253"/>
    <n v="92.5"/>
    <n v="100.65"/>
    <n v="91.91"/>
    <n v="46.89"/>
    <n v="4036.56"/>
    <n v="1.417"/>
    <n v="121.96"/>
  </r>
  <r>
    <x v="364"/>
    <x v="11"/>
    <x v="1"/>
    <x v="2"/>
    <x v="573"/>
    <n v="7.62"/>
    <x v="54"/>
    <n v="31.9"/>
    <n v="31.32"/>
    <n v="0.57999999999999996"/>
    <x v="206"/>
    <n v="95.25"/>
    <n v="94.39"/>
    <n v="88.28"/>
    <n v="45.69"/>
    <n v="3599.48"/>
    <n v="1.4319999999999999"/>
    <n v="112.85"/>
  </r>
  <r>
    <x v="364"/>
    <x v="11"/>
    <x v="2"/>
    <x v="0"/>
    <x v="1366"/>
    <n v="7.46"/>
    <x v="96"/>
    <n v="30.41"/>
    <n v="28.98"/>
    <n v="1.43"/>
    <x v="490"/>
    <n v="93.25"/>
    <n v="96.09"/>
    <n v="85.4"/>
    <n v="34.450000000000003"/>
    <n v="2824.34"/>
    <n v="1.133"/>
    <n v="92.88"/>
  </r>
  <r>
    <x v="364"/>
    <x v="11"/>
    <x v="2"/>
    <x v="1"/>
    <x v="1273"/>
    <n v="7.69"/>
    <x v="13"/>
    <n v="34.630000000000003"/>
    <n v="33.659999999999997"/>
    <n v="0.96"/>
    <x v="346"/>
    <n v="96.12"/>
    <n v="91.61"/>
    <n v="85.61"/>
    <n v="38.200000000000003"/>
    <n v="3286.07"/>
    <n v="1.103"/>
    <n v="94.9"/>
  </r>
  <r>
    <x v="364"/>
    <x v="11"/>
    <x v="2"/>
    <x v="2"/>
    <x v="1116"/>
    <n v="7.67"/>
    <x v="0"/>
    <n v="29.92"/>
    <n v="28.9"/>
    <n v="1.02"/>
    <x v="331"/>
    <n v="95.88"/>
    <n v="93.97"/>
    <n v="87.01"/>
    <n v="33.119999999999997"/>
    <n v="2877.48"/>
    <n v="1.107"/>
    <n v="96.17"/>
  </r>
  <r>
    <x v="364"/>
    <x v="11"/>
    <x v="3"/>
    <x v="0"/>
    <x v="619"/>
    <n v="7.66"/>
    <x v="63"/>
    <n v="39.770000000000003"/>
    <n v="39.409999999999997"/>
    <n v="0.35"/>
    <x v="164"/>
    <n v="95.75"/>
    <n v="99.55"/>
    <n v="94.47"/>
    <n v="5.14"/>
    <n v="1646.72"/>
    <n v="0.129"/>
    <n v="41.41"/>
  </r>
  <r>
    <x v="364"/>
    <x v="11"/>
    <x v="3"/>
    <x v="1"/>
    <x v="1367"/>
    <n v="7.56"/>
    <x v="76"/>
    <n v="37.28"/>
    <n v="37"/>
    <n v="0.28000000000000003"/>
    <x v="451"/>
    <n v="94.5"/>
    <n v="93.43"/>
    <n v="87.63"/>
    <n v="6.16"/>
    <n v="1681.54"/>
    <n v="0.16500000000000001"/>
    <n v="45.1"/>
  </r>
  <r>
    <x v="364"/>
    <x v="11"/>
    <x v="3"/>
    <x v="2"/>
    <x v="1119"/>
    <n v="7.55"/>
    <x v="25"/>
    <n v="37.07"/>
    <n v="36.619999999999997"/>
    <n v="0.45"/>
    <x v="218"/>
    <n v="94.38"/>
    <n v="94.56"/>
    <n v="88.15"/>
    <n v="3.69"/>
    <n v="1680.61"/>
    <n v="0.1"/>
    <n v="45.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d v="2025-01-01T00:00:00"/>
    <x v="0"/>
    <n v="98.81"/>
    <x v="0"/>
    <n v="0"/>
  </r>
  <r>
    <d v="2025-01-01T00:00:00"/>
    <x v="1"/>
    <n v="98.59"/>
    <x v="1"/>
    <n v="1"/>
  </r>
  <r>
    <d v="2025-01-01T00:00:00"/>
    <x v="2"/>
    <n v="97.91"/>
    <x v="2"/>
    <n v="0"/>
  </r>
  <r>
    <d v="2025-01-02T00:00:00"/>
    <x v="0"/>
    <n v="98.51"/>
    <x v="3"/>
    <n v="0"/>
  </r>
  <r>
    <d v="2025-01-02T00:00:00"/>
    <x v="1"/>
    <n v="98.86"/>
    <x v="4"/>
    <n v="0"/>
  </r>
  <r>
    <d v="2025-01-02T00:00:00"/>
    <x v="2"/>
    <n v="98.28"/>
    <x v="5"/>
    <n v="0"/>
  </r>
  <r>
    <d v="2025-01-03T00:00:00"/>
    <x v="0"/>
    <n v="98.22"/>
    <x v="6"/>
    <n v="0"/>
  </r>
  <r>
    <d v="2025-01-03T00:00:00"/>
    <x v="1"/>
    <n v="99.51"/>
    <x v="7"/>
    <n v="0"/>
  </r>
  <r>
    <d v="2025-01-03T00:00:00"/>
    <x v="2"/>
    <n v="98.07"/>
    <x v="8"/>
    <n v="0"/>
  </r>
  <r>
    <d v="2025-01-04T00:00:00"/>
    <x v="0"/>
    <n v="98.95"/>
    <x v="9"/>
    <n v="0"/>
  </r>
  <r>
    <d v="2025-01-04T00:00:00"/>
    <x v="1"/>
    <n v="98.7"/>
    <x v="10"/>
    <n v="0"/>
  </r>
  <r>
    <d v="2025-01-04T00:00:00"/>
    <x v="2"/>
    <n v="96.68"/>
    <x v="11"/>
    <n v="0"/>
  </r>
  <r>
    <d v="2025-01-05T00:00:00"/>
    <x v="0"/>
    <n v="98.38"/>
    <x v="12"/>
    <n v="0"/>
  </r>
  <r>
    <d v="2025-01-05T00:00:00"/>
    <x v="1"/>
    <n v="100"/>
    <x v="13"/>
    <n v="0"/>
  </r>
  <r>
    <d v="2025-01-05T00:00:00"/>
    <x v="2"/>
    <n v="98.11"/>
    <x v="14"/>
    <n v="1"/>
  </r>
  <r>
    <d v="2025-01-06T00:00:00"/>
    <x v="0"/>
    <n v="98.32"/>
    <x v="15"/>
    <n v="0"/>
  </r>
  <r>
    <d v="2025-01-06T00:00:00"/>
    <x v="1"/>
    <n v="99.14"/>
    <x v="16"/>
    <n v="0"/>
  </r>
  <r>
    <d v="2025-01-06T00:00:00"/>
    <x v="2"/>
    <n v="98.19"/>
    <x v="17"/>
    <n v="0"/>
  </r>
  <r>
    <d v="2025-01-07T00:00:00"/>
    <x v="0"/>
    <n v="99.63"/>
    <x v="18"/>
    <n v="0"/>
  </r>
  <r>
    <d v="2025-01-07T00:00:00"/>
    <x v="1"/>
    <n v="98.03"/>
    <x v="19"/>
    <n v="0"/>
  </r>
  <r>
    <d v="2025-01-07T00:00:00"/>
    <x v="2"/>
    <n v="97.62"/>
    <x v="20"/>
    <n v="0"/>
  </r>
  <r>
    <d v="2025-01-08T00:00:00"/>
    <x v="0"/>
    <n v="99.02"/>
    <x v="21"/>
    <n v="0"/>
  </r>
  <r>
    <d v="2025-01-08T00:00:00"/>
    <x v="1"/>
    <n v="99.24"/>
    <x v="22"/>
    <n v="0"/>
  </r>
  <r>
    <d v="2025-01-08T00:00:00"/>
    <x v="2"/>
    <n v="98.64"/>
    <x v="3"/>
    <n v="1"/>
  </r>
  <r>
    <d v="2025-01-09T00:00:00"/>
    <x v="0"/>
    <n v="98.73"/>
    <x v="23"/>
    <n v="0"/>
  </r>
  <r>
    <d v="2025-01-09T00:00:00"/>
    <x v="1"/>
    <n v="98.37"/>
    <x v="2"/>
    <n v="1"/>
  </r>
  <r>
    <d v="2025-01-09T00:00:00"/>
    <x v="2"/>
    <n v="98.87"/>
    <x v="24"/>
    <n v="0"/>
  </r>
  <r>
    <d v="2025-01-10T00:00:00"/>
    <x v="0"/>
    <n v="98.59"/>
    <x v="25"/>
    <n v="0"/>
  </r>
  <r>
    <d v="2025-01-10T00:00:00"/>
    <x v="1"/>
    <n v="98.32"/>
    <x v="26"/>
    <n v="0"/>
  </r>
  <r>
    <d v="2025-01-10T00:00:00"/>
    <x v="2"/>
    <n v="98.4"/>
    <x v="27"/>
    <n v="0"/>
  </r>
  <r>
    <d v="2025-01-11T00:00:00"/>
    <x v="0"/>
    <n v="99"/>
    <x v="28"/>
    <n v="0"/>
  </r>
  <r>
    <d v="2025-01-11T00:00:00"/>
    <x v="1"/>
    <n v="98.32"/>
    <x v="29"/>
    <n v="0"/>
  </r>
  <r>
    <d v="2025-01-11T00:00:00"/>
    <x v="2"/>
    <n v="98.08"/>
    <x v="30"/>
    <n v="0"/>
  </r>
  <r>
    <d v="2025-01-12T00:00:00"/>
    <x v="0"/>
    <n v="98.22"/>
    <x v="31"/>
    <n v="0"/>
  </r>
  <r>
    <d v="2025-01-12T00:00:00"/>
    <x v="1"/>
    <n v="97.65"/>
    <x v="32"/>
    <n v="0"/>
  </r>
  <r>
    <d v="2025-01-12T00:00:00"/>
    <x v="2"/>
    <n v="98.11"/>
    <x v="33"/>
    <n v="1"/>
  </r>
  <r>
    <d v="2025-01-13T00:00:00"/>
    <x v="0"/>
    <n v="98.39"/>
    <x v="34"/>
    <n v="0"/>
  </r>
  <r>
    <d v="2025-01-13T00:00:00"/>
    <x v="1"/>
    <n v="98.44"/>
    <x v="35"/>
    <n v="0"/>
  </r>
  <r>
    <d v="2025-01-13T00:00:00"/>
    <x v="2"/>
    <n v="97.82"/>
    <x v="36"/>
    <n v="1"/>
  </r>
  <r>
    <d v="2025-01-14T00:00:00"/>
    <x v="0"/>
    <n v="98.79"/>
    <x v="37"/>
    <n v="0"/>
  </r>
  <r>
    <d v="2025-01-14T00:00:00"/>
    <x v="1"/>
    <n v="97.48"/>
    <x v="38"/>
    <n v="0"/>
  </r>
  <r>
    <d v="2025-01-14T00:00:00"/>
    <x v="2"/>
    <n v="98.46"/>
    <x v="39"/>
    <n v="0"/>
  </r>
  <r>
    <d v="2025-01-15T00:00:00"/>
    <x v="0"/>
    <n v="98.56"/>
    <x v="40"/>
    <n v="0"/>
  </r>
  <r>
    <d v="2025-01-15T00:00:00"/>
    <x v="1"/>
    <n v="99.16"/>
    <x v="41"/>
    <n v="1"/>
  </r>
  <r>
    <d v="2025-01-15T00:00:00"/>
    <x v="2"/>
    <n v="98.14"/>
    <x v="42"/>
    <n v="0"/>
  </r>
  <r>
    <d v="2025-01-16T00:00:00"/>
    <x v="0"/>
    <n v="97.85"/>
    <x v="43"/>
    <n v="0"/>
  </r>
  <r>
    <d v="2025-01-16T00:00:00"/>
    <x v="1"/>
    <n v="98.86"/>
    <x v="44"/>
    <n v="0"/>
  </r>
  <r>
    <d v="2025-01-16T00:00:00"/>
    <x v="2"/>
    <n v="98.14"/>
    <x v="45"/>
    <n v="0"/>
  </r>
  <r>
    <d v="2025-01-17T00:00:00"/>
    <x v="0"/>
    <n v="98.48"/>
    <x v="46"/>
    <n v="0"/>
  </r>
  <r>
    <d v="2025-01-17T00:00:00"/>
    <x v="1"/>
    <n v="99.21"/>
    <x v="47"/>
    <n v="0"/>
  </r>
  <r>
    <d v="2025-01-17T00:00:00"/>
    <x v="2"/>
    <n v="98.19"/>
    <x v="48"/>
    <n v="0"/>
  </r>
  <r>
    <d v="2025-01-18T00:00:00"/>
    <x v="0"/>
    <n v="97.75"/>
    <x v="49"/>
    <n v="0"/>
  </r>
  <r>
    <d v="2025-01-18T00:00:00"/>
    <x v="1"/>
    <n v="98.84"/>
    <x v="50"/>
    <n v="0"/>
  </r>
  <r>
    <d v="2025-01-18T00:00:00"/>
    <x v="2"/>
    <n v="98.78"/>
    <x v="51"/>
    <n v="0"/>
  </r>
  <r>
    <d v="2025-01-19T00:00:00"/>
    <x v="0"/>
    <n v="98.26"/>
    <x v="52"/>
    <n v="0"/>
  </r>
  <r>
    <d v="2025-01-19T00:00:00"/>
    <x v="1"/>
    <n v="99.14"/>
    <x v="53"/>
    <n v="0"/>
  </r>
  <r>
    <d v="2025-01-19T00:00:00"/>
    <x v="2"/>
    <n v="98.39"/>
    <x v="54"/>
    <n v="0"/>
  </r>
  <r>
    <d v="2025-01-20T00:00:00"/>
    <x v="0"/>
    <n v="98.62"/>
    <x v="55"/>
    <n v="0"/>
  </r>
  <r>
    <d v="2025-01-20T00:00:00"/>
    <x v="1"/>
    <n v="98.88"/>
    <x v="56"/>
    <n v="0"/>
  </r>
  <r>
    <d v="2025-01-20T00:00:00"/>
    <x v="2"/>
    <n v="97.66"/>
    <x v="57"/>
    <n v="0"/>
  </r>
  <r>
    <d v="2025-01-21T00:00:00"/>
    <x v="0"/>
    <n v="99.03"/>
    <x v="58"/>
    <n v="0"/>
  </r>
  <r>
    <d v="2025-01-21T00:00:00"/>
    <x v="1"/>
    <n v="98.44"/>
    <x v="59"/>
    <n v="0"/>
  </r>
  <r>
    <d v="2025-01-21T00:00:00"/>
    <x v="2"/>
    <n v="98.21"/>
    <x v="60"/>
    <n v="0"/>
  </r>
  <r>
    <d v="2025-01-22T00:00:00"/>
    <x v="0"/>
    <n v="98.92"/>
    <x v="61"/>
    <n v="0"/>
  </r>
  <r>
    <d v="2025-01-22T00:00:00"/>
    <x v="1"/>
    <n v="98.34"/>
    <x v="62"/>
    <n v="0"/>
  </r>
  <r>
    <d v="2025-01-22T00:00:00"/>
    <x v="2"/>
    <n v="98.38"/>
    <x v="63"/>
    <n v="0"/>
  </r>
  <r>
    <d v="2025-01-23T00:00:00"/>
    <x v="0"/>
    <n v="98.22"/>
    <x v="64"/>
    <n v="0"/>
  </r>
  <r>
    <d v="2025-01-23T00:00:00"/>
    <x v="1"/>
    <n v="99.71"/>
    <x v="65"/>
    <n v="0"/>
  </r>
  <r>
    <d v="2025-01-23T00:00:00"/>
    <x v="2"/>
    <n v="98.89"/>
    <x v="66"/>
    <n v="0"/>
  </r>
  <r>
    <d v="2025-01-24T00:00:00"/>
    <x v="0"/>
    <n v="99.72"/>
    <x v="67"/>
    <n v="0"/>
  </r>
  <r>
    <d v="2025-01-24T00:00:00"/>
    <x v="1"/>
    <n v="99.4"/>
    <x v="68"/>
    <n v="0"/>
  </r>
  <r>
    <d v="2025-01-24T00:00:00"/>
    <x v="2"/>
    <n v="98.33"/>
    <x v="15"/>
    <n v="0"/>
  </r>
  <r>
    <d v="2025-01-25T00:00:00"/>
    <x v="0"/>
    <n v="98.64"/>
    <x v="69"/>
    <n v="0"/>
  </r>
  <r>
    <d v="2025-01-25T00:00:00"/>
    <x v="1"/>
    <n v="99.01"/>
    <x v="8"/>
    <n v="0"/>
  </r>
  <r>
    <d v="2025-01-25T00:00:00"/>
    <x v="2"/>
    <n v="98.47"/>
    <x v="70"/>
    <n v="0"/>
  </r>
  <r>
    <d v="2025-01-26T00:00:00"/>
    <x v="0"/>
    <n v="97.94"/>
    <x v="71"/>
    <n v="0"/>
  </r>
  <r>
    <d v="2025-01-26T00:00:00"/>
    <x v="1"/>
    <n v="99.66"/>
    <x v="72"/>
    <n v="0"/>
  </r>
  <r>
    <d v="2025-01-26T00:00:00"/>
    <x v="2"/>
    <n v="97.73"/>
    <x v="73"/>
    <n v="0"/>
  </r>
  <r>
    <d v="2025-01-27T00:00:00"/>
    <x v="0"/>
    <n v="99.01"/>
    <x v="74"/>
    <n v="0"/>
  </r>
  <r>
    <d v="2025-01-27T00:00:00"/>
    <x v="1"/>
    <n v="98.72"/>
    <x v="75"/>
    <n v="0"/>
  </r>
  <r>
    <d v="2025-01-27T00:00:00"/>
    <x v="2"/>
    <n v="98.41"/>
    <x v="76"/>
    <n v="1"/>
  </r>
  <r>
    <d v="2025-01-28T00:00:00"/>
    <x v="0"/>
    <n v="98.08"/>
    <x v="19"/>
    <n v="1"/>
  </r>
  <r>
    <d v="2025-01-28T00:00:00"/>
    <x v="1"/>
    <n v="98.74"/>
    <x v="77"/>
    <n v="0"/>
  </r>
  <r>
    <d v="2025-01-28T00:00:00"/>
    <x v="2"/>
    <n v="97.46"/>
    <x v="78"/>
    <n v="0"/>
  </r>
  <r>
    <d v="2025-01-29T00:00:00"/>
    <x v="0"/>
    <n v="98.42"/>
    <x v="79"/>
    <n v="0"/>
  </r>
  <r>
    <d v="2025-01-29T00:00:00"/>
    <x v="1"/>
    <n v="98.25"/>
    <x v="80"/>
    <n v="1"/>
  </r>
  <r>
    <d v="2025-01-29T00:00:00"/>
    <x v="2"/>
    <n v="98.37"/>
    <x v="81"/>
    <n v="0"/>
  </r>
  <r>
    <d v="2025-01-30T00:00:00"/>
    <x v="0"/>
    <n v="99.68"/>
    <x v="82"/>
    <n v="0"/>
  </r>
  <r>
    <d v="2025-01-30T00:00:00"/>
    <x v="1"/>
    <n v="99.05"/>
    <x v="83"/>
    <n v="0"/>
  </r>
  <r>
    <d v="2025-01-30T00:00:00"/>
    <x v="2"/>
    <n v="99.11"/>
    <x v="84"/>
    <n v="1"/>
  </r>
  <r>
    <d v="2025-01-31T00:00:00"/>
    <x v="0"/>
    <n v="99.36"/>
    <x v="69"/>
    <n v="0"/>
  </r>
  <r>
    <d v="2025-01-31T00:00:00"/>
    <x v="1"/>
    <n v="99.41"/>
    <x v="85"/>
    <n v="0"/>
  </r>
  <r>
    <d v="2025-01-31T00:00:00"/>
    <x v="2"/>
    <n v="97.73"/>
    <x v="86"/>
    <n v="0"/>
  </r>
  <r>
    <d v="2025-02-01T00:00:00"/>
    <x v="0"/>
    <n v="98.82"/>
    <x v="60"/>
    <n v="0"/>
  </r>
  <r>
    <d v="2025-02-01T00:00:00"/>
    <x v="1"/>
    <n v="98.77"/>
    <x v="87"/>
    <n v="0"/>
  </r>
  <r>
    <d v="2025-02-01T00:00:00"/>
    <x v="2"/>
    <n v="98.98"/>
    <x v="88"/>
    <n v="0"/>
  </r>
  <r>
    <d v="2025-02-02T00:00:00"/>
    <x v="0"/>
    <n v="98.96"/>
    <x v="89"/>
    <n v="1"/>
  </r>
  <r>
    <d v="2025-02-02T00:00:00"/>
    <x v="1"/>
    <n v="99.14"/>
    <x v="90"/>
    <n v="1"/>
  </r>
  <r>
    <d v="2025-02-02T00:00:00"/>
    <x v="2"/>
    <n v="97.85"/>
    <x v="91"/>
    <n v="0"/>
  </r>
  <r>
    <d v="2025-02-03T00:00:00"/>
    <x v="0"/>
    <n v="98.09"/>
    <x v="92"/>
    <n v="0"/>
  </r>
  <r>
    <d v="2025-02-03T00:00:00"/>
    <x v="1"/>
    <n v="98.76"/>
    <x v="93"/>
    <n v="0"/>
  </r>
  <r>
    <d v="2025-02-03T00:00:00"/>
    <x v="2"/>
    <n v="97.5"/>
    <x v="30"/>
    <n v="0"/>
  </r>
  <r>
    <d v="2025-02-04T00:00:00"/>
    <x v="0"/>
    <n v="98.52"/>
    <x v="94"/>
    <n v="0"/>
  </r>
  <r>
    <d v="2025-02-04T00:00:00"/>
    <x v="1"/>
    <n v="99.23"/>
    <x v="95"/>
    <n v="0"/>
  </r>
  <r>
    <d v="2025-02-04T00:00:00"/>
    <x v="2"/>
    <n v="98.72"/>
    <x v="96"/>
    <n v="3"/>
  </r>
  <r>
    <d v="2025-02-05T00:00:00"/>
    <x v="0"/>
    <n v="98.5"/>
    <x v="97"/>
    <n v="0"/>
  </r>
  <r>
    <d v="2025-02-05T00:00:00"/>
    <x v="1"/>
    <n v="98.15"/>
    <x v="21"/>
    <n v="0"/>
  </r>
  <r>
    <d v="2025-02-05T00:00:00"/>
    <x v="2"/>
    <n v="97.71"/>
    <x v="98"/>
    <n v="1"/>
  </r>
  <r>
    <d v="2025-02-06T00:00:00"/>
    <x v="0"/>
    <n v="99.17"/>
    <x v="99"/>
    <n v="0"/>
  </r>
  <r>
    <d v="2025-02-06T00:00:00"/>
    <x v="1"/>
    <n v="99.86"/>
    <x v="7"/>
    <n v="0"/>
  </r>
  <r>
    <d v="2025-02-06T00:00:00"/>
    <x v="2"/>
    <n v="97.73"/>
    <x v="100"/>
    <n v="0"/>
  </r>
  <r>
    <d v="2025-02-07T00:00:00"/>
    <x v="0"/>
    <n v="98.74"/>
    <x v="101"/>
    <n v="1"/>
  </r>
  <r>
    <d v="2025-02-07T00:00:00"/>
    <x v="1"/>
    <n v="98.33"/>
    <x v="102"/>
    <n v="0"/>
  </r>
  <r>
    <d v="2025-02-07T00:00:00"/>
    <x v="2"/>
    <n v="96.94"/>
    <x v="103"/>
    <n v="1"/>
  </r>
  <r>
    <d v="2025-02-08T00:00:00"/>
    <x v="0"/>
    <n v="98"/>
    <x v="104"/>
    <n v="1"/>
  </r>
  <r>
    <d v="2025-02-08T00:00:00"/>
    <x v="1"/>
    <n v="99.17"/>
    <x v="105"/>
    <n v="0"/>
  </r>
  <r>
    <d v="2025-02-08T00:00:00"/>
    <x v="2"/>
    <n v="97.97"/>
    <x v="106"/>
    <n v="0"/>
  </r>
  <r>
    <d v="2025-02-09T00:00:00"/>
    <x v="0"/>
    <n v="98.56"/>
    <x v="107"/>
    <n v="0"/>
  </r>
  <r>
    <d v="2025-02-09T00:00:00"/>
    <x v="1"/>
    <n v="98.48"/>
    <x v="108"/>
    <n v="0"/>
  </r>
  <r>
    <d v="2025-02-09T00:00:00"/>
    <x v="2"/>
    <n v="97.16"/>
    <x v="109"/>
    <n v="0"/>
  </r>
  <r>
    <d v="2025-02-10T00:00:00"/>
    <x v="0"/>
    <n v="98.83"/>
    <x v="110"/>
    <n v="0"/>
  </r>
  <r>
    <d v="2025-02-10T00:00:00"/>
    <x v="1"/>
    <n v="98.65"/>
    <x v="52"/>
    <n v="0"/>
  </r>
  <r>
    <d v="2025-02-10T00:00:00"/>
    <x v="2"/>
    <n v="98.96"/>
    <x v="111"/>
    <n v="0"/>
  </r>
  <r>
    <d v="2025-02-11T00:00:00"/>
    <x v="0"/>
    <n v="99.19"/>
    <x v="112"/>
    <n v="0"/>
  </r>
  <r>
    <d v="2025-02-11T00:00:00"/>
    <x v="1"/>
    <n v="98.9"/>
    <x v="69"/>
    <n v="0"/>
  </r>
  <r>
    <d v="2025-02-11T00:00:00"/>
    <x v="2"/>
    <n v="98.16"/>
    <x v="113"/>
    <n v="0"/>
  </r>
  <r>
    <d v="2025-02-12T00:00:00"/>
    <x v="0"/>
    <n v="98.5"/>
    <x v="114"/>
    <n v="0"/>
  </r>
  <r>
    <d v="2025-02-12T00:00:00"/>
    <x v="1"/>
    <n v="99.02"/>
    <x v="115"/>
    <n v="1"/>
  </r>
  <r>
    <d v="2025-02-12T00:00:00"/>
    <x v="2"/>
    <n v="98.61"/>
    <x v="116"/>
    <n v="1"/>
  </r>
  <r>
    <d v="2025-02-13T00:00:00"/>
    <x v="0"/>
    <n v="98.63"/>
    <x v="117"/>
    <n v="0"/>
  </r>
  <r>
    <d v="2025-02-13T00:00:00"/>
    <x v="1"/>
    <n v="98.65"/>
    <x v="65"/>
    <n v="0"/>
  </r>
  <r>
    <d v="2025-02-13T00:00:00"/>
    <x v="2"/>
    <n v="98.29"/>
    <x v="11"/>
    <n v="0"/>
  </r>
  <r>
    <d v="2025-02-14T00:00:00"/>
    <x v="0"/>
    <n v="99.3"/>
    <x v="37"/>
    <n v="0"/>
  </r>
  <r>
    <d v="2025-02-14T00:00:00"/>
    <x v="1"/>
    <n v="97.81"/>
    <x v="118"/>
    <n v="0"/>
  </r>
  <r>
    <d v="2025-02-14T00:00:00"/>
    <x v="2"/>
    <n v="98.03"/>
    <x v="119"/>
    <n v="0"/>
  </r>
  <r>
    <d v="2025-02-15T00:00:00"/>
    <x v="0"/>
    <n v="98.72"/>
    <x v="120"/>
    <n v="0"/>
  </r>
  <r>
    <d v="2025-02-15T00:00:00"/>
    <x v="1"/>
    <n v="99.39"/>
    <x v="121"/>
    <n v="0"/>
  </r>
  <r>
    <d v="2025-02-15T00:00:00"/>
    <x v="2"/>
    <n v="97.9"/>
    <x v="87"/>
    <n v="0"/>
  </r>
  <r>
    <d v="2025-02-16T00:00:00"/>
    <x v="0"/>
    <n v="98.47"/>
    <x v="122"/>
    <n v="0"/>
  </r>
  <r>
    <d v="2025-02-16T00:00:00"/>
    <x v="1"/>
    <n v="98.57"/>
    <x v="123"/>
    <n v="0"/>
  </r>
  <r>
    <d v="2025-02-16T00:00:00"/>
    <x v="2"/>
    <n v="98.37"/>
    <x v="124"/>
    <n v="0"/>
  </r>
  <r>
    <d v="2025-02-17T00:00:00"/>
    <x v="0"/>
    <n v="99.36"/>
    <x v="16"/>
    <n v="0"/>
  </r>
  <r>
    <d v="2025-02-17T00:00:00"/>
    <x v="1"/>
    <n v="98.37"/>
    <x v="125"/>
    <n v="0"/>
  </r>
  <r>
    <d v="2025-02-17T00:00:00"/>
    <x v="2"/>
    <n v="97.32"/>
    <x v="126"/>
    <n v="0"/>
  </r>
  <r>
    <d v="2025-02-18T00:00:00"/>
    <x v="0"/>
    <n v="98.76"/>
    <x v="69"/>
    <n v="1"/>
  </r>
  <r>
    <d v="2025-02-18T00:00:00"/>
    <x v="1"/>
    <n v="98.25"/>
    <x v="127"/>
    <n v="0"/>
  </r>
  <r>
    <d v="2025-02-18T00:00:00"/>
    <x v="2"/>
    <n v="97.86"/>
    <x v="128"/>
    <n v="0"/>
  </r>
  <r>
    <d v="2025-02-19T00:00:00"/>
    <x v="0"/>
    <n v="99.44"/>
    <x v="80"/>
    <n v="0"/>
  </r>
  <r>
    <d v="2025-02-19T00:00:00"/>
    <x v="1"/>
    <n v="98.38"/>
    <x v="129"/>
    <n v="0"/>
  </r>
  <r>
    <d v="2025-02-19T00:00:00"/>
    <x v="2"/>
    <n v="98.6"/>
    <x v="130"/>
    <n v="0"/>
  </r>
  <r>
    <d v="2025-02-20T00:00:00"/>
    <x v="0"/>
    <n v="98.06"/>
    <x v="131"/>
    <n v="0"/>
  </r>
  <r>
    <d v="2025-02-20T00:00:00"/>
    <x v="1"/>
    <n v="98.37"/>
    <x v="103"/>
    <n v="0"/>
  </r>
  <r>
    <d v="2025-02-20T00:00:00"/>
    <x v="2"/>
    <n v="97.9"/>
    <x v="106"/>
    <n v="0"/>
  </r>
  <r>
    <d v="2025-02-21T00:00:00"/>
    <x v="0"/>
    <n v="98.98"/>
    <x v="132"/>
    <n v="0"/>
  </r>
  <r>
    <d v="2025-02-21T00:00:00"/>
    <x v="1"/>
    <n v="99.15"/>
    <x v="80"/>
    <n v="0"/>
  </r>
  <r>
    <d v="2025-02-21T00:00:00"/>
    <x v="2"/>
    <n v="98.12"/>
    <x v="133"/>
    <n v="0"/>
  </r>
  <r>
    <d v="2025-02-22T00:00:00"/>
    <x v="0"/>
    <n v="98.53"/>
    <x v="35"/>
    <n v="0"/>
  </r>
  <r>
    <d v="2025-02-22T00:00:00"/>
    <x v="1"/>
    <n v="99.2"/>
    <x v="0"/>
    <n v="0"/>
  </r>
  <r>
    <d v="2025-02-22T00:00:00"/>
    <x v="2"/>
    <n v="97.48"/>
    <x v="134"/>
    <n v="0"/>
  </r>
  <r>
    <d v="2025-02-23T00:00:00"/>
    <x v="0"/>
    <n v="98.72"/>
    <x v="25"/>
    <n v="1"/>
  </r>
  <r>
    <d v="2025-02-23T00:00:00"/>
    <x v="1"/>
    <n v="98.05"/>
    <x v="29"/>
    <n v="0"/>
  </r>
  <r>
    <d v="2025-02-23T00:00:00"/>
    <x v="2"/>
    <n v="98.81"/>
    <x v="81"/>
    <n v="0"/>
  </r>
  <r>
    <d v="2025-02-24T00:00:00"/>
    <x v="0"/>
    <n v="98.44"/>
    <x v="24"/>
    <n v="0"/>
  </r>
  <r>
    <d v="2025-02-24T00:00:00"/>
    <x v="1"/>
    <n v="99.21"/>
    <x v="135"/>
    <n v="0"/>
  </r>
  <r>
    <d v="2025-02-24T00:00:00"/>
    <x v="2"/>
    <n v="97.78"/>
    <x v="136"/>
    <n v="0"/>
  </r>
  <r>
    <d v="2025-02-25T00:00:00"/>
    <x v="0"/>
    <n v="98.84"/>
    <x v="93"/>
    <n v="0"/>
  </r>
  <r>
    <d v="2025-02-25T00:00:00"/>
    <x v="1"/>
    <n v="99"/>
    <x v="137"/>
    <n v="0"/>
  </r>
  <r>
    <d v="2025-02-25T00:00:00"/>
    <x v="2"/>
    <n v="98.27"/>
    <x v="138"/>
    <n v="0"/>
  </r>
  <r>
    <d v="2025-02-26T00:00:00"/>
    <x v="0"/>
    <n v="98.19"/>
    <x v="139"/>
    <n v="0"/>
  </r>
  <r>
    <d v="2025-02-26T00:00:00"/>
    <x v="1"/>
    <n v="99.15"/>
    <x v="140"/>
    <n v="0"/>
  </r>
  <r>
    <d v="2025-02-26T00:00:00"/>
    <x v="2"/>
    <n v="98.03"/>
    <x v="141"/>
    <n v="0"/>
  </r>
  <r>
    <d v="2025-02-27T00:00:00"/>
    <x v="0"/>
    <n v="97.73"/>
    <x v="70"/>
    <n v="0"/>
  </r>
  <r>
    <d v="2025-02-27T00:00:00"/>
    <x v="1"/>
    <n v="98.73"/>
    <x v="142"/>
    <n v="0"/>
  </r>
  <r>
    <d v="2025-02-27T00:00:00"/>
    <x v="2"/>
    <n v="96.83"/>
    <x v="143"/>
    <n v="0"/>
  </r>
  <r>
    <d v="2025-02-28T00:00:00"/>
    <x v="0"/>
    <n v="99.05"/>
    <x v="131"/>
    <n v="0"/>
  </r>
  <r>
    <d v="2025-02-28T00:00:00"/>
    <x v="1"/>
    <n v="99.68"/>
    <x v="144"/>
    <n v="0"/>
  </r>
  <r>
    <d v="2025-02-28T00:00:00"/>
    <x v="2"/>
    <n v="97.91"/>
    <x v="145"/>
    <n v="0"/>
  </r>
  <r>
    <d v="2025-03-01T00:00:00"/>
    <x v="0"/>
    <n v="98.13"/>
    <x v="146"/>
    <n v="0"/>
  </r>
  <r>
    <d v="2025-03-01T00:00:00"/>
    <x v="1"/>
    <n v="99.1"/>
    <x v="79"/>
    <n v="0"/>
  </r>
  <r>
    <d v="2025-03-01T00:00:00"/>
    <x v="2"/>
    <n v="98.01"/>
    <x v="147"/>
    <n v="0"/>
  </r>
  <r>
    <d v="2025-03-02T00:00:00"/>
    <x v="0"/>
    <n v="98.47"/>
    <x v="148"/>
    <n v="0"/>
  </r>
  <r>
    <d v="2025-03-02T00:00:00"/>
    <x v="1"/>
    <n v="98.41"/>
    <x v="149"/>
    <n v="0"/>
  </r>
  <r>
    <d v="2025-03-02T00:00:00"/>
    <x v="2"/>
    <n v="97.65"/>
    <x v="145"/>
    <n v="0"/>
  </r>
  <r>
    <d v="2025-03-03T00:00:00"/>
    <x v="0"/>
    <n v="98.74"/>
    <x v="19"/>
    <n v="0"/>
  </r>
  <r>
    <d v="2025-03-03T00:00:00"/>
    <x v="1"/>
    <n v="98.8"/>
    <x v="150"/>
    <n v="0"/>
  </r>
  <r>
    <d v="2025-03-03T00:00:00"/>
    <x v="2"/>
    <n v="97.85"/>
    <x v="18"/>
    <n v="1"/>
  </r>
  <r>
    <d v="2025-03-04T00:00:00"/>
    <x v="0"/>
    <n v="99.4"/>
    <x v="28"/>
    <n v="1"/>
  </r>
  <r>
    <d v="2025-03-04T00:00:00"/>
    <x v="1"/>
    <n v="99.79"/>
    <x v="151"/>
    <n v="0"/>
  </r>
  <r>
    <d v="2025-03-04T00:00:00"/>
    <x v="2"/>
    <n v="98.02"/>
    <x v="152"/>
    <n v="0"/>
  </r>
  <r>
    <d v="2025-03-05T00:00:00"/>
    <x v="0"/>
    <n v="99.2"/>
    <x v="153"/>
    <n v="0"/>
  </r>
  <r>
    <d v="2025-03-05T00:00:00"/>
    <x v="1"/>
    <n v="99.89"/>
    <x v="2"/>
    <n v="1"/>
  </r>
  <r>
    <d v="2025-03-05T00:00:00"/>
    <x v="2"/>
    <n v="98.05"/>
    <x v="154"/>
    <n v="1"/>
  </r>
  <r>
    <d v="2025-03-06T00:00:00"/>
    <x v="0"/>
    <n v="98.65"/>
    <x v="155"/>
    <n v="1"/>
  </r>
  <r>
    <d v="2025-03-06T00:00:00"/>
    <x v="1"/>
    <n v="98.95"/>
    <x v="156"/>
    <n v="0"/>
  </r>
  <r>
    <d v="2025-03-06T00:00:00"/>
    <x v="2"/>
    <n v="97.79"/>
    <x v="157"/>
    <n v="1"/>
  </r>
  <r>
    <d v="2025-03-07T00:00:00"/>
    <x v="0"/>
    <n v="98.93"/>
    <x v="158"/>
    <n v="0"/>
  </r>
  <r>
    <d v="2025-03-07T00:00:00"/>
    <x v="1"/>
    <n v="99.24"/>
    <x v="159"/>
    <n v="0"/>
  </r>
  <r>
    <d v="2025-03-07T00:00:00"/>
    <x v="2"/>
    <n v="98.09"/>
    <x v="160"/>
    <n v="0"/>
  </r>
  <r>
    <d v="2025-03-08T00:00:00"/>
    <x v="0"/>
    <n v="99.28"/>
    <x v="161"/>
    <n v="0"/>
  </r>
  <r>
    <d v="2025-03-08T00:00:00"/>
    <x v="1"/>
    <n v="98.94"/>
    <x v="162"/>
    <n v="0"/>
  </r>
  <r>
    <d v="2025-03-08T00:00:00"/>
    <x v="2"/>
    <n v="98.27"/>
    <x v="163"/>
    <n v="0"/>
  </r>
  <r>
    <d v="2025-03-09T00:00:00"/>
    <x v="0"/>
    <n v="98.97"/>
    <x v="164"/>
    <n v="0"/>
  </r>
  <r>
    <d v="2025-03-09T00:00:00"/>
    <x v="1"/>
    <n v="99.15"/>
    <x v="116"/>
    <n v="0"/>
  </r>
  <r>
    <d v="2025-03-09T00:00:00"/>
    <x v="2"/>
    <n v="98.17"/>
    <x v="109"/>
    <n v="0"/>
  </r>
  <r>
    <d v="2025-03-10T00:00:00"/>
    <x v="0"/>
    <n v="98.2"/>
    <x v="165"/>
    <n v="0"/>
  </r>
  <r>
    <d v="2025-03-10T00:00:00"/>
    <x v="1"/>
    <n v="97.45"/>
    <x v="166"/>
    <n v="0"/>
  </r>
  <r>
    <d v="2025-03-10T00:00:00"/>
    <x v="2"/>
    <n v="99.02"/>
    <x v="167"/>
    <n v="0"/>
  </r>
  <r>
    <d v="2025-03-11T00:00:00"/>
    <x v="0"/>
    <n v="99.8"/>
    <x v="168"/>
    <n v="0"/>
  </r>
  <r>
    <d v="2025-03-11T00:00:00"/>
    <x v="1"/>
    <n v="99.59"/>
    <x v="46"/>
    <n v="0"/>
  </r>
  <r>
    <d v="2025-03-11T00:00:00"/>
    <x v="2"/>
    <n v="98.07"/>
    <x v="71"/>
    <n v="0"/>
  </r>
  <r>
    <d v="2025-03-12T00:00:00"/>
    <x v="0"/>
    <n v="98.4"/>
    <x v="78"/>
    <n v="0"/>
  </r>
  <r>
    <d v="2025-03-12T00:00:00"/>
    <x v="1"/>
    <n v="97.66"/>
    <x v="169"/>
    <n v="0"/>
  </r>
  <r>
    <d v="2025-03-12T00:00:00"/>
    <x v="2"/>
    <n v="97.99"/>
    <x v="170"/>
    <n v="0"/>
  </r>
  <r>
    <d v="2025-03-13T00:00:00"/>
    <x v="0"/>
    <n v="98.97"/>
    <x v="93"/>
    <n v="0"/>
  </r>
  <r>
    <d v="2025-03-13T00:00:00"/>
    <x v="1"/>
    <n v="99.07"/>
    <x v="171"/>
    <n v="0"/>
  </r>
  <r>
    <d v="2025-03-13T00:00:00"/>
    <x v="2"/>
    <n v="98.92"/>
    <x v="109"/>
    <n v="1"/>
  </r>
  <r>
    <d v="2025-03-14T00:00:00"/>
    <x v="0"/>
    <n v="98.68"/>
    <x v="9"/>
    <n v="0"/>
  </r>
  <r>
    <d v="2025-03-14T00:00:00"/>
    <x v="1"/>
    <n v="99.19"/>
    <x v="172"/>
    <n v="0"/>
  </r>
  <r>
    <d v="2025-03-14T00:00:00"/>
    <x v="2"/>
    <n v="97.29"/>
    <x v="103"/>
    <n v="0"/>
  </r>
  <r>
    <d v="2025-03-15T00:00:00"/>
    <x v="0"/>
    <n v="98.45"/>
    <x v="173"/>
    <n v="0"/>
  </r>
  <r>
    <d v="2025-03-15T00:00:00"/>
    <x v="1"/>
    <n v="98.44"/>
    <x v="165"/>
    <n v="0"/>
  </r>
  <r>
    <d v="2025-03-15T00:00:00"/>
    <x v="2"/>
    <n v="97.36"/>
    <x v="174"/>
    <n v="0"/>
  </r>
  <r>
    <d v="2025-03-16T00:00:00"/>
    <x v="0"/>
    <n v="98.34"/>
    <x v="175"/>
    <n v="0"/>
  </r>
  <r>
    <d v="2025-03-16T00:00:00"/>
    <x v="1"/>
    <n v="99.1"/>
    <x v="79"/>
    <n v="0"/>
  </r>
  <r>
    <d v="2025-03-16T00:00:00"/>
    <x v="2"/>
    <n v="98.4"/>
    <x v="176"/>
    <n v="0"/>
  </r>
  <r>
    <d v="2025-03-17T00:00:00"/>
    <x v="0"/>
    <n v="99.11"/>
    <x v="175"/>
    <n v="0"/>
  </r>
  <r>
    <d v="2025-03-17T00:00:00"/>
    <x v="1"/>
    <n v="99.92"/>
    <x v="9"/>
    <n v="0"/>
  </r>
  <r>
    <d v="2025-03-17T00:00:00"/>
    <x v="2"/>
    <n v="98.14"/>
    <x v="152"/>
    <n v="0"/>
  </r>
  <r>
    <d v="2025-03-18T00:00:00"/>
    <x v="0"/>
    <n v="98.71"/>
    <x v="177"/>
    <n v="0"/>
  </r>
  <r>
    <d v="2025-03-18T00:00:00"/>
    <x v="1"/>
    <n v="98.67"/>
    <x v="178"/>
    <n v="1"/>
  </r>
  <r>
    <d v="2025-03-18T00:00:00"/>
    <x v="2"/>
    <n v="97.86"/>
    <x v="91"/>
    <n v="0"/>
  </r>
  <r>
    <d v="2025-03-19T00:00:00"/>
    <x v="0"/>
    <n v="98.84"/>
    <x v="179"/>
    <n v="0"/>
  </r>
  <r>
    <d v="2025-03-19T00:00:00"/>
    <x v="1"/>
    <n v="98.31"/>
    <x v="180"/>
    <n v="1"/>
  </r>
  <r>
    <d v="2025-03-19T00:00:00"/>
    <x v="2"/>
    <n v="97.11"/>
    <x v="11"/>
    <n v="1"/>
  </r>
  <r>
    <d v="2025-03-20T00:00:00"/>
    <x v="0"/>
    <n v="98.65"/>
    <x v="147"/>
    <n v="1"/>
  </r>
  <r>
    <d v="2025-03-20T00:00:00"/>
    <x v="1"/>
    <n v="99.12"/>
    <x v="181"/>
    <n v="0"/>
  </r>
  <r>
    <d v="2025-03-20T00:00:00"/>
    <x v="2"/>
    <n v="98.26"/>
    <x v="2"/>
    <n v="0"/>
  </r>
  <r>
    <d v="2025-03-21T00:00:00"/>
    <x v="0"/>
    <n v="98.72"/>
    <x v="182"/>
    <n v="0"/>
  </r>
  <r>
    <d v="2025-03-21T00:00:00"/>
    <x v="1"/>
    <n v="98.31"/>
    <x v="183"/>
    <n v="1"/>
  </r>
  <r>
    <d v="2025-03-21T00:00:00"/>
    <x v="2"/>
    <n v="97.54"/>
    <x v="184"/>
    <n v="0"/>
  </r>
  <r>
    <d v="2025-03-22T00:00:00"/>
    <x v="0"/>
    <n v="99.37"/>
    <x v="185"/>
    <n v="1"/>
  </r>
  <r>
    <d v="2025-03-22T00:00:00"/>
    <x v="1"/>
    <n v="98.34"/>
    <x v="186"/>
    <n v="1"/>
  </r>
  <r>
    <d v="2025-03-22T00:00:00"/>
    <x v="2"/>
    <n v="98.12"/>
    <x v="187"/>
    <n v="0"/>
  </r>
  <r>
    <d v="2025-03-23T00:00:00"/>
    <x v="0"/>
    <n v="98.26"/>
    <x v="59"/>
    <n v="0"/>
  </r>
  <r>
    <d v="2025-03-23T00:00:00"/>
    <x v="1"/>
    <n v="98.81"/>
    <x v="73"/>
    <n v="0"/>
  </r>
  <r>
    <d v="2025-03-23T00:00:00"/>
    <x v="2"/>
    <n v="98.3"/>
    <x v="188"/>
    <n v="1"/>
  </r>
  <r>
    <d v="2025-03-24T00:00:00"/>
    <x v="0"/>
    <n v="98.15"/>
    <x v="140"/>
    <n v="0"/>
  </r>
  <r>
    <d v="2025-03-24T00:00:00"/>
    <x v="1"/>
    <n v="98.44"/>
    <x v="189"/>
    <n v="0"/>
  </r>
  <r>
    <d v="2025-03-24T00:00:00"/>
    <x v="2"/>
    <n v="97.7"/>
    <x v="170"/>
    <n v="0"/>
  </r>
  <r>
    <d v="2025-03-25T00:00:00"/>
    <x v="0"/>
    <n v="97.73"/>
    <x v="74"/>
    <n v="0"/>
  </r>
  <r>
    <d v="2025-03-25T00:00:00"/>
    <x v="1"/>
    <n v="98.37"/>
    <x v="4"/>
    <n v="0"/>
  </r>
  <r>
    <d v="2025-03-25T00:00:00"/>
    <x v="2"/>
    <n v="97.89"/>
    <x v="190"/>
    <n v="0"/>
  </r>
  <r>
    <d v="2025-03-26T00:00:00"/>
    <x v="0"/>
    <n v="99.42"/>
    <x v="44"/>
    <n v="0"/>
  </r>
  <r>
    <d v="2025-03-26T00:00:00"/>
    <x v="1"/>
    <n v="99.13"/>
    <x v="2"/>
    <n v="0"/>
  </r>
  <r>
    <d v="2025-03-26T00:00:00"/>
    <x v="2"/>
    <n v="98.04"/>
    <x v="191"/>
    <n v="1"/>
  </r>
  <r>
    <d v="2025-03-27T00:00:00"/>
    <x v="0"/>
    <n v="99.33"/>
    <x v="156"/>
    <n v="0"/>
  </r>
  <r>
    <d v="2025-03-27T00:00:00"/>
    <x v="1"/>
    <n v="99.44"/>
    <x v="1"/>
    <n v="0"/>
  </r>
  <r>
    <d v="2025-03-27T00:00:00"/>
    <x v="2"/>
    <n v="98.21"/>
    <x v="73"/>
    <n v="1"/>
  </r>
  <r>
    <d v="2025-03-28T00:00:00"/>
    <x v="0"/>
    <n v="99.11"/>
    <x v="192"/>
    <n v="0"/>
  </r>
  <r>
    <d v="2025-03-28T00:00:00"/>
    <x v="1"/>
    <n v="98.55"/>
    <x v="59"/>
    <n v="0"/>
  </r>
  <r>
    <d v="2025-03-28T00:00:00"/>
    <x v="2"/>
    <n v="97.56"/>
    <x v="38"/>
    <n v="0"/>
  </r>
  <r>
    <d v="2025-03-29T00:00:00"/>
    <x v="0"/>
    <n v="98.5"/>
    <x v="193"/>
    <n v="0"/>
  </r>
  <r>
    <d v="2025-03-29T00:00:00"/>
    <x v="1"/>
    <n v="98.89"/>
    <x v="194"/>
    <n v="0"/>
  </r>
  <r>
    <d v="2025-03-29T00:00:00"/>
    <x v="2"/>
    <n v="98.03"/>
    <x v="195"/>
    <n v="0"/>
  </r>
  <r>
    <d v="2025-03-30T00:00:00"/>
    <x v="0"/>
    <n v="99.19"/>
    <x v="10"/>
    <n v="0"/>
  </r>
  <r>
    <d v="2025-03-30T00:00:00"/>
    <x v="1"/>
    <n v="98.72"/>
    <x v="132"/>
    <n v="0"/>
  </r>
  <r>
    <d v="2025-03-30T00:00:00"/>
    <x v="2"/>
    <n v="98.56"/>
    <x v="196"/>
    <n v="0"/>
  </r>
  <r>
    <d v="2025-03-31T00:00:00"/>
    <x v="0"/>
    <n v="98.47"/>
    <x v="197"/>
    <n v="0"/>
  </r>
  <r>
    <d v="2025-03-31T00:00:00"/>
    <x v="1"/>
    <n v="100"/>
    <x v="198"/>
    <n v="0"/>
  </r>
  <r>
    <d v="2025-03-31T00:00:00"/>
    <x v="2"/>
    <n v="98.53"/>
    <x v="126"/>
    <n v="0"/>
  </r>
  <r>
    <d v="2025-04-01T00:00:00"/>
    <x v="0"/>
    <n v="98.86"/>
    <x v="0"/>
    <n v="0"/>
  </r>
  <r>
    <d v="2025-04-01T00:00:00"/>
    <x v="1"/>
    <n v="97.92"/>
    <x v="7"/>
    <n v="0"/>
  </r>
  <r>
    <d v="2025-04-01T00:00:00"/>
    <x v="2"/>
    <n v="98.11"/>
    <x v="199"/>
    <n v="1"/>
  </r>
  <r>
    <d v="2025-04-02T00:00:00"/>
    <x v="0"/>
    <n v="98.95"/>
    <x v="19"/>
    <n v="0"/>
  </r>
  <r>
    <d v="2025-04-02T00:00:00"/>
    <x v="1"/>
    <n v="100"/>
    <x v="200"/>
    <n v="1"/>
  </r>
  <r>
    <d v="2025-04-02T00:00:00"/>
    <x v="2"/>
    <n v="98.99"/>
    <x v="201"/>
    <n v="0"/>
  </r>
  <r>
    <d v="2025-04-03T00:00:00"/>
    <x v="0"/>
    <n v="99.14"/>
    <x v="202"/>
    <n v="0"/>
  </r>
  <r>
    <d v="2025-04-03T00:00:00"/>
    <x v="1"/>
    <n v="98.78"/>
    <x v="203"/>
    <n v="1"/>
  </r>
  <r>
    <d v="2025-04-03T00:00:00"/>
    <x v="2"/>
    <n v="98.81"/>
    <x v="56"/>
    <n v="1"/>
  </r>
  <r>
    <d v="2025-04-04T00:00:00"/>
    <x v="0"/>
    <n v="98.79"/>
    <x v="169"/>
    <n v="0"/>
  </r>
  <r>
    <d v="2025-04-04T00:00:00"/>
    <x v="1"/>
    <n v="99.19"/>
    <x v="182"/>
    <n v="0"/>
  </r>
  <r>
    <d v="2025-04-04T00:00:00"/>
    <x v="2"/>
    <n v="97.57"/>
    <x v="78"/>
    <n v="1"/>
  </r>
  <r>
    <d v="2025-04-05T00:00:00"/>
    <x v="0"/>
    <n v="98.84"/>
    <x v="204"/>
    <n v="1"/>
  </r>
  <r>
    <d v="2025-04-05T00:00:00"/>
    <x v="1"/>
    <n v="98.81"/>
    <x v="79"/>
    <n v="0"/>
  </r>
  <r>
    <d v="2025-04-05T00:00:00"/>
    <x v="2"/>
    <n v="97.5"/>
    <x v="98"/>
    <n v="1"/>
  </r>
  <r>
    <d v="2025-04-06T00:00:00"/>
    <x v="0"/>
    <n v="98.58"/>
    <x v="175"/>
    <n v="0"/>
  </r>
  <r>
    <d v="2025-04-06T00:00:00"/>
    <x v="1"/>
    <n v="99.27"/>
    <x v="181"/>
    <n v="0"/>
  </r>
  <r>
    <d v="2025-04-06T00:00:00"/>
    <x v="2"/>
    <n v="98.22"/>
    <x v="205"/>
    <n v="0"/>
  </r>
  <r>
    <d v="2025-04-07T00:00:00"/>
    <x v="0"/>
    <n v="99.79"/>
    <x v="204"/>
    <n v="0"/>
  </r>
  <r>
    <d v="2025-04-07T00:00:00"/>
    <x v="1"/>
    <n v="98.53"/>
    <x v="59"/>
    <n v="0"/>
  </r>
  <r>
    <d v="2025-04-07T00:00:00"/>
    <x v="2"/>
    <n v="97.49"/>
    <x v="206"/>
    <n v="0"/>
  </r>
  <r>
    <d v="2025-04-08T00:00:00"/>
    <x v="0"/>
    <n v="99.23"/>
    <x v="153"/>
    <n v="0"/>
  </r>
  <r>
    <d v="2025-04-08T00:00:00"/>
    <x v="1"/>
    <n v="99.27"/>
    <x v="82"/>
    <n v="0"/>
  </r>
  <r>
    <d v="2025-04-08T00:00:00"/>
    <x v="2"/>
    <n v="99.19"/>
    <x v="207"/>
    <n v="0"/>
  </r>
  <r>
    <d v="2025-04-09T00:00:00"/>
    <x v="0"/>
    <n v="98.76"/>
    <x v="208"/>
    <n v="0"/>
  </r>
  <r>
    <d v="2025-04-09T00:00:00"/>
    <x v="1"/>
    <n v="98.35"/>
    <x v="209"/>
    <n v="0"/>
  </r>
  <r>
    <d v="2025-04-09T00:00:00"/>
    <x v="2"/>
    <n v="98.39"/>
    <x v="210"/>
    <n v="0"/>
  </r>
  <r>
    <d v="2025-04-10T00:00:00"/>
    <x v="0"/>
    <n v="98.43"/>
    <x v="211"/>
    <n v="1"/>
  </r>
  <r>
    <d v="2025-04-10T00:00:00"/>
    <x v="1"/>
    <n v="98.9"/>
    <x v="24"/>
    <n v="0"/>
  </r>
  <r>
    <d v="2025-04-10T00:00:00"/>
    <x v="2"/>
    <n v="98.61"/>
    <x v="40"/>
    <n v="0"/>
  </r>
  <r>
    <d v="2025-04-11T00:00:00"/>
    <x v="0"/>
    <n v="98.96"/>
    <x v="163"/>
    <n v="0"/>
  </r>
  <r>
    <d v="2025-04-11T00:00:00"/>
    <x v="1"/>
    <n v="99.32"/>
    <x v="120"/>
    <n v="0"/>
  </r>
  <r>
    <d v="2025-04-11T00:00:00"/>
    <x v="2"/>
    <n v="97.79"/>
    <x v="150"/>
    <n v="0"/>
  </r>
  <r>
    <d v="2025-04-12T00:00:00"/>
    <x v="0"/>
    <n v="98.4"/>
    <x v="168"/>
    <n v="0"/>
  </r>
  <r>
    <d v="2025-04-12T00:00:00"/>
    <x v="1"/>
    <n v="98.24"/>
    <x v="212"/>
    <n v="0"/>
  </r>
  <r>
    <d v="2025-04-12T00:00:00"/>
    <x v="2"/>
    <n v="98.31"/>
    <x v="213"/>
    <n v="1"/>
  </r>
  <r>
    <d v="2025-04-13T00:00:00"/>
    <x v="0"/>
    <n v="98.94"/>
    <x v="169"/>
    <n v="0"/>
  </r>
  <r>
    <d v="2025-04-13T00:00:00"/>
    <x v="1"/>
    <n v="99.35"/>
    <x v="22"/>
    <n v="1"/>
  </r>
  <r>
    <d v="2025-04-13T00:00:00"/>
    <x v="2"/>
    <n v="99.24"/>
    <x v="214"/>
    <n v="0"/>
  </r>
  <r>
    <d v="2025-04-14T00:00:00"/>
    <x v="0"/>
    <n v="98.29"/>
    <x v="56"/>
    <n v="0"/>
  </r>
  <r>
    <d v="2025-04-14T00:00:00"/>
    <x v="1"/>
    <n v="99.3"/>
    <x v="215"/>
    <n v="0"/>
  </r>
  <r>
    <d v="2025-04-14T00:00:00"/>
    <x v="2"/>
    <n v="99.01"/>
    <x v="92"/>
    <n v="1"/>
  </r>
  <r>
    <d v="2025-04-15T00:00:00"/>
    <x v="0"/>
    <n v="99.04"/>
    <x v="216"/>
    <n v="0"/>
  </r>
  <r>
    <d v="2025-04-15T00:00:00"/>
    <x v="1"/>
    <n v="98.69"/>
    <x v="163"/>
    <n v="1"/>
  </r>
  <r>
    <d v="2025-04-15T00:00:00"/>
    <x v="2"/>
    <n v="98.09"/>
    <x v="98"/>
    <n v="0"/>
  </r>
  <r>
    <d v="2025-04-16T00:00:00"/>
    <x v="0"/>
    <n v="99.25"/>
    <x v="217"/>
    <n v="0"/>
  </r>
  <r>
    <d v="2025-04-16T00:00:00"/>
    <x v="1"/>
    <n v="98.6"/>
    <x v="156"/>
    <n v="0"/>
  </r>
  <r>
    <d v="2025-04-16T00:00:00"/>
    <x v="2"/>
    <n v="97.77"/>
    <x v="218"/>
    <n v="1"/>
  </r>
  <r>
    <d v="2025-04-17T00:00:00"/>
    <x v="0"/>
    <n v="99.08"/>
    <x v="156"/>
    <n v="0"/>
  </r>
  <r>
    <d v="2025-04-17T00:00:00"/>
    <x v="1"/>
    <n v="98.74"/>
    <x v="219"/>
    <n v="0"/>
  </r>
  <r>
    <d v="2025-04-17T00:00:00"/>
    <x v="2"/>
    <n v="97.55"/>
    <x v="220"/>
    <n v="0"/>
  </r>
  <r>
    <d v="2025-04-18T00:00:00"/>
    <x v="0"/>
    <n v="98.43"/>
    <x v="102"/>
    <n v="0"/>
  </r>
  <r>
    <d v="2025-04-18T00:00:00"/>
    <x v="1"/>
    <n v="98.9"/>
    <x v="161"/>
    <n v="0"/>
  </r>
  <r>
    <d v="2025-04-18T00:00:00"/>
    <x v="2"/>
    <n v="98.06"/>
    <x v="221"/>
    <n v="0"/>
  </r>
  <r>
    <d v="2025-04-19T00:00:00"/>
    <x v="0"/>
    <n v="98.34"/>
    <x v="222"/>
    <n v="0"/>
  </r>
  <r>
    <d v="2025-04-19T00:00:00"/>
    <x v="1"/>
    <n v="98.84"/>
    <x v="223"/>
    <n v="1"/>
  </r>
  <r>
    <d v="2025-04-19T00:00:00"/>
    <x v="2"/>
    <n v="99.13"/>
    <x v="224"/>
    <n v="0"/>
  </r>
  <r>
    <d v="2025-04-20T00:00:00"/>
    <x v="0"/>
    <n v="98.94"/>
    <x v="153"/>
    <n v="0"/>
  </r>
  <r>
    <d v="2025-04-20T00:00:00"/>
    <x v="1"/>
    <n v="99.34"/>
    <x v="225"/>
    <n v="0"/>
  </r>
  <r>
    <d v="2025-04-20T00:00:00"/>
    <x v="2"/>
    <n v="98.47"/>
    <x v="145"/>
    <n v="0"/>
  </r>
  <r>
    <d v="2025-04-21T00:00:00"/>
    <x v="0"/>
    <n v="98.78"/>
    <x v="226"/>
    <n v="0"/>
  </r>
  <r>
    <d v="2025-04-21T00:00:00"/>
    <x v="1"/>
    <n v="98.66"/>
    <x v="227"/>
    <n v="0"/>
  </r>
  <r>
    <d v="2025-04-21T00:00:00"/>
    <x v="2"/>
    <n v="98.29"/>
    <x v="126"/>
    <n v="0"/>
  </r>
  <r>
    <d v="2025-04-22T00:00:00"/>
    <x v="0"/>
    <n v="98.08"/>
    <x v="16"/>
    <n v="0"/>
  </r>
  <r>
    <d v="2025-04-22T00:00:00"/>
    <x v="1"/>
    <n v="99.37"/>
    <x v="208"/>
    <n v="0"/>
  </r>
  <r>
    <d v="2025-04-22T00:00:00"/>
    <x v="2"/>
    <n v="98.4"/>
    <x v="228"/>
    <n v="0"/>
  </r>
  <r>
    <d v="2025-04-23T00:00:00"/>
    <x v="0"/>
    <n v="98.14"/>
    <x v="95"/>
    <n v="0"/>
  </r>
  <r>
    <d v="2025-04-23T00:00:00"/>
    <x v="1"/>
    <n v="98.53"/>
    <x v="229"/>
    <n v="1"/>
  </r>
  <r>
    <d v="2025-04-23T00:00:00"/>
    <x v="2"/>
    <n v="97.82"/>
    <x v="111"/>
    <n v="0"/>
  </r>
  <r>
    <d v="2025-04-24T00:00:00"/>
    <x v="0"/>
    <n v="99.67"/>
    <x v="7"/>
    <n v="0"/>
  </r>
  <r>
    <d v="2025-04-24T00:00:00"/>
    <x v="1"/>
    <n v="98.43"/>
    <x v="53"/>
    <n v="0"/>
  </r>
  <r>
    <d v="2025-04-24T00:00:00"/>
    <x v="2"/>
    <n v="98.7"/>
    <x v="230"/>
    <n v="0"/>
  </r>
  <r>
    <d v="2025-04-25T00:00:00"/>
    <x v="0"/>
    <n v="99.65"/>
    <x v="231"/>
    <n v="0"/>
  </r>
  <r>
    <d v="2025-04-25T00:00:00"/>
    <x v="1"/>
    <n v="98.13"/>
    <x v="69"/>
    <n v="0"/>
  </r>
  <r>
    <d v="2025-04-25T00:00:00"/>
    <x v="2"/>
    <n v="97.81"/>
    <x v="17"/>
    <n v="0"/>
  </r>
  <r>
    <d v="2025-04-26T00:00:00"/>
    <x v="0"/>
    <n v="98.67"/>
    <x v="192"/>
    <n v="0"/>
  </r>
  <r>
    <d v="2025-04-26T00:00:00"/>
    <x v="1"/>
    <n v="99.11"/>
    <x v="116"/>
    <n v="1"/>
  </r>
  <r>
    <d v="2025-04-26T00:00:00"/>
    <x v="2"/>
    <n v="97.88"/>
    <x v="228"/>
    <n v="1"/>
  </r>
  <r>
    <d v="2025-04-27T00:00:00"/>
    <x v="0"/>
    <n v="98.9"/>
    <x v="183"/>
    <n v="1"/>
  </r>
  <r>
    <d v="2025-04-27T00:00:00"/>
    <x v="1"/>
    <n v="99.2"/>
    <x v="9"/>
    <n v="0"/>
  </r>
  <r>
    <d v="2025-04-27T00:00:00"/>
    <x v="2"/>
    <n v="98.17"/>
    <x v="232"/>
    <n v="0"/>
  </r>
  <r>
    <d v="2025-04-28T00:00:00"/>
    <x v="0"/>
    <n v="98.32"/>
    <x v="122"/>
    <n v="0"/>
  </r>
  <r>
    <d v="2025-04-28T00:00:00"/>
    <x v="1"/>
    <n v="99.18"/>
    <x v="144"/>
    <n v="0"/>
  </r>
  <r>
    <d v="2025-04-28T00:00:00"/>
    <x v="2"/>
    <n v="98.66"/>
    <x v="233"/>
    <n v="1"/>
  </r>
  <r>
    <d v="2025-04-29T00:00:00"/>
    <x v="0"/>
    <n v="98.78"/>
    <x v="234"/>
    <n v="0"/>
  </r>
  <r>
    <d v="2025-04-29T00:00:00"/>
    <x v="1"/>
    <n v="98.45"/>
    <x v="32"/>
    <n v="0"/>
  </r>
  <r>
    <d v="2025-04-29T00:00:00"/>
    <x v="2"/>
    <n v="97.68"/>
    <x v="42"/>
    <n v="0"/>
  </r>
  <r>
    <d v="2025-04-30T00:00:00"/>
    <x v="0"/>
    <n v="98.56"/>
    <x v="117"/>
    <n v="0"/>
  </r>
  <r>
    <d v="2025-04-30T00:00:00"/>
    <x v="1"/>
    <n v="98.41"/>
    <x v="235"/>
    <n v="0"/>
  </r>
  <r>
    <d v="2025-04-30T00:00:00"/>
    <x v="2"/>
    <n v="96.87"/>
    <x v="195"/>
    <n v="0"/>
  </r>
  <r>
    <d v="2025-05-01T00:00:00"/>
    <x v="0"/>
    <n v="98.88"/>
    <x v="236"/>
    <n v="0"/>
  </r>
  <r>
    <d v="2025-05-01T00:00:00"/>
    <x v="1"/>
    <n v="98.15"/>
    <x v="149"/>
    <n v="0"/>
  </r>
  <r>
    <d v="2025-05-01T00:00:00"/>
    <x v="2"/>
    <n v="97.96"/>
    <x v="237"/>
    <n v="0"/>
  </r>
  <r>
    <d v="2025-05-02T00:00:00"/>
    <x v="0"/>
    <n v="98.72"/>
    <x v="189"/>
    <n v="2"/>
  </r>
  <r>
    <d v="2025-05-02T00:00:00"/>
    <x v="1"/>
    <n v="98.59"/>
    <x v="219"/>
    <n v="0"/>
  </r>
  <r>
    <d v="2025-05-02T00:00:00"/>
    <x v="2"/>
    <n v="97.35"/>
    <x v="96"/>
    <n v="0"/>
  </r>
  <r>
    <d v="2025-05-03T00:00:00"/>
    <x v="0"/>
    <n v="98.94"/>
    <x v="175"/>
    <n v="1"/>
  </r>
  <r>
    <d v="2025-05-03T00:00:00"/>
    <x v="1"/>
    <n v="98.25"/>
    <x v="110"/>
    <n v="0"/>
  </r>
  <r>
    <d v="2025-05-03T00:00:00"/>
    <x v="2"/>
    <n v="97.73"/>
    <x v="107"/>
    <n v="1"/>
  </r>
  <r>
    <d v="2025-05-04T00:00:00"/>
    <x v="0"/>
    <n v="99.07"/>
    <x v="62"/>
    <n v="0"/>
  </r>
  <r>
    <d v="2025-05-04T00:00:00"/>
    <x v="1"/>
    <n v="99.36"/>
    <x v="4"/>
    <n v="0"/>
  </r>
  <r>
    <d v="2025-05-04T00:00:00"/>
    <x v="2"/>
    <n v="98.03"/>
    <x v="238"/>
    <n v="0"/>
  </r>
  <r>
    <d v="2025-05-05T00:00:00"/>
    <x v="0"/>
    <n v="99.08"/>
    <x v="162"/>
    <n v="0"/>
  </r>
  <r>
    <d v="2025-05-05T00:00:00"/>
    <x v="1"/>
    <n v="98.72"/>
    <x v="178"/>
    <n v="0"/>
  </r>
  <r>
    <d v="2025-05-05T00:00:00"/>
    <x v="2"/>
    <n v="98.52"/>
    <x v="239"/>
    <n v="0"/>
  </r>
  <r>
    <d v="2025-05-06T00:00:00"/>
    <x v="0"/>
    <n v="98.13"/>
    <x v="240"/>
    <n v="0"/>
  </r>
  <r>
    <d v="2025-05-06T00:00:00"/>
    <x v="1"/>
    <n v="98.43"/>
    <x v="137"/>
    <n v="0"/>
  </r>
  <r>
    <d v="2025-05-06T00:00:00"/>
    <x v="2"/>
    <n v="97.24"/>
    <x v="62"/>
    <n v="0"/>
  </r>
  <r>
    <d v="2025-05-07T00:00:00"/>
    <x v="0"/>
    <n v="97.71"/>
    <x v="241"/>
    <n v="1"/>
  </r>
  <r>
    <d v="2025-05-07T00:00:00"/>
    <x v="1"/>
    <n v="98.38"/>
    <x v="0"/>
    <n v="0"/>
  </r>
  <r>
    <d v="2025-05-07T00:00:00"/>
    <x v="2"/>
    <n v="98.9"/>
    <x v="136"/>
    <n v="0"/>
  </r>
  <r>
    <d v="2025-05-08T00:00:00"/>
    <x v="0"/>
    <n v="98.39"/>
    <x v="31"/>
    <n v="1"/>
  </r>
  <r>
    <d v="2025-05-08T00:00:00"/>
    <x v="1"/>
    <n v="98.91"/>
    <x v="59"/>
    <n v="0"/>
  </r>
  <r>
    <d v="2025-05-08T00:00:00"/>
    <x v="2"/>
    <n v="97.25"/>
    <x v="119"/>
    <n v="0"/>
  </r>
  <r>
    <d v="2025-05-09T00:00:00"/>
    <x v="0"/>
    <n v="98.65"/>
    <x v="122"/>
    <n v="0"/>
  </r>
  <r>
    <d v="2025-05-09T00:00:00"/>
    <x v="1"/>
    <n v="98.26"/>
    <x v="242"/>
    <n v="1"/>
  </r>
  <r>
    <d v="2025-05-09T00:00:00"/>
    <x v="2"/>
    <n v="98.54"/>
    <x v="243"/>
    <n v="0"/>
  </r>
  <r>
    <d v="2025-05-10T00:00:00"/>
    <x v="0"/>
    <n v="98.7"/>
    <x v="79"/>
    <n v="0"/>
  </r>
  <r>
    <d v="2025-05-10T00:00:00"/>
    <x v="1"/>
    <n v="98.66"/>
    <x v="181"/>
    <n v="0"/>
  </r>
  <r>
    <d v="2025-05-10T00:00:00"/>
    <x v="2"/>
    <n v="98.05"/>
    <x v="244"/>
    <n v="0"/>
  </r>
  <r>
    <d v="2025-05-11T00:00:00"/>
    <x v="0"/>
    <n v="97.74"/>
    <x v="239"/>
    <n v="0"/>
  </r>
  <r>
    <d v="2025-05-11T00:00:00"/>
    <x v="1"/>
    <n v="99.14"/>
    <x v="245"/>
    <n v="0"/>
  </r>
  <r>
    <d v="2025-05-11T00:00:00"/>
    <x v="2"/>
    <n v="97.41"/>
    <x v="23"/>
    <n v="0"/>
  </r>
  <r>
    <d v="2025-05-12T00:00:00"/>
    <x v="0"/>
    <n v="99.02"/>
    <x v="213"/>
    <n v="0"/>
  </r>
  <r>
    <d v="2025-05-12T00:00:00"/>
    <x v="1"/>
    <n v="99.71"/>
    <x v="163"/>
    <n v="0"/>
  </r>
  <r>
    <d v="2025-05-12T00:00:00"/>
    <x v="2"/>
    <n v="97.76"/>
    <x v="246"/>
    <n v="1"/>
  </r>
  <r>
    <d v="2025-05-13T00:00:00"/>
    <x v="0"/>
    <n v="98.71"/>
    <x v="74"/>
    <n v="0"/>
  </r>
  <r>
    <d v="2025-05-13T00:00:00"/>
    <x v="1"/>
    <n v="98.57"/>
    <x v="172"/>
    <n v="0"/>
  </r>
  <r>
    <d v="2025-05-13T00:00:00"/>
    <x v="2"/>
    <n v="96.95"/>
    <x v="167"/>
    <n v="0"/>
  </r>
  <r>
    <d v="2025-05-14T00:00:00"/>
    <x v="0"/>
    <n v="98.67"/>
    <x v="12"/>
    <n v="0"/>
  </r>
  <r>
    <d v="2025-05-14T00:00:00"/>
    <x v="1"/>
    <n v="98.16"/>
    <x v="144"/>
    <n v="0"/>
  </r>
  <r>
    <d v="2025-05-14T00:00:00"/>
    <x v="2"/>
    <n v="97.89"/>
    <x v="247"/>
    <n v="0"/>
  </r>
  <r>
    <d v="2025-05-15T00:00:00"/>
    <x v="0"/>
    <n v="98.14"/>
    <x v="189"/>
    <n v="1"/>
  </r>
  <r>
    <d v="2025-05-15T00:00:00"/>
    <x v="1"/>
    <n v="98.84"/>
    <x v="83"/>
    <n v="0"/>
  </r>
  <r>
    <d v="2025-05-15T00:00:00"/>
    <x v="2"/>
    <n v="97.43"/>
    <x v="201"/>
    <n v="0"/>
  </r>
  <r>
    <d v="2025-05-16T00:00:00"/>
    <x v="0"/>
    <n v="98.59"/>
    <x v="79"/>
    <n v="0"/>
  </r>
  <r>
    <d v="2025-05-16T00:00:00"/>
    <x v="1"/>
    <n v="98.23"/>
    <x v="65"/>
    <n v="0"/>
  </r>
  <r>
    <d v="2025-05-16T00:00:00"/>
    <x v="2"/>
    <n v="98.01"/>
    <x v="184"/>
    <n v="1"/>
  </r>
  <r>
    <d v="2025-05-17T00:00:00"/>
    <x v="0"/>
    <n v="98.31"/>
    <x v="188"/>
    <n v="0"/>
  </r>
  <r>
    <d v="2025-05-17T00:00:00"/>
    <x v="1"/>
    <n v="98.67"/>
    <x v="162"/>
    <n v="0"/>
  </r>
  <r>
    <d v="2025-05-17T00:00:00"/>
    <x v="2"/>
    <n v="98.58"/>
    <x v="20"/>
    <n v="0"/>
  </r>
  <r>
    <d v="2025-05-18T00:00:00"/>
    <x v="0"/>
    <n v="99.27"/>
    <x v="29"/>
    <n v="0"/>
  </r>
  <r>
    <d v="2025-05-18T00:00:00"/>
    <x v="1"/>
    <n v="98.7"/>
    <x v="209"/>
    <n v="0"/>
  </r>
  <r>
    <d v="2025-05-18T00:00:00"/>
    <x v="2"/>
    <n v="98.29"/>
    <x v="248"/>
    <n v="0"/>
  </r>
  <r>
    <d v="2025-05-19T00:00:00"/>
    <x v="0"/>
    <n v="97.86"/>
    <x v="112"/>
    <n v="0"/>
  </r>
  <r>
    <d v="2025-05-19T00:00:00"/>
    <x v="1"/>
    <n v="96.99"/>
    <x v="249"/>
    <n v="1"/>
  </r>
  <r>
    <d v="2025-05-19T00:00:00"/>
    <x v="2"/>
    <n v="99.02"/>
    <x v="236"/>
    <n v="0"/>
  </r>
  <r>
    <d v="2025-05-20T00:00:00"/>
    <x v="0"/>
    <n v="98.8"/>
    <x v="250"/>
    <n v="0"/>
  </r>
  <r>
    <d v="2025-05-20T00:00:00"/>
    <x v="1"/>
    <n v="97.82"/>
    <x v="43"/>
    <n v="0"/>
  </r>
  <r>
    <d v="2025-05-20T00:00:00"/>
    <x v="2"/>
    <n v="97.98"/>
    <x v="251"/>
    <n v="0"/>
  </r>
  <r>
    <d v="2025-05-21T00:00:00"/>
    <x v="0"/>
    <n v="98.62"/>
    <x v="252"/>
    <n v="1"/>
  </r>
  <r>
    <d v="2025-05-21T00:00:00"/>
    <x v="1"/>
    <n v="99.58"/>
    <x v="115"/>
    <n v="0"/>
  </r>
  <r>
    <d v="2025-05-21T00:00:00"/>
    <x v="2"/>
    <n v="98.3"/>
    <x v="105"/>
    <n v="0"/>
  </r>
  <r>
    <d v="2025-05-22T00:00:00"/>
    <x v="0"/>
    <n v="99"/>
    <x v="76"/>
    <n v="0"/>
  </r>
  <r>
    <d v="2025-05-22T00:00:00"/>
    <x v="1"/>
    <n v="98.61"/>
    <x v="253"/>
    <n v="0"/>
  </r>
  <r>
    <d v="2025-05-22T00:00:00"/>
    <x v="2"/>
    <n v="99.14"/>
    <x v="254"/>
    <n v="1"/>
  </r>
  <r>
    <d v="2025-05-23T00:00:00"/>
    <x v="0"/>
    <n v="98.03"/>
    <x v="163"/>
    <n v="0"/>
  </r>
  <r>
    <d v="2025-05-23T00:00:00"/>
    <x v="1"/>
    <n v="98.85"/>
    <x v="193"/>
    <n v="1"/>
  </r>
  <r>
    <d v="2025-05-23T00:00:00"/>
    <x v="2"/>
    <n v="97.96"/>
    <x v="252"/>
    <n v="0"/>
  </r>
  <r>
    <d v="2025-05-24T00:00:00"/>
    <x v="0"/>
    <n v="98.53"/>
    <x v="239"/>
    <n v="0"/>
  </r>
  <r>
    <d v="2025-05-24T00:00:00"/>
    <x v="1"/>
    <n v="98.57"/>
    <x v="255"/>
    <n v="1"/>
  </r>
  <r>
    <d v="2025-05-24T00:00:00"/>
    <x v="2"/>
    <n v="98.56"/>
    <x v="256"/>
    <n v="0"/>
  </r>
  <r>
    <d v="2025-05-25T00:00:00"/>
    <x v="0"/>
    <n v="99.36"/>
    <x v="79"/>
    <n v="1"/>
  </r>
  <r>
    <d v="2025-05-25T00:00:00"/>
    <x v="1"/>
    <n v="98.21"/>
    <x v="257"/>
    <n v="0"/>
  </r>
  <r>
    <d v="2025-05-25T00:00:00"/>
    <x v="2"/>
    <n v="98.21"/>
    <x v="258"/>
    <n v="0"/>
  </r>
  <r>
    <d v="2025-05-26T00:00:00"/>
    <x v="0"/>
    <n v="98.52"/>
    <x v="34"/>
    <n v="0"/>
  </r>
  <r>
    <d v="2025-05-26T00:00:00"/>
    <x v="1"/>
    <n v="99.11"/>
    <x v="79"/>
    <n v="0"/>
  </r>
  <r>
    <d v="2025-05-26T00:00:00"/>
    <x v="2"/>
    <n v="97.64"/>
    <x v="130"/>
    <n v="1"/>
  </r>
  <r>
    <d v="2025-05-27T00:00:00"/>
    <x v="0"/>
    <n v="98.19"/>
    <x v="82"/>
    <n v="0"/>
  </r>
  <r>
    <d v="2025-05-27T00:00:00"/>
    <x v="1"/>
    <n v="97.53"/>
    <x v="12"/>
    <n v="0"/>
  </r>
  <r>
    <d v="2025-05-27T00:00:00"/>
    <x v="2"/>
    <n v="99.78"/>
    <x v="259"/>
    <n v="0"/>
  </r>
  <r>
    <d v="2025-05-28T00:00:00"/>
    <x v="0"/>
    <n v="97.81"/>
    <x v="260"/>
    <n v="1"/>
  </r>
  <r>
    <d v="2025-05-28T00:00:00"/>
    <x v="1"/>
    <n v="98.26"/>
    <x v="178"/>
    <n v="0"/>
  </r>
  <r>
    <d v="2025-05-28T00:00:00"/>
    <x v="2"/>
    <n v="97.5"/>
    <x v="261"/>
    <n v="1"/>
  </r>
  <r>
    <d v="2025-05-29T00:00:00"/>
    <x v="0"/>
    <n v="98.78"/>
    <x v="189"/>
    <n v="0"/>
  </r>
  <r>
    <d v="2025-05-29T00:00:00"/>
    <x v="1"/>
    <n v="98.25"/>
    <x v="262"/>
    <n v="1"/>
  </r>
  <r>
    <d v="2025-05-29T00:00:00"/>
    <x v="2"/>
    <n v="97.66"/>
    <x v="124"/>
    <n v="0"/>
  </r>
  <r>
    <d v="2025-05-30T00:00:00"/>
    <x v="0"/>
    <n v="98.93"/>
    <x v="170"/>
    <n v="1"/>
  </r>
  <r>
    <d v="2025-05-30T00:00:00"/>
    <x v="1"/>
    <n v="98.77"/>
    <x v="153"/>
    <n v="0"/>
  </r>
  <r>
    <d v="2025-05-30T00:00:00"/>
    <x v="2"/>
    <n v="98.34"/>
    <x v="195"/>
    <n v="1"/>
  </r>
  <r>
    <d v="2025-05-31T00:00:00"/>
    <x v="0"/>
    <n v="97.78"/>
    <x v="77"/>
    <n v="1"/>
  </r>
  <r>
    <d v="2025-05-31T00:00:00"/>
    <x v="1"/>
    <n v="99.37"/>
    <x v="263"/>
    <n v="0"/>
  </r>
  <r>
    <d v="2025-05-31T00:00:00"/>
    <x v="2"/>
    <n v="98.43"/>
    <x v="65"/>
    <n v="0"/>
  </r>
  <r>
    <d v="2025-06-01T00:00:00"/>
    <x v="0"/>
    <n v="98.71"/>
    <x v="121"/>
    <n v="0"/>
  </r>
  <r>
    <d v="2025-06-01T00:00:00"/>
    <x v="1"/>
    <n v="99.06"/>
    <x v="219"/>
    <n v="0"/>
  </r>
  <r>
    <d v="2025-06-01T00:00:00"/>
    <x v="2"/>
    <n v="98.98"/>
    <x v="264"/>
    <n v="1"/>
  </r>
  <r>
    <d v="2025-06-02T00:00:00"/>
    <x v="0"/>
    <n v="98.76"/>
    <x v="239"/>
    <n v="0"/>
  </r>
  <r>
    <d v="2025-06-02T00:00:00"/>
    <x v="1"/>
    <n v="97.69"/>
    <x v="155"/>
    <n v="0"/>
  </r>
  <r>
    <d v="2025-06-02T00:00:00"/>
    <x v="2"/>
    <n v="98.56"/>
    <x v="260"/>
    <n v="0"/>
  </r>
  <r>
    <d v="2025-06-03T00:00:00"/>
    <x v="0"/>
    <n v="98.96"/>
    <x v="265"/>
    <n v="0"/>
  </r>
  <r>
    <d v="2025-06-03T00:00:00"/>
    <x v="1"/>
    <n v="99.55"/>
    <x v="266"/>
    <n v="0"/>
  </r>
  <r>
    <d v="2025-06-03T00:00:00"/>
    <x v="2"/>
    <n v="98.41"/>
    <x v="185"/>
    <n v="0"/>
  </r>
  <r>
    <d v="2025-06-04T00:00:00"/>
    <x v="0"/>
    <n v="98.9"/>
    <x v="82"/>
    <n v="0"/>
  </r>
  <r>
    <d v="2025-06-04T00:00:00"/>
    <x v="1"/>
    <n v="99.16"/>
    <x v="267"/>
    <n v="0"/>
  </r>
  <r>
    <d v="2025-06-04T00:00:00"/>
    <x v="2"/>
    <n v="97.78"/>
    <x v="105"/>
    <n v="0"/>
  </r>
  <r>
    <d v="2025-06-05T00:00:00"/>
    <x v="0"/>
    <n v="98.67"/>
    <x v="237"/>
    <n v="0"/>
  </r>
  <r>
    <d v="2025-06-05T00:00:00"/>
    <x v="1"/>
    <n v="97.96"/>
    <x v="52"/>
    <n v="0"/>
  </r>
  <r>
    <d v="2025-06-05T00:00:00"/>
    <x v="2"/>
    <n v="97.55"/>
    <x v="184"/>
    <n v="0"/>
  </r>
  <r>
    <d v="2025-06-06T00:00:00"/>
    <x v="0"/>
    <n v="99.31"/>
    <x v="262"/>
    <n v="0"/>
  </r>
  <r>
    <d v="2025-06-06T00:00:00"/>
    <x v="1"/>
    <n v="99.02"/>
    <x v="132"/>
    <n v="0"/>
  </r>
  <r>
    <d v="2025-06-06T00:00:00"/>
    <x v="2"/>
    <n v="98.47"/>
    <x v="268"/>
    <n v="1"/>
  </r>
  <r>
    <d v="2025-06-07T00:00:00"/>
    <x v="0"/>
    <n v="98.43"/>
    <x v="169"/>
    <n v="1"/>
  </r>
  <r>
    <d v="2025-06-07T00:00:00"/>
    <x v="1"/>
    <n v="99.26"/>
    <x v="129"/>
    <n v="0"/>
  </r>
  <r>
    <d v="2025-06-07T00:00:00"/>
    <x v="2"/>
    <n v="97.84"/>
    <x v="196"/>
    <n v="1"/>
  </r>
  <r>
    <d v="2025-06-08T00:00:00"/>
    <x v="0"/>
    <n v="98.38"/>
    <x v="79"/>
    <n v="0"/>
  </r>
  <r>
    <d v="2025-06-08T00:00:00"/>
    <x v="1"/>
    <n v="97.86"/>
    <x v="269"/>
    <n v="0"/>
  </r>
  <r>
    <d v="2025-06-08T00:00:00"/>
    <x v="2"/>
    <n v="98.9"/>
    <x v="23"/>
    <n v="0"/>
  </r>
  <r>
    <d v="2025-06-09T00:00:00"/>
    <x v="0"/>
    <n v="98.1"/>
    <x v="270"/>
    <n v="0"/>
  </r>
  <r>
    <d v="2025-06-09T00:00:00"/>
    <x v="1"/>
    <n v="98.01"/>
    <x v="271"/>
    <n v="0"/>
  </r>
  <r>
    <d v="2025-06-09T00:00:00"/>
    <x v="2"/>
    <n v="98.54"/>
    <x v="272"/>
    <n v="0"/>
  </r>
  <r>
    <d v="2025-06-10T00:00:00"/>
    <x v="0"/>
    <n v="99.32"/>
    <x v="273"/>
    <n v="0"/>
  </r>
  <r>
    <d v="2025-06-10T00:00:00"/>
    <x v="1"/>
    <n v="98.89"/>
    <x v="146"/>
    <n v="0"/>
  </r>
  <r>
    <d v="2025-06-10T00:00:00"/>
    <x v="2"/>
    <n v="98.05"/>
    <x v="99"/>
    <n v="0"/>
  </r>
  <r>
    <d v="2025-06-11T00:00:00"/>
    <x v="0"/>
    <n v="98.17"/>
    <x v="266"/>
    <n v="0"/>
  </r>
  <r>
    <d v="2025-06-11T00:00:00"/>
    <x v="1"/>
    <n v="98.88"/>
    <x v="139"/>
    <n v="0"/>
  </r>
  <r>
    <d v="2025-06-11T00:00:00"/>
    <x v="2"/>
    <n v="98.79"/>
    <x v="274"/>
    <n v="0"/>
  </r>
  <r>
    <d v="2025-06-12T00:00:00"/>
    <x v="0"/>
    <n v="99.28"/>
    <x v="275"/>
    <n v="0"/>
  </r>
  <r>
    <d v="2025-06-12T00:00:00"/>
    <x v="1"/>
    <n v="99.16"/>
    <x v="183"/>
    <n v="0"/>
  </r>
  <r>
    <d v="2025-06-12T00:00:00"/>
    <x v="2"/>
    <n v="98.42"/>
    <x v="276"/>
    <n v="0"/>
  </r>
  <r>
    <d v="2025-06-13T00:00:00"/>
    <x v="0"/>
    <n v="98.84"/>
    <x v="235"/>
    <n v="0"/>
  </r>
  <r>
    <d v="2025-06-13T00:00:00"/>
    <x v="1"/>
    <n v="97.88"/>
    <x v="234"/>
    <n v="0"/>
  </r>
  <r>
    <d v="2025-06-13T00:00:00"/>
    <x v="2"/>
    <n v="98.44"/>
    <x v="277"/>
    <n v="0"/>
  </r>
  <r>
    <d v="2025-06-14T00:00:00"/>
    <x v="0"/>
    <n v="99.55"/>
    <x v="278"/>
    <n v="0"/>
  </r>
  <r>
    <d v="2025-06-14T00:00:00"/>
    <x v="1"/>
    <n v="99.56"/>
    <x v="279"/>
    <n v="0"/>
  </r>
  <r>
    <d v="2025-06-14T00:00:00"/>
    <x v="2"/>
    <n v="98.86"/>
    <x v="206"/>
    <n v="0"/>
  </r>
  <r>
    <d v="2025-06-15T00:00:00"/>
    <x v="0"/>
    <n v="98.45"/>
    <x v="16"/>
    <n v="0"/>
  </r>
  <r>
    <d v="2025-06-15T00:00:00"/>
    <x v="1"/>
    <n v="98.81"/>
    <x v="26"/>
    <n v="0"/>
  </r>
  <r>
    <d v="2025-06-15T00:00:00"/>
    <x v="2"/>
    <n v="98.89"/>
    <x v="154"/>
    <n v="0"/>
  </r>
  <r>
    <d v="2025-06-16T00:00:00"/>
    <x v="0"/>
    <n v="98.59"/>
    <x v="123"/>
    <n v="0"/>
  </r>
  <r>
    <d v="2025-06-16T00:00:00"/>
    <x v="1"/>
    <n v="98.81"/>
    <x v="63"/>
    <n v="0"/>
  </r>
  <r>
    <d v="2025-06-16T00:00:00"/>
    <x v="2"/>
    <n v="98.76"/>
    <x v="280"/>
    <n v="0"/>
  </r>
  <r>
    <d v="2025-06-17T00:00:00"/>
    <x v="0"/>
    <n v="98.79"/>
    <x v="5"/>
    <n v="0"/>
  </r>
  <r>
    <d v="2025-06-17T00:00:00"/>
    <x v="1"/>
    <n v="98.04"/>
    <x v="281"/>
    <n v="0"/>
  </r>
  <r>
    <d v="2025-06-17T00:00:00"/>
    <x v="2"/>
    <n v="96.95"/>
    <x v="188"/>
    <n v="1"/>
  </r>
  <r>
    <d v="2025-06-18T00:00:00"/>
    <x v="0"/>
    <n v="99.11"/>
    <x v="282"/>
    <n v="0"/>
  </r>
  <r>
    <d v="2025-06-18T00:00:00"/>
    <x v="1"/>
    <n v="98.86"/>
    <x v="78"/>
    <n v="1"/>
  </r>
  <r>
    <d v="2025-06-18T00:00:00"/>
    <x v="2"/>
    <n v="98.51"/>
    <x v="143"/>
    <n v="0"/>
  </r>
  <r>
    <d v="2025-06-19T00:00:00"/>
    <x v="0"/>
    <n v="98.07"/>
    <x v="23"/>
    <n v="1"/>
  </r>
  <r>
    <d v="2025-06-19T00:00:00"/>
    <x v="1"/>
    <n v="98.15"/>
    <x v="5"/>
    <n v="2"/>
  </r>
  <r>
    <d v="2025-06-19T00:00:00"/>
    <x v="2"/>
    <n v="97.67"/>
    <x v="283"/>
    <n v="0"/>
  </r>
  <r>
    <d v="2025-06-20T00:00:00"/>
    <x v="0"/>
    <n v="98.79"/>
    <x v="69"/>
    <n v="0"/>
  </r>
  <r>
    <d v="2025-06-20T00:00:00"/>
    <x v="1"/>
    <n v="97.96"/>
    <x v="50"/>
    <n v="0"/>
  </r>
  <r>
    <d v="2025-06-20T00:00:00"/>
    <x v="2"/>
    <n v="97.97"/>
    <x v="86"/>
    <n v="0"/>
  </r>
  <r>
    <d v="2025-06-21T00:00:00"/>
    <x v="0"/>
    <n v="98.13"/>
    <x v="284"/>
    <n v="0"/>
  </r>
  <r>
    <d v="2025-06-21T00:00:00"/>
    <x v="1"/>
    <n v="98.37"/>
    <x v="180"/>
    <n v="0"/>
  </r>
  <r>
    <d v="2025-06-21T00:00:00"/>
    <x v="2"/>
    <n v="97.83"/>
    <x v="285"/>
    <n v="0"/>
  </r>
  <r>
    <d v="2025-06-22T00:00:00"/>
    <x v="0"/>
    <n v="100"/>
    <x v="286"/>
    <n v="0"/>
  </r>
  <r>
    <d v="2025-06-22T00:00:00"/>
    <x v="1"/>
    <n v="99.09"/>
    <x v="202"/>
    <n v="0"/>
  </r>
  <r>
    <d v="2025-06-22T00:00:00"/>
    <x v="2"/>
    <n v="98.29"/>
    <x v="196"/>
    <n v="0"/>
  </r>
  <r>
    <d v="2025-06-23T00:00:00"/>
    <x v="0"/>
    <n v="99.44"/>
    <x v="37"/>
    <n v="0"/>
  </r>
  <r>
    <d v="2025-06-23T00:00:00"/>
    <x v="1"/>
    <n v="99.52"/>
    <x v="69"/>
    <n v="0"/>
  </r>
  <r>
    <d v="2025-06-23T00:00:00"/>
    <x v="2"/>
    <n v="98.2"/>
    <x v="128"/>
    <n v="0"/>
  </r>
  <r>
    <d v="2025-06-24T00:00:00"/>
    <x v="0"/>
    <n v="98.76"/>
    <x v="134"/>
    <n v="1"/>
  </r>
  <r>
    <d v="2025-06-24T00:00:00"/>
    <x v="1"/>
    <n v="99.14"/>
    <x v="79"/>
    <n v="0"/>
  </r>
  <r>
    <d v="2025-06-24T00:00:00"/>
    <x v="2"/>
    <n v="97.77"/>
    <x v="287"/>
    <n v="1"/>
  </r>
  <r>
    <d v="2025-06-25T00:00:00"/>
    <x v="0"/>
    <n v="98.63"/>
    <x v="34"/>
    <n v="0"/>
  </r>
  <r>
    <d v="2025-06-25T00:00:00"/>
    <x v="1"/>
    <n v="99.43"/>
    <x v="166"/>
    <n v="0"/>
  </r>
  <r>
    <d v="2025-06-25T00:00:00"/>
    <x v="2"/>
    <n v="98.57"/>
    <x v="288"/>
    <n v="0"/>
  </r>
  <r>
    <d v="2025-06-26T00:00:00"/>
    <x v="0"/>
    <n v="97.7"/>
    <x v="223"/>
    <n v="1"/>
  </r>
  <r>
    <d v="2025-06-26T00:00:00"/>
    <x v="1"/>
    <n v="97.52"/>
    <x v="189"/>
    <n v="0"/>
  </r>
  <r>
    <d v="2025-06-26T00:00:00"/>
    <x v="2"/>
    <n v="97.35"/>
    <x v="54"/>
    <n v="0"/>
  </r>
  <r>
    <d v="2025-06-27T00:00:00"/>
    <x v="0"/>
    <n v="98.61"/>
    <x v="59"/>
    <n v="0"/>
  </r>
  <r>
    <d v="2025-06-27T00:00:00"/>
    <x v="1"/>
    <n v="98.66"/>
    <x v="289"/>
    <n v="0"/>
  </r>
  <r>
    <d v="2025-06-27T00:00:00"/>
    <x v="2"/>
    <n v="97.91"/>
    <x v="224"/>
    <n v="0"/>
  </r>
  <r>
    <d v="2025-06-28T00:00:00"/>
    <x v="0"/>
    <n v="98.97"/>
    <x v="133"/>
    <n v="1"/>
  </r>
  <r>
    <d v="2025-06-28T00:00:00"/>
    <x v="1"/>
    <n v="98.71"/>
    <x v="139"/>
    <n v="1"/>
  </r>
  <r>
    <d v="2025-06-28T00:00:00"/>
    <x v="2"/>
    <n v="98.44"/>
    <x v="290"/>
    <n v="0"/>
  </r>
  <r>
    <d v="2025-06-29T00:00:00"/>
    <x v="0"/>
    <n v="97.74"/>
    <x v="182"/>
    <n v="0"/>
  </r>
  <r>
    <d v="2025-06-29T00:00:00"/>
    <x v="1"/>
    <n v="98.77"/>
    <x v="291"/>
    <n v="0"/>
  </r>
  <r>
    <d v="2025-06-29T00:00:00"/>
    <x v="2"/>
    <n v="98.23"/>
    <x v="268"/>
    <n v="1"/>
  </r>
  <r>
    <d v="2025-06-30T00:00:00"/>
    <x v="0"/>
    <n v="98.27"/>
    <x v="263"/>
    <n v="0"/>
  </r>
  <r>
    <d v="2025-06-30T00:00:00"/>
    <x v="1"/>
    <n v="99.86"/>
    <x v="223"/>
    <n v="1"/>
  </r>
  <r>
    <d v="2025-06-30T00:00:00"/>
    <x v="2"/>
    <n v="98.96"/>
    <x v="292"/>
    <n v="0"/>
  </r>
  <r>
    <d v="2025-07-01T00:00:00"/>
    <x v="0"/>
    <n v="98.31"/>
    <x v="97"/>
    <n v="0"/>
  </r>
  <r>
    <d v="2025-07-01T00:00:00"/>
    <x v="1"/>
    <n v="98.93"/>
    <x v="59"/>
    <n v="0"/>
  </r>
  <r>
    <d v="2025-07-01T00:00:00"/>
    <x v="2"/>
    <n v="99.15"/>
    <x v="292"/>
    <n v="0"/>
  </r>
  <r>
    <d v="2025-07-02T00:00:00"/>
    <x v="0"/>
    <n v="97.28"/>
    <x v="293"/>
    <n v="1"/>
  </r>
  <r>
    <d v="2025-07-02T00:00:00"/>
    <x v="1"/>
    <n v="98.36"/>
    <x v="235"/>
    <n v="0"/>
  </r>
  <r>
    <d v="2025-07-02T00:00:00"/>
    <x v="2"/>
    <n v="98.22"/>
    <x v="294"/>
    <n v="0"/>
  </r>
  <r>
    <d v="2025-07-03T00:00:00"/>
    <x v="0"/>
    <n v="98.28"/>
    <x v="114"/>
    <n v="0"/>
  </r>
  <r>
    <d v="2025-07-03T00:00:00"/>
    <x v="1"/>
    <n v="98.53"/>
    <x v="231"/>
    <n v="0"/>
  </r>
  <r>
    <d v="2025-07-03T00:00:00"/>
    <x v="2"/>
    <n v="97.87"/>
    <x v="295"/>
    <n v="0"/>
  </r>
  <r>
    <d v="2025-07-04T00:00:00"/>
    <x v="0"/>
    <n v="99.37"/>
    <x v="34"/>
    <n v="0"/>
  </r>
  <r>
    <d v="2025-07-04T00:00:00"/>
    <x v="1"/>
    <n v="99.48"/>
    <x v="283"/>
    <n v="0"/>
  </r>
  <r>
    <d v="2025-07-04T00:00:00"/>
    <x v="2"/>
    <n v="98.16"/>
    <x v="296"/>
    <n v="0"/>
  </r>
  <r>
    <d v="2025-07-05T00:00:00"/>
    <x v="0"/>
    <n v="99.48"/>
    <x v="110"/>
    <n v="2"/>
  </r>
  <r>
    <d v="2025-07-05T00:00:00"/>
    <x v="1"/>
    <n v="98.94"/>
    <x v="59"/>
    <n v="0"/>
  </r>
  <r>
    <d v="2025-07-05T00:00:00"/>
    <x v="2"/>
    <n v="97.36"/>
    <x v="297"/>
    <n v="1"/>
  </r>
  <r>
    <d v="2025-07-06T00:00:00"/>
    <x v="0"/>
    <n v="98.51"/>
    <x v="129"/>
    <n v="0"/>
  </r>
  <r>
    <d v="2025-07-06T00:00:00"/>
    <x v="1"/>
    <n v="98.44"/>
    <x v="183"/>
    <n v="1"/>
  </r>
  <r>
    <d v="2025-07-06T00:00:00"/>
    <x v="2"/>
    <n v="97.91"/>
    <x v="298"/>
    <n v="0"/>
  </r>
  <r>
    <d v="2025-07-07T00:00:00"/>
    <x v="0"/>
    <n v="98.13"/>
    <x v="146"/>
    <n v="0"/>
  </r>
  <r>
    <d v="2025-07-07T00:00:00"/>
    <x v="1"/>
    <n v="98.43"/>
    <x v="56"/>
    <n v="0"/>
  </r>
  <r>
    <d v="2025-07-07T00:00:00"/>
    <x v="2"/>
    <n v="98.4"/>
    <x v="210"/>
    <n v="0"/>
  </r>
  <r>
    <d v="2025-07-08T00:00:00"/>
    <x v="0"/>
    <n v="98.32"/>
    <x v="35"/>
    <n v="0"/>
  </r>
  <r>
    <d v="2025-07-08T00:00:00"/>
    <x v="1"/>
    <n v="98.14"/>
    <x v="79"/>
    <n v="1"/>
  </r>
  <r>
    <d v="2025-07-08T00:00:00"/>
    <x v="2"/>
    <n v="97.78"/>
    <x v="299"/>
    <n v="1"/>
  </r>
  <r>
    <d v="2025-07-09T00:00:00"/>
    <x v="0"/>
    <n v="98.37"/>
    <x v="271"/>
    <n v="0"/>
  </r>
  <r>
    <d v="2025-07-09T00:00:00"/>
    <x v="1"/>
    <n v="99.29"/>
    <x v="219"/>
    <n v="0"/>
  </r>
  <r>
    <d v="2025-07-09T00:00:00"/>
    <x v="2"/>
    <n v="97.96"/>
    <x v="300"/>
    <n v="0"/>
  </r>
  <r>
    <d v="2025-07-10T00:00:00"/>
    <x v="0"/>
    <n v="98.91"/>
    <x v="301"/>
    <n v="1"/>
  </r>
  <r>
    <d v="2025-07-10T00:00:00"/>
    <x v="1"/>
    <n v="98.69"/>
    <x v="68"/>
    <n v="1"/>
  </r>
  <r>
    <d v="2025-07-10T00:00:00"/>
    <x v="2"/>
    <n v="98.12"/>
    <x v="302"/>
    <n v="0"/>
  </r>
  <r>
    <d v="2025-07-11T00:00:00"/>
    <x v="0"/>
    <n v="99.02"/>
    <x v="303"/>
    <n v="0"/>
  </r>
  <r>
    <d v="2025-07-11T00:00:00"/>
    <x v="1"/>
    <n v="98.77"/>
    <x v="234"/>
    <n v="0"/>
  </r>
  <r>
    <d v="2025-07-11T00:00:00"/>
    <x v="2"/>
    <n v="98.46"/>
    <x v="40"/>
    <n v="0"/>
  </r>
  <r>
    <d v="2025-07-12T00:00:00"/>
    <x v="0"/>
    <n v="97.69"/>
    <x v="304"/>
    <n v="0"/>
  </r>
  <r>
    <d v="2025-07-12T00:00:00"/>
    <x v="1"/>
    <n v="99.21"/>
    <x v="50"/>
    <n v="0"/>
  </r>
  <r>
    <d v="2025-07-12T00:00:00"/>
    <x v="2"/>
    <n v="98.99"/>
    <x v="240"/>
    <n v="0"/>
  </r>
  <r>
    <d v="2025-07-13T00:00:00"/>
    <x v="0"/>
    <n v="98.47"/>
    <x v="259"/>
    <n v="1"/>
  </r>
  <r>
    <d v="2025-07-13T00:00:00"/>
    <x v="1"/>
    <n v="98.16"/>
    <x v="54"/>
    <n v="0"/>
  </r>
  <r>
    <d v="2025-07-13T00:00:00"/>
    <x v="2"/>
    <n v="98.38"/>
    <x v="305"/>
    <n v="1"/>
  </r>
  <r>
    <d v="2025-07-14T00:00:00"/>
    <x v="0"/>
    <n v="98.29"/>
    <x v="125"/>
    <n v="1"/>
  </r>
  <r>
    <d v="2025-07-14T00:00:00"/>
    <x v="1"/>
    <n v="98.03"/>
    <x v="171"/>
    <n v="0"/>
  </r>
  <r>
    <d v="2025-07-14T00:00:00"/>
    <x v="2"/>
    <n v="98.21"/>
    <x v="306"/>
    <n v="0"/>
  </r>
  <r>
    <d v="2025-07-15T00:00:00"/>
    <x v="0"/>
    <n v="99.42"/>
    <x v="79"/>
    <n v="0"/>
  </r>
  <r>
    <d v="2025-07-15T00:00:00"/>
    <x v="1"/>
    <n v="99.59"/>
    <x v="300"/>
    <n v="1"/>
  </r>
  <r>
    <d v="2025-07-15T00:00:00"/>
    <x v="2"/>
    <n v="98.76"/>
    <x v="307"/>
    <n v="0"/>
  </r>
  <r>
    <d v="2025-07-16T00:00:00"/>
    <x v="0"/>
    <n v="98.94"/>
    <x v="308"/>
    <n v="1"/>
  </r>
  <r>
    <d v="2025-07-16T00:00:00"/>
    <x v="1"/>
    <n v="99.86"/>
    <x v="179"/>
    <n v="0"/>
  </r>
  <r>
    <d v="2025-07-16T00:00:00"/>
    <x v="2"/>
    <n v="98.41"/>
    <x v="100"/>
    <n v="0"/>
  </r>
  <r>
    <d v="2025-07-17T00:00:00"/>
    <x v="0"/>
    <n v="98.58"/>
    <x v="259"/>
    <n v="0"/>
  </r>
  <r>
    <d v="2025-07-17T00:00:00"/>
    <x v="1"/>
    <n v="98.6"/>
    <x v="1"/>
    <n v="0"/>
  </r>
  <r>
    <d v="2025-07-17T00:00:00"/>
    <x v="2"/>
    <n v="98.16"/>
    <x v="290"/>
    <n v="0"/>
  </r>
  <r>
    <d v="2025-07-18T00:00:00"/>
    <x v="0"/>
    <n v="98.31"/>
    <x v="309"/>
    <n v="0"/>
  </r>
  <r>
    <d v="2025-07-18T00:00:00"/>
    <x v="1"/>
    <n v="98.43"/>
    <x v="181"/>
    <n v="0"/>
  </r>
  <r>
    <d v="2025-07-18T00:00:00"/>
    <x v="2"/>
    <n v="98.46"/>
    <x v="206"/>
    <n v="1"/>
  </r>
  <r>
    <d v="2025-07-19T00:00:00"/>
    <x v="0"/>
    <n v="98.55"/>
    <x v="74"/>
    <n v="1"/>
  </r>
  <r>
    <d v="2025-07-19T00:00:00"/>
    <x v="1"/>
    <n v="99.28"/>
    <x v="166"/>
    <n v="0"/>
  </r>
  <r>
    <d v="2025-07-19T00:00:00"/>
    <x v="2"/>
    <n v="98.47"/>
    <x v="310"/>
    <n v="0"/>
  </r>
  <r>
    <d v="2025-07-20T00:00:00"/>
    <x v="0"/>
    <n v="97.94"/>
    <x v="159"/>
    <n v="0"/>
  </r>
  <r>
    <d v="2025-07-20T00:00:00"/>
    <x v="1"/>
    <n v="98.69"/>
    <x v="245"/>
    <n v="1"/>
  </r>
  <r>
    <d v="2025-07-20T00:00:00"/>
    <x v="2"/>
    <n v="98.22"/>
    <x v="37"/>
    <n v="0"/>
  </r>
  <r>
    <d v="2025-07-21T00:00:00"/>
    <x v="0"/>
    <n v="99.08"/>
    <x v="286"/>
    <n v="0"/>
  </r>
  <r>
    <d v="2025-07-21T00:00:00"/>
    <x v="1"/>
    <n v="99.22"/>
    <x v="311"/>
    <n v="0"/>
  </r>
  <r>
    <d v="2025-07-21T00:00:00"/>
    <x v="2"/>
    <n v="99.05"/>
    <x v="236"/>
    <n v="0"/>
  </r>
  <r>
    <d v="2025-07-22T00:00:00"/>
    <x v="0"/>
    <n v="98.91"/>
    <x v="6"/>
    <n v="0"/>
  </r>
  <r>
    <d v="2025-07-22T00:00:00"/>
    <x v="1"/>
    <n v="98.26"/>
    <x v="177"/>
    <n v="0"/>
  </r>
  <r>
    <d v="2025-07-22T00:00:00"/>
    <x v="2"/>
    <n v="97.91"/>
    <x v="261"/>
    <n v="1"/>
  </r>
  <r>
    <d v="2025-07-23T00:00:00"/>
    <x v="0"/>
    <n v="98.82"/>
    <x v="229"/>
    <n v="0"/>
  </r>
  <r>
    <d v="2025-07-23T00:00:00"/>
    <x v="1"/>
    <n v="99.44"/>
    <x v="203"/>
    <n v="0"/>
  </r>
  <r>
    <d v="2025-07-23T00:00:00"/>
    <x v="2"/>
    <n v="98.62"/>
    <x v="73"/>
    <n v="0"/>
  </r>
  <r>
    <d v="2025-07-24T00:00:00"/>
    <x v="0"/>
    <n v="98.47"/>
    <x v="217"/>
    <n v="0"/>
  </r>
  <r>
    <d v="2025-07-24T00:00:00"/>
    <x v="1"/>
    <n v="98.78"/>
    <x v="212"/>
    <n v="1"/>
  </r>
  <r>
    <d v="2025-07-24T00:00:00"/>
    <x v="2"/>
    <n v="98.8"/>
    <x v="312"/>
    <n v="0"/>
  </r>
  <r>
    <d v="2025-07-25T00:00:00"/>
    <x v="0"/>
    <n v="98.56"/>
    <x v="116"/>
    <n v="0"/>
  </r>
  <r>
    <d v="2025-07-25T00:00:00"/>
    <x v="1"/>
    <n v="98.32"/>
    <x v="313"/>
    <n v="1"/>
  </r>
  <r>
    <d v="2025-07-25T00:00:00"/>
    <x v="2"/>
    <n v="98.45"/>
    <x v="314"/>
    <n v="0"/>
  </r>
  <r>
    <d v="2025-07-26T00:00:00"/>
    <x v="0"/>
    <n v="97.11"/>
    <x v="31"/>
    <n v="0"/>
  </r>
  <r>
    <d v="2025-07-26T00:00:00"/>
    <x v="1"/>
    <n v="97.94"/>
    <x v="118"/>
    <n v="0"/>
  </r>
  <r>
    <d v="2025-07-26T00:00:00"/>
    <x v="2"/>
    <n v="98.47"/>
    <x v="252"/>
    <n v="0"/>
  </r>
  <r>
    <d v="2025-07-27T00:00:00"/>
    <x v="0"/>
    <n v="98.95"/>
    <x v="123"/>
    <n v="0"/>
  </r>
  <r>
    <d v="2025-07-27T00:00:00"/>
    <x v="1"/>
    <n v="97.97"/>
    <x v="1"/>
    <n v="0"/>
  </r>
  <r>
    <d v="2025-07-27T00:00:00"/>
    <x v="2"/>
    <n v="97.91"/>
    <x v="252"/>
    <n v="0"/>
  </r>
  <r>
    <d v="2025-07-28T00:00:00"/>
    <x v="0"/>
    <n v="99.01"/>
    <x v="95"/>
    <n v="0"/>
  </r>
  <r>
    <d v="2025-07-28T00:00:00"/>
    <x v="1"/>
    <n v="98.68"/>
    <x v="46"/>
    <n v="1"/>
  </r>
  <r>
    <d v="2025-07-28T00:00:00"/>
    <x v="2"/>
    <n v="97.76"/>
    <x v="315"/>
    <n v="0"/>
  </r>
  <r>
    <d v="2025-07-29T00:00:00"/>
    <x v="0"/>
    <n v="98.41"/>
    <x v="285"/>
    <n v="0"/>
  </r>
  <r>
    <d v="2025-07-29T00:00:00"/>
    <x v="1"/>
    <n v="98.74"/>
    <x v="95"/>
    <n v="0"/>
  </r>
  <r>
    <d v="2025-07-29T00:00:00"/>
    <x v="2"/>
    <n v="97.69"/>
    <x v="316"/>
    <n v="0"/>
  </r>
  <r>
    <d v="2025-07-30T00:00:00"/>
    <x v="0"/>
    <n v="98.9"/>
    <x v="161"/>
    <n v="0"/>
  </r>
  <r>
    <d v="2025-07-30T00:00:00"/>
    <x v="1"/>
    <n v="99.55"/>
    <x v="139"/>
    <n v="0"/>
  </r>
  <r>
    <d v="2025-07-30T00:00:00"/>
    <x v="2"/>
    <n v="97.99"/>
    <x v="317"/>
    <n v="0"/>
  </r>
  <r>
    <d v="2025-07-31T00:00:00"/>
    <x v="0"/>
    <n v="98.81"/>
    <x v="262"/>
    <n v="0"/>
  </r>
  <r>
    <d v="2025-07-31T00:00:00"/>
    <x v="1"/>
    <n v="98.82"/>
    <x v="318"/>
    <n v="0"/>
  </r>
  <r>
    <d v="2025-07-31T00:00:00"/>
    <x v="2"/>
    <n v="98.36"/>
    <x v="319"/>
    <n v="0"/>
  </r>
  <r>
    <d v="2025-08-01T00:00:00"/>
    <x v="0"/>
    <n v="98.81"/>
    <x v="302"/>
    <n v="0"/>
  </r>
  <r>
    <d v="2025-08-01T00:00:00"/>
    <x v="1"/>
    <n v="99.36"/>
    <x v="320"/>
    <n v="0"/>
  </r>
  <r>
    <d v="2025-08-01T00:00:00"/>
    <x v="2"/>
    <n v="98.51"/>
    <x v="321"/>
    <n v="0"/>
  </r>
  <r>
    <d v="2025-08-02T00:00:00"/>
    <x v="0"/>
    <n v="98.05"/>
    <x v="216"/>
    <n v="0"/>
  </r>
  <r>
    <d v="2025-08-02T00:00:00"/>
    <x v="1"/>
    <n v="98.01"/>
    <x v="68"/>
    <n v="0"/>
  </r>
  <r>
    <d v="2025-08-02T00:00:00"/>
    <x v="2"/>
    <n v="98.36"/>
    <x v="322"/>
    <n v="0"/>
  </r>
  <r>
    <d v="2025-08-03T00:00:00"/>
    <x v="0"/>
    <n v="97.89"/>
    <x v="47"/>
    <n v="1"/>
  </r>
  <r>
    <d v="2025-08-03T00:00:00"/>
    <x v="1"/>
    <n v="98.34"/>
    <x v="323"/>
    <n v="0"/>
  </r>
  <r>
    <d v="2025-08-03T00:00:00"/>
    <x v="2"/>
    <n v="97.43"/>
    <x v="324"/>
    <n v="0"/>
  </r>
  <r>
    <d v="2025-08-04T00:00:00"/>
    <x v="0"/>
    <n v="99.21"/>
    <x v="298"/>
    <n v="0"/>
  </r>
  <r>
    <d v="2025-08-04T00:00:00"/>
    <x v="1"/>
    <n v="98.32"/>
    <x v="70"/>
    <n v="1"/>
  </r>
  <r>
    <d v="2025-08-04T00:00:00"/>
    <x v="2"/>
    <n v="96.71"/>
    <x v="228"/>
    <n v="0"/>
  </r>
  <r>
    <d v="2025-08-05T00:00:00"/>
    <x v="0"/>
    <n v="98.4"/>
    <x v="173"/>
    <n v="0"/>
  </r>
  <r>
    <d v="2025-08-05T00:00:00"/>
    <x v="1"/>
    <n v="98.49"/>
    <x v="68"/>
    <n v="0"/>
  </r>
  <r>
    <d v="2025-08-05T00:00:00"/>
    <x v="2"/>
    <n v="98.84"/>
    <x v="325"/>
    <n v="1"/>
  </r>
  <r>
    <d v="2025-08-06T00:00:00"/>
    <x v="0"/>
    <n v="98.23"/>
    <x v="269"/>
    <n v="0"/>
  </r>
  <r>
    <d v="2025-08-06T00:00:00"/>
    <x v="1"/>
    <n v="98.18"/>
    <x v="252"/>
    <n v="1"/>
  </r>
  <r>
    <d v="2025-08-06T00:00:00"/>
    <x v="2"/>
    <n v="97.7"/>
    <x v="326"/>
    <n v="0"/>
  </r>
  <r>
    <d v="2025-08-07T00:00:00"/>
    <x v="0"/>
    <n v="97.8"/>
    <x v="117"/>
    <n v="0"/>
  </r>
  <r>
    <d v="2025-08-07T00:00:00"/>
    <x v="1"/>
    <n v="98.8"/>
    <x v="286"/>
    <n v="0"/>
  </r>
  <r>
    <d v="2025-08-07T00:00:00"/>
    <x v="2"/>
    <n v="98.13"/>
    <x v="199"/>
    <n v="0"/>
  </r>
  <r>
    <d v="2025-08-08T00:00:00"/>
    <x v="0"/>
    <n v="99.38"/>
    <x v="265"/>
    <n v="0"/>
  </r>
  <r>
    <d v="2025-08-08T00:00:00"/>
    <x v="1"/>
    <n v="98.4"/>
    <x v="327"/>
    <n v="0"/>
  </r>
  <r>
    <d v="2025-08-08T00:00:00"/>
    <x v="2"/>
    <n v="98.1"/>
    <x v="221"/>
    <n v="0"/>
  </r>
  <r>
    <d v="2025-08-09T00:00:00"/>
    <x v="0"/>
    <n v="99.1"/>
    <x v="46"/>
    <n v="0"/>
  </r>
  <r>
    <d v="2025-08-09T00:00:00"/>
    <x v="1"/>
    <n v="98.82"/>
    <x v="328"/>
    <n v="1"/>
  </r>
  <r>
    <d v="2025-08-09T00:00:00"/>
    <x v="2"/>
    <n v="97.97"/>
    <x v="40"/>
    <n v="0"/>
  </r>
  <r>
    <d v="2025-08-10T00:00:00"/>
    <x v="0"/>
    <n v="99.21"/>
    <x v="329"/>
    <n v="0"/>
  </r>
  <r>
    <d v="2025-08-10T00:00:00"/>
    <x v="1"/>
    <n v="98.88"/>
    <x v="15"/>
    <n v="0"/>
  </r>
  <r>
    <d v="2025-08-10T00:00:00"/>
    <x v="2"/>
    <n v="97.33"/>
    <x v="294"/>
    <n v="0"/>
  </r>
  <r>
    <d v="2025-08-11T00:00:00"/>
    <x v="0"/>
    <n v="98.25"/>
    <x v="52"/>
    <n v="0"/>
  </r>
  <r>
    <d v="2025-08-11T00:00:00"/>
    <x v="1"/>
    <n v="99.35"/>
    <x v="60"/>
    <n v="0"/>
  </r>
  <r>
    <d v="2025-08-11T00:00:00"/>
    <x v="2"/>
    <n v="97.18"/>
    <x v="75"/>
    <n v="0"/>
  </r>
  <r>
    <d v="2025-08-12T00:00:00"/>
    <x v="0"/>
    <n v="98.99"/>
    <x v="79"/>
    <n v="0"/>
  </r>
  <r>
    <d v="2025-08-12T00:00:00"/>
    <x v="1"/>
    <n v="98.72"/>
    <x v="69"/>
    <n v="0"/>
  </r>
  <r>
    <d v="2025-08-12T00:00:00"/>
    <x v="2"/>
    <n v="98.36"/>
    <x v="295"/>
    <n v="0"/>
  </r>
  <r>
    <d v="2025-08-13T00:00:00"/>
    <x v="0"/>
    <n v="98.09"/>
    <x v="118"/>
    <n v="0"/>
  </r>
  <r>
    <d v="2025-08-13T00:00:00"/>
    <x v="1"/>
    <n v="98.1"/>
    <x v="330"/>
    <n v="0"/>
  </r>
  <r>
    <d v="2025-08-13T00:00:00"/>
    <x v="2"/>
    <n v="98.32"/>
    <x v="331"/>
    <n v="0"/>
  </r>
  <r>
    <d v="2025-08-14T00:00:00"/>
    <x v="0"/>
    <n v="98.45"/>
    <x v="78"/>
    <n v="0"/>
  </r>
  <r>
    <d v="2025-08-14T00:00:00"/>
    <x v="1"/>
    <n v="99.08"/>
    <x v="99"/>
    <n v="0"/>
  </r>
  <r>
    <d v="2025-08-14T00:00:00"/>
    <x v="2"/>
    <n v="99.19"/>
    <x v="332"/>
    <n v="1"/>
  </r>
  <r>
    <d v="2025-08-15T00:00:00"/>
    <x v="0"/>
    <n v="99.11"/>
    <x v="262"/>
    <n v="0"/>
  </r>
  <r>
    <d v="2025-08-15T00:00:00"/>
    <x v="1"/>
    <n v="99.87"/>
    <x v="212"/>
    <n v="0"/>
  </r>
  <r>
    <d v="2025-08-15T00:00:00"/>
    <x v="2"/>
    <n v="97.91"/>
    <x v="256"/>
    <n v="0"/>
  </r>
  <r>
    <d v="2025-08-16T00:00:00"/>
    <x v="0"/>
    <n v="98.79"/>
    <x v="62"/>
    <n v="0"/>
  </r>
  <r>
    <d v="2025-08-16T00:00:00"/>
    <x v="1"/>
    <n v="99.09"/>
    <x v="155"/>
    <n v="0"/>
  </r>
  <r>
    <d v="2025-08-16T00:00:00"/>
    <x v="2"/>
    <n v="97.92"/>
    <x v="333"/>
    <n v="1"/>
  </r>
  <r>
    <d v="2025-08-17T00:00:00"/>
    <x v="0"/>
    <n v="99.03"/>
    <x v="262"/>
    <n v="0"/>
  </r>
  <r>
    <d v="2025-08-17T00:00:00"/>
    <x v="1"/>
    <n v="98.47"/>
    <x v="293"/>
    <n v="0"/>
  </r>
  <r>
    <d v="2025-08-17T00:00:00"/>
    <x v="2"/>
    <n v="98.23"/>
    <x v="334"/>
    <n v="1"/>
  </r>
  <r>
    <d v="2025-08-18T00:00:00"/>
    <x v="0"/>
    <n v="98.05"/>
    <x v="267"/>
    <n v="0"/>
  </r>
  <r>
    <d v="2025-08-18T00:00:00"/>
    <x v="1"/>
    <n v="99.1"/>
    <x v="156"/>
    <n v="0"/>
  </r>
  <r>
    <d v="2025-08-18T00:00:00"/>
    <x v="2"/>
    <n v="98.89"/>
    <x v="195"/>
    <n v="1"/>
  </r>
  <r>
    <d v="2025-08-19T00:00:00"/>
    <x v="0"/>
    <n v="98.81"/>
    <x v="117"/>
    <n v="0"/>
  </r>
  <r>
    <d v="2025-08-19T00:00:00"/>
    <x v="1"/>
    <n v="98.5"/>
    <x v="73"/>
    <n v="0"/>
  </r>
  <r>
    <d v="2025-08-19T00:00:00"/>
    <x v="2"/>
    <n v="98.18"/>
    <x v="335"/>
    <n v="1"/>
  </r>
  <r>
    <d v="2025-08-20T00:00:00"/>
    <x v="0"/>
    <n v="98.88"/>
    <x v="336"/>
    <n v="0"/>
  </r>
  <r>
    <d v="2025-08-20T00:00:00"/>
    <x v="1"/>
    <n v="98.05"/>
    <x v="337"/>
    <n v="1"/>
  </r>
  <r>
    <d v="2025-08-20T00:00:00"/>
    <x v="2"/>
    <n v="97.83"/>
    <x v="338"/>
    <n v="0"/>
  </r>
  <r>
    <d v="2025-08-21T00:00:00"/>
    <x v="0"/>
    <n v="98.07"/>
    <x v="339"/>
    <n v="0"/>
  </r>
  <r>
    <d v="2025-08-21T00:00:00"/>
    <x v="1"/>
    <n v="100"/>
    <x v="339"/>
    <n v="0"/>
  </r>
  <r>
    <d v="2025-08-21T00:00:00"/>
    <x v="2"/>
    <n v="98.74"/>
    <x v="251"/>
    <n v="0"/>
  </r>
  <r>
    <d v="2025-08-22T00:00:00"/>
    <x v="0"/>
    <n v="99.22"/>
    <x v="308"/>
    <n v="1"/>
  </r>
  <r>
    <d v="2025-08-22T00:00:00"/>
    <x v="1"/>
    <n v="97.99"/>
    <x v="340"/>
    <n v="0"/>
  </r>
  <r>
    <d v="2025-08-22T00:00:00"/>
    <x v="2"/>
    <n v="99.4"/>
    <x v="126"/>
    <n v="0"/>
  </r>
  <r>
    <d v="2025-08-23T00:00:00"/>
    <x v="0"/>
    <n v="97.73"/>
    <x v="164"/>
    <n v="0"/>
  </r>
  <r>
    <d v="2025-08-23T00:00:00"/>
    <x v="1"/>
    <n v="98.35"/>
    <x v="133"/>
    <n v="0"/>
  </r>
  <r>
    <d v="2025-08-23T00:00:00"/>
    <x v="2"/>
    <n v="96.82"/>
    <x v="341"/>
    <n v="0"/>
  </r>
  <r>
    <d v="2025-08-24T00:00:00"/>
    <x v="0"/>
    <n v="98.99"/>
    <x v="341"/>
    <n v="1"/>
  </r>
  <r>
    <d v="2025-08-24T00:00:00"/>
    <x v="1"/>
    <n v="98.92"/>
    <x v="103"/>
    <n v="0"/>
  </r>
  <r>
    <d v="2025-08-24T00:00:00"/>
    <x v="2"/>
    <n v="98.55"/>
    <x v="111"/>
    <n v="0"/>
  </r>
  <r>
    <d v="2025-08-25T00:00:00"/>
    <x v="0"/>
    <n v="98.33"/>
    <x v="342"/>
    <n v="0"/>
  </r>
  <r>
    <d v="2025-08-25T00:00:00"/>
    <x v="1"/>
    <n v="99.15"/>
    <x v="257"/>
    <n v="0"/>
  </r>
  <r>
    <d v="2025-08-25T00:00:00"/>
    <x v="2"/>
    <n v="97.9"/>
    <x v="326"/>
    <n v="0"/>
  </r>
  <r>
    <d v="2025-08-26T00:00:00"/>
    <x v="0"/>
    <n v="98.01"/>
    <x v="265"/>
    <n v="0"/>
  </r>
  <r>
    <d v="2025-08-26T00:00:00"/>
    <x v="1"/>
    <n v="98.85"/>
    <x v="208"/>
    <n v="0"/>
  </r>
  <r>
    <d v="2025-08-26T00:00:00"/>
    <x v="2"/>
    <n v="96.87"/>
    <x v="332"/>
    <n v="0"/>
  </r>
  <r>
    <d v="2025-08-27T00:00:00"/>
    <x v="0"/>
    <n v="99.41"/>
    <x v="8"/>
    <n v="0"/>
  </r>
  <r>
    <d v="2025-08-27T00:00:00"/>
    <x v="1"/>
    <n v="98.79"/>
    <x v="318"/>
    <n v="0"/>
  </r>
  <r>
    <d v="2025-08-27T00:00:00"/>
    <x v="2"/>
    <n v="98.23"/>
    <x v="20"/>
    <n v="0"/>
  </r>
  <r>
    <d v="2025-08-28T00:00:00"/>
    <x v="0"/>
    <n v="99.38"/>
    <x v="19"/>
    <n v="0"/>
  </r>
  <r>
    <d v="2025-08-28T00:00:00"/>
    <x v="1"/>
    <n v="99.44"/>
    <x v="208"/>
    <n v="0"/>
  </r>
  <r>
    <d v="2025-08-28T00:00:00"/>
    <x v="2"/>
    <n v="98.2"/>
    <x v="343"/>
    <n v="0"/>
  </r>
  <r>
    <d v="2025-08-29T00:00:00"/>
    <x v="0"/>
    <n v="99.07"/>
    <x v="344"/>
    <n v="0"/>
  </r>
  <r>
    <d v="2025-08-29T00:00:00"/>
    <x v="1"/>
    <n v="99.2"/>
    <x v="59"/>
    <n v="0"/>
  </r>
  <r>
    <d v="2025-08-29T00:00:00"/>
    <x v="2"/>
    <n v="98.22"/>
    <x v="260"/>
    <n v="1"/>
  </r>
  <r>
    <d v="2025-08-30T00:00:00"/>
    <x v="0"/>
    <n v="98.91"/>
    <x v="313"/>
    <n v="1"/>
  </r>
  <r>
    <d v="2025-08-30T00:00:00"/>
    <x v="1"/>
    <n v="98.15"/>
    <x v="173"/>
    <n v="0"/>
  </r>
  <r>
    <d v="2025-08-30T00:00:00"/>
    <x v="2"/>
    <n v="97.87"/>
    <x v="154"/>
    <n v="2"/>
  </r>
  <r>
    <d v="2025-08-31T00:00:00"/>
    <x v="0"/>
    <n v="98.22"/>
    <x v="282"/>
    <n v="0"/>
  </r>
  <r>
    <d v="2025-08-31T00:00:00"/>
    <x v="1"/>
    <n v="98.22"/>
    <x v="132"/>
    <n v="0"/>
  </r>
  <r>
    <d v="2025-08-31T00:00:00"/>
    <x v="2"/>
    <n v="98.46"/>
    <x v="237"/>
    <n v="1"/>
  </r>
  <r>
    <d v="2025-09-01T00:00:00"/>
    <x v="0"/>
    <n v="98.68"/>
    <x v="208"/>
    <n v="1"/>
  </r>
  <r>
    <d v="2025-09-01T00:00:00"/>
    <x v="1"/>
    <n v="99.28"/>
    <x v="137"/>
    <n v="1"/>
  </r>
  <r>
    <d v="2025-09-01T00:00:00"/>
    <x v="2"/>
    <n v="99.61"/>
    <x v="345"/>
    <n v="0"/>
  </r>
  <r>
    <d v="2025-09-02T00:00:00"/>
    <x v="0"/>
    <n v="98.94"/>
    <x v="252"/>
    <n v="0"/>
  </r>
  <r>
    <d v="2025-09-02T00:00:00"/>
    <x v="1"/>
    <n v="98.46"/>
    <x v="153"/>
    <n v="0"/>
  </r>
  <r>
    <d v="2025-09-02T00:00:00"/>
    <x v="2"/>
    <n v="98.69"/>
    <x v="126"/>
    <n v="0"/>
  </r>
  <r>
    <d v="2025-09-03T00:00:00"/>
    <x v="0"/>
    <n v="98.88"/>
    <x v="346"/>
    <n v="0"/>
  </r>
  <r>
    <d v="2025-09-03T00:00:00"/>
    <x v="1"/>
    <n v="98.83"/>
    <x v="250"/>
    <n v="0"/>
  </r>
  <r>
    <d v="2025-09-03T00:00:00"/>
    <x v="2"/>
    <n v="97.7"/>
    <x v="312"/>
    <n v="0"/>
  </r>
  <r>
    <d v="2025-09-04T00:00:00"/>
    <x v="0"/>
    <n v="99.45"/>
    <x v="75"/>
    <n v="0"/>
  </r>
  <r>
    <d v="2025-09-04T00:00:00"/>
    <x v="1"/>
    <n v="98.61"/>
    <x v="121"/>
    <n v="1"/>
  </r>
  <r>
    <d v="2025-09-04T00:00:00"/>
    <x v="2"/>
    <n v="98.07"/>
    <x v="347"/>
    <n v="0"/>
  </r>
  <r>
    <d v="2025-09-05T00:00:00"/>
    <x v="0"/>
    <n v="99.04"/>
    <x v="278"/>
    <n v="0"/>
  </r>
  <r>
    <d v="2025-09-05T00:00:00"/>
    <x v="1"/>
    <n v="98.08"/>
    <x v="200"/>
    <n v="0"/>
  </r>
  <r>
    <d v="2025-09-05T00:00:00"/>
    <x v="2"/>
    <n v="98.85"/>
    <x v="208"/>
    <n v="0"/>
  </r>
  <r>
    <d v="2025-09-06T00:00:00"/>
    <x v="0"/>
    <n v="97.98"/>
    <x v="93"/>
    <n v="1"/>
  </r>
  <r>
    <d v="2025-09-06T00:00:00"/>
    <x v="1"/>
    <n v="98.67"/>
    <x v="46"/>
    <n v="0"/>
  </r>
  <r>
    <d v="2025-09-06T00:00:00"/>
    <x v="2"/>
    <n v="98.45"/>
    <x v="57"/>
    <n v="1"/>
  </r>
  <r>
    <d v="2025-09-07T00:00:00"/>
    <x v="0"/>
    <n v="98.41"/>
    <x v="200"/>
    <n v="0"/>
  </r>
  <r>
    <d v="2025-09-07T00:00:00"/>
    <x v="1"/>
    <n v="98.54"/>
    <x v="266"/>
    <n v="0"/>
  </r>
  <r>
    <d v="2025-09-07T00:00:00"/>
    <x v="2"/>
    <n v="98.4"/>
    <x v="101"/>
    <n v="1"/>
  </r>
  <r>
    <d v="2025-09-08T00:00:00"/>
    <x v="0"/>
    <n v="98.6"/>
    <x v="193"/>
    <n v="1"/>
  </r>
  <r>
    <d v="2025-09-08T00:00:00"/>
    <x v="1"/>
    <n v="98.86"/>
    <x v="2"/>
    <n v="0"/>
  </r>
  <r>
    <d v="2025-09-08T00:00:00"/>
    <x v="2"/>
    <n v="98.31"/>
    <x v="98"/>
    <n v="0"/>
  </r>
  <r>
    <d v="2025-09-09T00:00:00"/>
    <x v="0"/>
    <n v="99.6"/>
    <x v="106"/>
    <n v="0"/>
  </r>
  <r>
    <d v="2025-09-09T00:00:00"/>
    <x v="1"/>
    <n v="98.35"/>
    <x v="348"/>
    <n v="0"/>
  </r>
  <r>
    <d v="2025-09-09T00:00:00"/>
    <x v="2"/>
    <n v="97.22"/>
    <x v="349"/>
    <n v="0"/>
  </r>
  <r>
    <d v="2025-09-10T00:00:00"/>
    <x v="0"/>
    <n v="99.65"/>
    <x v="241"/>
    <n v="0"/>
  </r>
  <r>
    <d v="2025-09-10T00:00:00"/>
    <x v="1"/>
    <n v="98.59"/>
    <x v="6"/>
    <n v="0"/>
  </r>
  <r>
    <d v="2025-09-10T00:00:00"/>
    <x v="2"/>
    <n v="98.84"/>
    <x v="350"/>
    <n v="2"/>
  </r>
  <r>
    <d v="2025-09-11T00:00:00"/>
    <x v="0"/>
    <n v="98.14"/>
    <x v="279"/>
    <n v="1"/>
  </r>
  <r>
    <d v="2025-09-11T00:00:00"/>
    <x v="1"/>
    <n v="98.42"/>
    <x v="351"/>
    <n v="1"/>
  </r>
  <r>
    <d v="2025-09-11T00:00:00"/>
    <x v="2"/>
    <n v="97.41"/>
    <x v="40"/>
    <n v="0"/>
  </r>
  <r>
    <d v="2025-09-12T00:00:00"/>
    <x v="0"/>
    <n v="98.13"/>
    <x v="13"/>
    <n v="0"/>
  </r>
  <r>
    <d v="2025-09-12T00:00:00"/>
    <x v="1"/>
    <n v="98.25"/>
    <x v="352"/>
    <n v="0"/>
  </r>
  <r>
    <d v="2025-09-12T00:00:00"/>
    <x v="2"/>
    <n v="98.6"/>
    <x v="231"/>
    <n v="0"/>
  </r>
  <r>
    <d v="2025-09-13T00:00:00"/>
    <x v="0"/>
    <n v="97.65"/>
    <x v="146"/>
    <n v="1"/>
  </r>
  <r>
    <d v="2025-09-13T00:00:00"/>
    <x v="1"/>
    <n v="99.36"/>
    <x v="94"/>
    <n v="0"/>
  </r>
  <r>
    <d v="2025-09-13T00:00:00"/>
    <x v="2"/>
    <n v="98.69"/>
    <x v="345"/>
    <n v="0"/>
  </r>
  <r>
    <d v="2025-09-14T00:00:00"/>
    <x v="0"/>
    <n v="98.68"/>
    <x v="222"/>
    <n v="1"/>
  </r>
  <r>
    <d v="2025-09-14T00:00:00"/>
    <x v="1"/>
    <n v="99.42"/>
    <x v="311"/>
    <n v="1"/>
  </r>
  <r>
    <d v="2025-09-14T00:00:00"/>
    <x v="2"/>
    <n v="98.23"/>
    <x v="220"/>
    <n v="0"/>
  </r>
  <r>
    <d v="2025-09-15T00:00:00"/>
    <x v="0"/>
    <n v="99.07"/>
    <x v="282"/>
    <n v="0"/>
  </r>
  <r>
    <d v="2025-09-15T00:00:00"/>
    <x v="1"/>
    <n v="97.96"/>
    <x v="265"/>
    <n v="0"/>
  </r>
  <r>
    <d v="2025-09-15T00:00:00"/>
    <x v="2"/>
    <n v="97.93"/>
    <x v="160"/>
    <n v="0"/>
  </r>
  <r>
    <d v="2025-09-16T00:00:00"/>
    <x v="0"/>
    <n v="98.25"/>
    <x v="118"/>
    <n v="0"/>
  </r>
  <r>
    <d v="2025-09-16T00:00:00"/>
    <x v="1"/>
    <n v="98.88"/>
    <x v="353"/>
    <n v="0"/>
  </r>
  <r>
    <d v="2025-09-16T00:00:00"/>
    <x v="2"/>
    <n v="98.72"/>
    <x v="213"/>
    <n v="0"/>
  </r>
  <r>
    <d v="2025-09-17T00:00:00"/>
    <x v="0"/>
    <n v="97.8"/>
    <x v="203"/>
    <n v="0"/>
  </r>
  <r>
    <d v="2025-09-17T00:00:00"/>
    <x v="1"/>
    <n v="99.07"/>
    <x v="286"/>
    <n v="0"/>
  </r>
  <r>
    <d v="2025-09-17T00:00:00"/>
    <x v="2"/>
    <n v="98.88"/>
    <x v="354"/>
    <n v="0"/>
  </r>
  <r>
    <d v="2025-09-18T00:00:00"/>
    <x v="0"/>
    <n v="98.21"/>
    <x v="163"/>
    <n v="0"/>
  </r>
  <r>
    <d v="2025-09-18T00:00:00"/>
    <x v="1"/>
    <n v="98.22"/>
    <x v="92"/>
    <n v="0"/>
  </r>
  <r>
    <d v="2025-09-18T00:00:00"/>
    <x v="2"/>
    <n v="99.34"/>
    <x v="63"/>
    <n v="1"/>
  </r>
  <r>
    <d v="2025-09-19T00:00:00"/>
    <x v="0"/>
    <n v="98.83"/>
    <x v="328"/>
    <n v="0"/>
  </r>
  <r>
    <d v="2025-09-19T00:00:00"/>
    <x v="1"/>
    <n v="98.95"/>
    <x v="355"/>
    <n v="0"/>
  </r>
  <r>
    <d v="2025-09-19T00:00:00"/>
    <x v="2"/>
    <n v="98.08"/>
    <x v="251"/>
    <n v="1"/>
  </r>
  <r>
    <d v="2025-09-20T00:00:00"/>
    <x v="0"/>
    <n v="99.44"/>
    <x v="79"/>
    <n v="0"/>
  </r>
  <r>
    <d v="2025-09-20T00:00:00"/>
    <x v="1"/>
    <n v="98.43"/>
    <x v="1"/>
    <n v="0"/>
  </r>
  <r>
    <d v="2025-09-20T00:00:00"/>
    <x v="2"/>
    <n v="98.85"/>
    <x v="196"/>
    <n v="1"/>
  </r>
  <r>
    <d v="2025-09-21T00:00:00"/>
    <x v="0"/>
    <n v="99.08"/>
    <x v="311"/>
    <n v="0"/>
  </r>
  <r>
    <d v="2025-09-21T00:00:00"/>
    <x v="1"/>
    <n v="99.01"/>
    <x v="79"/>
    <n v="0"/>
  </r>
  <r>
    <d v="2025-09-21T00:00:00"/>
    <x v="2"/>
    <n v="98.74"/>
    <x v="199"/>
    <n v="1"/>
  </r>
  <r>
    <d v="2025-09-22T00:00:00"/>
    <x v="0"/>
    <n v="98.1"/>
    <x v="281"/>
    <n v="0"/>
  </r>
  <r>
    <d v="2025-09-22T00:00:00"/>
    <x v="1"/>
    <n v="98.39"/>
    <x v="78"/>
    <n v="0"/>
  </r>
  <r>
    <d v="2025-09-22T00:00:00"/>
    <x v="2"/>
    <n v="98.37"/>
    <x v="356"/>
    <n v="0"/>
  </r>
  <r>
    <d v="2025-09-23T00:00:00"/>
    <x v="0"/>
    <n v="97.55"/>
    <x v="13"/>
    <n v="0"/>
  </r>
  <r>
    <d v="2025-09-23T00:00:00"/>
    <x v="1"/>
    <n v="99.05"/>
    <x v="54"/>
    <n v="0"/>
  </r>
  <r>
    <d v="2025-09-23T00:00:00"/>
    <x v="2"/>
    <n v="98.43"/>
    <x v="357"/>
    <n v="0"/>
  </r>
  <r>
    <d v="2025-09-24T00:00:00"/>
    <x v="0"/>
    <n v="98.8"/>
    <x v="358"/>
    <n v="0"/>
  </r>
  <r>
    <d v="2025-09-24T00:00:00"/>
    <x v="1"/>
    <n v="98.8"/>
    <x v="352"/>
    <n v="0"/>
  </r>
  <r>
    <d v="2025-09-24T00:00:00"/>
    <x v="2"/>
    <n v="97.97"/>
    <x v="14"/>
    <n v="0"/>
  </r>
  <r>
    <d v="2025-09-25T00:00:00"/>
    <x v="0"/>
    <n v="99.18"/>
    <x v="359"/>
    <n v="0"/>
  </r>
  <r>
    <d v="2025-09-25T00:00:00"/>
    <x v="1"/>
    <n v="98.11"/>
    <x v="58"/>
    <n v="0"/>
  </r>
  <r>
    <d v="2025-09-25T00:00:00"/>
    <x v="2"/>
    <n v="98.38"/>
    <x v="52"/>
    <n v="0"/>
  </r>
  <r>
    <d v="2025-09-26T00:00:00"/>
    <x v="0"/>
    <n v="99.34"/>
    <x v="360"/>
    <n v="0"/>
  </r>
  <r>
    <d v="2025-09-26T00:00:00"/>
    <x v="1"/>
    <n v="98.67"/>
    <x v="353"/>
    <n v="0"/>
  </r>
  <r>
    <d v="2025-09-26T00:00:00"/>
    <x v="2"/>
    <n v="98.41"/>
    <x v="126"/>
    <n v="1"/>
  </r>
  <r>
    <d v="2025-09-27T00:00:00"/>
    <x v="0"/>
    <n v="99.06"/>
    <x v="311"/>
    <n v="0"/>
  </r>
  <r>
    <d v="2025-09-27T00:00:00"/>
    <x v="1"/>
    <n v="98.67"/>
    <x v="200"/>
    <n v="0"/>
  </r>
  <r>
    <d v="2025-09-27T00:00:00"/>
    <x v="2"/>
    <n v="97.77"/>
    <x v="361"/>
    <n v="0"/>
  </r>
  <r>
    <d v="2025-09-28T00:00:00"/>
    <x v="0"/>
    <n v="98.5"/>
    <x v="362"/>
    <n v="0"/>
  </r>
  <r>
    <d v="2025-09-28T00:00:00"/>
    <x v="1"/>
    <n v="99.04"/>
    <x v="88"/>
    <n v="0"/>
  </r>
  <r>
    <d v="2025-09-28T00:00:00"/>
    <x v="2"/>
    <n v="98.53"/>
    <x v="84"/>
    <n v="0"/>
  </r>
  <r>
    <d v="2025-09-29T00:00:00"/>
    <x v="0"/>
    <n v="98.76"/>
    <x v="77"/>
    <n v="0"/>
  </r>
  <r>
    <d v="2025-09-29T00:00:00"/>
    <x v="1"/>
    <n v="99.1"/>
    <x v="229"/>
    <n v="0"/>
  </r>
  <r>
    <d v="2025-09-29T00:00:00"/>
    <x v="2"/>
    <n v="97.74"/>
    <x v="363"/>
    <n v="1"/>
  </r>
  <r>
    <d v="2025-09-30T00:00:00"/>
    <x v="0"/>
    <n v="98.69"/>
    <x v="60"/>
    <n v="0"/>
  </r>
  <r>
    <d v="2025-09-30T00:00:00"/>
    <x v="1"/>
    <n v="98.56"/>
    <x v="52"/>
    <n v="0"/>
  </r>
  <r>
    <d v="2025-09-30T00:00:00"/>
    <x v="2"/>
    <n v="98.57"/>
    <x v="364"/>
    <n v="0"/>
  </r>
  <r>
    <d v="2025-10-01T00:00:00"/>
    <x v="0"/>
    <n v="99.73"/>
    <x v="365"/>
    <n v="0"/>
  </r>
  <r>
    <d v="2025-10-01T00:00:00"/>
    <x v="1"/>
    <n v="99.61"/>
    <x v="279"/>
    <n v="0"/>
  </r>
  <r>
    <d v="2025-10-01T00:00:00"/>
    <x v="2"/>
    <n v="98.35"/>
    <x v="366"/>
    <n v="0"/>
  </r>
  <r>
    <d v="2025-10-02T00:00:00"/>
    <x v="0"/>
    <n v="99.39"/>
    <x v="367"/>
    <n v="0"/>
  </r>
  <r>
    <d v="2025-10-02T00:00:00"/>
    <x v="1"/>
    <n v="98.98"/>
    <x v="69"/>
    <n v="0"/>
  </r>
  <r>
    <d v="2025-10-02T00:00:00"/>
    <x v="2"/>
    <n v="98.75"/>
    <x v="314"/>
    <n v="0"/>
  </r>
  <r>
    <d v="2025-10-03T00:00:00"/>
    <x v="0"/>
    <n v="97.72"/>
    <x v="211"/>
    <n v="0"/>
  </r>
  <r>
    <d v="2025-10-03T00:00:00"/>
    <x v="1"/>
    <n v="98.84"/>
    <x v="342"/>
    <n v="1"/>
  </r>
  <r>
    <d v="2025-10-03T00:00:00"/>
    <x v="2"/>
    <n v="98.31"/>
    <x v="109"/>
    <n v="0"/>
  </r>
  <r>
    <d v="2025-10-04T00:00:00"/>
    <x v="0"/>
    <n v="99.79"/>
    <x v="266"/>
    <n v="0"/>
  </r>
  <r>
    <d v="2025-10-04T00:00:00"/>
    <x v="1"/>
    <n v="98.69"/>
    <x v="137"/>
    <n v="0"/>
  </r>
  <r>
    <d v="2025-10-04T00:00:00"/>
    <x v="2"/>
    <n v="98.76"/>
    <x v="368"/>
    <n v="0"/>
  </r>
  <r>
    <d v="2025-10-05T00:00:00"/>
    <x v="0"/>
    <n v="98.53"/>
    <x v="369"/>
    <n v="0"/>
  </r>
  <r>
    <d v="2025-10-05T00:00:00"/>
    <x v="1"/>
    <n v="98.11"/>
    <x v="233"/>
    <n v="1"/>
  </r>
  <r>
    <d v="2025-10-05T00:00:00"/>
    <x v="2"/>
    <n v="98.45"/>
    <x v="81"/>
    <n v="0"/>
  </r>
  <r>
    <d v="2025-10-06T00:00:00"/>
    <x v="0"/>
    <n v="98.21"/>
    <x v="339"/>
    <n v="0"/>
  </r>
  <r>
    <d v="2025-10-06T00:00:00"/>
    <x v="1"/>
    <n v="98.61"/>
    <x v="25"/>
    <n v="0"/>
  </r>
  <r>
    <d v="2025-10-06T00:00:00"/>
    <x v="2"/>
    <n v="98.98"/>
    <x v="134"/>
    <n v="0"/>
  </r>
  <r>
    <d v="2025-10-07T00:00:00"/>
    <x v="0"/>
    <n v="99"/>
    <x v="355"/>
    <n v="0"/>
  </r>
  <r>
    <d v="2025-10-07T00:00:00"/>
    <x v="1"/>
    <n v="98.04"/>
    <x v="358"/>
    <n v="0"/>
  </r>
  <r>
    <d v="2025-10-07T00:00:00"/>
    <x v="2"/>
    <n v="98.57"/>
    <x v="292"/>
    <n v="0"/>
  </r>
  <r>
    <d v="2025-10-08T00:00:00"/>
    <x v="0"/>
    <n v="98.96"/>
    <x v="92"/>
    <n v="0"/>
  </r>
  <r>
    <d v="2025-10-08T00:00:00"/>
    <x v="1"/>
    <n v="98.88"/>
    <x v="370"/>
    <n v="0"/>
  </r>
  <r>
    <d v="2025-10-08T00:00:00"/>
    <x v="2"/>
    <n v="96.65"/>
    <x v="371"/>
    <n v="0"/>
  </r>
  <r>
    <d v="2025-10-09T00:00:00"/>
    <x v="0"/>
    <n v="98.62"/>
    <x v="372"/>
    <n v="0"/>
  </r>
  <r>
    <d v="2025-10-09T00:00:00"/>
    <x v="1"/>
    <n v="99.02"/>
    <x v="270"/>
    <n v="0"/>
  </r>
  <r>
    <d v="2025-10-09T00:00:00"/>
    <x v="2"/>
    <n v="98.28"/>
    <x v="373"/>
    <n v="0"/>
  </r>
  <r>
    <d v="2025-10-10T00:00:00"/>
    <x v="0"/>
    <n v="98.78"/>
    <x v="201"/>
    <n v="0"/>
  </r>
  <r>
    <d v="2025-10-10T00:00:00"/>
    <x v="1"/>
    <n v="98.82"/>
    <x v="193"/>
    <n v="0"/>
  </r>
  <r>
    <d v="2025-10-10T00:00:00"/>
    <x v="2"/>
    <n v="97.07"/>
    <x v="251"/>
    <n v="0"/>
  </r>
  <r>
    <d v="2025-10-11T00:00:00"/>
    <x v="0"/>
    <n v="97.66"/>
    <x v="60"/>
    <n v="1"/>
  </r>
  <r>
    <d v="2025-10-11T00:00:00"/>
    <x v="1"/>
    <n v="98.11"/>
    <x v="336"/>
    <n v="0"/>
  </r>
  <r>
    <d v="2025-10-11T00:00:00"/>
    <x v="2"/>
    <n v="97.95"/>
    <x v="86"/>
    <n v="0"/>
  </r>
  <r>
    <d v="2025-10-12T00:00:00"/>
    <x v="0"/>
    <n v="99.44"/>
    <x v="14"/>
    <n v="0"/>
  </r>
  <r>
    <d v="2025-10-12T00:00:00"/>
    <x v="1"/>
    <n v="99.17"/>
    <x v="318"/>
    <n v="1"/>
  </r>
  <r>
    <d v="2025-10-12T00:00:00"/>
    <x v="2"/>
    <n v="98.37"/>
    <x v="88"/>
    <n v="0"/>
  </r>
  <r>
    <d v="2025-10-13T00:00:00"/>
    <x v="0"/>
    <n v="98.52"/>
    <x v="345"/>
    <n v="0"/>
  </r>
  <r>
    <d v="2025-10-13T00:00:00"/>
    <x v="1"/>
    <n v="98.83"/>
    <x v="92"/>
    <n v="0"/>
  </r>
  <r>
    <d v="2025-10-13T00:00:00"/>
    <x v="2"/>
    <n v="97.06"/>
    <x v="374"/>
    <n v="0"/>
  </r>
  <r>
    <d v="2025-10-14T00:00:00"/>
    <x v="0"/>
    <n v="99.22"/>
    <x v="79"/>
    <n v="0"/>
  </r>
  <r>
    <d v="2025-10-14T00:00:00"/>
    <x v="1"/>
    <n v="98.48"/>
    <x v="171"/>
    <n v="0"/>
  </r>
  <r>
    <d v="2025-10-14T00:00:00"/>
    <x v="2"/>
    <n v="98.3"/>
    <x v="265"/>
    <n v="0"/>
  </r>
  <r>
    <d v="2025-10-15T00:00:00"/>
    <x v="0"/>
    <n v="97.96"/>
    <x v="193"/>
    <n v="0"/>
  </r>
  <r>
    <d v="2025-10-15T00:00:00"/>
    <x v="1"/>
    <n v="99.52"/>
    <x v="122"/>
    <n v="0"/>
  </r>
  <r>
    <d v="2025-10-15T00:00:00"/>
    <x v="2"/>
    <n v="98.21"/>
    <x v="86"/>
    <n v="0"/>
  </r>
  <r>
    <d v="2025-10-16T00:00:00"/>
    <x v="0"/>
    <n v="98.77"/>
    <x v="168"/>
    <n v="1"/>
  </r>
  <r>
    <d v="2025-10-16T00:00:00"/>
    <x v="1"/>
    <n v="98.78"/>
    <x v="123"/>
    <n v="0"/>
  </r>
  <r>
    <d v="2025-10-16T00:00:00"/>
    <x v="2"/>
    <n v="97.54"/>
    <x v="375"/>
    <n v="0"/>
  </r>
  <r>
    <d v="2025-10-17T00:00:00"/>
    <x v="0"/>
    <n v="98.46"/>
    <x v="35"/>
    <n v="0"/>
  </r>
  <r>
    <d v="2025-10-17T00:00:00"/>
    <x v="1"/>
    <n v="98.76"/>
    <x v="257"/>
    <n v="1"/>
  </r>
  <r>
    <d v="2025-10-17T00:00:00"/>
    <x v="2"/>
    <n v="97.98"/>
    <x v="195"/>
    <n v="0"/>
  </r>
  <r>
    <d v="2025-10-18T00:00:00"/>
    <x v="0"/>
    <n v="97.49"/>
    <x v="79"/>
    <n v="0"/>
  </r>
  <r>
    <d v="2025-10-18T00:00:00"/>
    <x v="1"/>
    <n v="97.33"/>
    <x v="169"/>
    <n v="0"/>
  </r>
  <r>
    <d v="2025-10-18T00:00:00"/>
    <x v="2"/>
    <n v="98.56"/>
    <x v="367"/>
    <n v="0"/>
  </r>
  <r>
    <d v="2025-10-19T00:00:00"/>
    <x v="0"/>
    <n v="98.72"/>
    <x v="376"/>
    <n v="0"/>
  </r>
  <r>
    <d v="2025-10-19T00:00:00"/>
    <x v="1"/>
    <n v="99.16"/>
    <x v="68"/>
    <n v="0"/>
  </r>
  <r>
    <d v="2025-10-19T00:00:00"/>
    <x v="2"/>
    <n v="97.27"/>
    <x v="236"/>
    <n v="0"/>
  </r>
  <r>
    <d v="2025-10-20T00:00:00"/>
    <x v="0"/>
    <n v="98.76"/>
    <x v="194"/>
    <n v="1"/>
  </r>
  <r>
    <d v="2025-10-20T00:00:00"/>
    <x v="1"/>
    <n v="98.84"/>
    <x v="342"/>
    <n v="0"/>
  </r>
  <r>
    <d v="2025-10-20T00:00:00"/>
    <x v="2"/>
    <n v="98.5"/>
    <x v="101"/>
    <n v="0"/>
  </r>
  <r>
    <d v="2025-10-21T00:00:00"/>
    <x v="0"/>
    <n v="98.92"/>
    <x v="4"/>
    <n v="0"/>
  </r>
  <r>
    <d v="2025-10-21T00:00:00"/>
    <x v="1"/>
    <n v="98.07"/>
    <x v="182"/>
    <n v="0"/>
  </r>
  <r>
    <d v="2025-10-21T00:00:00"/>
    <x v="2"/>
    <n v="98.41"/>
    <x v="154"/>
    <n v="0"/>
  </r>
  <r>
    <d v="2025-10-22T00:00:00"/>
    <x v="0"/>
    <n v="98.48"/>
    <x v="37"/>
    <n v="0"/>
  </r>
  <r>
    <d v="2025-10-22T00:00:00"/>
    <x v="1"/>
    <n v="98.82"/>
    <x v="377"/>
    <n v="0"/>
  </r>
  <r>
    <d v="2025-10-22T00:00:00"/>
    <x v="2"/>
    <n v="97.41"/>
    <x v="322"/>
    <n v="0"/>
  </r>
  <r>
    <d v="2025-10-23T00:00:00"/>
    <x v="0"/>
    <n v="97.95"/>
    <x v="299"/>
    <n v="0"/>
  </r>
  <r>
    <d v="2025-10-23T00:00:00"/>
    <x v="1"/>
    <n v="98.37"/>
    <x v="262"/>
    <n v="0"/>
  </r>
  <r>
    <d v="2025-10-23T00:00:00"/>
    <x v="2"/>
    <n v="99.01"/>
    <x v="247"/>
    <n v="0"/>
  </r>
  <r>
    <d v="2025-10-24T00:00:00"/>
    <x v="0"/>
    <n v="98.65"/>
    <x v="69"/>
    <n v="0"/>
  </r>
  <r>
    <d v="2025-10-24T00:00:00"/>
    <x v="1"/>
    <n v="98.68"/>
    <x v="103"/>
    <n v="0"/>
  </r>
  <r>
    <d v="2025-10-24T00:00:00"/>
    <x v="2"/>
    <n v="98.27"/>
    <x v="378"/>
    <n v="0"/>
  </r>
  <r>
    <d v="2025-10-25T00:00:00"/>
    <x v="0"/>
    <n v="99.69"/>
    <x v="65"/>
    <n v="0"/>
  </r>
  <r>
    <d v="2025-10-25T00:00:00"/>
    <x v="1"/>
    <n v="98.8"/>
    <x v="35"/>
    <n v="0"/>
  </r>
  <r>
    <d v="2025-10-25T00:00:00"/>
    <x v="2"/>
    <n v="98.46"/>
    <x v="379"/>
    <n v="0"/>
  </r>
  <r>
    <d v="2025-10-26T00:00:00"/>
    <x v="0"/>
    <n v="99.06"/>
    <x v="286"/>
    <n v="1"/>
  </r>
  <r>
    <d v="2025-10-26T00:00:00"/>
    <x v="1"/>
    <n v="98.95"/>
    <x v="110"/>
    <n v="0"/>
  </r>
  <r>
    <d v="2025-10-26T00:00:00"/>
    <x v="2"/>
    <n v="98.08"/>
    <x v="245"/>
    <n v="0"/>
  </r>
  <r>
    <d v="2025-10-27T00:00:00"/>
    <x v="0"/>
    <n v="98.75"/>
    <x v="352"/>
    <n v="1"/>
  </r>
  <r>
    <d v="2025-10-27T00:00:00"/>
    <x v="1"/>
    <n v="98.91"/>
    <x v="83"/>
    <n v="0"/>
  </r>
  <r>
    <d v="2025-10-27T00:00:00"/>
    <x v="2"/>
    <n v="97.34"/>
    <x v="33"/>
    <n v="0"/>
  </r>
  <r>
    <d v="2025-10-28T00:00:00"/>
    <x v="0"/>
    <n v="98.75"/>
    <x v="104"/>
    <n v="0"/>
  </r>
  <r>
    <d v="2025-10-28T00:00:00"/>
    <x v="1"/>
    <n v="98.42"/>
    <x v="7"/>
    <n v="0"/>
  </r>
  <r>
    <d v="2025-10-28T00:00:00"/>
    <x v="2"/>
    <n v="98.81"/>
    <x v="380"/>
    <n v="0"/>
  </r>
  <r>
    <d v="2025-10-29T00:00:00"/>
    <x v="0"/>
    <n v="99.08"/>
    <x v="123"/>
    <n v="0"/>
  </r>
  <r>
    <d v="2025-10-29T00:00:00"/>
    <x v="1"/>
    <n v="98.49"/>
    <x v="122"/>
    <n v="0"/>
  </r>
  <r>
    <d v="2025-10-29T00:00:00"/>
    <x v="2"/>
    <n v="98.65"/>
    <x v="126"/>
    <n v="0"/>
  </r>
  <r>
    <d v="2025-10-30T00:00:00"/>
    <x v="0"/>
    <n v="98.73"/>
    <x v="102"/>
    <n v="1"/>
  </r>
  <r>
    <d v="2025-10-30T00:00:00"/>
    <x v="1"/>
    <n v="98.71"/>
    <x v="212"/>
    <n v="0"/>
  </r>
  <r>
    <d v="2025-10-30T00:00:00"/>
    <x v="2"/>
    <n v="98.36"/>
    <x v="11"/>
    <n v="0"/>
  </r>
  <r>
    <d v="2025-10-31T00:00:00"/>
    <x v="0"/>
    <n v="97.9"/>
    <x v="260"/>
    <n v="0"/>
  </r>
  <r>
    <d v="2025-10-31T00:00:00"/>
    <x v="1"/>
    <n v="98.04"/>
    <x v="336"/>
    <n v="0"/>
  </r>
  <r>
    <d v="2025-10-31T00:00:00"/>
    <x v="2"/>
    <n v="97.83"/>
    <x v="28"/>
    <n v="0"/>
  </r>
  <r>
    <d v="2025-11-01T00:00:00"/>
    <x v="0"/>
    <n v="97.73"/>
    <x v="166"/>
    <n v="1"/>
  </r>
  <r>
    <d v="2025-11-01T00:00:00"/>
    <x v="1"/>
    <n v="99.37"/>
    <x v="352"/>
    <n v="0"/>
  </r>
  <r>
    <d v="2025-11-01T00:00:00"/>
    <x v="2"/>
    <n v="98.28"/>
    <x v="292"/>
    <n v="0"/>
  </r>
  <r>
    <d v="2025-11-02T00:00:00"/>
    <x v="0"/>
    <n v="99.69"/>
    <x v="79"/>
    <n v="0"/>
  </r>
  <r>
    <d v="2025-11-02T00:00:00"/>
    <x v="1"/>
    <n v="97.13"/>
    <x v="125"/>
    <n v="1"/>
  </r>
  <r>
    <d v="2025-11-02T00:00:00"/>
    <x v="2"/>
    <n v="98.03"/>
    <x v="107"/>
    <n v="0"/>
  </r>
  <r>
    <d v="2025-11-03T00:00:00"/>
    <x v="0"/>
    <n v="99.02"/>
    <x v="43"/>
    <n v="0"/>
  </r>
  <r>
    <d v="2025-11-03T00:00:00"/>
    <x v="1"/>
    <n v="98.8"/>
    <x v="155"/>
    <n v="0"/>
  </r>
  <r>
    <d v="2025-11-03T00:00:00"/>
    <x v="2"/>
    <n v="97.68"/>
    <x v="63"/>
    <n v="1"/>
  </r>
  <r>
    <d v="2025-11-04T00:00:00"/>
    <x v="0"/>
    <n v="100"/>
    <x v="64"/>
    <n v="0"/>
  </r>
  <r>
    <d v="2025-11-04T00:00:00"/>
    <x v="1"/>
    <n v="99.53"/>
    <x v="225"/>
    <n v="0"/>
  </r>
  <r>
    <d v="2025-11-04T00:00:00"/>
    <x v="2"/>
    <n v="97.83"/>
    <x v="47"/>
    <n v="1"/>
  </r>
  <r>
    <d v="2025-11-05T00:00:00"/>
    <x v="0"/>
    <n v="98.74"/>
    <x v="56"/>
    <n v="0"/>
  </r>
  <r>
    <d v="2025-11-05T00:00:00"/>
    <x v="1"/>
    <n v="99.7"/>
    <x v="139"/>
    <n v="0"/>
  </r>
  <r>
    <d v="2025-11-05T00:00:00"/>
    <x v="2"/>
    <n v="98.24"/>
    <x v="381"/>
    <n v="0"/>
  </r>
  <r>
    <d v="2025-11-06T00:00:00"/>
    <x v="0"/>
    <n v="99.35"/>
    <x v="352"/>
    <n v="1"/>
  </r>
  <r>
    <d v="2025-11-06T00:00:00"/>
    <x v="1"/>
    <n v="99.37"/>
    <x v="37"/>
    <n v="0"/>
  </r>
  <r>
    <d v="2025-11-06T00:00:00"/>
    <x v="2"/>
    <n v="96.63"/>
    <x v="30"/>
    <n v="0"/>
  </r>
  <r>
    <d v="2025-11-07T00:00:00"/>
    <x v="0"/>
    <n v="99.33"/>
    <x v="9"/>
    <n v="0"/>
  </r>
  <r>
    <d v="2025-11-07T00:00:00"/>
    <x v="1"/>
    <n v="98.29"/>
    <x v="99"/>
    <n v="1"/>
  </r>
  <r>
    <d v="2025-11-07T00:00:00"/>
    <x v="2"/>
    <n v="98.45"/>
    <x v="382"/>
    <n v="0"/>
  </r>
  <r>
    <d v="2025-11-08T00:00:00"/>
    <x v="0"/>
    <n v="98.86"/>
    <x v="155"/>
    <n v="0"/>
  </r>
  <r>
    <d v="2025-11-08T00:00:00"/>
    <x v="1"/>
    <n v="99.09"/>
    <x v="65"/>
    <n v="0"/>
  </r>
  <r>
    <d v="2025-11-08T00:00:00"/>
    <x v="2"/>
    <n v="98.27"/>
    <x v="46"/>
    <n v="1"/>
  </r>
  <r>
    <d v="2025-11-09T00:00:00"/>
    <x v="0"/>
    <n v="98.92"/>
    <x v="269"/>
    <n v="0"/>
  </r>
  <r>
    <d v="2025-11-09T00:00:00"/>
    <x v="1"/>
    <n v="98.98"/>
    <x v="95"/>
    <n v="0"/>
  </r>
  <r>
    <d v="2025-11-09T00:00:00"/>
    <x v="2"/>
    <n v="99.11"/>
    <x v="89"/>
    <n v="0"/>
  </r>
  <r>
    <d v="2025-11-10T00:00:00"/>
    <x v="0"/>
    <n v="98.89"/>
    <x v="376"/>
    <n v="0"/>
  </r>
  <r>
    <d v="2025-11-10T00:00:00"/>
    <x v="1"/>
    <n v="98.34"/>
    <x v="58"/>
    <n v="1"/>
  </r>
  <r>
    <d v="2025-11-10T00:00:00"/>
    <x v="2"/>
    <n v="98.36"/>
    <x v="150"/>
    <n v="0"/>
  </r>
  <r>
    <d v="2025-11-11T00:00:00"/>
    <x v="0"/>
    <n v="98.19"/>
    <x v="355"/>
    <n v="1"/>
  </r>
  <r>
    <d v="2025-11-11T00:00:00"/>
    <x v="1"/>
    <n v="99.08"/>
    <x v="34"/>
    <n v="0"/>
  </r>
  <r>
    <d v="2025-11-11T00:00:00"/>
    <x v="2"/>
    <n v="98.95"/>
    <x v="49"/>
    <n v="0"/>
  </r>
  <r>
    <d v="2025-11-12T00:00:00"/>
    <x v="0"/>
    <n v="98.92"/>
    <x v="31"/>
    <n v="0"/>
  </r>
  <r>
    <d v="2025-11-12T00:00:00"/>
    <x v="1"/>
    <n v="99.13"/>
    <x v="18"/>
    <n v="0"/>
  </r>
  <r>
    <d v="2025-11-12T00:00:00"/>
    <x v="2"/>
    <n v="98.32"/>
    <x v="174"/>
    <n v="0"/>
  </r>
  <r>
    <d v="2025-11-13T00:00:00"/>
    <x v="0"/>
    <n v="98.63"/>
    <x v="50"/>
    <n v="0"/>
  </r>
  <r>
    <d v="2025-11-13T00:00:00"/>
    <x v="1"/>
    <n v="98.44"/>
    <x v="163"/>
    <n v="0"/>
  </r>
  <r>
    <d v="2025-11-13T00:00:00"/>
    <x v="2"/>
    <n v="98.7"/>
    <x v="383"/>
    <n v="0"/>
  </r>
  <r>
    <d v="2025-11-14T00:00:00"/>
    <x v="0"/>
    <n v="99.02"/>
    <x v="372"/>
    <n v="0"/>
  </r>
  <r>
    <d v="2025-11-14T00:00:00"/>
    <x v="1"/>
    <n v="99.24"/>
    <x v="291"/>
    <n v="0"/>
  </r>
  <r>
    <d v="2025-11-14T00:00:00"/>
    <x v="2"/>
    <n v="98.51"/>
    <x v="197"/>
    <n v="0"/>
  </r>
  <r>
    <d v="2025-11-15T00:00:00"/>
    <x v="0"/>
    <n v="98.74"/>
    <x v="216"/>
    <n v="0"/>
  </r>
  <r>
    <d v="2025-11-15T00:00:00"/>
    <x v="1"/>
    <n v="98.14"/>
    <x v="211"/>
    <n v="0"/>
  </r>
  <r>
    <d v="2025-11-15T00:00:00"/>
    <x v="2"/>
    <n v="98.3"/>
    <x v="158"/>
    <n v="1"/>
  </r>
  <r>
    <d v="2025-11-16T00:00:00"/>
    <x v="0"/>
    <n v="98.74"/>
    <x v="92"/>
    <n v="0"/>
  </r>
  <r>
    <d v="2025-11-16T00:00:00"/>
    <x v="1"/>
    <n v="99.51"/>
    <x v="345"/>
    <n v="0"/>
  </r>
  <r>
    <d v="2025-11-16T00:00:00"/>
    <x v="2"/>
    <n v="98.13"/>
    <x v="244"/>
    <n v="0"/>
  </r>
  <r>
    <d v="2025-11-17T00:00:00"/>
    <x v="0"/>
    <n v="98.68"/>
    <x v="384"/>
    <n v="0"/>
  </r>
  <r>
    <d v="2025-11-17T00:00:00"/>
    <x v="1"/>
    <n v="98.62"/>
    <x v="352"/>
    <n v="0"/>
  </r>
  <r>
    <d v="2025-11-17T00:00:00"/>
    <x v="2"/>
    <n v="98.74"/>
    <x v="385"/>
    <n v="1"/>
  </r>
  <r>
    <d v="2025-11-18T00:00:00"/>
    <x v="0"/>
    <n v="97.96"/>
    <x v="148"/>
    <n v="0"/>
  </r>
  <r>
    <d v="2025-11-18T00:00:00"/>
    <x v="1"/>
    <n v="99.46"/>
    <x v="15"/>
    <n v="0"/>
  </r>
  <r>
    <d v="2025-11-18T00:00:00"/>
    <x v="2"/>
    <n v="97.96"/>
    <x v="386"/>
    <n v="0"/>
  </r>
  <r>
    <d v="2025-11-19T00:00:00"/>
    <x v="0"/>
    <n v="99.51"/>
    <x v="5"/>
    <n v="2"/>
  </r>
  <r>
    <d v="2025-11-19T00:00:00"/>
    <x v="1"/>
    <n v="98.8"/>
    <x v="260"/>
    <n v="0"/>
  </r>
  <r>
    <d v="2025-11-19T00:00:00"/>
    <x v="2"/>
    <n v="98.04"/>
    <x v="130"/>
    <n v="0"/>
  </r>
  <r>
    <d v="2025-11-20T00:00:00"/>
    <x v="0"/>
    <n v="98.4"/>
    <x v="78"/>
    <n v="0"/>
  </r>
  <r>
    <d v="2025-11-20T00:00:00"/>
    <x v="1"/>
    <n v="97.29"/>
    <x v="130"/>
    <n v="1"/>
  </r>
  <r>
    <d v="2025-11-20T00:00:00"/>
    <x v="2"/>
    <n v="98.53"/>
    <x v="277"/>
    <n v="0"/>
  </r>
  <r>
    <d v="2025-11-21T00:00:00"/>
    <x v="0"/>
    <n v="99.2"/>
    <x v="353"/>
    <n v="0"/>
  </r>
  <r>
    <d v="2025-11-21T00:00:00"/>
    <x v="1"/>
    <n v="99.1"/>
    <x v="284"/>
    <n v="0"/>
  </r>
  <r>
    <d v="2025-11-21T00:00:00"/>
    <x v="2"/>
    <n v="98.24"/>
    <x v="206"/>
    <n v="2"/>
  </r>
  <r>
    <d v="2025-11-22T00:00:00"/>
    <x v="0"/>
    <n v="97.65"/>
    <x v="328"/>
    <n v="0"/>
  </r>
  <r>
    <d v="2025-11-22T00:00:00"/>
    <x v="1"/>
    <n v="99.02"/>
    <x v="21"/>
    <n v="0"/>
  </r>
  <r>
    <d v="2025-11-22T00:00:00"/>
    <x v="2"/>
    <n v="97.89"/>
    <x v="367"/>
    <n v="1"/>
  </r>
  <r>
    <d v="2025-11-23T00:00:00"/>
    <x v="0"/>
    <n v="99.25"/>
    <x v="365"/>
    <n v="0"/>
  </r>
  <r>
    <d v="2025-11-23T00:00:00"/>
    <x v="1"/>
    <n v="98.6"/>
    <x v="302"/>
    <n v="0"/>
  </r>
  <r>
    <d v="2025-11-23T00:00:00"/>
    <x v="2"/>
    <n v="97.85"/>
    <x v="333"/>
    <n v="0"/>
  </r>
  <r>
    <d v="2025-11-24T00:00:00"/>
    <x v="0"/>
    <n v="98.55"/>
    <x v="90"/>
    <n v="0"/>
  </r>
  <r>
    <d v="2025-11-24T00:00:00"/>
    <x v="1"/>
    <n v="99.23"/>
    <x v="387"/>
    <n v="0"/>
  </r>
  <r>
    <d v="2025-11-24T00:00:00"/>
    <x v="2"/>
    <n v="98.13"/>
    <x v="20"/>
    <n v="0"/>
  </r>
  <r>
    <d v="2025-11-25T00:00:00"/>
    <x v="0"/>
    <n v="99.29"/>
    <x v="353"/>
    <n v="0"/>
  </r>
  <r>
    <d v="2025-11-25T00:00:00"/>
    <x v="1"/>
    <n v="99.05"/>
    <x v="239"/>
    <n v="0"/>
  </r>
  <r>
    <d v="2025-11-25T00:00:00"/>
    <x v="2"/>
    <n v="98.37"/>
    <x v="128"/>
    <n v="0"/>
  </r>
  <r>
    <d v="2025-11-26T00:00:00"/>
    <x v="0"/>
    <n v="98.78"/>
    <x v="156"/>
    <n v="1"/>
  </r>
  <r>
    <d v="2025-11-26T00:00:00"/>
    <x v="1"/>
    <n v="98.75"/>
    <x v="93"/>
    <n v="0"/>
  </r>
  <r>
    <d v="2025-11-26T00:00:00"/>
    <x v="2"/>
    <n v="97.53"/>
    <x v="91"/>
    <n v="0"/>
  </r>
  <r>
    <d v="2025-11-27T00:00:00"/>
    <x v="0"/>
    <n v="98.6"/>
    <x v="79"/>
    <n v="1"/>
  </r>
  <r>
    <d v="2025-11-27T00:00:00"/>
    <x v="1"/>
    <n v="98.31"/>
    <x v="327"/>
    <n v="0"/>
  </r>
  <r>
    <d v="2025-11-27T00:00:00"/>
    <x v="2"/>
    <n v="97.78"/>
    <x v="388"/>
    <n v="0"/>
  </r>
  <r>
    <d v="2025-11-28T00:00:00"/>
    <x v="0"/>
    <n v="99.01"/>
    <x v="103"/>
    <n v="0"/>
  </r>
  <r>
    <d v="2025-11-28T00:00:00"/>
    <x v="1"/>
    <n v="99.57"/>
    <x v="223"/>
    <n v="0"/>
  </r>
  <r>
    <d v="2025-11-28T00:00:00"/>
    <x v="2"/>
    <n v="98.96"/>
    <x v="258"/>
    <n v="0"/>
  </r>
  <r>
    <d v="2025-11-29T00:00:00"/>
    <x v="0"/>
    <n v="98.35"/>
    <x v="18"/>
    <n v="1"/>
  </r>
  <r>
    <d v="2025-11-29T00:00:00"/>
    <x v="1"/>
    <n v="98.49"/>
    <x v="83"/>
    <n v="0"/>
  </r>
  <r>
    <d v="2025-11-29T00:00:00"/>
    <x v="2"/>
    <n v="97.81"/>
    <x v="374"/>
    <n v="1"/>
  </r>
  <r>
    <d v="2025-11-30T00:00:00"/>
    <x v="0"/>
    <n v="98.46"/>
    <x v="217"/>
    <n v="0"/>
  </r>
  <r>
    <d v="2025-11-30T00:00:00"/>
    <x v="1"/>
    <n v="98.43"/>
    <x v="282"/>
    <n v="0"/>
  </r>
  <r>
    <d v="2025-11-30T00:00:00"/>
    <x v="2"/>
    <n v="97.75"/>
    <x v="389"/>
    <n v="1"/>
  </r>
  <r>
    <d v="2025-12-01T00:00:00"/>
    <x v="0"/>
    <n v="98.17"/>
    <x v="318"/>
    <n v="1"/>
  </r>
  <r>
    <d v="2025-12-01T00:00:00"/>
    <x v="1"/>
    <n v="99.41"/>
    <x v="156"/>
    <n v="0"/>
  </r>
  <r>
    <d v="2025-12-01T00:00:00"/>
    <x v="2"/>
    <n v="98.83"/>
    <x v="213"/>
    <n v="0"/>
  </r>
  <r>
    <d v="2025-12-02T00:00:00"/>
    <x v="0"/>
    <n v="97.46"/>
    <x v="16"/>
    <n v="0"/>
  </r>
  <r>
    <d v="2025-12-02T00:00:00"/>
    <x v="1"/>
    <n v="98.84"/>
    <x v="70"/>
    <n v="0"/>
  </r>
  <r>
    <d v="2025-12-02T00:00:00"/>
    <x v="2"/>
    <n v="97.95"/>
    <x v="390"/>
    <n v="0"/>
  </r>
  <r>
    <d v="2025-12-03T00:00:00"/>
    <x v="0"/>
    <n v="98.53"/>
    <x v="327"/>
    <n v="0"/>
  </r>
  <r>
    <d v="2025-12-03T00:00:00"/>
    <x v="1"/>
    <n v="98.9"/>
    <x v="212"/>
    <n v="0"/>
  </r>
  <r>
    <d v="2025-12-03T00:00:00"/>
    <x v="2"/>
    <n v="97.92"/>
    <x v="51"/>
    <n v="0"/>
  </r>
  <r>
    <d v="2025-12-04T00:00:00"/>
    <x v="0"/>
    <n v="98.84"/>
    <x v="266"/>
    <n v="0"/>
  </r>
  <r>
    <d v="2025-12-04T00:00:00"/>
    <x v="1"/>
    <n v="99.03"/>
    <x v="209"/>
    <n v="0"/>
  </r>
  <r>
    <d v="2025-12-04T00:00:00"/>
    <x v="2"/>
    <n v="98.36"/>
    <x v="158"/>
    <n v="0"/>
  </r>
  <r>
    <d v="2025-12-05T00:00:00"/>
    <x v="0"/>
    <n v="99.54"/>
    <x v="79"/>
    <n v="0"/>
  </r>
  <r>
    <d v="2025-12-05T00:00:00"/>
    <x v="1"/>
    <n v="97.64"/>
    <x v="7"/>
    <n v="1"/>
  </r>
  <r>
    <d v="2025-12-05T00:00:00"/>
    <x v="2"/>
    <n v="98.7"/>
    <x v="251"/>
    <n v="0"/>
  </r>
  <r>
    <d v="2025-12-06T00:00:00"/>
    <x v="0"/>
    <n v="99.17"/>
    <x v="391"/>
    <n v="0"/>
  </r>
  <r>
    <d v="2025-12-06T00:00:00"/>
    <x v="1"/>
    <n v="97.9"/>
    <x v="192"/>
    <n v="1"/>
  </r>
  <r>
    <d v="2025-12-06T00:00:00"/>
    <x v="2"/>
    <n v="97.7"/>
    <x v="392"/>
    <n v="0"/>
  </r>
  <r>
    <d v="2025-12-07T00:00:00"/>
    <x v="0"/>
    <n v="97.6"/>
    <x v="325"/>
    <n v="1"/>
  </r>
  <r>
    <d v="2025-12-07T00:00:00"/>
    <x v="1"/>
    <n v="98.53"/>
    <x v="260"/>
    <n v="0"/>
  </r>
  <r>
    <d v="2025-12-07T00:00:00"/>
    <x v="2"/>
    <n v="97.78"/>
    <x v="393"/>
    <n v="0"/>
  </r>
  <r>
    <d v="2025-12-08T00:00:00"/>
    <x v="0"/>
    <n v="99.12"/>
    <x v="26"/>
    <n v="0"/>
  </r>
  <r>
    <d v="2025-12-08T00:00:00"/>
    <x v="1"/>
    <n v="99.16"/>
    <x v="394"/>
    <n v="0"/>
  </r>
  <r>
    <d v="2025-12-08T00:00:00"/>
    <x v="2"/>
    <n v="97.85"/>
    <x v="30"/>
    <n v="1"/>
  </r>
  <r>
    <d v="2025-12-09T00:00:00"/>
    <x v="0"/>
    <n v="99.26"/>
    <x v="153"/>
    <n v="1"/>
  </r>
  <r>
    <d v="2025-12-09T00:00:00"/>
    <x v="1"/>
    <n v="98.29"/>
    <x v="208"/>
    <n v="0"/>
  </r>
  <r>
    <d v="2025-12-09T00:00:00"/>
    <x v="2"/>
    <n v="98.11"/>
    <x v="395"/>
    <n v="0"/>
  </r>
  <r>
    <d v="2025-12-10T00:00:00"/>
    <x v="0"/>
    <n v="98.68"/>
    <x v="151"/>
    <n v="0"/>
  </r>
  <r>
    <d v="2025-12-10T00:00:00"/>
    <x v="1"/>
    <n v="98.37"/>
    <x v="303"/>
    <n v="0"/>
  </r>
  <r>
    <d v="2025-12-10T00:00:00"/>
    <x v="2"/>
    <n v="98.09"/>
    <x v="115"/>
    <n v="0"/>
  </r>
  <r>
    <d v="2025-12-11T00:00:00"/>
    <x v="0"/>
    <n v="99.16"/>
    <x v="180"/>
    <n v="0"/>
  </r>
  <r>
    <d v="2025-12-11T00:00:00"/>
    <x v="1"/>
    <n v="98.69"/>
    <x v="271"/>
    <n v="0"/>
  </r>
  <r>
    <d v="2025-12-11T00:00:00"/>
    <x v="2"/>
    <n v="98.16"/>
    <x v="289"/>
    <n v="0"/>
  </r>
  <r>
    <d v="2025-12-12T00:00:00"/>
    <x v="0"/>
    <n v="98.89"/>
    <x v="77"/>
    <n v="0"/>
  </r>
  <r>
    <d v="2025-12-12T00:00:00"/>
    <x v="1"/>
    <n v="98.7"/>
    <x v="146"/>
    <n v="0"/>
  </r>
  <r>
    <d v="2025-12-12T00:00:00"/>
    <x v="2"/>
    <n v="98.59"/>
    <x v="271"/>
    <n v="1"/>
  </r>
  <r>
    <d v="2025-12-13T00:00:00"/>
    <x v="0"/>
    <n v="98.95"/>
    <x v="362"/>
    <n v="0"/>
  </r>
  <r>
    <d v="2025-12-13T00:00:00"/>
    <x v="1"/>
    <n v="98.01"/>
    <x v="391"/>
    <n v="1"/>
  </r>
  <r>
    <d v="2025-12-13T00:00:00"/>
    <x v="2"/>
    <n v="98.39"/>
    <x v="342"/>
    <n v="0"/>
  </r>
  <r>
    <d v="2025-12-14T00:00:00"/>
    <x v="0"/>
    <n v="99.11"/>
    <x v="169"/>
    <n v="0"/>
  </r>
  <r>
    <d v="2025-12-14T00:00:00"/>
    <x v="1"/>
    <n v="99.51"/>
    <x v="149"/>
    <n v="0"/>
  </r>
  <r>
    <d v="2025-12-14T00:00:00"/>
    <x v="2"/>
    <n v="98.75"/>
    <x v="236"/>
    <n v="0"/>
  </r>
  <r>
    <d v="2025-12-15T00:00:00"/>
    <x v="0"/>
    <n v="98.41"/>
    <x v="38"/>
    <n v="1"/>
  </r>
  <r>
    <d v="2025-12-15T00:00:00"/>
    <x v="1"/>
    <n v="98.34"/>
    <x v="132"/>
    <n v="0"/>
  </r>
  <r>
    <d v="2025-12-15T00:00:00"/>
    <x v="2"/>
    <n v="97.77"/>
    <x v="71"/>
    <n v="0"/>
  </r>
  <r>
    <d v="2025-12-16T00:00:00"/>
    <x v="0"/>
    <n v="99.35"/>
    <x v="46"/>
    <n v="0"/>
  </r>
  <r>
    <d v="2025-12-16T00:00:00"/>
    <x v="1"/>
    <n v="98.83"/>
    <x v="260"/>
    <n v="0"/>
  </r>
  <r>
    <d v="2025-12-16T00:00:00"/>
    <x v="2"/>
    <n v="98.7"/>
    <x v="357"/>
    <n v="0"/>
  </r>
  <r>
    <d v="2025-12-17T00:00:00"/>
    <x v="0"/>
    <n v="98.69"/>
    <x v="103"/>
    <n v="0"/>
  </r>
  <r>
    <d v="2025-12-17T00:00:00"/>
    <x v="1"/>
    <n v="98.05"/>
    <x v="97"/>
    <n v="0"/>
  </r>
  <r>
    <d v="2025-12-17T00:00:00"/>
    <x v="2"/>
    <n v="99.21"/>
    <x v="151"/>
    <n v="1"/>
  </r>
  <r>
    <d v="2025-12-18T00:00:00"/>
    <x v="0"/>
    <n v="99.32"/>
    <x v="137"/>
    <n v="0"/>
  </r>
  <r>
    <d v="2025-12-18T00:00:00"/>
    <x v="1"/>
    <n v="98.14"/>
    <x v="232"/>
    <n v="0"/>
  </r>
  <r>
    <d v="2025-12-18T00:00:00"/>
    <x v="2"/>
    <n v="98.82"/>
    <x v="336"/>
    <n v="0"/>
  </r>
  <r>
    <d v="2025-12-19T00:00:00"/>
    <x v="0"/>
    <n v="99.17"/>
    <x v="346"/>
    <n v="1"/>
  </r>
  <r>
    <d v="2025-12-19T00:00:00"/>
    <x v="1"/>
    <n v="99.15"/>
    <x v="396"/>
    <n v="0"/>
  </r>
  <r>
    <d v="2025-12-19T00:00:00"/>
    <x v="2"/>
    <n v="98.17"/>
    <x v="163"/>
    <n v="0"/>
  </r>
  <r>
    <d v="2025-12-20T00:00:00"/>
    <x v="0"/>
    <n v="98.73"/>
    <x v="352"/>
    <n v="0"/>
  </r>
  <r>
    <d v="2025-12-20T00:00:00"/>
    <x v="1"/>
    <n v="98.42"/>
    <x v="46"/>
    <n v="0"/>
  </r>
  <r>
    <d v="2025-12-20T00:00:00"/>
    <x v="2"/>
    <n v="98.38"/>
    <x v="356"/>
    <n v="0"/>
  </r>
  <r>
    <d v="2025-12-21T00:00:00"/>
    <x v="0"/>
    <n v="99.69"/>
    <x v="4"/>
    <n v="0"/>
  </r>
  <r>
    <d v="2025-12-21T00:00:00"/>
    <x v="1"/>
    <n v="98.06"/>
    <x v="130"/>
    <n v="0"/>
  </r>
  <r>
    <d v="2025-12-21T00:00:00"/>
    <x v="2"/>
    <n v="98.24"/>
    <x v="397"/>
    <n v="0"/>
  </r>
  <r>
    <d v="2025-12-22T00:00:00"/>
    <x v="0"/>
    <n v="98.6"/>
    <x v="374"/>
    <n v="0"/>
  </r>
  <r>
    <d v="2025-12-22T00:00:00"/>
    <x v="1"/>
    <n v="98.71"/>
    <x v="129"/>
    <n v="0"/>
  </r>
  <r>
    <d v="2025-12-22T00:00:00"/>
    <x v="2"/>
    <n v="97.81"/>
    <x v="294"/>
    <n v="0"/>
  </r>
  <r>
    <d v="2025-12-23T00:00:00"/>
    <x v="0"/>
    <n v="100"/>
    <x v="267"/>
    <n v="1"/>
  </r>
  <r>
    <d v="2025-12-23T00:00:00"/>
    <x v="1"/>
    <n v="98.55"/>
    <x v="193"/>
    <n v="0"/>
  </r>
  <r>
    <d v="2025-12-23T00:00:00"/>
    <x v="2"/>
    <n v="97.52"/>
    <x v="167"/>
    <n v="0"/>
  </r>
  <r>
    <d v="2025-12-24T00:00:00"/>
    <x v="0"/>
    <n v="99.13"/>
    <x v="398"/>
    <n v="0"/>
  </r>
  <r>
    <d v="2025-12-24T00:00:00"/>
    <x v="1"/>
    <n v="98.45"/>
    <x v="93"/>
    <n v="0"/>
  </r>
  <r>
    <d v="2025-12-24T00:00:00"/>
    <x v="2"/>
    <n v="98.43"/>
    <x v="191"/>
    <n v="1"/>
  </r>
  <r>
    <d v="2025-12-25T00:00:00"/>
    <x v="0"/>
    <n v="99.31"/>
    <x v="208"/>
    <n v="0"/>
  </r>
  <r>
    <d v="2025-12-25T00:00:00"/>
    <x v="1"/>
    <n v="99.2"/>
    <x v="399"/>
    <n v="0"/>
  </r>
  <r>
    <d v="2025-12-25T00:00:00"/>
    <x v="2"/>
    <n v="98.45"/>
    <x v="88"/>
    <n v="1"/>
  </r>
  <r>
    <d v="2025-12-26T00:00:00"/>
    <x v="0"/>
    <n v="98.19"/>
    <x v="400"/>
    <n v="0"/>
  </r>
  <r>
    <d v="2025-12-26T00:00:00"/>
    <x v="1"/>
    <n v="98.53"/>
    <x v="391"/>
    <n v="0"/>
  </r>
  <r>
    <d v="2025-12-26T00:00:00"/>
    <x v="2"/>
    <n v="98.8"/>
    <x v="183"/>
    <n v="1"/>
  </r>
  <r>
    <d v="2025-12-27T00:00:00"/>
    <x v="0"/>
    <n v="98.25"/>
    <x v="122"/>
    <n v="0"/>
  </r>
  <r>
    <d v="2025-12-27T00:00:00"/>
    <x v="1"/>
    <n v="98.78"/>
    <x v="75"/>
    <n v="0"/>
  </r>
  <r>
    <d v="2025-12-27T00:00:00"/>
    <x v="2"/>
    <n v="99.1"/>
    <x v="401"/>
    <n v="0"/>
  </r>
  <r>
    <d v="2025-12-28T00:00:00"/>
    <x v="0"/>
    <n v="98.88"/>
    <x v="326"/>
    <n v="0"/>
  </r>
  <r>
    <d v="2025-12-28T00:00:00"/>
    <x v="1"/>
    <n v="97.93"/>
    <x v="74"/>
    <n v="0"/>
  </r>
  <r>
    <d v="2025-12-28T00:00:00"/>
    <x v="2"/>
    <n v="98.16"/>
    <x v="252"/>
    <n v="0"/>
  </r>
  <r>
    <d v="2025-12-29T00:00:00"/>
    <x v="0"/>
    <n v="98.57"/>
    <x v="142"/>
    <n v="0"/>
  </r>
  <r>
    <d v="2025-12-29T00:00:00"/>
    <x v="1"/>
    <n v="98.83"/>
    <x v="175"/>
    <n v="0"/>
  </r>
  <r>
    <d v="2025-12-29T00:00:00"/>
    <x v="2"/>
    <n v="98.71"/>
    <x v="221"/>
    <n v="0"/>
  </r>
  <r>
    <d v="2025-12-30T00:00:00"/>
    <x v="0"/>
    <n v="98.7"/>
    <x v="341"/>
    <n v="0"/>
  </r>
  <r>
    <d v="2025-12-30T00:00:00"/>
    <x v="1"/>
    <n v="98.56"/>
    <x v="293"/>
    <n v="0"/>
  </r>
  <r>
    <d v="2025-12-30T00:00:00"/>
    <x v="2"/>
    <n v="98.56"/>
    <x v="402"/>
    <n v="0"/>
  </r>
  <r>
    <d v="2025-12-31T00:00:00"/>
    <x v="0"/>
    <n v="98.77"/>
    <x v="79"/>
    <n v="0"/>
  </r>
  <r>
    <d v="2025-12-31T00:00:00"/>
    <x v="1"/>
    <n v="99.15"/>
    <x v="3"/>
    <n v="0"/>
  </r>
  <r>
    <d v="2025-12-31T00:00:00"/>
    <x v="2"/>
    <n v="98.28"/>
    <x v="271"/>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5">
  <r>
    <x v="0"/>
    <x v="0"/>
    <x v="0"/>
    <x v="0"/>
    <n v="16.989999999999998"/>
    <x v="0"/>
    <x v="0"/>
  </r>
  <r>
    <x v="0"/>
    <x v="1"/>
    <x v="1"/>
    <x v="1"/>
    <n v="14.82"/>
    <x v="1"/>
    <x v="1"/>
  </r>
  <r>
    <x v="0"/>
    <x v="2"/>
    <x v="2"/>
    <x v="2"/>
    <n v="113.62"/>
    <x v="2"/>
    <x v="2"/>
  </r>
  <r>
    <x v="0"/>
    <x v="3"/>
    <x v="3"/>
    <x v="2"/>
    <n v="240.39"/>
    <x v="3"/>
    <x v="2"/>
  </r>
  <r>
    <x v="0"/>
    <x v="4"/>
    <x v="4"/>
    <x v="2"/>
    <n v="2158.3200000000002"/>
    <x v="4"/>
    <x v="2"/>
  </r>
  <r>
    <x v="1"/>
    <x v="0"/>
    <x v="5"/>
    <x v="3"/>
    <n v="15.32"/>
    <x v="4"/>
    <x v="3"/>
  </r>
  <r>
    <x v="1"/>
    <x v="1"/>
    <x v="6"/>
    <x v="4"/>
    <n v="18.510000000000002"/>
    <x v="4"/>
    <x v="4"/>
  </r>
  <r>
    <x v="1"/>
    <x v="2"/>
    <x v="7"/>
    <x v="2"/>
    <n v="117.32"/>
    <x v="5"/>
    <x v="2"/>
  </r>
  <r>
    <x v="1"/>
    <x v="3"/>
    <x v="8"/>
    <x v="2"/>
    <n v="222.28"/>
    <x v="6"/>
    <x v="2"/>
  </r>
  <r>
    <x v="1"/>
    <x v="4"/>
    <x v="4"/>
    <x v="2"/>
    <n v="2273.88"/>
    <x v="4"/>
    <x v="2"/>
  </r>
  <r>
    <x v="2"/>
    <x v="0"/>
    <x v="9"/>
    <x v="5"/>
    <n v="17.12"/>
    <x v="7"/>
    <x v="5"/>
  </r>
  <r>
    <x v="2"/>
    <x v="1"/>
    <x v="10"/>
    <x v="6"/>
    <n v="17.02"/>
    <x v="8"/>
    <x v="6"/>
  </r>
  <r>
    <x v="2"/>
    <x v="2"/>
    <x v="11"/>
    <x v="2"/>
    <n v="113.34"/>
    <x v="9"/>
    <x v="2"/>
  </r>
  <r>
    <x v="2"/>
    <x v="3"/>
    <x v="12"/>
    <x v="2"/>
    <n v="199.34"/>
    <x v="10"/>
    <x v="2"/>
  </r>
  <r>
    <x v="2"/>
    <x v="4"/>
    <x v="4"/>
    <x v="2"/>
    <n v="2150.75"/>
    <x v="4"/>
    <x v="2"/>
  </r>
  <r>
    <x v="3"/>
    <x v="0"/>
    <x v="13"/>
    <x v="7"/>
    <n v="15.62"/>
    <x v="4"/>
    <x v="7"/>
  </r>
  <r>
    <x v="3"/>
    <x v="1"/>
    <x v="14"/>
    <x v="8"/>
    <n v="17.36"/>
    <x v="11"/>
    <x v="8"/>
  </r>
  <r>
    <x v="3"/>
    <x v="2"/>
    <x v="15"/>
    <x v="2"/>
    <n v="117.95"/>
    <x v="7"/>
    <x v="2"/>
  </r>
  <r>
    <x v="3"/>
    <x v="3"/>
    <x v="16"/>
    <x v="2"/>
    <n v="203.14"/>
    <x v="12"/>
    <x v="2"/>
  </r>
  <r>
    <x v="3"/>
    <x v="4"/>
    <x v="4"/>
    <x v="2"/>
    <n v="2465.2600000000002"/>
    <x v="4"/>
    <x v="2"/>
  </r>
  <r>
    <x v="4"/>
    <x v="0"/>
    <x v="17"/>
    <x v="9"/>
    <n v="16.93"/>
    <x v="13"/>
    <x v="9"/>
  </r>
  <r>
    <x v="4"/>
    <x v="1"/>
    <x v="18"/>
    <x v="10"/>
    <n v="19.61"/>
    <x v="14"/>
    <x v="10"/>
  </r>
  <r>
    <x v="4"/>
    <x v="2"/>
    <x v="19"/>
    <x v="2"/>
    <n v="98.79"/>
    <x v="15"/>
    <x v="2"/>
  </r>
  <r>
    <x v="4"/>
    <x v="3"/>
    <x v="20"/>
    <x v="2"/>
    <n v="220.55"/>
    <x v="16"/>
    <x v="2"/>
  </r>
  <r>
    <x v="4"/>
    <x v="4"/>
    <x v="4"/>
    <x v="2"/>
    <n v="2147.8000000000002"/>
    <x v="4"/>
    <x v="2"/>
  </r>
  <r>
    <x v="5"/>
    <x v="0"/>
    <x v="21"/>
    <x v="11"/>
    <n v="16.45"/>
    <x v="17"/>
    <x v="11"/>
  </r>
  <r>
    <x v="5"/>
    <x v="1"/>
    <x v="22"/>
    <x v="12"/>
    <n v="22.02"/>
    <x v="14"/>
    <x v="12"/>
  </r>
  <r>
    <x v="5"/>
    <x v="2"/>
    <x v="23"/>
    <x v="2"/>
    <n v="118.74"/>
    <x v="18"/>
    <x v="2"/>
  </r>
  <r>
    <x v="5"/>
    <x v="3"/>
    <x v="24"/>
    <x v="2"/>
    <n v="210.89"/>
    <x v="9"/>
    <x v="2"/>
  </r>
  <r>
    <x v="5"/>
    <x v="4"/>
    <x v="4"/>
    <x v="2"/>
    <n v="2310.5700000000002"/>
    <x v="4"/>
    <x v="2"/>
  </r>
  <r>
    <x v="6"/>
    <x v="0"/>
    <x v="25"/>
    <x v="13"/>
    <n v="17.670000000000002"/>
    <x v="4"/>
    <x v="13"/>
  </r>
  <r>
    <x v="6"/>
    <x v="1"/>
    <x v="26"/>
    <x v="14"/>
    <n v="14.59"/>
    <x v="19"/>
    <x v="14"/>
  </r>
  <r>
    <x v="6"/>
    <x v="2"/>
    <x v="27"/>
    <x v="2"/>
    <n v="115"/>
    <x v="20"/>
    <x v="2"/>
  </r>
  <r>
    <x v="6"/>
    <x v="3"/>
    <x v="28"/>
    <x v="2"/>
    <n v="210.57"/>
    <x v="21"/>
    <x v="2"/>
  </r>
  <r>
    <x v="6"/>
    <x v="4"/>
    <x v="4"/>
    <x v="2"/>
    <n v="2172.7399999999998"/>
    <x v="4"/>
    <x v="2"/>
  </r>
  <r>
    <x v="7"/>
    <x v="0"/>
    <x v="29"/>
    <x v="15"/>
    <n v="17.260000000000002"/>
    <x v="4"/>
    <x v="15"/>
  </r>
  <r>
    <x v="7"/>
    <x v="1"/>
    <x v="30"/>
    <x v="16"/>
    <n v="20.32"/>
    <x v="22"/>
    <x v="4"/>
  </r>
  <r>
    <x v="7"/>
    <x v="2"/>
    <x v="31"/>
    <x v="2"/>
    <n v="114.19"/>
    <x v="4"/>
    <x v="2"/>
  </r>
  <r>
    <x v="7"/>
    <x v="3"/>
    <x v="32"/>
    <x v="2"/>
    <n v="230.46"/>
    <x v="23"/>
    <x v="2"/>
  </r>
  <r>
    <x v="7"/>
    <x v="4"/>
    <x v="4"/>
    <x v="2"/>
    <n v="2369.9699999999998"/>
    <x v="4"/>
    <x v="2"/>
  </r>
  <r>
    <x v="8"/>
    <x v="0"/>
    <x v="33"/>
    <x v="17"/>
    <n v="16.66"/>
    <x v="24"/>
    <x v="16"/>
  </r>
  <r>
    <x v="8"/>
    <x v="1"/>
    <x v="34"/>
    <x v="18"/>
    <n v="18.39"/>
    <x v="4"/>
    <x v="17"/>
  </r>
  <r>
    <x v="8"/>
    <x v="2"/>
    <x v="35"/>
    <x v="2"/>
    <n v="121.3"/>
    <x v="25"/>
    <x v="2"/>
  </r>
  <r>
    <x v="8"/>
    <x v="3"/>
    <x v="36"/>
    <x v="2"/>
    <n v="226.37"/>
    <x v="26"/>
    <x v="2"/>
  </r>
  <r>
    <x v="8"/>
    <x v="4"/>
    <x v="4"/>
    <x v="2"/>
    <n v="2220.98"/>
    <x v="4"/>
    <x v="2"/>
  </r>
  <r>
    <x v="9"/>
    <x v="0"/>
    <x v="37"/>
    <x v="19"/>
    <n v="16.66"/>
    <x v="4"/>
    <x v="18"/>
  </r>
  <r>
    <x v="9"/>
    <x v="1"/>
    <x v="38"/>
    <x v="20"/>
    <n v="16.29"/>
    <x v="4"/>
    <x v="19"/>
  </r>
  <r>
    <x v="9"/>
    <x v="2"/>
    <x v="39"/>
    <x v="2"/>
    <n v="111.6"/>
    <x v="27"/>
    <x v="2"/>
  </r>
  <r>
    <x v="9"/>
    <x v="3"/>
    <x v="40"/>
    <x v="2"/>
    <n v="194.2"/>
    <x v="28"/>
    <x v="2"/>
  </r>
  <r>
    <x v="9"/>
    <x v="4"/>
    <x v="4"/>
    <x v="2"/>
    <n v="2227.9299999999998"/>
    <x v="4"/>
    <x v="2"/>
  </r>
  <r>
    <x v="10"/>
    <x v="0"/>
    <x v="41"/>
    <x v="21"/>
    <n v="19.62"/>
    <x v="4"/>
    <x v="20"/>
  </r>
  <r>
    <x v="10"/>
    <x v="1"/>
    <x v="42"/>
    <x v="22"/>
    <n v="14.35"/>
    <x v="4"/>
    <x v="21"/>
  </r>
  <r>
    <x v="10"/>
    <x v="2"/>
    <x v="43"/>
    <x v="2"/>
    <n v="122.32"/>
    <x v="29"/>
    <x v="2"/>
  </r>
  <r>
    <x v="10"/>
    <x v="3"/>
    <x v="44"/>
    <x v="2"/>
    <n v="207.97"/>
    <x v="30"/>
    <x v="2"/>
  </r>
  <r>
    <x v="10"/>
    <x v="4"/>
    <x v="4"/>
    <x v="2"/>
    <n v="2080.2199999999998"/>
    <x v="4"/>
    <x v="2"/>
  </r>
  <r>
    <x v="11"/>
    <x v="0"/>
    <x v="45"/>
    <x v="23"/>
    <n v="17.95"/>
    <x v="31"/>
    <x v="22"/>
  </r>
  <r>
    <x v="11"/>
    <x v="1"/>
    <x v="46"/>
    <x v="24"/>
    <n v="16.760000000000002"/>
    <x v="9"/>
    <x v="23"/>
  </r>
  <r>
    <x v="11"/>
    <x v="2"/>
    <x v="47"/>
    <x v="2"/>
    <n v="106.96"/>
    <x v="4"/>
    <x v="2"/>
  </r>
  <r>
    <x v="11"/>
    <x v="3"/>
    <x v="48"/>
    <x v="2"/>
    <n v="187.6"/>
    <x v="32"/>
    <x v="2"/>
  </r>
  <r>
    <x v="11"/>
    <x v="4"/>
    <x v="4"/>
    <x v="2"/>
    <n v="2212.36"/>
    <x v="4"/>
    <x v="2"/>
  </r>
  <r>
    <x v="12"/>
    <x v="0"/>
    <x v="49"/>
    <x v="25"/>
    <n v="16.97"/>
    <x v="33"/>
    <x v="24"/>
  </r>
  <r>
    <x v="12"/>
    <x v="1"/>
    <x v="50"/>
    <x v="26"/>
    <n v="19.559999999999999"/>
    <x v="34"/>
    <x v="25"/>
  </r>
  <r>
    <x v="12"/>
    <x v="2"/>
    <x v="51"/>
    <x v="2"/>
    <n v="109.86"/>
    <x v="15"/>
    <x v="2"/>
  </r>
  <r>
    <x v="12"/>
    <x v="3"/>
    <x v="52"/>
    <x v="2"/>
    <n v="207.62"/>
    <x v="19"/>
    <x v="2"/>
  </r>
  <r>
    <x v="12"/>
    <x v="4"/>
    <x v="4"/>
    <x v="2"/>
    <n v="2370.14"/>
    <x v="4"/>
    <x v="2"/>
  </r>
  <r>
    <x v="13"/>
    <x v="0"/>
    <x v="53"/>
    <x v="27"/>
    <n v="18.04"/>
    <x v="22"/>
    <x v="26"/>
  </r>
  <r>
    <x v="13"/>
    <x v="1"/>
    <x v="54"/>
    <x v="28"/>
    <n v="19.23"/>
    <x v="35"/>
    <x v="27"/>
  </r>
  <r>
    <x v="13"/>
    <x v="2"/>
    <x v="55"/>
    <x v="2"/>
    <n v="106.81"/>
    <x v="10"/>
    <x v="2"/>
  </r>
  <r>
    <x v="13"/>
    <x v="3"/>
    <x v="56"/>
    <x v="2"/>
    <n v="210.38"/>
    <x v="34"/>
    <x v="2"/>
  </r>
  <r>
    <x v="13"/>
    <x v="4"/>
    <x v="4"/>
    <x v="2"/>
    <n v="2359.4299999999998"/>
    <x v="4"/>
    <x v="2"/>
  </r>
  <r>
    <x v="14"/>
    <x v="0"/>
    <x v="57"/>
    <x v="29"/>
    <n v="17.77"/>
    <x v="36"/>
    <x v="28"/>
  </r>
  <r>
    <x v="14"/>
    <x v="1"/>
    <x v="58"/>
    <x v="30"/>
    <n v="20.21"/>
    <x v="37"/>
    <x v="29"/>
  </r>
  <r>
    <x v="14"/>
    <x v="2"/>
    <x v="59"/>
    <x v="2"/>
    <n v="113.96"/>
    <x v="27"/>
    <x v="2"/>
  </r>
  <r>
    <x v="14"/>
    <x v="3"/>
    <x v="60"/>
    <x v="2"/>
    <n v="228.83"/>
    <x v="4"/>
    <x v="2"/>
  </r>
  <r>
    <x v="14"/>
    <x v="4"/>
    <x v="4"/>
    <x v="2"/>
    <n v="2384.66"/>
    <x v="4"/>
    <x v="2"/>
  </r>
  <r>
    <x v="15"/>
    <x v="0"/>
    <x v="61"/>
    <x v="31"/>
    <n v="15.57"/>
    <x v="38"/>
    <x v="30"/>
  </r>
  <r>
    <x v="15"/>
    <x v="1"/>
    <x v="62"/>
    <x v="32"/>
    <n v="19.7"/>
    <x v="39"/>
    <x v="31"/>
  </r>
  <r>
    <x v="15"/>
    <x v="2"/>
    <x v="63"/>
    <x v="2"/>
    <n v="102.43"/>
    <x v="5"/>
    <x v="2"/>
  </r>
  <r>
    <x v="15"/>
    <x v="3"/>
    <x v="64"/>
    <x v="2"/>
    <n v="224.65"/>
    <x v="40"/>
    <x v="2"/>
  </r>
  <r>
    <x v="15"/>
    <x v="4"/>
    <x v="4"/>
    <x v="2"/>
    <n v="2346.9299999999998"/>
    <x v="4"/>
    <x v="2"/>
  </r>
  <r>
    <x v="16"/>
    <x v="0"/>
    <x v="65"/>
    <x v="33"/>
    <n v="18.88"/>
    <x v="21"/>
    <x v="32"/>
  </r>
  <r>
    <x v="16"/>
    <x v="1"/>
    <x v="66"/>
    <x v="34"/>
    <n v="21.02"/>
    <x v="41"/>
    <x v="33"/>
  </r>
  <r>
    <x v="16"/>
    <x v="2"/>
    <x v="67"/>
    <x v="2"/>
    <n v="105.46"/>
    <x v="42"/>
    <x v="2"/>
  </r>
  <r>
    <x v="16"/>
    <x v="3"/>
    <x v="68"/>
    <x v="2"/>
    <n v="192.11"/>
    <x v="43"/>
    <x v="2"/>
  </r>
  <r>
    <x v="16"/>
    <x v="4"/>
    <x v="4"/>
    <x v="2"/>
    <n v="2108.9299999999998"/>
    <x v="4"/>
    <x v="2"/>
  </r>
  <r>
    <x v="17"/>
    <x v="0"/>
    <x v="69"/>
    <x v="35"/>
    <n v="18.600000000000001"/>
    <x v="44"/>
    <x v="34"/>
  </r>
  <r>
    <x v="17"/>
    <x v="1"/>
    <x v="70"/>
    <x v="36"/>
    <n v="21.47"/>
    <x v="19"/>
    <x v="35"/>
  </r>
  <r>
    <x v="17"/>
    <x v="2"/>
    <x v="71"/>
    <x v="2"/>
    <n v="117"/>
    <x v="45"/>
    <x v="2"/>
  </r>
  <r>
    <x v="17"/>
    <x v="3"/>
    <x v="72"/>
    <x v="2"/>
    <n v="215.16"/>
    <x v="46"/>
    <x v="2"/>
  </r>
  <r>
    <x v="17"/>
    <x v="4"/>
    <x v="4"/>
    <x v="2"/>
    <n v="2186.23"/>
    <x v="4"/>
    <x v="2"/>
  </r>
  <r>
    <x v="18"/>
    <x v="0"/>
    <x v="73"/>
    <x v="37"/>
    <n v="17.04"/>
    <x v="34"/>
    <x v="36"/>
  </r>
  <r>
    <x v="18"/>
    <x v="1"/>
    <x v="74"/>
    <x v="38"/>
    <n v="17.79"/>
    <x v="47"/>
    <x v="37"/>
  </r>
  <r>
    <x v="18"/>
    <x v="2"/>
    <x v="75"/>
    <x v="2"/>
    <n v="134.84"/>
    <x v="10"/>
    <x v="2"/>
  </r>
  <r>
    <x v="18"/>
    <x v="3"/>
    <x v="76"/>
    <x v="2"/>
    <n v="187.13"/>
    <x v="8"/>
    <x v="2"/>
  </r>
  <r>
    <x v="18"/>
    <x v="4"/>
    <x v="4"/>
    <x v="2"/>
    <n v="2130.9699999999998"/>
    <x v="4"/>
    <x v="2"/>
  </r>
  <r>
    <x v="19"/>
    <x v="0"/>
    <x v="77"/>
    <x v="39"/>
    <n v="19.02"/>
    <x v="48"/>
    <x v="38"/>
  </r>
  <r>
    <x v="19"/>
    <x v="1"/>
    <x v="78"/>
    <x v="40"/>
    <n v="18.29"/>
    <x v="4"/>
    <x v="38"/>
  </r>
  <r>
    <x v="19"/>
    <x v="2"/>
    <x v="79"/>
    <x v="2"/>
    <n v="107.82"/>
    <x v="33"/>
    <x v="2"/>
  </r>
  <r>
    <x v="19"/>
    <x v="3"/>
    <x v="80"/>
    <x v="2"/>
    <n v="179.22"/>
    <x v="49"/>
    <x v="2"/>
  </r>
  <r>
    <x v="19"/>
    <x v="4"/>
    <x v="4"/>
    <x v="2"/>
    <n v="2492.15"/>
    <x v="4"/>
    <x v="2"/>
  </r>
  <r>
    <x v="20"/>
    <x v="0"/>
    <x v="81"/>
    <x v="41"/>
    <n v="16.66"/>
    <x v="4"/>
    <x v="39"/>
  </r>
  <r>
    <x v="20"/>
    <x v="1"/>
    <x v="82"/>
    <x v="42"/>
    <n v="18.920000000000002"/>
    <x v="50"/>
    <x v="40"/>
  </r>
  <r>
    <x v="20"/>
    <x v="2"/>
    <x v="83"/>
    <x v="2"/>
    <n v="117.77"/>
    <x v="20"/>
    <x v="2"/>
  </r>
  <r>
    <x v="20"/>
    <x v="3"/>
    <x v="84"/>
    <x v="2"/>
    <n v="211.72"/>
    <x v="4"/>
    <x v="2"/>
  </r>
  <r>
    <x v="20"/>
    <x v="4"/>
    <x v="4"/>
    <x v="2"/>
    <n v="2259.7199999999998"/>
    <x v="4"/>
    <x v="2"/>
  </r>
  <r>
    <x v="21"/>
    <x v="0"/>
    <x v="85"/>
    <x v="43"/>
    <n v="16.46"/>
    <x v="51"/>
    <x v="41"/>
  </r>
  <r>
    <x v="21"/>
    <x v="1"/>
    <x v="86"/>
    <x v="44"/>
    <n v="19.97"/>
    <x v="52"/>
    <x v="42"/>
  </r>
  <r>
    <x v="21"/>
    <x v="2"/>
    <x v="87"/>
    <x v="2"/>
    <n v="116.87"/>
    <x v="21"/>
    <x v="2"/>
  </r>
  <r>
    <x v="21"/>
    <x v="3"/>
    <x v="88"/>
    <x v="2"/>
    <n v="194.28"/>
    <x v="53"/>
    <x v="2"/>
  </r>
  <r>
    <x v="21"/>
    <x v="4"/>
    <x v="4"/>
    <x v="2"/>
    <n v="2403.96"/>
    <x v="4"/>
    <x v="2"/>
  </r>
  <r>
    <x v="22"/>
    <x v="0"/>
    <x v="89"/>
    <x v="45"/>
    <n v="17"/>
    <x v="4"/>
    <x v="43"/>
  </r>
  <r>
    <x v="22"/>
    <x v="1"/>
    <x v="90"/>
    <x v="46"/>
    <n v="16.78"/>
    <x v="21"/>
    <x v="44"/>
  </r>
  <r>
    <x v="22"/>
    <x v="2"/>
    <x v="91"/>
    <x v="2"/>
    <n v="123.75"/>
    <x v="24"/>
    <x v="2"/>
  </r>
  <r>
    <x v="22"/>
    <x v="3"/>
    <x v="92"/>
    <x v="2"/>
    <n v="227.05"/>
    <x v="22"/>
    <x v="2"/>
  </r>
  <r>
    <x v="22"/>
    <x v="4"/>
    <x v="4"/>
    <x v="2"/>
    <n v="2136.19"/>
    <x v="4"/>
    <x v="2"/>
  </r>
  <r>
    <x v="23"/>
    <x v="0"/>
    <x v="93"/>
    <x v="47"/>
    <n v="17.23"/>
    <x v="1"/>
    <x v="45"/>
  </r>
  <r>
    <x v="23"/>
    <x v="1"/>
    <x v="94"/>
    <x v="48"/>
    <n v="15.8"/>
    <x v="24"/>
    <x v="46"/>
  </r>
  <r>
    <x v="23"/>
    <x v="2"/>
    <x v="95"/>
    <x v="2"/>
    <n v="102.13"/>
    <x v="54"/>
    <x v="2"/>
  </r>
  <r>
    <x v="23"/>
    <x v="3"/>
    <x v="96"/>
    <x v="2"/>
    <n v="225.24"/>
    <x v="55"/>
    <x v="2"/>
  </r>
  <r>
    <x v="23"/>
    <x v="4"/>
    <x v="4"/>
    <x v="2"/>
    <n v="2618.11"/>
    <x v="4"/>
    <x v="2"/>
  </r>
  <r>
    <x v="24"/>
    <x v="0"/>
    <x v="97"/>
    <x v="49"/>
    <n v="19.38"/>
    <x v="56"/>
    <x v="47"/>
  </r>
  <r>
    <x v="24"/>
    <x v="1"/>
    <x v="98"/>
    <x v="50"/>
    <n v="20.350000000000001"/>
    <x v="57"/>
    <x v="48"/>
  </r>
  <r>
    <x v="24"/>
    <x v="2"/>
    <x v="99"/>
    <x v="2"/>
    <n v="118.85"/>
    <x v="27"/>
    <x v="2"/>
  </r>
  <r>
    <x v="24"/>
    <x v="3"/>
    <x v="100"/>
    <x v="2"/>
    <n v="223.87"/>
    <x v="4"/>
    <x v="2"/>
  </r>
  <r>
    <x v="24"/>
    <x v="4"/>
    <x v="4"/>
    <x v="2"/>
    <n v="2468.42"/>
    <x v="4"/>
    <x v="2"/>
  </r>
  <r>
    <x v="25"/>
    <x v="0"/>
    <x v="101"/>
    <x v="51"/>
    <n v="16.8"/>
    <x v="58"/>
    <x v="49"/>
  </r>
  <r>
    <x v="25"/>
    <x v="1"/>
    <x v="102"/>
    <x v="52"/>
    <n v="16.82"/>
    <x v="59"/>
    <x v="50"/>
  </r>
  <r>
    <x v="25"/>
    <x v="2"/>
    <x v="103"/>
    <x v="2"/>
    <n v="116.47"/>
    <x v="1"/>
    <x v="2"/>
  </r>
  <r>
    <x v="25"/>
    <x v="3"/>
    <x v="104"/>
    <x v="2"/>
    <n v="232.07"/>
    <x v="2"/>
    <x v="2"/>
  </r>
  <r>
    <x v="25"/>
    <x v="4"/>
    <x v="4"/>
    <x v="2"/>
    <n v="2264.0300000000002"/>
    <x v="4"/>
    <x v="2"/>
  </r>
  <r>
    <x v="26"/>
    <x v="0"/>
    <x v="105"/>
    <x v="53"/>
    <n v="16.88"/>
    <x v="60"/>
    <x v="27"/>
  </r>
  <r>
    <x v="26"/>
    <x v="1"/>
    <x v="106"/>
    <x v="54"/>
    <n v="19.309999999999999"/>
    <x v="11"/>
    <x v="51"/>
  </r>
  <r>
    <x v="26"/>
    <x v="2"/>
    <x v="107"/>
    <x v="2"/>
    <n v="123.98"/>
    <x v="42"/>
    <x v="2"/>
  </r>
  <r>
    <x v="26"/>
    <x v="3"/>
    <x v="108"/>
    <x v="2"/>
    <n v="228.85"/>
    <x v="18"/>
    <x v="2"/>
  </r>
  <r>
    <x v="26"/>
    <x v="4"/>
    <x v="4"/>
    <x v="2"/>
    <n v="2298.63"/>
    <x v="4"/>
    <x v="2"/>
  </r>
  <r>
    <x v="27"/>
    <x v="0"/>
    <x v="109"/>
    <x v="55"/>
    <n v="14.82"/>
    <x v="61"/>
    <x v="52"/>
  </r>
  <r>
    <x v="27"/>
    <x v="1"/>
    <x v="110"/>
    <x v="56"/>
    <n v="18.45"/>
    <x v="62"/>
    <x v="53"/>
  </r>
  <r>
    <x v="27"/>
    <x v="2"/>
    <x v="111"/>
    <x v="2"/>
    <n v="121.42"/>
    <x v="9"/>
    <x v="2"/>
  </r>
  <r>
    <x v="27"/>
    <x v="3"/>
    <x v="112"/>
    <x v="2"/>
    <n v="252.76"/>
    <x v="1"/>
    <x v="2"/>
  </r>
  <r>
    <x v="27"/>
    <x v="4"/>
    <x v="4"/>
    <x v="2"/>
    <n v="2235.9699999999998"/>
    <x v="4"/>
    <x v="2"/>
  </r>
  <r>
    <x v="28"/>
    <x v="0"/>
    <x v="113"/>
    <x v="57"/>
    <n v="13.1"/>
    <x v="63"/>
    <x v="54"/>
  </r>
  <r>
    <x v="28"/>
    <x v="1"/>
    <x v="114"/>
    <x v="58"/>
    <n v="18.96"/>
    <x v="64"/>
    <x v="55"/>
  </r>
  <r>
    <x v="28"/>
    <x v="2"/>
    <x v="115"/>
    <x v="2"/>
    <n v="113.26"/>
    <x v="45"/>
    <x v="2"/>
  </r>
  <r>
    <x v="28"/>
    <x v="3"/>
    <x v="116"/>
    <x v="2"/>
    <n v="215.8"/>
    <x v="24"/>
    <x v="2"/>
  </r>
  <r>
    <x v="28"/>
    <x v="4"/>
    <x v="4"/>
    <x v="2"/>
    <n v="2148.83"/>
    <x v="4"/>
    <x v="2"/>
  </r>
  <r>
    <x v="29"/>
    <x v="0"/>
    <x v="117"/>
    <x v="59"/>
    <n v="15.95"/>
    <x v="4"/>
    <x v="56"/>
  </r>
  <r>
    <x v="29"/>
    <x v="1"/>
    <x v="118"/>
    <x v="60"/>
    <n v="16.010000000000002"/>
    <x v="65"/>
    <x v="57"/>
  </r>
  <r>
    <x v="29"/>
    <x v="2"/>
    <x v="119"/>
    <x v="2"/>
    <n v="117.55"/>
    <x v="4"/>
    <x v="2"/>
  </r>
  <r>
    <x v="29"/>
    <x v="3"/>
    <x v="120"/>
    <x v="2"/>
    <n v="209.71"/>
    <x v="27"/>
    <x v="2"/>
  </r>
  <r>
    <x v="29"/>
    <x v="4"/>
    <x v="4"/>
    <x v="2"/>
    <n v="2055.13"/>
    <x v="4"/>
    <x v="2"/>
  </r>
  <r>
    <x v="30"/>
    <x v="0"/>
    <x v="121"/>
    <x v="61"/>
    <n v="17.63"/>
    <x v="66"/>
    <x v="58"/>
  </r>
  <r>
    <x v="30"/>
    <x v="1"/>
    <x v="122"/>
    <x v="62"/>
    <n v="17.64"/>
    <x v="61"/>
    <x v="59"/>
  </r>
  <r>
    <x v="30"/>
    <x v="2"/>
    <x v="123"/>
    <x v="2"/>
    <n v="110.32"/>
    <x v="26"/>
    <x v="2"/>
  </r>
  <r>
    <x v="30"/>
    <x v="3"/>
    <x v="124"/>
    <x v="2"/>
    <n v="198.6"/>
    <x v="67"/>
    <x v="2"/>
  </r>
  <r>
    <x v="30"/>
    <x v="4"/>
    <x v="4"/>
    <x v="2"/>
    <n v="2244.09"/>
    <x v="4"/>
    <x v="2"/>
  </r>
  <r>
    <x v="31"/>
    <x v="0"/>
    <x v="125"/>
    <x v="63"/>
    <n v="20.97"/>
    <x v="35"/>
    <x v="60"/>
  </r>
  <r>
    <x v="31"/>
    <x v="1"/>
    <x v="126"/>
    <x v="64"/>
    <n v="15.59"/>
    <x v="11"/>
    <x v="61"/>
  </r>
  <r>
    <x v="31"/>
    <x v="2"/>
    <x v="127"/>
    <x v="2"/>
    <n v="118.88"/>
    <x v="4"/>
    <x v="2"/>
  </r>
  <r>
    <x v="31"/>
    <x v="3"/>
    <x v="128"/>
    <x v="2"/>
    <n v="223.24"/>
    <x v="30"/>
    <x v="2"/>
  </r>
  <r>
    <x v="31"/>
    <x v="4"/>
    <x v="4"/>
    <x v="2"/>
    <n v="2320.92"/>
    <x v="4"/>
    <x v="2"/>
  </r>
  <r>
    <x v="32"/>
    <x v="0"/>
    <x v="129"/>
    <x v="65"/>
    <n v="19.170000000000002"/>
    <x v="68"/>
    <x v="62"/>
  </r>
  <r>
    <x v="32"/>
    <x v="1"/>
    <x v="130"/>
    <x v="66"/>
    <n v="20.46"/>
    <x v="34"/>
    <x v="63"/>
  </r>
  <r>
    <x v="32"/>
    <x v="2"/>
    <x v="131"/>
    <x v="2"/>
    <n v="119"/>
    <x v="66"/>
    <x v="2"/>
  </r>
  <r>
    <x v="32"/>
    <x v="3"/>
    <x v="132"/>
    <x v="2"/>
    <n v="203"/>
    <x v="7"/>
    <x v="2"/>
  </r>
  <r>
    <x v="32"/>
    <x v="4"/>
    <x v="4"/>
    <x v="2"/>
    <n v="2271.94"/>
    <x v="4"/>
    <x v="2"/>
  </r>
  <r>
    <x v="33"/>
    <x v="0"/>
    <x v="133"/>
    <x v="67"/>
    <n v="17.3"/>
    <x v="4"/>
    <x v="64"/>
  </r>
  <r>
    <x v="33"/>
    <x v="1"/>
    <x v="134"/>
    <x v="68"/>
    <n v="17.21"/>
    <x v="43"/>
    <x v="65"/>
  </r>
  <r>
    <x v="33"/>
    <x v="2"/>
    <x v="135"/>
    <x v="2"/>
    <n v="108.01"/>
    <x v="7"/>
    <x v="2"/>
  </r>
  <r>
    <x v="33"/>
    <x v="3"/>
    <x v="136"/>
    <x v="2"/>
    <n v="205.34"/>
    <x v="21"/>
    <x v="2"/>
  </r>
  <r>
    <x v="33"/>
    <x v="4"/>
    <x v="4"/>
    <x v="2"/>
    <n v="2154.58"/>
    <x v="4"/>
    <x v="2"/>
  </r>
  <r>
    <x v="34"/>
    <x v="0"/>
    <x v="137"/>
    <x v="69"/>
    <n v="19.34"/>
    <x v="0"/>
    <x v="66"/>
  </r>
  <r>
    <x v="34"/>
    <x v="1"/>
    <x v="138"/>
    <x v="70"/>
    <n v="15.54"/>
    <x v="62"/>
    <x v="67"/>
  </r>
  <r>
    <x v="34"/>
    <x v="2"/>
    <x v="139"/>
    <x v="2"/>
    <n v="113.98"/>
    <x v="69"/>
    <x v="2"/>
  </r>
  <r>
    <x v="34"/>
    <x v="3"/>
    <x v="140"/>
    <x v="2"/>
    <n v="226.79"/>
    <x v="7"/>
    <x v="2"/>
  </r>
  <r>
    <x v="34"/>
    <x v="4"/>
    <x v="4"/>
    <x v="2"/>
    <n v="2129.11"/>
    <x v="4"/>
    <x v="2"/>
  </r>
  <r>
    <x v="35"/>
    <x v="0"/>
    <x v="141"/>
    <x v="71"/>
    <n v="18.07"/>
    <x v="4"/>
    <x v="68"/>
  </r>
  <r>
    <x v="35"/>
    <x v="1"/>
    <x v="142"/>
    <x v="72"/>
    <n v="18.66"/>
    <x v="70"/>
    <x v="16"/>
  </r>
  <r>
    <x v="35"/>
    <x v="2"/>
    <x v="143"/>
    <x v="2"/>
    <n v="111.7"/>
    <x v="53"/>
    <x v="2"/>
  </r>
  <r>
    <x v="35"/>
    <x v="3"/>
    <x v="144"/>
    <x v="2"/>
    <n v="196.9"/>
    <x v="71"/>
    <x v="2"/>
  </r>
  <r>
    <x v="35"/>
    <x v="4"/>
    <x v="4"/>
    <x v="2"/>
    <n v="2454.64"/>
    <x v="4"/>
    <x v="2"/>
  </r>
  <r>
    <x v="36"/>
    <x v="0"/>
    <x v="145"/>
    <x v="73"/>
    <n v="14.44"/>
    <x v="72"/>
    <x v="69"/>
  </r>
  <r>
    <x v="36"/>
    <x v="1"/>
    <x v="146"/>
    <x v="74"/>
    <n v="19"/>
    <x v="4"/>
    <x v="70"/>
  </r>
  <r>
    <x v="36"/>
    <x v="2"/>
    <x v="147"/>
    <x v="2"/>
    <n v="118.19"/>
    <x v="22"/>
    <x v="2"/>
  </r>
  <r>
    <x v="36"/>
    <x v="3"/>
    <x v="148"/>
    <x v="2"/>
    <n v="207.12"/>
    <x v="17"/>
    <x v="2"/>
  </r>
  <r>
    <x v="36"/>
    <x v="4"/>
    <x v="4"/>
    <x v="2"/>
    <n v="2310.33"/>
    <x v="4"/>
    <x v="2"/>
  </r>
  <r>
    <x v="37"/>
    <x v="0"/>
    <x v="149"/>
    <x v="75"/>
    <n v="18.45"/>
    <x v="4"/>
    <x v="71"/>
  </r>
  <r>
    <x v="37"/>
    <x v="1"/>
    <x v="150"/>
    <x v="76"/>
    <n v="18.36"/>
    <x v="27"/>
    <x v="72"/>
  </r>
  <r>
    <x v="37"/>
    <x v="2"/>
    <x v="151"/>
    <x v="2"/>
    <n v="115.47"/>
    <x v="40"/>
    <x v="2"/>
  </r>
  <r>
    <x v="37"/>
    <x v="3"/>
    <x v="152"/>
    <x v="2"/>
    <n v="227.36"/>
    <x v="73"/>
    <x v="2"/>
  </r>
  <r>
    <x v="37"/>
    <x v="4"/>
    <x v="4"/>
    <x v="2"/>
    <n v="1954.6"/>
    <x v="4"/>
    <x v="2"/>
  </r>
  <r>
    <x v="38"/>
    <x v="0"/>
    <x v="153"/>
    <x v="77"/>
    <n v="15.6"/>
    <x v="56"/>
    <x v="73"/>
  </r>
  <r>
    <x v="38"/>
    <x v="1"/>
    <x v="154"/>
    <x v="78"/>
    <n v="18.14"/>
    <x v="74"/>
    <x v="74"/>
  </r>
  <r>
    <x v="38"/>
    <x v="2"/>
    <x v="155"/>
    <x v="2"/>
    <n v="122.06"/>
    <x v="75"/>
    <x v="2"/>
  </r>
  <r>
    <x v="38"/>
    <x v="3"/>
    <x v="156"/>
    <x v="2"/>
    <n v="217.13"/>
    <x v="76"/>
    <x v="2"/>
  </r>
  <r>
    <x v="38"/>
    <x v="4"/>
    <x v="4"/>
    <x v="2"/>
    <n v="2109.27"/>
    <x v="4"/>
    <x v="2"/>
  </r>
  <r>
    <x v="39"/>
    <x v="0"/>
    <x v="157"/>
    <x v="79"/>
    <n v="20.02"/>
    <x v="4"/>
    <x v="37"/>
  </r>
  <r>
    <x v="39"/>
    <x v="1"/>
    <x v="158"/>
    <x v="80"/>
    <n v="18.57"/>
    <x v="51"/>
    <x v="75"/>
  </r>
  <r>
    <x v="39"/>
    <x v="2"/>
    <x v="159"/>
    <x v="2"/>
    <n v="114.45"/>
    <x v="21"/>
    <x v="2"/>
  </r>
  <r>
    <x v="39"/>
    <x v="3"/>
    <x v="160"/>
    <x v="2"/>
    <n v="195.64"/>
    <x v="7"/>
    <x v="2"/>
  </r>
  <r>
    <x v="39"/>
    <x v="4"/>
    <x v="4"/>
    <x v="2"/>
    <n v="2338.1799999999998"/>
    <x v="4"/>
    <x v="2"/>
  </r>
  <r>
    <x v="40"/>
    <x v="0"/>
    <x v="161"/>
    <x v="81"/>
    <n v="12.41"/>
    <x v="33"/>
    <x v="76"/>
  </r>
  <r>
    <x v="40"/>
    <x v="1"/>
    <x v="162"/>
    <x v="82"/>
    <n v="18.920000000000002"/>
    <x v="24"/>
    <x v="77"/>
  </r>
  <r>
    <x v="40"/>
    <x v="2"/>
    <x v="163"/>
    <x v="2"/>
    <n v="121.52"/>
    <x v="66"/>
    <x v="2"/>
  </r>
  <r>
    <x v="40"/>
    <x v="3"/>
    <x v="164"/>
    <x v="2"/>
    <n v="212.12"/>
    <x v="20"/>
    <x v="2"/>
  </r>
  <r>
    <x v="40"/>
    <x v="4"/>
    <x v="4"/>
    <x v="2"/>
    <n v="2304.31"/>
    <x v="4"/>
    <x v="2"/>
  </r>
  <r>
    <x v="41"/>
    <x v="0"/>
    <x v="165"/>
    <x v="83"/>
    <n v="18.260000000000002"/>
    <x v="74"/>
    <x v="78"/>
  </r>
  <r>
    <x v="41"/>
    <x v="1"/>
    <x v="166"/>
    <x v="84"/>
    <n v="15.39"/>
    <x v="54"/>
    <x v="74"/>
  </r>
  <r>
    <x v="41"/>
    <x v="2"/>
    <x v="167"/>
    <x v="2"/>
    <n v="120.93"/>
    <x v="20"/>
    <x v="2"/>
  </r>
  <r>
    <x v="41"/>
    <x v="3"/>
    <x v="168"/>
    <x v="2"/>
    <n v="184.76"/>
    <x v="26"/>
    <x v="2"/>
  </r>
  <r>
    <x v="41"/>
    <x v="4"/>
    <x v="4"/>
    <x v="2"/>
    <n v="2135.94"/>
    <x v="4"/>
    <x v="2"/>
  </r>
  <r>
    <x v="42"/>
    <x v="0"/>
    <x v="169"/>
    <x v="85"/>
    <n v="20.149999999999999"/>
    <x v="55"/>
    <x v="12"/>
  </r>
  <r>
    <x v="42"/>
    <x v="1"/>
    <x v="170"/>
    <x v="86"/>
    <n v="17.98"/>
    <x v="77"/>
    <x v="79"/>
  </r>
  <r>
    <x v="42"/>
    <x v="2"/>
    <x v="171"/>
    <x v="2"/>
    <n v="115.64"/>
    <x v="76"/>
    <x v="2"/>
  </r>
  <r>
    <x v="42"/>
    <x v="3"/>
    <x v="172"/>
    <x v="2"/>
    <n v="221.22"/>
    <x v="8"/>
    <x v="2"/>
  </r>
  <r>
    <x v="42"/>
    <x v="4"/>
    <x v="4"/>
    <x v="2"/>
    <n v="2225.7600000000002"/>
    <x v="4"/>
    <x v="2"/>
  </r>
  <r>
    <x v="43"/>
    <x v="0"/>
    <x v="173"/>
    <x v="87"/>
    <n v="17.93"/>
    <x v="34"/>
    <x v="80"/>
  </r>
  <r>
    <x v="43"/>
    <x v="1"/>
    <x v="174"/>
    <x v="88"/>
    <n v="14.96"/>
    <x v="78"/>
    <x v="4"/>
  </r>
  <r>
    <x v="43"/>
    <x v="2"/>
    <x v="175"/>
    <x v="2"/>
    <n v="117.51"/>
    <x v="5"/>
    <x v="2"/>
  </r>
  <r>
    <x v="43"/>
    <x v="3"/>
    <x v="176"/>
    <x v="2"/>
    <n v="202.43"/>
    <x v="79"/>
    <x v="2"/>
  </r>
  <r>
    <x v="43"/>
    <x v="4"/>
    <x v="4"/>
    <x v="2"/>
    <n v="2213.17"/>
    <x v="4"/>
    <x v="2"/>
  </r>
  <r>
    <x v="44"/>
    <x v="0"/>
    <x v="177"/>
    <x v="89"/>
    <n v="18.55"/>
    <x v="4"/>
    <x v="11"/>
  </r>
  <r>
    <x v="44"/>
    <x v="1"/>
    <x v="178"/>
    <x v="90"/>
    <n v="15.73"/>
    <x v="80"/>
    <x v="81"/>
  </r>
  <r>
    <x v="44"/>
    <x v="2"/>
    <x v="179"/>
    <x v="2"/>
    <n v="124.92"/>
    <x v="55"/>
    <x v="2"/>
  </r>
  <r>
    <x v="44"/>
    <x v="3"/>
    <x v="180"/>
    <x v="2"/>
    <n v="227.54"/>
    <x v="18"/>
    <x v="2"/>
  </r>
  <r>
    <x v="44"/>
    <x v="4"/>
    <x v="4"/>
    <x v="2"/>
    <n v="2504.62"/>
    <x v="4"/>
    <x v="2"/>
  </r>
  <r>
    <x v="45"/>
    <x v="0"/>
    <x v="181"/>
    <x v="91"/>
    <n v="16.86"/>
    <x v="43"/>
    <x v="82"/>
  </r>
  <r>
    <x v="45"/>
    <x v="1"/>
    <x v="182"/>
    <x v="92"/>
    <n v="17.32"/>
    <x v="4"/>
    <x v="83"/>
  </r>
  <r>
    <x v="45"/>
    <x v="2"/>
    <x v="183"/>
    <x v="2"/>
    <n v="110.55"/>
    <x v="81"/>
    <x v="2"/>
  </r>
  <r>
    <x v="45"/>
    <x v="3"/>
    <x v="184"/>
    <x v="2"/>
    <n v="197.66"/>
    <x v="68"/>
    <x v="2"/>
  </r>
  <r>
    <x v="45"/>
    <x v="4"/>
    <x v="4"/>
    <x v="2"/>
    <n v="2475.7199999999998"/>
    <x v="4"/>
    <x v="2"/>
  </r>
  <r>
    <x v="46"/>
    <x v="0"/>
    <x v="185"/>
    <x v="93"/>
    <n v="20.73"/>
    <x v="4"/>
    <x v="84"/>
  </r>
  <r>
    <x v="46"/>
    <x v="1"/>
    <x v="186"/>
    <x v="94"/>
    <n v="19.920000000000002"/>
    <x v="16"/>
    <x v="85"/>
  </r>
  <r>
    <x v="46"/>
    <x v="2"/>
    <x v="187"/>
    <x v="2"/>
    <n v="131.75"/>
    <x v="27"/>
    <x v="2"/>
  </r>
  <r>
    <x v="46"/>
    <x v="3"/>
    <x v="188"/>
    <x v="2"/>
    <n v="223.45"/>
    <x v="67"/>
    <x v="2"/>
  </r>
  <r>
    <x v="46"/>
    <x v="4"/>
    <x v="4"/>
    <x v="2"/>
    <n v="2460.42"/>
    <x v="4"/>
    <x v="2"/>
  </r>
  <r>
    <x v="47"/>
    <x v="0"/>
    <x v="189"/>
    <x v="95"/>
    <n v="17.260000000000002"/>
    <x v="52"/>
    <x v="86"/>
  </r>
  <r>
    <x v="47"/>
    <x v="1"/>
    <x v="190"/>
    <x v="96"/>
    <n v="21.02"/>
    <x v="58"/>
    <x v="87"/>
  </r>
  <r>
    <x v="47"/>
    <x v="2"/>
    <x v="191"/>
    <x v="2"/>
    <n v="111.92"/>
    <x v="82"/>
    <x v="2"/>
  </r>
  <r>
    <x v="47"/>
    <x v="3"/>
    <x v="192"/>
    <x v="2"/>
    <n v="213.39"/>
    <x v="0"/>
    <x v="2"/>
  </r>
  <r>
    <x v="47"/>
    <x v="4"/>
    <x v="4"/>
    <x v="2"/>
    <n v="2503.0100000000002"/>
    <x v="4"/>
    <x v="2"/>
  </r>
  <r>
    <x v="48"/>
    <x v="0"/>
    <x v="193"/>
    <x v="97"/>
    <n v="20.34"/>
    <x v="4"/>
    <x v="88"/>
  </r>
  <r>
    <x v="48"/>
    <x v="1"/>
    <x v="194"/>
    <x v="98"/>
    <n v="17.079999999999998"/>
    <x v="83"/>
    <x v="22"/>
  </r>
  <r>
    <x v="48"/>
    <x v="2"/>
    <x v="195"/>
    <x v="2"/>
    <n v="111.06"/>
    <x v="76"/>
    <x v="2"/>
  </r>
  <r>
    <x v="48"/>
    <x v="3"/>
    <x v="196"/>
    <x v="2"/>
    <n v="197.41"/>
    <x v="30"/>
    <x v="2"/>
  </r>
  <r>
    <x v="48"/>
    <x v="4"/>
    <x v="4"/>
    <x v="2"/>
    <n v="2475.38"/>
    <x v="4"/>
    <x v="2"/>
  </r>
  <r>
    <x v="49"/>
    <x v="0"/>
    <x v="197"/>
    <x v="99"/>
    <n v="16.739999999999998"/>
    <x v="84"/>
    <x v="89"/>
  </r>
  <r>
    <x v="49"/>
    <x v="1"/>
    <x v="198"/>
    <x v="100"/>
    <n v="19.91"/>
    <x v="53"/>
    <x v="90"/>
  </r>
  <r>
    <x v="49"/>
    <x v="2"/>
    <x v="199"/>
    <x v="2"/>
    <n v="111.02"/>
    <x v="45"/>
    <x v="2"/>
  </r>
  <r>
    <x v="49"/>
    <x v="3"/>
    <x v="200"/>
    <x v="2"/>
    <n v="203.41"/>
    <x v="85"/>
    <x v="2"/>
  </r>
  <r>
    <x v="49"/>
    <x v="4"/>
    <x v="4"/>
    <x v="2"/>
    <n v="2474.61"/>
    <x v="4"/>
    <x v="2"/>
  </r>
  <r>
    <x v="50"/>
    <x v="0"/>
    <x v="201"/>
    <x v="101"/>
    <n v="14.37"/>
    <x v="57"/>
    <x v="91"/>
  </r>
  <r>
    <x v="50"/>
    <x v="1"/>
    <x v="202"/>
    <x v="102"/>
    <n v="17.829999999999998"/>
    <x v="4"/>
    <x v="92"/>
  </r>
  <r>
    <x v="50"/>
    <x v="2"/>
    <x v="203"/>
    <x v="2"/>
    <n v="115.46"/>
    <x v="73"/>
    <x v="2"/>
  </r>
  <r>
    <x v="50"/>
    <x v="3"/>
    <x v="204"/>
    <x v="2"/>
    <n v="222.82"/>
    <x v="7"/>
    <x v="2"/>
  </r>
  <r>
    <x v="50"/>
    <x v="4"/>
    <x v="4"/>
    <x v="2"/>
    <n v="2342.86"/>
    <x v="4"/>
    <x v="2"/>
  </r>
  <r>
    <x v="51"/>
    <x v="0"/>
    <x v="205"/>
    <x v="103"/>
    <n v="16.739999999999998"/>
    <x v="80"/>
    <x v="93"/>
  </r>
  <r>
    <x v="51"/>
    <x v="1"/>
    <x v="206"/>
    <x v="104"/>
    <n v="16.7"/>
    <x v="4"/>
    <x v="94"/>
  </r>
  <r>
    <x v="51"/>
    <x v="2"/>
    <x v="207"/>
    <x v="2"/>
    <n v="121.8"/>
    <x v="62"/>
    <x v="2"/>
  </r>
  <r>
    <x v="51"/>
    <x v="3"/>
    <x v="208"/>
    <x v="2"/>
    <n v="208.64"/>
    <x v="22"/>
    <x v="2"/>
  </r>
  <r>
    <x v="51"/>
    <x v="4"/>
    <x v="4"/>
    <x v="2"/>
    <n v="2288.71"/>
    <x v="4"/>
    <x v="2"/>
  </r>
  <r>
    <x v="52"/>
    <x v="0"/>
    <x v="209"/>
    <x v="105"/>
    <n v="17.420000000000002"/>
    <x v="4"/>
    <x v="95"/>
  </r>
  <r>
    <x v="52"/>
    <x v="1"/>
    <x v="210"/>
    <x v="106"/>
    <n v="16.59"/>
    <x v="86"/>
    <x v="96"/>
  </r>
  <r>
    <x v="52"/>
    <x v="2"/>
    <x v="211"/>
    <x v="2"/>
    <n v="110.45"/>
    <x v="25"/>
    <x v="2"/>
  </r>
  <r>
    <x v="52"/>
    <x v="3"/>
    <x v="212"/>
    <x v="2"/>
    <n v="186.23"/>
    <x v="87"/>
    <x v="2"/>
  </r>
  <r>
    <x v="52"/>
    <x v="4"/>
    <x v="4"/>
    <x v="2"/>
    <n v="2222.1999999999998"/>
    <x v="4"/>
    <x v="2"/>
  </r>
  <r>
    <x v="53"/>
    <x v="0"/>
    <x v="213"/>
    <x v="107"/>
    <n v="19.84"/>
    <x v="14"/>
    <x v="97"/>
  </r>
  <r>
    <x v="53"/>
    <x v="1"/>
    <x v="214"/>
    <x v="108"/>
    <n v="17.260000000000002"/>
    <x v="57"/>
    <x v="98"/>
  </r>
  <r>
    <x v="53"/>
    <x v="2"/>
    <x v="215"/>
    <x v="2"/>
    <n v="112.5"/>
    <x v="4"/>
    <x v="2"/>
  </r>
  <r>
    <x v="53"/>
    <x v="3"/>
    <x v="216"/>
    <x v="2"/>
    <n v="196.51"/>
    <x v="1"/>
    <x v="2"/>
  </r>
  <r>
    <x v="53"/>
    <x v="4"/>
    <x v="4"/>
    <x v="2"/>
    <n v="2385.69"/>
    <x v="4"/>
    <x v="2"/>
  </r>
  <r>
    <x v="54"/>
    <x v="0"/>
    <x v="217"/>
    <x v="109"/>
    <n v="18.55"/>
    <x v="4"/>
    <x v="99"/>
  </r>
  <r>
    <x v="54"/>
    <x v="1"/>
    <x v="218"/>
    <x v="110"/>
    <n v="21.53"/>
    <x v="54"/>
    <x v="100"/>
  </r>
  <r>
    <x v="54"/>
    <x v="2"/>
    <x v="219"/>
    <x v="2"/>
    <n v="96.57"/>
    <x v="3"/>
    <x v="2"/>
  </r>
  <r>
    <x v="54"/>
    <x v="3"/>
    <x v="220"/>
    <x v="2"/>
    <n v="171.77"/>
    <x v="4"/>
    <x v="2"/>
  </r>
  <r>
    <x v="54"/>
    <x v="4"/>
    <x v="4"/>
    <x v="2"/>
    <n v="2328.17"/>
    <x v="4"/>
    <x v="2"/>
  </r>
  <r>
    <x v="55"/>
    <x v="0"/>
    <x v="221"/>
    <x v="111"/>
    <n v="19.78"/>
    <x v="75"/>
    <x v="41"/>
  </r>
  <r>
    <x v="55"/>
    <x v="1"/>
    <x v="222"/>
    <x v="112"/>
    <n v="17.87"/>
    <x v="58"/>
    <x v="101"/>
  </r>
  <r>
    <x v="55"/>
    <x v="2"/>
    <x v="223"/>
    <x v="2"/>
    <n v="119.2"/>
    <x v="22"/>
    <x v="2"/>
  </r>
  <r>
    <x v="55"/>
    <x v="3"/>
    <x v="224"/>
    <x v="2"/>
    <n v="195.01"/>
    <x v="43"/>
    <x v="2"/>
  </r>
  <r>
    <x v="55"/>
    <x v="4"/>
    <x v="4"/>
    <x v="2"/>
    <n v="2131.91"/>
    <x v="4"/>
    <x v="2"/>
  </r>
  <r>
    <x v="56"/>
    <x v="0"/>
    <x v="225"/>
    <x v="113"/>
    <n v="16.809999999999999"/>
    <x v="4"/>
    <x v="102"/>
  </r>
  <r>
    <x v="56"/>
    <x v="1"/>
    <x v="226"/>
    <x v="114"/>
    <n v="15.94"/>
    <x v="10"/>
    <x v="103"/>
  </r>
  <r>
    <x v="56"/>
    <x v="2"/>
    <x v="227"/>
    <x v="2"/>
    <n v="111.37"/>
    <x v="15"/>
    <x v="2"/>
  </r>
  <r>
    <x v="56"/>
    <x v="3"/>
    <x v="228"/>
    <x v="2"/>
    <n v="232.04"/>
    <x v="45"/>
    <x v="2"/>
  </r>
  <r>
    <x v="56"/>
    <x v="4"/>
    <x v="4"/>
    <x v="2"/>
    <n v="2363.75"/>
    <x v="4"/>
    <x v="2"/>
  </r>
  <r>
    <x v="57"/>
    <x v="0"/>
    <x v="229"/>
    <x v="115"/>
    <n v="18.95"/>
    <x v="5"/>
    <x v="104"/>
  </r>
  <r>
    <x v="57"/>
    <x v="1"/>
    <x v="230"/>
    <x v="116"/>
    <n v="14.99"/>
    <x v="88"/>
    <x v="105"/>
  </r>
  <r>
    <x v="57"/>
    <x v="2"/>
    <x v="223"/>
    <x v="2"/>
    <n v="108.32"/>
    <x v="21"/>
    <x v="2"/>
  </r>
  <r>
    <x v="57"/>
    <x v="3"/>
    <x v="231"/>
    <x v="2"/>
    <n v="217.87"/>
    <x v="42"/>
    <x v="2"/>
  </r>
  <r>
    <x v="57"/>
    <x v="4"/>
    <x v="4"/>
    <x v="2"/>
    <n v="2315.6999999999998"/>
    <x v="4"/>
    <x v="2"/>
  </r>
  <r>
    <x v="58"/>
    <x v="0"/>
    <x v="232"/>
    <x v="117"/>
    <n v="18.04"/>
    <x v="84"/>
    <x v="106"/>
  </r>
  <r>
    <x v="58"/>
    <x v="1"/>
    <x v="233"/>
    <x v="118"/>
    <n v="17.98"/>
    <x v="89"/>
    <x v="56"/>
  </r>
  <r>
    <x v="58"/>
    <x v="2"/>
    <x v="234"/>
    <x v="2"/>
    <n v="110.13"/>
    <x v="62"/>
    <x v="2"/>
  </r>
  <r>
    <x v="58"/>
    <x v="3"/>
    <x v="235"/>
    <x v="2"/>
    <n v="230.05"/>
    <x v="85"/>
    <x v="2"/>
  </r>
  <r>
    <x v="58"/>
    <x v="4"/>
    <x v="4"/>
    <x v="2"/>
    <n v="2070.39"/>
    <x v="4"/>
    <x v="2"/>
  </r>
  <r>
    <x v="59"/>
    <x v="0"/>
    <x v="236"/>
    <x v="119"/>
    <n v="15.81"/>
    <x v="7"/>
    <x v="107"/>
  </r>
  <r>
    <x v="59"/>
    <x v="1"/>
    <x v="237"/>
    <x v="120"/>
    <n v="16.03"/>
    <x v="4"/>
    <x v="108"/>
  </r>
  <r>
    <x v="59"/>
    <x v="2"/>
    <x v="238"/>
    <x v="2"/>
    <n v="128.16"/>
    <x v="42"/>
    <x v="2"/>
  </r>
  <r>
    <x v="59"/>
    <x v="3"/>
    <x v="239"/>
    <x v="2"/>
    <n v="231.21"/>
    <x v="12"/>
    <x v="2"/>
  </r>
  <r>
    <x v="59"/>
    <x v="4"/>
    <x v="4"/>
    <x v="2"/>
    <n v="2444.36"/>
    <x v="4"/>
    <x v="2"/>
  </r>
  <r>
    <x v="60"/>
    <x v="0"/>
    <x v="240"/>
    <x v="121"/>
    <n v="20.55"/>
    <x v="6"/>
    <x v="109"/>
  </r>
  <r>
    <x v="60"/>
    <x v="1"/>
    <x v="241"/>
    <x v="122"/>
    <n v="21.6"/>
    <x v="64"/>
    <x v="110"/>
  </r>
  <r>
    <x v="60"/>
    <x v="2"/>
    <x v="242"/>
    <x v="2"/>
    <n v="108.39"/>
    <x v="36"/>
    <x v="2"/>
  </r>
  <r>
    <x v="60"/>
    <x v="3"/>
    <x v="243"/>
    <x v="2"/>
    <n v="222"/>
    <x v="78"/>
    <x v="2"/>
  </r>
  <r>
    <x v="60"/>
    <x v="4"/>
    <x v="4"/>
    <x v="2"/>
    <n v="2165.52"/>
    <x v="4"/>
    <x v="2"/>
  </r>
  <r>
    <x v="61"/>
    <x v="0"/>
    <x v="244"/>
    <x v="123"/>
    <n v="14.49"/>
    <x v="90"/>
    <x v="111"/>
  </r>
  <r>
    <x v="61"/>
    <x v="1"/>
    <x v="245"/>
    <x v="124"/>
    <n v="16.559999999999999"/>
    <x v="4"/>
    <x v="112"/>
  </r>
  <r>
    <x v="61"/>
    <x v="2"/>
    <x v="246"/>
    <x v="2"/>
    <n v="121.55"/>
    <x v="10"/>
    <x v="2"/>
  </r>
  <r>
    <x v="61"/>
    <x v="3"/>
    <x v="247"/>
    <x v="2"/>
    <n v="211.56"/>
    <x v="69"/>
    <x v="2"/>
  </r>
  <r>
    <x v="61"/>
    <x v="4"/>
    <x v="4"/>
    <x v="2"/>
    <n v="2421.21"/>
    <x v="4"/>
    <x v="2"/>
  </r>
  <r>
    <x v="62"/>
    <x v="0"/>
    <x v="248"/>
    <x v="125"/>
    <n v="20.68"/>
    <x v="58"/>
    <x v="38"/>
  </r>
  <r>
    <x v="62"/>
    <x v="1"/>
    <x v="249"/>
    <x v="126"/>
    <n v="16.62"/>
    <x v="4"/>
    <x v="113"/>
  </r>
  <r>
    <x v="62"/>
    <x v="2"/>
    <x v="250"/>
    <x v="2"/>
    <n v="118.98"/>
    <x v="1"/>
    <x v="2"/>
  </r>
  <r>
    <x v="62"/>
    <x v="3"/>
    <x v="251"/>
    <x v="2"/>
    <n v="218.33"/>
    <x v="42"/>
    <x v="2"/>
  </r>
  <r>
    <x v="62"/>
    <x v="4"/>
    <x v="4"/>
    <x v="2"/>
    <n v="2426.1999999999998"/>
    <x v="4"/>
    <x v="2"/>
  </r>
  <r>
    <x v="63"/>
    <x v="0"/>
    <x v="252"/>
    <x v="127"/>
    <n v="14.92"/>
    <x v="78"/>
    <x v="114"/>
  </r>
  <r>
    <x v="63"/>
    <x v="1"/>
    <x v="253"/>
    <x v="128"/>
    <n v="19.09"/>
    <x v="8"/>
    <x v="115"/>
  </r>
  <r>
    <x v="63"/>
    <x v="2"/>
    <x v="254"/>
    <x v="2"/>
    <n v="117.68"/>
    <x v="8"/>
    <x v="2"/>
  </r>
  <r>
    <x v="63"/>
    <x v="3"/>
    <x v="140"/>
    <x v="2"/>
    <n v="219.17"/>
    <x v="54"/>
    <x v="2"/>
  </r>
  <r>
    <x v="63"/>
    <x v="4"/>
    <x v="4"/>
    <x v="2"/>
    <n v="2405.64"/>
    <x v="4"/>
    <x v="2"/>
  </r>
  <r>
    <x v="64"/>
    <x v="0"/>
    <x v="255"/>
    <x v="129"/>
    <n v="21.63"/>
    <x v="14"/>
    <x v="116"/>
  </r>
  <r>
    <x v="64"/>
    <x v="1"/>
    <x v="256"/>
    <x v="130"/>
    <n v="18.91"/>
    <x v="22"/>
    <x v="117"/>
  </r>
  <r>
    <x v="64"/>
    <x v="2"/>
    <x v="257"/>
    <x v="2"/>
    <n v="119"/>
    <x v="7"/>
    <x v="2"/>
  </r>
  <r>
    <x v="64"/>
    <x v="3"/>
    <x v="258"/>
    <x v="2"/>
    <n v="207.24"/>
    <x v="89"/>
    <x v="2"/>
  </r>
  <r>
    <x v="64"/>
    <x v="4"/>
    <x v="4"/>
    <x v="2"/>
    <n v="2210.1999999999998"/>
    <x v="4"/>
    <x v="2"/>
  </r>
  <r>
    <x v="65"/>
    <x v="0"/>
    <x v="259"/>
    <x v="131"/>
    <n v="16.22"/>
    <x v="4"/>
    <x v="118"/>
  </r>
  <r>
    <x v="65"/>
    <x v="1"/>
    <x v="260"/>
    <x v="132"/>
    <n v="20.47"/>
    <x v="62"/>
    <x v="119"/>
  </r>
  <r>
    <x v="65"/>
    <x v="2"/>
    <x v="261"/>
    <x v="2"/>
    <n v="128.32"/>
    <x v="9"/>
    <x v="2"/>
  </r>
  <r>
    <x v="65"/>
    <x v="3"/>
    <x v="262"/>
    <x v="2"/>
    <n v="223.04"/>
    <x v="7"/>
    <x v="2"/>
  </r>
  <r>
    <x v="65"/>
    <x v="4"/>
    <x v="4"/>
    <x v="2"/>
    <n v="2288.86"/>
    <x v="4"/>
    <x v="2"/>
  </r>
  <r>
    <x v="66"/>
    <x v="0"/>
    <x v="263"/>
    <x v="133"/>
    <n v="16.29"/>
    <x v="47"/>
    <x v="120"/>
  </r>
  <r>
    <x v="66"/>
    <x v="1"/>
    <x v="89"/>
    <x v="134"/>
    <n v="18.89"/>
    <x v="68"/>
    <x v="121"/>
  </r>
  <r>
    <x v="66"/>
    <x v="2"/>
    <x v="264"/>
    <x v="2"/>
    <n v="124.97"/>
    <x v="71"/>
    <x v="2"/>
  </r>
  <r>
    <x v="66"/>
    <x v="3"/>
    <x v="265"/>
    <x v="2"/>
    <n v="194.93"/>
    <x v="56"/>
    <x v="2"/>
  </r>
  <r>
    <x v="66"/>
    <x v="4"/>
    <x v="4"/>
    <x v="2"/>
    <n v="2216.8000000000002"/>
    <x v="4"/>
    <x v="2"/>
  </r>
  <r>
    <x v="67"/>
    <x v="0"/>
    <x v="266"/>
    <x v="135"/>
    <n v="17.04"/>
    <x v="54"/>
    <x v="122"/>
  </r>
  <r>
    <x v="67"/>
    <x v="1"/>
    <x v="267"/>
    <x v="136"/>
    <n v="19.79"/>
    <x v="4"/>
    <x v="123"/>
  </r>
  <r>
    <x v="67"/>
    <x v="2"/>
    <x v="268"/>
    <x v="2"/>
    <n v="123.3"/>
    <x v="45"/>
    <x v="2"/>
  </r>
  <r>
    <x v="67"/>
    <x v="3"/>
    <x v="269"/>
    <x v="2"/>
    <n v="197.49"/>
    <x v="86"/>
    <x v="2"/>
  </r>
  <r>
    <x v="67"/>
    <x v="4"/>
    <x v="4"/>
    <x v="2"/>
    <n v="2078.77"/>
    <x v="4"/>
    <x v="2"/>
  </r>
  <r>
    <x v="68"/>
    <x v="0"/>
    <x v="270"/>
    <x v="137"/>
    <n v="20.329999999999998"/>
    <x v="0"/>
    <x v="124"/>
  </r>
  <r>
    <x v="68"/>
    <x v="1"/>
    <x v="271"/>
    <x v="138"/>
    <n v="15.1"/>
    <x v="2"/>
    <x v="125"/>
  </r>
  <r>
    <x v="68"/>
    <x v="2"/>
    <x v="272"/>
    <x v="2"/>
    <n v="128.08000000000001"/>
    <x v="44"/>
    <x v="2"/>
  </r>
  <r>
    <x v="68"/>
    <x v="3"/>
    <x v="273"/>
    <x v="2"/>
    <n v="217.83"/>
    <x v="75"/>
    <x v="2"/>
  </r>
  <r>
    <x v="68"/>
    <x v="4"/>
    <x v="4"/>
    <x v="2"/>
    <n v="2323.3000000000002"/>
    <x v="4"/>
    <x v="2"/>
  </r>
  <r>
    <x v="69"/>
    <x v="0"/>
    <x v="274"/>
    <x v="139"/>
    <n v="17.16"/>
    <x v="4"/>
    <x v="126"/>
  </r>
  <r>
    <x v="69"/>
    <x v="1"/>
    <x v="275"/>
    <x v="140"/>
    <n v="19.829999999999998"/>
    <x v="1"/>
    <x v="127"/>
  </r>
  <r>
    <x v="69"/>
    <x v="2"/>
    <x v="276"/>
    <x v="2"/>
    <n v="107.96"/>
    <x v="71"/>
    <x v="2"/>
  </r>
  <r>
    <x v="69"/>
    <x v="3"/>
    <x v="277"/>
    <x v="2"/>
    <n v="205.34"/>
    <x v="30"/>
    <x v="2"/>
  </r>
  <r>
    <x v="69"/>
    <x v="4"/>
    <x v="4"/>
    <x v="2"/>
    <n v="2347.9899999999998"/>
    <x v="4"/>
    <x v="2"/>
  </r>
  <r>
    <x v="70"/>
    <x v="0"/>
    <x v="278"/>
    <x v="141"/>
    <n v="17.05"/>
    <x v="53"/>
    <x v="128"/>
  </r>
  <r>
    <x v="70"/>
    <x v="1"/>
    <x v="279"/>
    <x v="142"/>
    <n v="17.66"/>
    <x v="91"/>
    <x v="129"/>
  </r>
  <r>
    <x v="70"/>
    <x v="2"/>
    <x v="280"/>
    <x v="2"/>
    <n v="109.08"/>
    <x v="75"/>
    <x v="2"/>
  </r>
  <r>
    <x v="70"/>
    <x v="3"/>
    <x v="281"/>
    <x v="2"/>
    <n v="236.95"/>
    <x v="59"/>
    <x v="2"/>
  </r>
  <r>
    <x v="70"/>
    <x v="4"/>
    <x v="4"/>
    <x v="2"/>
    <n v="2278.44"/>
    <x v="4"/>
    <x v="2"/>
  </r>
  <r>
    <x v="71"/>
    <x v="0"/>
    <x v="282"/>
    <x v="143"/>
    <n v="22.18"/>
    <x v="92"/>
    <x v="130"/>
  </r>
  <r>
    <x v="71"/>
    <x v="1"/>
    <x v="283"/>
    <x v="144"/>
    <n v="19.66"/>
    <x v="93"/>
    <x v="131"/>
  </r>
  <r>
    <x v="71"/>
    <x v="2"/>
    <x v="284"/>
    <x v="2"/>
    <n v="124.92"/>
    <x v="2"/>
    <x v="2"/>
  </r>
  <r>
    <x v="71"/>
    <x v="3"/>
    <x v="285"/>
    <x v="2"/>
    <n v="227.87"/>
    <x v="16"/>
    <x v="2"/>
  </r>
  <r>
    <x v="71"/>
    <x v="4"/>
    <x v="4"/>
    <x v="2"/>
    <n v="2449.25"/>
    <x v="4"/>
    <x v="2"/>
  </r>
  <r>
    <x v="72"/>
    <x v="0"/>
    <x v="286"/>
    <x v="145"/>
    <n v="18.09"/>
    <x v="8"/>
    <x v="132"/>
  </r>
  <r>
    <x v="72"/>
    <x v="1"/>
    <x v="287"/>
    <x v="146"/>
    <n v="22.42"/>
    <x v="4"/>
    <x v="133"/>
  </r>
  <r>
    <x v="72"/>
    <x v="2"/>
    <x v="288"/>
    <x v="2"/>
    <n v="121.63"/>
    <x v="10"/>
    <x v="2"/>
  </r>
  <r>
    <x v="72"/>
    <x v="3"/>
    <x v="289"/>
    <x v="2"/>
    <n v="213.27"/>
    <x v="20"/>
    <x v="2"/>
  </r>
  <r>
    <x v="72"/>
    <x v="4"/>
    <x v="4"/>
    <x v="2"/>
    <n v="1939.93"/>
    <x v="4"/>
    <x v="2"/>
  </r>
  <r>
    <x v="73"/>
    <x v="0"/>
    <x v="290"/>
    <x v="147"/>
    <n v="16.36"/>
    <x v="94"/>
    <x v="134"/>
  </r>
  <r>
    <x v="73"/>
    <x v="1"/>
    <x v="291"/>
    <x v="148"/>
    <n v="20.6"/>
    <x v="42"/>
    <x v="135"/>
  </r>
  <r>
    <x v="73"/>
    <x v="2"/>
    <x v="292"/>
    <x v="2"/>
    <n v="131.58000000000001"/>
    <x v="85"/>
    <x v="2"/>
  </r>
  <r>
    <x v="73"/>
    <x v="3"/>
    <x v="293"/>
    <x v="2"/>
    <n v="245.13"/>
    <x v="61"/>
    <x v="2"/>
  </r>
  <r>
    <x v="73"/>
    <x v="4"/>
    <x v="4"/>
    <x v="2"/>
    <n v="2003.74"/>
    <x v="4"/>
    <x v="2"/>
  </r>
  <r>
    <x v="74"/>
    <x v="0"/>
    <x v="294"/>
    <x v="149"/>
    <n v="18.79"/>
    <x v="49"/>
    <x v="136"/>
  </r>
  <r>
    <x v="74"/>
    <x v="1"/>
    <x v="295"/>
    <x v="150"/>
    <n v="14.01"/>
    <x v="3"/>
    <x v="137"/>
  </r>
  <r>
    <x v="74"/>
    <x v="2"/>
    <x v="296"/>
    <x v="2"/>
    <n v="109.04"/>
    <x v="66"/>
    <x v="2"/>
  </r>
  <r>
    <x v="74"/>
    <x v="3"/>
    <x v="297"/>
    <x v="2"/>
    <n v="200.01"/>
    <x v="10"/>
    <x v="2"/>
  </r>
  <r>
    <x v="74"/>
    <x v="4"/>
    <x v="4"/>
    <x v="2"/>
    <n v="2224.13"/>
    <x v="4"/>
    <x v="2"/>
  </r>
  <r>
    <x v="75"/>
    <x v="0"/>
    <x v="298"/>
    <x v="151"/>
    <n v="20.18"/>
    <x v="95"/>
    <x v="138"/>
  </r>
  <r>
    <x v="75"/>
    <x v="1"/>
    <x v="299"/>
    <x v="152"/>
    <n v="15"/>
    <x v="4"/>
    <x v="139"/>
  </r>
  <r>
    <x v="75"/>
    <x v="2"/>
    <x v="300"/>
    <x v="2"/>
    <n v="107.14"/>
    <x v="25"/>
    <x v="2"/>
  </r>
  <r>
    <x v="75"/>
    <x v="3"/>
    <x v="301"/>
    <x v="2"/>
    <n v="215.76"/>
    <x v="17"/>
    <x v="2"/>
  </r>
  <r>
    <x v="75"/>
    <x v="4"/>
    <x v="4"/>
    <x v="2"/>
    <n v="2074.44"/>
    <x v="4"/>
    <x v="2"/>
  </r>
  <r>
    <x v="76"/>
    <x v="0"/>
    <x v="302"/>
    <x v="153"/>
    <n v="17.63"/>
    <x v="17"/>
    <x v="140"/>
  </r>
  <r>
    <x v="76"/>
    <x v="1"/>
    <x v="303"/>
    <x v="154"/>
    <n v="20.45"/>
    <x v="96"/>
    <x v="141"/>
  </r>
  <r>
    <x v="76"/>
    <x v="2"/>
    <x v="304"/>
    <x v="2"/>
    <n v="112.13"/>
    <x v="1"/>
    <x v="2"/>
  </r>
  <r>
    <x v="76"/>
    <x v="3"/>
    <x v="305"/>
    <x v="2"/>
    <n v="210.75"/>
    <x v="14"/>
    <x v="2"/>
  </r>
  <r>
    <x v="76"/>
    <x v="4"/>
    <x v="4"/>
    <x v="2"/>
    <n v="2497.4"/>
    <x v="4"/>
    <x v="2"/>
  </r>
  <r>
    <x v="77"/>
    <x v="0"/>
    <x v="306"/>
    <x v="155"/>
    <n v="18.23"/>
    <x v="81"/>
    <x v="142"/>
  </r>
  <r>
    <x v="77"/>
    <x v="1"/>
    <x v="307"/>
    <x v="156"/>
    <n v="14.68"/>
    <x v="78"/>
    <x v="143"/>
  </r>
  <r>
    <x v="77"/>
    <x v="2"/>
    <x v="308"/>
    <x v="2"/>
    <n v="107.59"/>
    <x v="22"/>
    <x v="2"/>
  </r>
  <r>
    <x v="77"/>
    <x v="3"/>
    <x v="309"/>
    <x v="2"/>
    <n v="207.13"/>
    <x v="7"/>
    <x v="2"/>
  </r>
  <r>
    <x v="77"/>
    <x v="4"/>
    <x v="4"/>
    <x v="2"/>
    <n v="2259.84"/>
    <x v="4"/>
    <x v="2"/>
  </r>
  <r>
    <x v="78"/>
    <x v="0"/>
    <x v="310"/>
    <x v="81"/>
    <n v="16.98"/>
    <x v="97"/>
    <x v="144"/>
  </r>
  <r>
    <x v="78"/>
    <x v="1"/>
    <x v="311"/>
    <x v="157"/>
    <n v="18.89"/>
    <x v="4"/>
    <x v="145"/>
  </r>
  <r>
    <x v="78"/>
    <x v="2"/>
    <x v="312"/>
    <x v="2"/>
    <n v="124.38"/>
    <x v="21"/>
    <x v="2"/>
  </r>
  <r>
    <x v="78"/>
    <x v="3"/>
    <x v="313"/>
    <x v="2"/>
    <n v="217.78"/>
    <x v="64"/>
    <x v="2"/>
  </r>
  <r>
    <x v="78"/>
    <x v="4"/>
    <x v="4"/>
    <x v="2"/>
    <n v="2396.77"/>
    <x v="4"/>
    <x v="2"/>
  </r>
  <r>
    <x v="79"/>
    <x v="0"/>
    <x v="314"/>
    <x v="158"/>
    <n v="15.97"/>
    <x v="87"/>
    <x v="146"/>
  </r>
  <r>
    <x v="79"/>
    <x v="1"/>
    <x v="315"/>
    <x v="159"/>
    <n v="18.489999999999998"/>
    <x v="98"/>
    <x v="147"/>
  </r>
  <r>
    <x v="79"/>
    <x v="2"/>
    <x v="316"/>
    <x v="2"/>
    <n v="109.58"/>
    <x v="66"/>
    <x v="2"/>
  </r>
  <r>
    <x v="79"/>
    <x v="3"/>
    <x v="317"/>
    <x v="2"/>
    <n v="202.68"/>
    <x v="40"/>
    <x v="2"/>
  </r>
  <r>
    <x v="79"/>
    <x v="4"/>
    <x v="4"/>
    <x v="2"/>
    <n v="2284.1"/>
    <x v="4"/>
    <x v="2"/>
  </r>
  <r>
    <x v="80"/>
    <x v="0"/>
    <x v="318"/>
    <x v="160"/>
    <n v="17.420000000000002"/>
    <x v="61"/>
    <x v="148"/>
  </r>
  <r>
    <x v="80"/>
    <x v="1"/>
    <x v="319"/>
    <x v="161"/>
    <n v="17.8"/>
    <x v="28"/>
    <x v="149"/>
  </r>
  <r>
    <x v="80"/>
    <x v="2"/>
    <x v="320"/>
    <x v="2"/>
    <n v="126.66"/>
    <x v="82"/>
    <x v="2"/>
  </r>
  <r>
    <x v="80"/>
    <x v="3"/>
    <x v="321"/>
    <x v="2"/>
    <n v="243.71"/>
    <x v="55"/>
    <x v="2"/>
  </r>
  <r>
    <x v="80"/>
    <x v="4"/>
    <x v="4"/>
    <x v="2"/>
    <n v="2303.67"/>
    <x v="4"/>
    <x v="2"/>
  </r>
  <r>
    <x v="81"/>
    <x v="0"/>
    <x v="322"/>
    <x v="162"/>
    <n v="15.87"/>
    <x v="93"/>
    <x v="150"/>
  </r>
  <r>
    <x v="81"/>
    <x v="1"/>
    <x v="323"/>
    <x v="163"/>
    <n v="20.03"/>
    <x v="42"/>
    <x v="151"/>
  </r>
  <r>
    <x v="81"/>
    <x v="2"/>
    <x v="324"/>
    <x v="2"/>
    <n v="106.44"/>
    <x v="0"/>
    <x v="2"/>
  </r>
  <r>
    <x v="81"/>
    <x v="3"/>
    <x v="325"/>
    <x v="2"/>
    <n v="222.69"/>
    <x v="62"/>
    <x v="2"/>
  </r>
  <r>
    <x v="81"/>
    <x v="4"/>
    <x v="4"/>
    <x v="2"/>
    <n v="2249.67"/>
    <x v="4"/>
    <x v="2"/>
  </r>
  <r>
    <x v="82"/>
    <x v="0"/>
    <x v="326"/>
    <x v="164"/>
    <n v="13.09"/>
    <x v="9"/>
    <x v="152"/>
  </r>
  <r>
    <x v="82"/>
    <x v="1"/>
    <x v="327"/>
    <x v="165"/>
    <n v="17.59"/>
    <x v="4"/>
    <x v="153"/>
  </r>
  <r>
    <x v="82"/>
    <x v="2"/>
    <x v="328"/>
    <x v="2"/>
    <n v="126.85"/>
    <x v="66"/>
    <x v="2"/>
  </r>
  <r>
    <x v="82"/>
    <x v="3"/>
    <x v="329"/>
    <x v="2"/>
    <n v="210.63"/>
    <x v="35"/>
    <x v="2"/>
  </r>
  <r>
    <x v="82"/>
    <x v="4"/>
    <x v="4"/>
    <x v="2"/>
    <n v="2083.12"/>
    <x v="4"/>
    <x v="2"/>
  </r>
  <r>
    <x v="83"/>
    <x v="0"/>
    <x v="330"/>
    <x v="166"/>
    <n v="18.2"/>
    <x v="68"/>
    <x v="154"/>
  </r>
  <r>
    <x v="83"/>
    <x v="1"/>
    <x v="331"/>
    <x v="167"/>
    <n v="21.58"/>
    <x v="88"/>
    <x v="155"/>
  </r>
  <r>
    <x v="83"/>
    <x v="2"/>
    <x v="332"/>
    <x v="2"/>
    <n v="111.75"/>
    <x v="4"/>
    <x v="2"/>
  </r>
  <r>
    <x v="83"/>
    <x v="3"/>
    <x v="333"/>
    <x v="2"/>
    <n v="188.95"/>
    <x v="82"/>
    <x v="2"/>
  </r>
  <r>
    <x v="83"/>
    <x v="4"/>
    <x v="4"/>
    <x v="2"/>
    <n v="2509.4899999999998"/>
    <x v="4"/>
    <x v="2"/>
  </r>
  <r>
    <x v="84"/>
    <x v="0"/>
    <x v="334"/>
    <x v="168"/>
    <n v="12.86"/>
    <x v="53"/>
    <x v="156"/>
  </r>
  <r>
    <x v="84"/>
    <x v="1"/>
    <x v="335"/>
    <x v="169"/>
    <n v="16.79"/>
    <x v="99"/>
    <x v="157"/>
  </r>
  <r>
    <x v="84"/>
    <x v="2"/>
    <x v="336"/>
    <x v="2"/>
    <n v="104.36"/>
    <x v="1"/>
    <x v="2"/>
  </r>
  <r>
    <x v="84"/>
    <x v="3"/>
    <x v="337"/>
    <x v="2"/>
    <n v="207.98"/>
    <x v="76"/>
    <x v="2"/>
  </r>
  <r>
    <x v="84"/>
    <x v="4"/>
    <x v="4"/>
    <x v="2"/>
    <n v="2385.13"/>
    <x v="4"/>
    <x v="2"/>
  </r>
  <r>
    <x v="85"/>
    <x v="0"/>
    <x v="338"/>
    <x v="170"/>
    <n v="16.190000000000001"/>
    <x v="87"/>
    <x v="158"/>
  </r>
  <r>
    <x v="85"/>
    <x v="1"/>
    <x v="339"/>
    <x v="171"/>
    <n v="17.149999999999999"/>
    <x v="33"/>
    <x v="159"/>
  </r>
  <r>
    <x v="85"/>
    <x v="2"/>
    <x v="340"/>
    <x v="2"/>
    <n v="116.92"/>
    <x v="7"/>
    <x v="2"/>
  </r>
  <r>
    <x v="85"/>
    <x v="3"/>
    <x v="341"/>
    <x v="2"/>
    <n v="205.69"/>
    <x v="19"/>
    <x v="2"/>
  </r>
  <r>
    <x v="85"/>
    <x v="4"/>
    <x v="4"/>
    <x v="2"/>
    <n v="2212.69"/>
    <x v="4"/>
    <x v="2"/>
  </r>
  <r>
    <x v="86"/>
    <x v="0"/>
    <x v="342"/>
    <x v="172"/>
    <n v="16.05"/>
    <x v="79"/>
    <x v="69"/>
  </r>
  <r>
    <x v="86"/>
    <x v="1"/>
    <x v="343"/>
    <x v="173"/>
    <n v="21.17"/>
    <x v="53"/>
    <x v="160"/>
  </r>
  <r>
    <x v="86"/>
    <x v="2"/>
    <x v="344"/>
    <x v="2"/>
    <n v="110.02"/>
    <x v="75"/>
    <x v="2"/>
  </r>
  <r>
    <x v="86"/>
    <x v="3"/>
    <x v="345"/>
    <x v="2"/>
    <n v="231.46"/>
    <x v="100"/>
    <x v="2"/>
  </r>
  <r>
    <x v="86"/>
    <x v="4"/>
    <x v="4"/>
    <x v="2"/>
    <n v="2351.54"/>
    <x v="4"/>
    <x v="2"/>
  </r>
  <r>
    <x v="87"/>
    <x v="0"/>
    <x v="346"/>
    <x v="174"/>
    <n v="19.54"/>
    <x v="99"/>
    <x v="161"/>
  </r>
  <r>
    <x v="87"/>
    <x v="1"/>
    <x v="347"/>
    <x v="175"/>
    <n v="18.84"/>
    <x v="30"/>
    <x v="162"/>
  </r>
  <r>
    <x v="87"/>
    <x v="2"/>
    <x v="348"/>
    <x v="2"/>
    <n v="111.86"/>
    <x v="69"/>
    <x v="2"/>
  </r>
  <r>
    <x v="87"/>
    <x v="3"/>
    <x v="349"/>
    <x v="2"/>
    <n v="238.16"/>
    <x v="85"/>
    <x v="2"/>
  </r>
  <r>
    <x v="87"/>
    <x v="4"/>
    <x v="4"/>
    <x v="2"/>
    <n v="2447.89"/>
    <x v="4"/>
    <x v="2"/>
  </r>
  <r>
    <x v="88"/>
    <x v="0"/>
    <x v="350"/>
    <x v="176"/>
    <n v="18.16"/>
    <x v="101"/>
    <x v="163"/>
  </r>
  <r>
    <x v="88"/>
    <x v="1"/>
    <x v="351"/>
    <x v="177"/>
    <n v="16.649999999999999"/>
    <x v="58"/>
    <x v="164"/>
  </r>
  <r>
    <x v="88"/>
    <x v="2"/>
    <x v="352"/>
    <x v="2"/>
    <n v="120.25"/>
    <x v="73"/>
    <x v="2"/>
  </r>
  <r>
    <x v="88"/>
    <x v="3"/>
    <x v="353"/>
    <x v="2"/>
    <n v="205.02"/>
    <x v="54"/>
    <x v="2"/>
  </r>
  <r>
    <x v="88"/>
    <x v="4"/>
    <x v="4"/>
    <x v="2"/>
    <n v="2442.17"/>
    <x v="4"/>
    <x v="2"/>
  </r>
  <r>
    <x v="89"/>
    <x v="0"/>
    <x v="354"/>
    <x v="178"/>
    <n v="21.21"/>
    <x v="8"/>
    <x v="165"/>
  </r>
  <r>
    <x v="89"/>
    <x v="1"/>
    <x v="355"/>
    <x v="179"/>
    <n v="21.07"/>
    <x v="102"/>
    <x v="166"/>
  </r>
  <r>
    <x v="89"/>
    <x v="2"/>
    <x v="356"/>
    <x v="2"/>
    <n v="121.42"/>
    <x v="4"/>
    <x v="2"/>
  </r>
  <r>
    <x v="89"/>
    <x v="3"/>
    <x v="357"/>
    <x v="2"/>
    <n v="232.11"/>
    <x v="1"/>
    <x v="2"/>
  </r>
  <r>
    <x v="89"/>
    <x v="4"/>
    <x v="4"/>
    <x v="2"/>
    <n v="2425.5300000000002"/>
    <x v="4"/>
    <x v="2"/>
  </r>
  <r>
    <x v="90"/>
    <x v="0"/>
    <x v="358"/>
    <x v="180"/>
    <n v="18.73"/>
    <x v="45"/>
    <x v="0"/>
  </r>
  <r>
    <x v="90"/>
    <x v="1"/>
    <x v="86"/>
    <x v="181"/>
    <n v="17.899999999999999"/>
    <x v="7"/>
    <x v="167"/>
  </r>
  <r>
    <x v="90"/>
    <x v="2"/>
    <x v="359"/>
    <x v="2"/>
    <n v="121.99"/>
    <x v="89"/>
    <x v="2"/>
  </r>
  <r>
    <x v="90"/>
    <x v="3"/>
    <x v="360"/>
    <x v="2"/>
    <n v="226.78"/>
    <x v="21"/>
    <x v="2"/>
  </r>
  <r>
    <x v="90"/>
    <x v="4"/>
    <x v="4"/>
    <x v="2"/>
    <n v="2407.9"/>
    <x v="4"/>
    <x v="2"/>
  </r>
  <r>
    <x v="91"/>
    <x v="0"/>
    <x v="361"/>
    <x v="182"/>
    <n v="19.78"/>
    <x v="103"/>
    <x v="168"/>
  </r>
  <r>
    <x v="91"/>
    <x v="1"/>
    <x v="362"/>
    <x v="183"/>
    <n v="18.97"/>
    <x v="75"/>
    <x v="169"/>
  </r>
  <r>
    <x v="91"/>
    <x v="2"/>
    <x v="363"/>
    <x v="2"/>
    <n v="121.37"/>
    <x v="75"/>
    <x v="2"/>
  </r>
  <r>
    <x v="91"/>
    <x v="3"/>
    <x v="364"/>
    <x v="2"/>
    <n v="209.39"/>
    <x v="96"/>
    <x v="2"/>
  </r>
  <r>
    <x v="91"/>
    <x v="4"/>
    <x v="4"/>
    <x v="2"/>
    <n v="2223.0100000000002"/>
    <x v="4"/>
    <x v="2"/>
  </r>
  <r>
    <x v="92"/>
    <x v="0"/>
    <x v="365"/>
    <x v="184"/>
    <n v="13.86"/>
    <x v="4"/>
    <x v="170"/>
  </r>
  <r>
    <x v="92"/>
    <x v="1"/>
    <x v="366"/>
    <x v="185"/>
    <n v="21.34"/>
    <x v="45"/>
    <x v="171"/>
  </r>
  <r>
    <x v="92"/>
    <x v="2"/>
    <x v="367"/>
    <x v="2"/>
    <n v="111.84"/>
    <x v="24"/>
    <x v="2"/>
  </r>
  <r>
    <x v="92"/>
    <x v="3"/>
    <x v="368"/>
    <x v="2"/>
    <n v="191.26"/>
    <x v="4"/>
    <x v="2"/>
  </r>
  <r>
    <x v="92"/>
    <x v="4"/>
    <x v="4"/>
    <x v="2"/>
    <n v="2299.14"/>
    <x v="4"/>
    <x v="2"/>
  </r>
  <r>
    <x v="93"/>
    <x v="0"/>
    <x v="369"/>
    <x v="186"/>
    <n v="18.21"/>
    <x v="38"/>
    <x v="172"/>
  </r>
  <r>
    <x v="93"/>
    <x v="1"/>
    <x v="370"/>
    <x v="187"/>
    <n v="17.86"/>
    <x v="4"/>
    <x v="173"/>
  </r>
  <r>
    <x v="93"/>
    <x v="2"/>
    <x v="371"/>
    <x v="2"/>
    <n v="118.95"/>
    <x v="55"/>
    <x v="2"/>
  </r>
  <r>
    <x v="93"/>
    <x v="3"/>
    <x v="372"/>
    <x v="2"/>
    <n v="214.54"/>
    <x v="78"/>
    <x v="2"/>
  </r>
  <r>
    <x v="93"/>
    <x v="4"/>
    <x v="4"/>
    <x v="2"/>
    <n v="2362.7199999999998"/>
    <x v="4"/>
    <x v="2"/>
  </r>
  <r>
    <x v="94"/>
    <x v="0"/>
    <x v="373"/>
    <x v="188"/>
    <n v="17.18"/>
    <x v="61"/>
    <x v="134"/>
  </r>
  <r>
    <x v="94"/>
    <x v="1"/>
    <x v="374"/>
    <x v="189"/>
    <n v="19.760000000000002"/>
    <x v="55"/>
    <x v="174"/>
  </r>
  <r>
    <x v="94"/>
    <x v="2"/>
    <x v="375"/>
    <x v="2"/>
    <n v="108.52"/>
    <x v="3"/>
    <x v="2"/>
  </r>
  <r>
    <x v="94"/>
    <x v="3"/>
    <x v="376"/>
    <x v="2"/>
    <n v="223.31"/>
    <x v="86"/>
    <x v="2"/>
  </r>
  <r>
    <x v="94"/>
    <x v="4"/>
    <x v="4"/>
    <x v="2"/>
    <n v="2324.2399999999998"/>
    <x v="4"/>
    <x v="2"/>
  </r>
  <r>
    <x v="95"/>
    <x v="0"/>
    <x v="377"/>
    <x v="190"/>
    <n v="17.62"/>
    <x v="38"/>
    <x v="175"/>
  </r>
  <r>
    <x v="95"/>
    <x v="1"/>
    <x v="378"/>
    <x v="191"/>
    <n v="17.48"/>
    <x v="4"/>
    <x v="176"/>
  </r>
  <r>
    <x v="95"/>
    <x v="2"/>
    <x v="379"/>
    <x v="2"/>
    <n v="119.19"/>
    <x v="67"/>
    <x v="2"/>
  </r>
  <r>
    <x v="95"/>
    <x v="3"/>
    <x v="380"/>
    <x v="2"/>
    <n v="197.51"/>
    <x v="9"/>
    <x v="2"/>
  </r>
  <r>
    <x v="95"/>
    <x v="4"/>
    <x v="4"/>
    <x v="2"/>
    <n v="2454.3000000000002"/>
    <x v="4"/>
    <x v="2"/>
  </r>
  <r>
    <x v="96"/>
    <x v="0"/>
    <x v="381"/>
    <x v="192"/>
    <n v="18.34"/>
    <x v="4"/>
    <x v="177"/>
  </r>
  <r>
    <x v="96"/>
    <x v="1"/>
    <x v="382"/>
    <x v="193"/>
    <n v="20.21"/>
    <x v="16"/>
    <x v="178"/>
  </r>
  <r>
    <x v="96"/>
    <x v="2"/>
    <x v="383"/>
    <x v="2"/>
    <n v="113.97"/>
    <x v="8"/>
    <x v="2"/>
  </r>
  <r>
    <x v="96"/>
    <x v="3"/>
    <x v="384"/>
    <x v="2"/>
    <n v="220.04"/>
    <x v="16"/>
    <x v="2"/>
  </r>
  <r>
    <x v="96"/>
    <x v="4"/>
    <x v="4"/>
    <x v="2"/>
    <n v="2110.2600000000002"/>
    <x v="4"/>
    <x v="2"/>
  </r>
  <r>
    <x v="97"/>
    <x v="0"/>
    <x v="385"/>
    <x v="194"/>
    <n v="17.95"/>
    <x v="15"/>
    <x v="179"/>
  </r>
  <r>
    <x v="97"/>
    <x v="1"/>
    <x v="386"/>
    <x v="195"/>
    <n v="15.6"/>
    <x v="33"/>
    <x v="74"/>
  </r>
  <r>
    <x v="97"/>
    <x v="2"/>
    <x v="387"/>
    <x v="2"/>
    <n v="123.03"/>
    <x v="82"/>
    <x v="2"/>
  </r>
  <r>
    <x v="97"/>
    <x v="3"/>
    <x v="388"/>
    <x v="2"/>
    <n v="214.35"/>
    <x v="9"/>
    <x v="2"/>
  </r>
  <r>
    <x v="97"/>
    <x v="4"/>
    <x v="4"/>
    <x v="2"/>
    <n v="2425.48"/>
    <x v="4"/>
    <x v="2"/>
  </r>
  <r>
    <x v="98"/>
    <x v="0"/>
    <x v="389"/>
    <x v="196"/>
    <n v="20.2"/>
    <x v="66"/>
    <x v="180"/>
  </r>
  <r>
    <x v="98"/>
    <x v="1"/>
    <x v="42"/>
    <x v="197"/>
    <n v="18.11"/>
    <x v="30"/>
    <x v="171"/>
  </r>
  <r>
    <x v="98"/>
    <x v="2"/>
    <x v="390"/>
    <x v="2"/>
    <n v="118.74"/>
    <x v="54"/>
    <x v="2"/>
  </r>
  <r>
    <x v="98"/>
    <x v="3"/>
    <x v="391"/>
    <x v="2"/>
    <n v="225.46"/>
    <x v="5"/>
    <x v="2"/>
  </r>
  <r>
    <x v="98"/>
    <x v="4"/>
    <x v="4"/>
    <x v="2"/>
    <n v="2225.69"/>
    <x v="4"/>
    <x v="2"/>
  </r>
  <r>
    <x v="99"/>
    <x v="0"/>
    <x v="392"/>
    <x v="198"/>
    <n v="22.33"/>
    <x v="4"/>
    <x v="181"/>
  </r>
  <r>
    <x v="99"/>
    <x v="1"/>
    <x v="393"/>
    <x v="199"/>
    <n v="18.600000000000001"/>
    <x v="4"/>
    <x v="182"/>
  </r>
  <r>
    <x v="99"/>
    <x v="2"/>
    <x v="394"/>
    <x v="2"/>
    <n v="120.32"/>
    <x v="96"/>
    <x v="2"/>
  </r>
  <r>
    <x v="99"/>
    <x v="3"/>
    <x v="395"/>
    <x v="2"/>
    <n v="194.59"/>
    <x v="76"/>
    <x v="2"/>
  </r>
  <r>
    <x v="99"/>
    <x v="4"/>
    <x v="4"/>
    <x v="2"/>
    <n v="2228.4699999999998"/>
    <x v="4"/>
    <x v="2"/>
  </r>
  <r>
    <x v="100"/>
    <x v="0"/>
    <x v="396"/>
    <x v="200"/>
    <n v="21.18"/>
    <x v="84"/>
    <x v="183"/>
  </r>
  <r>
    <x v="100"/>
    <x v="1"/>
    <x v="397"/>
    <x v="201"/>
    <n v="16.5"/>
    <x v="43"/>
    <x v="184"/>
  </r>
  <r>
    <x v="100"/>
    <x v="2"/>
    <x v="398"/>
    <x v="2"/>
    <n v="112.94"/>
    <x v="4"/>
    <x v="2"/>
  </r>
  <r>
    <x v="100"/>
    <x v="3"/>
    <x v="399"/>
    <x v="2"/>
    <n v="195.63"/>
    <x v="4"/>
    <x v="2"/>
  </r>
  <r>
    <x v="100"/>
    <x v="4"/>
    <x v="4"/>
    <x v="2"/>
    <n v="2412.13"/>
    <x v="4"/>
    <x v="2"/>
  </r>
  <r>
    <x v="101"/>
    <x v="0"/>
    <x v="365"/>
    <x v="202"/>
    <n v="18.100000000000001"/>
    <x v="31"/>
    <x v="185"/>
  </r>
  <r>
    <x v="101"/>
    <x v="1"/>
    <x v="400"/>
    <x v="199"/>
    <n v="14.56"/>
    <x v="38"/>
    <x v="186"/>
  </r>
  <r>
    <x v="101"/>
    <x v="2"/>
    <x v="401"/>
    <x v="2"/>
    <n v="124.14"/>
    <x v="66"/>
    <x v="2"/>
  </r>
  <r>
    <x v="101"/>
    <x v="3"/>
    <x v="402"/>
    <x v="2"/>
    <n v="206.67"/>
    <x v="2"/>
    <x v="2"/>
  </r>
  <r>
    <x v="101"/>
    <x v="4"/>
    <x v="4"/>
    <x v="2"/>
    <n v="2184.46"/>
    <x v="4"/>
    <x v="2"/>
  </r>
  <r>
    <x v="102"/>
    <x v="0"/>
    <x v="403"/>
    <x v="203"/>
    <n v="18.670000000000002"/>
    <x v="85"/>
    <x v="187"/>
  </r>
  <r>
    <x v="102"/>
    <x v="1"/>
    <x v="404"/>
    <x v="204"/>
    <n v="14.77"/>
    <x v="21"/>
    <x v="188"/>
  </r>
  <r>
    <x v="102"/>
    <x v="2"/>
    <x v="405"/>
    <x v="2"/>
    <n v="117.43"/>
    <x v="45"/>
    <x v="2"/>
  </r>
  <r>
    <x v="102"/>
    <x v="3"/>
    <x v="406"/>
    <x v="2"/>
    <n v="217.61"/>
    <x v="49"/>
    <x v="2"/>
  </r>
  <r>
    <x v="102"/>
    <x v="4"/>
    <x v="4"/>
    <x v="2"/>
    <n v="2313.13"/>
    <x v="4"/>
    <x v="2"/>
  </r>
  <r>
    <x v="103"/>
    <x v="0"/>
    <x v="407"/>
    <x v="205"/>
    <n v="18.59"/>
    <x v="104"/>
    <x v="189"/>
  </r>
  <r>
    <x v="103"/>
    <x v="1"/>
    <x v="14"/>
    <x v="206"/>
    <n v="22.71"/>
    <x v="9"/>
    <x v="190"/>
  </r>
  <r>
    <x v="103"/>
    <x v="2"/>
    <x v="408"/>
    <x v="2"/>
    <n v="115.9"/>
    <x v="8"/>
    <x v="2"/>
  </r>
  <r>
    <x v="103"/>
    <x v="3"/>
    <x v="409"/>
    <x v="2"/>
    <n v="189.43"/>
    <x v="45"/>
    <x v="2"/>
  </r>
  <r>
    <x v="103"/>
    <x v="4"/>
    <x v="4"/>
    <x v="2"/>
    <n v="2307.14"/>
    <x v="4"/>
    <x v="2"/>
  </r>
  <r>
    <x v="104"/>
    <x v="0"/>
    <x v="410"/>
    <x v="207"/>
    <n v="20.34"/>
    <x v="105"/>
    <x v="66"/>
  </r>
  <r>
    <x v="104"/>
    <x v="1"/>
    <x v="411"/>
    <x v="208"/>
    <n v="17.850000000000001"/>
    <x v="7"/>
    <x v="182"/>
  </r>
  <r>
    <x v="104"/>
    <x v="2"/>
    <x v="412"/>
    <x v="2"/>
    <n v="108.09"/>
    <x v="8"/>
    <x v="2"/>
  </r>
  <r>
    <x v="104"/>
    <x v="3"/>
    <x v="413"/>
    <x v="2"/>
    <n v="226.57"/>
    <x v="11"/>
    <x v="2"/>
  </r>
  <r>
    <x v="104"/>
    <x v="4"/>
    <x v="4"/>
    <x v="2"/>
    <n v="2279.8000000000002"/>
    <x v="4"/>
    <x v="2"/>
  </r>
  <r>
    <x v="105"/>
    <x v="0"/>
    <x v="414"/>
    <x v="209"/>
    <n v="19.63"/>
    <x v="4"/>
    <x v="191"/>
  </r>
  <r>
    <x v="105"/>
    <x v="1"/>
    <x v="415"/>
    <x v="210"/>
    <n v="21.55"/>
    <x v="77"/>
    <x v="192"/>
  </r>
  <r>
    <x v="105"/>
    <x v="2"/>
    <x v="416"/>
    <x v="2"/>
    <n v="118.57"/>
    <x v="55"/>
    <x v="2"/>
  </r>
  <r>
    <x v="105"/>
    <x v="3"/>
    <x v="417"/>
    <x v="2"/>
    <n v="186.11"/>
    <x v="40"/>
    <x v="2"/>
  </r>
  <r>
    <x v="105"/>
    <x v="4"/>
    <x v="4"/>
    <x v="2"/>
    <n v="2214.59"/>
    <x v="4"/>
    <x v="2"/>
  </r>
  <r>
    <x v="106"/>
    <x v="0"/>
    <x v="418"/>
    <x v="211"/>
    <n v="15.16"/>
    <x v="106"/>
    <x v="193"/>
  </r>
  <r>
    <x v="106"/>
    <x v="1"/>
    <x v="419"/>
    <x v="212"/>
    <n v="19.57"/>
    <x v="54"/>
    <x v="194"/>
  </r>
  <r>
    <x v="106"/>
    <x v="2"/>
    <x v="420"/>
    <x v="2"/>
    <n v="113.68"/>
    <x v="86"/>
    <x v="2"/>
  </r>
  <r>
    <x v="106"/>
    <x v="3"/>
    <x v="421"/>
    <x v="2"/>
    <n v="189.05"/>
    <x v="15"/>
    <x v="2"/>
  </r>
  <r>
    <x v="106"/>
    <x v="4"/>
    <x v="4"/>
    <x v="2"/>
    <n v="2394.64"/>
    <x v="4"/>
    <x v="2"/>
  </r>
  <r>
    <x v="107"/>
    <x v="0"/>
    <x v="422"/>
    <x v="213"/>
    <n v="16.579999999999998"/>
    <x v="43"/>
    <x v="195"/>
  </r>
  <r>
    <x v="107"/>
    <x v="1"/>
    <x v="423"/>
    <x v="214"/>
    <n v="20.100000000000001"/>
    <x v="17"/>
    <x v="9"/>
  </r>
  <r>
    <x v="107"/>
    <x v="2"/>
    <x v="424"/>
    <x v="2"/>
    <n v="111.75"/>
    <x v="43"/>
    <x v="2"/>
  </r>
  <r>
    <x v="107"/>
    <x v="3"/>
    <x v="425"/>
    <x v="2"/>
    <n v="214.33"/>
    <x v="23"/>
    <x v="2"/>
  </r>
  <r>
    <x v="107"/>
    <x v="4"/>
    <x v="4"/>
    <x v="2"/>
    <n v="2116.9499999999998"/>
    <x v="4"/>
    <x v="2"/>
  </r>
  <r>
    <x v="108"/>
    <x v="0"/>
    <x v="426"/>
    <x v="215"/>
    <n v="19.170000000000002"/>
    <x v="4"/>
    <x v="196"/>
  </r>
  <r>
    <x v="108"/>
    <x v="1"/>
    <x v="427"/>
    <x v="216"/>
    <n v="18.16"/>
    <x v="32"/>
    <x v="170"/>
  </r>
  <r>
    <x v="108"/>
    <x v="2"/>
    <x v="428"/>
    <x v="2"/>
    <n v="109.23"/>
    <x v="107"/>
    <x v="2"/>
  </r>
  <r>
    <x v="108"/>
    <x v="3"/>
    <x v="429"/>
    <x v="2"/>
    <n v="221.12"/>
    <x v="42"/>
    <x v="2"/>
  </r>
  <r>
    <x v="108"/>
    <x v="4"/>
    <x v="4"/>
    <x v="2"/>
    <n v="2129.9499999999998"/>
    <x v="4"/>
    <x v="2"/>
  </r>
  <r>
    <x v="109"/>
    <x v="0"/>
    <x v="430"/>
    <x v="217"/>
    <n v="19.96"/>
    <x v="62"/>
    <x v="102"/>
  </r>
  <r>
    <x v="109"/>
    <x v="1"/>
    <x v="431"/>
    <x v="185"/>
    <n v="19.399999999999999"/>
    <x v="24"/>
    <x v="197"/>
  </r>
  <r>
    <x v="109"/>
    <x v="2"/>
    <x v="432"/>
    <x v="2"/>
    <n v="112.68"/>
    <x v="81"/>
    <x v="2"/>
  </r>
  <r>
    <x v="109"/>
    <x v="3"/>
    <x v="433"/>
    <x v="2"/>
    <n v="206.08"/>
    <x v="3"/>
    <x v="2"/>
  </r>
  <r>
    <x v="109"/>
    <x v="4"/>
    <x v="4"/>
    <x v="2"/>
    <n v="2370.4899999999998"/>
    <x v="4"/>
    <x v="2"/>
  </r>
  <r>
    <x v="110"/>
    <x v="0"/>
    <x v="434"/>
    <x v="183"/>
    <n v="15.88"/>
    <x v="90"/>
    <x v="161"/>
  </r>
  <r>
    <x v="110"/>
    <x v="1"/>
    <x v="435"/>
    <x v="218"/>
    <n v="18.29"/>
    <x v="22"/>
    <x v="198"/>
  </r>
  <r>
    <x v="110"/>
    <x v="2"/>
    <x v="436"/>
    <x v="2"/>
    <n v="113.58"/>
    <x v="22"/>
    <x v="2"/>
  </r>
  <r>
    <x v="110"/>
    <x v="3"/>
    <x v="437"/>
    <x v="2"/>
    <n v="216.81"/>
    <x v="9"/>
    <x v="2"/>
  </r>
  <r>
    <x v="110"/>
    <x v="4"/>
    <x v="4"/>
    <x v="2"/>
    <n v="2620.81"/>
    <x v="4"/>
    <x v="2"/>
  </r>
  <r>
    <x v="111"/>
    <x v="0"/>
    <x v="438"/>
    <x v="219"/>
    <n v="17.32"/>
    <x v="66"/>
    <x v="199"/>
  </r>
  <r>
    <x v="111"/>
    <x v="1"/>
    <x v="439"/>
    <x v="220"/>
    <n v="17.329999999999998"/>
    <x v="108"/>
    <x v="115"/>
  </r>
  <r>
    <x v="111"/>
    <x v="2"/>
    <x v="440"/>
    <x v="2"/>
    <n v="116.69"/>
    <x v="43"/>
    <x v="2"/>
  </r>
  <r>
    <x v="111"/>
    <x v="3"/>
    <x v="441"/>
    <x v="2"/>
    <n v="215.61"/>
    <x v="45"/>
    <x v="2"/>
  </r>
  <r>
    <x v="111"/>
    <x v="4"/>
    <x v="4"/>
    <x v="2"/>
    <n v="2228.91"/>
    <x v="4"/>
    <x v="2"/>
  </r>
  <r>
    <x v="112"/>
    <x v="0"/>
    <x v="442"/>
    <x v="221"/>
    <n v="18.670000000000002"/>
    <x v="91"/>
    <x v="200"/>
  </r>
  <r>
    <x v="112"/>
    <x v="1"/>
    <x v="78"/>
    <x v="222"/>
    <n v="17.399999999999999"/>
    <x v="38"/>
    <x v="201"/>
  </r>
  <r>
    <x v="112"/>
    <x v="2"/>
    <x v="443"/>
    <x v="2"/>
    <n v="105.65"/>
    <x v="45"/>
    <x v="2"/>
  </r>
  <r>
    <x v="112"/>
    <x v="3"/>
    <x v="444"/>
    <x v="2"/>
    <n v="194.64"/>
    <x v="10"/>
    <x v="2"/>
  </r>
  <r>
    <x v="112"/>
    <x v="4"/>
    <x v="4"/>
    <x v="2"/>
    <n v="2205.79"/>
    <x v="4"/>
    <x v="2"/>
  </r>
  <r>
    <x v="113"/>
    <x v="0"/>
    <x v="445"/>
    <x v="223"/>
    <n v="17.27"/>
    <x v="30"/>
    <x v="202"/>
  </r>
  <r>
    <x v="113"/>
    <x v="1"/>
    <x v="446"/>
    <x v="224"/>
    <n v="14.21"/>
    <x v="3"/>
    <x v="203"/>
  </r>
  <r>
    <x v="113"/>
    <x v="2"/>
    <x v="447"/>
    <x v="2"/>
    <n v="122.79"/>
    <x v="33"/>
    <x v="2"/>
  </r>
  <r>
    <x v="113"/>
    <x v="3"/>
    <x v="448"/>
    <x v="2"/>
    <n v="216.39"/>
    <x v="27"/>
    <x v="2"/>
  </r>
  <r>
    <x v="113"/>
    <x v="4"/>
    <x v="4"/>
    <x v="2"/>
    <n v="2467"/>
    <x v="4"/>
    <x v="2"/>
  </r>
  <r>
    <x v="114"/>
    <x v="0"/>
    <x v="449"/>
    <x v="225"/>
    <n v="19.82"/>
    <x v="50"/>
    <x v="204"/>
  </r>
  <r>
    <x v="114"/>
    <x v="1"/>
    <x v="450"/>
    <x v="226"/>
    <n v="19.18"/>
    <x v="70"/>
    <x v="205"/>
  </r>
  <r>
    <x v="114"/>
    <x v="2"/>
    <x v="451"/>
    <x v="2"/>
    <n v="130.83000000000001"/>
    <x v="76"/>
    <x v="2"/>
  </r>
  <r>
    <x v="114"/>
    <x v="3"/>
    <x v="452"/>
    <x v="2"/>
    <n v="211.46"/>
    <x v="76"/>
    <x v="2"/>
  </r>
  <r>
    <x v="114"/>
    <x v="4"/>
    <x v="4"/>
    <x v="2"/>
    <n v="2327.19"/>
    <x v="4"/>
    <x v="2"/>
  </r>
  <r>
    <x v="115"/>
    <x v="0"/>
    <x v="453"/>
    <x v="227"/>
    <n v="17.02"/>
    <x v="4"/>
    <x v="206"/>
  </r>
  <r>
    <x v="115"/>
    <x v="1"/>
    <x v="454"/>
    <x v="228"/>
    <n v="16.48"/>
    <x v="48"/>
    <x v="207"/>
  </r>
  <r>
    <x v="115"/>
    <x v="2"/>
    <x v="455"/>
    <x v="2"/>
    <n v="126.31"/>
    <x v="12"/>
    <x v="2"/>
  </r>
  <r>
    <x v="115"/>
    <x v="3"/>
    <x v="456"/>
    <x v="2"/>
    <n v="224.13"/>
    <x v="3"/>
    <x v="2"/>
  </r>
  <r>
    <x v="115"/>
    <x v="4"/>
    <x v="4"/>
    <x v="2"/>
    <n v="2098.3000000000002"/>
    <x v="4"/>
    <x v="2"/>
  </r>
  <r>
    <x v="116"/>
    <x v="0"/>
    <x v="457"/>
    <x v="229"/>
    <n v="19.170000000000002"/>
    <x v="4"/>
    <x v="208"/>
  </r>
  <r>
    <x v="116"/>
    <x v="1"/>
    <x v="458"/>
    <x v="230"/>
    <n v="17.600000000000001"/>
    <x v="35"/>
    <x v="209"/>
  </r>
  <r>
    <x v="116"/>
    <x v="2"/>
    <x v="459"/>
    <x v="2"/>
    <n v="113.27"/>
    <x v="45"/>
    <x v="2"/>
  </r>
  <r>
    <x v="116"/>
    <x v="3"/>
    <x v="460"/>
    <x v="2"/>
    <n v="213.73"/>
    <x v="29"/>
    <x v="2"/>
  </r>
  <r>
    <x v="116"/>
    <x v="4"/>
    <x v="4"/>
    <x v="2"/>
    <n v="2345.4"/>
    <x v="4"/>
    <x v="2"/>
  </r>
  <r>
    <x v="117"/>
    <x v="0"/>
    <x v="90"/>
    <x v="231"/>
    <n v="16.3"/>
    <x v="77"/>
    <x v="210"/>
  </r>
  <r>
    <x v="117"/>
    <x v="1"/>
    <x v="267"/>
    <x v="232"/>
    <n v="15.78"/>
    <x v="109"/>
    <x v="211"/>
  </r>
  <r>
    <x v="117"/>
    <x v="2"/>
    <x v="461"/>
    <x v="2"/>
    <n v="115.27"/>
    <x v="29"/>
    <x v="2"/>
  </r>
  <r>
    <x v="117"/>
    <x v="3"/>
    <x v="462"/>
    <x v="2"/>
    <n v="212.21"/>
    <x v="4"/>
    <x v="2"/>
  </r>
  <r>
    <x v="117"/>
    <x v="4"/>
    <x v="4"/>
    <x v="2"/>
    <n v="2235.27"/>
    <x v="4"/>
    <x v="2"/>
  </r>
  <r>
    <x v="118"/>
    <x v="0"/>
    <x v="463"/>
    <x v="233"/>
    <n v="15.77"/>
    <x v="110"/>
    <x v="120"/>
  </r>
  <r>
    <x v="118"/>
    <x v="1"/>
    <x v="464"/>
    <x v="234"/>
    <n v="19.72"/>
    <x v="111"/>
    <x v="212"/>
  </r>
  <r>
    <x v="118"/>
    <x v="2"/>
    <x v="465"/>
    <x v="2"/>
    <n v="126.21"/>
    <x v="54"/>
    <x v="2"/>
  </r>
  <r>
    <x v="118"/>
    <x v="3"/>
    <x v="466"/>
    <x v="2"/>
    <n v="192.9"/>
    <x v="69"/>
    <x v="2"/>
  </r>
  <r>
    <x v="118"/>
    <x v="4"/>
    <x v="4"/>
    <x v="2"/>
    <n v="2090.31"/>
    <x v="4"/>
    <x v="2"/>
  </r>
  <r>
    <x v="119"/>
    <x v="0"/>
    <x v="467"/>
    <x v="235"/>
    <n v="19.239999999999998"/>
    <x v="42"/>
    <x v="213"/>
  </r>
  <r>
    <x v="119"/>
    <x v="1"/>
    <x v="468"/>
    <x v="236"/>
    <n v="15.6"/>
    <x v="50"/>
    <x v="214"/>
  </r>
  <r>
    <x v="119"/>
    <x v="2"/>
    <x v="469"/>
    <x v="2"/>
    <n v="125.87"/>
    <x v="75"/>
    <x v="2"/>
  </r>
  <r>
    <x v="119"/>
    <x v="3"/>
    <x v="470"/>
    <x v="2"/>
    <n v="192.81"/>
    <x v="41"/>
    <x v="2"/>
  </r>
  <r>
    <x v="119"/>
    <x v="4"/>
    <x v="4"/>
    <x v="2"/>
    <n v="2246.6999999999998"/>
    <x v="4"/>
    <x v="2"/>
  </r>
  <r>
    <x v="120"/>
    <x v="0"/>
    <x v="471"/>
    <x v="237"/>
    <n v="17.38"/>
    <x v="43"/>
    <x v="215"/>
  </r>
  <r>
    <x v="120"/>
    <x v="1"/>
    <x v="472"/>
    <x v="238"/>
    <n v="17.420000000000002"/>
    <x v="110"/>
    <x v="202"/>
  </r>
  <r>
    <x v="120"/>
    <x v="2"/>
    <x v="473"/>
    <x v="2"/>
    <n v="104.68"/>
    <x v="1"/>
    <x v="2"/>
  </r>
  <r>
    <x v="120"/>
    <x v="3"/>
    <x v="474"/>
    <x v="2"/>
    <n v="235.35"/>
    <x v="55"/>
    <x v="2"/>
  </r>
  <r>
    <x v="120"/>
    <x v="4"/>
    <x v="4"/>
    <x v="2"/>
    <n v="2512.58"/>
    <x v="4"/>
    <x v="2"/>
  </r>
  <r>
    <x v="121"/>
    <x v="0"/>
    <x v="475"/>
    <x v="239"/>
    <n v="18.98"/>
    <x v="112"/>
    <x v="216"/>
  </r>
  <r>
    <x v="121"/>
    <x v="1"/>
    <x v="476"/>
    <x v="240"/>
    <n v="20.420000000000002"/>
    <x v="86"/>
    <x v="217"/>
  </r>
  <r>
    <x v="121"/>
    <x v="2"/>
    <x v="477"/>
    <x v="2"/>
    <n v="121.8"/>
    <x v="12"/>
    <x v="2"/>
  </r>
  <r>
    <x v="121"/>
    <x v="3"/>
    <x v="478"/>
    <x v="2"/>
    <n v="224.03"/>
    <x v="31"/>
    <x v="2"/>
  </r>
  <r>
    <x v="121"/>
    <x v="4"/>
    <x v="4"/>
    <x v="2"/>
    <n v="2471.69"/>
    <x v="4"/>
    <x v="2"/>
  </r>
  <r>
    <x v="122"/>
    <x v="0"/>
    <x v="479"/>
    <x v="241"/>
    <n v="18.38"/>
    <x v="4"/>
    <x v="218"/>
  </r>
  <r>
    <x v="122"/>
    <x v="1"/>
    <x v="480"/>
    <x v="242"/>
    <n v="20.37"/>
    <x v="6"/>
    <x v="182"/>
  </r>
  <r>
    <x v="122"/>
    <x v="2"/>
    <x v="481"/>
    <x v="2"/>
    <n v="104.19"/>
    <x v="4"/>
    <x v="2"/>
  </r>
  <r>
    <x v="122"/>
    <x v="3"/>
    <x v="482"/>
    <x v="2"/>
    <n v="215.7"/>
    <x v="34"/>
    <x v="2"/>
  </r>
  <r>
    <x v="122"/>
    <x v="4"/>
    <x v="4"/>
    <x v="2"/>
    <n v="2153.52"/>
    <x v="4"/>
    <x v="2"/>
  </r>
  <r>
    <x v="123"/>
    <x v="0"/>
    <x v="483"/>
    <x v="243"/>
    <n v="16.47"/>
    <x v="19"/>
    <x v="219"/>
  </r>
  <r>
    <x v="123"/>
    <x v="1"/>
    <x v="484"/>
    <x v="244"/>
    <n v="20.29"/>
    <x v="86"/>
    <x v="220"/>
  </r>
  <r>
    <x v="123"/>
    <x v="2"/>
    <x v="485"/>
    <x v="2"/>
    <n v="110.79"/>
    <x v="107"/>
    <x v="2"/>
  </r>
  <r>
    <x v="123"/>
    <x v="3"/>
    <x v="486"/>
    <x v="2"/>
    <n v="194.9"/>
    <x v="67"/>
    <x v="2"/>
  </r>
  <r>
    <x v="123"/>
    <x v="4"/>
    <x v="4"/>
    <x v="2"/>
    <n v="2386.1799999999998"/>
    <x v="4"/>
    <x v="2"/>
  </r>
  <r>
    <x v="124"/>
    <x v="0"/>
    <x v="487"/>
    <x v="245"/>
    <n v="17.98"/>
    <x v="28"/>
    <x v="59"/>
  </r>
  <r>
    <x v="124"/>
    <x v="1"/>
    <x v="488"/>
    <x v="246"/>
    <n v="14.77"/>
    <x v="34"/>
    <x v="221"/>
  </r>
  <r>
    <x v="124"/>
    <x v="2"/>
    <x v="489"/>
    <x v="2"/>
    <n v="103.34"/>
    <x v="15"/>
    <x v="2"/>
  </r>
  <r>
    <x v="124"/>
    <x v="3"/>
    <x v="490"/>
    <x v="2"/>
    <n v="196.3"/>
    <x v="19"/>
    <x v="2"/>
  </r>
  <r>
    <x v="124"/>
    <x v="4"/>
    <x v="4"/>
    <x v="2"/>
    <n v="2309.02"/>
    <x v="4"/>
    <x v="2"/>
  </r>
  <r>
    <x v="125"/>
    <x v="0"/>
    <x v="491"/>
    <x v="247"/>
    <n v="17.79"/>
    <x v="86"/>
    <x v="222"/>
  </r>
  <r>
    <x v="125"/>
    <x v="1"/>
    <x v="492"/>
    <x v="248"/>
    <n v="15.06"/>
    <x v="113"/>
    <x v="223"/>
  </r>
  <r>
    <x v="125"/>
    <x v="2"/>
    <x v="493"/>
    <x v="2"/>
    <n v="107.43"/>
    <x v="4"/>
    <x v="2"/>
  </r>
  <r>
    <x v="125"/>
    <x v="3"/>
    <x v="494"/>
    <x v="2"/>
    <n v="192.78"/>
    <x v="12"/>
    <x v="2"/>
  </r>
  <r>
    <x v="125"/>
    <x v="4"/>
    <x v="4"/>
    <x v="2"/>
    <n v="2271.87"/>
    <x v="4"/>
    <x v="2"/>
  </r>
  <r>
    <x v="126"/>
    <x v="0"/>
    <x v="495"/>
    <x v="249"/>
    <n v="16.579999999999998"/>
    <x v="114"/>
    <x v="157"/>
  </r>
  <r>
    <x v="126"/>
    <x v="1"/>
    <x v="496"/>
    <x v="250"/>
    <n v="16.3"/>
    <x v="79"/>
    <x v="224"/>
  </r>
  <r>
    <x v="126"/>
    <x v="2"/>
    <x v="497"/>
    <x v="2"/>
    <n v="118.53"/>
    <x v="66"/>
    <x v="2"/>
  </r>
  <r>
    <x v="126"/>
    <x v="3"/>
    <x v="498"/>
    <x v="2"/>
    <n v="186.44"/>
    <x v="9"/>
    <x v="2"/>
  </r>
  <r>
    <x v="126"/>
    <x v="4"/>
    <x v="4"/>
    <x v="2"/>
    <n v="2608.81"/>
    <x v="4"/>
    <x v="2"/>
  </r>
  <r>
    <x v="127"/>
    <x v="0"/>
    <x v="499"/>
    <x v="251"/>
    <n v="20.010000000000002"/>
    <x v="61"/>
    <x v="225"/>
  </r>
  <r>
    <x v="127"/>
    <x v="1"/>
    <x v="500"/>
    <x v="252"/>
    <n v="17.399999999999999"/>
    <x v="91"/>
    <x v="210"/>
  </r>
  <r>
    <x v="127"/>
    <x v="2"/>
    <x v="501"/>
    <x v="2"/>
    <n v="103.37"/>
    <x v="85"/>
    <x v="2"/>
  </r>
  <r>
    <x v="127"/>
    <x v="3"/>
    <x v="502"/>
    <x v="2"/>
    <n v="204.62"/>
    <x v="62"/>
    <x v="2"/>
  </r>
  <r>
    <x v="127"/>
    <x v="4"/>
    <x v="4"/>
    <x v="2"/>
    <n v="2395.11"/>
    <x v="4"/>
    <x v="2"/>
  </r>
  <r>
    <x v="128"/>
    <x v="0"/>
    <x v="503"/>
    <x v="188"/>
    <n v="15.76"/>
    <x v="32"/>
    <x v="226"/>
  </r>
  <r>
    <x v="128"/>
    <x v="1"/>
    <x v="504"/>
    <x v="253"/>
    <n v="20.72"/>
    <x v="14"/>
    <x v="227"/>
  </r>
  <r>
    <x v="128"/>
    <x v="2"/>
    <x v="505"/>
    <x v="2"/>
    <n v="99.26"/>
    <x v="42"/>
    <x v="2"/>
  </r>
  <r>
    <x v="128"/>
    <x v="3"/>
    <x v="506"/>
    <x v="2"/>
    <n v="204.12"/>
    <x v="92"/>
    <x v="2"/>
  </r>
  <r>
    <x v="128"/>
    <x v="4"/>
    <x v="4"/>
    <x v="2"/>
    <n v="2272.4699999999998"/>
    <x v="4"/>
    <x v="2"/>
  </r>
  <r>
    <x v="129"/>
    <x v="0"/>
    <x v="507"/>
    <x v="254"/>
    <n v="22.15"/>
    <x v="67"/>
    <x v="228"/>
  </r>
  <r>
    <x v="129"/>
    <x v="1"/>
    <x v="508"/>
    <x v="233"/>
    <n v="19.86"/>
    <x v="26"/>
    <x v="229"/>
  </r>
  <r>
    <x v="129"/>
    <x v="2"/>
    <x v="509"/>
    <x v="2"/>
    <n v="118.27"/>
    <x v="25"/>
    <x v="2"/>
  </r>
  <r>
    <x v="129"/>
    <x v="3"/>
    <x v="510"/>
    <x v="2"/>
    <n v="163.76"/>
    <x v="4"/>
    <x v="2"/>
  </r>
  <r>
    <x v="129"/>
    <x v="4"/>
    <x v="4"/>
    <x v="2"/>
    <n v="2081.41"/>
    <x v="4"/>
    <x v="2"/>
  </r>
  <r>
    <x v="130"/>
    <x v="0"/>
    <x v="511"/>
    <x v="255"/>
    <n v="16.05"/>
    <x v="55"/>
    <x v="117"/>
  </r>
  <r>
    <x v="130"/>
    <x v="1"/>
    <x v="512"/>
    <x v="256"/>
    <n v="18.32"/>
    <x v="15"/>
    <x v="230"/>
  </r>
  <r>
    <x v="130"/>
    <x v="2"/>
    <x v="513"/>
    <x v="2"/>
    <n v="113.57"/>
    <x v="66"/>
    <x v="2"/>
  </r>
  <r>
    <x v="130"/>
    <x v="3"/>
    <x v="514"/>
    <x v="2"/>
    <n v="215.37"/>
    <x v="53"/>
    <x v="2"/>
  </r>
  <r>
    <x v="130"/>
    <x v="4"/>
    <x v="4"/>
    <x v="2"/>
    <n v="2312.89"/>
    <x v="4"/>
    <x v="2"/>
  </r>
  <r>
    <x v="131"/>
    <x v="0"/>
    <x v="515"/>
    <x v="257"/>
    <n v="15.41"/>
    <x v="77"/>
    <x v="231"/>
  </r>
  <r>
    <x v="131"/>
    <x v="1"/>
    <x v="516"/>
    <x v="258"/>
    <n v="21.84"/>
    <x v="91"/>
    <x v="218"/>
  </r>
  <r>
    <x v="131"/>
    <x v="2"/>
    <x v="517"/>
    <x v="2"/>
    <n v="115.5"/>
    <x v="27"/>
    <x v="2"/>
  </r>
  <r>
    <x v="131"/>
    <x v="3"/>
    <x v="518"/>
    <x v="2"/>
    <n v="195"/>
    <x v="27"/>
    <x v="2"/>
  </r>
  <r>
    <x v="131"/>
    <x v="4"/>
    <x v="4"/>
    <x v="2"/>
    <n v="2187"/>
    <x v="4"/>
    <x v="2"/>
  </r>
  <r>
    <x v="132"/>
    <x v="0"/>
    <x v="519"/>
    <x v="259"/>
    <n v="19.41"/>
    <x v="24"/>
    <x v="232"/>
  </r>
  <r>
    <x v="132"/>
    <x v="1"/>
    <x v="520"/>
    <x v="260"/>
    <n v="20.74"/>
    <x v="22"/>
    <x v="233"/>
  </r>
  <r>
    <x v="132"/>
    <x v="2"/>
    <x v="521"/>
    <x v="2"/>
    <n v="113.66"/>
    <x v="107"/>
    <x v="2"/>
  </r>
  <r>
    <x v="132"/>
    <x v="3"/>
    <x v="522"/>
    <x v="2"/>
    <n v="221.68"/>
    <x v="115"/>
    <x v="2"/>
  </r>
  <r>
    <x v="132"/>
    <x v="4"/>
    <x v="4"/>
    <x v="2"/>
    <n v="2259.66"/>
    <x v="4"/>
    <x v="2"/>
  </r>
  <r>
    <x v="133"/>
    <x v="0"/>
    <x v="523"/>
    <x v="261"/>
    <n v="17.48"/>
    <x v="116"/>
    <x v="234"/>
  </r>
  <r>
    <x v="133"/>
    <x v="1"/>
    <x v="524"/>
    <x v="262"/>
    <n v="18.149999999999999"/>
    <x v="23"/>
    <x v="235"/>
  </r>
  <r>
    <x v="133"/>
    <x v="2"/>
    <x v="525"/>
    <x v="2"/>
    <n v="129.15"/>
    <x v="33"/>
    <x v="2"/>
  </r>
  <r>
    <x v="133"/>
    <x v="3"/>
    <x v="526"/>
    <x v="2"/>
    <n v="200.21"/>
    <x v="89"/>
    <x v="2"/>
  </r>
  <r>
    <x v="133"/>
    <x v="4"/>
    <x v="4"/>
    <x v="2"/>
    <n v="2384.8200000000002"/>
    <x v="4"/>
    <x v="2"/>
  </r>
  <r>
    <x v="134"/>
    <x v="0"/>
    <x v="527"/>
    <x v="263"/>
    <n v="17.68"/>
    <x v="48"/>
    <x v="236"/>
  </r>
  <r>
    <x v="134"/>
    <x v="1"/>
    <x v="528"/>
    <x v="264"/>
    <n v="11.59"/>
    <x v="57"/>
    <x v="237"/>
  </r>
  <r>
    <x v="134"/>
    <x v="2"/>
    <x v="529"/>
    <x v="2"/>
    <n v="127.87"/>
    <x v="15"/>
    <x v="2"/>
  </r>
  <r>
    <x v="134"/>
    <x v="3"/>
    <x v="530"/>
    <x v="2"/>
    <n v="195.09"/>
    <x v="103"/>
    <x v="2"/>
  </r>
  <r>
    <x v="134"/>
    <x v="4"/>
    <x v="4"/>
    <x v="2"/>
    <n v="2304.87"/>
    <x v="4"/>
    <x v="2"/>
  </r>
  <r>
    <x v="135"/>
    <x v="0"/>
    <x v="531"/>
    <x v="265"/>
    <n v="16.46"/>
    <x v="91"/>
    <x v="69"/>
  </r>
  <r>
    <x v="135"/>
    <x v="1"/>
    <x v="532"/>
    <x v="266"/>
    <n v="15.67"/>
    <x v="4"/>
    <x v="238"/>
  </r>
  <r>
    <x v="135"/>
    <x v="2"/>
    <x v="533"/>
    <x v="2"/>
    <n v="124.64"/>
    <x v="0"/>
    <x v="2"/>
  </r>
  <r>
    <x v="135"/>
    <x v="3"/>
    <x v="534"/>
    <x v="2"/>
    <n v="208.4"/>
    <x v="66"/>
    <x v="2"/>
  </r>
  <r>
    <x v="135"/>
    <x v="4"/>
    <x v="4"/>
    <x v="2"/>
    <n v="2241.61"/>
    <x v="4"/>
    <x v="2"/>
  </r>
  <r>
    <x v="136"/>
    <x v="0"/>
    <x v="535"/>
    <x v="267"/>
    <n v="18.82"/>
    <x v="71"/>
    <x v="219"/>
  </r>
  <r>
    <x v="136"/>
    <x v="1"/>
    <x v="536"/>
    <x v="268"/>
    <n v="22.04"/>
    <x v="17"/>
    <x v="239"/>
  </r>
  <r>
    <x v="136"/>
    <x v="2"/>
    <x v="537"/>
    <x v="2"/>
    <n v="115.65"/>
    <x v="78"/>
    <x v="2"/>
  </r>
  <r>
    <x v="136"/>
    <x v="3"/>
    <x v="538"/>
    <x v="2"/>
    <n v="191.37"/>
    <x v="32"/>
    <x v="2"/>
  </r>
  <r>
    <x v="136"/>
    <x v="4"/>
    <x v="4"/>
    <x v="2"/>
    <n v="1932.72"/>
    <x v="4"/>
    <x v="2"/>
  </r>
  <r>
    <x v="137"/>
    <x v="0"/>
    <x v="539"/>
    <x v="269"/>
    <n v="21.3"/>
    <x v="69"/>
    <x v="240"/>
  </r>
  <r>
    <x v="137"/>
    <x v="1"/>
    <x v="540"/>
    <x v="270"/>
    <n v="19.07"/>
    <x v="105"/>
    <x v="241"/>
  </r>
  <r>
    <x v="137"/>
    <x v="2"/>
    <x v="541"/>
    <x v="2"/>
    <n v="109.63"/>
    <x v="82"/>
    <x v="2"/>
  </r>
  <r>
    <x v="137"/>
    <x v="3"/>
    <x v="542"/>
    <x v="2"/>
    <n v="193.75"/>
    <x v="66"/>
    <x v="2"/>
  </r>
  <r>
    <x v="137"/>
    <x v="4"/>
    <x v="4"/>
    <x v="2"/>
    <n v="2236.3200000000002"/>
    <x v="4"/>
    <x v="2"/>
  </r>
  <r>
    <x v="138"/>
    <x v="0"/>
    <x v="543"/>
    <x v="271"/>
    <n v="16.97"/>
    <x v="73"/>
    <x v="242"/>
  </r>
  <r>
    <x v="138"/>
    <x v="1"/>
    <x v="544"/>
    <x v="272"/>
    <n v="16.059999999999999"/>
    <x v="4"/>
    <x v="243"/>
  </r>
  <r>
    <x v="138"/>
    <x v="2"/>
    <x v="545"/>
    <x v="2"/>
    <n v="113.97"/>
    <x v="1"/>
    <x v="2"/>
  </r>
  <r>
    <x v="138"/>
    <x v="3"/>
    <x v="546"/>
    <x v="2"/>
    <n v="200.41"/>
    <x v="5"/>
    <x v="2"/>
  </r>
  <r>
    <x v="138"/>
    <x v="4"/>
    <x v="4"/>
    <x v="2"/>
    <n v="2148.39"/>
    <x v="4"/>
    <x v="2"/>
  </r>
  <r>
    <x v="139"/>
    <x v="0"/>
    <x v="547"/>
    <x v="273"/>
    <n v="18.46"/>
    <x v="37"/>
    <x v="244"/>
  </r>
  <r>
    <x v="139"/>
    <x v="1"/>
    <x v="548"/>
    <x v="274"/>
    <n v="18.87"/>
    <x v="37"/>
    <x v="245"/>
  </r>
  <r>
    <x v="139"/>
    <x v="2"/>
    <x v="549"/>
    <x v="2"/>
    <n v="121.53"/>
    <x v="36"/>
    <x v="2"/>
  </r>
  <r>
    <x v="139"/>
    <x v="3"/>
    <x v="550"/>
    <x v="2"/>
    <n v="214.51"/>
    <x v="66"/>
    <x v="2"/>
  </r>
  <r>
    <x v="139"/>
    <x v="4"/>
    <x v="4"/>
    <x v="2"/>
    <n v="2070.58"/>
    <x v="4"/>
    <x v="2"/>
  </r>
  <r>
    <x v="140"/>
    <x v="0"/>
    <x v="551"/>
    <x v="275"/>
    <n v="18.13"/>
    <x v="100"/>
    <x v="246"/>
  </r>
  <r>
    <x v="140"/>
    <x v="1"/>
    <x v="552"/>
    <x v="276"/>
    <n v="15.49"/>
    <x v="95"/>
    <x v="247"/>
  </r>
  <r>
    <x v="140"/>
    <x v="2"/>
    <x v="553"/>
    <x v="2"/>
    <n v="105.93"/>
    <x v="43"/>
    <x v="2"/>
  </r>
  <r>
    <x v="140"/>
    <x v="3"/>
    <x v="554"/>
    <x v="2"/>
    <n v="202.72"/>
    <x v="58"/>
    <x v="2"/>
  </r>
  <r>
    <x v="140"/>
    <x v="4"/>
    <x v="4"/>
    <x v="2"/>
    <n v="1979.42"/>
    <x v="4"/>
    <x v="2"/>
  </r>
  <r>
    <x v="141"/>
    <x v="0"/>
    <x v="342"/>
    <x v="277"/>
    <n v="17.809999999999999"/>
    <x v="9"/>
    <x v="204"/>
  </r>
  <r>
    <x v="141"/>
    <x v="1"/>
    <x v="555"/>
    <x v="278"/>
    <n v="20.079999999999998"/>
    <x v="107"/>
    <x v="248"/>
  </r>
  <r>
    <x v="141"/>
    <x v="2"/>
    <x v="556"/>
    <x v="2"/>
    <n v="123.81"/>
    <x v="53"/>
    <x v="2"/>
  </r>
  <r>
    <x v="141"/>
    <x v="3"/>
    <x v="557"/>
    <x v="2"/>
    <n v="206.31"/>
    <x v="75"/>
    <x v="2"/>
  </r>
  <r>
    <x v="141"/>
    <x v="4"/>
    <x v="4"/>
    <x v="2"/>
    <n v="2251.61"/>
    <x v="4"/>
    <x v="2"/>
  </r>
  <r>
    <x v="142"/>
    <x v="0"/>
    <x v="552"/>
    <x v="279"/>
    <n v="18.309999999999999"/>
    <x v="64"/>
    <x v="249"/>
  </r>
  <r>
    <x v="142"/>
    <x v="1"/>
    <x v="558"/>
    <x v="280"/>
    <n v="18.170000000000002"/>
    <x v="77"/>
    <x v="250"/>
  </r>
  <r>
    <x v="142"/>
    <x v="2"/>
    <x v="559"/>
    <x v="2"/>
    <n v="120.4"/>
    <x v="8"/>
    <x v="2"/>
  </r>
  <r>
    <x v="142"/>
    <x v="3"/>
    <x v="560"/>
    <x v="2"/>
    <n v="206.06"/>
    <x v="54"/>
    <x v="2"/>
  </r>
  <r>
    <x v="142"/>
    <x v="4"/>
    <x v="4"/>
    <x v="2"/>
    <n v="2411.77"/>
    <x v="4"/>
    <x v="2"/>
  </r>
  <r>
    <x v="143"/>
    <x v="0"/>
    <x v="561"/>
    <x v="281"/>
    <n v="21.25"/>
    <x v="79"/>
    <x v="251"/>
  </r>
  <r>
    <x v="143"/>
    <x v="1"/>
    <x v="562"/>
    <x v="282"/>
    <n v="18.399999999999999"/>
    <x v="48"/>
    <x v="123"/>
  </r>
  <r>
    <x v="143"/>
    <x v="2"/>
    <x v="563"/>
    <x v="2"/>
    <n v="123.88"/>
    <x v="71"/>
    <x v="2"/>
  </r>
  <r>
    <x v="143"/>
    <x v="3"/>
    <x v="564"/>
    <x v="2"/>
    <n v="225.02"/>
    <x v="75"/>
    <x v="2"/>
  </r>
  <r>
    <x v="143"/>
    <x v="4"/>
    <x v="4"/>
    <x v="2"/>
    <n v="2136.9299999999998"/>
    <x v="4"/>
    <x v="2"/>
  </r>
  <r>
    <x v="144"/>
    <x v="0"/>
    <x v="565"/>
    <x v="283"/>
    <n v="18.28"/>
    <x v="4"/>
    <x v="252"/>
  </r>
  <r>
    <x v="144"/>
    <x v="1"/>
    <x v="566"/>
    <x v="284"/>
    <n v="16.559999999999999"/>
    <x v="62"/>
    <x v="13"/>
  </r>
  <r>
    <x v="144"/>
    <x v="2"/>
    <x v="567"/>
    <x v="2"/>
    <n v="114.16"/>
    <x v="4"/>
    <x v="2"/>
  </r>
  <r>
    <x v="144"/>
    <x v="3"/>
    <x v="568"/>
    <x v="2"/>
    <n v="207.25"/>
    <x v="18"/>
    <x v="2"/>
  </r>
  <r>
    <x v="144"/>
    <x v="4"/>
    <x v="4"/>
    <x v="2"/>
    <n v="2469.63"/>
    <x v="4"/>
    <x v="2"/>
  </r>
  <r>
    <x v="145"/>
    <x v="0"/>
    <x v="569"/>
    <x v="285"/>
    <n v="16.95"/>
    <x v="16"/>
    <x v="253"/>
  </r>
  <r>
    <x v="145"/>
    <x v="1"/>
    <x v="570"/>
    <x v="286"/>
    <n v="18.440000000000001"/>
    <x v="4"/>
    <x v="254"/>
  </r>
  <r>
    <x v="145"/>
    <x v="2"/>
    <x v="571"/>
    <x v="2"/>
    <n v="115.95"/>
    <x v="4"/>
    <x v="2"/>
  </r>
  <r>
    <x v="145"/>
    <x v="3"/>
    <x v="572"/>
    <x v="2"/>
    <n v="197.31"/>
    <x v="7"/>
    <x v="2"/>
  </r>
  <r>
    <x v="145"/>
    <x v="4"/>
    <x v="4"/>
    <x v="2"/>
    <n v="2426.4499999999998"/>
    <x v="4"/>
    <x v="2"/>
  </r>
  <r>
    <x v="146"/>
    <x v="0"/>
    <x v="573"/>
    <x v="287"/>
    <n v="19.79"/>
    <x v="42"/>
    <x v="255"/>
  </r>
  <r>
    <x v="146"/>
    <x v="1"/>
    <x v="574"/>
    <x v="288"/>
    <n v="16.07"/>
    <x v="48"/>
    <x v="256"/>
  </r>
  <r>
    <x v="146"/>
    <x v="2"/>
    <x v="575"/>
    <x v="2"/>
    <n v="109.54"/>
    <x v="89"/>
    <x v="2"/>
  </r>
  <r>
    <x v="146"/>
    <x v="3"/>
    <x v="576"/>
    <x v="2"/>
    <n v="180.27"/>
    <x v="55"/>
    <x v="2"/>
  </r>
  <r>
    <x v="146"/>
    <x v="4"/>
    <x v="4"/>
    <x v="2"/>
    <n v="2427.5"/>
    <x v="4"/>
    <x v="2"/>
  </r>
  <r>
    <x v="147"/>
    <x v="0"/>
    <x v="577"/>
    <x v="289"/>
    <n v="18.489999999999998"/>
    <x v="113"/>
    <x v="257"/>
  </r>
  <r>
    <x v="147"/>
    <x v="1"/>
    <x v="573"/>
    <x v="290"/>
    <n v="18.079999999999998"/>
    <x v="117"/>
    <x v="258"/>
  </r>
  <r>
    <x v="147"/>
    <x v="2"/>
    <x v="578"/>
    <x v="2"/>
    <n v="126.39"/>
    <x v="31"/>
    <x v="2"/>
  </r>
  <r>
    <x v="147"/>
    <x v="3"/>
    <x v="579"/>
    <x v="2"/>
    <n v="210.73"/>
    <x v="53"/>
    <x v="2"/>
  </r>
  <r>
    <x v="147"/>
    <x v="4"/>
    <x v="4"/>
    <x v="2"/>
    <n v="2364.39"/>
    <x v="4"/>
    <x v="2"/>
  </r>
  <r>
    <x v="148"/>
    <x v="0"/>
    <x v="580"/>
    <x v="291"/>
    <n v="15.75"/>
    <x v="118"/>
    <x v="169"/>
  </r>
  <r>
    <x v="148"/>
    <x v="1"/>
    <x v="581"/>
    <x v="292"/>
    <n v="17.239999999999998"/>
    <x v="54"/>
    <x v="259"/>
  </r>
  <r>
    <x v="148"/>
    <x v="2"/>
    <x v="582"/>
    <x v="2"/>
    <n v="107.79"/>
    <x v="20"/>
    <x v="2"/>
  </r>
  <r>
    <x v="148"/>
    <x v="3"/>
    <x v="583"/>
    <x v="2"/>
    <n v="221.57"/>
    <x v="74"/>
    <x v="2"/>
  </r>
  <r>
    <x v="148"/>
    <x v="4"/>
    <x v="4"/>
    <x v="2"/>
    <n v="2277.52"/>
    <x v="4"/>
    <x v="2"/>
  </r>
  <r>
    <x v="149"/>
    <x v="0"/>
    <x v="339"/>
    <x v="293"/>
    <n v="15.18"/>
    <x v="20"/>
    <x v="260"/>
  </r>
  <r>
    <x v="149"/>
    <x v="1"/>
    <x v="584"/>
    <x v="294"/>
    <n v="14.15"/>
    <x v="35"/>
    <x v="261"/>
  </r>
  <r>
    <x v="149"/>
    <x v="2"/>
    <x v="585"/>
    <x v="2"/>
    <n v="110.2"/>
    <x v="27"/>
    <x v="2"/>
  </r>
  <r>
    <x v="149"/>
    <x v="3"/>
    <x v="586"/>
    <x v="2"/>
    <n v="190.7"/>
    <x v="8"/>
    <x v="2"/>
  </r>
  <r>
    <x v="149"/>
    <x v="4"/>
    <x v="4"/>
    <x v="2"/>
    <n v="2407.88"/>
    <x v="4"/>
    <x v="2"/>
  </r>
  <r>
    <x v="150"/>
    <x v="0"/>
    <x v="587"/>
    <x v="295"/>
    <n v="18.11"/>
    <x v="76"/>
    <x v="119"/>
  </r>
  <r>
    <x v="150"/>
    <x v="1"/>
    <x v="244"/>
    <x v="296"/>
    <n v="19.649999999999999"/>
    <x v="115"/>
    <x v="262"/>
  </r>
  <r>
    <x v="150"/>
    <x v="2"/>
    <x v="588"/>
    <x v="2"/>
    <n v="111.05"/>
    <x v="8"/>
    <x v="2"/>
  </r>
  <r>
    <x v="150"/>
    <x v="3"/>
    <x v="589"/>
    <x v="2"/>
    <n v="224.06"/>
    <x v="4"/>
    <x v="2"/>
  </r>
  <r>
    <x v="150"/>
    <x v="4"/>
    <x v="4"/>
    <x v="2"/>
    <n v="2114.7600000000002"/>
    <x v="4"/>
    <x v="2"/>
  </r>
  <r>
    <x v="151"/>
    <x v="0"/>
    <x v="590"/>
    <x v="297"/>
    <n v="20.04"/>
    <x v="18"/>
    <x v="263"/>
  </r>
  <r>
    <x v="151"/>
    <x v="1"/>
    <x v="591"/>
    <x v="298"/>
    <n v="16.25"/>
    <x v="47"/>
    <x v="264"/>
  </r>
  <r>
    <x v="151"/>
    <x v="2"/>
    <x v="592"/>
    <x v="2"/>
    <n v="122.5"/>
    <x v="40"/>
    <x v="2"/>
  </r>
  <r>
    <x v="151"/>
    <x v="3"/>
    <x v="593"/>
    <x v="2"/>
    <n v="182.81"/>
    <x v="10"/>
    <x v="2"/>
  </r>
  <r>
    <x v="151"/>
    <x v="4"/>
    <x v="4"/>
    <x v="2"/>
    <n v="2373.48"/>
    <x v="4"/>
    <x v="2"/>
  </r>
  <r>
    <x v="152"/>
    <x v="0"/>
    <x v="594"/>
    <x v="299"/>
    <n v="16.850000000000001"/>
    <x v="16"/>
    <x v="265"/>
  </r>
  <r>
    <x v="152"/>
    <x v="1"/>
    <x v="595"/>
    <x v="300"/>
    <n v="17.989999999999998"/>
    <x v="45"/>
    <x v="266"/>
  </r>
  <r>
    <x v="152"/>
    <x v="2"/>
    <x v="596"/>
    <x v="2"/>
    <n v="113.71"/>
    <x v="47"/>
    <x v="2"/>
  </r>
  <r>
    <x v="152"/>
    <x v="3"/>
    <x v="597"/>
    <x v="2"/>
    <n v="188.21"/>
    <x v="97"/>
    <x v="2"/>
  </r>
  <r>
    <x v="152"/>
    <x v="4"/>
    <x v="4"/>
    <x v="2"/>
    <n v="2188.21"/>
    <x v="4"/>
    <x v="2"/>
  </r>
  <r>
    <x v="153"/>
    <x v="0"/>
    <x v="598"/>
    <x v="301"/>
    <n v="17.66"/>
    <x v="4"/>
    <x v="267"/>
  </r>
  <r>
    <x v="153"/>
    <x v="1"/>
    <x v="599"/>
    <x v="302"/>
    <n v="16.62"/>
    <x v="24"/>
    <x v="268"/>
  </r>
  <r>
    <x v="153"/>
    <x v="2"/>
    <x v="600"/>
    <x v="2"/>
    <n v="114.63"/>
    <x v="115"/>
    <x v="2"/>
  </r>
  <r>
    <x v="153"/>
    <x v="3"/>
    <x v="601"/>
    <x v="2"/>
    <n v="223.41"/>
    <x v="10"/>
    <x v="2"/>
  </r>
  <r>
    <x v="153"/>
    <x v="4"/>
    <x v="4"/>
    <x v="2"/>
    <n v="2463.84"/>
    <x v="4"/>
    <x v="2"/>
  </r>
  <r>
    <x v="154"/>
    <x v="0"/>
    <x v="602"/>
    <x v="303"/>
    <n v="18.100000000000001"/>
    <x v="1"/>
    <x v="269"/>
  </r>
  <r>
    <x v="154"/>
    <x v="1"/>
    <x v="603"/>
    <x v="304"/>
    <n v="17.79"/>
    <x v="104"/>
    <x v="270"/>
  </r>
  <r>
    <x v="154"/>
    <x v="2"/>
    <x v="604"/>
    <x v="2"/>
    <n v="114.49"/>
    <x v="45"/>
    <x v="2"/>
  </r>
  <r>
    <x v="154"/>
    <x v="3"/>
    <x v="605"/>
    <x v="2"/>
    <n v="211.29"/>
    <x v="64"/>
    <x v="2"/>
  </r>
  <r>
    <x v="154"/>
    <x v="4"/>
    <x v="4"/>
    <x v="2"/>
    <n v="2327.9499999999998"/>
    <x v="4"/>
    <x v="2"/>
  </r>
  <r>
    <x v="155"/>
    <x v="0"/>
    <x v="606"/>
    <x v="305"/>
    <n v="19.36"/>
    <x v="23"/>
    <x v="271"/>
  </r>
  <r>
    <x v="155"/>
    <x v="1"/>
    <x v="607"/>
    <x v="306"/>
    <n v="18.91"/>
    <x v="87"/>
    <x v="272"/>
  </r>
  <r>
    <x v="155"/>
    <x v="2"/>
    <x v="608"/>
    <x v="2"/>
    <n v="115.35"/>
    <x v="45"/>
    <x v="2"/>
  </r>
  <r>
    <x v="155"/>
    <x v="3"/>
    <x v="609"/>
    <x v="2"/>
    <n v="206.38"/>
    <x v="95"/>
    <x v="2"/>
  </r>
  <r>
    <x v="155"/>
    <x v="4"/>
    <x v="4"/>
    <x v="2"/>
    <n v="2277.84"/>
    <x v="4"/>
    <x v="2"/>
  </r>
  <r>
    <x v="156"/>
    <x v="0"/>
    <x v="610"/>
    <x v="19"/>
    <n v="17.260000000000002"/>
    <x v="77"/>
    <x v="273"/>
  </r>
  <r>
    <x v="156"/>
    <x v="1"/>
    <x v="611"/>
    <x v="307"/>
    <n v="17.420000000000002"/>
    <x v="16"/>
    <x v="274"/>
  </r>
  <r>
    <x v="156"/>
    <x v="2"/>
    <x v="612"/>
    <x v="2"/>
    <n v="125.44"/>
    <x v="36"/>
    <x v="2"/>
  </r>
  <r>
    <x v="156"/>
    <x v="3"/>
    <x v="613"/>
    <x v="2"/>
    <n v="215.13"/>
    <x v="4"/>
    <x v="2"/>
  </r>
  <r>
    <x v="156"/>
    <x v="4"/>
    <x v="4"/>
    <x v="2"/>
    <n v="2215.56"/>
    <x v="4"/>
    <x v="2"/>
  </r>
  <r>
    <x v="157"/>
    <x v="0"/>
    <x v="614"/>
    <x v="308"/>
    <n v="20.32"/>
    <x v="59"/>
    <x v="74"/>
  </r>
  <r>
    <x v="157"/>
    <x v="1"/>
    <x v="615"/>
    <x v="309"/>
    <n v="20.85"/>
    <x v="53"/>
    <x v="275"/>
  </r>
  <r>
    <x v="157"/>
    <x v="2"/>
    <x v="616"/>
    <x v="2"/>
    <n v="113.86"/>
    <x v="66"/>
    <x v="2"/>
  </r>
  <r>
    <x v="157"/>
    <x v="3"/>
    <x v="617"/>
    <x v="2"/>
    <n v="208.85"/>
    <x v="53"/>
    <x v="2"/>
  </r>
  <r>
    <x v="157"/>
    <x v="4"/>
    <x v="4"/>
    <x v="2"/>
    <n v="2304.39"/>
    <x v="4"/>
    <x v="2"/>
  </r>
  <r>
    <x v="158"/>
    <x v="0"/>
    <x v="618"/>
    <x v="310"/>
    <n v="18.46"/>
    <x v="119"/>
    <x v="197"/>
  </r>
  <r>
    <x v="158"/>
    <x v="1"/>
    <x v="619"/>
    <x v="311"/>
    <n v="17.61"/>
    <x v="1"/>
    <x v="276"/>
  </r>
  <r>
    <x v="158"/>
    <x v="2"/>
    <x v="620"/>
    <x v="2"/>
    <n v="112.74"/>
    <x v="47"/>
    <x v="2"/>
  </r>
  <r>
    <x v="158"/>
    <x v="3"/>
    <x v="621"/>
    <x v="2"/>
    <n v="217.04"/>
    <x v="1"/>
    <x v="2"/>
  </r>
  <r>
    <x v="158"/>
    <x v="4"/>
    <x v="4"/>
    <x v="2"/>
    <n v="2168.13"/>
    <x v="4"/>
    <x v="2"/>
  </r>
  <r>
    <x v="159"/>
    <x v="0"/>
    <x v="622"/>
    <x v="312"/>
    <n v="19.190000000000001"/>
    <x v="68"/>
    <x v="277"/>
  </r>
  <r>
    <x v="159"/>
    <x v="1"/>
    <x v="623"/>
    <x v="313"/>
    <n v="16.8"/>
    <x v="0"/>
    <x v="76"/>
  </r>
  <r>
    <x v="159"/>
    <x v="2"/>
    <x v="624"/>
    <x v="2"/>
    <n v="107.72"/>
    <x v="55"/>
    <x v="2"/>
  </r>
  <r>
    <x v="159"/>
    <x v="3"/>
    <x v="625"/>
    <x v="2"/>
    <n v="208.29"/>
    <x v="53"/>
    <x v="2"/>
  </r>
  <r>
    <x v="159"/>
    <x v="4"/>
    <x v="4"/>
    <x v="2"/>
    <n v="2295.21"/>
    <x v="4"/>
    <x v="2"/>
  </r>
  <r>
    <x v="160"/>
    <x v="0"/>
    <x v="626"/>
    <x v="314"/>
    <n v="18.149999999999999"/>
    <x v="50"/>
    <x v="73"/>
  </r>
  <r>
    <x v="160"/>
    <x v="1"/>
    <x v="627"/>
    <x v="315"/>
    <n v="19.690000000000001"/>
    <x v="113"/>
    <x v="278"/>
  </r>
  <r>
    <x v="160"/>
    <x v="2"/>
    <x v="628"/>
    <x v="2"/>
    <n v="129.04"/>
    <x v="10"/>
    <x v="2"/>
  </r>
  <r>
    <x v="160"/>
    <x v="3"/>
    <x v="629"/>
    <x v="2"/>
    <n v="198.96"/>
    <x v="7"/>
    <x v="2"/>
  </r>
  <r>
    <x v="160"/>
    <x v="4"/>
    <x v="4"/>
    <x v="2"/>
    <n v="2169.54"/>
    <x v="4"/>
    <x v="2"/>
  </r>
  <r>
    <x v="161"/>
    <x v="0"/>
    <x v="630"/>
    <x v="316"/>
    <n v="19.010000000000002"/>
    <x v="15"/>
    <x v="184"/>
  </r>
  <r>
    <x v="161"/>
    <x v="1"/>
    <x v="631"/>
    <x v="317"/>
    <n v="17.329999999999998"/>
    <x v="109"/>
    <x v="279"/>
  </r>
  <r>
    <x v="161"/>
    <x v="2"/>
    <x v="632"/>
    <x v="2"/>
    <n v="110.45"/>
    <x v="82"/>
    <x v="2"/>
  </r>
  <r>
    <x v="161"/>
    <x v="3"/>
    <x v="633"/>
    <x v="2"/>
    <n v="211.03"/>
    <x v="3"/>
    <x v="2"/>
  </r>
  <r>
    <x v="161"/>
    <x v="4"/>
    <x v="4"/>
    <x v="2"/>
    <n v="2185.44"/>
    <x v="4"/>
    <x v="2"/>
  </r>
  <r>
    <x v="162"/>
    <x v="0"/>
    <x v="634"/>
    <x v="318"/>
    <n v="17.22"/>
    <x v="38"/>
    <x v="280"/>
  </r>
  <r>
    <x v="162"/>
    <x v="1"/>
    <x v="635"/>
    <x v="319"/>
    <n v="17.96"/>
    <x v="19"/>
    <x v="281"/>
  </r>
  <r>
    <x v="162"/>
    <x v="2"/>
    <x v="636"/>
    <x v="2"/>
    <n v="109.35"/>
    <x v="29"/>
    <x v="2"/>
  </r>
  <r>
    <x v="162"/>
    <x v="3"/>
    <x v="637"/>
    <x v="2"/>
    <n v="227.05"/>
    <x v="10"/>
    <x v="2"/>
  </r>
  <r>
    <x v="162"/>
    <x v="4"/>
    <x v="4"/>
    <x v="2"/>
    <n v="2159.73"/>
    <x v="4"/>
    <x v="2"/>
  </r>
  <r>
    <x v="163"/>
    <x v="0"/>
    <x v="638"/>
    <x v="320"/>
    <n v="17.03"/>
    <x v="54"/>
    <x v="282"/>
  </r>
  <r>
    <x v="163"/>
    <x v="1"/>
    <x v="639"/>
    <x v="321"/>
    <n v="15.57"/>
    <x v="38"/>
    <x v="283"/>
  </r>
  <r>
    <x v="163"/>
    <x v="2"/>
    <x v="640"/>
    <x v="2"/>
    <n v="113.46"/>
    <x v="75"/>
    <x v="2"/>
  </r>
  <r>
    <x v="163"/>
    <x v="3"/>
    <x v="641"/>
    <x v="2"/>
    <n v="188.83"/>
    <x v="30"/>
    <x v="2"/>
  </r>
  <r>
    <x v="163"/>
    <x v="4"/>
    <x v="4"/>
    <x v="2"/>
    <n v="2515.96"/>
    <x v="4"/>
    <x v="2"/>
  </r>
  <r>
    <x v="164"/>
    <x v="0"/>
    <x v="642"/>
    <x v="322"/>
    <n v="22.14"/>
    <x v="3"/>
    <x v="255"/>
  </r>
  <r>
    <x v="164"/>
    <x v="1"/>
    <x v="643"/>
    <x v="323"/>
    <n v="17.82"/>
    <x v="42"/>
    <x v="284"/>
  </r>
  <r>
    <x v="164"/>
    <x v="2"/>
    <x v="644"/>
    <x v="2"/>
    <n v="119.46"/>
    <x v="46"/>
    <x v="2"/>
  </r>
  <r>
    <x v="164"/>
    <x v="3"/>
    <x v="645"/>
    <x v="2"/>
    <n v="195.5"/>
    <x v="82"/>
    <x v="2"/>
  </r>
  <r>
    <x v="164"/>
    <x v="4"/>
    <x v="4"/>
    <x v="2"/>
    <n v="2287.84"/>
    <x v="4"/>
    <x v="2"/>
  </r>
  <r>
    <x v="165"/>
    <x v="0"/>
    <x v="646"/>
    <x v="324"/>
    <n v="18.809999999999999"/>
    <x v="76"/>
    <x v="285"/>
  </r>
  <r>
    <x v="165"/>
    <x v="1"/>
    <x v="647"/>
    <x v="325"/>
    <n v="18.989999999999998"/>
    <x v="25"/>
    <x v="286"/>
  </r>
  <r>
    <x v="165"/>
    <x v="2"/>
    <x v="648"/>
    <x v="2"/>
    <n v="114.7"/>
    <x v="85"/>
    <x v="2"/>
  </r>
  <r>
    <x v="165"/>
    <x v="3"/>
    <x v="216"/>
    <x v="2"/>
    <n v="221.37"/>
    <x v="82"/>
    <x v="2"/>
  </r>
  <r>
    <x v="165"/>
    <x v="4"/>
    <x v="4"/>
    <x v="2"/>
    <n v="2458.8200000000002"/>
    <x v="4"/>
    <x v="2"/>
  </r>
  <r>
    <x v="166"/>
    <x v="0"/>
    <x v="649"/>
    <x v="326"/>
    <n v="15.62"/>
    <x v="79"/>
    <x v="99"/>
  </r>
  <r>
    <x v="166"/>
    <x v="1"/>
    <x v="245"/>
    <x v="327"/>
    <n v="16.89"/>
    <x v="24"/>
    <x v="62"/>
  </r>
  <r>
    <x v="166"/>
    <x v="2"/>
    <x v="650"/>
    <x v="2"/>
    <n v="101.3"/>
    <x v="26"/>
    <x v="2"/>
  </r>
  <r>
    <x v="166"/>
    <x v="3"/>
    <x v="651"/>
    <x v="2"/>
    <n v="193.59"/>
    <x v="91"/>
    <x v="2"/>
  </r>
  <r>
    <x v="166"/>
    <x v="4"/>
    <x v="4"/>
    <x v="2"/>
    <n v="2233.9"/>
    <x v="4"/>
    <x v="2"/>
  </r>
  <r>
    <x v="167"/>
    <x v="0"/>
    <x v="652"/>
    <x v="328"/>
    <n v="19.87"/>
    <x v="91"/>
    <x v="287"/>
  </r>
  <r>
    <x v="167"/>
    <x v="1"/>
    <x v="653"/>
    <x v="329"/>
    <n v="19.579999999999998"/>
    <x v="99"/>
    <x v="6"/>
  </r>
  <r>
    <x v="167"/>
    <x v="2"/>
    <x v="654"/>
    <x v="2"/>
    <n v="114.71"/>
    <x v="31"/>
    <x v="2"/>
  </r>
  <r>
    <x v="167"/>
    <x v="3"/>
    <x v="655"/>
    <x v="2"/>
    <n v="195.79"/>
    <x v="87"/>
    <x v="2"/>
  </r>
  <r>
    <x v="167"/>
    <x v="4"/>
    <x v="4"/>
    <x v="2"/>
    <n v="2380.2199999999998"/>
    <x v="4"/>
    <x v="2"/>
  </r>
  <r>
    <x v="168"/>
    <x v="0"/>
    <x v="656"/>
    <x v="330"/>
    <n v="18.25"/>
    <x v="7"/>
    <x v="288"/>
  </r>
  <r>
    <x v="168"/>
    <x v="1"/>
    <x v="657"/>
    <x v="331"/>
    <n v="23.27"/>
    <x v="4"/>
    <x v="289"/>
  </r>
  <r>
    <x v="168"/>
    <x v="2"/>
    <x v="658"/>
    <x v="2"/>
    <n v="110.13"/>
    <x v="42"/>
    <x v="2"/>
  </r>
  <r>
    <x v="168"/>
    <x v="3"/>
    <x v="659"/>
    <x v="2"/>
    <n v="206.07"/>
    <x v="54"/>
    <x v="2"/>
  </r>
  <r>
    <x v="168"/>
    <x v="4"/>
    <x v="4"/>
    <x v="2"/>
    <n v="2122.94"/>
    <x v="4"/>
    <x v="2"/>
  </r>
  <r>
    <x v="169"/>
    <x v="0"/>
    <x v="660"/>
    <x v="332"/>
    <n v="17.809999999999999"/>
    <x v="47"/>
    <x v="176"/>
  </r>
  <r>
    <x v="169"/>
    <x v="1"/>
    <x v="661"/>
    <x v="333"/>
    <n v="18.22"/>
    <x v="27"/>
    <x v="38"/>
  </r>
  <r>
    <x v="169"/>
    <x v="2"/>
    <x v="662"/>
    <x v="2"/>
    <n v="123.79"/>
    <x v="24"/>
    <x v="2"/>
  </r>
  <r>
    <x v="169"/>
    <x v="3"/>
    <x v="663"/>
    <x v="2"/>
    <n v="198.8"/>
    <x v="43"/>
    <x v="2"/>
  </r>
  <r>
    <x v="169"/>
    <x v="4"/>
    <x v="4"/>
    <x v="2"/>
    <n v="2107.0700000000002"/>
    <x v="4"/>
    <x v="2"/>
  </r>
  <r>
    <x v="170"/>
    <x v="0"/>
    <x v="664"/>
    <x v="334"/>
    <n v="16.8"/>
    <x v="90"/>
    <x v="71"/>
  </r>
  <r>
    <x v="170"/>
    <x v="1"/>
    <x v="665"/>
    <x v="335"/>
    <n v="17.52"/>
    <x v="113"/>
    <x v="290"/>
  </r>
  <r>
    <x v="170"/>
    <x v="2"/>
    <x v="666"/>
    <x v="2"/>
    <n v="105.51"/>
    <x v="12"/>
    <x v="2"/>
  </r>
  <r>
    <x v="170"/>
    <x v="3"/>
    <x v="667"/>
    <x v="2"/>
    <n v="223.61"/>
    <x v="35"/>
    <x v="2"/>
  </r>
  <r>
    <x v="170"/>
    <x v="4"/>
    <x v="4"/>
    <x v="2"/>
    <n v="2399.63"/>
    <x v="4"/>
    <x v="2"/>
  </r>
  <r>
    <x v="171"/>
    <x v="0"/>
    <x v="668"/>
    <x v="336"/>
    <n v="17.97"/>
    <x v="12"/>
    <x v="291"/>
  </r>
  <r>
    <x v="171"/>
    <x v="1"/>
    <x v="669"/>
    <x v="337"/>
    <n v="15.69"/>
    <x v="79"/>
    <x v="292"/>
  </r>
  <r>
    <x v="171"/>
    <x v="2"/>
    <x v="670"/>
    <x v="2"/>
    <n v="115.26"/>
    <x v="54"/>
    <x v="2"/>
  </r>
  <r>
    <x v="171"/>
    <x v="3"/>
    <x v="671"/>
    <x v="2"/>
    <n v="194.06"/>
    <x v="56"/>
    <x v="2"/>
  </r>
  <r>
    <x v="171"/>
    <x v="4"/>
    <x v="4"/>
    <x v="2"/>
    <n v="2260.17"/>
    <x v="4"/>
    <x v="2"/>
  </r>
  <r>
    <x v="172"/>
    <x v="0"/>
    <x v="217"/>
    <x v="338"/>
    <n v="19.38"/>
    <x v="91"/>
    <x v="293"/>
  </r>
  <r>
    <x v="172"/>
    <x v="1"/>
    <x v="672"/>
    <x v="228"/>
    <n v="17.34"/>
    <x v="4"/>
    <x v="294"/>
  </r>
  <r>
    <x v="172"/>
    <x v="2"/>
    <x v="673"/>
    <x v="2"/>
    <n v="102.9"/>
    <x v="41"/>
    <x v="2"/>
  </r>
  <r>
    <x v="172"/>
    <x v="3"/>
    <x v="674"/>
    <x v="2"/>
    <n v="191.66"/>
    <x v="31"/>
    <x v="2"/>
  </r>
  <r>
    <x v="172"/>
    <x v="4"/>
    <x v="4"/>
    <x v="2"/>
    <n v="2289"/>
    <x v="4"/>
    <x v="2"/>
  </r>
  <r>
    <x v="173"/>
    <x v="0"/>
    <x v="675"/>
    <x v="339"/>
    <n v="15.58"/>
    <x v="11"/>
    <x v="295"/>
  </r>
  <r>
    <x v="173"/>
    <x v="1"/>
    <x v="676"/>
    <x v="340"/>
    <n v="17.670000000000002"/>
    <x v="4"/>
    <x v="296"/>
  </r>
  <r>
    <x v="173"/>
    <x v="2"/>
    <x v="677"/>
    <x v="2"/>
    <n v="113.9"/>
    <x v="24"/>
    <x v="2"/>
  </r>
  <r>
    <x v="173"/>
    <x v="3"/>
    <x v="678"/>
    <x v="2"/>
    <n v="198.25"/>
    <x v="29"/>
    <x v="2"/>
  </r>
  <r>
    <x v="173"/>
    <x v="4"/>
    <x v="4"/>
    <x v="2"/>
    <n v="1936.93"/>
    <x v="4"/>
    <x v="2"/>
  </r>
  <r>
    <x v="174"/>
    <x v="0"/>
    <x v="679"/>
    <x v="341"/>
    <n v="18.170000000000002"/>
    <x v="25"/>
    <x v="170"/>
  </r>
  <r>
    <x v="174"/>
    <x v="1"/>
    <x v="38"/>
    <x v="342"/>
    <n v="18.25"/>
    <x v="69"/>
    <x v="193"/>
  </r>
  <r>
    <x v="174"/>
    <x v="2"/>
    <x v="680"/>
    <x v="2"/>
    <n v="106.3"/>
    <x v="54"/>
    <x v="2"/>
  </r>
  <r>
    <x v="174"/>
    <x v="3"/>
    <x v="681"/>
    <x v="2"/>
    <n v="212.22"/>
    <x v="25"/>
    <x v="2"/>
  </r>
  <r>
    <x v="174"/>
    <x v="4"/>
    <x v="4"/>
    <x v="2"/>
    <n v="1991.8"/>
    <x v="4"/>
    <x v="2"/>
  </r>
  <r>
    <x v="175"/>
    <x v="0"/>
    <x v="682"/>
    <x v="343"/>
    <n v="16.190000000000001"/>
    <x v="31"/>
    <x v="71"/>
  </r>
  <r>
    <x v="175"/>
    <x v="1"/>
    <x v="683"/>
    <x v="344"/>
    <n v="16.96"/>
    <x v="69"/>
    <x v="297"/>
  </r>
  <r>
    <x v="175"/>
    <x v="2"/>
    <x v="684"/>
    <x v="2"/>
    <n v="114.15"/>
    <x v="20"/>
    <x v="2"/>
  </r>
  <r>
    <x v="175"/>
    <x v="3"/>
    <x v="685"/>
    <x v="2"/>
    <n v="208.9"/>
    <x v="69"/>
    <x v="2"/>
  </r>
  <r>
    <x v="175"/>
    <x v="4"/>
    <x v="4"/>
    <x v="2"/>
    <n v="2311.9499999999998"/>
    <x v="4"/>
    <x v="2"/>
  </r>
  <r>
    <x v="176"/>
    <x v="0"/>
    <x v="686"/>
    <x v="345"/>
    <n v="16.190000000000001"/>
    <x v="36"/>
    <x v="246"/>
  </r>
  <r>
    <x v="176"/>
    <x v="1"/>
    <x v="687"/>
    <x v="346"/>
    <n v="19.89"/>
    <x v="104"/>
    <x v="298"/>
  </r>
  <r>
    <x v="176"/>
    <x v="2"/>
    <x v="688"/>
    <x v="2"/>
    <n v="124.68"/>
    <x v="34"/>
    <x v="2"/>
  </r>
  <r>
    <x v="176"/>
    <x v="3"/>
    <x v="689"/>
    <x v="2"/>
    <n v="217.75"/>
    <x v="85"/>
    <x v="2"/>
  </r>
  <r>
    <x v="176"/>
    <x v="4"/>
    <x v="4"/>
    <x v="2"/>
    <n v="2291.4899999999998"/>
    <x v="4"/>
    <x v="2"/>
  </r>
  <r>
    <x v="177"/>
    <x v="0"/>
    <x v="255"/>
    <x v="347"/>
    <n v="18.73"/>
    <x v="32"/>
    <x v="299"/>
  </r>
  <r>
    <x v="177"/>
    <x v="1"/>
    <x v="690"/>
    <x v="348"/>
    <n v="19.77"/>
    <x v="82"/>
    <x v="300"/>
  </r>
  <r>
    <x v="177"/>
    <x v="2"/>
    <x v="691"/>
    <x v="2"/>
    <n v="111.25"/>
    <x v="43"/>
    <x v="2"/>
  </r>
  <r>
    <x v="177"/>
    <x v="3"/>
    <x v="692"/>
    <x v="2"/>
    <n v="191.38"/>
    <x v="24"/>
    <x v="2"/>
  </r>
  <r>
    <x v="177"/>
    <x v="4"/>
    <x v="4"/>
    <x v="2"/>
    <n v="2382.84"/>
    <x v="4"/>
    <x v="2"/>
  </r>
  <r>
    <x v="178"/>
    <x v="0"/>
    <x v="693"/>
    <x v="349"/>
    <n v="18.13"/>
    <x v="52"/>
    <x v="9"/>
  </r>
  <r>
    <x v="178"/>
    <x v="1"/>
    <x v="369"/>
    <x v="350"/>
    <n v="19.57"/>
    <x v="120"/>
    <x v="301"/>
  </r>
  <r>
    <x v="178"/>
    <x v="2"/>
    <x v="694"/>
    <x v="2"/>
    <n v="121.81"/>
    <x v="26"/>
    <x v="2"/>
  </r>
  <r>
    <x v="178"/>
    <x v="3"/>
    <x v="695"/>
    <x v="2"/>
    <n v="214.6"/>
    <x v="86"/>
    <x v="2"/>
  </r>
  <r>
    <x v="178"/>
    <x v="4"/>
    <x v="4"/>
    <x v="2"/>
    <n v="2215.8200000000002"/>
    <x v="4"/>
    <x v="2"/>
  </r>
  <r>
    <x v="179"/>
    <x v="0"/>
    <x v="696"/>
    <x v="351"/>
    <n v="20.54"/>
    <x v="121"/>
    <x v="302"/>
  </r>
  <r>
    <x v="179"/>
    <x v="1"/>
    <x v="697"/>
    <x v="352"/>
    <n v="16.68"/>
    <x v="16"/>
    <x v="303"/>
  </r>
  <r>
    <x v="179"/>
    <x v="2"/>
    <x v="698"/>
    <x v="2"/>
    <n v="112.13"/>
    <x v="53"/>
    <x v="2"/>
  </r>
  <r>
    <x v="179"/>
    <x v="3"/>
    <x v="699"/>
    <x v="2"/>
    <n v="201.85"/>
    <x v="76"/>
    <x v="2"/>
  </r>
  <r>
    <x v="179"/>
    <x v="4"/>
    <x v="4"/>
    <x v="2"/>
    <n v="2044.82"/>
    <x v="4"/>
    <x v="2"/>
  </r>
  <r>
    <x v="180"/>
    <x v="0"/>
    <x v="700"/>
    <x v="353"/>
    <n v="15.58"/>
    <x v="110"/>
    <x v="301"/>
  </r>
  <r>
    <x v="180"/>
    <x v="1"/>
    <x v="701"/>
    <x v="354"/>
    <n v="18.95"/>
    <x v="109"/>
    <x v="304"/>
  </r>
  <r>
    <x v="180"/>
    <x v="2"/>
    <x v="702"/>
    <x v="2"/>
    <n v="110.38"/>
    <x v="15"/>
    <x v="2"/>
  </r>
  <r>
    <x v="180"/>
    <x v="3"/>
    <x v="703"/>
    <x v="2"/>
    <n v="190.68"/>
    <x v="36"/>
    <x v="2"/>
  </r>
  <r>
    <x v="180"/>
    <x v="4"/>
    <x v="4"/>
    <x v="2"/>
    <n v="2017.49"/>
    <x v="4"/>
    <x v="2"/>
  </r>
  <r>
    <x v="181"/>
    <x v="0"/>
    <x v="704"/>
    <x v="355"/>
    <n v="16.559999999999999"/>
    <x v="111"/>
    <x v="237"/>
  </r>
  <r>
    <x v="181"/>
    <x v="1"/>
    <x v="705"/>
    <x v="356"/>
    <n v="18.38"/>
    <x v="55"/>
    <x v="128"/>
  </r>
  <r>
    <x v="181"/>
    <x v="2"/>
    <x v="706"/>
    <x v="2"/>
    <n v="105.62"/>
    <x v="5"/>
    <x v="2"/>
  </r>
  <r>
    <x v="181"/>
    <x v="3"/>
    <x v="707"/>
    <x v="2"/>
    <n v="191.98"/>
    <x v="18"/>
    <x v="2"/>
  </r>
  <r>
    <x v="181"/>
    <x v="4"/>
    <x v="4"/>
    <x v="2"/>
    <n v="2049.73"/>
    <x v="4"/>
    <x v="2"/>
  </r>
  <r>
    <x v="182"/>
    <x v="0"/>
    <x v="708"/>
    <x v="357"/>
    <n v="16.53"/>
    <x v="30"/>
    <x v="289"/>
  </r>
  <r>
    <x v="182"/>
    <x v="1"/>
    <x v="709"/>
    <x v="358"/>
    <n v="18.16"/>
    <x v="4"/>
    <x v="305"/>
  </r>
  <r>
    <x v="182"/>
    <x v="2"/>
    <x v="710"/>
    <x v="2"/>
    <n v="111.21"/>
    <x v="46"/>
    <x v="2"/>
  </r>
  <r>
    <x v="182"/>
    <x v="3"/>
    <x v="711"/>
    <x v="2"/>
    <n v="228.68"/>
    <x v="31"/>
    <x v="2"/>
  </r>
  <r>
    <x v="182"/>
    <x v="4"/>
    <x v="4"/>
    <x v="2"/>
    <n v="2080.4699999999998"/>
    <x v="4"/>
    <x v="2"/>
  </r>
  <r>
    <x v="183"/>
    <x v="0"/>
    <x v="712"/>
    <x v="359"/>
    <n v="18.510000000000002"/>
    <x v="74"/>
    <x v="306"/>
  </r>
  <r>
    <x v="183"/>
    <x v="1"/>
    <x v="713"/>
    <x v="360"/>
    <n v="18.7"/>
    <x v="15"/>
    <x v="307"/>
  </r>
  <r>
    <x v="183"/>
    <x v="2"/>
    <x v="714"/>
    <x v="2"/>
    <n v="119.04"/>
    <x v="18"/>
    <x v="2"/>
  </r>
  <r>
    <x v="183"/>
    <x v="3"/>
    <x v="715"/>
    <x v="2"/>
    <n v="219.04"/>
    <x v="44"/>
    <x v="2"/>
  </r>
  <r>
    <x v="183"/>
    <x v="4"/>
    <x v="4"/>
    <x v="2"/>
    <n v="2026.36"/>
    <x v="4"/>
    <x v="2"/>
  </r>
  <r>
    <x v="184"/>
    <x v="0"/>
    <x v="182"/>
    <x v="361"/>
    <n v="19.79"/>
    <x v="32"/>
    <x v="82"/>
  </r>
  <r>
    <x v="184"/>
    <x v="1"/>
    <x v="716"/>
    <x v="362"/>
    <n v="15.26"/>
    <x v="40"/>
    <x v="162"/>
  </r>
  <r>
    <x v="184"/>
    <x v="2"/>
    <x v="717"/>
    <x v="2"/>
    <n v="122.8"/>
    <x v="24"/>
    <x v="2"/>
  </r>
  <r>
    <x v="184"/>
    <x v="3"/>
    <x v="718"/>
    <x v="2"/>
    <n v="201.93"/>
    <x v="11"/>
    <x v="2"/>
  </r>
  <r>
    <x v="184"/>
    <x v="4"/>
    <x v="4"/>
    <x v="2"/>
    <n v="2027.58"/>
    <x v="4"/>
    <x v="2"/>
  </r>
  <r>
    <x v="185"/>
    <x v="0"/>
    <x v="719"/>
    <x v="363"/>
    <n v="18.79"/>
    <x v="3"/>
    <x v="308"/>
  </r>
  <r>
    <x v="185"/>
    <x v="1"/>
    <x v="720"/>
    <x v="364"/>
    <n v="17.93"/>
    <x v="75"/>
    <x v="260"/>
  </r>
  <r>
    <x v="185"/>
    <x v="2"/>
    <x v="721"/>
    <x v="2"/>
    <n v="120.35"/>
    <x v="87"/>
    <x v="2"/>
  </r>
  <r>
    <x v="185"/>
    <x v="3"/>
    <x v="722"/>
    <x v="2"/>
    <n v="219.65"/>
    <x v="5"/>
    <x v="2"/>
  </r>
  <r>
    <x v="185"/>
    <x v="4"/>
    <x v="4"/>
    <x v="2"/>
    <n v="2075.96"/>
    <x v="4"/>
    <x v="2"/>
  </r>
  <r>
    <x v="186"/>
    <x v="0"/>
    <x v="723"/>
    <x v="365"/>
    <n v="21.5"/>
    <x v="46"/>
    <x v="309"/>
  </r>
  <r>
    <x v="186"/>
    <x v="1"/>
    <x v="724"/>
    <x v="366"/>
    <n v="20.83"/>
    <x v="122"/>
    <x v="239"/>
  </r>
  <r>
    <x v="186"/>
    <x v="2"/>
    <x v="725"/>
    <x v="2"/>
    <n v="108.39"/>
    <x v="27"/>
    <x v="2"/>
  </r>
  <r>
    <x v="186"/>
    <x v="3"/>
    <x v="726"/>
    <x v="2"/>
    <n v="210.61"/>
    <x v="4"/>
    <x v="2"/>
  </r>
  <r>
    <x v="186"/>
    <x v="4"/>
    <x v="4"/>
    <x v="2"/>
    <n v="2378.31"/>
    <x v="4"/>
    <x v="2"/>
  </r>
  <r>
    <x v="187"/>
    <x v="0"/>
    <x v="727"/>
    <x v="367"/>
    <n v="16.07"/>
    <x v="16"/>
    <x v="310"/>
  </r>
  <r>
    <x v="187"/>
    <x v="1"/>
    <x v="728"/>
    <x v="368"/>
    <n v="17.760000000000002"/>
    <x v="42"/>
    <x v="311"/>
  </r>
  <r>
    <x v="187"/>
    <x v="2"/>
    <x v="729"/>
    <x v="2"/>
    <n v="114.22"/>
    <x v="0"/>
    <x v="2"/>
  </r>
  <r>
    <x v="187"/>
    <x v="3"/>
    <x v="730"/>
    <x v="2"/>
    <n v="212.24"/>
    <x v="2"/>
    <x v="2"/>
  </r>
  <r>
    <x v="187"/>
    <x v="4"/>
    <x v="4"/>
    <x v="2"/>
    <n v="2267.15"/>
    <x v="4"/>
    <x v="2"/>
  </r>
  <r>
    <x v="188"/>
    <x v="0"/>
    <x v="731"/>
    <x v="369"/>
    <n v="17.440000000000001"/>
    <x v="36"/>
    <x v="312"/>
  </r>
  <r>
    <x v="188"/>
    <x v="1"/>
    <x v="732"/>
    <x v="347"/>
    <n v="16.239999999999998"/>
    <x v="12"/>
    <x v="313"/>
  </r>
  <r>
    <x v="188"/>
    <x v="2"/>
    <x v="733"/>
    <x v="2"/>
    <n v="122.33"/>
    <x v="4"/>
    <x v="2"/>
  </r>
  <r>
    <x v="188"/>
    <x v="3"/>
    <x v="734"/>
    <x v="2"/>
    <n v="211.96"/>
    <x v="41"/>
    <x v="2"/>
  </r>
  <r>
    <x v="188"/>
    <x v="4"/>
    <x v="4"/>
    <x v="2"/>
    <n v="2376.09"/>
    <x v="4"/>
    <x v="2"/>
  </r>
  <r>
    <x v="189"/>
    <x v="0"/>
    <x v="735"/>
    <x v="370"/>
    <n v="18.09"/>
    <x v="6"/>
    <x v="71"/>
  </r>
  <r>
    <x v="189"/>
    <x v="1"/>
    <x v="736"/>
    <x v="371"/>
    <n v="20.72"/>
    <x v="23"/>
    <x v="175"/>
  </r>
  <r>
    <x v="189"/>
    <x v="2"/>
    <x v="737"/>
    <x v="2"/>
    <n v="124.54"/>
    <x v="27"/>
    <x v="2"/>
  </r>
  <r>
    <x v="189"/>
    <x v="3"/>
    <x v="738"/>
    <x v="2"/>
    <n v="213.68"/>
    <x v="87"/>
    <x v="2"/>
  </r>
  <r>
    <x v="189"/>
    <x v="4"/>
    <x v="4"/>
    <x v="2"/>
    <n v="2404.6999999999998"/>
    <x v="4"/>
    <x v="2"/>
  </r>
  <r>
    <x v="190"/>
    <x v="0"/>
    <x v="739"/>
    <x v="372"/>
    <n v="16.920000000000002"/>
    <x v="48"/>
    <x v="314"/>
  </r>
  <r>
    <x v="190"/>
    <x v="1"/>
    <x v="690"/>
    <x v="373"/>
    <n v="17.16"/>
    <x v="96"/>
    <x v="315"/>
  </r>
  <r>
    <x v="190"/>
    <x v="2"/>
    <x v="740"/>
    <x v="2"/>
    <n v="109.26"/>
    <x v="25"/>
    <x v="2"/>
  </r>
  <r>
    <x v="190"/>
    <x v="3"/>
    <x v="741"/>
    <x v="2"/>
    <n v="233.83"/>
    <x v="25"/>
    <x v="2"/>
  </r>
  <r>
    <x v="190"/>
    <x v="4"/>
    <x v="4"/>
    <x v="2"/>
    <n v="2083.61"/>
    <x v="4"/>
    <x v="2"/>
  </r>
  <r>
    <x v="191"/>
    <x v="0"/>
    <x v="742"/>
    <x v="374"/>
    <n v="19.97"/>
    <x v="7"/>
    <x v="165"/>
  </r>
  <r>
    <x v="191"/>
    <x v="1"/>
    <x v="743"/>
    <x v="375"/>
    <n v="15.81"/>
    <x v="4"/>
    <x v="57"/>
  </r>
  <r>
    <x v="191"/>
    <x v="2"/>
    <x v="744"/>
    <x v="2"/>
    <n v="110.88"/>
    <x v="71"/>
    <x v="2"/>
  </r>
  <r>
    <x v="191"/>
    <x v="3"/>
    <x v="745"/>
    <x v="2"/>
    <n v="207.77"/>
    <x v="25"/>
    <x v="2"/>
  </r>
  <r>
    <x v="191"/>
    <x v="4"/>
    <x v="4"/>
    <x v="2"/>
    <n v="2200.58"/>
    <x v="4"/>
    <x v="2"/>
  </r>
  <r>
    <x v="192"/>
    <x v="0"/>
    <x v="746"/>
    <x v="376"/>
    <n v="19.690000000000001"/>
    <x v="104"/>
    <x v="316"/>
  </r>
  <r>
    <x v="192"/>
    <x v="1"/>
    <x v="747"/>
    <x v="377"/>
    <n v="19.670000000000002"/>
    <x v="70"/>
    <x v="317"/>
  </r>
  <r>
    <x v="192"/>
    <x v="2"/>
    <x v="748"/>
    <x v="2"/>
    <n v="119.96"/>
    <x v="46"/>
    <x v="2"/>
  </r>
  <r>
    <x v="192"/>
    <x v="3"/>
    <x v="749"/>
    <x v="2"/>
    <n v="207.71"/>
    <x v="7"/>
    <x v="2"/>
  </r>
  <r>
    <x v="192"/>
    <x v="4"/>
    <x v="4"/>
    <x v="2"/>
    <n v="2396.9499999999998"/>
    <x v="4"/>
    <x v="2"/>
  </r>
  <r>
    <x v="193"/>
    <x v="0"/>
    <x v="90"/>
    <x v="378"/>
    <n v="13.14"/>
    <x v="4"/>
    <x v="318"/>
  </r>
  <r>
    <x v="193"/>
    <x v="1"/>
    <x v="750"/>
    <x v="379"/>
    <n v="17"/>
    <x v="77"/>
    <x v="130"/>
  </r>
  <r>
    <x v="193"/>
    <x v="2"/>
    <x v="751"/>
    <x v="2"/>
    <n v="122.78"/>
    <x v="54"/>
    <x v="2"/>
  </r>
  <r>
    <x v="193"/>
    <x v="3"/>
    <x v="752"/>
    <x v="2"/>
    <n v="211.93"/>
    <x v="115"/>
    <x v="2"/>
  </r>
  <r>
    <x v="193"/>
    <x v="4"/>
    <x v="4"/>
    <x v="2"/>
    <n v="2294.1"/>
    <x v="4"/>
    <x v="2"/>
  </r>
  <r>
    <x v="194"/>
    <x v="0"/>
    <x v="753"/>
    <x v="380"/>
    <n v="20.85"/>
    <x v="4"/>
    <x v="319"/>
  </r>
  <r>
    <x v="194"/>
    <x v="1"/>
    <x v="754"/>
    <x v="381"/>
    <n v="17"/>
    <x v="7"/>
    <x v="320"/>
  </r>
  <r>
    <x v="194"/>
    <x v="2"/>
    <x v="755"/>
    <x v="2"/>
    <n v="107.78"/>
    <x v="44"/>
    <x v="2"/>
  </r>
  <r>
    <x v="194"/>
    <x v="3"/>
    <x v="756"/>
    <x v="2"/>
    <n v="228.69"/>
    <x v="15"/>
    <x v="2"/>
  </r>
  <r>
    <x v="194"/>
    <x v="4"/>
    <x v="4"/>
    <x v="2"/>
    <n v="1849.27"/>
    <x v="4"/>
    <x v="2"/>
  </r>
  <r>
    <x v="195"/>
    <x v="0"/>
    <x v="757"/>
    <x v="382"/>
    <n v="20.59"/>
    <x v="71"/>
    <x v="321"/>
  </r>
  <r>
    <x v="195"/>
    <x v="1"/>
    <x v="758"/>
    <x v="383"/>
    <n v="16.04"/>
    <x v="52"/>
    <x v="117"/>
  </r>
  <r>
    <x v="195"/>
    <x v="2"/>
    <x v="759"/>
    <x v="2"/>
    <n v="120.53"/>
    <x v="12"/>
    <x v="2"/>
  </r>
  <r>
    <x v="195"/>
    <x v="3"/>
    <x v="760"/>
    <x v="2"/>
    <n v="214.32"/>
    <x v="36"/>
    <x v="2"/>
  </r>
  <r>
    <x v="195"/>
    <x v="4"/>
    <x v="4"/>
    <x v="2"/>
    <n v="1915.87"/>
    <x v="4"/>
    <x v="2"/>
  </r>
  <r>
    <x v="196"/>
    <x v="0"/>
    <x v="761"/>
    <x v="384"/>
    <n v="15.44"/>
    <x v="37"/>
    <x v="322"/>
  </r>
  <r>
    <x v="196"/>
    <x v="1"/>
    <x v="762"/>
    <x v="385"/>
    <n v="19.8"/>
    <x v="5"/>
    <x v="36"/>
  </r>
  <r>
    <x v="196"/>
    <x v="2"/>
    <x v="763"/>
    <x v="2"/>
    <n v="126.58"/>
    <x v="73"/>
    <x v="2"/>
  </r>
  <r>
    <x v="196"/>
    <x v="3"/>
    <x v="764"/>
    <x v="2"/>
    <n v="209.4"/>
    <x v="15"/>
    <x v="2"/>
  </r>
  <r>
    <x v="196"/>
    <x v="4"/>
    <x v="4"/>
    <x v="2"/>
    <n v="1987.69"/>
    <x v="4"/>
    <x v="2"/>
  </r>
  <r>
    <x v="197"/>
    <x v="0"/>
    <x v="765"/>
    <x v="386"/>
    <n v="19.239999999999998"/>
    <x v="36"/>
    <x v="323"/>
  </r>
  <r>
    <x v="197"/>
    <x v="1"/>
    <x v="766"/>
    <x v="387"/>
    <n v="17.63"/>
    <x v="111"/>
    <x v="280"/>
  </r>
  <r>
    <x v="197"/>
    <x v="2"/>
    <x v="767"/>
    <x v="2"/>
    <n v="110.18"/>
    <x v="29"/>
    <x v="2"/>
  </r>
  <r>
    <x v="197"/>
    <x v="3"/>
    <x v="768"/>
    <x v="2"/>
    <n v="213.48"/>
    <x v="59"/>
    <x v="2"/>
  </r>
  <r>
    <x v="197"/>
    <x v="4"/>
    <x v="4"/>
    <x v="2"/>
    <n v="2278.98"/>
    <x v="4"/>
    <x v="2"/>
  </r>
  <r>
    <x v="198"/>
    <x v="0"/>
    <x v="495"/>
    <x v="388"/>
    <n v="18.37"/>
    <x v="82"/>
    <x v="324"/>
  </r>
  <r>
    <x v="198"/>
    <x v="1"/>
    <x v="769"/>
    <x v="170"/>
    <n v="20.46"/>
    <x v="95"/>
    <x v="325"/>
  </r>
  <r>
    <x v="198"/>
    <x v="2"/>
    <x v="770"/>
    <x v="2"/>
    <n v="108.64"/>
    <x v="18"/>
    <x v="2"/>
  </r>
  <r>
    <x v="198"/>
    <x v="3"/>
    <x v="771"/>
    <x v="2"/>
    <n v="217.44"/>
    <x v="56"/>
    <x v="2"/>
  </r>
  <r>
    <x v="198"/>
    <x v="4"/>
    <x v="4"/>
    <x v="2"/>
    <n v="2349.85"/>
    <x v="4"/>
    <x v="2"/>
  </r>
  <r>
    <x v="199"/>
    <x v="0"/>
    <x v="772"/>
    <x v="389"/>
    <n v="18.2"/>
    <x v="123"/>
    <x v="326"/>
  </r>
  <r>
    <x v="199"/>
    <x v="1"/>
    <x v="773"/>
    <x v="390"/>
    <n v="14.73"/>
    <x v="94"/>
    <x v="327"/>
  </r>
  <r>
    <x v="199"/>
    <x v="2"/>
    <x v="774"/>
    <x v="2"/>
    <n v="105.27"/>
    <x v="115"/>
    <x v="2"/>
  </r>
  <r>
    <x v="199"/>
    <x v="3"/>
    <x v="775"/>
    <x v="2"/>
    <n v="221.57"/>
    <x v="4"/>
    <x v="2"/>
  </r>
  <r>
    <x v="199"/>
    <x v="4"/>
    <x v="4"/>
    <x v="2"/>
    <n v="2042.25"/>
    <x v="4"/>
    <x v="2"/>
  </r>
  <r>
    <x v="200"/>
    <x v="0"/>
    <x v="776"/>
    <x v="391"/>
    <n v="17.95"/>
    <x v="42"/>
    <x v="328"/>
  </r>
  <r>
    <x v="200"/>
    <x v="1"/>
    <x v="777"/>
    <x v="392"/>
    <n v="19.420000000000002"/>
    <x v="16"/>
    <x v="315"/>
  </r>
  <r>
    <x v="200"/>
    <x v="2"/>
    <x v="778"/>
    <x v="2"/>
    <n v="124.46"/>
    <x v="8"/>
    <x v="2"/>
  </r>
  <r>
    <x v="200"/>
    <x v="3"/>
    <x v="779"/>
    <x v="2"/>
    <n v="194.81"/>
    <x v="96"/>
    <x v="2"/>
  </r>
  <r>
    <x v="200"/>
    <x v="4"/>
    <x v="4"/>
    <x v="2"/>
    <n v="1810.06"/>
    <x v="4"/>
    <x v="2"/>
  </r>
  <r>
    <x v="201"/>
    <x v="0"/>
    <x v="780"/>
    <x v="393"/>
    <n v="17.59"/>
    <x v="61"/>
    <x v="329"/>
  </r>
  <r>
    <x v="201"/>
    <x v="1"/>
    <x v="781"/>
    <x v="394"/>
    <n v="16.96"/>
    <x v="25"/>
    <x v="330"/>
  </r>
  <r>
    <x v="201"/>
    <x v="2"/>
    <x v="782"/>
    <x v="2"/>
    <n v="115.41"/>
    <x v="22"/>
    <x v="2"/>
  </r>
  <r>
    <x v="201"/>
    <x v="3"/>
    <x v="783"/>
    <x v="2"/>
    <n v="205.76"/>
    <x v="14"/>
    <x v="2"/>
  </r>
  <r>
    <x v="201"/>
    <x v="4"/>
    <x v="4"/>
    <x v="2"/>
    <n v="1995.86"/>
    <x v="4"/>
    <x v="2"/>
  </r>
  <r>
    <x v="202"/>
    <x v="0"/>
    <x v="784"/>
    <x v="395"/>
    <n v="16.13"/>
    <x v="67"/>
    <x v="114"/>
  </r>
  <r>
    <x v="202"/>
    <x v="1"/>
    <x v="785"/>
    <x v="396"/>
    <n v="19.600000000000001"/>
    <x v="42"/>
    <x v="331"/>
  </r>
  <r>
    <x v="202"/>
    <x v="2"/>
    <x v="786"/>
    <x v="2"/>
    <n v="107.06"/>
    <x v="10"/>
    <x v="2"/>
  </r>
  <r>
    <x v="202"/>
    <x v="3"/>
    <x v="787"/>
    <x v="2"/>
    <n v="216.25"/>
    <x v="124"/>
    <x v="2"/>
  </r>
  <r>
    <x v="202"/>
    <x v="4"/>
    <x v="4"/>
    <x v="2"/>
    <n v="2218.1799999999998"/>
    <x v="4"/>
    <x v="2"/>
  </r>
  <r>
    <x v="203"/>
    <x v="0"/>
    <x v="788"/>
    <x v="397"/>
    <n v="18.45"/>
    <x v="4"/>
    <x v="102"/>
  </r>
  <r>
    <x v="203"/>
    <x v="1"/>
    <x v="789"/>
    <x v="398"/>
    <n v="15.34"/>
    <x v="14"/>
    <x v="332"/>
  </r>
  <r>
    <x v="203"/>
    <x v="2"/>
    <x v="790"/>
    <x v="2"/>
    <n v="99.26"/>
    <x v="8"/>
    <x v="2"/>
  </r>
  <r>
    <x v="203"/>
    <x v="3"/>
    <x v="791"/>
    <x v="2"/>
    <n v="214.38"/>
    <x v="85"/>
    <x v="2"/>
  </r>
  <r>
    <x v="203"/>
    <x v="4"/>
    <x v="4"/>
    <x v="2"/>
    <n v="2243.4299999999998"/>
    <x v="4"/>
    <x v="2"/>
  </r>
  <r>
    <x v="204"/>
    <x v="0"/>
    <x v="792"/>
    <x v="399"/>
    <n v="18.68"/>
    <x v="45"/>
    <x v="333"/>
  </r>
  <r>
    <x v="204"/>
    <x v="1"/>
    <x v="793"/>
    <x v="400"/>
    <n v="14.07"/>
    <x v="4"/>
    <x v="334"/>
  </r>
  <r>
    <x v="204"/>
    <x v="2"/>
    <x v="794"/>
    <x v="2"/>
    <n v="113.75"/>
    <x v="21"/>
    <x v="2"/>
  </r>
  <r>
    <x v="204"/>
    <x v="3"/>
    <x v="795"/>
    <x v="2"/>
    <n v="211.86"/>
    <x v="31"/>
    <x v="2"/>
  </r>
  <r>
    <x v="204"/>
    <x v="4"/>
    <x v="4"/>
    <x v="2"/>
    <n v="2392.3200000000002"/>
    <x v="4"/>
    <x v="2"/>
  </r>
  <r>
    <x v="205"/>
    <x v="0"/>
    <x v="796"/>
    <x v="401"/>
    <n v="16.77"/>
    <x v="25"/>
    <x v="302"/>
  </r>
  <r>
    <x v="205"/>
    <x v="1"/>
    <x v="464"/>
    <x v="402"/>
    <n v="16.97"/>
    <x v="31"/>
    <x v="335"/>
  </r>
  <r>
    <x v="205"/>
    <x v="2"/>
    <x v="797"/>
    <x v="2"/>
    <n v="116.09"/>
    <x v="21"/>
    <x v="2"/>
  </r>
  <r>
    <x v="205"/>
    <x v="3"/>
    <x v="798"/>
    <x v="2"/>
    <n v="195.53"/>
    <x v="74"/>
    <x v="2"/>
  </r>
  <r>
    <x v="205"/>
    <x v="4"/>
    <x v="4"/>
    <x v="2"/>
    <n v="2145.6"/>
    <x v="4"/>
    <x v="2"/>
  </r>
  <r>
    <x v="206"/>
    <x v="0"/>
    <x v="799"/>
    <x v="403"/>
    <n v="20.010000000000002"/>
    <x v="19"/>
    <x v="336"/>
  </r>
  <r>
    <x v="206"/>
    <x v="1"/>
    <x v="800"/>
    <x v="404"/>
    <n v="17.420000000000002"/>
    <x v="31"/>
    <x v="319"/>
  </r>
  <r>
    <x v="206"/>
    <x v="2"/>
    <x v="801"/>
    <x v="2"/>
    <n v="94.9"/>
    <x v="62"/>
    <x v="2"/>
  </r>
  <r>
    <x v="206"/>
    <x v="3"/>
    <x v="802"/>
    <x v="2"/>
    <n v="228.49"/>
    <x v="89"/>
    <x v="2"/>
  </r>
  <r>
    <x v="206"/>
    <x v="4"/>
    <x v="4"/>
    <x v="2"/>
    <n v="2336.14"/>
    <x v="4"/>
    <x v="2"/>
  </r>
  <r>
    <x v="207"/>
    <x v="0"/>
    <x v="803"/>
    <x v="405"/>
    <n v="18.07"/>
    <x v="12"/>
    <x v="332"/>
  </r>
  <r>
    <x v="207"/>
    <x v="1"/>
    <x v="804"/>
    <x v="406"/>
    <n v="15.7"/>
    <x v="85"/>
    <x v="337"/>
  </r>
  <r>
    <x v="207"/>
    <x v="2"/>
    <x v="805"/>
    <x v="2"/>
    <n v="120.57"/>
    <x v="9"/>
    <x v="2"/>
  </r>
  <r>
    <x v="207"/>
    <x v="3"/>
    <x v="806"/>
    <x v="2"/>
    <n v="199.31"/>
    <x v="56"/>
    <x v="2"/>
  </r>
  <r>
    <x v="207"/>
    <x v="4"/>
    <x v="4"/>
    <x v="2"/>
    <n v="1936.71"/>
    <x v="4"/>
    <x v="2"/>
  </r>
  <r>
    <x v="208"/>
    <x v="0"/>
    <x v="807"/>
    <x v="407"/>
    <n v="21.45"/>
    <x v="125"/>
    <x v="18"/>
  </r>
  <r>
    <x v="208"/>
    <x v="1"/>
    <x v="808"/>
    <x v="384"/>
    <n v="18.23"/>
    <x v="126"/>
    <x v="338"/>
  </r>
  <r>
    <x v="208"/>
    <x v="2"/>
    <x v="809"/>
    <x v="2"/>
    <n v="99.32"/>
    <x v="30"/>
    <x v="2"/>
  </r>
  <r>
    <x v="208"/>
    <x v="3"/>
    <x v="810"/>
    <x v="2"/>
    <n v="214.56"/>
    <x v="4"/>
    <x v="2"/>
  </r>
  <r>
    <x v="208"/>
    <x v="4"/>
    <x v="4"/>
    <x v="2"/>
    <n v="2337.35"/>
    <x v="4"/>
    <x v="2"/>
  </r>
  <r>
    <x v="209"/>
    <x v="0"/>
    <x v="811"/>
    <x v="408"/>
    <n v="15.28"/>
    <x v="58"/>
    <x v="151"/>
  </r>
  <r>
    <x v="209"/>
    <x v="1"/>
    <x v="812"/>
    <x v="359"/>
    <n v="19.12"/>
    <x v="116"/>
    <x v="83"/>
  </r>
  <r>
    <x v="209"/>
    <x v="2"/>
    <x v="813"/>
    <x v="2"/>
    <n v="120.99"/>
    <x v="20"/>
    <x v="2"/>
  </r>
  <r>
    <x v="209"/>
    <x v="3"/>
    <x v="814"/>
    <x v="2"/>
    <n v="217.61"/>
    <x v="37"/>
    <x v="2"/>
  </r>
  <r>
    <x v="209"/>
    <x v="4"/>
    <x v="4"/>
    <x v="2"/>
    <n v="2457.33"/>
    <x v="4"/>
    <x v="2"/>
  </r>
  <r>
    <x v="210"/>
    <x v="0"/>
    <x v="623"/>
    <x v="409"/>
    <n v="20.3"/>
    <x v="73"/>
    <x v="250"/>
  </r>
  <r>
    <x v="210"/>
    <x v="1"/>
    <x v="815"/>
    <x v="410"/>
    <n v="16.75"/>
    <x v="75"/>
    <x v="302"/>
  </r>
  <r>
    <x v="210"/>
    <x v="2"/>
    <x v="816"/>
    <x v="2"/>
    <n v="114.28"/>
    <x v="0"/>
    <x v="2"/>
  </r>
  <r>
    <x v="210"/>
    <x v="3"/>
    <x v="817"/>
    <x v="2"/>
    <n v="226.45"/>
    <x v="82"/>
    <x v="2"/>
  </r>
  <r>
    <x v="210"/>
    <x v="4"/>
    <x v="4"/>
    <x v="2"/>
    <n v="2289.2199999999998"/>
    <x v="4"/>
    <x v="2"/>
  </r>
  <r>
    <x v="211"/>
    <x v="0"/>
    <x v="818"/>
    <x v="411"/>
    <n v="16.89"/>
    <x v="77"/>
    <x v="291"/>
  </r>
  <r>
    <x v="211"/>
    <x v="1"/>
    <x v="819"/>
    <x v="146"/>
    <n v="17.940000000000001"/>
    <x v="113"/>
    <x v="339"/>
  </r>
  <r>
    <x v="211"/>
    <x v="2"/>
    <x v="820"/>
    <x v="2"/>
    <n v="101.11"/>
    <x v="20"/>
    <x v="2"/>
  </r>
  <r>
    <x v="211"/>
    <x v="3"/>
    <x v="821"/>
    <x v="2"/>
    <n v="214.88"/>
    <x v="78"/>
    <x v="2"/>
  </r>
  <r>
    <x v="211"/>
    <x v="4"/>
    <x v="4"/>
    <x v="2"/>
    <n v="2231.09"/>
    <x v="4"/>
    <x v="2"/>
  </r>
  <r>
    <x v="212"/>
    <x v="0"/>
    <x v="822"/>
    <x v="412"/>
    <n v="19.510000000000002"/>
    <x v="52"/>
    <x v="202"/>
  </r>
  <r>
    <x v="212"/>
    <x v="1"/>
    <x v="634"/>
    <x v="370"/>
    <n v="18.47"/>
    <x v="14"/>
    <x v="302"/>
  </r>
  <r>
    <x v="212"/>
    <x v="2"/>
    <x v="823"/>
    <x v="2"/>
    <n v="106.18"/>
    <x v="115"/>
    <x v="2"/>
  </r>
  <r>
    <x v="212"/>
    <x v="3"/>
    <x v="824"/>
    <x v="2"/>
    <n v="211.47"/>
    <x v="81"/>
    <x v="2"/>
  </r>
  <r>
    <x v="212"/>
    <x v="4"/>
    <x v="4"/>
    <x v="2"/>
    <n v="1938.91"/>
    <x v="4"/>
    <x v="2"/>
  </r>
  <r>
    <x v="213"/>
    <x v="0"/>
    <x v="825"/>
    <x v="413"/>
    <n v="15.91"/>
    <x v="64"/>
    <x v="340"/>
  </r>
  <r>
    <x v="213"/>
    <x v="1"/>
    <x v="826"/>
    <x v="414"/>
    <n v="17.04"/>
    <x v="37"/>
    <x v="341"/>
  </r>
  <r>
    <x v="213"/>
    <x v="2"/>
    <x v="827"/>
    <x v="2"/>
    <n v="122.96"/>
    <x v="73"/>
    <x v="2"/>
  </r>
  <r>
    <x v="213"/>
    <x v="3"/>
    <x v="828"/>
    <x v="2"/>
    <n v="219.55"/>
    <x v="71"/>
    <x v="2"/>
  </r>
  <r>
    <x v="213"/>
    <x v="4"/>
    <x v="4"/>
    <x v="2"/>
    <n v="2034.06"/>
    <x v="4"/>
    <x v="2"/>
  </r>
  <r>
    <x v="214"/>
    <x v="0"/>
    <x v="829"/>
    <x v="415"/>
    <n v="16.45"/>
    <x v="89"/>
    <x v="342"/>
  </r>
  <r>
    <x v="214"/>
    <x v="1"/>
    <x v="830"/>
    <x v="416"/>
    <n v="19.350000000000001"/>
    <x v="57"/>
    <x v="218"/>
  </r>
  <r>
    <x v="214"/>
    <x v="2"/>
    <x v="831"/>
    <x v="2"/>
    <n v="118.79"/>
    <x v="27"/>
    <x v="2"/>
  </r>
  <r>
    <x v="214"/>
    <x v="3"/>
    <x v="832"/>
    <x v="2"/>
    <n v="206.07"/>
    <x v="27"/>
    <x v="2"/>
  </r>
  <r>
    <x v="214"/>
    <x v="4"/>
    <x v="4"/>
    <x v="2"/>
    <n v="2177.84"/>
    <x v="4"/>
    <x v="2"/>
  </r>
  <r>
    <x v="215"/>
    <x v="0"/>
    <x v="833"/>
    <x v="417"/>
    <n v="17.760000000000002"/>
    <x v="87"/>
    <x v="301"/>
  </r>
  <r>
    <x v="215"/>
    <x v="1"/>
    <x v="834"/>
    <x v="418"/>
    <n v="16.79"/>
    <x v="86"/>
    <x v="156"/>
  </r>
  <r>
    <x v="215"/>
    <x v="2"/>
    <x v="835"/>
    <x v="2"/>
    <n v="104.37"/>
    <x v="40"/>
    <x v="2"/>
  </r>
  <r>
    <x v="215"/>
    <x v="3"/>
    <x v="836"/>
    <x v="2"/>
    <n v="203.21"/>
    <x v="7"/>
    <x v="2"/>
  </r>
  <r>
    <x v="215"/>
    <x v="4"/>
    <x v="4"/>
    <x v="2"/>
    <n v="2183.2600000000002"/>
    <x v="4"/>
    <x v="2"/>
  </r>
  <r>
    <x v="216"/>
    <x v="0"/>
    <x v="837"/>
    <x v="419"/>
    <n v="19.46"/>
    <x v="78"/>
    <x v="343"/>
  </r>
  <r>
    <x v="216"/>
    <x v="1"/>
    <x v="838"/>
    <x v="420"/>
    <n v="17.16"/>
    <x v="54"/>
    <x v="344"/>
  </r>
  <r>
    <x v="216"/>
    <x v="2"/>
    <x v="839"/>
    <x v="2"/>
    <n v="121.13"/>
    <x v="27"/>
    <x v="2"/>
  </r>
  <r>
    <x v="216"/>
    <x v="3"/>
    <x v="840"/>
    <x v="2"/>
    <n v="213.28"/>
    <x v="115"/>
    <x v="2"/>
  </r>
  <r>
    <x v="216"/>
    <x v="4"/>
    <x v="4"/>
    <x v="2"/>
    <n v="2294.1999999999998"/>
    <x v="4"/>
    <x v="2"/>
  </r>
  <r>
    <x v="217"/>
    <x v="0"/>
    <x v="841"/>
    <x v="421"/>
    <n v="21.77"/>
    <x v="4"/>
    <x v="345"/>
  </r>
  <r>
    <x v="217"/>
    <x v="1"/>
    <x v="842"/>
    <x v="422"/>
    <n v="16.73"/>
    <x v="4"/>
    <x v="346"/>
  </r>
  <r>
    <x v="217"/>
    <x v="2"/>
    <x v="843"/>
    <x v="2"/>
    <n v="111.78"/>
    <x v="2"/>
    <x v="2"/>
  </r>
  <r>
    <x v="217"/>
    <x v="3"/>
    <x v="844"/>
    <x v="2"/>
    <n v="208.96"/>
    <x v="4"/>
    <x v="2"/>
  </r>
  <r>
    <x v="217"/>
    <x v="4"/>
    <x v="4"/>
    <x v="2"/>
    <n v="1970.79"/>
    <x v="4"/>
    <x v="2"/>
  </r>
  <r>
    <x v="218"/>
    <x v="0"/>
    <x v="845"/>
    <x v="423"/>
    <n v="19.13"/>
    <x v="56"/>
    <x v="269"/>
  </r>
  <r>
    <x v="218"/>
    <x v="1"/>
    <x v="647"/>
    <x v="289"/>
    <n v="18.63"/>
    <x v="4"/>
    <x v="162"/>
  </r>
  <r>
    <x v="218"/>
    <x v="2"/>
    <x v="846"/>
    <x v="2"/>
    <n v="121.31"/>
    <x v="79"/>
    <x v="2"/>
  </r>
  <r>
    <x v="218"/>
    <x v="3"/>
    <x v="847"/>
    <x v="2"/>
    <n v="189.9"/>
    <x v="4"/>
    <x v="2"/>
  </r>
  <r>
    <x v="218"/>
    <x v="4"/>
    <x v="4"/>
    <x v="2"/>
    <n v="2225.36"/>
    <x v="4"/>
    <x v="2"/>
  </r>
  <r>
    <x v="219"/>
    <x v="0"/>
    <x v="848"/>
    <x v="424"/>
    <n v="17.72"/>
    <x v="18"/>
    <x v="347"/>
  </r>
  <r>
    <x v="219"/>
    <x v="1"/>
    <x v="849"/>
    <x v="425"/>
    <n v="22.34"/>
    <x v="75"/>
    <x v="113"/>
  </r>
  <r>
    <x v="219"/>
    <x v="2"/>
    <x v="850"/>
    <x v="2"/>
    <n v="111.96"/>
    <x v="46"/>
    <x v="2"/>
  </r>
  <r>
    <x v="219"/>
    <x v="3"/>
    <x v="851"/>
    <x v="2"/>
    <n v="214.74"/>
    <x v="41"/>
    <x v="2"/>
  </r>
  <r>
    <x v="219"/>
    <x v="4"/>
    <x v="4"/>
    <x v="2"/>
    <n v="1983.7"/>
    <x v="4"/>
    <x v="2"/>
  </r>
  <r>
    <x v="220"/>
    <x v="0"/>
    <x v="852"/>
    <x v="426"/>
    <n v="17.420000000000002"/>
    <x v="4"/>
    <x v="284"/>
  </r>
  <r>
    <x v="220"/>
    <x v="1"/>
    <x v="853"/>
    <x v="427"/>
    <n v="16.53"/>
    <x v="74"/>
    <x v="348"/>
  </r>
  <r>
    <x v="220"/>
    <x v="2"/>
    <x v="854"/>
    <x v="2"/>
    <n v="121.75"/>
    <x v="12"/>
    <x v="2"/>
  </r>
  <r>
    <x v="220"/>
    <x v="3"/>
    <x v="855"/>
    <x v="2"/>
    <n v="229.19"/>
    <x v="85"/>
    <x v="2"/>
  </r>
  <r>
    <x v="220"/>
    <x v="4"/>
    <x v="4"/>
    <x v="2"/>
    <n v="2123"/>
    <x v="4"/>
    <x v="2"/>
  </r>
  <r>
    <x v="221"/>
    <x v="0"/>
    <x v="856"/>
    <x v="428"/>
    <n v="18.8"/>
    <x v="91"/>
    <x v="349"/>
  </r>
  <r>
    <x v="221"/>
    <x v="1"/>
    <x v="857"/>
    <x v="429"/>
    <n v="22.4"/>
    <x v="78"/>
    <x v="284"/>
  </r>
  <r>
    <x v="221"/>
    <x v="2"/>
    <x v="858"/>
    <x v="2"/>
    <n v="107.9"/>
    <x v="79"/>
    <x v="2"/>
  </r>
  <r>
    <x v="221"/>
    <x v="3"/>
    <x v="859"/>
    <x v="2"/>
    <n v="213.88"/>
    <x v="49"/>
    <x v="2"/>
  </r>
  <r>
    <x v="221"/>
    <x v="4"/>
    <x v="4"/>
    <x v="2"/>
    <n v="2127.0300000000002"/>
    <x v="4"/>
    <x v="2"/>
  </r>
  <r>
    <x v="222"/>
    <x v="0"/>
    <x v="860"/>
    <x v="272"/>
    <n v="15.81"/>
    <x v="81"/>
    <x v="350"/>
  </r>
  <r>
    <x v="222"/>
    <x v="1"/>
    <x v="861"/>
    <x v="430"/>
    <n v="18.8"/>
    <x v="103"/>
    <x v="252"/>
  </r>
  <r>
    <x v="222"/>
    <x v="2"/>
    <x v="862"/>
    <x v="2"/>
    <n v="128.87"/>
    <x v="4"/>
    <x v="2"/>
  </r>
  <r>
    <x v="222"/>
    <x v="3"/>
    <x v="863"/>
    <x v="2"/>
    <n v="232.12"/>
    <x v="54"/>
    <x v="2"/>
  </r>
  <r>
    <x v="222"/>
    <x v="4"/>
    <x v="4"/>
    <x v="2"/>
    <n v="2085.9"/>
    <x v="4"/>
    <x v="2"/>
  </r>
  <r>
    <x v="223"/>
    <x v="0"/>
    <x v="864"/>
    <x v="431"/>
    <n v="14.35"/>
    <x v="27"/>
    <x v="351"/>
  </r>
  <r>
    <x v="223"/>
    <x v="1"/>
    <x v="865"/>
    <x v="432"/>
    <n v="15.79"/>
    <x v="4"/>
    <x v="209"/>
  </r>
  <r>
    <x v="223"/>
    <x v="2"/>
    <x v="866"/>
    <x v="2"/>
    <n v="119.56"/>
    <x v="55"/>
    <x v="2"/>
  </r>
  <r>
    <x v="223"/>
    <x v="3"/>
    <x v="867"/>
    <x v="2"/>
    <n v="201.63"/>
    <x v="3"/>
    <x v="2"/>
  </r>
  <r>
    <x v="223"/>
    <x v="4"/>
    <x v="4"/>
    <x v="2"/>
    <n v="1925.83"/>
    <x v="4"/>
    <x v="2"/>
  </r>
  <r>
    <x v="224"/>
    <x v="0"/>
    <x v="868"/>
    <x v="433"/>
    <n v="14.86"/>
    <x v="74"/>
    <x v="21"/>
  </r>
  <r>
    <x v="224"/>
    <x v="1"/>
    <x v="869"/>
    <x v="233"/>
    <n v="16.18"/>
    <x v="27"/>
    <x v="352"/>
  </r>
  <r>
    <x v="224"/>
    <x v="2"/>
    <x v="870"/>
    <x v="2"/>
    <n v="117.47"/>
    <x v="18"/>
    <x v="2"/>
  </r>
  <r>
    <x v="224"/>
    <x v="3"/>
    <x v="871"/>
    <x v="2"/>
    <n v="198.08"/>
    <x v="5"/>
    <x v="2"/>
  </r>
  <r>
    <x v="224"/>
    <x v="4"/>
    <x v="4"/>
    <x v="2"/>
    <n v="2023.82"/>
    <x v="4"/>
    <x v="2"/>
  </r>
  <r>
    <x v="225"/>
    <x v="0"/>
    <x v="872"/>
    <x v="434"/>
    <n v="17.71"/>
    <x v="53"/>
    <x v="162"/>
  </r>
  <r>
    <x v="225"/>
    <x v="1"/>
    <x v="873"/>
    <x v="435"/>
    <n v="18.32"/>
    <x v="18"/>
    <x v="140"/>
  </r>
  <r>
    <x v="225"/>
    <x v="2"/>
    <x v="874"/>
    <x v="2"/>
    <n v="114.95"/>
    <x v="3"/>
    <x v="2"/>
  </r>
  <r>
    <x v="225"/>
    <x v="3"/>
    <x v="875"/>
    <x v="2"/>
    <n v="203.61"/>
    <x v="1"/>
    <x v="2"/>
  </r>
  <r>
    <x v="225"/>
    <x v="4"/>
    <x v="4"/>
    <x v="2"/>
    <n v="1941.97"/>
    <x v="4"/>
    <x v="2"/>
  </r>
  <r>
    <x v="226"/>
    <x v="0"/>
    <x v="876"/>
    <x v="436"/>
    <n v="19.7"/>
    <x v="85"/>
    <x v="353"/>
  </r>
  <r>
    <x v="226"/>
    <x v="1"/>
    <x v="130"/>
    <x v="437"/>
    <n v="19.14"/>
    <x v="82"/>
    <x v="354"/>
  </r>
  <r>
    <x v="226"/>
    <x v="2"/>
    <x v="877"/>
    <x v="2"/>
    <n v="112.32"/>
    <x v="4"/>
    <x v="2"/>
  </r>
  <r>
    <x v="226"/>
    <x v="3"/>
    <x v="878"/>
    <x v="2"/>
    <n v="225.36"/>
    <x v="45"/>
    <x v="2"/>
  </r>
  <r>
    <x v="226"/>
    <x v="4"/>
    <x v="4"/>
    <x v="2"/>
    <n v="2078.67"/>
    <x v="4"/>
    <x v="2"/>
  </r>
  <r>
    <x v="227"/>
    <x v="0"/>
    <x v="879"/>
    <x v="438"/>
    <n v="17.399999999999999"/>
    <x v="104"/>
    <x v="19"/>
  </r>
  <r>
    <x v="227"/>
    <x v="1"/>
    <x v="880"/>
    <x v="439"/>
    <n v="16.23"/>
    <x v="38"/>
    <x v="355"/>
  </r>
  <r>
    <x v="227"/>
    <x v="2"/>
    <x v="881"/>
    <x v="2"/>
    <n v="117.07"/>
    <x v="42"/>
    <x v="2"/>
  </r>
  <r>
    <x v="227"/>
    <x v="3"/>
    <x v="882"/>
    <x v="2"/>
    <n v="249.51"/>
    <x v="4"/>
    <x v="2"/>
  </r>
  <r>
    <x v="227"/>
    <x v="4"/>
    <x v="4"/>
    <x v="2"/>
    <n v="2207.7399999999998"/>
    <x v="4"/>
    <x v="2"/>
  </r>
  <r>
    <x v="228"/>
    <x v="0"/>
    <x v="883"/>
    <x v="440"/>
    <n v="20.5"/>
    <x v="20"/>
    <x v="89"/>
  </r>
  <r>
    <x v="228"/>
    <x v="1"/>
    <x v="884"/>
    <x v="441"/>
    <n v="15.35"/>
    <x v="70"/>
    <x v="0"/>
  </r>
  <r>
    <x v="228"/>
    <x v="2"/>
    <x v="885"/>
    <x v="2"/>
    <n v="111.2"/>
    <x v="22"/>
    <x v="2"/>
  </r>
  <r>
    <x v="228"/>
    <x v="3"/>
    <x v="886"/>
    <x v="2"/>
    <n v="179.7"/>
    <x v="64"/>
    <x v="2"/>
  </r>
  <r>
    <x v="228"/>
    <x v="4"/>
    <x v="4"/>
    <x v="2"/>
    <n v="2032.83"/>
    <x v="4"/>
    <x v="2"/>
  </r>
  <r>
    <x v="229"/>
    <x v="0"/>
    <x v="887"/>
    <x v="442"/>
    <n v="15.82"/>
    <x v="127"/>
    <x v="356"/>
  </r>
  <r>
    <x v="229"/>
    <x v="1"/>
    <x v="888"/>
    <x v="443"/>
    <n v="16.72"/>
    <x v="20"/>
    <x v="249"/>
  </r>
  <r>
    <x v="229"/>
    <x v="2"/>
    <x v="889"/>
    <x v="2"/>
    <n v="112.64"/>
    <x v="10"/>
    <x v="2"/>
  </r>
  <r>
    <x v="229"/>
    <x v="3"/>
    <x v="890"/>
    <x v="2"/>
    <n v="211.02"/>
    <x v="54"/>
    <x v="2"/>
  </r>
  <r>
    <x v="229"/>
    <x v="4"/>
    <x v="4"/>
    <x v="2"/>
    <n v="2060.61"/>
    <x v="4"/>
    <x v="2"/>
  </r>
  <r>
    <x v="230"/>
    <x v="0"/>
    <x v="891"/>
    <x v="444"/>
    <n v="17.690000000000001"/>
    <x v="10"/>
    <x v="357"/>
  </r>
  <r>
    <x v="230"/>
    <x v="1"/>
    <x v="892"/>
    <x v="445"/>
    <n v="19.04"/>
    <x v="14"/>
    <x v="109"/>
  </r>
  <r>
    <x v="230"/>
    <x v="2"/>
    <x v="893"/>
    <x v="2"/>
    <n v="109.42"/>
    <x v="32"/>
    <x v="2"/>
  </r>
  <r>
    <x v="230"/>
    <x v="3"/>
    <x v="894"/>
    <x v="2"/>
    <n v="221.07"/>
    <x v="48"/>
    <x v="2"/>
  </r>
  <r>
    <x v="230"/>
    <x v="4"/>
    <x v="4"/>
    <x v="2"/>
    <n v="1702.71"/>
    <x v="4"/>
    <x v="2"/>
  </r>
  <r>
    <x v="231"/>
    <x v="0"/>
    <x v="895"/>
    <x v="446"/>
    <n v="15.35"/>
    <x v="24"/>
    <x v="39"/>
  </r>
  <r>
    <x v="231"/>
    <x v="1"/>
    <x v="896"/>
    <x v="447"/>
    <n v="14.8"/>
    <x v="11"/>
    <x v="63"/>
  </r>
  <r>
    <x v="231"/>
    <x v="2"/>
    <x v="897"/>
    <x v="2"/>
    <n v="120.18"/>
    <x v="12"/>
    <x v="2"/>
  </r>
  <r>
    <x v="231"/>
    <x v="3"/>
    <x v="898"/>
    <x v="2"/>
    <n v="208.7"/>
    <x v="46"/>
    <x v="2"/>
  </r>
  <r>
    <x v="231"/>
    <x v="4"/>
    <x v="4"/>
    <x v="2"/>
    <n v="1913.57"/>
    <x v="4"/>
    <x v="2"/>
  </r>
  <r>
    <x v="232"/>
    <x v="0"/>
    <x v="260"/>
    <x v="448"/>
    <n v="19.93"/>
    <x v="31"/>
    <x v="132"/>
  </r>
  <r>
    <x v="232"/>
    <x v="1"/>
    <x v="899"/>
    <x v="449"/>
    <n v="19.86"/>
    <x v="29"/>
    <x v="212"/>
  </r>
  <r>
    <x v="232"/>
    <x v="2"/>
    <x v="900"/>
    <x v="2"/>
    <n v="132.41999999999999"/>
    <x v="54"/>
    <x v="2"/>
  </r>
  <r>
    <x v="232"/>
    <x v="3"/>
    <x v="901"/>
    <x v="2"/>
    <n v="223.32"/>
    <x v="7"/>
    <x v="2"/>
  </r>
  <r>
    <x v="232"/>
    <x v="4"/>
    <x v="4"/>
    <x v="2"/>
    <n v="2170.1999999999998"/>
    <x v="4"/>
    <x v="2"/>
  </r>
  <r>
    <x v="233"/>
    <x v="0"/>
    <x v="902"/>
    <x v="450"/>
    <n v="18.48"/>
    <x v="18"/>
    <x v="358"/>
  </r>
  <r>
    <x v="233"/>
    <x v="1"/>
    <x v="903"/>
    <x v="451"/>
    <n v="18.48"/>
    <x v="4"/>
    <x v="359"/>
  </r>
  <r>
    <x v="233"/>
    <x v="2"/>
    <x v="904"/>
    <x v="2"/>
    <n v="140.93"/>
    <x v="4"/>
    <x v="2"/>
  </r>
  <r>
    <x v="233"/>
    <x v="3"/>
    <x v="905"/>
    <x v="2"/>
    <n v="208.28"/>
    <x v="4"/>
    <x v="2"/>
  </r>
  <r>
    <x v="233"/>
    <x v="4"/>
    <x v="4"/>
    <x v="2"/>
    <n v="2048.7199999999998"/>
    <x v="4"/>
    <x v="2"/>
  </r>
  <r>
    <x v="234"/>
    <x v="0"/>
    <x v="906"/>
    <x v="452"/>
    <n v="17.71"/>
    <x v="88"/>
    <x v="360"/>
  </r>
  <r>
    <x v="234"/>
    <x v="1"/>
    <x v="907"/>
    <x v="453"/>
    <n v="14.69"/>
    <x v="6"/>
    <x v="361"/>
  </r>
  <r>
    <x v="234"/>
    <x v="2"/>
    <x v="908"/>
    <x v="2"/>
    <n v="122.23"/>
    <x v="78"/>
    <x v="2"/>
  </r>
  <r>
    <x v="234"/>
    <x v="3"/>
    <x v="909"/>
    <x v="2"/>
    <n v="216.97"/>
    <x v="87"/>
    <x v="2"/>
  </r>
  <r>
    <x v="234"/>
    <x v="4"/>
    <x v="4"/>
    <x v="2"/>
    <n v="1877.98"/>
    <x v="4"/>
    <x v="2"/>
  </r>
  <r>
    <x v="235"/>
    <x v="0"/>
    <x v="910"/>
    <x v="454"/>
    <n v="16.239999999999998"/>
    <x v="33"/>
    <x v="362"/>
  </r>
  <r>
    <x v="235"/>
    <x v="1"/>
    <x v="911"/>
    <x v="455"/>
    <n v="20.329999999999998"/>
    <x v="23"/>
    <x v="363"/>
  </r>
  <r>
    <x v="235"/>
    <x v="2"/>
    <x v="912"/>
    <x v="2"/>
    <n v="115.31"/>
    <x v="78"/>
    <x v="2"/>
  </r>
  <r>
    <x v="235"/>
    <x v="3"/>
    <x v="913"/>
    <x v="2"/>
    <n v="190.16"/>
    <x v="66"/>
    <x v="2"/>
  </r>
  <r>
    <x v="235"/>
    <x v="4"/>
    <x v="4"/>
    <x v="2"/>
    <n v="2083.86"/>
    <x v="4"/>
    <x v="2"/>
  </r>
  <r>
    <x v="236"/>
    <x v="0"/>
    <x v="914"/>
    <x v="456"/>
    <n v="16.86"/>
    <x v="43"/>
    <x v="364"/>
  </r>
  <r>
    <x v="236"/>
    <x v="1"/>
    <x v="480"/>
    <x v="457"/>
    <n v="18.600000000000001"/>
    <x v="24"/>
    <x v="206"/>
  </r>
  <r>
    <x v="236"/>
    <x v="2"/>
    <x v="915"/>
    <x v="2"/>
    <n v="109.92"/>
    <x v="22"/>
    <x v="2"/>
  </r>
  <r>
    <x v="236"/>
    <x v="3"/>
    <x v="916"/>
    <x v="2"/>
    <n v="212.36"/>
    <x v="0"/>
    <x v="2"/>
  </r>
  <r>
    <x v="236"/>
    <x v="4"/>
    <x v="4"/>
    <x v="2"/>
    <n v="2011.75"/>
    <x v="4"/>
    <x v="2"/>
  </r>
  <r>
    <x v="237"/>
    <x v="0"/>
    <x v="917"/>
    <x v="458"/>
    <n v="16"/>
    <x v="25"/>
    <x v="73"/>
  </r>
  <r>
    <x v="237"/>
    <x v="1"/>
    <x v="918"/>
    <x v="459"/>
    <n v="16.62"/>
    <x v="41"/>
    <x v="193"/>
  </r>
  <r>
    <x v="237"/>
    <x v="2"/>
    <x v="919"/>
    <x v="2"/>
    <n v="129.03"/>
    <x v="67"/>
    <x v="2"/>
  </r>
  <r>
    <x v="237"/>
    <x v="3"/>
    <x v="920"/>
    <x v="2"/>
    <n v="220.67"/>
    <x v="82"/>
    <x v="2"/>
  </r>
  <r>
    <x v="237"/>
    <x v="4"/>
    <x v="4"/>
    <x v="2"/>
    <n v="2137.66"/>
    <x v="4"/>
    <x v="2"/>
  </r>
  <r>
    <x v="238"/>
    <x v="0"/>
    <x v="921"/>
    <x v="460"/>
    <n v="15.98"/>
    <x v="40"/>
    <x v="365"/>
  </r>
  <r>
    <x v="238"/>
    <x v="1"/>
    <x v="922"/>
    <x v="461"/>
    <n v="16.95"/>
    <x v="4"/>
    <x v="366"/>
  </r>
  <r>
    <x v="238"/>
    <x v="2"/>
    <x v="923"/>
    <x v="2"/>
    <n v="97.29"/>
    <x v="74"/>
    <x v="2"/>
  </r>
  <r>
    <x v="238"/>
    <x v="3"/>
    <x v="924"/>
    <x v="2"/>
    <n v="188.53"/>
    <x v="85"/>
    <x v="2"/>
  </r>
  <r>
    <x v="238"/>
    <x v="4"/>
    <x v="4"/>
    <x v="2"/>
    <n v="2054.83"/>
    <x v="4"/>
    <x v="2"/>
  </r>
  <r>
    <x v="239"/>
    <x v="0"/>
    <x v="925"/>
    <x v="462"/>
    <n v="17.18"/>
    <x v="2"/>
    <x v="358"/>
  </r>
  <r>
    <x v="239"/>
    <x v="1"/>
    <x v="480"/>
    <x v="463"/>
    <n v="17.190000000000001"/>
    <x v="89"/>
    <x v="44"/>
  </r>
  <r>
    <x v="239"/>
    <x v="2"/>
    <x v="926"/>
    <x v="2"/>
    <n v="121.31"/>
    <x v="59"/>
    <x v="2"/>
  </r>
  <r>
    <x v="239"/>
    <x v="3"/>
    <x v="927"/>
    <x v="2"/>
    <n v="214.14"/>
    <x v="8"/>
    <x v="2"/>
  </r>
  <r>
    <x v="239"/>
    <x v="4"/>
    <x v="4"/>
    <x v="2"/>
    <n v="2029.13"/>
    <x v="4"/>
    <x v="2"/>
  </r>
  <r>
    <x v="240"/>
    <x v="0"/>
    <x v="928"/>
    <x v="464"/>
    <n v="20.37"/>
    <x v="5"/>
    <x v="367"/>
  </r>
  <r>
    <x v="240"/>
    <x v="1"/>
    <x v="929"/>
    <x v="465"/>
    <n v="17.14"/>
    <x v="4"/>
    <x v="321"/>
  </r>
  <r>
    <x v="240"/>
    <x v="2"/>
    <x v="930"/>
    <x v="2"/>
    <n v="103.97"/>
    <x v="43"/>
    <x v="2"/>
  </r>
  <r>
    <x v="240"/>
    <x v="3"/>
    <x v="931"/>
    <x v="2"/>
    <n v="219.21"/>
    <x v="2"/>
    <x v="2"/>
  </r>
  <r>
    <x v="240"/>
    <x v="4"/>
    <x v="4"/>
    <x v="2"/>
    <n v="2113.29"/>
    <x v="4"/>
    <x v="2"/>
  </r>
  <r>
    <x v="241"/>
    <x v="0"/>
    <x v="932"/>
    <x v="466"/>
    <n v="20.27"/>
    <x v="39"/>
    <x v="368"/>
  </r>
  <r>
    <x v="241"/>
    <x v="1"/>
    <x v="933"/>
    <x v="467"/>
    <n v="20.94"/>
    <x v="77"/>
    <x v="193"/>
  </r>
  <r>
    <x v="241"/>
    <x v="2"/>
    <x v="934"/>
    <x v="2"/>
    <n v="106.23"/>
    <x v="4"/>
    <x v="2"/>
  </r>
  <r>
    <x v="241"/>
    <x v="3"/>
    <x v="935"/>
    <x v="2"/>
    <n v="204.16"/>
    <x v="78"/>
    <x v="2"/>
  </r>
  <r>
    <x v="241"/>
    <x v="4"/>
    <x v="4"/>
    <x v="2"/>
    <n v="2135.38"/>
    <x v="4"/>
    <x v="2"/>
  </r>
  <r>
    <x v="242"/>
    <x v="0"/>
    <x v="936"/>
    <x v="468"/>
    <n v="16.97"/>
    <x v="47"/>
    <x v="134"/>
  </r>
  <r>
    <x v="242"/>
    <x v="1"/>
    <x v="937"/>
    <x v="469"/>
    <n v="17.78"/>
    <x v="67"/>
    <x v="369"/>
  </r>
  <r>
    <x v="242"/>
    <x v="2"/>
    <x v="938"/>
    <x v="2"/>
    <n v="111.1"/>
    <x v="66"/>
    <x v="2"/>
  </r>
  <r>
    <x v="242"/>
    <x v="3"/>
    <x v="939"/>
    <x v="2"/>
    <n v="205.83"/>
    <x v="36"/>
    <x v="2"/>
  </r>
  <r>
    <x v="242"/>
    <x v="4"/>
    <x v="4"/>
    <x v="2"/>
    <n v="2236.44"/>
    <x v="4"/>
    <x v="2"/>
  </r>
  <r>
    <x v="243"/>
    <x v="0"/>
    <x v="940"/>
    <x v="470"/>
    <n v="19.079999999999998"/>
    <x v="73"/>
    <x v="370"/>
  </r>
  <r>
    <x v="243"/>
    <x v="1"/>
    <x v="30"/>
    <x v="471"/>
    <n v="15.41"/>
    <x v="49"/>
    <x v="60"/>
  </r>
  <r>
    <x v="243"/>
    <x v="2"/>
    <x v="941"/>
    <x v="2"/>
    <n v="112.24"/>
    <x v="2"/>
    <x v="2"/>
  </r>
  <r>
    <x v="243"/>
    <x v="3"/>
    <x v="942"/>
    <x v="2"/>
    <n v="234.71"/>
    <x v="66"/>
    <x v="2"/>
  </r>
  <r>
    <x v="243"/>
    <x v="4"/>
    <x v="4"/>
    <x v="2"/>
    <n v="2268.9499999999998"/>
    <x v="4"/>
    <x v="2"/>
  </r>
  <r>
    <x v="244"/>
    <x v="0"/>
    <x v="943"/>
    <x v="472"/>
    <n v="20.04"/>
    <x v="3"/>
    <x v="371"/>
  </r>
  <r>
    <x v="244"/>
    <x v="1"/>
    <x v="944"/>
    <x v="473"/>
    <n v="17.54"/>
    <x v="52"/>
    <x v="372"/>
  </r>
  <r>
    <x v="244"/>
    <x v="2"/>
    <x v="945"/>
    <x v="2"/>
    <n v="130.28"/>
    <x v="85"/>
    <x v="2"/>
  </r>
  <r>
    <x v="244"/>
    <x v="3"/>
    <x v="946"/>
    <x v="2"/>
    <n v="217.03"/>
    <x v="90"/>
    <x v="2"/>
  </r>
  <r>
    <x v="244"/>
    <x v="4"/>
    <x v="4"/>
    <x v="2"/>
    <n v="1910.59"/>
    <x v="4"/>
    <x v="2"/>
  </r>
  <r>
    <x v="245"/>
    <x v="0"/>
    <x v="947"/>
    <x v="474"/>
    <n v="19.97"/>
    <x v="4"/>
    <x v="373"/>
  </r>
  <r>
    <x v="245"/>
    <x v="1"/>
    <x v="948"/>
    <x v="475"/>
    <n v="17.04"/>
    <x v="7"/>
    <x v="374"/>
  </r>
  <r>
    <x v="245"/>
    <x v="2"/>
    <x v="949"/>
    <x v="2"/>
    <n v="103.65"/>
    <x v="4"/>
    <x v="2"/>
  </r>
  <r>
    <x v="245"/>
    <x v="3"/>
    <x v="950"/>
    <x v="2"/>
    <n v="225.93"/>
    <x v="110"/>
    <x v="2"/>
  </r>
  <r>
    <x v="245"/>
    <x v="4"/>
    <x v="4"/>
    <x v="2"/>
    <n v="2244.2399999999998"/>
    <x v="4"/>
    <x v="2"/>
  </r>
  <r>
    <x v="246"/>
    <x v="0"/>
    <x v="951"/>
    <x v="476"/>
    <n v="18.41"/>
    <x v="66"/>
    <x v="194"/>
  </r>
  <r>
    <x v="246"/>
    <x v="1"/>
    <x v="952"/>
    <x v="477"/>
    <n v="15.73"/>
    <x v="36"/>
    <x v="375"/>
  </r>
  <r>
    <x v="246"/>
    <x v="2"/>
    <x v="953"/>
    <x v="2"/>
    <n v="96"/>
    <x v="4"/>
    <x v="2"/>
  </r>
  <r>
    <x v="246"/>
    <x v="3"/>
    <x v="954"/>
    <x v="2"/>
    <n v="221.97"/>
    <x v="34"/>
    <x v="2"/>
  </r>
  <r>
    <x v="246"/>
    <x v="4"/>
    <x v="4"/>
    <x v="2"/>
    <n v="2058.9899999999998"/>
    <x v="4"/>
    <x v="2"/>
  </r>
  <r>
    <x v="247"/>
    <x v="0"/>
    <x v="955"/>
    <x v="302"/>
    <n v="15.73"/>
    <x v="128"/>
    <x v="376"/>
  </r>
  <r>
    <x v="247"/>
    <x v="1"/>
    <x v="807"/>
    <x v="478"/>
    <n v="19.899999999999999"/>
    <x v="91"/>
    <x v="377"/>
  </r>
  <r>
    <x v="247"/>
    <x v="2"/>
    <x v="956"/>
    <x v="2"/>
    <n v="115.46"/>
    <x v="76"/>
    <x v="2"/>
  </r>
  <r>
    <x v="247"/>
    <x v="3"/>
    <x v="957"/>
    <x v="2"/>
    <n v="215.39"/>
    <x v="23"/>
    <x v="2"/>
  </r>
  <r>
    <x v="247"/>
    <x v="4"/>
    <x v="4"/>
    <x v="2"/>
    <n v="2183.09"/>
    <x v="4"/>
    <x v="2"/>
  </r>
  <r>
    <x v="248"/>
    <x v="0"/>
    <x v="958"/>
    <x v="479"/>
    <n v="15.69"/>
    <x v="55"/>
    <x v="378"/>
  </r>
  <r>
    <x v="248"/>
    <x v="1"/>
    <x v="959"/>
    <x v="480"/>
    <n v="18.579999999999998"/>
    <x v="82"/>
    <x v="379"/>
  </r>
  <r>
    <x v="248"/>
    <x v="2"/>
    <x v="960"/>
    <x v="2"/>
    <n v="118.61"/>
    <x v="9"/>
    <x v="2"/>
  </r>
  <r>
    <x v="248"/>
    <x v="3"/>
    <x v="961"/>
    <x v="2"/>
    <n v="198.32"/>
    <x v="69"/>
    <x v="2"/>
  </r>
  <r>
    <x v="248"/>
    <x v="4"/>
    <x v="4"/>
    <x v="2"/>
    <n v="2153.1999999999998"/>
    <x v="4"/>
    <x v="2"/>
  </r>
  <r>
    <x v="249"/>
    <x v="0"/>
    <x v="516"/>
    <x v="481"/>
    <n v="17.54"/>
    <x v="0"/>
    <x v="120"/>
  </r>
  <r>
    <x v="249"/>
    <x v="1"/>
    <x v="962"/>
    <x v="482"/>
    <n v="19.68"/>
    <x v="30"/>
    <x v="285"/>
  </r>
  <r>
    <x v="249"/>
    <x v="2"/>
    <x v="963"/>
    <x v="2"/>
    <n v="125.17"/>
    <x v="15"/>
    <x v="2"/>
  </r>
  <r>
    <x v="249"/>
    <x v="3"/>
    <x v="964"/>
    <x v="2"/>
    <n v="199.14"/>
    <x v="34"/>
    <x v="2"/>
  </r>
  <r>
    <x v="249"/>
    <x v="4"/>
    <x v="4"/>
    <x v="2"/>
    <n v="2105.15"/>
    <x v="4"/>
    <x v="2"/>
  </r>
  <r>
    <x v="250"/>
    <x v="0"/>
    <x v="965"/>
    <x v="483"/>
    <n v="16.63"/>
    <x v="4"/>
    <x v="299"/>
  </r>
  <r>
    <x v="250"/>
    <x v="1"/>
    <x v="966"/>
    <x v="484"/>
    <n v="18.86"/>
    <x v="16"/>
    <x v="380"/>
  </r>
  <r>
    <x v="250"/>
    <x v="2"/>
    <x v="967"/>
    <x v="2"/>
    <n v="121.4"/>
    <x v="25"/>
    <x v="2"/>
  </r>
  <r>
    <x v="250"/>
    <x v="3"/>
    <x v="968"/>
    <x v="2"/>
    <n v="222.78"/>
    <x v="85"/>
    <x v="2"/>
  </r>
  <r>
    <x v="250"/>
    <x v="4"/>
    <x v="4"/>
    <x v="2"/>
    <n v="2150.6"/>
    <x v="4"/>
    <x v="2"/>
  </r>
  <r>
    <x v="251"/>
    <x v="0"/>
    <x v="969"/>
    <x v="485"/>
    <n v="18.920000000000002"/>
    <x v="4"/>
    <x v="368"/>
  </r>
  <r>
    <x v="251"/>
    <x v="1"/>
    <x v="970"/>
    <x v="486"/>
    <n v="18.850000000000001"/>
    <x v="104"/>
    <x v="381"/>
  </r>
  <r>
    <x v="251"/>
    <x v="2"/>
    <x v="971"/>
    <x v="2"/>
    <n v="114.41"/>
    <x v="85"/>
    <x v="2"/>
  </r>
  <r>
    <x v="251"/>
    <x v="3"/>
    <x v="972"/>
    <x v="2"/>
    <n v="195.44"/>
    <x v="36"/>
    <x v="2"/>
  </r>
  <r>
    <x v="251"/>
    <x v="4"/>
    <x v="4"/>
    <x v="2"/>
    <n v="2163.1"/>
    <x v="4"/>
    <x v="2"/>
  </r>
  <r>
    <x v="252"/>
    <x v="0"/>
    <x v="973"/>
    <x v="487"/>
    <n v="15.93"/>
    <x v="83"/>
    <x v="382"/>
  </r>
  <r>
    <x v="252"/>
    <x v="1"/>
    <x v="800"/>
    <x v="488"/>
    <n v="19.13"/>
    <x v="14"/>
    <x v="118"/>
  </r>
  <r>
    <x v="252"/>
    <x v="2"/>
    <x v="974"/>
    <x v="2"/>
    <n v="126.65"/>
    <x v="29"/>
    <x v="2"/>
  </r>
  <r>
    <x v="252"/>
    <x v="3"/>
    <x v="975"/>
    <x v="2"/>
    <n v="214.03"/>
    <x v="10"/>
    <x v="2"/>
  </r>
  <r>
    <x v="252"/>
    <x v="4"/>
    <x v="4"/>
    <x v="2"/>
    <n v="1978.25"/>
    <x v="4"/>
    <x v="2"/>
  </r>
  <r>
    <x v="253"/>
    <x v="0"/>
    <x v="976"/>
    <x v="489"/>
    <n v="18.100000000000001"/>
    <x v="53"/>
    <x v="112"/>
  </r>
  <r>
    <x v="253"/>
    <x v="1"/>
    <x v="977"/>
    <x v="82"/>
    <n v="14.3"/>
    <x v="38"/>
    <x v="383"/>
  </r>
  <r>
    <x v="253"/>
    <x v="2"/>
    <x v="978"/>
    <x v="2"/>
    <n v="106.69"/>
    <x v="31"/>
    <x v="2"/>
  </r>
  <r>
    <x v="253"/>
    <x v="3"/>
    <x v="979"/>
    <x v="2"/>
    <n v="184.8"/>
    <x v="76"/>
    <x v="2"/>
  </r>
  <r>
    <x v="253"/>
    <x v="4"/>
    <x v="4"/>
    <x v="2"/>
    <n v="1922.9"/>
    <x v="4"/>
    <x v="2"/>
  </r>
  <r>
    <x v="254"/>
    <x v="0"/>
    <x v="980"/>
    <x v="407"/>
    <n v="20.56"/>
    <x v="7"/>
    <x v="301"/>
  </r>
  <r>
    <x v="254"/>
    <x v="1"/>
    <x v="981"/>
    <x v="490"/>
    <n v="18.87"/>
    <x v="90"/>
    <x v="384"/>
  </r>
  <r>
    <x v="254"/>
    <x v="2"/>
    <x v="982"/>
    <x v="2"/>
    <n v="116.1"/>
    <x v="4"/>
    <x v="2"/>
  </r>
  <r>
    <x v="254"/>
    <x v="3"/>
    <x v="983"/>
    <x v="2"/>
    <n v="216.64"/>
    <x v="38"/>
    <x v="2"/>
  </r>
  <r>
    <x v="254"/>
    <x v="4"/>
    <x v="4"/>
    <x v="2"/>
    <n v="1979.12"/>
    <x v="4"/>
    <x v="2"/>
  </r>
  <r>
    <x v="255"/>
    <x v="0"/>
    <x v="480"/>
    <x v="491"/>
    <n v="16.440000000000001"/>
    <x v="11"/>
    <x v="385"/>
  </r>
  <r>
    <x v="255"/>
    <x v="1"/>
    <x v="984"/>
    <x v="193"/>
    <n v="17.79"/>
    <x v="70"/>
    <x v="386"/>
  </r>
  <r>
    <x v="255"/>
    <x v="2"/>
    <x v="985"/>
    <x v="2"/>
    <n v="125.94"/>
    <x v="7"/>
    <x v="2"/>
  </r>
  <r>
    <x v="255"/>
    <x v="3"/>
    <x v="986"/>
    <x v="2"/>
    <n v="199.53"/>
    <x v="54"/>
    <x v="2"/>
  </r>
  <r>
    <x v="255"/>
    <x v="4"/>
    <x v="4"/>
    <x v="2"/>
    <n v="2338.37"/>
    <x v="4"/>
    <x v="2"/>
  </r>
  <r>
    <x v="256"/>
    <x v="0"/>
    <x v="987"/>
    <x v="492"/>
    <n v="19.02"/>
    <x v="58"/>
    <x v="387"/>
  </r>
  <r>
    <x v="256"/>
    <x v="1"/>
    <x v="988"/>
    <x v="493"/>
    <n v="21.65"/>
    <x v="15"/>
    <x v="388"/>
  </r>
  <r>
    <x v="256"/>
    <x v="2"/>
    <x v="989"/>
    <x v="2"/>
    <n v="119.12"/>
    <x v="86"/>
    <x v="2"/>
  </r>
  <r>
    <x v="256"/>
    <x v="3"/>
    <x v="990"/>
    <x v="2"/>
    <n v="199.49"/>
    <x v="5"/>
    <x v="2"/>
  </r>
  <r>
    <x v="256"/>
    <x v="4"/>
    <x v="4"/>
    <x v="2"/>
    <n v="2337.04"/>
    <x v="4"/>
    <x v="2"/>
  </r>
  <r>
    <x v="257"/>
    <x v="0"/>
    <x v="991"/>
    <x v="494"/>
    <n v="16.07"/>
    <x v="4"/>
    <x v="389"/>
  </r>
  <r>
    <x v="257"/>
    <x v="1"/>
    <x v="992"/>
    <x v="495"/>
    <n v="22.24"/>
    <x v="8"/>
    <x v="92"/>
  </r>
  <r>
    <x v="257"/>
    <x v="2"/>
    <x v="993"/>
    <x v="2"/>
    <n v="108.46"/>
    <x v="67"/>
    <x v="2"/>
  </r>
  <r>
    <x v="257"/>
    <x v="3"/>
    <x v="994"/>
    <x v="2"/>
    <n v="191.58"/>
    <x v="76"/>
    <x v="2"/>
  </r>
  <r>
    <x v="257"/>
    <x v="4"/>
    <x v="4"/>
    <x v="2"/>
    <n v="2270.6999999999998"/>
    <x v="4"/>
    <x v="2"/>
  </r>
  <r>
    <x v="258"/>
    <x v="0"/>
    <x v="995"/>
    <x v="496"/>
    <n v="15.98"/>
    <x v="86"/>
    <x v="267"/>
  </r>
  <r>
    <x v="258"/>
    <x v="1"/>
    <x v="996"/>
    <x v="497"/>
    <n v="20.34"/>
    <x v="7"/>
    <x v="390"/>
  </r>
  <r>
    <x v="258"/>
    <x v="2"/>
    <x v="997"/>
    <x v="2"/>
    <n v="126.07"/>
    <x v="81"/>
    <x v="2"/>
  </r>
  <r>
    <x v="258"/>
    <x v="3"/>
    <x v="998"/>
    <x v="2"/>
    <n v="196.89"/>
    <x v="29"/>
    <x v="2"/>
  </r>
  <r>
    <x v="258"/>
    <x v="4"/>
    <x v="4"/>
    <x v="2"/>
    <n v="2151.2199999999998"/>
    <x v="4"/>
    <x v="2"/>
  </r>
  <r>
    <x v="259"/>
    <x v="0"/>
    <x v="999"/>
    <x v="498"/>
    <n v="16.93"/>
    <x v="56"/>
    <x v="286"/>
  </r>
  <r>
    <x v="259"/>
    <x v="1"/>
    <x v="1000"/>
    <x v="499"/>
    <n v="17.39"/>
    <x v="32"/>
    <x v="391"/>
  </r>
  <r>
    <x v="259"/>
    <x v="2"/>
    <x v="1001"/>
    <x v="2"/>
    <n v="103.6"/>
    <x v="7"/>
    <x v="2"/>
  </r>
  <r>
    <x v="259"/>
    <x v="3"/>
    <x v="1002"/>
    <x v="2"/>
    <n v="239.15"/>
    <x v="22"/>
    <x v="2"/>
  </r>
  <r>
    <x v="259"/>
    <x v="4"/>
    <x v="4"/>
    <x v="2"/>
    <n v="2077.7800000000002"/>
    <x v="4"/>
    <x v="2"/>
  </r>
  <r>
    <x v="260"/>
    <x v="0"/>
    <x v="1003"/>
    <x v="500"/>
    <n v="18.46"/>
    <x v="8"/>
    <x v="112"/>
  </r>
  <r>
    <x v="260"/>
    <x v="1"/>
    <x v="1004"/>
    <x v="206"/>
    <n v="16.8"/>
    <x v="4"/>
    <x v="373"/>
  </r>
  <r>
    <x v="260"/>
    <x v="2"/>
    <x v="1005"/>
    <x v="2"/>
    <n v="115.95"/>
    <x v="33"/>
    <x v="2"/>
  </r>
  <r>
    <x v="260"/>
    <x v="3"/>
    <x v="1006"/>
    <x v="2"/>
    <n v="228.11"/>
    <x v="4"/>
    <x v="2"/>
  </r>
  <r>
    <x v="260"/>
    <x v="4"/>
    <x v="4"/>
    <x v="2"/>
    <n v="2142.0300000000002"/>
    <x v="4"/>
    <x v="2"/>
  </r>
  <r>
    <x v="261"/>
    <x v="0"/>
    <x v="1007"/>
    <x v="501"/>
    <n v="18.3"/>
    <x v="93"/>
    <x v="392"/>
  </r>
  <r>
    <x v="261"/>
    <x v="1"/>
    <x v="1008"/>
    <x v="502"/>
    <n v="17.87"/>
    <x v="44"/>
    <x v="393"/>
  </r>
  <r>
    <x v="261"/>
    <x v="2"/>
    <x v="1009"/>
    <x v="2"/>
    <n v="124.63"/>
    <x v="4"/>
    <x v="2"/>
  </r>
  <r>
    <x v="261"/>
    <x v="3"/>
    <x v="1010"/>
    <x v="2"/>
    <n v="189.83"/>
    <x v="59"/>
    <x v="2"/>
  </r>
  <r>
    <x v="261"/>
    <x v="4"/>
    <x v="4"/>
    <x v="2"/>
    <n v="2038.3"/>
    <x v="4"/>
    <x v="2"/>
  </r>
  <r>
    <x v="262"/>
    <x v="0"/>
    <x v="1011"/>
    <x v="503"/>
    <n v="14.83"/>
    <x v="42"/>
    <x v="216"/>
  </r>
  <r>
    <x v="262"/>
    <x v="1"/>
    <x v="1012"/>
    <x v="504"/>
    <n v="17.96"/>
    <x v="4"/>
    <x v="124"/>
  </r>
  <r>
    <x v="262"/>
    <x v="2"/>
    <x v="1013"/>
    <x v="2"/>
    <n v="109.16"/>
    <x v="45"/>
    <x v="2"/>
  </r>
  <r>
    <x v="262"/>
    <x v="3"/>
    <x v="1014"/>
    <x v="2"/>
    <n v="221.48"/>
    <x v="22"/>
    <x v="2"/>
  </r>
  <r>
    <x v="262"/>
    <x v="4"/>
    <x v="4"/>
    <x v="2"/>
    <n v="2086.56"/>
    <x v="4"/>
    <x v="2"/>
  </r>
  <r>
    <x v="263"/>
    <x v="0"/>
    <x v="1015"/>
    <x v="505"/>
    <n v="22.87"/>
    <x v="42"/>
    <x v="394"/>
  </r>
  <r>
    <x v="263"/>
    <x v="1"/>
    <x v="1016"/>
    <x v="506"/>
    <n v="22.09"/>
    <x v="27"/>
    <x v="395"/>
  </r>
  <r>
    <x v="263"/>
    <x v="2"/>
    <x v="1017"/>
    <x v="2"/>
    <n v="121.95"/>
    <x v="79"/>
    <x v="2"/>
  </r>
  <r>
    <x v="263"/>
    <x v="3"/>
    <x v="1018"/>
    <x v="2"/>
    <n v="205.97"/>
    <x v="65"/>
    <x v="2"/>
  </r>
  <r>
    <x v="263"/>
    <x v="4"/>
    <x v="4"/>
    <x v="2"/>
    <n v="2169.17"/>
    <x v="4"/>
    <x v="2"/>
  </r>
  <r>
    <x v="264"/>
    <x v="0"/>
    <x v="1019"/>
    <x v="507"/>
    <n v="17.22"/>
    <x v="77"/>
    <x v="117"/>
  </r>
  <r>
    <x v="264"/>
    <x v="1"/>
    <x v="1020"/>
    <x v="508"/>
    <n v="19.72"/>
    <x v="49"/>
    <x v="396"/>
  </r>
  <r>
    <x v="264"/>
    <x v="2"/>
    <x v="1021"/>
    <x v="2"/>
    <n v="112.99"/>
    <x v="4"/>
    <x v="2"/>
  </r>
  <r>
    <x v="264"/>
    <x v="3"/>
    <x v="1022"/>
    <x v="2"/>
    <n v="218.2"/>
    <x v="46"/>
    <x v="2"/>
  </r>
  <r>
    <x v="264"/>
    <x v="4"/>
    <x v="4"/>
    <x v="2"/>
    <n v="1814.81"/>
    <x v="4"/>
    <x v="2"/>
  </r>
  <r>
    <x v="265"/>
    <x v="0"/>
    <x v="1023"/>
    <x v="509"/>
    <n v="17.39"/>
    <x v="4"/>
    <x v="397"/>
  </r>
  <r>
    <x v="265"/>
    <x v="1"/>
    <x v="1024"/>
    <x v="510"/>
    <n v="18.3"/>
    <x v="91"/>
    <x v="136"/>
  </r>
  <r>
    <x v="265"/>
    <x v="2"/>
    <x v="1025"/>
    <x v="2"/>
    <n v="124.72"/>
    <x v="45"/>
    <x v="2"/>
  </r>
  <r>
    <x v="265"/>
    <x v="3"/>
    <x v="1026"/>
    <x v="2"/>
    <n v="186.41"/>
    <x v="18"/>
    <x v="2"/>
  </r>
  <r>
    <x v="265"/>
    <x v="4"/>
    <x v="4"/>
    <x v="2"/>
    <n v="2079.9"/>
    <x v="4"/>
    <x v="2"/>
  </r>
  <r>
    <x v="266"/>
    <x v="0"/>
    <x v="1027"/>
    <x v="511"/>
    <n v="17.02"/>
    <x v="4"/>
    <x v="251"/>
  </r>
  <r>
    <x v="266"/>
    <x v="1"/>
    <x v="1028"/>
    <x v="512"/>
    <n v="17.93"/>
    <x v="62"/>
    <x v="398"/>
  </r>
  <r>
    <x v="266"/>
    <x v="2"/>
    <x v="1029"/>
    <x v="2"/>
    <n v="118.86"/>
    <x v="4"/>
    <x v="2"/>
  </r>
  <r>
    <x v="266"/>
    <x v="3"/>
    <x v="1030"/>
    <x v="2"/>
    <n v="200.98"/>
    <x v="87"/>
    <x v="2"/>
  </r>
  <r>
    <x v="266"/>
    <x v="4"/>
    <x v="4"/>
    <x v="2"/>
    <n v="1935.13"/>
    <x v="4"/>
    <x v="2"/>
  </r>
  <r>
    <x v="267"/>
    <x v="0"/>
    <x v="1031"/>
    <x v="513"/>
    <n v="14.63"/>
    <x v="43"/>
    <x v="399"/>
  </r>
  <r>
    <x v="267"/>
    <x v="1"/>
    <x v="1032"/>
    <x v="514"/>
    <n v="17.28"/>
    <x v="26"/>
    <x v="400"/>
  </r>
  <r>
    <x v="267"/>
    <x v="2"/>
    <x v="1033"/>
    <x v="2"/>
    <n v="105.23"/>
    <x v="73"/>
    <x v="2"/>
  </r>
  <r>
    <x v="267"/>
    <x v="3"/>
    <x v="1034"/>
    <x v="2"/>
    <n v="204.61"/>
    <x v="15"/>
    <x v="2"/>
  </r>
  <r>
    <x v="267"/>
    <x v="4"/>
    <x v="4"/>
    <x v="2"/>
    <n v="2045.74"/>
    <x v="4"/>
    <x v="2"/>
  </r>
  <r>
    <x v="268"/>
    <x v="0"/>
    <x v="1035"/>
    <x v="515"/>
    <n v="17.18"/>
    <x v="96"/>
    <x v="70"/>
  </r>
  <r>
    <x v="268"/>
    <x v="1"/>
    <x v="1036"/>
    <x v="516"/>
    <n v="17.809999999999999"/>
    <x v="16"/>
    <x v="38"/>
  </r>
  <r>
    <x v="268"/>
    <x v="2"/>
    <x v="1037"/>
    <x v="2"/>
    <n v="120.37"/>
    <x v="66"/>
    <x v="2"/>
  </r>
  <r>
    <x v="268"/>
    <x v="3"/>
    <x v="1038"/>
    <x v="2"/>
    <n v="216.61"/>
    <x v="4"/>
    <x v="2"/>
  </r>
  <r>
    <x v="268"/>
    <x v="4"/>
    <x v="4"/>
    <x v="2"/>
    <n v="1982.98"/>
    <x v="4"/>
    <x v="2"/>
  </r>
  <r>
    <x v="269"/>
    <x v="0"/>
    <x v="1039"/>
    <x v="517"/>
    <n v="18.940000000000001"/>
    <x v="107"/>
    <x v="20"/>
  </r>
  <r>
    <x v="269"/>
    <x v="1"/>
    <x v="1040"/>
    <x v="416"/>
    <n v="19.559999999999999"/>
    <x v="56"/>
    <x v="206"/>
  </r>
  <r>
    <x v="269"/>
    <x v="2"/>
    <x v="1041"/>
    <x v="2"/>
    <n v="121.53"/>
    <x v="55"/>
    <x v="2"/>
  </r>
  <r>
    <x v="269"/>
    <x v="3"/>
    <x v="1042"/>
    <x v="2"/>
    <n v="215.67"/>
    <x v="115"/>
    <x v="2"/>
  </r>
  <r>
    <x v="269"/>
    <x v="4"/>
    <x v="4"/>
    <x v="2"/>
    <n v="2020.75"/>
    <x v="4"/>
    <x v="2"/>
  </r>
  <r>
    <x v="270"/>
    <x v="0"/>
    <x v="1043"/>
    <x v="518"/>
    <n v="18.41"/>
    <x v="24"/>
    <x v="401"/>
  </r>
  <r>
    <x v="270"/>
    <x v="1"/>
    <x v="480"/>
    <x v="519"/>
    <n v="20.51"/>
    <x v="7"/>
    <x v="402"/>
  </r>
  <r>
    <x v="270"/>
    <x v="2"/>
    <x v="1044"/>
    <x v="2"/>
    <n v="113.88"/>
    <x v="4"/>
    <x v="2"/>
  </r>
  <r>
    <x v="270"/>
    <x v="3"/>
    <x v="1045"/>
    <x v="2"/>
    <n v="189.44"/>
    <x v="89"/>
    <x v="2"/>
  </r>
  <r>
    <x v="270"/>
    <x v="4"/>
    <x v="4"/>
    <x v="2"/>
    <n v="1988.74"/>
    <x v="4"/>
    <x v="2"/>
  </r>
  <r>
    <x v="271"/>
    <x v="0"/>
    <x v="1046"/>
    <x v="520"/>
    <n v="15.01"/>
    <x v="47"/>
    <x v="215"/>
  </r>
  <r>
    <x v="271"/>
    <x v="1"/>
    <x v="1047"/>
    <x v="521"/>
    <n v="18.59"/>
    <x v="90"/>
    <x v="403"/>
  </r>
  <r>
    <x v="271"/>
    <x v="2"/>
    <x v="1048"/>
    <x v="2"/>
    <n v="115.94"/>
    <x v="25"/>
    <x v="2"/>
  </r>
  <r>
    <x v="271"/>
    <x v="3"/>
    <x v="1049"/>
    <x v="2"/>
    <n v="194.74"/>
    <x v="47"/>
    <x v="2"/>
  </r>
  <r>
    <x v="271"/>
    <x v="4"/>
    <x v="4"/>
    <x v="2"/>
    <n v="2012.41"/>
    <x v="4"/>
    <x v="2"/>
  </r>
  <r>
    <x v="272"/>
    <x v="0"/>
    <x v="1050"/>
    <x v="52"/>
    <n v="13.16"/>
    <x v="19"/>
    <x v="404"/>
  </r>
  <r>
    <x v="272"/>
    <x v="1"/>
    <x v="1051"/>
    <x v="522"/>
    <n v="17.079999999999998"/>
    <x v="4"/>
    <x v="46"/>
  </r>
  <r>
    <x v="272"/>
    <x v="2"/>
    <x v="1052"/>
    <x v="2"/>
    <n v="106.18"/>
    <x v="82"/>
    <x v="2"/>
  </r>
  <r>
    <x v="272"/>
    <x v="3"/>
    <x v="1053"/>
    <x v="2"/>
    <n v="223.05"/>
    <x v="65"/>
    <x v="2"/>
  </r>
  <r>
    <x v="272"/>
    <x v="4"/>
    <x v="4"/>
    <x v="2"/>
    <n v="1930.57"/>
    <x v="4"/>
    <x v="2"/>
  </r>
  <r>
    <x v="273"/>
    <x v="0"/>
    <x v="1054"/>
    <x v="523"/>
    <n v="16.27"/>
    <x v="74"/>
    <x v="186"/>
  </r>
  <r>
    <x v="273"/>
    <x v="1"/>
    <x v="1055"/>
    <x v="524"/>
    <n v="20.100000000000001"/>
    <x v="54"/>
    <x v="405"/>
  </r>
  <r>
    <x v="273"/>
    <x v="2"/>
    <x v="1056"/>
    <x v="2"/>
    <n v="115.93"/>
    <x v="95"/>
    <x v="2"/>
  </r>
  <r>
    <x v="273"/>
    <x v="3"/>
    <x v="1057"/>
    <x v="2"/>
    <n v="233.64"/>
    <x v="53"/>
    <x v="2"/>
  </r>
  <r>
    <x v="273"/>
    <x v="4"/>
    <x v="4"/>
    <x v="2"/>
    <n v="2343.34"/>
    <x v="4"/>
    <x v="2"/>
  </r>
  <r>
    <x v="274"/>
    <x v="0"/>
    <x v="1058"/>
    <x v="525"/>
    <n v="22.29"/>
    <x v="52"/>
    <x v="406"/>
  </r>
  <r>
    <x v="274"/>
    <x v="1"/>
    <x v="1059"/>
    <x v="526"/>
    <n v="20.28"/>
    <x v="129"/>
    <x v="407"/>
  </r>
  <r>
    <x v="274"/>
    <x v="2"/>
    <x v="1060"/>
    <x v="2"/>
    <n v="103.14"/>
    <x v="21"/>
    <x v="2"/>
  </r>
  <r>
    <x v="274"/>
    <x v="3"/>
    <x v="1061"/>
    <x v="2"/>
    <n v="223.78"/>
    <x v="24"/>
    <x v="2"/>
  </r>
  <r>
    <x v="274"/>
    <x v="4"/>
    <x v="4"/>
    <x v="2"/>
    <n v="2005.22"/>
    <x v="4"/>
    <x v="2"/>
  </r>
  <r>
    <x v="275"/>
    <x v="0"/>
    <x v="1062"/>
    <x v="527"/>
    <n v="18.21"/>
    <x v="20"/>
    <x v="408"/>
  </r>
  <r>
    <x v="275"/>
    <x v="1"/>
    <x v="1063"/>
    <x v="528"/>
    <n v="17.190000000000001"/>
    <x v="17"/>
    <x v="139"/>
  </r>
  <r>
    <x v="275"/>
    <x v="2"/>
    <x v="1064"/>
    <x v="2"/>
    <n v="116.49"/>
    <x v="20"/>
    <x v="2"/>
  </r>
  <r>
    <x v="275"/>
    <x v="3"/>
    <x v="1065"/>
    <x v="2"/>
    <n v="208.54"/>
    <x v="53"/>
    <x v="2"/>
  </r>
  <r>
    <x v="275"/>
    <x v="4"/>
    <x v="4"/>
    <x v="2"/>
    <n v="2243.9"/>
    <x v="4"/>
    <x v="2"/>
  </r>
  <r>
    <x v="276"/>
    <x v="0"/>
    <x v="1066"/>
    <x v="529"/>
    <n v="16.27"/>
    <x v="34"/>
    <x v="349"/>
  </r>
  <r>
    <x v="276"/>
    <x v="1"/>
    <x v="1067"/>
    <x v="530"/>
    <n v="16.86"/>
    <x v="104"/>
    <x v="409"/>
  </r>
  <r>
    <x v="276"/>
    <x v="2"/>
    <x v="1068"/>
    <x v="2"/>
    <n v="119.81"/>
    <x v="4"/>
    <x v="2"/>
  </r>
  <r>
    <x v="276"/>
    <x v="3"/>
    <x v="1069"/>
    <x v="2"/>
    <n v="217.83"/>
    <x v="34"/>
    <x v="2"/>
  </r>
  <r>
    <x v="276"/>
    <x v="4"/>
    <x v="4"/>
    <x v="2"/>
    <n v="2004.81"/>
    <x v="4"/>
    <x v="2"/>
  </r>
  <r>
    <x v="277"/>
    <x v="0"/>
    <x v="635"/>
    <x v="531"/>
    <n v="21.2"/>
    <x v="105"/>
    <x v="410"/>
  </r>
  <r>
    <x v="277"/>
    <x v="1"/>
    <x v="1070"/>
    <x v="532"/>
    <n v="14.84"/>
    <x v="76"/>
    <x v="411"/>
  </r>
  <r>
    <x v="277"/>
    <x v="2"/>
    <x v="1071"/>
    <x v="2"/>
    <n v="101.7"/>
    <x v="4"/>
    <x v="2"/>
  </r>
  <r>
    <x v="277"/>
    <x v="3"/>
    <x v="1072"/>
    <x v="2"/>
    <n v="203.08"/>
    <x v="16"/>
    <x v="2"/>
  </r>
  <r>
    <x v="277"/>
    <x v="4"/>
    <x v="4"/>
    <x v="2"/>
    <n v="1946.04"/>
    <x v="4"/>
    <x v="2"/>
  </r>
  <r>
    <x v="278"/>
    <x v="0"/>
    <x v="1073"/>
    <x v="533"/>
    <n v="15.48"/>
    <x v="39"/>
    <x v="378"/>
  </r>
  <r>
    <x v="278"/>
    <x v="1"/>
    <x v="1074"/>
    <x v="534"/>
    <n v="17.05"/>
    <x v="4"/>
    <x v="333"/>
  </r>
  <r>
    <x v="278"/>
    <x v="2"/>
    <x v="1075"/>
    <x v="2"/>
    <n v="114.55"/>
    <x v="45"/>
    <x v="2"/>
  </r>
  <r>
    <x v="278"/>
    <x v="3"/>
    <x v="1076"/>
    <x v="2"/>
    <n v="216.8"/>
    <x v="4"/>
    <x v="2"/>
  </r>
  <r>
    <x v="278"/>
    <x v="4"/>
    <x v="4"/>
    <x v="2"/>
    <n v="2053.48"/>
    <x v="4"/>
    <x v="2"/>
  </r>
  <r>
    <x v="279"/>
    <x v="0"/>
    <x v="869"/>
    <x v="535"/>
    <n v="20.18"/>
    <x v="4"/>
    <x v="412"/>
  </r>
  <r>
    <x v="279"/>
    <x v="1"/>
    <x v="1077"/>
    <x v="536"/>
    <n v="16.53"/>
    <x v="7"/>
    <x v="413"/>
  </r>
  <r>
    <x v="279"/>
    <x v="2"/>
    <x v="1078"/>
    <x v="2"/>
    <n v="121.88"/>
    <x v="0"/>
    <x v="2"/>
  </r>
  <r>
    <x v="279"/>
    <x v="3"/>
    <x v="1079"/>
    <x v="2"/>
    <n v="218.9"/>
    <x v="3"/>
    <x v="2"/>
  </r>
  <r>
    <x v="279"/>
    <x v="4"/>
    <x v="4"/>
    <x v="2"/>
    <n v="2018.59"/>
    <x v="4"/>
    <x v="2"/>
  </r>
  <r>
    <x v="280"/>
    <x v="0"/>
    <x v="1080"/>
    <x v="91"/>
    <n v="18.46"/>
    <x v="49"/>
    <x v="414"/>
  </r>
  <r>
    <x v="280"/>
    <x v="1"/>
    <x v="1081"/>
    <x v="537"/>
    <n v="14.74"/>
    <x v="88"/>
    <x v="14"/>
  </r>
  <r>
    <x v="280"/>
    <x v="2"/>
    <x v="1082"/>
    <x v="2"/>
    <n v="113.85"/>
    <x v="54"/>
    <x v="2"/>
  </r>
  <r>
    <x v="280"/>
    <x v="3"/>
    <x v="1083"/>
    <x v="2"/>
    <n v="193.25"/>
    <x v="29"/>
    <x v="2"/>
  </r>
  <r>
    <x v="280"/>
    <x v="4"/>
    <x v="4"/>
    <x v="2"/>
    <n v="2224.96"/>
    <x v="4"/>
    <x v="2"/>
  </r>
  <r>
    <x v="281"/>
    <x v="0"/>
    <x v="1084"/>
    <x v="538"/>
    <n v="17.5"/>
    <x v="4"/>
    <x v="184"/>
  </r>
  <r>
    <x v="281"/>
    <x v="1"/>
    <x v="1085"/>
    <x v="539"/>
    <n v="18.64"/>
    <x v="11"/>
    <x v="7"/>
  </r>
  <r>
    <x v="281"/>
    <x v="2"/>
    <x v="1086"/>
    <x v="2"/>
    <n v="110.36"/>
    <x v="67"/>
    <x v="2"/>
  </r>
  <r>
    <x v="281"/>
    <x v="3"/>
    <x v="1087"/>
    <x v="2"/>
    <n v="197.38"/>
    <x v="61"/>
    <x v="2"/>
  </r>
  <r>
    <x v="281"/>
    <x v="4"/>
    <x v="4"/>
    <x v="2"/>
    <n v="2160.48"/>
    <x v="4"/>
    <x v="2"/>
  </r>
  <r>
    <x v="282"/>
    <x v="0"/>
    <x v="1088"/>
    <x v="540"/>
    <n v="20.56"/>
    <x v="4"/>
    <x v="415"/>
  </r>
  <r>
    <x v="282"/>
    <x v="1"/>
    <x v="1089"/>
    <x v="541"/>
    <n v="17.79"/>
    <x v="50"/>
    <x v="318"/>
  </r>
  <r>
    <x v="282"/>
    <x v="2"/>
    <x v="1090"/>
    <x v="2"/>
    <n v="105.85"/>
    <x v="29"/>
    <x v="2"/>
  </r>
  <r>
    <x v="282"/>
    <x v="3"/>
    <x v="1091"/>
    <x v="2"/>
    <n v="196.54"/>
    <x v="31"/>
    <x v="2"/>
  </r>
  <r>
    <x v="282"/>
    <x v="4"/>
    <x v="4"/>
    <x v="2"/>
    <n v="2328.96"/>
    <x v="4"/>
    <x v="2"/>
  </r>
  <r>
    <x v="283"/>
    <x v="0"/>
    <x v="1092"/>
    <x v="542"/>
    <n v="16.72"/>
    <x v="23"/>
    <x v="416"/>
  </r>
  <r>
    <x v="283"/>
    <x v="1"/>
    <x v="1093"/>
    <x v="543"/>
    <n v="20.73"/>
    <x v="4"/>
    <x v="0"/>
  </r>
  <r>
    <x v="283"/>
    <x v="2"/>
    <x v="1094"/>
    <x v="2"/>
    <n v="105.15"/>
    <x v="22"/>
    <x v="2"/>
  </r>
  <r>
    <x v="283"/>
    <x v="3"/>
    <x v="1095"/>
    <x v="2"/>
    <n v="242.05"/>
    <x v="41"/>
    <x v="2"/>
  </r>
  <r>
    <x v="283"/>
    <x v="4"/>
    <x v="4"/>
    <x v="2"/>
    <n v="2245.7800000000002"/>
    <x v="4"/>
    <x v="2"/>
  </r>
  <r>
    <x v="284"/>
    <x v="0"/>
    <x v="1096"/>
    <x v="427"/>
    <n v="17.91"/>
    <x v="40"/>
    <x v="322"/>
  </r>
  <r>
    <x v="284"/>
    <x v="1"/>
    <x v="1097"/>
    <x v="544"/>
    <n v="16.559999999999999"/>
    <x v="95"/>
    <x v="417"/>
  </r>
  <r>
    <x v="284"/>
    <x v="2"/>
    <x v="1098"/>
    <x v="2"/>
    <n v="120.17"/>
    <x v="21"/>
    <x v="2"/>
  </r>
  <r>
    <x v="284"/>
    <x v="3"/>
    <x v="1099"/>
    <x v="2"/>
    <n v="199.17"/>
    <x v="27"/>
    <x v="2"/>
  </r>
  <r>
    <x v="284"/>
    <x v="4"/>
    <x v="4"/>
    <x v="2"/>
    <n v="2166.79"/>
    <x v="4"/>
    <x v="2"/>
  </r>
  <r>
    <x v="285"/>
    <x v="0"/>
    <x v="1100"/>
    <x v="545"/>
    <n v="19.55"/>
    <x v="107"/>
    <x v="418"/>
  </r>
  <r>
    <x v="285"/>
    <x v="1"/>
    <x v="1101"/>
    <x v="377"/>
    <n v="18.329999999999998"/>
    <x v="95"/>
    <x v="419"/>
  </r>
  <r>
    <x v="285"/>
    <x v="2"/>
    <x v="1102"/>
    <x v="2"/>
    <n v="127.07"/>
    <x v="115"/>
    <x v="2"/>
  </r>
  <r>
    <x v="285"/>
    <x v="3"/>
    <x v="1103"/>
    <x v="2"/>
    <n v="218.28"/>
    <x v="31"/>
    <x v="2"/>
  </r>
  <r>
    <x v="285"/>
    <x v="4"/>
    <x v="4"/>
    <x v="2"/>
    <n v="2154.5"/>
    <x v="4"/>
    <x v="2"/>
  </r>
  <r>
    <x v="286"/>
    <x v="0"/>
    <x v="584"/>
    <x v="546"/>
    <n v="19.149999999999999"/>
    <x v="60"/>
    <x v="89"/>
  </r>
  <r>
    <x v="286"/>
    <x v="1"/>
    <x v="1104"/>
    <x v="547"/>
    <n v="18.28"/>
    <x v="80"/>
    <x v="420"/>
  </r>
  <r>
    <x v="286"/>
    <x v="2"/>
    <x v="1105"/>
    <x v="2"/>
    <n v="112.34"/>
    <x v="23"/>
    <x v="2"/>
  </r>
  <r>
    <x v="286"/>
    <x v="3"/>
    <x v="1106"/>
    <x v="2"/>
    <n v="214.37"/>
    <x v="33"/>
    <x v="2"/>
  </r>
  <r>
    <x v="286"/>
    <x v="4"/>
    <x v="4"/>
    <x v="2"/>
    <n v="2270.86"/>
    <x v="4"/>
    <x v="2"/>
  </r>
  <r>
    <x v="287"/>
    <x v="0"/>
    <x v="1107"/>
    <x v="361"/>
    <n v="17.03"/>
    <x v="33"/>
    <x v="421"/>
  </r>
  <r>
    <x v="287"/>
    <x v="1"/>
    <x v="1108"/>
    <x v="548"/>
    <n v="15"/>
    <x v="87"/>
    <x v="384"/>
  </r>
  <r>
    <x v="287"/>
    <x v="2"/>
    <x v="1109"/>
    <x v="2"/>
    <n v="102.39"/>
    <x v="85"/>
    <x v="2"/>
  </r>
  <r>
    <x v="287"/>
    <x v="3"/>
    <x v="1110"/>
    <x v="2"/>
    <n v="214"/>
    <x v="48"/>
    <x v="2"/>
  </r>
  <r>
    <x v="287"/>
    <x v="4"/>
    <x v="4"/>
    <x v="2"/>
    <n v="1886.74"/>
    <x v="4"/>
    <x v="2"/>
  </r>
  <r>
    <x v="288"/>
    <x v="0"/>
    <x v="1111"/>
    <x v="549"/>
    <n v="17.71"/>
    <x v="81"/>
    <x v="412"/>
  </r>
  <r>
    <x v="288"/>
    <x v="1"/>
    <x v="1112"/>
    <x v="550"/>
    <n v="18.32"/>
    <x v="89"/>
    <x v="422"/>
  </r>
  <r>
    <x v="288"/>
    <x v="2"/>
    <x v="1113"/>
    <x v="2"/>
    <n v="118.16"/>
    <x v="82"/>
    <x v="2"/>
  </r>
  <r>
    <x v="288"/>
    <x v="3"/>
    <x v="1114"/>
    <x v="2"/>
    <n v="229.58"/>
    <x v="45"/>
    <x v="2"/>
  </r>
  <r>
    <x v="288"/>
    <x v="4"/>
    <x v="4"/>
    <x v="2"/>
    <n v="2173.04"/>
    <x v="4"/>
    <x v="2"/>
  </r>
  <r>
    <x v="289"/>
    <x v="0"/>
    <x v="1115"/>
    <x v="551"/>
    <n v="22.56"/>
    <x v="24"/>
    <x v="319"/>
  </r>
  <r>
    <x v="289"/>
    <x v="1"/>
    <x v="1116"/>
    <x v="552"/>
    <n v="15.32"/>
    <x v="54"/>
    <x v="423"/>
  </r>
  <r>
    <x v="289"/>
    <x v="2"/>
    <x v="1117"/>
    <x v="2"/>
    <n v="111.84"/>
    <x v="24"/>
    <x v="2"/>
  </r>
  <r>
    <x v="289"/>
    <x v="3"/>
    <x v="1118"/>
    <x v="2"/>
    <n v="233.31"/>
    <x v="85"/>
    <x v="2"/>
  </r>
  <r>
    <x v="289"/>
    <x v="4"/>
    <x v="4"/>
    <x v="2"/>
    <n v="2123.14"/>
    <x v="4"/>
    <x v="2"/>
  </r>
  <r>
    <x v="290"/>
    <x v="0"/>
    <x v="1119"/>
    <x v="553"/>
    <n v="21.17"/>
    <x v="4"/>
    <x v="424"/>
  </r>
  <r>
    <x v="290"/>
    <x v="1"/>
    <x v="1120"/>
    <x v="554"/>
    <n v="17.71"/>
    <x v="54"/>
    <x v="425"/>
  </r>
  <r>
    <x v="290"/>
    <x v="2"/>
    <x v="1121"/>
    <x v="2"/>
    <n v="124.89"/>
    <x v="4"/>
    <x v="2"/>
  </r>
  <r>
    <x v="290"/>
    <x v="3"/>
    <x v="1122"/>
    <x v="2"/>
    <n v="193.44"/>
    <x v="3"/>
    <x v="2"/>
  </r>
  <r>
    <x v="290"/>
    <x v="4"/>
    <x v="4"/>
    <x v="2"/>
    <n v="1962.67"/>
    <x v="4"/>
    <x v="2"/>
  </r>
  <r>
    <x v="291"/>
    <x v="0"/>
    <x v="1123"/>
    <x v="555"/>
    <n v="17.25"/>
    <x v="20"/>
    <x v="426"/>
  </r>
  <r>
    <x v="291"/>
    <x v="1"/>
    <x v="1124"/>
    <x v="556"/>
    <n v="16.649999999999999"/>
    <x v="125"/>
    <x v="154"/>
  </r>
  <r>
    <x v="291"/>
    <x v="2"/>
    <x v="1125"/>
    <x v="2"/>
    <n v="122.72"/>
    <x v="0"/>
    <x v="2"/>
  </r>
  <r>
    <x v="291"/>
    <x v="3"/>
    <x v="1126"/>
    <x v="2"/>
    <n v="206.36"/>
    <x v="66"/>
    <x v="2"/>
  </r>
  <r>
    <x v="291"/>
    <x v="4"/>
    <x v="4"/>
    <x v="2"/>
    <n v="2226.61"/>
    <x v="4"/>
    <x v="2"/>
  </r>
  <r>
    <x v="292"/>
    <x v="0"/>
    <x v="1127"/>
    <x v="272"/>
    <n v="17.36"/>
    <x v="102"/>
    <x v="427"/>
  </r>
  <r>
    <x v="292"/>
    <x v="1"/>
    <x v="1128"/>
    <x v="505"/>
    <n v="17.5"/>
    <x v="39"/>
    <x v="161"/>
  </r>
  <r>
    <x v="292"/>
    <x v="2"/>
    <x v="1129"/>
    <x v="2"/>
    <n v="101.32"/>
    <x v="79"/>
    <x v="2"/>
  </r>
  <r>
    <x v="292"/>
    <x v="3"/>
    <x v="1130"/>
    <x v="2"/>
    <n v="215.45"/>
    <x v="43"/>
    <x v="2"/>
  </r>
  <r>
    <x v="292"/>
    <x v="4"/>
    <x v="4"/>
    <x v="2"/>
    <n v="2175.13"/>
    <x v="4"/>
    <x v="2"/>
  </r>
  <r>
    <x v="293"/>
    <x v="0"/>
    <x v="1131"/>
    <x v="557"/>
    <n v="18.41"/>
    <x v="9"/>
    <x v="38"/>
  </r>
  <r>
    <x v="293"/>
    <x v="1"/>
    <x v="1093"/>
    <x v="558"/>
    <n v="19.989999999999998"/>
    <x v="4"/>
    <x v="428"/>
  </r>
  <r>
    <x v="293"/>
    <x v="2"/>
    <x v="1132"/>
    <x v="2"/>
    <n v="114.77"/>
    <x v="7"/>
    <x v="2"/>
  </r>
  <r>
    <x v="293"/>
    <x v="3"/>
    <x v="1133"/>
    <x v="2"/>
    <n v="193.76"/>
    <x v="76"/>
    <x v="2"/>
  </r>
  <r>
    <x v="293"/>
    <x v="4"/>
    <x v="4"/>
    <x v="2"/>
    <n v="2202.62"/>
    <x v="4"/>
    <x v="2"/>
  </r>
  <r>
    <x v="294"/>
    <x v="0"/>
    <x v="1134"/>
    <x v="123"/>
    <n v="17.97"/>
    <x v="17"/>
    <x v="360"/>
  </r>
  <r>
    <x v="294"/>
    <x v="1"/>
    <x v="1135"/>
    <x v="559"/>
    <n v="19.95"/>
    <x v="95"/>
    <x v="429"/>
  </r>
  <r>
    <x v="294"/>
    <x v="2"/>
    <x v="1136"/>
    <x v="2"/>
    <n v="103.83"/>
    <x v="7"/>
    <x v="2"/>
  </r>
  <r>
    <x v="294"/>
    <x v="3"/>
    <x v="1137"/>
    <x v="2"/>
    <n v="216.62"/>
    <x v="5"/>
    <x v="2"/>
  </r>
  <r>
    <x v="294"/>
    <x v="4"/>
    <x v="4"/>
    <x v="2"/>
    <n v="2111.67"/>
    <x v="4"/>
    <x v="2"/>
  </r>
  <r>
    <x v="295"/>
    <x v="0"/>
    <x v="1138"/>
    <x v="560"/>
    <n v="17.79"/>
    <x v="110"/>
    <x v="430"/>
  </r>
  <r>
    <x v="295"/>
    <x v="1"/>
    <x v="480"/>
    <x v="561"/>
    <n v="16.38"/>
    <x v="73"/>
    <x v="431"/>
  </r>
  <r>
    <x v="295"/>
    <x v="2"/>
    <x v="1139"/>
    <x v="2"/>
    <n v="117.8"/>
    <x v="1"/>
    <x v="2"/>
  </r>
  <r>
    <x v="295"/>
    <x v="3"/>
    <x v="1140"/>
    <x v="2"/>
    <n v="218.52"/>
    <x v="4"/>
    <x v="2"/>
  </r>
  <r>
    <x v="295"/>
    <x v="4"/>
    <x v="4"/>
    <x v="2"/>
    <n v="2166.39"/>
    <x v="4"/>
    <x v="2"/>
  </r>
  <r>
    <x v="296"/>
    <x v="0"/>
    <x v="1141"/>
    <x v="562"/>
    <n v="15.12"/>
    <x v="3"/>
    <x v="291"/>
  </r>
  <r>
    <x v="296"/>
    <x v="1"/>
    <x v="138"/>
    <x v="563"/>
    <n v="20.29"/>
    <x v="79"/>
    <x v="125"/>
  </r>
  <r>
    <x v="296"/>
    <x v="2"/>
    <x v="1142"/>
    <x v="2"/>
    <n v="114.01"/>
    <x v="21"/>
    <x v="2"/>
  </r>
  <r>
    <x v="296"/>
    <x v="3"/>
    <x v="1143"/>
    <x v="2"/>
    <n v="227.35"/>
    <x v="66"/>
    <x v="2"/>
  </r>
  <r>
    <x v="296"/>
    <x v="4"/>
    <x v="4"/>
    <x v="2"/>
    <n v="1987.89"/>
    <x v="4"/>
    <x v="2"/>
  </r>
  <r>
    <x v="297"/>
    <x v="0"/>
    <x v="1144"/>
    <x v="564"/>
    <n v="15.21"/>
    <x v="23"/>
    <x v="192"/>
  </r>
  <r>
    <x v="297"/>
    <x v="1"/>
    <x v="1145"/>
    <x v="565"/>
    <n v="15.89"/>
    <x v="35"/>
    <x v="432"/>
  </r>
  <r>
    <x v="297"/>
    <x v="2"/>
    <x v="1146"/>
    <x v="2"/>
    <n v="123.98"/>
    <x v="47"/>
    <x v="2"/>
  </r>
  <r>
    <x v="297"/>
    <x v="3"/>
    <x v="1147"/>
    <x v="2"/>
    <n v="194.6"/>
    <x v="61"/>
    <x v="2"/>
  </r>
  <r>
    <x v="297"/>
    <x v="4"/>
    <x v="4"/>
    <x v="2"/>
    <n v="2176.8000000000002"/>
    <x v="4"/>
    <x v="2"/>
  </r>
  <r>
    <x v="298"/>
    <x v="0"/>
    <x v="1148"/>
    <x v="566"/>
    <n v="16.89"/>
    <x v="68"/>
    <x v="56"/>
  </r>
  <r>
    <x v="298"/>
    <x v="1"/>
    <x v="1149"/>
    <x v="567"/>
    <n v="19.57"/>
    <x v="30"/>
    <x v="433"/>
  </r>
  <r>
    <x v="298"/>
    <x v="2"/>
    <x v="1150"/>
    <x v="2"/>
    <n v="117.73"/>
    <x v="40"/>
    <x v="2"/>
  </r>
  <r>
    <x v="298"/>
    <x v="3"/>
    <x v="1151"/>
    <x v="2"/>
    <n v="214.14"/>
    <x v="1"/>
    <x v="2"/>
  </r>
  <r>
    <x v="298"/>
    <x v="4"/>
    <x v="4"/>
    <x v="2"/>
    <n v="2065.2800000000002"/>
    <x v="4"/>
    <x v="2"/>
  </r>
  <r>
    <x v="299"/>
    <x v="0"/>
    <x v="1152"/>
    <x v="568"/>
    <n v="15.3"/>
    <x v="130"/>
    <x v="434"/>
  </r>
  <r>
    <x v="299"/>
    <x v="1"/>
    <x v="1153"/>
    <x v="569"/>
    <n v="20.079999999999998"/>
    <x v="103"/>
    <x v="435"/>
  </r>
  <r>
    <x v="299"/>
    <x v="2"/>
    <x v="1154"/>
    <x v="2"/>
    <n v="107.87"/>
    <x v="59"/>
    <x v="2"/>
  </r>
  <r>
    <x v="299"/>
    <x v="3"/>
    <x v="1155"/>
    <x v="2"/>
    <n v="191.91"/>
    <x v="4"/>
    <x v="2"/>
  </r>
  <r>
    <x v="299"/>
    <x v="4"/>
    <x v="4"/>
    <x v="2"/>
    <n v="2001.52"/>
    <x v="4"/>
    <x v="2"/>
  </r>
  <r>
    <x v="300"/>
    <x v="0"/>
    <x v="603"/>
    <x v="570"/>
    <n v="16.73"/>
    <x v="4"/>
    <x v="436"/>
  </r>
  <r>
    <x v="300"/>
    <x v="1"/>
    <x v="1156"/>
    <x v="571"/>
    <n v="19.55"/>
    <x v="10"/>
    <x v="437"/>
  </r>
  <r>
    <x v="300"/>
    <x v="2"/>
    <x v="1157"/>
    <x v="2"/>
    <n v="107.01"/>
    <x v="20"/>
    <x v="2"/>
  </r>
  <r>
    <x v="300"/>
    <x v="3"/>
    <x v="1158"/>
    <x v="2"/>
    <n v="220.51"/>
    <x v="64"/>
    <x v="2"/>
  </r>
  <r>
    <x v="300"/>
    <x v="4"/>
    <x v="4"/>
    <x v="2"/>
    <n v="2373.06"/>
    <x v="4"/>
    <x v="2"/>
  </r>
  <r>
    <x v="301"/>
    <x v="0"/>
    <x v="1159"/>
    <x v="572"/>
    <n v="19.66"/>
    <x v="16"/>
    <x v="276"/>
  </r>
  <r>
    <x v="301"/>
    <x v="1"/>
    <x v="1160"/>
    <x v="573"/>
    <n v="14.25"/>
    <x v="11"/>
    <x v="409"/>
  </r>
  <r>
    <x v="301"/>
    <x v="2"/>
    <x v="1161"/>
    <x v="2"/>
    <n v="109.59"/>
    <x v="10"/>
    <x v="2"/>
  </r>
  <r>
    <x v="301"/>
    <x v="3"/>
    <x v="1162"/>
    <x v="2"/>
    <n v="189.02"/>
    <x v="96"/>
    <x v="2"/>
  </r>
  <r>
    <x v="301"/>
    <x v="4"/>
    <x v="4"/>
    <x v="2"/>
    <n v="2028.05"/>
    <x v="4"/>
    <x v="2"/>
  </r>
  <r>
    <x v="302"/>
    <x v="0"/>
    <x v="1163"/>
    <x v="574"/>
    <n v="19.440000000000001"/>
    <x v="4"/>
    <x v="438"/>
  </r>
  <r>
    <x v="302"/>
    <x v="1"/>
    <x v="1164"/>
    <x v="575"/>
    <n v="15.96"/>
    <x v="21"/>
    <x v="112"/>
  </r>
  <r>
    <x v="302"/>
    <x v="2"/>
    <x v="1165"/>
    <x v="2"/>
    <n v="112.26"/>
    <x v="15"/>
    <x v="2"/>
  </r>
  <r>
    <x v="302"/>
    <x v="3"/>
    <x v="1166"/>
    <x v="2"/>
    <n v="221.16"/>
    <x v="42"/>
    <x v="2"/>
  </r>
  <r>
    <x v="302"/>
    <x v="4"/>
    <x v="4"/>
    <x v="2"/>
    <n v="2021.09"/>
    <x v="4"/>
    <x v="2"/>
  </r>
  <r>
    <x v="303"/>
    <x v="0"/>
    <x v="1167"/>
    <x v="576"/>
    <n v="19.600000000000001"/>
    <x v="34"/>
    <x v="439"/>
  </r>
  <r>
    <x v="303"/>
    <x v="1"/>
    <x v="1168"/>
    <x v="577"/>
    <n v="15.39"/>
    <x v="42"/>
    <x v="27"/>
  </r>
  <r>
    <x v="303"/>
    <x v="2"/>
    <x v="1169"/>
    <x v="2"/>
    <n v="112.07"/>
    <x v="43"/>
    <x v="2"/>
  </r>
  <r>
    <x v="303"/>
    <x v="3"/>
    <x v="1170"/>
    <x v="2"/>
    <n v="213.07"/>
    <x v="29"/>
    <x v="2"/>
  </r>
  <r>
    <x v="303"/>
    <x v="4"/>
    <x v="4"/>
    <x v="2"/>
    <n v="2097.25"/>
    <x v="4"/>
    <x v="2"/>
  </r>
  <r>
    <x v="304"/>
    <x v="0"/>
    <x v="1171"/>
    <x v="578"/>
    <n v="18.78"/>
    <x v="113"/>
    <x v="440"/>
  </r>
  <r>
    <x v="304"/>
    <x v="1"/>
    <x v="1172"/>
    <x v="579"/>
    <n v="22.09"/>
    <x v="43"/>
    <x v="57"/>
  </r>
  <r>
    <x v="304"/>
    <x v="2"/>
    <x v="1173"/>
    <x v="2"/>
    <n v="109.38"/>
    <x v="4"/>
    <x v="2"/>
  </r>
  <r>
    <x v="304"/>
    <x v="3"/>
    <x v="1174"/>
    <x v="2"/>
    <n v="220.54"/>
    <x v="36"/>
    <x v="2"/>
  </r>
  <r>
    <x v="304"/>
    <x v="4"/>
    <x v="4"/>
    <x v="2"/>
    <n v="1967.91"/>
    <x v="4"/>
    <x v="2"/>
  </r>
  <r>
    <x v="305"/>
    <x v="0"/>
    <x v="1175"/>
    <x v="580"/>
    <n v="17.13"/>
    <x v="55"/>
    <x v="441"/>
  </r>
  <r>
    <x v="305"/>
    <x v="1"/>
    <x v="1176"/>
    <x v="581"/>
    <n v="19.12"/>
    <x v="131"/>
    <x v="301"/>
  </r>
  <r>
    <x v="305"/>
    <x v="2"/>
    <x v="1177"/>
    <x v="2"/>
    <n v="109.62"/>
    <x v="5"/>
    <x v="2"/>
  </r>
  <r>
    <x v="305"/>
    <x v="3"/>
    <x v="1178"/>
    <x v="2"/>
    <n v="193.44"/>
    <x v="92"/>
    <x v="2"/>
  </r>
  <r>
    <x v="305"/>
    <x v="4"/>
    <x v="4"/>
    <x v="2"/>
    <n v="2260.94"/>
    <x v="4"/>
    <x v="2"/>
  </r>
  <r>
    <x v="306"/>
    <x v="0"/>
    <x v="1179"/>
    <x v="582"/>
    <n v="14.65"/>
    <x v="42"/>
    <x v="442"/>
  </r>
  <r>
    <x v="306"/>
    <x v="1"/>
    <x v="1180"/>
    <x v="583"/>
    <n v="19.29"/>
    <x v="66"/>
    <x v="443"/>
  </r>
  <r>
    <x v="306"/>
    <x v="2"/>
    <x v="1181"/>
    <x v="2"/>
    <n v="108.24"/>
    <x v="29"/>
    <x v="2"/>
  </r>
  <r>
    <x v="306"/>
    <x v="3"/>
    <x v="1182"/>
    <x v="2"/>
    <n v="232.34"/>
    <x v="44"/>
    <x v="2"/>
  </r>
  <r>
    <x v="306"/>
    <x v="4"/>
    <x v="4"/>
    <x v="2"/>
    <n v="2090.25"/>
    <x v="4"/>
    <x v="2"/>
  </r>
  <r>
    <x v="307"/>
    <x v="0"/>
    <x v="1183"/>
    <x v="494"/>
    <n v="19.38"/>
    <x v="132"/>
    <x v="326"/>
  </r>
  <r>
    <x v="307"/>
    <x v="1"/>
    <x v="480"/>
    <x v="584"/>
    <n v="17.77"/>
    <x v="30"/>
    <x v="444"/>
  </r>
  <r>
    <x v="307"/>
    <x v="2"/>
    <x v="1184"/>
    <x v="2"/>
    <n v="114.62"/>
    <x v="56"/>
    <x v="2"/>
  </r>
  <r>
    <x v="307"/>
    <x v="3"/>
    <x v="1185"/>
    <x v="2"/>
    <n v="215.15"/>
    <x v="75"/>
    <x v="2"/>
  </r>
  <r>
    <x v="307"/>
    <x v="4"/>
    <x v="4"/>
    <x v="2"/>
    <n v="1814.4"/>
    <x v="4"/>
    <x v="2"/>
  </r>
  <r>
    <x v="308"/>
    <x v="0"/>
    <x v="1186"/>
    <x v="585"/>
    <n v="18.34"/>
    <x v="43"/>
    <x v="199"/>
  </r>
  <r>
    <x v="308"/>
    <x v="1"/>
    <x v="1187"/>
    <x v="586"/>
    <n v="20.09"/>
    <x v="4"/>
    <x v="99"/>
  </r>
  <r>
    <x v="308"/>
    <x v="2"/>
    <x v="1188"/>
    <x v="2"/>
    <n v="118.56"/>
    <x v="115"/>
    <x v="2"/>
  </r>
  <r>
    <x v="308"/>
    <x v="3"/>
    <x v="1189"/>
    <x v="2"/>
    <n v="228.91"/>
    <x v="69"/>
    <x v="2"/>
  </r>
  <r>
    <x v="308"/>
    <x v="4"/>
    <x v="4"/>
    <x v="2"/>
    <n v="2240.67"/>
    <x v="4"/>
    <x v="2"/>
  </r>
  <r>
    <x v="309"/>
    <x v="0"/>
    <x v="1190"/>
    <x v="587"/>
    <n v="17.899999999999999"/>
    <x v="83"/>
    <x v="433"/>
  </r>
  <r>
    <x v="309"/>
    <x v="1"/>
    <x v="1191"/>
    <x v="588"/>
    <n v="18.86"/>
    <x v="82"/>
    <x v="445"/>
  </r>
  <r>
    <x v="309"/>
    <x v="2"/>
    <x v="1192"/>
    <x v="2"/>
    <n v="120.06"/>
    <x v="62"/>
    <x v="2"/>
  </r>
  <r>
    <x v="309"/>
    <x v="3"/>
    <x v="1193"/>
    <x v="2"/>
    <n v="196.16"/>
    <x v="9"/>
    <x v="2"/>
  </r>
  <r>
    <x v="309"/>
    <x v="4"/>
    <x v="4"/>
    <x v="2"/>
    <n v="1884.96"/>
    <x v="4"/>
    <x v="2"/>
  </r>
  <r>
    <x v="310"/>
    <x v="0"/>
    <x v="940"/>
    <x v="589"/>
    <n v="19.02"/>
    <x v="94"/>
    <x v="446"/>
  </r>
  <r>
    <x v="310"/>
    <x v="1"/>
    <x v="1066"/>
    <x v="590"/>
    <n v="18.579999999999998"/>
    <x v="18"/>
    <x v="389"/>
  </r>
  <r>
    <x v="310"/>
    <x v="2"/>
    <x v="1194"/>
    <x v="2"/>
    <n v="112.81"/>
    <x v="86"/>
    <x v="2"/>
  </r>
  <r>
    <x v="310"/>
    <x v="3"/>
    <x v="1195"/>
    <x v="2"/>
    <n v="222.84"/>
    <x v="10"/>
    <x v="2"/>
  </r>
  <r>
    <x v="310"/>
    <x v="4"/>
    <x v="4"/>
    <x v="2"/>
    <n v="2190.73"/>
    <x v="4"/>
    <x v="2"/>
  </r>
  <r>
    <x v="311"/>
    <x v="0"/>
    <x v="1196"/>
    <x v="591"/>
    <n v="19.23"/>
    <x v="57"/>
    <x v="355"/>
  </r>
  <r>
    <x v="311"/>
    <x v="1"/>
    <x v="1197"/>
    <x v="592"/>
    <n v="17.73"/>
    <x v="19"/>
    <x v="270"/>
  </r>
  <r>
    <x v="311"/>
    <x v="2"/>
    <x v="1198"/>
    <x v="2"/>
    <n v="117.23"/>
    <x v="66"/>
    <x v="2"/>
  </r>
  <r>
    <x v="311"/>
    <x v="3"/>
    <x v="1199"/>
    <x v="2"/>
    <n v="201.47"/>
    <x v="4"/>
    <x v="2"/>
  </r>
  <r>
    <x v="311"/>
    <x v="4"/>
    <x v="4"/>
    <x v="2"/>
    <n v="1950.78"/>
    <x v="4"/>
    <x v="2"/>
  </r>
  <r>
    <x v="312"/>
    <x v="0"/>
    <x v="1200"/>
    <x v="593"/>
    <n v="17.11"/>
    <x v="4"/>
    <x v="310"/>
  </r>
  <r>
    <x v="312"/>
    <x v="1"/>
    <x v="1152"/>
    <x v="594"/>
    <n v="21.58"/>
    <x v="6"/>
    <x v="159"/>
  </r>
  <r>
    <x v="312"/>
    <x v="2"/>
    <x v="1201"/>
    <x v="2"/>
    <n v="114.61"/>
    <x v="36"/>
    <x v="2"/>
  </r>
  <r>
    <x v="312"/>
    <x v="3"/>
    <x v="1202"/>
    <x v="2"/>
    <n v="222.34"/>
    <x v="54"/>
    <x v="2"/>
  </r>
  <r>
    <x v="312"/>
    <x v="4"/>
    <x v="4"/>
    <x v="2"/>
    <n v="1987.03"/>
    <x v="4"/>
    <x v="2"/>
  </r>
  <r>
    <x v="313"/>
    <x v="0"/>
    <x v="121"/>
    <x v="595"/>
    <n v="18.54"/>
    <x v="15"/>
    <x v="290"/>
  </r>
  <r>
    <x v="313"/>
    <x v="1"/>
    <x v="657"/>
    <x v="596"/>
    <n v="13.31"/>
    <x v="18"/>
    <x v="447"/>
  </r>
  <r>
    <x v="313"/>
    <x v="2"/>
    <x v="1203"/>
    <x v="2"/>
    <n v="122.19"/>
    <x v="26"/>
    <x v="2"/>
  </r>
  <r>
    <x v="313"/>
    <x v="3"/>
    <x v="1204"/>
    <x v="2"/>
    <n v="201.68"/>
    <x v="66"/>
    <x v="2"/>
  </r>
  <r>
    <x v="313"/>
    <x v="4"/>
    <x v="4"/>
    <x v="2"/>
    <n v="2187.12"/>
    <x v="4"/>
    <x v="2"/>
  </r>
  <r>
    <x v="314"/>
    <x v="0"/>
    <x v="1205"/>
    <x v="597"/>
    <n v="19.02"/>
    <x v="73"/>
    <x v="104"/>
  </r>
  <r>
    <x v="314"/>
    <x v="1"/>
    <x v="1206"/>
    <x v="598"/>
    <n v="16.149999999999999"/>
    <x v="45"/>
    <x v="448"/>
  </r>
  <r>
    <x v="314"/>
    <x v="2"/>
    <x v="1207"/>
    <x v="2"/>
    <n v="130.01"/>
    <x v="45"/>
    <x v="2"/>
  </r>
  <r>
    <x v="314"/>
    <x v="3"/>
    <x v="1208"/>
    <x v="2"/>
    <n v="207.58"/>
    <x v="2"/>
    <x v="2"/>
  </r>
  <r>
    <x v="314"/>
    <x v="4"/>
    <x v="4"/>
    <x v="2"/>
    <n v="1809.06"/>
    <x v="4"/>
    <x v="2"/>
  </r>
  <r>
    <x v="315"/>
    <x v="0"/>
    <x v="784"/>
    <x v="599"/>
    <n v="21.54"/>
    <x v="39"/>
    <x v="12"/>
  </r>
  <r>
    <x v="315"/>
    <x v="1"/>
    <x v="1209"/>
    <x v="600"/>
    <n v="20.94"/>
    <x v="87"/>
    <x v="73"/>
  </r>
  <r>
    <x v="315"/>
    <x v="2"/>
    <x v="1210"/>
    <x v="2"/>
    <n v="121.4"/>
    <x v="47"/>
    <x v="2"/>
  </r>
  <r>
    <x v="315"/>
    <x v="3"/>
    <x v="1211"/>
    <x v="2"/>
    <n v="215.52"/>
    <x v="32"/>
    <x v="2"/>
  </r>
  <r>
    <x v="315"/>
    <x v="4"/>
    <x v="4"/>
    <x v="2"/>
    <n v="2239.92"/>
    <x v="4"/>
    <x v="2"/>
  </r>
  <r>
    <x v="316"/>
    <x v="0"/>
    <x v="1212"/>
    <x v="601"/>
    <n v="14.82"/>
    <x v="87"/>
    <x v="318"/>
  </r>
  <r>
    <x v="316"/>
    <x v="1"/>
    <x v="747"/>
    <x v="602"/>
    <n v="17.21"/>
    <x v="4"/>
    <x v="449"/>
  </r>
  <r>
    <x v="316"/>
    <x v="2"/>
    <x v="1213"/>
    <x v="2"/>
    <n v="119.78"/>
    <x v="54"/>
    <x v="2"/>
  </r>
  <r>
    <x v="316"/>
    <x v="3"/>
    <x v="1214"/>
    <x v="2"/>
    <n v="207.21"/>
    <x v="64"/>
    <x v="2"/>
  </r>
  <r>
    <x v="316"/>
    <x v="4"/>
    <x v="4"/>
    <x v="2"/>
    <n v="2340.25"/>
    <x v="4"/>
    <x v="2"/>
  </r>
  <r>
    <x v="317"/>
    <x v="0"/>
    <x v="1215"/>
    <x v="603"/>
    <n v="19.059999999999999"/>
    <x v="82"/>
    <x v="353"/>
  </r>
  <r>
    <x v="317"/>
    <x v="1"/>
    <x v="1216"/>
    <x v="604"/>
    <n v="20.25"/>
    <x v="18"/>
    <x v="450"/>
  </r>
  <r>
    <x v="317"/>
    <x v="2"/>
    <x v="1217"/>
    <x v="2"/>
    <n v="107.89"/>
    <x v="31"/>
    <x v="2"/>
  </r>
  <r>
    <x v="317"/>
    <x v="3"/>
    <x v="1218"/>
    <x v="2"/>
    <n v="190.93"/>
    <x v="87"/>
    <x v="2"/>
  </r>
  <r>
    <x v="317"/>
    <x v="4"/>
    <x v="4"/>
    <x v="2"/>
    <n v="2245.39"/>
    <x v="4"/>
    <x v="2"/>
  </r>
  <r>
    <x v="318"/>
    <x v="0"/>
    <x v="480"/>
    <x v="605"/>
    <n v="17.25"/>
    <x v="110"/>
    <x v="148"/>
  </r>
  <r>
    <x v="318"/>
    <x v="1"/>
    <x v="864"/>
    <x v="606"/>
    <n v="17.09"/>
    <x v="80"/>
    <x v="451"/>
  </r>
  <r>
    <x v="318"/>
    <x v="2"/>
    <x v="1219"/>
    <x v="2"/>
    <n v="116.59"/>
    <x v="29"/>
    <x v="2"/>
  </r>
  <r>
    <x v="318"/>
    <x v="3"/>
    <x v="1220"/>
    <x v="2"/>
    <n v="214.4"/>
    <x v="4"/>
    <x v="2"/>
  </r>
  <r>
    <x v="318"/>
    <x v="4"/>
    <x v="4"/>
    <x v="2"/>
    <n v="2260.3200000000002"/>
    <x v="4"/>
    <x v="2"/>
  </r>
  <r>
    <x v="319"/>
    <x v="0"/>
    <x v="1221"/>
    <x v="607"/>
    <n v="19.78"/>
    <x v="37"/>
    <x v="364"/>
  </r>
  <r>
    <x v="319"/>
    <x v="1"/>
    <x v="1112"/>
    <x v="608"/>
    <n v="17.28"/>
    <x v="36"/>
    <x v="452"/>
  </r>
  <r>
    <x v="319"/>
    <x v="2"/>
    <x v="1222"/>
    <x v="2"/>
    <n v="102.39"/>
    <x v="4"/>
    <x v="2"/>
  </r>
  <r>
    <x v="319"/>
    <x v="3"/>
    <x v="1223"/>
    <x v="2"/>
    <n v="222.63"/>
    <x v="34"/>
    <x v="2"/>
  </r>
  <r>
    <x v="319"/>
    <x v="4"/>
    <x v="4"/>
    <x v="2"/>
    <n v="1935.53"/>
    <x v="4"/>
    <x v="2"/>
  </r>
  <r>
    <x v="320"/>
    <x v="0"/>
    <x v="1224"/>
    <x v="417"/>
    <n v="19.43"/>
    <x v="4"/>
    <x v="288"/>
  </r>
  <r>
    <x v="320"/>
    <x v="1"/>
    <x v="1225"/>
    <x v="609"/>
    <n v="17.18"/>
    <x v="64"/>
    <x v="49"/>
  </r>
  <r>
    <x v="320"/>
    <x v="2"/>
    <x v="1226"/>
    <x v="2"/>
    <n v="124.85"/>
    <x v="66"/>
    <x v="2"/>
  </r>
  <r>
    <x v="320"/>
    <x v="3"/>
    <x v="1227"/>
    <x v="2"/>
    <n v="220.27"/>
    <x v="14"/>
    <x v="2"/>
  </r>
  <r>
    <x v="320"/>
    <x v="4"/>
    <x v="4"/>
    <x v="2"/>
    <n v="2191.3000000000002"/>
    <x v="4"/>
    <x v="2"/>
  </r>
  <r>
    <x v="321"/>
    <x v="0"/>
    <x v="1228"/>
    <x v="610"/>
    <n v="16.829999999999998"/>
    <x v="4"/>
    <x v="116"/>
  </r>
  <r>
    <x v="321"/>
    <x v="1"/>
    <x v="1229"/>
    <x v="611"/>
    <n v="15.28"/>
    <x v="32"/>
    <x v="453"/>
  </r>
  <r>
    <x v="321"/>
    <x v="2"/>
    <x v="1230"/>
    <x v="2"/>
    <n v="111.34"/>
    <x v="4"/>
    <x v="2"/>
  </r>
  <r>
    <x v="321"/>
    <x v="3"/>
    <x v="1231"/>
    <x v="2"/>
    <n v="198.31"/>
    <x v="35"/>
    <x v="2"/>
  </r>
  <r>
    <x v="321"/>
    <x v="4"/>
    <x v="4"/>
    <x v="2"/>
    <n v="2053.1799999999998"/>
    <x v="4"/>
    <x v="2"/>
  </r>
  <r>
    <x v="322"/>
    <x v="0"/>
    <x v="1232"/>
    <x v="612"/>
    <n v="15"/>
    <x v="74"/>
    <x v="206"/>
  </r>
  <r>
    <x v="322"/>
    <x v="1"/>
    <x v="1233"/>
    <x v="613"/>
    <n v="18.29"/>
    <x v="44"/>
    <x v="454"/>
  </r>
  <r>
    <x v="322"/>
    <x v="2"/>
    <x v="1234"/>
    <x v="2"/>
    <n v="98.79"/>
    <x v="27"/>
    <x v="2"/>
  </r>
  <r>
    <x v="322"/>
    <x v="3"/>
    <x v="1235"/>
    <x v="2"/>
    <n v="210.28"/>
    <x v="4"/>
    <x v="2"/>
  </r>
  <r>
    <x v="322"/>
    <x v="4"/>
    <x v="4"/>
    <x v="2"/>
    <n v="2257.0500000000002"/>
    <x v="4"/>
    <x v="2"/>
  </r>
  <r>
    <x v="323"/>
    <x v="0"/>
    <x v="1236"/>
    <x v="614"/>
    <n v="16.899999999999999"/>
    <x v="44"/>
    <x v="143"/>
  </r>
  <r>
    <x v="323"/>
    <x v="1"/>
    <x v="1237"/>
    <x v="615"/>
    <n v="15.43"/>
    <x v="73"/>
    <x v="455"/>
  </r>
  <r>
    <x v="323"/>
    <x v="2"/>
    <x v="1238"/>
    <x v="2"/>
    <n v="112.47"/>
    <x v="12"/>
    <x v="2"/>
  </r>
  <r>
    <x v="323"/>
    <x v="3"/>
    <x v="1239"/>
    <x v="2"/>
    <n v="206.53"/>
    <x v="48"/>
    <x v="2"/>
  </r>
  <r>
    <x v="323"/>
    <x v="4"/>
    <x v="4"/>
    <x v="2"/>
    <n v="2238.35"/>
    <x v="4"/>
    <x v="2"/>
  </r>
  <r>
    <x v="324"/>
    <x v="0"/>
    <x v="1138"/>
    <x v="187"/>
    <n v="17.399999999999999"/>
    <x v="38"/>
    <x v="97"/>
  </r>
  <r>
    <x v="324"/>
    <x v="1"/>
    <x v="1240"/>
    <x v="616"/>
    <n v="16.05"/>
    <x v="133"/>
    <x v="456"/>
  </r>
  <r>
    <x v="324"/>
    <x v="2"/>
    <x v="1241"/>
    <x v="2"/>
    <n v="102.31"/>
    <x v="22"/>
    <x v="2"/>
  </r>
  <r>
    <x v="324"/>
    <x v="3"/>
    <x v="1242"/>
    <x v="2"/>
    <n v="229.75"/>
    <x v="8"/>
    <x v="2"/>
  </r>
  <r>
    <x v="324"/>
    <x v="4"/>
    <x v="4"/>
    <x v="2"/>
    <n v="2277.48"/>
    <x v="4"/>
    <x v="2"/>
  </r>
  <r>
    <x v="325"/>
    <x v="0"/>
    <x v="1243"/>
    <x v="617"/>
    <n v="20.88"/>
    <x v="65"/>
    <x v="293"/>
  </r>
  <r>
    <x v="325"/>
    <x v="1"/>
    <x v="1244"/>
    <x v="618"/>
    <n v="20.28"/>
    <x v="16"/>
    <x v="53"/>
  </r>
  <r>
    <x v="325"/>
    <x v="2"/>
    <x v="1245"/>
    <x v="2"/>
    <n v="114.85"/>
    <x v="115"/>
    <x v="2"/>
  </r>
  <r>
    <x v="325"/>
    <x v="3"/>
    <x v="1246"/>
    <x v="2"/>
    <n v="210.59"/>
    <x v="31"/>
    <x v="2"/>
  </r>
  <r>
    <x v="325"/>
    <x v="4"/>
    <x v="4"/>
    <x v="2"/>
    <n v="2300.15"/>
    <x v="4"/>
    <x v="2"/>
  </r>
  <r>
    <x v="326"/>
    <x v="0"/>
    <x v="22"/>
    <x v="619"/>
    <n v="20.25"/>
    <x v="4"/>
    <x v="410"/>
  </r>
  <r>
    <x v="326"/>
    <x v="1"/>
    <x v="1247"/>
    <x v="620"/>
    <n v="19.27"/>
    <x v="72"/>
    <x v="178"/>
  </r>
  <r>
    <x v="326"/>
    <x v="2"/>
    <x v="1248"/>
    <x v="2"/>
    <n v="106.89"/>
    <x v="64"/>
    <x v="2"/>
  </r>
  <r>
    <x v="326"/>
    <x v="3"/>
    <x v="1249"/>
    <x v="2"/>
    <n v="224.57"/>
    <x v="4"/>
    <x v="2"/>
  </r>
  <r>
    <x v="326"/>
    <x v="4"/>
    <x v="4"/>
    <x v="2"/>
    <n v="2220.62"/>
    <x v="4"/>
    <x v="2"/>
  </r>
  <r>
    <x v="327"/>
    <x v="0"/>
    <x v="1250"/>
    <x v="32"/>
    <n v="16.920000000000002"/>
    <x v="44"/>
    <x v="244"/>
  </r>
  <r>
    <x v="327"/>
    <x v="1"/>
    <x v="1251"/>
    <x v="621"/>
    <n v="20.14"/>
    <x v="4"/>
    <x v="318"/>
  </r>
  <r>
    <x v="327"/>
    <x v="2"/>
    <x v="1252"/>
    <x v="2"/>
    <n v="109.58"/>
    <x v="4"/>
    <x v="2"/>
  </r>
  <r>
    <x v="327"/>
    <x v="3"/>
    <x v="1253"/>
    <x v="2"/>
    <n v="215.96"/>
    <x v="91"/>
    <x v="2"/>
  </r>
  <r>
    <x v="327"/>
    <x v="4"/>
    <x v="4"/>
    <x v="2"/>
    <n v="2292.56"/>
    <x v="4"/>
    <x v="2"/>
  </r>
  <r>
    <x v="328"/>
    <x v="0"/>
    <x v="1254"/>
    <x v="622"/>
    <n v="16.22"/>
    <x v="73"/>
    <x v="321"/>
  </r>
  <r>
    <x v="328"/>
    <x v="1"/>
    <x v="480"/>
    <x v="623"/>
    <n v="16.690000000000001"/>
    <x v="116"/>
    <x v="457"/>
  </r>
  <r>
    <x v="328"/>
    <x v="2"/>
    <x v="1255"/>
    <x v="2"/>
    <n v="116.64"/>
    <x v="47"/>
    <x v="2"/>
  </r>
  <r>
    <x v="328"/>
    <x v="3"/>
    <x v="1256"/>
    <x v="2"/>
    <n v="229"/>
    <x v="4"/>
    <x v="2"/>
  </r>
  <r>
    <x v="328"/>
    <x v="4"/>
    <x v="4"/>
    <x v="2"/>
    <n v="2131.77"/>
    <x v="4"/>
    <x v="2"/>
  </r>
  <r>
    <x v="329"/>
    <x v="0"/>
    <x v="1257"/>
    <x v="424"/>
    <n v="16.12"/>
    <x v="79"/>
    <x v="458"/>
  </r>
  <r>
    <x v="329"/>
    <x v="1"/>
    <x v="1258"/>
    <x v="624"/>
    <n v="18.3"/>
    <x v="4"/>
    <x v="155"/>
  </r>
  <r>
    <x v="329"/>
    <x v="2"/>
    <x v="1259"/>
    <x v="2"/>
    <n v="131.04"/>
    <x v="67"/>
    <x v="2"/>
  </r>
  <r>
    <x v="329"/>
    <x v="3"/>
    <x v="1260"/>
    <x v="2"/>
    <n v="231.45"/>
    <x v="42"/>
    <x v="2"/>
  </r>
  <r>
    <x v="329"/>
    <x v="4"/>
    <x v="4"/>
    <x v="2"/>
    <n v="2435.54"/>
    <x v="4"/>
    <x v="2"/>
  </r>
  <r>
    <x v="330"/>
    <x v="0"/>
    <x v="1261"/>
    <x v="625"/>
    <n v="16.64"/>
    <x v="85"/>
    <x v="459"/>
  </r>
  <r>
    <x v="330"/>
    <x v="1"/>
    <x v="1262"/>
    <x v="626"/>
    <n v="16.53"/>
    <x v="81"/>
    <x v="460"/>
  </r>
  <r>
    <x v="330"/>
    <x v="2"/>
    <x v="1263"/>
    <x v="2"/>
    <n v="103.17"/>
    <x v="42"/>
    <x v="2"/>
  </r>
  <r>
    <x v="330"/>
    <x v="3"/>
    <x v="1264"/>
    <x v="2"/>
    <n v="191.25"/>
    <x v="71"/>
    <x v="2"/>
  </r>
  <r>
    <x v="330"/>
    <x v="4"/>
    <x v="4"/>
    <x v="2"/>
    <n v="2261.38"/>
    <x v="4"/>
    <x v="2"/>
  </r>
  <r>
    <x v="331"/>
    <x v="0"/>
    <x v="1265"/>
    <x v="627"/>
    <n v="19.59"/>
    <x v="17"/>
    <x v="461"/>
  </r>
  <r>
    <x v="331"/>
    <x v="1"/>
    <x v="1266"/>
    <x v="628"/>
    <n v="16.28"/>
    <x v="54"/>
    <x v="51"/>
  </r>
  <r>
    <x v="331"/>
    <x v="2"/>
    <x v="1267"/>
    <x v="2"/>
    <n v="118.82"/>
    <x v="27"/>
    <x v="2"/>
  </r>
  <r>
    <x v="331"/>
    <x v="3"/>
    <x v="1268"/>
    <x v="2"/>
    <n v="192.45"/>
    <x v="15"/>
    <x v="2"/>
  </r>
  <r>
    <x v="331"/>
    <x v="4"/>
    <x v="4"/>
    <x v="2"/>
    <n v="2027.35"/>
    <x v="4"/>
    <x v="2"/>
  </r>
  <r>
    <x v="332"/>
    <x v="0"/>
    <x v="378"/>
    <x v="629"/>
    <n v="13.07"/>
    <x v="73"/>
    <x v="462"/>
  </r>
  <r>
    <x v="332"/>
    <x v="1"/>
    <x v="1269"/>
    <x v="371"/>
    <n v="15.61"/>
    <x v="111"/>
    <x v="437"/>
  </r>
  <r>
    <x v="332"/>
    <x v="2"/>
    <x v="1270"/>
    <x v="2"/>
    <n v="107.28"/>
    <x v="25"/>
    <x v="2"/>
  </r>
  <r>
    <x v="332"/>
    <x v="3"/>
    <x v="1271"/>
    <x v="2"/>
    <n v="211.3"/>
    <x v="73"/>
    <x v="2"/>
  </r>
  <r>
    <x v="332"/>
    <x v="4"/>
    <x v="4"/>
    <x v="2"/>
    <n v="2044.64"/>
    <x v="4"/>
    <x v="2"/>
  </r>
  <r>
    <x v="333"/>
    <x v="0"/>
    <x v="1272"/>
    <x v="630"/>
    <n v="20.77"/>
    <x v="70"/>
    <x v="463"/>
  </r>
  <r>
    <x v="333"/>
    <x v="1"/>
    <x v="1273"/>
    <x v="631"/>
    <n v="20.67"/>
    <x v="0"/>
    <x v="464"/>
  </r>
  <r>
    <x v="333"/>
    <x v="2"/>
    <x v="1274"/>
    <x v="2"/>
    <n v="115.21"/>
    <x v="1"/>
    <x v="2"/>
  </r>
  <r>
    <x v="333"/>
    <x v="3"/>
    <x v="1275"/>
    <x v="2"/>
    <n v="201.31"/>
    <x v="81"/>
    <x v="2"/>
  </r>
  <r>
    <x v="333"/>
    <x v="4"/>
    <x v="4"/>
    <x v="2"/>
    <n v="2079.4699999999998"/>
    <x v="4"/>
    <x v="2"/>
  </r>
  <r>
    <x v="334"/>
    <x v="0"/>
    <x v="1276"/>
    <x v="632"/>
    <n v="17.8"/>
    <x v="73"/>
    <x v="465"/>
  </r>
  <r>
    <x v="334"/>
    <x v="1"/>
    <x v="1277"/>
    <x v="633"/>
    <n v="14.45"/>
    <x v="89"/>
    <x v="466"/>
  </r>
  <r>
    <x v="334"/>
    <x v="2"/>
    <x v="1278"/>
    <x v="2"/>
    <n v="114.41"/>
    <x v="40"/>
    <x v="2"/>
  </r>
  <r>
    <x v="334"/>
    <x v="3"/>
    <x v="1279"/>
    <x v="2"/>
    <n v="226.5"/>
    <x v="12"/>
    <x v="2"/>
  </r>
  <r>
    <x v="334"/>
    <x v="4"/>
    <x v="4"/>
    <x v="2"/>
    <n v="2098.79"/>
    <x v="4"/>
    <x v="2"/>
  </r>
  <r>
    <x v="335"/>
    <x v="0"/>
    <x v="1280"/>
    <x v="386"/>
    <n v="19.72"/>
    <x v="99"/>
    <x v="172"/>
  </r>
  <r>
    <x v="335"/>
    <x v="1"/>
    <x v="1115"/>
    <x v="634"/>
    <n v="19.079999999999998"/>
    <x v="10"/>
    <x v="380"/>
  </r>
  <r>
    <x v="335"/>
    <x v="2"/>
    <x v="1281"/>
    <x v="2"/>
    <n v="112.65"/>
    <x v="107"/>
    <x v="2"/>
  </r>
  <r>
    <x v="335"/>
    <x v="3"/>
    <x v="1282"/>
    <x v="2"/>
    <n v="197.66"/>
    <x v="21"/>
    <x v="2"/>
  </r>
  <r>
    <x v="335"/>
    <x v="4"/>
    <x v="4"/>
    <x v="2"/>
    <n v="2105.91"/>
    <x v="4"/>
    <x v="2"/>
  </r>
  <r>
    <x v="336"/>
    <x v="0"/>
    <x v="1283"/>
    <x v="635"/>
    <n v="22.25"/>
    <x v="82"/>
    <x v="417"/>
  </r>
  <r>
    <x v="336"/>
    <x v="1"/>
    <x v="1284"/>
    <x v="545"/>
    <n v="21.8"/>
    <x v="61"/>
    <x v="182"/>
  </r>
  <r>
    <x v="336"/>
    <x v="2"/>
    <x v="1285"/>
    <x v="2"/>
    <n v="97.71"/>
    <x v="40"/>
    <x v="2"/>
  </r>
  <r>
    <x v="336"/>
    <x v="3"/>
    <x v="1286"/>
    <x v="2"/>
    <n v="197.02"/>
    <x v="73"/>
    <x v="2"/>
  </r>
  <r>
    <x v="336"/>
    <x v="4"/>
    <x v="4"/>
    <x v="2"/>
    <n v="1961.46"/>
    <x v="4"/>
    <x v="2"/>
  </r>
  <r>
    <x v="337"/>
    <x v="0"/>
    <x v="1287"/>
    <x v="636"/>
    <n v="19.239999999999998"/>
    <x v="49"/>
    <x v="467"/>
  </r>
  <r>
    <x v="337"/>
    <x v="1"/>
    <x v="1288"/>
    <x v="637"/>
    <n v="19.09"/>
    <x v="17"/>
    <x v="330"/>
  </r>
  <r>
    <x v="337"/>
    <x v="2"/>
    <x v="1289"/>
    <x v="2"/>
    <n v="131.44"/>
    <x v="54"/>
    <x v="2"/>
  </r>
  <r>
    <x v="337"/>
    <x v="3"/>
    <x v="1290"/>
    <x v="2"/>
    <n v="221.34"/>
    <x v="81"/>
    <x v="2"/>
  </r>
  <r>
    <x v="337"/>
    <x v="4"/>
    <x v="4"/>
    <x v="2"/>
    <n v="2390.5700000000002"/>
    <x v="4"/>
    <x v="2"/>
  </r>
  <r>
    <x v="338"/>
    <x v="0"/>
    <x v="1291"/>
    <x v="638"/>
    <n v="18.059999999999999"/>
    <x v="51"/>
    <x v="447"/>
  </r>
  <r>
    <x v="338"/>
    <x v="1"/>
    <x v="1292"/>
    <x v="639"/>
    <n v="18.420000000000002"/>
    <x v="15"/>
    <x v="292"/>
  </r>
  <r>
    <x v="338"/>
    <x v="2"/>
    <x v="1293"/>
    <x v="2"/>
    <n v="114.81"/>
    <x v="115"/>
    <x v="2"/>
  </r>
  <r>
    <x v="338"/>
    <x v="3"/>
    <x v="1294"/>
    <x v="2"/>
    <n v="175.05"/>
    <x v="12"/>
    <x v="2"/>
  </r>
  <r>
    <x v="338"/>
    <x v="4"/>
    <x v="4"/>
    <x v="2"/>
    <n v="2045.87"/>
    <x v="4"/>
    <x v="2"/>
  </r>
  <r>
    <x v="339"/>
    <x v="0"/>
    <x v="331"/>
    <x v="640"/>
    <n v="18.7"/>
    <x v="27"/>
    <x v="467"/>
  </r>
  <r>
    <x v="339"/>
    <x v="1"/>
    <x v="1295"/>
    <x v="641"/>
    <n v="20.45"/>
    <x v="48"/>
    <x v="334"/>
  </r>
  <r>
    <x v="339"/>
    <x v="2"/>
    <x v="1296"/>
    <x v="2"/>
    <n v="108.95"/>
    <x v="55"/>
    <x v="2"/>
  </r>
  <r>
    <x v="339"/>
    <x v="3"/>
    <x v="1297"/>
    <x v="2"/>
    <n v="181.02"/>
    <x v="59"/>
    <x v="2"/>
  </r>
  <r>
    <x v="339"/>
    <x v="4"/>
    <x v="4"/>
    <x v="2"/>
    <n v="1947.76"/>
    <x v="4"/>
    <x v="2"/>
  </r>
  <r>
    <x v="340"/>
    <x v="0"/>
    <x v="1298"/>
    <x v="642"/>
    <n v="19.22"/>
    <x v="128"/>
    <x v="334"/>
  </r>
  <r>
    <x v="340"/>
    <x v="1"/>
    <x v="1299"/>
    <x v="643"/>
    <n v="18.61"/>
    <x v="73"/>
    <x v="468"/>
  </r>
  <r>
    <x v="340"/>
    <x v="2"/>
    <x v="1300"/>
    <x v="2"/>
    <n v="115.89"/>
    <x v="10"/>
    <x v="2"/>
  </r>
  <r>
    <x v="340"/>
    <x v="3"/>
    <x v="1301"/>
    <x v="2"/>
    <n v="198.42"/>
    <x v="78"/>
    <x v="2"/>
  </r>
  <r>
    <x v="340"/>
    <x v="4"/>
    <x v="4"/>
    <x v="2"/>
    <n v="2033.82"/>
    <x v="4"/>
    <x v="2"/>
  </r>
  <r>
    <x v="341"/>
    <x v="0"/>
    <x v="1302"/>
    <x v="644"/>
    <n v="17.649999999999999"/>
    <x v="134"/>
    <x v="469"/>
  </r>
  <r>
    <x v="341"/>
    <x v="1"/>
    <x v="1303"/>
    <x v="645"/>
    <n v="19.97"/>
    <x v="10"/>
    <x v="193"/>
  </r>
  <r>
    <x v="341"/>
    <x v="2"/>
    <x v="1304"/>
    <x v="2"/>
    <n v="95.84"/>
    <x v="79"/>
    <x v="2"/>
  </r>
  <r>
    <x v="341"/>
    <x v="3"/>
    <x v="1305"/>
    <x v="2"/>
    <n v="212.93"/>
    <x v="91"/>
    <x v="2"/>
  </r>
  <r>
    <x v="341"/>
    <x v="4"/>
    <x v="4"/>
    <x v="2"/>
    <n v="2212.14"/>
    <x v="4"/>
    <x v="2"/>
  </r>
  <r>
    <x v="342"/>
    <x v="0"/>
    <x v="1306"/>
    <x v="646"/>
    <n v="16.47"/>
    <x v="9"/>
    <x v="426"/>
  </r>
  <r>
    <x v="342"/>
    <x v="1"/>
    <x v="1307"/>
    <x v="647"/>
    <n v="18.37"/>
    <x v="4"/>
    <x v="350"/>
  </r>
  <r>
    <x v="342"/>
    <x v="2"/>
    <x v="1308"/>
    <x v="2"/>
    <n v="111.7"/>
    <x v="73"/>
    <x v="2"/>
  </r>
  <r>
    <x v="342"/>
    <x v="3"/>
    <x v="1309"/>
    <x v="2"/>
    <n v="209.58"/>
    <x v="1"/>
    <x v="2"/>
  </r>
  <r>
    <x v="342"/>
    <x v="4"/>
    <x v="4"/>
    <x v="2"/>
    <n v="2261.44"/>
    <x v="4"/>
    <x v="2"/>
  </r>
  <r>
    <x v="343"/>
    <x v="0"/>
    <x v="1310"/>
    <x v="648"/>
    <n v="19.54"/>
    <x v="12"/>
    <x v="264"/>
  </r>
  <r>
    <x v="343"/>
    <x v="1"/>
    <x v="1311"/>
    <x v="604"/>
    <n v="16.3"/>
    <x v="135"/>
    <x v="164"/>
  </r>
  <r>
    <x v="343"/>
    <x v="2"/>
    <x v="1312"/>
    <x v="2"/>
    <n v="105.35"/>
    <x v="44"/>
    <x v="2"/>
  </r>
  <r>
    <x v="343"/>
    <x v="3"/>
    <x v="1313"/>
    <x v="2"/>
    <n v="204.47"/>
    <x v="4"/>
    <x v="2"/>
  </r>
  <r>
    <x v="343"/>
    <x v="4"/>
    <x v="4"/>
    <x v="2"/>
    <n v="1948.96"/>
    <x v="4"/>
    <x v="2"/>
  </r>
  <r>
    <x v="344"/>
    <x v="0"/>
    <x v="1314"/>
    <x v="649"/>
    <n v="18.899999999999999"/>
    <x v="29"/>
    <x v="120"/>
  </r>
  <r>
    <x v="344"/>
    <x v="1"/>
    <x v="1315"/>
    <x v="650"/>
    <n v="17.350000000000001"/>
    <x v="82"/>
    <x v="470"/>
  </r>
  <r>
    <x v="344"/>
    <x v="2"/>
    <x v="1316"/>
    <x v="2"/>
    <n v="122.77"/>
    <x v="53"/>
    <x v="2"/>
  </r>
  <r>
    <x v="344"/>
    <x v="3"/>
    <x v="1317"/>
    <x v="2"/>
    <n v="197.06"/>
    <x v="27"/>
    <x v="2"/>
  </r>
  <r>
    <x v="344"/>
    <x v="4"/>
    <x v="4"/>
    <x v="2"/>
    <n v="1949.33"/>
    <x v="4"/>
    <x v="2"/>
  </r>
  <r>
    <x v="345"/>
    <x v="0"/>
    <x v="1318"/>
    <x v="651"/>
    <n v="15.57"/>
    <x v="82"/>
    <x v="91"/>
  </r>
  <r>
    <x v="345"/>
    <x v="1"/>
    <x v="1319"/>
    <x v="652"/>
    <n v="18.399999999999999"/>
    <x v="37"/>
    <x v="445"/>
  </r>
  <r>
    <x v="345"/>
    <x v="2"/>
    <x v="1320"/>
    <x v="2"/>
    <n v="112.94"/>
    <x v="5"/>
    <x v="2"/>
  </r>
  <r>
    <x v="345"/>
    <x v="3"/>
    <x v="1321"/>
    <x v="2"/>
    <n v="213.27"/>
    <x v="47"/>
    <x v="2"/>
  </r>
  <r>
    <x v="345"/>
    <x v="4"/>
    <x v="4"/>
    <x v="2"/>
    <n v="2097.4"/>
    <x v="4"/>
    <x v="2"/>
  </r>
  <r>
    <x v="346"/>
    <x v="0"/>
    <x v="1322"/>
    <x v="653"/>
    <n v="17.86"/>
    <x v="44"/>
    <x v="471"/>
  </r>
  <r>
    <x v="346"/>
    <x v="1"/>
    <x v="1323"/>
    <x v="654"/>
    <n v="17.600000000000001"/>
    <x v="4"/>
    <x v="472"/>
  </r>
  <r>
    <x v="346"/>
    <x v="2"/>
    <x v="1324"/>
    <x v="2"/>
    <n v="106.12"/>
    <x v="4"/>
    <x v="2"/>
  </r>
  <r>
    <x v="346"/>
    <x v="3"/>
    <x v="1325"/>
    <x v="2"/>
    <n v="217"/>
    <x v="4"/>
    <x v="2"/>
  </r>
  <r>
    <x v="346"/>
    <x v="4"/>
    <x v="4"/>
    <x v="2"/>
    <n v="2337.38"/>
    <x v="4"/>
    <x v="2"/>
  </r>
  <r>
    <x v="347"/>
    <x v="0"/>
    <x v="1326"/>
    <x v="96"/>
    <n v="20.170000000000002"/>
    <x v="35"/>
    <x v="44"/>
  </r>
  <r>
    <x v="347"/>
    <x v="1"/>
    <x v="1327"/>
    <x v="655"/>
    <n v="16.89"/>
    <x v="4"/>
    <x v="145"/>
  </r>
  <r>
    <x v="347"/>
    <x v="2"/>
    <x v="1328"/>
    <x v="2"/>
    <n v="100.28"/>
    <x v="15"/>
    <x v="2"/>
  </r>
  <r>
    <x v="347"/>
    <x v="3"/>
    <x v="1329"/>
    <x v="2"/>
    <n v="218.32"/>
    <x v="29"/>
    <x v="2"/>
  </r>
  <r>
    <x v="347"/>
    <x v="4"/>
    <x v="4"/>
    <x v="2"/>
    <n v="2445.61"/>
    <x v="4"/>
    <x v="2"/>
  </r>
  <r>
    <x v="348"/>
    <x v="0"/>
    <x v="1330"/>
    <x v="656"/>
    <n v="19.3"/>
    <x v="18"/>
    <x v="208"/>
  </r>
  <r>
    <x v="348"/>
    <x v="1"/>
    <x v="1331"/>
    <x v="657"/>
    <n v="19.02"/>
    <x v="62"/>
    <x v="473"/>
  </r>
  <r>
    <x v="348"/>
    <x v="2"/>
    <x v="1332"/>
    <x v="2"/>
    <n v="124.25"/>
    <x v="76"/>
    <x v="2"/>
  </r>
  <r>
    <x v="348"/>
    <x v="3"/>
    <x v="1333"/>
    <x v="2"/>
    <n v="227.88"/>
    <x v="26"/>
    <x v="2"/>
  </r>
  <r>
    <x v="348"/>
    <x v="4"/>
    <x v="4"/>
    <x v="2"/>
    <n v="2483.91"/>
    <x v="4"/>
    <x v="2"/>
  </r>
  <r>
    <x v="349"/>
    <x v="0"/>
    <x v="1334"/>
    <x v="658"/>
    <n v="14.23"/>
    <x v="4"/>
    <x v="474"/>
  </r>
  <r>
    <x v="349"/>
    <x v="1"/>
    <x v="1335"/>
    <x v="659"/>
    <n v="17.41"/>
    <x v="20"/>
    <x v="475"/>
  </r>
  <r>
    <x v="349"/>
    <x v="2"/>
    <x v="1336"/>
    <x v="2"/>
    <n v="124.78"/>
    <x v="33"/>
    <x v="2"/>
  </r>
  <r>
    <x v="349"/>
    <x v="3"/>
    <x v="1337"/>
    <x v="2"/>
    <n v="202.53"/>
    <x v="19"/>
    <x v="2"/>
  </r>
  <r>
    <x v="349"/>
    <x v="4"/>
    <x v="4"/>
    <x v="2"/>
    <n v="2078.9299999999998"/>
    <x v="4"/>
    <x v="2"/>
  </r>
  <r>
    <x v="350"/>
    <x v="0"/>
    <x v="1338"/>
    <x v="660"/>
    <n v="19.96"/>
    <x v="4"/>
    <x v="242"/>
  </r>
  <r>
    <x v="350"/>
    <x v="1"/>
    <x v="1339"/>
    <x v="661"/>
    <n v="14.07"/>
    <x v="57"/>
    <x v="94"/>
  </r>
  <r>
    <x v="350"/>
    <x v="2"/>
    <x v="1340"/>
    <x v="2"/>
    <n v="113.08"/>
    <x v="82"/>
    <x v="2"/>
  </r>
  <r>
    <x v="350"/>
    <x v="3"/>
    <x v="1341"/>
    <x v="2"/>
    <n v="235.83"/>
    <x v="22"/>
    <x v="2"/>
  </r>
  <r>
    <x v="350"/>
    <x v="4"/>
    <x v="4"/>
    <x v="2"/>
    <n v="2234.16"/>
    <x v="4"/>
    <x v="2"/>
  </r>
  <r>
    <x v="351"/>
    <x v="0"/>
    <x v="1342"/>
    <x v="662"/>
    <n v="21.68"/>
    <x v="130"/>
    <x v="476"/>
  </r>
  <r>
    <x v="351"/>
    <x v="1"/>
    <x v="1343"/>
    <x v="663"/>
    <n v="18.079999999999998"/>
    <x v="7"/>
    <x v="477"/>
  </r>
  <r>
    <x v="351"/>
    <x v="2"/>
    <x v="1344"/>
    <x v="2"/>
    <n v="122.02"/>
    <x v="73"/>
    <x v="2"/>
  </r>
  <r>
    <x v="351"/>
    <x v="3"/>
    <x v="1345"/>
    <x v="2"/>
    <n v="203.9"/>
    <x v="110"/>
    <x v="2"/>
  </r>
  <r>
    <x v="351"/>
    <x v="4"/>
    <x v="4"/>
    <x v="2"/>
    <n v="1936"/>
    <x v="4"/>
    <x v="2"/>
  </r>
  <r>
    <x v="352"/>
    <x v="0"/>
    <x v="1346"/>
    <x v="664"/>
    <n v="18.510000000000002"/>
    <x v="47"/>
    <x v="139"/>
  </r>
  <r>
    <x v="352"/>
    <x v="1"/>
    <x v="214"/>
    <x v="665"/>
    <n v="17.920000000000002"/>
    <x v="29"/>
    <x v="96"/>
  </r>
  <r>
    <x v="352"/>
    <x v="2"/>
    <x v="1347"/>
    <x v="2"/>
    <n v="117.55"/>
    <x v="36"/>
    <x v="2"/>
  </r>
  <r>
    <x v="352"/>
    <x v="3"/>
    <x v="1348"/>
    <x v="2"/>
    <n v="202.1"/>
    <x v="22"/>
    <x v="2"/>
  </r>
  <r>
    <x v="352"/>
    <x v="4"/>
    <x v="4"/>
    <x v="2"/>
    <n v="2022.13"/>
    <x v="4"/>
    <x v="2"/>
  </r>
  <r>
    <x v="353"/>
    <x v="0"/>
    <x v="1349"/>
    <x v="666"/>
    <n v="19.190000000000001"/>
    <x v="4"/>
    <x v="478"/>
  </r>
  <r>
    <x v="353"/>
    <x v="1"/>
    <x v="1350"/>
    <x v="667"/>
    <n v="20.74"/>
    <x v="50"/>
    <x v="479"/>
  </r>
  <r>
    <x v="353"/>
    <x v="2"/>
    <x v="1351"/>
    <x v="2"/>
    <n v="134.08000000000001"/>
    <x v="10"/>
    <x v="2"/>
  </r>
  <r>
    <x v="353"/>
    <x v="3"/>
    <x v="1352"/>
    <x v="2"/>
    <n v="206.26"/>
    <x v="25"/>
    <x v="2"/>
  </r>
  <r>
    <x v="353"/>
    <x v="4"/>
    <x v="4"/>
    <x v="2"/>
    <n v="2343.0100000000002"/>
    <x v="4"/>
    <x v="2"/>
  </r>
  <r>
    <x v="354"/>
    <x v="0"/>
    <x v="1353"/>
    <x v="668"/>
    <n v="16.329999999999998"/>
    <x v="82"/>
    <x v="480"/>
  </r>
  <r>
    <x v="354"/>
    <x v="1"/>
    <x v="1354"/>
    <x v="102"/>
    <n v="16.75"/>
    <x v="86"/>
    <x v="481"/>
  </r>
  <r>
    <x v="354"/>
    <x v="2"/>
    <x v="1355"/>
    <x v="2"/>
    <n v="116.22"/>
    <x v="12"/>
    <x v="2"/>
  </r>
  <r>
    <x v="354"/>
    <x v="3"/>
    <x v="1356"/>
    <x v="2"/>
    <n v="228.7"/>
    <x v="71"/>
    <x v="2"/>
  </r>
  <r>
    <x v="354"/>
    <x v="4"/>
    <x v="4"/>
    <x v="2"/>
    <n v="2199"/>
    <x v="4"/>
    <x v="2"/>
  </r>
  <r>
    <x v="355"/>
    <x v="0"/>
    <x v="1357"/>
    <x v="669"/>
    <n v="18.8"/>
    <x v="86"/>
    <x v="381"/>
  </r>
  <r>
    <x v="355"/>
    <x v="1"/>
    <x v="1358"/>
    <x v="670"/>
    <n v="17.28"/>
    <x v="84"/>
    <x v="482"/>
  </r>
  <r>
    <x v="355"/>
    <x v="2"/>
    <x v="1359"/>
    <x v="2"/>
    <n v="98.25"/>
    <x v="96"/>
    <x v="2"/>
  </r>
  <r>
    <x v="355"/>
    <x v="3"/>
    <x v="1360"/>
    <x v="2"/>
    <n v="211.18"/>
    <x v="4"/>
    <x v="2"/>
  </r>
  <r>
    <x v="355"/>
    <x v="4"/>
    <x v="4"/>
    <x v="2"/>
    <n v="2422.61"/>
    <x v="4"/>
    <x v="2"/>
  </r>
  <r>
    <x v="356"/>
    <x v="0"/>
    <x v="266"/>
    <x v="671"/>
    <n v="18.28"/>
    <x v="78"/>
    <x v="483"/>
  </r>
  <r>
    <x v="356"/>
    <x v="1"/>
    <x v="1361"/>
    <x v="672"/>
    <n v="19.3"/>
    <x v="67"/>
    <x v="183"/>
  </r>
  <r>
    <x v="356"/>
    <x v="2"/>
    <x v="1362"/>
    <x v="2"/>
    <n v="120.49"/>
    <x v="8"/>
    <x v="2"/>
  </r>
  <r>
    <x v="356"/>
    <x v="3"/>
    <x v="1363"/>
    <x v="2"/>
    <n v="188.5"/>
    <x v="34"/>
    <x v="2"/>
  </r>
  <r>
    <x v="356"/>
    <x v="4"/>
    <x v="4"/>
    <x v="2"/>
    <n v="2235.6799999999998"/>
    <x v="4"/>
    <x v="2"/>
  </r>
  <r>
    <x v="357"/>
    <x v="0"/>
    <x v="1364"/>
    <x v="673"/>
    <n v="16.3"/>
    <x v="6"/>
    <x v="84"/>
  </r>
  <r>
    <x v="357"/>
    <x v="1"/>
    <x v="657"/>
    <x v="674"/>
    <n v="17.28"/>
    <x v="4"/>
    <x v="484"/>
  </r>
  <r>
    <x v="357"/>
    <x v="2"/>
    <x v="1365"/>
    <x v="2"/>
    <n v="120.62"/>
    <x v="78"/>
    <x v="2"/>
  </r>
  <r>
    <x v="357"/>
    <x v="3"/>
    <x v="1366"/>
    <x v="2"/>
    <n v="206.49"/>
    <x v="44"/>
    <x v="2"/>
  </r>
  <r>
    <x v="357"/>
    <x v="4"/>
    <x v="4"/>
    <x v="2"/>
    <n v="2197.34"/>
    <x v="4"/>
    <x v="2"/>
  </r>
  <r>
    <x v="358"/>
    <x v="0"/>
    <x v="1367"/>
    <x v="675"/>
    <n v="20.45"/>
    <x v="44"/>
    <x v="404"/>
  </r>
  <r>
    <x v="358"/>
    <x v="1"/>
    <x v="1368"/>
    <x v="676"/>
    <n v="19.829999999999998"/>
    <x v="18"/>
    <x v="385"/>
  </r>
  <r>
    <x v="358"/>
    <x v="2"/>
    <x v="1369"/>
    <x v="2"/>
    <n v="115.2"/>
    <x v="27"/>
    <x v="2"/>
  </r>
  <r>
    <x v="358"/>
    <x v="3"/>
    <x v="1370"/>
    <x v="2"/>
    <n v="219.7"/>
    <x v="82"/>
    <x v="2"/>
  </r>
  <r>
    <x v="358"/>
    <x v="4"/>
    <x v="4"/>
    <x v="2"/>
    <n v="2376.66"/>
    <x v="4"/>
    <x v="2"/>
  </r>
  <r>
    <x v="359"/>
    <x v="0"/>
    <x v="1371"/>
    <x v="677"/>
    <n v="17.61"/>
    <x v="82"/>
    <x v="485"/>
  </r>
  <r>
    <x v="359"/>
    <x v="1"/>
    <x v="1372"/>
    <x v="678"/>
    <n v="19.399999999999999"/>
    <x v="82"/>
    <x v="276"/>
  </r>
  <r>
    <x v="359"/>
    <x v="2"/>
    <x v="1373"/>
    <x v="2"/>
    <n v="108.37"/>
    <x v="29"/>
    <x v="2"/>
  </r>
  <r>
    <x v="359"/>
    <x v="3"/>
    <x v="1374"/>
    <x v="2"/>
    <n v="235.72"/>
    <x v="50"/>
    <x v="2"/>
  </r>
  <r>
    <x v="359"/>
    <x v="4"/>
    <x v="4"/>
    <x v="2"/>
    <n v="1919.07"/>
    <x v="4"/>
    <x v="2"/>
  </r>
  <r>
    <x v="360"/>
    <x v="0"/>
    <x v="1375"/>
    <x v="679"/>
    <n v="13.95"/>
    <x v="115"/>
    <x v="175"/>
  </r>
  <r>
    <x v="360"/>
    <x v="1"/>
    <x v="1376"/>
    <x v="680"/>
    <n v="17.05"/>
    <x v="78"/>
    <x v="486"/>
  </r>
  <r>
    <x v="360"/>
    <x v="2"/>
    <x v="1377"/>
    <x v="2"/>
    <n v="114"/>
    <x v="27"/>
    <x v="2"/>
  </r>
  <r>
    <x v="360"/>
    <x v="3"/>
    <x v="1378"/>
    <x v="2"/>
    <n v="236.07"/>
    <x v="83"/>
    <x v="2"/>
  </r>
  <r>
    <x v="360"/>
    <x v="4"/>
    <x v="4"/>
    <x v="2"/>
    <n v="2197.15"/>
    <x v="4"/>
    <x v="2"/>
  </r>
  <r>
    <x v="361"/>
    <x v="0"/>
    <x v="1379"/>
    <x v="681"/>
    <n v="19.52"/>
    <x v="63"/>
    <x v="220"/>
  </r>
  <r>
    <x v="361"/>
    <x v="1"/>
    <x v="1380"/>
    <x v="682"/>
    <n v="19.98"/>
    <x v="4"/>
    <x v="487"/>
  </r>
  <r>
    <x v="361"/>
    <x v="2"/>
    <x v="1381"/>
    <x v="2"/>
    <n v="118.8"/>
    <x v="40"/>
    <x v="2"/>
  </r>
  <r>
    <x v="361"/>
    <x v="3"/>
    <x v="1382"/>
    <x v="2"/>
    <n v="206.12"/>
    <x v="2"/>
    <x v="2"/>
  </r>
  <r>
    <x v="361"/>
    <x v="4"/>
    <x v="4"/>
    <x v="2"/>
    <n v="2237.1999999999998"/>
    <x v="4"/>
    <x v="2"/>
  </r>
  <r>
    <x v="362"/>
    <x v="0"/>
    <x v="1383"/>
    <x v="683"/>
    <n v="16.43"/>
    <x v="112"/>
    <x v="488"/>
  </r>
  <r>
    <x v="362"/>
    <x v="1"/>
    <x v="1108"/>
    <x v="684"/>
    <n v="14.78"/>
    <x v="111"/>
    <x v="489"/>
  </r>
  <r>
    <x v="362"/>
    <x v="2"/>
    <x v="1384"/>
    <x v="2"/>
    <n v="107.19"/>
    <x v="66"/>
    <x v="2"/>
  </r>
  <r>
    <x v="362"/>
    <x v="3"/>
    <x v="1385"/>
    <x v="2"/>
    <n v="208.18"/>
    <x v="10"/>
    <x v="2"/>
  </r>
  <r>
    <x v="362"/>
    <x v="4"/>
    <x v="4"/>
    <x v="2"/>
    <n v="2335.42"/>
    <x v="4"/>
    <x v="2"/>
  </r>
  <r>
    <x v="363"/>
    <x v="0"/>
    <x v="1386"/>
    <x v="685"/>
    <n v="16.3"/>
    <x v="64"/>
    <x v="61"/>
  </r>
  <r>
    <x v="363"/>
    <x v="1"/>
    <x v="1387"/>
    <x v="686"/>
    <n v="19.86"/>
    <x v="40"/>
    <x v="490"/>
  </r>
  <r>
    <x v="363"/>
    <x v="2"/>
    <x v="1388"/>
    <x v="2"/>
    <n v="118.7"/>
    <x v="54"/>
    <x v="2"/>
  </r>
  <r>
    <x v="363"/>
    <x v="3"/>
    <x v="1389"/>
    <x v="2"/>
    <n v="189.89"/>
    <x v="91"/>
    <x v="2"/>
  </r>
  <r>
    <x v="363"/>
    <x v="4"/>
    <x v="4"/>
    <x v="2"/>
    <n v="2251.5100000000002"/>
    <x v="4"/>
    <x v="2"/>
  </r>
  <r>
    <x v="364"/>
    <x v="0"/>
    <x v="1390"/>
    <x v="687"/>
    <n v="20.46"/>
    <x v="12"/>
    <x v="124"/>
  </r>
  <r>
    <x v="364"/>
    <x v="1"/>
    <x v="1391"/>
    <x v="688"/>
    <n v="16.760000000000002"/>
    <x v="71"/>
    <x v="32"/>
  </r>
  <r>
    <x v="364"/>
    <x v="2"/>
    <x v="1392"/>
    <x v="2"/>
    <n v="116.26"/>
    <x v="26"/>
    <x v="2"/>
  </r>
  <r>
    <x v="364"/>
    <x v="3"/>
    <x v="1393"/>
    <x v="2"/>
    <n v="197.07"/>
    <x v="64"/>
    <x v="2"/>
  </r>
  <r>
    <x v="364"/>
    <x v="4"/>
    <x v="4"/>
    <x v="2"/>
    <n v="2303.14"/>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5C4293-8AB6-4A8E-AFBC-A4DAC23490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F18" firstHeaderRow="1" firstDataRow="2" firstDataCol="1"/>
  <pivotFields count="2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13">
        <item x="0"/>
        <item x="1"/>
        <item x="2"/>
        <item x="3"/>
        <item x="4"/>
        <item x="5"/>
        <item x="6"/>
        <item x="7"/>
        <item x="8"/>
        <item x="9"/>
        <item x="10"/>
        <item x="11"/>
        <item t="default"/>
      </items>
    </pivotField>
    <pivotField axis="axisCol" showAll="0">
      <items count="5">
        <item x="1"/>
        <item x="2"/>
        <item x="3"/>
        <item x="0"/>
        <item t="default"/>
      </items>
    </pivotField>
    <pivotField showAll="0">
      <items count="4">
        <item x="0"/>
        <item x="1"/>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Sum of Production_t" fld="7"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7C8AF7-9411-4136-B64F-AAFB33B6D5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7" firstHeaderRow="1" firstDataRow="1" firstDataCol="1"/>
  <pivotFields count="2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13">
        <item x="0"/>
        <item x="1"/>
        <item x="2"/>
        <item x="3"/>
        <item x="4"/>
        <item x="5"/>
        <item x="6"/>
        <item x="7"/>
        <item x="8"/>
        <item x="9"/>
        <item x="10"/>
        <item x="11"/>
        <item t="default"/>
      </items>
    </pivotField>
    <pivotField showAll="0">
      <items count="5">
        <item x="1"/>
        <item x="2"/>
        <item x="3"/>
        <item x="0"/>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Average of OEE_pct"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A44287-6F80-4E6B-B185-C2C2BDC5C9F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N9" firstHeaderRow="1" firstDataRow="2" firstDataCol="1"/>
  <pivotFields count="2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Col" showAll="0">
      <items count="13">
        <item x="0"/>
        <item x="1"/>
        <item x="2"/>
        <item x="3"/>
        <item x="4"/>
        <item x="5"/>
        <item x="6"/>
        <item x="7"/>
        <item x="8"/>
        <item x="9"/>
        <item x="10"/>
        <item x="11"/>
        <item t="default"/>
      </items>
    </pivotField>
    <pivotField showAll="0">
      <items count="5">
        <item x="1"/>
        <item x="2"/>
        <item x="3"/>
        <item x="0"/>
        <item t="default"/>
      </items>
    </pivotField>
    <pivotField axis="axisRow" showAll="0">
      <items count="4">
        <item x="0"/>
        <item x="1"/>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Fields count="1">
    <field x="1"/>
  </colFields>
  <colItems count="13">
    <i>
      <x/>
    </i>
    <i>
      <x v="1"/>
    </i>
    <i>
      <x v="2"/>
    </i>
    <i>
      <x v="3"/>
    </i>
    <i>
      <x v="4"/>
    </i>
    <i>
      <x v="5"/>
    </i>
    <i>
      <x v="6"/>
    </i>
    <i>
      <x v="7"/>
    </i>
    <i>
      <x v="8"/>
    </i>
    <i>
      <x v="9"/>
    </i>
    <i>
      <x v="10"/>
    </i>
    <i>
      <x v="11"/>
    </i>
    <i t="grand">
      <x/>
    </i>
  </colItems>
  <dataFields count="1">
    <dataField name="Sum of Production_t" fld="7" baseField="0" baseItem="0"/>
  </dataFields>
  <chartFormats count="2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6" format="24" series="1">
      <pivotArea type="data" outline="0" fieldPosition="0">
        <references count="2">
          <reference field="4294967294" count="1" selected="0">
            <x v="0"/>
          </reference>
          <reference field="1" count="1" selected="0">
            <x v="0"/>
          </reference>
        </references>
      </pivotArea>
    </chartFormat>
    <chartFormat chart="6" format="25" series="1">
      <pivotArea type="data" outline="0" fieldPosition="0">
        <references count="2">
          <reference field="4294967294" count="1" selected="0">
            <x v="0"/>
          </reference>
          <reference field="1" count="1" selected="0">
            <x v="1"/>
          </reference>
        </references>
      </pivotArea>
    </chartFormat>
    <chartFormat chart="6" format="26" series="1">
      <pivotArea type="data" outline="0" fieldPosition="0">
        <references count="2">
          <reference field="4294967294" count="1" selected="0">
            <x v="0"/>
          </reference>
          <reference field="1" count="1" selected="0">
            <x v="2"/>
          </reference>
        </references>
      </pivotArea>
    </chartFormat>
    <chartFormat chart="6" format="27" series="1">
      <pivotArea type="data" outline="0" fieldPosition="0">
        <references count="2">
          <reference field="4294967294" count="1" selected="0">
            <x v="0"/>
          </reference>
          <reference field="1" count="1" selected="0">
            <x v="3"/>
          </reference>
        </references>
      </pivotArea>
    </chartFormat>
    <chartFormat chart="6" format="28" series="1">
      <pivotArea type="data" outline="0" fieldPosition="0">
        <references count="2">
          <reference field="4294967294" count="1" selected="0">
            <x v="0"/>
          </reference>
          <reference field="1" count="1" selected="0">
            <x v="4"/>
          </reference>
        </references>
      </pivotArea>
    </chartFormat>
    <chartFormat chart="6" format="29" series="1">
      <pivotArea type="data" outline="0" fieldPosition="0">
        <references count="2">
          <reference field="4294967294" count="1" selected="0">
            <x v="0"/>
          </reference>
          <reference field="1" count="1" selected="0">
            <x v="5"/>
          </reference>
        </references>
      </pivotArea>
    </chartFormat>
    <chartFormat chart="6" format="30" series="1">
      <pivotArea type="data" outline="0" fieldPosition="0">
        <references count="2">
          <reference field="4294967294" count="1" selected="0">
            <x v="0"/>
          </reference>
          <reference field="1" count="1" selected="0">
            <x v="6"/>
          </reference>
        </references>
      </pivotArea>
    </chartFormat>
    <chartFormat chart="6" format="31" series="1">
      <pivotArea type="data" outline="0" fieldPosition="0">
        <references count="2">
          <reference field="4294967294" count="1" selected="0">
            <x v="0"/>
          </reference>
          <reference field="1" count="1" selected="0">
            <x v="7"/>
          </reference>
        </references>
      </pivotArea>
    </chartFormat>
    <chartFormat chart="6" format="32" series="1">
      <pivotArea type="data" outline="0" fieldPosition="0">
        <references count="2">
          <reference field="4294967294" count="1" selected="0">
            <x v="0"/>
          </reference>
          <reference field="1" count="1" selected="0">
            <x v="8"/>
          </reference>
        </references>
      </pivotArea>
    </chartFormat>
    <chartFormat chart="6" format="33" series="1">
      <pivotArea type="data" outline="0" fieldPosition="0">
        <references count="2">
          <reference field="4294967294" count="1" selected="0">
            <x v="0"/>
          </reference>
          <reference field="1" count="1" selected="0">
            <x v="9"/>
          </reference>
        </references>
      </pivotArea>
    </chartFormat>
    <chartFormat chart="6" format="34" series="1">
      <pivotArea type="data" outline="0" fieldPosition="0">
        <references count="2">
          <reference field="4294967294" count="1" selected="0">
            <x v="0"/>
          </reference>
          <reference field="1" count="1" selected="0">
            <x v="10"/>
          </reference>
        </references>
      </pivotArea>
    </chartFormat>
    <chartFormat chart="6" format="35" series="1">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B97BBC-9629-4671-8B2B-162100F51A3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N9" firstHeaderRow="1" firstDataRow="2" firstDataCol="1"/>
  <pivotFields count="2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Col" showAll="0">
      <items count="13">
        <item x="0"/>
        <item x="1"/>
        <item x="2"/>
        <item x="3"/>
        <item x="4"/>
        <item x="5"/>
        <item x="6"/>
        <item x="7"/>
        <item x="8"/>
        <item x="9"/>
        <item x="10"/>
        <item x="11"/>
        <item t="default"/>
      </items>
    </pivotField>
    <pivotField showAll="0">
      <items count="5">
        <item x="1"/>
        <item x="2"/>
        <item x="3"/>
        <item x="0"/>
        <item t="default"/>
      </items>
    </pivotField>
    <pivotField axis="axisRow"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Fields count="1">
    <field x="1"/>
  </colFields>
  <colItems count="13">
    <i>
      <x/>
    </i>
    <i>
      <x v="1"/>
    </i>
    <i>
      <x v="2"/>
    </i>
    <i>
      <x v="3"/>
    </i>
    <i>
      <x v="4"/>
    </i>
    <i>
      <x v="5"/>
    </i>
    <i>
      <x v="6"/>
    </i>
    <i>
      <x v="7"/>
    </i>
    <i>
      <x v="8"/>
    </i>
    <i>
      <x v="9"/>
    </i>
    <i>
      <x v="10"/>
    </i>
    <i>
      <x v="11"/>
    </i>
    <i t="grand">
      <x/>
    </i>
  </colItems>
  <dataFields count="1">
    <dataField name="Average of Quality_pct" fld="10" subtotal="average" baseField="0" baseItem="0"/>
  </dataFields>
  <chartFormats count="2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2" format="24" series="1">
      <pivotArea type="data" outline="0" fieldPosition="0">
        <references count="2">
          <reference field="4294967294" count="1" selected="0">
            <x v="0"/>
          </reference>
          <reference field="1" count="1" selected="0">
            <x v="0"/>
          </reference>
        </references>
      </pivotArea>
    </chartFormat>
    <chartFormat chart="2" format="25" series="1">
      <pivotArea type="data" outline="0" fieldPosition="0">
        <references count="2">
          <reference field="4294967294" count="1" selected="0">
            <x v="0"/>
          </reference>
          <reference field="1" count="1" selected="0">
            <x v="1"/>
          </reference>
        </references>
      </pivotArea>
    </chartFormat>
    <chartFormat chart="2" format="26" series="1">
      <pivotArea type="data" outline="0" fieldPosition="0">
        <references count="2">
          <reference field="4294967294" count="1" selected="0">
            <x v="0"/>
          </reference>
          <reference field="1" count="1" selected="0">
            <x v="2"/>
          </reference>
        </references>
      </pivotArea>
    </chartFormat>
    <chartFormat chart="2" format="27" series="1">
      <pivotArea type="data" outline="0" fieldPosition="0">
        <references count="2">
          <reference field="4294967294" count="1" selected="0">
            <x v="0"/>
          </reference>
          <reference field="1" count="1" selected="0">
            <x v="3"/>
          </reference>
        </references>
      </pivotArea>
    </chartFormat>
    <chartFormat chart="2" format="28" series="1">
      <pivotArea type="data" outline="0" fieldPosition="0">
        <references count="2">
          <reference field="4294967294" count="1" selected="0">
            <x v="0"/>
          </reference>
          <reference field="1" count="1" selected="0">
            <x v="4"/>
          </reference>
        </references>
      </pivotArea>
    </chartFormat>
    <chartFormat chart="2" format="29" series="1">
      <pivotArea type="data" outline="0" fieldPosition="0">
        <references count="2">
          <reference field="4294967294" count="1" selected="0">
            <x v="0"/>
          </reference>
          <reference field="1" count="1" selected="0">
            <x v="5"/>
          </reference>
        </references>
      </pivotArea>
    </chartFormat>
    <chartFormat chart="2" format="30" series="1">
      <pivotArea type="data" outline="0" fieldPosition="0">
        <references count="2">
          <reference field="4294967294" count="1" selected="0">
            <x v="0"/>
          </reference>
          <reference field="1" count="1" selected="0">
            <x v="6"/>
          </reference>
        </references>
      </pivotArea>
    </chartFormat>
    <chartFormat chart="2" format="31" series="1">
      <pivotArea type="data" outline="0" fieldPosition="0">
        <references count="2">
          <reference field="4294967294" count="1" selected="0">
            <x v="0"/>
          </reference>
          <reference field="1" count="1" selected="0">
            <x v="7"/>
          </reference>
        </references>
      </pivotArea>
    </chartFormat>
    <chartFormat chart="2" format="32" series="1">
      <pivotArea type="data" outline="0" fieldPosition="0">
        <references count="2">
          <reference field="4294967294" count="1" selected="0">
            <x v="0"/>
          </reference>
          <reference field="1" count="1" selected="0">
            <x v="8"/>
          </reference>
        </references>
      </pivotArea>
    </chartFormat>
    <chartFormat chart="2" format="33" series="1">
      <pivotArea type="data" outline="0" fieldPosition="0">
        <references count="2">
          <reference field="4294967294" count="1" selected="0">
            <x v="0"/>
          </reference>
          <reference field="1" count="1" selected="0">
            <x v="9"/>
          </reference>
        </references>
      </pivotArea>
    </chartFormat>
    <chartFormat chart="2" format="34" series="1">
      <pivotArea type="data" outline="0" fieldPosition="0">
        <references count="2">
          <reference field="4294967294" count="1" selected="0">
            <x v="0"/>
          </reference>
          <reference field="1" count="1" selected="0">
            <x v="10"/>
          </reference>
        </references>
      </pivotArea>
    </chartFormat>
    <chartFormat chart="2" format="35" series="1">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099705-5FC3-45AB-9573-E4CC2F41F46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69" firstHeaderRow="1" firstDataRow="1" firstDataCol="1"/>
  <pivotFields count="20">
    <pivotField axis="axisRow"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5">
        <item x="1"/>
        <item x="2"/>
        <item x="3"/>
        <item x="0"/>
        <item t="default"/>
      </items>
    </pivotField>
    <pivotField showAll="0">
      <items count="4">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3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t="grand">
      <x/>
    </i>
  </rowItems>
  <colItems count="1">
    <i/>
  </colItems>
  <dataFields count="1">
    <dataField name="Average of Target_Production_t"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673F88-6D36-4EFD-95F5-A8FFBCE31A2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F18" firstHeaderRow="1" firstDataRow="2" firstDataCol="1"/>
  <pivotFields count="2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Col" showAll="0">
      <items count="5">
        <item x="1"/>
        <item x="2"/>
        <item x="3"/>
        <item x="0"/>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9"/>
  </rowFields>
  <rowItems count="13">
    <i>
      <x v="1"/>
    </i>
    <i>
      <x v="2"/>
    </i>
    <i>
      <x v="3"/>
    </i>
    <i>
      <x v="4"/>
    </i>
    <i>
      <x v="5"/>
    </i>
    <i>
      <x v="6"/>
    </i>
    <i>
      <x v="7"/>
    </i>
    <i>
      <x v="8"/>
    </i>
    <i>
      <x v="9"/>
    </i>
    <i>
      <x v="10"/>
    </i>
    <i>
      <x v="11"/>
    </i>
    <i>
      <x v="12"/>
    </i>
    <i t="grand">
      <x/>
    </i>
  </rowItems>
  <colFields count="1">
    <field x="2"/>
  </colFields>
  <colItems count="5">
    <i>
      <x/>
    </i>
    <i>
      <x v="1"/>
    </i>
    <i>
      <x v="2"/>
    </i>
    <i>
      <x v="3"/>
    </i>
    <i t="grand">
      <x/>
    </i>
  </colItems>
  <dataFields count="1">
    <dataField name="Sum of Specific_Steam_t_per_t" fld="16"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337953-D5BA-4506-8882-017A8EFD92C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F18" firstHeaderRow="1" firstDataRow="2" firstDataCol="1"/>
  <pivotFields count="2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13">
        <item x="0"/>
        <item x="1"/>
        <item x="2"/>
        <item x="3"/>
        <item x="4"/>
        <item x="5"/>
        <item x="6"/>
        <item x="7"/>
        <item x="8"/>
        <item x="9"/>
        <item x="10"/>
        <item x="11"/>
        <item t="default"/>
      </items>
    </pivotField>
    <pivotField axis="axisCol" showAll="0">
      <items count="5">
        <item x="1"/>
        <item x="2"/>
        <item x="3"/>
        <item x="0"/>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Sum of Specific_Power_kWh_per_t" fld="17"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89A285-70C2-444D-A022-6F5FBDA053E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ONTH">
  <location ref="A4:C17" firstHeaderRow="0" firstDataRow="1" firstDataCol="1"/>
  <pivotFields count="2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13">
        <item x="0"/>
        <item x="1"/>
        <item x="2"/>
        <item x="3"/>
        <item x="4"/>
        <item x="5"/>
        <item x="6"/>
        <item x="7"/>
        <item x="8"/>
        <item x="9"/>
        <item x="10"/>
        <item x="11"/>
        <item t="default"/>
      </items>
    </pivotField>
    <pivotField showAll="0">
      <items count="5">
        <item x="1"/>
        <item x="2"/>
        <item x="3"/>
        <item x="0"/>
        <item t="default"/>
      </items>
    </pivotField>
    <pivotField showAll="0">
      <items count="4">
        <item x="0"/>
        <item x="1"/>
        <item x="2"/>
        <item t="default"/>
      </items>
    </pivotField>
    <pivotField dataField="1" showAll="0">
      <items count="1369">
        <item x="1182"/>
        <item x="1201"/>
        <item x="1264"/>
        <item x="1176"/>
        <item x="1324"/>
        <item x="1217"/>
        <item x="1181"/>
        <item x="1300"/>
        <item x="1259"/>
        <item x="1296"/>
        <item x="1200"/>
        <item x="1303"/>
        <item x="1148"/>
        <item x="1180"/>
        <item x="1142"/>
        <item x="1152"/>
        <item x="1249"/>
        <item x="1277"/>
        <item x="1161"/>
        <item x="1271"/>
        <item x="1197"/>
        <item x="1263"/>
        <item x="1318"/>
        <item x="1312"/>
        <item x="1330"/>
        <item x="1179"/>
        <item x="1339"/>
        <item x="1175"/>
        <item x="1137"/>
        <item x="1308"/>
        <item x="1332"/>
        <item x="1216"/>
        <item x="1299"/>
        <item x="1150"/>
        <item x="1363"/>
        <item x="1235"/>
        <item x="1199"/>
        <item x="1069"/>
        <item x="1166"/>
        <item x="1331"/>
        <item x="1262"/>
        <item x="1118"/>
        <item x="1258"/>
        <item x="1307"/>
        <item x="1174"/>
        <item x="1341"/>
        <item x="1129"/>
        <item x="1323"/>
        <item x="1295"/>
        <item x="1244"/>
        <item x="1210"/>
        <item x="783"/>
        <item x="1322"/>
        <item x="1147"/>
        <item x="1261"/>
        <item x="1215"/>
        <item x="1206"/>
        <item x="1076"/>
        <item x="1106"/>
        <item x="1255"/>
        <item x="1285"/>
        <item x="1327"/>
        <item x="1141"/>
        <item x="1248"/>
        <item x="1173"/>
        <item x="1301"/>
        <item x="1233"/>
        <item x="1146"/>
        <item x="252"/>
        <item x="1160"/>
        <item x="279"/>
        <item x="172"/>
        <item x="1037"/>
        <item x="1212"/>
        <item x="1196"/>
        <item x="934"/>
        <item x="1362"/>
        <item x="1214"/>
        <item x="1311"/>
        <item x="1346"/>
        <item x="1280"/>
        <item x="1338"/>
        <item x="1240"/>
        <item x="1178"/>
        <item x="1127"/>
        <item x="1268"/>
        <item x="1064"/>
        <item x="958"/>
        <item x="1136"/>
        <item x="1302"/>
        <item x="1020"/>
        <item x="1298"/>
        <item x="1100"/>
        <item x="1155"/>
        <item x="581"/>
        <item x="87"/>
        <item x="1305"/>
        <item x="54"/>
        <item x="1110"/>
        <item x="1051"/>
        <item x="1164"/>
        <item x="1073"/>
        <item x="1098"/>
        <item x="1092"/>
        <item x="1140"/>
        <item x="1247"/>
        <item x="1316"/>
        <item x="1149"/>
        <item x="365"/>
        <item x="1276"/>
        <item x="1234"/>
        <item x="1198"/>
        <item x="1159"/>
        <item x="1068"/>
        <item x="1165"/>
        <item x="1364"/>
        <item x="925"/>
        <item x="1195"/>
        <item x="1117"/>
        <item x="1170"/>
        <item x="1317"/>
        <item x="818"/>
        <item x="268"/>
        <item x="1055"/>
        <item x="1289"/>
        <item x="1113"/>
        <item x="1177"/>
        <item x="1283"/>
        <item x="1139"/>
        <item x="1223"/>
        <item x="1340"/>
        <item x="1083"/>
        <item x="1135"/>
        <item x="1275"/>
        <item x="1306"/>
        <item x="1243"/>
        <item x="1158"/>
        <item x="1270"/>
        <item x="1209"/>
        <item x="424"/>
        <item x="695"/>
        <item x="1321"/>
        <item x="1194"/>
        <item x="1190"/>
        <item x="1091"/>
        <item x="20"/>
        <item x="1310"/>
        <item x="1004"/>
        <item x="1105"/>
        <item x="798"/>
        <item x="1254"/>
        <item x="544"/>
        <item x="1257"/>
        <item x="972"/>
        <item x="900"/>
        <item x="1172"/>
        <item x="1284"/>
        <item x="456"/>
        <item x="988"/>
        <item x="251"/>
        <item x="876"/>
        <item x="278"/>
        <item x="1057"/>
        <item x="171"/>
        <item x="1036"/>
        <item x="1211"/>
        <item x="1116"/>
        <item x="933"/>
        <item x="1221"/>
        <item x="1132"/>
        <item x="1205"/>
        <item x="1345"/>
        <item x="979"/>
        <item x="1337"/>
        <item x="296"/>
        <item x="1203"/>
        <item x="1126"/>
        <item x="1267"/>
        <item x="615"/>
        <item x="1063"/>
        <item x="957"/>
        <item x="132"/>
        <item x="1242"/>
        <item x="1333"/>
        <item x="1019"/>
        <item x="1067"/>
        <item x="1208"/>
        <item x="782"/>
        <item x="32"/>
        <item x="1320"/>
        <item x="580"/>
        <item x="86"/>
        <item x="1304"/>
        <item x="53"/>
        <item x="1153"/>
        <item x="308"/>
        <item x="1050"/>
        <item x="1163"/>
        <item x="1072"/>
        <item x="1097"/>
        <item x="1326"/>
        <item x="1087"/>
        <item x="375"/>
        <item x="1171"/>
        <item x="1124"/>
        <item x="364"/>
        <item x="1145"/>
        <item x="183"/>
        <item x="250"/>
        <item x="1040"/>
        <item x="277"/>
        <item x="1218"/>
        <item x="170"/>
        <item x="238"/>
        <item x="781"/>
        <item x="1328"/>
        <item x="932"/>
        <item x="1274"/>
        <item x="1169"/>
        <item x="120"/>
        <item x="267"/>
        <item x="1054"/>
        <item x="1279"/>
        <item x="500"/>
        <item x="1288"/>
        <item x="1253"/>
        <item x="1112"/>
        <item x="1325"/>
        <item x="1125"/>
        <item x="1138"/>
        <item x="1246"/>
        <item x="1062"/>
        <item x="593"/>
        <item x="763"/>
        <item x="1144"/>
        <item x="1018"/>
        <item x="249"/>
        <item x="867"/>
        <item x="276"/>
        <item x="730"/>
        <item x="169"/>
        <item x="423"/>
        <item x="694"/>
        <item x="85"/>
        <item x="574"/>
        <item x="52"/>
        <item x="1109"/>
        <item x="19"/>
        <item x="353"/>
        <item x="1003"/>
        <item x="751"/>
        <item x="797"/>
        <item x="65"/>
        <item x="328"/>
        <item x="543"/>
        <item x="772"/>
        <item x="971"/>
        <item x="899"/>
        <item x="363"/>
        <item x="455"/>
        <item x="956"/>
        <item x="987"/>
        <item x="337"/>
        <item x="1017"/>
        <item x="875"/>
        <item x="870"/>
        <item x="634"/>
        <item x="924"/>
        <item x="1356"/>
        <item x="384"/>
        <item x="1273"/>
        <item x="84"/>
        <item x="989"/>
        <item x="44"/>
        <item x="1053"/>
        <item x="828"/>
        <item x="1049"/>
        <item x="978"/>
        <item x="1078"/>
        <item x="1096"/>
        <item x="295"/>
        <item x="1027"/>
        <item x="144"/>
        <item x="968"/>
        <item x="319"/>
        <item x="1082"/>
        <item x="362"/>
        <item x="1232"/>
        <item x="131"/>
        <item x="806"/>
        <item x="216"/>
        <item x="462"/>
        <item x="1066"/>
        <item x="262"/>
        <item x="422"/>
        <item x="31"/>
        <item x="1193"/>
        <item x="1042"/>
        <item x="153"/>
        <item x="756"/>
        <item x="18"/>
        <item x="75"/>
        <item x="266"/>
        <item x="307"/>
        <item x="796"/>
        <item x="1287"/>
        <item x="509"/>
        <item x="542"/>
        <item x="1086"/>
        <item x="970"/>
        <item x="374"/>
        <item x="713"/>
        <item x="885"/>
        <item x="454"/>
        <item x="986"/>
        <item x="182"/>
        <item x="470"/>
        <item x="286"/>
        <item x="586"/>
        <item x="1226"/>
        <item x="1056"/>
        <item x="578"/>
        <item x="237"/>
        <item x="693"/>
        <item x="1366"/>
        <item x="1319"/>
        <item x="1189"/>
        <item x="1090"/>
        <item x="119"/>
        <item x="17"/>
        <item x="907"/>
        <item x="977"/>
        <item x="1046"/>
        <item x="499"/>
        <item x="294"/>
        <item x="431"/>
        <item x="541"/>
        <item x="905"/>
        <item x="614"/>
        <item x="445"/>
        <item x="1245"/>
        <item x="130"/>
        <item x="453"/>
        <item x="985"/>
        <item x="994"/>
        <item x="248"/>
        <item x="1065"/>
        <item x="813"/>
        <item x="275"/>
        <item x="30"/>
        <item x="168"/>
        <item x="1041"/>
        <item x="152"/>
        <item x="573"/>
        <item x="811"/>
        <item x="1344"/>
        <item x="414"/>
        <item x="306"/>
        <item x="1349"/>
        <item x="976"/>
        <item x="750"/>
        <item x="64"/>
        <item x="293"/>
        <item x="373"/>
        <item x="771"/>
        <item x="8"/>
        <item x="613"/>
        <item x="488"/>
        <item x="1061"/>
        <item x="129"/>
        <item x="285"/>
        <item x="336"/>
        <item x="109"/>
        <item x="1297"/>
        <item x="227"/>
        <item x="236"/>
        <item x="780"/>
        <item x="29"/>
        <item x="204"/>
        <item x="383"/>
        <item x="83"/>
        <item x="716"/>
        <item x="51"/>
        <item x="43"/>
        <item x="650"/>
        <item x="305"/>
        <item x="498"/>
        <item x="1071"/>
        <item x="1252"/>
        <item x="1095"/>
        <item x="862"/>
        <item x="1313"/>
        <item x="143"/>
        <item x="967"/>
        <item x="318"/>
        <item x="592"/>
        <item x="361"/>
        <item x="1010"/>
        <item x="181"/>
        <item x="247"/>
        <item x="215"/>
        <item x="274"/>
        <item x="667"/>
        <item x="261"/>
        <item x="167"/>
        <item x="235"/>
        <item x="1185"/>
        <item x="405"/>
        <item x="1005"/>
        <item x="193"/>
        <item x="243"/>
        <item x="118"/>
        <item x="74"/>
        <item x="391"/>
        <item x="749"/>
        <item x="497"/>
        <item x="63"/>
        <item x="327"/>
        <item x="526"/>
        <item x="770"/>
        <item x="658"/>
        <item x="1033"/>
        <item x="487"/>
        <item x="884"/>
        <item x="624"/>
        <item x="591"/>
        <item x="335"/>
        <item x="469"/>
        <item x="1016"/>
        <item x="585"/>
        <item x="633"/>
        <item x="666"/>
        <item x="729"/>
        <item x="421"/>
        <item x="382"/>
        <item x="692"/>
        <item x="82"/>
        <item x="572"/>
        <item x="42"/>
        <item x="1108"/>
        <item x="16"/>
        <item x="352"/>
        <item x="1002"/>
        <item x="740"/>
        <item x="748"/>
        <item x="517"/>
        <item x="62"/>
        <item x="142"/>
        <item x="769"/>
        <item x="317"/>
        <item x="969"/>
        <item x="444"/>
        <item x="360"/>
        <item x="452"/>
        <item x="805"/>
        <item x="914"/>
        <item x="214"/>
        <item x="346"/>
        <item x="684"/>
        <item x="260"/>
        <item x="632"/>
        <item x="97"/>
        <item x="1058"/>
        <item x="1103"/>
        <item x="381"/>
        <item x="192"/>
        <item x="242"/>
        <item x="161"/>
        <item x="41"/>
        <item x="478"/>
        <item x="827"/>
        <item x="508"/>
        <item x="941"/>
        <item x="674"/>
        <item x="292"/>
        <item x="1026"/>
        <item x="141"/>
        <item x="7"/>
        <item x="316"/>
        <item x="612"/>
        <item x="1347"/>
        <item x="999"/>
        <item x="128"/>
        <item x="804"/>
        <item x="213"/>
        <item x="108"/>
        <item x="226"/>
        <item x="1360"/>
        <item x="259"/>
        <item x="420"/>
        <item x="28"/>
        <item x="203"/>
        <item x="621"/>
        <item x="151"/>
        <item x="755"/>
        <item x="15"/>
        <item x="724"/>
        <item x="73"/>
        <item x="304"/>
        <item x="795"/>
        <item x="507"/>
        <item x="430"/>
        <item x="540"/>
        <item x="904"/>
        <item x="644"/>
        <item x="372"/>
        <item x="712"/>
        <item x="566"/>
        <item x="451"/>
        <item x="984"/>
        <item x="180"/>
        <item x="345"/>
        <item x="284"/>
        <item x="789"/>
        <item x="584"/>
        <item x="96"/>
        <item x="577"/>
        <item x="234"/>
        <item x="1023"/>
        <item x="1365"/>
        <item x="404"/>
        <item x="1220"/>
        <item x="1334"/>
        <item x="413"/>
        <item x="117"/>
        <item x="723"/>
        <item x="975"/>
        <item x="940"/>
        <item x="496"/>
        <item x="291"/>
        <item x="525"/>
        <item x="429"/>
        <item x="6"/>
        <item x="903"/>
        <item x="443"/>
        <item x="1236"/>
        <item x="1123"/>
        <item x="127"/>
        <item x="762"/>
        <item x="107"/>
        <item x="678"/>
        <item x="225"/>
        <item x="866"/>
        <item x="812"/>
        <item x="665"/>
        <item x="27"/>
        <item x="202"/>
        <item x="606"/>
        <item x="150"/>
        <item x="571"/>
        <item x="810"/>
        <item x="853"/>
        <item x="412"/>
        <item x="303"/>
        <item x="351"/>
        <item x="739"/>
        <item x="747"/>
        <item x="918"/>
        <item x="61"/>
        <item x="326"/>
        <item x="371"/>
        <item x="1156"/>
        <item x="5"/>
        <item x="910"/>
        <item x="486"/>
        <item x="1009"/>
        <item x="179"/>
        <item x="283"/>
        <item x="334"/>
        <item x="106"/>
        <item x="683"/>
        <item x="224"/>
        <item x="869"/>
        <item x="233"/>
        <item x="1022"/>
        <item x="395"/>
        <item x="201"/>
        <item x="1272"/>
        <item x="1213"/>
        <item x="116"/>
        <item x="852"/>
        <item x="40"/>
        <item x="477"/>
        <item x="826"/>
        <item x="495"/>
        <item x="840"/>
        <item x="1251"/>
        <item x="524"/>
        <item x="861"/>
        <item x="657"/>
        <item x="140"/>
        <item x="966"/>
        <item x="315"/>
        <item x="565"/>
        <item x="590"/>
        <item x="761"/>
        <item x="857"/>
        <item x="803"/>
        <item x="246"/>
        <item x="212"/>
        <item x="273"/>
        <item x="664"/>
        <item x="166"/>
        <item x="534"/>
        <item x="777"/>
        <item x="1184"/>
        <item x="570"/>
        <item x="403"/>
        <item x="191"/>
        <item x="754"/>
        <item x="160"/>
        <item x="72"/>
        <item x="390"/>
        <item x="738"/>
        <item x="746"/>
        <item x="917"/>
        <item x="60"/>
        <item x="325"/>
        <item x="1202"/>
        <item x="768"/>
        <item x="643"/>
        <item x="1032"/>
        <item x="485"/>
        <item x="883"/>
        <item x="554"/>
        <item x="1102"/>
        <item x="333"/>
        <item x="599"/>
        <item x="468"/>
        <item x="682"/>
        <item x="583"/>
        <item x="631"/>
        <item x="1154"/>
        <item x="704"/>
        <item x="533"/>
        <item x="380"/>
        <item x="81"/>
        <item x="822"/>
        <item x="50"/>
        <item x="39"/>
        <item x="476"/>
        <item x="825"/>
        <item x="722"/>
        <item x="839"/>
        <item x="737"/>
        <item x="1094"/>
        <item x="673"/>
        <item x="516"/>
        <item x="428"/>
        <item x="139"/>
        <item x="965"/>
        <item x="314"/>
        <item x="442"/>
        <item x="359"/>
        <item x="998"/>
        <item x="1329"/>
        <item x="802"/>
        <item x="913"/>
        <item x="211"/>
        <item x="344"/>
        <item x="681"/>
        <item x="258"/>
        <item x="922"/>
        <item x="95"/>
        <item x="1192"/>
        <item x="605"/>
        <item x="190"/>
        <item x="815"/>
        <item x="159"/>
        <item x="71"/>
        <item x="389"/>
        <item x="475"/>
        <item x="1269"/>
        <item x="1286"/>
        <item x="506"/>
        <item x="1293"/>
        <item x="672"/>
        <item x="699"/>
        <item x="642"/>
        <item x="1031"/>
        <item x="711"/>
        <item x="4"/>
        <item x="553"/>
        <item x="1134"/>
        <item x="945"/>
        <item x="467"/>
        <item x="436"/>
        <item x="105"/>
        <item x="1225"/>
        <item x="223"/>
        <item x="703"/>
        <item x="419"/>
        <item x="776"/>
        <item x="394"/>
        <item x="200"/>
        <item x="620"/>
        <item x="1089"/>
        <item x="14"/>
        <item x="721"/>
        <item x="1075"/>
        <item x="649"/>
        <item x="846"/>
        <item x="794"/>
        <item x="1250"/>
        <item x="427"/>
        <item x="1309"/>
        <item x="902"/>
        <item x="641"/>
        <item x="441"/>
        <item x="1151"/>
        <item x="552"/>
        <item x="450"/>
        <item x="983"/>
        <item x="1008"/>
        <item x="343"/>
        <item x="245"/>
        <item x="788"/>
        <item x="272"/>
        <item x="881"/>
        <item x="94"/>
        <item x="165"/>
        <item x="604"/>
        <item x="1115"/>
        <item x="1265"/>
        <item x="402"/>
        <item x="1219"/>
        <item x="411"/>
        <item x="1131"/>
        <item x="559"/>
        <item x="1260"/>
        <item x="948"/>
        <item x="939"/>
        <item x="1336"/>
        <item x="290"/>
        <item x="523"/>
        <item x="951"/>
        <item x="3"/>
        <item x="656"/>
        <item x="611"/>
        <item x="1343"/>
        <item x="1060"/>
        <item x="126"/>
        <item x="960"/>
        <item x="1241"/>
        <item x="104"/>
        <item x="1015"/>
        <item x="222"/>
        <item x="1207"/>
        <item x="779"/>
        <item x="26"/>
        <item x="199"/>
        <item x="532"/>
        <item x="80"/>
        <item x="1229"/>
        <item x="809"/>
        <item x="49"/>
        <item x="1074"/>
        <item x="302"/>
        <item x="845"/>
        <item x="1162"/>
        <item x="1070"/>
        <item x="736"/>
        <item x="1093"/>
        <item x="515"/>
        <item x="1085"/>
        <item x="370"/>
        <item x="1143"/>
        <item x="564"/>
        <item x="909"/>
        <item x="358"/>
        <item x="1007"/>
        <item x="178"/>
        <item x="244"/>
        <item x="282"/>
        <item x="254"/>
        <item x="271"/>
        <item x="680"/>
        <item x="164"/>
        <item x="232"/>
        <item x="175"/>
        <item x="1039"/>
        <item x="890"/>
        <item x="401"/>
        <item x="937"/>
        <item x="1168"/>
        <item x="115"/>
        <item x="817"/>
        <item x="265"/>
        <item x="474"/>
        <item x="1045"/>
        <item x="494"/>
        <item x="838"/>
        <item x="1292"/>
        <item x="522"/>
        <item x="671"/>
        <item x="655"/>
        <item x="1266"/>
        <item x="1128"/>
        <item x="1059"/>
        <item x="1122"/>
        <item x="589"/>
        <item x="760"/>
        <item x="959"/>
        <item x="856"/>
        <item x="1014"/>
        <item x="1099"/>
        <item x="865"/>
        <item x="1101"/>
        <item x="663"/>
        <item x="728"/>
        <item x="418"/>
        <item x="531"/>
        <item x="79"/>
        <item x="1183"/>
        <item x="90"/>
        <item x="48"/>
        <item x="13"/>
        <item x="350"/>
        <item x="1048"/>
        <item x="1001"/>
        <item x="735"/>
        <item x="793"/>
        <item x="916"/>
        <item x="59"/>
        <item x="928"/>
        <item x="539"/>
        <item x="767"/>
        <item x="640"/>
        <item x="898"/>
        <item x="357"/>
        <item x="484"/>
        <item x="367"/>
        <item x="1278"/>
        <item x="982"/>
        <item x="332"/>
        <item x="598"/>
        <item x="679"/>
        <item x="874"/>
        <item x="868"/>
        <item x="630"/>
        <item x="923"/>
        <item x="1355"/>
        <item x="927"/>
        <item x="379"/>
        <item x="1167"/>
        <item x="1120"/>
        <item x="821"/>
        <item x="38"/>
        <item x="820"/>
        <item x="270"/>
        <item x="930"/>
        <item x="837"/>
        <item x="1291"/>
        <item x="1111"/>
        <item x="289"/>
        <item x="1025"/>
        <item x="1282"/>
        <item x="138"/>
        <item x="964"/>
        <item x="313"/>
        <item x="1081"/>
        <item x="1342"/>
        <item x="997"/>
        <item x="125"/>
        <item x="801"/>
        <item x="912"/>
        <item x="210"/>
        <item x="461"/>
        <item x="1227"/>
        <item x="257"/>
        <item x="417"/>
        <item x="775"/>
        <item x="25"/>
        <item x="785"/>
        <item x="603"/>
        <item x="149"/>
        <item x="189"/>
        <item x="12"/>
        <item x="158"/>
        <item x="23"/>
        <item x="388"/>
        <item x="301"/>
        <item x="792"/>
        <item x="1107"/>
        <item x="505"/>
        <item x="538"/>
        <item x="1084"/>
        <item x="547"/>
        <item x="369"/>
        <item x="973"/>
        <item x="710"/>
        <item x="551"/>
        <item x="449"/>
        <item x="981"/>
        <item x="177"/>
        <item x="944"/>
        <item x="281"/>
        <item x="873"/>
        <item x="253"/>
        <item x="878"/>
        <item x="280"/>
        <item x="576"/>
        <item x="231"/>
        <item x="174"/>
        <item x="1358"/>
        <item x="889"/>
        <item x="1119"/>
        <item x="936"/>
        <item x="1130"/>
        <item x="114"/>
        <item x="1133"/>
        <item x="720"/>
        <item x="974"/>
        <item x="493"/>
        <item x="1281"/>
        <item x="288"/>
        <item x="1024"/>
        <item x="299"/>
        <item x="1029"/>
        <item x="901"/>
        <item x="610"/>
        <item x="440"/>
        <item x="618"/>
        <item x="1121"/>
        <item x="124"/>
        <item x="759"/>
        <item x="135"/>
        <item x="961"/>
        <item x="342"/>
        <item x="1021"/>
        <item x="864"/>
        <item x="662"/>
        <item x="93"/>
        <item x="24"/>
        <item x="784"/>
        <item x="35"/>
        <item x="148"/>
        <item x="1044"/>
        <item x="89"/>
        <item x="808"/>
        <item x="410"/>
        <item x="56"/>
        <item x="300"/>
        <item x="1077"/>
        <item x="311"/>
        <item x="1052"/>
        <item x="745"/>
        <item x="1256"/>
        <item x="58"/>
        <item x="324"/>
        <item x="368"/>
        <item x="766"/>
        <item x="2"/>
        <item x="376"/>
        <item x="954"/>
        <item x="483"/>
        <item x="1224"/>
        <item x="176"/>
        <item x="399"/>
        <item x="186"/>
        <item x="103"/>
        <item x="287"/>
        <item x="221"/>
        <item x="629"/>
        <item x="173"/>
        <item x="1038"/>
        <item x="241"/>
        <item x="198"/>
        <item x="378"/>
        <item x="935"/>
        <item x="715"/>
        <item x="113"/>
        <item x="37"/>
        <item x="123"/>
        <item x="269"/>
        <item x="824"/>
        <item x="492"/>
        <item x="1047"/>
        <item x="503"/>
        <item x="1290"/>
        <item x="1294"/>
        <item x="860"/>
        <item x="1204"/>
        <item x="137"/>
        <item x="963"/>
        <item x="312"/>
        <item x="563"/>
        <item x="588"/>
        <item x="758"/>
        <item x="595"/>
        <item x="765"/>
        <item x="800"/>
        <item x="209"/>
        <item x="460"/>
        <item x="661"/>
        <item x="727"/>
        <item x="256"/>
        <item x="732"/>
        <item x="849"/>
        <item x="426"/>
        <item x="697"/>
        <item x="88"/>
        <item x="1188"/>
        <item x="188"/>
        <item x="55"/>
        <item x="157"/>
        <item x="70"/>
        <item x="22"/>
        <item x="356"/>
        <item x="744"/>
        <item x="1359"/>
        <item x="57"/>
        <item x="323"/>
        <item x="68"/>
        <item x="330"/>
        <item x="546"/>
        <item x="654"/>
        <item x="1030"/>
        <item x="709"/>
        <item x="482"/>
        <item x="366"/>
        <item x="491"/>
        <item x="458"/>
        <item x="331"/>
        <item x="466"/>
        <item x="340"/>
        <item x="1191"/>
        <item x="582"/>
        <item x="628"/>
        <item x="872"/>
        <item x="636"/>
        <item x="926"/>
        <item x="377"/>
        <item x="1357"/>
        <item x="387"/>
        <item x="1367"/>
        <item x="894"/>
        <item x="36"/>
        <item x="819"/>
        <item x="47"/>
        <item x="719"/>
        <item x="831"/>
        <item x="931"/>
        <item x="734"/>
        <item x="1080"/>
        <item x="514"/>
        <item x="1114"/>
        <item x="298"/>
        <item x="136"/>
        <item x="962"/>
        <item x="147"/>
        <item x="439"/>
        <item x="322"/>
        <item x="617"/>
        <item x="1348"/>
        <item x="879"/>
        <item x="134"/>
        <item x="208"/>
        <item x="459"/>
        <item x="219"/>
        <item x="465"/>
        <item x="255"/>
        <item x="1237"/>
        <item x="92"/>
        <item x="425"/>
        <item x="696"/>
        <item x="34"/>
        <item x="1354"/>
        <item x="187"/>
        <item x="155"/>
        <item x="156"/>
        <item x="69"/>
        <item x="21"/>
        <item x="78"/>
        <item x="393"/>
        <item x="310"/>
        <item x="504"/>
        <item x="799"/>
        <item x="511"/>
        <item x="545"/>
        <item x="882"/>
        <item x="1088"/>
        <item x="708"/>
        <item x="1"/>
        <item x="623"/>
        <item x="886"/>
        <item x="457"/>
        <item x="627"/>
        <item x="943"/>
        <item x="185"/>
        <item x="435"/>
        <item x="102"/>
        <item x="877"/>
        <item x="220"/>
        <item x="702"/>
        <item x="579"/>
        <item x="707"/>
        <item x="240"/>
        <item x="197"/>
        <item x="619"/>
        <item x="1228"/>
        <item x="1222"/>
        <item x="1335"/>
        <item x="718"/>
        <item x="122"/>
        <item x="648"/>
        <item x="844"/>
        <item x="980"/>
        <item x="502"/>
        <item x="297"/>
        <item x="1028"/>
        <item x="433"/>
        <item x="639"/>
        <item x="438"/>
        <item x="616"/>
        <item x="448"/>
        <item x="550"/>
        <item x="688"/>
        <item x="133"/>
        <item x="764"/>
        <item x="341"/>
        <item x="991"/>
        <item x="787"/>
        <item x="349"/>
        <item x="1361"/>
        <item x="91"/>
        <item x="669"/>
        <item x="100"/>
        <item x="33"/>
        <item x="1353"/>
        <item x="1043"/>
        <item x="154"/>
        <item x="1187"/>
        <item x="575"/>
        <item x="409"/>
        <item x="558"/>
        <item x="416"/>
        <item x="309"/>
        <item x="355"/>
        <item x="938"/>
        <item x="753"/>
        <item x="698"/>
        <item x="521"/>
        <item x="67"/>
        <item x="929"/>
        <item x="0"/>
        <item x="774"/>
        <item x="11"/>
        <item x="993"/>
        <item x="955"/>
        <item x="490"/>
        <item x="184"/>
        <item x="434"/>
        <item x="101"/>
        <item x="339"/>
        <item x="112"/>
        <item x="230"/>
        <item x="871"/>
        <item x="239"/>
        <item x="196"/>
        <item x="398"/>
        <item x="207"/>
        <item x="386"/>
        <item x="851"/>
        <item x="717"/>
        <item x="121"/>
        <item x="46"/>
        <item x="843"/>
        <item x="653"/>
        <item x="830"/>
        <item x="501"/>
        <item x="915"/>
        <item x="513"/>
        <item x="863"/>
        <item x="1315"/>
        <item x="146"/>
        <item x="562"/>
        <item x="321"/>
        <item x="569"/>
        <item x="594"/>
        <item x="691"/>
        <item x="832"/>
        <item x="1013"/>
        <item x="786"/>
        <item x="597"/>
        <item x="218"/>
        <item x="464"/>
        <item x="668"/>
        <item x="731"/>
        <item x="264"/>
        <item x="1239"/>
        <item x="850"/>
        <item x="400"/>
        <item x="1186"/>
        <item x="408"/>
        <item x="1006"/>
        <item x="195"/>
        <item x="816"/>
        <item x="163"/>
        <item x="354"/>
        <item x="77"/>
        <item x="752"/>
        <item x="836"/>
        <item x="66"/>
        <item x="329"/>
        <item x="529"/>
        <item x="773"/>
        <item x="1157"/>
        <item x="660"/>
        <item x="1035"/>
        <item x="714"/>
        <item x="489"/>
        <item x="626"/>
        <item x="996"/>
        <item x="855"/>
        <item x="338"/>
        <item x="859"/>
        <item x="472"/>
        <item x="587"/>
        <item x="635"/>
        <item x="530"/>
        <item x="706"/>
        <item x="537"/>
        <item x="385"/>
        <item x="893"/>
        <item x="897"/>
        <item x="45"/>
        <item x="829"/>
        <item x="726"/>
        <item x="733"/>
        <item x="1079"/>
        <item x="743"/>
        <item x="512"/>
        <item x="921"/>
        <item x="520"/>
        <item x="1314"/>
        <item x="145"/>
        <item x="638"/>
        <item x="320"/>
        <item x="447"/>
        <item x="549"/>
        <item x="807"/>
        <item x="596"/>
        <item x="217"/>
        <item x="463"/>
        <item x="348"/>
        <item x="687"/>
        <item x="263"/>
        <item x="1238"/>
        <item x="99"/>
        <item x="1352"/>
        <item x="1104"/>
        <item x="194"/>
        <item x="757"/>
        <item x="162"/>
        <item x="473"/>
        <item x="76"/>
        <item x="392"/>
        <item x="481"/>
        <item x="835"/>
        <item x="510"/>
        <item x="670"/>
        <item x="677"/>
        <item x="701"/>
        <item x="1034"/>
        <item x="10"/>
        <item x="990"/>
        <item x="625"/>
        <item x="995"/>
        <item x="946"/>
        <item x="471"/>
        <item x="437"/>
        <item x="111"/>
        <item x="229"/>
        <item x="705"/>
        <item x="397"/>
        <item x="602"/>
        <item x="206"/>
        <item x="622"/>
        <item x="1231"/>
        <item x="725"/>
        <item x="908"/>
        <item x="652"/>
        <item x="848"/>
        <item x="432"/>
        <item x="637"/>
        <item x="906"/>
        <item x="647"/>
        <item x="446"/>
        <item x="548"/>
        <item x="568"/>
        <item x="557"/>
        <item x="690"/>
        <item x="1012"/>
        <item x="834"/>
        <item x="347"/>
        <item x="791"/>
        <item x="880"/>
        <item x="814"/>
        <item x="98"/>
        <item x="888"/>
        <item x="407"/>
        <item x="415"/>
        <item x="561"/>
        <item x="950"/>
        <item x="942"/>
        <item x="700"/>
        <item x="528"/>
        <item x="953"/>
        <item x="9"/>
        <item x="992"/>
        <item x="110"/>
        <item x="228"/>
        <item x="396"/>
        <item x="205"/>
        <item x="536"/>
        <item x="609"/>
        <item x="1230"/>
        <item x="896"/>
        <item x="854"/>
        <item x="651"/>
        <item x="847"/>
        <item x="742"/>
        <item x="920"/>
        <item x="519"/>
        <item x="567"/>
        <item x="911"/>
        <item x="689"/>
        <item x="1011"/>
        <item x="833"/>
        <item x="790"/>
        <item x="601"/>
        <item x="686"/>
        <item x="887"/>
        <item x="1351"/>
        <item x="406"/>
        <item x="560"/>
        <item x="480"/>
        <item x="949"/>
        <item x="842"/>
        <item x="527"/>
        <item x="676"/>
        <item x="952"/>
        <item x="659"/>
        <item x="858"/>
        <item x="535"/>
        <item x="895"/>
        <item x="741"/>
        <item x="919"/>
        <item x="518"/>
        <item x="646"/>
        <item x="556"/>
        <item x="600"/>
        <item x="685"/>
        <item x="1350"/>
        <item x="823"/>
        <item x="947"/>
        <item x="479"/>
        <item x="841"/>
        <item x="675"/>
        <item x="1000"/>
        <item x="778"/>
        <item x="608"/>
        <item x="645"/>
        <item x="555"/>
        <item x="892"/>
        <item x="607"/>
        <item x="89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Target_Production_t" fld="4" baseField="0" baseItem="0"/>
    <dataField name="Sum of Production_t" fld="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30CA24-A4BF-48CA-949D-A0BCB2A6DF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5">
        <item x="1"/>
        <item x="2"/>
        <item x="3"/>
        <item x="0"/>
        <item t="default"/>
      </items>
    </pivotField>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Good_Production_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F98F47-9C34-4E79-97C9-6BAD7573DD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372" firstHeaderRow="1" firstDataRow="1" firstDataCol="1" rowPageCount="1" colPageCount="1"/>
  <pivotFields count="20">
    <pivotField axis="axisRow"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Page" showAll="0">
      <items count="5">
        <item x="1"/>
        <item x="2"/>
        <item x="3"/>
        <item x="0"/>
        <item t="default"/>
      </items>
    </pivotField>
    <pivotField showAll="0">
      <items count="4">
        <item x="0"/>
        <item x="1"/>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2">
    <field x="18"/>
    <field x="0"/>
  </rowFields>
  <rowItems count="36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t="grand">
      <x/>
    </i>
  </rowItems>
  <colItems count="1">
    <i/>
  </colItems>
  <pageFields count="1">
    <pageField fld="2" hier="-1"/>
  </pageFields>
  <dataFields count="1">
    <dataField name="Sum of Production_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0C5299-C9DE-408A-A3FA-24D38B0A109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C19" firstHeaderRow="0" firstDataRow="1" firstDataCol="1" rowPageCount="1" colPageCount="1"/>
  <pivotFields count="2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Page" showAll="0">
      <items count="5">
        <item x="1"/>
        <item x="2"/>
        <item x="3"/>
        <item x="0"/>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9"/>
  </rowFields>
  <rowItems count="13">
    <i>
      <x v="1"/>
    </i>
    <i>
      <x v="2"/>
    </i>
    <i>
      <x v="3"/>
    </i>
    <i>
      <x v="4"/>
    </i>
    <i>
      <x v="5"/>
    </i>
    <i>
      <x v="6"/>
    </i>
    <i>
      <x v="7"/>
    </i>
    <i>
      <x v="8"/>
    </i>
    <i>
      <x v="9"/>
    </i>
    <i>
      <x v="10"/>
    </i>
    <i>
      <x v="11"/>
    </i>
    <i>
      <x v="12"/>
    </i>
    <i t="grand">
      <x/>
    </i>
  </rowItems>
  <colFields count="1">
    <field x="-2"/>
  </colFields>
  <colItems count="2">
    <i>
      <x/>
    </i>
    <i i="1">
      <x v="1"/>
    </i>
  </colItems>
  <pageFields count="1">
    <pageField fld="2" hier="-1"/>
  </pageFields>
  <dataFields count="2">
    <dataField name="Average of Specific_Steam_t_per_t" fld="16" subtotal="average" baseField="0" baseItem="0"/>
    <dataField name="Average of Specific_Power_kWh_per_t"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2E4F4C-4143-4F2D-B6C5-25CA716A80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E19" firstHeaderRow="0" firstDataRow="1" firstDataCol="1" rowPageCount="1" colPageCount="1"/>
  <pivotFields count="2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Page" showAll="0">
      <items count="5">
        <item x="1"/>
        <item x="2"/>
        <item x="3"/>
        <item x="0"/>
        <item t="default"/>
      </items>
    </pivotField>
    <pivotField showAll="0">
      <items count="4">
        <item x="0"/>
        <item x="1"/>
        <item x="2"/>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9"/>
  </rowFields>
  <rowItems count="13">
    <i>
      <x v="1"/>
    </i>
    <i>
      <x v="2"/>
    </i>
    <i>
      <x v="3"/>
    </i>
    <i>
      <x v="4"/>
    </i>
    <i>
      <x v="5"/>
    </i>
    <i>
      <x v="6"/>
    </i>
    <i>
      <x v="7"/>
    </i>
    <i>
      <x v="8"/>
    </i>
    <i>
      <x v="9"/>
    </i>
    <i>
      <x v="10"/>
    </i>
    <i>
      <x v="11"/>
    </i>
    <i>
      <x v="12"/>
    </i>
    <i t="grand">
      <x/>
    </i>
  </rowItems>
  <colFields count="1">
    <field x="-2"/>
  </colFields>
  <colItems count="4">
    <i>
      <x/>
    </i>
    <i i="1">
      <x v="1"/>
    </i>
    <i i="2">
      <x v="2"/>
    </i>
    <i i="3">
      <x v="3"/>
    </i>
  </colItems>
  <pageFields count="1">
    <pageField fld="2" hier="-1"/>
  </pageFields>
  <dataFields count="4">
    <dataField name="Average of Availability_pct" fld="11" subtotal="average" baseField="0" baseItem="0"/>
    <dataField name="Average of Performance_pct" fld="12" subtotal="average" baseField="0" baseItem="0"/>
    <dataField name="Average of Quality_pct" fld="10" subtotal="average" baseField="0" baseItem="0"/>
    <dataField name="Average of OEE_pct"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C065931-F2A4-4BEE-9A4D-91D8D05A2B8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N9" firstHeaderRow="1" firstDataRow="2" firstDataCol="1"/>
  <pivotFields count="2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5">
        <item x="1"/>
        <item x="2"/>
        <item x="3"/>
        <item x="0"/>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axis="axisCol" showAll="0" defaultSubtotal="0">
      <items count="14">
        <item x="0"/>
        <item x="1"/>
        <item x="2"/>
        <item x="3"/>
        <item x="4"/>
        <item x="5"/>
        <item x="6"/>
        <item x="7"/>
        <item x="8"/>
        <item x="9"/>
        <item x="10"/>
        <item x="11"/>
        <item x="12"/>
        <item x="13"/>
      </items>
    </pivotField>
  </pivotFields>
  <rowFields count="1">
    <field x="3"/>
  </rowFields>
  <rowItems count="4">
    <i>
      <x/>
    </i>
    <i>
      <x v="1"/>
    </i>
    <i>
      <x v="2"/>
    </i>
    <i t="grand">
      <x/>
    </i>
  </rowItems>
  <colFields count="1">
    <field x="19"/>
  </colFields>
  <colItems count="13">
    <i>
      <x v="1"/>
    </i>
    <i>
      <x v="2"/>
    </i>
    <i>
      <x v="3"/>
    </i>
    <i>
      <x v="4"/>
    </i>
    <i>
      <x v="5"/>
    </i>
    <i>
      <x v="6"/>
    </i>
    <i>
      <x v="7"/>
    </i>
    <i>
      <x v="8"/>
    </i>
    <i>
      <x v="9"/>
    </i>
    <i>
      <x v="10"/>
    </i>
    <i>
      <x v="11"/>
    </i>
    <i>
      <x v="12"/>
    </i>
    <i t="grand">
      <x/>
    </i>
  </colItems>
  <dataFields count="1">
    <dataField name="Average of Availability_pct" fld="11" subtotal="average" baseField="0" baseItem="0"/>
  </dataFields>
  <conditionalFormats count="1">
    <conditionalFormat priority="1">
      <pivotAreas count="1">
        <pivotArea type="data" collapsedLevelsAreSubtotals="1" fieldPosition="0">
          <references count="2">
            <reference field="4294967294" count="1" selected="0">
              <x v="0"/>
            </reference>
            <reference field="3"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4337F4E-2547-431C-83FE-8674A701038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C17" firstHeaderRow="0" firstDataRow="1" firstDataCol="1"/>
  <pivotFields count="20">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Good_Production_t" fld="8" baseField="0" baseItem="0"/>
    <dataField name="Sum of Offspec_or_Scrap_t" fld="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756BFCE-EDD2-4B62-BC69-2C548CF1182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24" firstHeaderRow="0" firstDataRow="1" firstDataCol="1" rowPageCount="1" colPageCount="1"/>
  <pivotFields count="5">
    <pivotField numFmtId="164" showAll="0"/>
    <pivotField axis="axisPage" showAll="0">
      <items count="4">
        <item x="1"/>
        <item x="2"/>
        <item x="0"/>
        <item t="default"/>
      </items>
    </pivotField>
    <pivotField dataField="1" showAll="0"/>
    <pivotField axis="axisRow" showAll="0">
      <items count="404">
        <item x="79"/>
        <item x="275"/>
        <item x="142"/>
        <item x="301"/>
        <item x="330"/>
        <item x="355"/>
        <item x="329"/>
        <item x="399"/>
        <item x="273"/>
        <item x="387"/>
        <item x="270"/>
        <item x="192"/>
        <item x="267"/>
        <item x="203"/>
        <item x="249"/>
        <item x="340"/>
        <item x="370"/>
        <item x="85"/>
        <item x="177"/>
        <item x="41"/>
        <item x="365"/>
        <item x="235"/>
        <item x="320"/>
        <item x="53"/>
        <item x="72"/>
        <item x="6"/>
        <item x="193"/>
        <item x="304"/>
        <item x="159"/>
        <item x="253"/>
        <item x="108"/>
        <item x="398"/>
        <item x="394"/>
        <item x="64"/>
        <item x="194"/>
        <item x="55"/>
        <item x="323"/>
        <item x="303"/>
        <item x="148"/>
        <item x="179"/>
        <item x="149"/>
        <item x="352"/>
        <item x="265"/>
        <item x="198"/>
        <item x="22"/>
        <item x="337"/>
        <item x="372"/>
        <item x="29"/>
        <item x="212"/>
        <item x="282"/>
        <item x="153"/>
        <item x="360"/>
        <item x="217"/>
        <item x="362"/>
        <item x="102"/>
        <item x="284"/>
        <item x="215"/>
        <item x="396"/>
        <item x="50"/>
        <item x="202"/>
        <item x="309"/>
        <item x="173"/>
        <item x="19"/>
        <item x="1"/>
        <item x="234"/>
        <item x="327"/>
        <item x="311"/>
        <item x="274"/>
        <item x="308"/>
        <item x="80"/>
        <item x="400"/>
        <item x="125"/>
        <item x="115"/>
        <item x="353"/>
        <item x="226"/>
        <item x="178"/>
        <item x="90"/>
        <item x="168"/>
        <item x="146"/>
        <item x="286"/>
        <item x="229"/>
        <item x="129"/>
        <item x="137"/>
        <item x="263"/>
        <item x="127"/>
        <item x="97"/>
        <item x="186"/>
        <item x="28"/>
        <item x="114"/>
        <item x="16"/>
        <item x="123"/>
        <item x="291"/>
        <item x="7"/>
        <item x="165"/>
        <item x="376"/>
        <item x="339"/>
        <item x="4"/>
        <item x="144"/>
        <item x="161"/>
        <item x="171"/>
        <item x="262"/>
        <item x="93"/>
        <item x="74"/>
        <item x="377"/>
        <item x="169"/>
        <item x="47"/>
        <item x="24"/>
        <item x="200"/>
        <item x="37"/>
        <item x="83"/>
        <item x="82"/>
        <item x="391"/>
        <item x="43"/>
        <item x="34"/>
        <item x="95"/>
        <item x="225"/>
        <item x="219"/>
        <item x="162"/>
        <item x="58"/>
        <item x="180"/>
        <item x="92"/>
        <item x="269"/>
        <item x="12"/>
        <item x="293"/>
        <item x="139"/>
        <item x="94"/>
        <item x="32"/>
        <item x="189"/>
        <item x="204"/>
        <item x="155"/>
        <item x="279"/>
        <item x="9"/>
        <item x="121"/>
        <item x="156"/>
        <item x="78"/>
        <item x="208"/>
        <item x="278"/>
        <item x="181"/>
        <item x="281"/>
        <item x="209"/>
        <item x="164"/>
        <item x="75"/>
        <item x="313"/>
        <item x="13"/>
        <item x="77"/>
        <item x="302"/>
        <item x="132"/>
        <item x="318"/>
        <item x="266"/>
        <item x="348"/>
        <item x="182"/>
        <item x="257"/>
        <item x="0"/>
        <item x="175"/>
        <item x="3"/>
        <item x="216"/>
        <item x="69"/>
        <item x="35"/>
        <item x="211"/>
        <item x="140"/>
        <item x="59"/>
        <item x="223"/>
        <item x="25"/>
        <item x="328"/>
        <item x="239"/>
        <item x="351"/>
        <item x="103"/>
        <item x="341"/>
        <item x="89"/>
        <item x="68"/>
        <item x="44"/>
        <item x="227"/>
        <item x="369"/>
        <item x="18"/>
        <item x="2"/>
        <item x="131"/>
        <item x="325"/>
        <item x="259"/>
        <item x="163"/>
        <item x="231"/>
        <item x="110"/>
        <item x="118"/>
        <item x="384"/>
        <item x="52"/>
        <item x="122"/>
        <item x="60"/>
        <item x="117"/>
        <item x="283"/>
        <item x="250"/>
        <item x="166"/>
        <item x="65"/>
        <item x="49"/>
        <item x="321"/>
        <item x="260"/>
        <item x="21"/>
        <item x="326"/>
        <item x="342"/>
        <item x="23"/>
        <item x="5"/>
        <item x="185"/>
        <item x="346"/>
        <item x="101"/>
        <item x="62"/>
        <item x="46"/>
        <item x="8"/>
        <item x="285"/>
        <item x="242"/>
        <item x="287"/>
        <item x="344"/>
        <item x="105"/>
        <item x="31"/>
        <item x="237"/>
        <item x="382"/>
        <item x="183"/>
        <item x="386"/>
        <item x="222"/>
        <item x="336"/>
        <item x="271"/>
        <item x="63"/>
        <item x="56"/>
        <item x="40"/>
        <item x="252"/>
        <item x="26"/>
        <item x="107"/>
        <item x="116"/>
        <item x="99"/>
        <item x="315"/>
        <item x="201"/>
        <item x="374"/>
        <item x="135"/>
        <item x="358"/>
        <item x="120"/>
        <item x="170"/>
        <item x="381"/>
        <item x="150"/>
        <item x="70"/>
        <item x="134"/>
        <item x="130"/>
        <item x="240"/>
        <item x="112"/>
        <item x="206"/>
        <item x="184"/>
        <item x="172"/>
        <item x="359"/>
        <item x="298"/>
        <item x="133"/>
        <item x="154"/>
        <item x="42"/>
        <item x="276"/>
        <item x="345"/>
        <item x="71"/>
        <item x="300"/>
        <item x="199"/>
        <item x="104"/>
        <item x="292"/>
        <item x="255"/>
        <item x="233"/>
        <item x="76"/>
        <item x="33"/>
        <item x="151"/>
        <item x="73"/>
        <item x="251"/>
        <item x="241"/>
        <item x="17"/>
        <item x="245"/>
        <item x="145"/>
        <item x="38"/>
        <item x="232"/>
        <item x="48"/>
        <item x="289"/>
        <item x="10"/>
        <item x="190"/>
        <item x="356"/>
        <item x="57"/>
        <item x="296"/>
        <item x="14"/>
        <item x="176"/>
        <item x="332"/>
        <item x="256"/>
        <item x="87"/>
        <item x="88"/>
        <item x="197"/>
        <item x="109"/>
        <item x="100"/>
        <item x="224"/>
        <item x="67"/>
        <item x="54"/>
        <item x="213"/>
        <item x="106"/>
        <item x="264"/>
        <item x="191"/>
        <item x="236"/>
        <item x="196"/>
        <item x="96"/>
        <item x="395"/>
        <item x="98"/>
        <item x="126"/>
        <item x="221"/>
        <item x="119"/>
        <item x="147"/>
        <item x="314"/>
        <item x="195"/>
        <item x="15"/>
        <item x="380"/>
        <item x="27"/>
        <item x="11"/>
        <item x="368"/>
        <item x="312"/>
        <item x="364"/>
        <item x="143"/>
        <item x="188"/>
        <item x="158"/>
        <item x="160"/>
        <item x="350"/>
        <item x="347"/>
        <item x="218"/>
        <item x="128"/>
        <item x="322"/>
        <item x="45"/>
        <item x="30"/>
        <item x="86"/>
        <item x="307"/>
        <item x="280"/>
        <item x="174"/>
        <item x="254"/>
        <item x="214"/>
        <item x="375"/>
        <item x="205"/>
        <item x="91"/>
        <item x="338"/>
        <item x="357"/>
        <item x="124"/>
        <item x="379"/>
        <item x="261"/>
        <item x="393"/>
        <item x="402"/>
        <item x="187"/>
        <item x="111"/>
        <item x="294"/>
        <item x="138"/>
        <item x="39"/>
        <item x="367"/>
        <item x="363"/>
        <item x="136"/>
        <item x="385"/>
        <item x="366"/>
        <item x="228"/>
        <item x="277"/>
        <item x="268"/>
        <item x="141"/>
        <item x="401"/>
        <item x="305"/>
        <item x="20"/>
        <item x="61"/>
        <item x="383"/>
        <item x="220"/>
        <item x="299"/>
        <item x="319"/>
        <item x="243"/>
        <item x="397"/>
        <item x="248"/>
        <item x="388"/>
        <item x="84"/>
        <item x="361"/>
        <item x="333"/>
        <item x="295"/>
        <item x="334"/>
        <item x="297"/>
        <item x="335"/>
        <item x="349"/>
        <item x="230"/>
        <item x="113"/>
        <item x="258"/>
        <item x="81"/>
        <item x="210"/>
        <item x="244"/>
        <item x="152"/>
        <item x="247"/>
        <item x="389"/>
        <item x="51"/>
        <item x="390"/>
        <item x="373"/>
        <item x="66"/>
        <item x="36"/>
        <item x="246"/>
        <item x="306"/>
        <item x="272"/>
        <item x="354"/>
        <item x="238"/>
        <item x="167"/>
        <item x="378"/>
        <item x="343"/>
        <item x="290"/>
        <item x="288"/>
        <item x="310"/>
        <item x="316"/>
        <item x="392"/>
        <item x="371"/>
        <item x="331"/>
        <item x="324"/>
        <item x="157"/>
        <item x="317"/>
        <item x="207"/>
        <item t="default"/>
      </items>
    </pivotField>
    <pivotField dataField="1" showAll="0"/>
  </pivotFields>
  <rowFields count="1">
    <field x="3"/>
  </rowFields>
  <rowItems count="221">
    <i>
      <x v="42"/>
    </i>
    <i>
      <x v="67"/>
    </i>
    <i>
      <x v="72"/>
    </i>
    <i>
      <x v="87"/>
    </i>
    <i>
      <x v="105"/>
    </i>
    <i>
      <x v="106"/>
    </i>
    <i>
      <x v="108"/>
    </i>
    <i>
      <x v="120"/>
    </i>
    <i>
      <x v="134"/>
    </i>
    <i>
      <x v="135"/>
    </i>
    <i>
      <x v="141"/>
    </i>
    <i>
      <x v="145"/>
    </i>
    <i>
      <x v="154"/>
    </i>
    <i>
      <x v="164"/>
    </i>
    <i>
      <x v="166"/>
    </i>
    <i>
      <x v="167"/>
    </i>
    <i>
      <x v="168"/>
    </i>
    <i>
      <x v="173"/>
    </i>
    <i>
      <x v="174"/>
    </i>
    <i>
      <x v="176"/>
    </i>
    <i>
      <x v="177"/>
    </i>
    <i>
      <x v="178"/>
    </i>
    <i>
      <x v="179"/>
    </i>
    <i>
      <x v="183"/>
    </i>
    <i>
      <x v="185"/>
    </i>
    <i>
      <x v="187"/>
    </i>
    <i>
      <x v="190"/>
    </i>
    <i>
      <x v="191"/>
    </i>
    <i>
      <x v="192"/>
    </i>
    <i>
      <x v="193"/>
    </i>
    <i>
      <x v="195"/>
    </i>
    <i>
      <x v="196"/>
    </i>
    <i>
      <x v="197"/>
    </i>
    <i>
      <x v="198"/>
    </i>
    <i>
      <x v="199"/>
    </i>
    <i>
      <x v="201"/>
    </i>
    <i>
      <x v="202"/>
    </i>
    <i>
      <x v="203"/>
    </i>
    <i>
      <x v="204"/>
    </i>
    <i>
      <x v="205"/>
    </i>
    <i>
      <x v="207"/>
    </i>
    <i>
      <x v="209"/>
    </i>
    <i>
      <x v="211"/>
    </i>
    <i>
      <x v="212"/>
    </i>
    <i>
      <x v="213"/>
    </i>
    <i>
      <x v="214"/>
    </i>
    <i>
      <x v="216"/>
    </i>
    <i>
      <x v="217"/>
    </i>
    <i>
      <x v="218"/>
    </i>
    <i>
      <x v="219"/>
    </i>
    <i>
      <x v="220"/>
    </i>
    <i>
      <x v="221"/>
    </i>
    <i>
      <x v="223"/>
    </i>
    <i>
      <x v="224"/>
    </i>
    <i>
      <x v="225"/>
    </i>
    <i>
      <x v="226"/>
    </i>
    <i>
      <x v="227"/>
    </i>
    <i>
      <x v="228"/>
    </i>
    <i>
      <x v="232"/>
    </i>
    <i>
      <x v="233"/>
    </i>
    <i>
      <x v="234"/>
    </i>
    <i>
      <x v="235"/>
    </i>
    <i>
      <x v="236"/>
    </i>
    <i>
      <x v="237"/>
    </i>
    <i>
      <x v="238"/>
    </i>
    <i>
      <x v="240"/>
    </i>
    <i>
      <x v="241"/>
    </i>
    <i>
      <x v="244"/>
    </i>
    <i>
      <x v="245"/>
    </i>
    <i>
      <x v="246"/>
    </i>
    <i>
      <x v="247"/>
    </i>
    <i>
      <x v="248"/>
    </i>
    <i>
      <x v="249"/>
    </i>
    <i>
      <x v="250"/>
    </i>
    <i>
      <x v="251"/>
    </i>
    <i>
      <x v="252"/>
    </i>
    <i>
      <x v="254"/>
    </i>
    <i>
      <x v="256"/>
    </i>
    <i>
      <x v="257"/>
    </i>
    <i>
      <x v="258"/>
    </i>
    <i>
      <x v="259"/>
    </i>
    <i>
      <x v="260"/>
    </i>
    <i>
      <x v="261"/>
    </i>
    <i>
      <x v="263"/>
    </i>
    <i>
      <x v="264"/>
    </i>
    <i>
      <x v="265"/>
    </i>
    <i>
      <x v="266"/>
    </i>
    <i>
      <x v="267"/>
    </i>
    <i>
      <x v="268"/>
    </i>
    <i>
      <x v="269"/>
    </i>
    <i>
      <x v="271"/>
    </i>
    <i>
      <x v="272"/>
    </i>
    <i>
      <x v="273"/>
    </i>
    <i>
      <x v="274"/>
    </i>
    <i>
      <x v="275"/>
    </i>
    <i>
      <x v="276"/>
    </i>
    <i>
      <x v="277"/>
    </i>
    <i>
      <x v="278"/>
    </i>
    <i>
      <x v="279"/>
    </i>
    <i>
      <x v="280"/>
    </i>
    <i>
      <x v="281"/>
    </i>
    <i>
      <x v="282"/>
    </i>
    <i>
      <x v="283"/>
    </i>
    <i>
      <x v="284"/>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t="grand">
      <x/>
    </i>
  </rowItems>
  <colFields count="1">
    <field x="-2"/>
  </colFields>
  <colItems count="2">
    <i>
      <x/>
    </i>
    <i i="1">
      <x v="1"/>
    </i>
  </colItems>
  <pageFields count="1">
    <pageField fld="1" item="1" hier="-1"/>
  </pageFields>
  <dataFields count="2">
    <dataField name="Sum of Assay_pct" fld="2" baseField="0" baseItem="0"/>
    <dataField name="Sum of Offspec_Batch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9F4F20A-B0BB-42B6-AC3F-9D7E8C915E3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D18" firstHeaderRow="1" firstDataRow="2" firstDataCol="1"/>
  <pivotFields count="9">
    <pivotField axis="axisRow"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Col" showAll="0">
      <items count="6">
        <item h="1" x="3"/>
        <item x="0"/>
        <item x="1"/>
        <item h="1" x="2"/>
        <item h="1" x="4"/>
        <item t="default"/>
      </items>
    </pivotField>
    <pivotField showAll="0"/>
    <pivotField showAll="0"/>
    <pivotField showAll="0"/>
    <pivotField showAll="0"/>
    <pivotField dataField="1" showAll="0">
      <items count="492">
        <item x="65"/>
        <item x="490"/>
        <item x="460"/>
        <item x="81"/>
        <item x="29"/>
        <item x="211"/>
        <item x="377"/>
        <item x="261"/>
        <item x="374"/>
        <item x="1"/>
        <item x="388"/>
        <item x="383"/>
        <item x="431"/>
        <item x="281"/>
        <item x="278"/>
        <item x="153"/>
        <item x="258"/>
        <item x="149"/>
        <item x="248"/>
        <item x="147"/>
        <item x="214"/>
        <item x="484"/>
        <item x="451"/>
        <item x="435"/>
        <item x="294"/>
        <item x="6"/>
        <item x="169"/>
        <item x="164"/>
        <item x="85"/>
        <item x="444"/>
        <item x="341"/>
        <item x="423"/>
        <item x="10"/>
        <item x="307"/>
        <item x="396"/>
        <item x="221"/>
        <item x="355"/>
        <item x="480"/>
        <item x="468"/>
        <item x="418"/>
        <item x="432"/>
        <item x="266"/>
        <item x="472"/>
        <item x="391"/>
        <item x="478"/>
        <item x="275"/>
        <item x="40"/>
        <item x="233"/>
        <item x="231"/>
        <item x="425"/>
        <item x="79"/>
        <item x="445"/>
        <item x="30"/>
        <item x="442"/>
        <item x="26"/>
        <item x="90"/>
        <item x="23"/>
        <item x="210"/>
        <item x="48"/>
        <item x="305"/>
        <item x="129"/>
        <item x="489"/>
        <item x="346"/>
        <item x="46"/>
        <item x="481"/>
        <item x="385"/>
        <item x="181"/>
        <item x="327"/>
        <item x="205"/>
        <item x="197"/>
        <item x="70"/>
        <item x="216"/>
        <item x="348"/>
        <item x="14"/>
        <item x="295"/>
        <item x="198"/>
        <item x="50"/>
        <item x="389"/>
        <item x="452"/>
        <item x="311"/>
        <item x="4"/>
        <item x="136"/>
        <item x="108"/>
        <item x="53"/>
        <item x="386"/>
        <item x="121"/>
        <item x="213"/>
        <item x="217"/>
        <item x="173"/>
        <item x="463"/>
        <item x="328"/>
        <item x="212"/>
        <item x="283"/>
        <item x="143"/>
        <item x="380"/>
        <item x="347"/>
        <item x="151"/>
        <item x="400"/>
        <item x="72"/>
        <item x="80"/>
        <item x="223"/>
        <item x="92"/>
        <item x="443"/>
        <item x="338"/>
        <item x="449"/>
        <item x="155"/>
        <item x="354"/>
        <item x="456"/>
        <item x="352"/>
        <item x="241"/>
        <item x="131"/>
        <item x="306"/>
        <item x="152"/>
        <item x="372"/>
        <item x="473"/>
        <item x="298"/>
        <item x="57"/>
        <item x="180"/>
        <item x="31"/>
        <item x="350"/>
        <item x="437"/>
        <item x="344"/>
        <item x="74"/>
        <item x="8"/>
        <item x="235"/>
        <item x="123"/>
        <item x="471"/>
        <item x="130"/>
        <item x="83"/>
        <item x="297"/>
        <item x="87"/>
        <item x="9"/>
        <item x="230"/>
        <item x="201"/>
        <item x="178"/>
        <item x="156"/>
        <item x="224"/>
        <item x="243"/>
        <item x="25"/>
        <item x="407"/>
        <item x="384"/>
        <item x="313"/>
        <item x="190"/>
        <item x="379"/>
        <item x="145"/>
        <item x="176"/>
        <item x="270"/>
        <item x="49"/>
        <item x="209"/>
        <item x="188"/>
        <item x="160"/>
        <item x="422"/>
        <item x="252"/>
        <item x="411"/>
        <item x="110"/>
        <item x="67"/>
        <item x="403"/>
        <item x="5"/>
        <item x="359"/>
        <item x="367"/>
        <item x="75"/>
        <item x="119"/>
        <item x="229"/>
        <item x="420"/>
        <item x="203"/>
        <item x="296"/>
        <item x="434"/>
        <item x="27"/>
        <item x="20"/>
        <item x="304"/>
        <item x="373"/>
        <item x="393"/>
        <item x="15"/>
        <item x="324"/>
        <item x="245"/>
        <item x="375"/>
        <item x="16"/>
        <item x="144"/>
        <item x="408"/>
        <item x="187"/>
        <item x="465"/>
        <item x="300"/>
        <item x="339"/>
        <item x="206"/>
        <item x="390"/>
        <item x="454"/>
        <item x="459"/>
        <item x="333"/>
        <item x="416"/>
        <item x="101"/>
        <item x="137"/>
        <item x="162"/>
        <item x="175"/>
        <item x="228"/>
        <item x="321"/>
        <item x="302"/>
        <item x="220"/>
        <item x="476"/>
        <item x="268"/>
        <item x="409"/>
        <item x="94"/>
        <item x="193"/>
        <item x="371"/>
        <item x="116"/>
        <item x="115"/>
        <item x="395"/>
        <item x="398"/>
        <item x="59"/>
        <item x="279"/>
        <item x="55"/>
        <item x="204"/>
        <item x="33"/>
        <item x="37"/>
        <item x="280"/>
        <item x="358"/>
        <item x="361"/>
        <item x="318"/>
        <item x="141"/>
        <item x="334"/>
        <item x="125"/>
        <item x="17"/>
        <item x="103"/>
        <item x="448"/>
        <item x="96"/>
        <item x="357"/>
        <item x="325"/>
        <item x="127"/>
        <item x="332"/>
        <item x="51"/>
        <item x="63"/>
        <item x="277"/>
        <item x="7"/>
        <item x="315"/>
        <item x="76"/>
        <item x="316"/>
        <item x="112"/>
        <item x="158"/>
        <item x="32"/>
        <item x="477"/>
        <item x="330"/>
        <item x="142"/>
        <item x="264"/>
        <item x="301"/>
        <item x="114"/>
        <item x="124"/>
        <item x="363"/>
        <item x="419"/>
        <item x="117"/>
        <item x="381"/>
        <item x="166"/>
        <item x="404"/>
        <item x="179"/>
        <item x="12"/>
        <item x="439"/>
        <item x="73"/>
        <item x="284"/>
        <item x="192"/>
        <item x="194"/>
        <item x="482"/>
        <item x="161"/>
        <item x="272"/>
        <item x="36"/>
        <item x="140"/>
        <item x="171"/>
        <item x="22"/>
        <item x="474"/>
        <item x="255"/>
        <item x="364"/>
        <item x="182"/>
        <item x="134"/>
        <item x="186"/>
        <item x="447"/>
        <item x="470"/>
        <item x="276"/>
        <item x="392"/>
        <item x="251"/>
        <item x="168"/>
        <item x="132"/>
        <item x="62"/>
        <item x="250"/>
        <item x="274"/>
        <item x="199"/>
        <item x="42"/>
        <item x="260"/>
        <item x="225"/>
        <item x="262"/>
        <item x="98"/>
        <item x="44"/>
        <item x="28"/>
        <item x="405"/>
        <item x="413"/>
        <item x="113"/>
        <item x="133"/>
        <item x="159"/>
        <item x="450"/>
        <item x="415"/>
        <item x="167"/>
        <item x="38"/>
        <item x="292"/>
        <item x="290"/>
        <item x="453"/>
        <item x="317"/>
        <item x="69"/>
        <item x="202"/>
        <item x="462"/>
        <item x="412"/>
        <item x="466"/>
        <item x="368"/>
        <item x="84"/>
        <item x="289"/>
        <item x="93"/>
        <item x="0"/>
        <item x="402"/>
        <item x="430"/>
        <item x="109"/>
        <item x="118"/>
        <item x="157"/>
        <item x="58"/>
        <item x="428"/>
        <item x="66"/>
        <item x="35"/>
        <item x="215"/>
        <item x="271"/>
        <item x="254"/>
        <item x="303"/>
        <item x="184"/>
        <item x="200"/>
        <item x="273"/>
        <item x="406"/>
        <item x="170"/>
        <item x="100"/>
        <item x="337"/>
        <item x="148"/>
        <item x="291"/>
        <item x="111"/>
        <item x="24"/>
        <item x="34"/>
        <item x="183"/>
        <item x="13"/>
        <item x="269"/>
        <item x="429"/>
        <item x="61"/>
        <item x="286"/>
        <item x="387"/>
        <item x="249"/>
        <item x="95"/>
        <item x="107"/>
        <item x="441"/>
        <item x="43"/>
        <item x="139"/>
        <item x="336"/>
        <item x="410"/>
        <item x="353"/>
        <item x="82"/>
        <item x="165"/>
        <item x="56"/>
        <item x="366"/>
        <item x="239"/>
        <item x="475"/>
        <item x="259"/>
        <item x="299"/>
        <item x="320"/>
        <item x="99"/>
        <item x="457"/>
        <item x="326"/>
        <item x="394"/>
        <item x="288"/>
        <item x="417"/>
        <item x="104"/>
        <item x="237"/>
        <item x="234"/>
        <item x="433"/>
        <item x="232"/>
        <item x="293"/>
        <item x="487"/>
        <item x="21"/>
        <item x="19"/>
        <item x="399"/>
        <item x="219"/>
        <item x="60"/>
        <item x="246"/>
        <item x="150"/>
        <item x="483"/>
        <item x="331"/>
        <item x="77"/>
        <item x="267"/>
        <item x="154"/>
        <item x="369"/>
        <item x="71"/>
        <item x="256"/>
        <item x="86"/>
        <item x="438"/>
        <item x="314"/>
        <item x="120"/>
        <item x="335"/>
        <item x="397"/>
        <item x="102"/>
        <item x="455"/>
        <item x="238"/>
        <item x="329"/>
        <item x="39"/>
        <item x="128"/>
        <item x="349"/>
        <item x="97"/>
        <item x="208"/>
        <item x="424"/>
        <item x="227"/>
        <item x="185"/>
        <item x="191"/>
        <item x="64"/>
        <item x="464"/>
        <item x="163"/>
        <item x="218"/>
        <item x="467"/>
        <item x="308"/>
        <item x="177"/>
        <item x="174"/>
        <item x="356"/>
        <item x="247"/>
        <item x="45"/>
        <item x="414"/>
        <item x="340"/>
        <item x="189"/>
        <item x="427"/>
        <item x="105"/>
        <item x="106"/>
        <item x="18"/>
        <item x="263"/>
        <item x="310"/>
        <item x="54"/>
        <item x="323"/>
        <item x="242"/>
        <item x="282"/>
        <item x="172"/>
        <item x="135"/>
        <item x="345"/>
        <item x="479"/>
        <item x="378"/>
        <item x="78"/>
        <item x="401"/>
        <item x="469"/>
        <item x="240"/>
        <item x="41"/>
        <item x="236"/>
        <item x="146"/>
        <item x="362"/>
        <item x="222"/>
        <item x="370"/>
        <item x="446"/>
        <item x="440"/>
        <item x="244"/>
        <item x="319"/>
        <item x="285"/>
        <item x="207"/>
        <item x="138"/>
        <item x="382"/>
        <item x="486"/>
        <item x="421"/>
        <item x="426"/>
        <item x="47"/>
        <item x="88"/>
        <item x="376"/>
        <item x="365"/>
        <item x="126"/>
        <item x="68"/>
        <item x="461"/>
        <item x="3"/>
        <item x="309"/>
        <item x="195"/>
        <item x="360"/>
        <item x="488"/>
        <item x="485"/>
        <item x="322"/>
        <item x="253"/>
        <item x="91"/>
        <item x="436"/>
        <item x="343"/>
        <item x="351"/>
        <item x="342"/>
        <item x="312"/>
        <item x="11"/>
        <item x="265"/>
        <item x="196"/>
        <item x="458"/>
        <item x="287"/>
        <item x="122"/>
        <item x="257"/>
        <item x="52"/>
        <item x="226"/>
        <item x="89"/>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8"/>
    <field x="0"/>
  </rowFields>
  <rowItems count="13">
    <i>
      <x v="1"/>
    </i>
    <i>
      <x v="2"/>
    </i>
    <i>
      <x v="3"/>
    </i>
    <i>
      <x v="4"/>
    </i>
    <i>
      <x v="5"/>
    </i>
    <i>
      <x v="6"/>
    </i>
    <i>
      <x v="7"/>
    </i>
    <i>
      <x v="8"/>
    </i>
    <i>
      <x v="9"/>
    </i>
    <i>
      <x v="10"/>
    </i>
    <i>
      <x v="11"/>
    </i>
    <i>
      <x v="12"/>
    </i>
    <i t="grand">
      <x/>
    </i>
  </rowItems>
  <colFields count="1">
    <field x="1"/>
  </colFields>
  <colItems count="3">
    <i>
      <x v="1"/>
    </i>
    <i>
      <x v="2"/>
    </i>
    <i t="grand">
      <x/>
    </i>
  </colItems>
  <dataFields count="1">
    <dataField name="Average of Efficiency_pct" fld="6" subtotal="average" baseField="0" baseItem="0"/>
  </dataField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2"/>
          </reference>
        </references>
      </pivotArea>
    </chartFormat>
    <chartFormat chart="2" format="4" series="1">
      <pivotArea type="data" outline="0" fieldPosition="0">
        <references count="2">
          <reference field="4294967294" count="1" selected="0">
            <x v="0"/>
          </reference>
          <reference field="1" count="1" selected="0">
            <x v="1"/>
          </reference>
        </references>
      </pivotArea>
    </chartFormat>
    <chartFormat chart="2" format="5"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266D8B7-C6EF-4534-9D69-BA0E50C9CE4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C19" firstHeaderRow="0" firstDataRow="1" firstDataCol="1" rowPageCount="1" colPageCount="1"/>
  <pivotFields count="9">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Page" multipleItemSelectionAllowed="1" showAll="0">
      <items count="6">
        <item h="1" x="3"/>
        <item x="0"/>
        <item x="1"/>
        <item h="1" x="2"/>
        <item h="1" x="4"/>
        <item t="default"/>
      </items>
    </pivotField>
    <pivotField dataField="1" showAll="0">
      <items count="1395">
        <item x="480"/>
        <item x="996"/>
        <item x="966"/>
        <item x="1081"/>
        <item x="1225"/>
        <item x="1197"/>
        <item x="1016"/>
        <item x="1206"/>
        <item x="861"/>
        <item x="1284"/>
        <item x="1055"/>
        <item x="728"/>
        <item x="891"/>
        <item x="1047"/>
        <item x="311"/>
        <item x="929"/>
        <item x="739"/>
        <item x="849"/>
        <item x="106"/>
        <item x="888"/>
        <item x="723"/>
        <item x="323"/>
        <item x="1311"/>
        <item x="892"/>
        <item x="676"/>
        <item x="1288"/>
        <item x="1036"/>
        <item x="1059"/>
        <item x="1000"/>
        <item x="709"/>
        <item x="1050"/>
        <item x="1070"/>
        <item x="959"/>
        <item x="1236"/>
        <item x="999"/>
        <item x="652"/>
        <item x="747"/>
        <item x="1032"/>
        <item x="952"/>
        <item x="1233"/>
        <item x="1292"/>
        <item x="347"/>
        <item x="988"/>
        <item x="857"/>
        <item x="1251"/>
        <item x="30"/>
        <item x="793"/>
        <item x="818"/>
        <item x="842"/>
        <item x="1012"/>
        <item x="1067"/>
        <item x="1124"/>
        <item x="1149"/>
        <item x="1100"/>
        <item x="937"/>
        <item x="907"/>
        <item x="1153"/>
        <item x="1145"/>
        <item x="1073"/>
        <item x="446"/>
        <item x="1205"/>
        <item x="690"/>
        <item x="661"/>
        <item x="1216"/>
        <item x="899"/>
        <item x="1390"/>
        <item x="750"/>
        <item x="218"/>
        <item x="134"/>
        <item x="664"/>
        <item x="880"/>
        <item x="1180"/>
        <item x="544"/>
        <item x="743"/>
        <item x="508"/>
        <item x="884"/>
        <item x="799"/>
        <item x="1258"/>
        <item x="1101"/>
        <item x="1323"/>
        <item x="61"/>
        <item x="911"/>
        <item x="649"/>
        <item x="295"/>
        <item x="980"/>
        <item x="1046"/>
        <item x="917"/>
        <item x="1244"/>
        <item x="1319"/>
        <item x="1262"/>
        <item x="826"/>
        <item x="642"/>
        <item x="928"/>
        <item x="154"/>
        <item x="102"/>
        <item x="82"/>
        <item x="1028"/>
        <item x="1020"/>
        <item x="419"/>
        <item x="1112"/>
        <item x="781"/>
        <item x="1171"/>
        <item x="1128"/>
        <item x="566"/>
        <item x="18"/>
        <item x="591"/>
        <item x="992"/>
        <item x="374"/>
        <item x="1350"/>
        <item x="984"/>
        <item x="686"/>
        <item x="524"/>
        <item x="1116"/>
        <item x="1261"/>
        <item x="1372"/>
        <item x="442"/>
        <item x="865"/>
        <item x="962"/>
        <item x="249"/>
        <item x="807"/>
        <item x="177"/>
        <item x="558"/>
        <item x="1160"/>
        <item x="42"/>
        <item x="1024"/>
        <item x="1299"/>
        <item x="903"/>
        <item x="758"/>
        <item x="622"/>
        <item x="382"/>
        <item x="830"/>
        <item x="126"/>
        <item x="921"/>
        <item x="1265"/>
        <item x="1186"/>
        <item x="1330"/>
        <item x="1391"/>
        <item x="516"/>
        <item x="808"/>
        <item x="488"/>
        <item x="701"/>
        <item x="1066"/>
        <item x="895"/>
        <item x="977"/>
        <item x="1023"/>
        <item x="1380"/>
        <item x="1111"/>
        <item x="773"/>
        <item x="1163"/>
        <item x="573"/>
        <item x="1085"/>
        <item x="435"/>
        <item x="1108"/>
        <item x="1092"/>
        <item x="693"/>
        <item x="724"/>
        <item x="1247"/>
        <item x="1131"/>
        <item x="1141"/>
        <item x="995"/>
        <item x="1331"/>
        <item x="838"/>
        <item x="178"/>
        <item x="423"/>
        <item x="1291"/>
        <item x="991"/>
        <item x="1172"/>
        <item x="936"/>
        <item x="1327"/>
        <item x="520"/>
        <item x="713"/>
        <item x="1232"/>
        <item x="1315"/>
        <item x="819"/>
        <item x="754"/>
        <item x="14"/>
        <item x="562"/>
        <item x="970"/>
        <item x="58"/>
        <item x="746"/>
        <item x="657"/>
        <item x="1277"/>
        <item x="1343"/>
        <item x="869"/>
        <item x="210"/>
        <item x="785"/>
        <item x="803"/>
        <item x="1387"/>
        <item x="162"/>
        <item x="222"/>
        <item x="1191"/>
        <item x="94"/>
        <item x="766"/>
        <item x="221"/>
        <item x="1051"/>
        <item x="761"/>
        <item x="1152"/>
        <item x="860"/>
        <item x="150"/>
        <item x="630"/>
        <item x="46"/>
        <item x="1257"/>
        <item x="627"/>
        <item x="1354"/>
        <item x="54"/>
        <item x="1144"/>
        <item x="1243"/>
        <item x="669"/>
        <item x="70"/>
        <item x="672"/>
        <item x="1322"/>
        <item x="98"/>
        <item x="1027"/>
        <item x="1093"/>
        <item x="1183"/>
        <item x="1043"/>
        <item x="1240"/>
        <item x="1272"/>
        <item x="864"/>
        <item x="472"/>
        <item x="1269"/>
        <item x="26"/>
        <item x="879"/>
        <item x="944"/>
        <item x="574"/>
        <item x="1097"/>
        <item x="37"/>
        <item x="209"/>
        <item x="776"/>
        <item x="837"/>
        <item x="1334"/>
        <item x="555"/>
        <item x="643"/>
        <item x="1273"/>
        <item x="346"/>
        <item x="1307"/>
        <item x="1237"/>
        <item x="1040"/>
        <item x="1058"/>
        <item x="335"/>
        <item x="1104"/>
        <item x="1008"/>
        <item x="1338"/>
        <item x="1054"/>
        <item x="1063"/>
        <item x="138"/>
        <item x="182"/>
        <item x="245"/>
        <item x="350"/>
        <item x="712"/>
        <item x="812"/>
        <item x="948"/>
        <item x="378"/>
        <item x="1209"/>
        <item x="1011"/>
        <item x="214"/>
        <item x="355"/>
        <item x="1148"/>
        <item x="122"/>
        <item x="1015"/>
        <item x="675"/>
        <item x="476"/>
        <item x="1187"/>
        <item x="981"/>
        <item x="141"/>
        <item x="1229"/>
        <item x="958"/>
        <item x="606"/>
        <item x="973"/>
        <item x="822"/>
        <item x="528"/>
        <item x="848"/>
        <item x="78"/>
        <item x="1375"/>
        <item x="1200"/>
        <item x="130"/>
        <item x="271"/>
        <item x="338"/>
        <item x="1120"/>
        <item x="623"/>
        <item x="1077"/>
        <item x="1303"/>
        <item x="873"/>
        <item x="315"/>
        <item x="951"/>
        <item x="1280"/>
        <item x="1089"/>
        <item x="1376"/>
        <item x="1176"/>
        <item x="704"/>
        <item x="358"/>
        <item x="1127"/>
        <item x="202"/>
        <item x="190"/>
        <item x="1335"/>
        <item x="377"/>
        <item x="1031"/>
        <item x="634"/>
        <item x="947"/>
        <item x="1004"/>
        <item x="45"/>
        <item x="762"/>
        <item x="1342"/>
        <item x="683"/>
        <item x="796"/>
        <item x="581"/>
        <item x="1295"/>
        <item x="1302"/>
        <item x="260"/>
        <item x="319"/>
        <item x="788"/>
        <item x="198"/>
        <item x="647"/>
        <item x="464"/>
        <item x="543"/>
        <item x="53"/>
        <item x="331"/>
        <item x="1224"/>
        <item x="720"/>
        <item x="1123"/>
        <item x="62"/>
        <item x="1254"/>
        <item x="318"/>
        <item x="492"/>
        <item x="105"/>
        <item x="38"/>
        <item x="552"/>
        <item x="540"/>
        <item x="1107"/>
        <item x="343"/>
        <item x="1062"/>
        <item x="229"/>
        <item x="34"/>
        <item x="193"/>
        <item x="463"/>
        <item x="381"/>
        <item x="595"/>
        <item x="512"/>
        <item x="719"/>
        <item x="902"/>
        <item x="736"/>
        <item x="146"/>
        <item x="735"/>
        <item x="969"/>
        <item x="653"/>
        <item x="829"/>
        <item x="1353"/>
        <item x="137"/>
        <item x="955"/>
        <item x="868"/>
        <item x="1250"/>
        <item x="590"/>
        <item x="599"/>
        <item x="757"/>
        <item x="611"/>
        <item x="697"/>
        <item x="1168"/>
        <item x="1298"/>
        <item x="705"/>
        <item x="283"/>
        <item x="110"/>
        <item x="279"/>
        <item x="1358"/>
        <item x="366"/>
        <item x="362"/>
        <item x="10"/>
        <item x="1156"/>
        <item x="244"/>
        <item x="287"/>
        <item x="800"/>
        <item x="856"/>
        <item x="6"/>
        <item x="1314"/>
        <item x="252"/>
        <item x="789"/>
        <item x="852"/>
        <item x="286"/>
        <item x="570"/>
        <item x="206"/>
        <item x="5"/>
        <item x="626"/>
        <item x="925"/>
        <item x="1138"/>
        <item x="370"/>
        <item x="976"/>
        <item x="1379"/>
        <item x="431"/>
        <item x="1088"/>
        <item x="142"/>
        <item x="1096"/>
        <item x="732"/>
        <item x="656"/>
        <item x="1135"/>
        <item x="454"/>
        <item x="933"/>
        <item x="687"/>
        <item x="230"/>
        <item x="753"/>
        <item x="610"/>
        <item x="74"/>
        <item x="940"/>
        <item x="943"/>
        <item x="415"/>
        <item x="118"/>
        <item x="727"/>
        <item x="217"/>
        <item x="81"/>
        <item x="194"/>
        <item x="1276"/>
        <item x="1386"/>
        <item x="660"/>
        <item x="769"/>
        <item x="314"/>
        <item x="471"/>
        <item x="665"/>
        <item x="619"/>
        <item x="887"/>
        <item x="25"/>
        <item x="1339"/>
        <item x="169"/>
        <item x="587"/>
        <item x="158"/>
        <item x="241"/>
        <item x="393"/>
        <item x="1196"/>
        <item x="1287"/>
        <item x="987"/>
        <item x="906"/>
        <item x="259"/>
        <item x="458"/>
        <item x="21"/>
        <item x="449"/>
        <item x="815"/>
        <item x="896"/>
        <item x="275"/>
        <item x="1007"/>
        <item x="638"/>
        <item x="1190"/>
        <item x="577"/>
        <item x="1228"/>
        <item x="833"/>
        <item x="1159"/>
        <item x="85"/>
        <item x="351"/>
        <item x="186"/>
        <item x="294"/>
        <item x="1266"/>
        <item x="618"/>
        <item x="77"/>
        <item x="511"/>
        <item x="407"/>
        <item x="1115"/>
        <item x="386"/>
        <item x="918"/>
        <item x="274"/>
        <item x="825"/>
        <item x="13"/>
        <item x="237"/>
        <item x="101"/>
        <item x="1371"/>
        <item x="121"/>
        <item x="303"/>
        <item x="1215"/>
        <item x="385"/>
        <item x="450"/>
        <item x="434"/>
        <item x="1346"/>
        <item x="197"/>
        <item x="170"/>
        <item x="777"/>
        <item x="33"/>
        <item x="532"/>
        <item x="607"/>
        <item x="584"/>
        <item x="165"/>
        <item x="255"/>
        <item x="1019"/>
        <item x="253"/>
        <item x="1212"/>
        <item x="523"/>
        <item x="635"/>
        <item x="86"/>
        <item x="149"/>
        <item x="1164"/>
        <item x="1361"/>
        <item x="457"/>
        <item x="411"/>
        <item x="0"/>
        <item x="1367"/>
        <item x="50"/>
        <item x="125"/>
        <item x="189"/>
        <item x="1318"/>
        <item x="400"/>
        <item x="548"/>
        <item x="66"/>
        <item x="495"/>
        <item x="22"/>
        <item x="205"/>
        <item x="339"/>
        <item x="614"/>
        <item x="1306"/>
        <item x="603"/>
        <item x="834"/>
        <item x="369"/>
        <item x="404"/>
        <item x="1035"/>
        <item x="519"/>
        <item x="804"/>
        <item x="256"/>
        <item x="841"/>
        <item x="631"/>
        <item x="668"/>
        <item x="780"/>
        <item x="41"/>
        <item x="17"/>
        <item x="1326"/>
        <item x="965"/>
        <item x="233"/>
        <item x="1084"/>
        <item x="853"/>
        <item x="922"/>
        <item x="1175"/>
        <item x="1119"/>
        <item x="500"/>
        <item x="299"/>
        <item x="410"/>
        <item x="174"/>
        <item x="615"/>
        <item x="263"/>
        <item x="1221"/>
        <item x="1"/>
        <item x="430"/>
        <item x="602"/>
        <item x="1074"/>
        <item x="1357"/>
        <item x="765"/>
        <item x="327"/>
        <item x="696"/>
        <item x="342"/>
        <item x="1003"/>
        <item x="90"/>
        <item x="1283"/>
        <item x="1383"/>
        <item x="772"/>
        <item x="267"/>
        <item x="302"/>
        <item x="731"/>
        <item x="89"/>
        <item x="1368"/>
        <item x="97"/>
        <item x="307"/>
        <item x="93"/>
        <item x="598"/>
        <item x="932"/>
        <item x="291"/>
        <item x="784"/>
        <item x="240"/>
        <item x="334"/>
        <item x="438"/>
        <item x="883"/>
        <item x="496"/>
        <item x="1179"/>
        <item x="1349"/>
        <item x="845"/>
        <item x="365"/>
        <item x="114"/>
        <item x="792"/>
        <item x="157"/>
        <item x="426"/>
        <item x="569"/>
        <item x="166"/>
        <item x="1364"/>
        <item x="539"/>
        <item x="403"/>
        <item x="282"/>
        <item x="427"/>
        <item x="306"/>
        <item x="679"/>
        <item x="181"/>
        <item x="876"/>
        <item x="266"/>
        <item x="499"/>
        <item x="551"/>
        <item x="580"/>
        <item x="248"/>
        <item x="161"/>
        <item x="742"/>
        <item x="910"/>
        <item x="439"/>
        <item x="322"/>
        <item x="700"/>
        <item x="708"/>
        <item x="1134"/>
        <item x="483"/>
        <item x="1039"/>
        <item x="57"/>
        <item x="468"/>
        <item x="236"/>
        <item x="145"/>
        <item x="397"/>
        <item x="445"/>
        <item x="373"/>
        <item x="646"/>
        <item x="354"/>
        <item x="414"/>
        <item x="565"/>
        <item x="226"/>
        <item x="73"/>
        <item x="109"/>
        <item x="326"/>
        <item x="422"/>
        <item x="515"/>
        <item x="330"/>
        <item x="418"/>
        <item x="491"/>
        <item x="716"/>
        <item x="290"/>
        <item x="536"/>
        <item x="133"/>
        <item x="173"/>
        <item x="113"/>
        <item x="547"/>
        <item x="872"/>
        <item x="298"/>
        <item x="914"/>
        <item x="278"/>
        <item x="1310"/>
        <item x="503"/>
        <item x="310"/>
        <item x="475"/>
        <item x="117"/>
        <item x="69"/>
        <item x="65"/>
        <item x="594"/>
        <item x="487"/>
        <item x="484"/>
        <item x="639"/>
        <item x="389"/>
        <item x="527"/>
        <item x="467"/>
        <item x="270"/>
        <item x="232"/>
        <item x="811"/>
        <item x="9"/>
        <item x="504"/>
        <item x="392"/>
        <item x="453"/>
        <item x="507"/>
        <item x="213"/>
        <item x="479"/>
        <item x="531"/>
        <item x="29"/>
        <item x="185"/>
        <item x="361"/>
        <item x="1080"/>
        <item x="396"/>
        <item x="561"/>
        <item x="225"/>
        <item x="682"/>
        <item x="129"/>
        <item x="1167"/>
        <item x="49"/>
        <item x="535"/>
        <item x="153"/>
        <item x="201"/>
        <item x="1072"/>
        <item x="625"/>
        <item x="787"/>
        <item x="828"/>
        <item x="309"/>
        <item x="148"/>
        <item x="886"/>
        <item x="262"/>
        <item x="40"/>
        <item x="557"/>
        <item x="927"/>
        <item x="498"/>
        <item x="695"/>
        <item x="1166"/>
        <item x="1010"/>
        <item x="1076"/>
        <item x="156"/>
        <item x="1053"/>
        <item x="510"/>
        <item x="297"/>
        <item x="1290"/>
        <item x="935"/>
        <item x="321"/>
        <item x="1061"/>
        <item x="164"/>
        <item x="200"/>
        <item x="168"/>
        <item x="1208"/>
        <item x="478"/>
        <item x="576"/>
        <item x="1211"/>
        <item x="671"/>
        <item x="44"/>
        <item x="494"/>
        <item x="172"/>
        <item x="144"/>
        <item x="1282"/>
        <item x="112"/>
        <item x="1223"/>
        <item x="749"/>
        <item x="452"/>
        <item x="1103"/>
        <item x="1204"/>
        <item x="269"/>
        <item x="333"/>
        <item x="1348"/>
        <item x="692"/>
        <item x="1321"/>
        <item x="752"/>
        <item x="817"/>
        <item x="1246"/>
        <item x="402"/>
        <item x="56"/>
        <item x="1006"/>
        <item x="1370"/>
        <item x="810"/>
        <item x="1143"/>
        <item x="52"/>
        <item x="140"/>
        <item x="406"/>
        <item x="859"/>
        <item x="490"/>
        <item x="882"/>
        <item x="832"/>
        <item x="741"/>
        <item x="460"/>
        <item x="482"/>
        <item x="651"/>
        <item x="208"/>
        <item x="1151"/>
        <item x="502"/>
        <item x="637"/>
        <item x="916"/>
        <item x="554"/>
        <item x="1366"/>
        <item x="448"/>
        <item x="931"/>
        <item x="1333"/>
        <item x="265"/>
        <item x="913"/>
        <item x="456"/>
        <item x="285"/>
        <item x="946"/>
        <item x="546"/>
        <item x="730"/>
        <item x="681"/>
        <item x="905"/>
        <item x="409"/>
        <item x="277"/>
        <item x="1118"/>
        <item x="678"/>
        <item x="894"/>
        <item x="305"/>
        <item x="641"/>
        <item x="855"/>
        <item x="718"/>
        <item x="1079"/>
        <item x="1182"/>
        <item x="806"/>
        <item x="655"/>
        <item x="108"/>
        <item x="353"/>
        <item x="1174"/>
        <item x="1309"/>
        <item x="534"/>
        <item x="875"/>
        <item x="1218"/>
        <item x="1242"/>
        <item x="579"/>
        <item x="617"/>
        <item x="204"/>
        <item x="1126"/>
        <item x="273"/>
        <item x="1256"/>
        <item x="462"/>
        <item x="898"/>
        <item x="32"/>
        <item x="1030"/>
        <item x="990"/>
        <item x="429"/>
        <item x="954"/>
        <item x="1022"/>
        <item x="152"/>
        <item x="421"/>
        <item x="1249"/>
        <item x="597"/>
        <item x="1297"/>
        <item x="791"/>
        <item x="1264"/>
        <item x="1275"/>
        <item x="663"/>
        <item x="1083"/>
        <item x="522"/>
        <item x="871"/>
        <item x="224"/>
        <item x="384"/>
        <item x="1356"/>
        <item x="104"/>
        <item x="703"/>
        <item x="1227"/>
        <item x="1038"/>
        <item x="633"/>
        <item x="1214"/>
        <item x="1305"/>
        <item x="80"/>
        <item x="1193"/>
        <item x="994"/>
        <item x="667"/>
        <item x="1382"/>
        <item x="715"/>
        <item x="1091"/>
        <item x="1014"/>
        <item x="399"/>
        <item x="745"/>
        <item x="779"/>
        <item x="1099"/>
        <item x="1114"/>
        <item x="391"/>
        <item x="699"/>
        <item x="116"/>
        <item x="550"/>
        <item x="247"/>
        <item x="957"/>
        <item x="901"/>
        <item x="1220"/>
        <item x="239"/>
        <item x="372"/>
        <item x="795"/>
        <item x="8"/>
        <item x="685"/>
        <item x="470"/>
        <item x="760"/>
        <item x="380"/>
        <item x="1087"/>
        <item x="1178"/>
        <item x="836"/>
        <item x="1049"/>
        <item x="76"/>
        <item x="589"/>
        <item x="425"/>
        <item x="972"/>
        <item x="1360"/>
        <item x="756"/>
        <item x="289"/>
        <item x="1253"/>
        <item x="1065"/>
        <item x="844"/>
        <item x="734"/>
        <item x="192"/>
        <item x="433"/>
        <item x="12"/>
        <item x="258"/>
        <item x="538"/>
        <item x="1231"/>
        <item x="1301"/>
        <item x="345"/>
        <item x="722"/>
        <item x="228"/>
        <item x="231"/>
        <item x="72"/>
        <item x="726"/>
        <item x="474"/>
        <item x="1279"/>
        <item x="441"/>
        <item x="851"/>
        <item x="124"/>
        <item x="975"/>
        <item x="1239"/>
        <item x="1185"/>
        <item x="1002"/>
        <item x="1147"/>
        <item x="1095"/>
        <item x="768"/>
        <item x="542"/>
        <item x="1202"/>
        <item x="560"/>
        <item x="128"/>
        <item x="771"/>
        <item x="243"/>
        <item x="1158"/>
        <item x="1162"/>
        <item x="1057"/>
        <item x="572"/>
        <item x="674"/>
        <item x="824"/>
        <item x="1260"/>
        <item x="1374"/>
        <item x="68"/>
        <item x="293"/>
        <item x="48"/>
        <item x="3"/>
        <item x="659"/>
        <item x="96"/>
        <item x="180"/>
        <item x="840"/>
        <item x="84"/>
        <item x="942"/>
        <item x="613"/>
        <item x="466"/>
        <item x="986"/>
        <item x="364"/>
        <item x="317"/>
        <item x="939"/>
        <item x="621"/>
        <item x="601"/>
        <item x="220"/>
        <item x="235"/>
        <item x="368"/>
        <item x="609"/>
        <item x="395"/>
        <item x="738"/>
        <item x="863"/>
        <item x="1378"/>
        <item x="100"/>
        <item x="890"/>
        <item x="196"/>
        <item x="341"/>
        <item x="526"/>
        <item x="802"/>
        <item x="689"/>
        <item x="1140"/>
        <item x="1137"/>
        <item x="301"/>
        <item x="132"/>
        <item x="1286"/>
        <item x="605"/>
        <item x="1069"/>
        <item x="1393"/>
        <item x="1345"/>
        <item x="216"/>
        <item x="357"/>
        <item x="1235"/>
        <item x="924"/>
        <item x="184"/>
        <item x="878"/>
        <item x="1294"/>
        <item x="1337"/>
        <item x="707"/>
        <item x="568"/>
        <item x="212"/>
        <item x="593"/>
        <item x="160"/>
        <item x="950"/>
        <item x="444"/>
        <item x="867"/>
        <item x="64"/>
        <item x="964"/>
        <item x="711"/>
        <item x="1195"/>
        <item x="629"/>
        <item x="313"/>
        <item x="1170"/>
        <item x="968"/>
        <item x="1122"/>
        <item x="1133"/>
        <item x="360"/>
        <item x="586"/>
        <item x="188"/>
        <item x="281"/>
        <item x="518"/>
        <item x="120"/>
        <item x="798"/>
        <item x="1042"/>
        <item x="1199"/>
        <item x="28"/>
        <item x="413"/>
        <item x="1189"/>
        <item x="1268"/>
        <item x="530"/>
        <item x="1341"/>
        <item x="783"/>
        <item x="909"/>
        <item x="136"/>
        <item x="486"/>
        <item x="1325"/>
        <item x="1034"/>
        <item x="1385"/>
        <item x="979"/>
        <item x="329"/>
        <item x="349"/>
        <item x="337"/>
        <item x="764"/>
        <item x="251"/>
        <item x="920"/>
        <item x="564"/>
        <item x="1271"/>
        <item x="821"/>
        <item x="1363"/>
        <item x="961"/>
        <item x="1045"/>
        <item x="1317"/>
        <item x="176"/>
        <item x="437"/>
        <item x="814"/>
        <item x="1026"/>
        <item x="983"/>
        <item x="514"/>
        <item x="847"/>
        <item x="1018"/>
        <item x="1329"/>
        <item x="16"/>
        <item x="1389"/>
        <item x="376"/>
        <item x="88"/>
        <item x="583"/>
        <item x="1110"/>
        <item x="998"/>
        <item x="1352"/>
        <item x="36"/>
        <item x="24"/>
        <item x="417"/>
        <item x="1313"/>
        <item x="325"/>
        <item x="20"/>
        <item x="775"/>
        <item x="388"/>
        <item x="92"/>
        <item x="645"/>
        <item x="60"/>
        <item x="1106"/>
        <item x="1130"/>
        <item x="506"/>
        <item x="1155"/>
        <item x="1117"/>
        <item x="912"/>
        <item x="1052"/>
        <item x="923"/>
        <item x="960"/>
        <item x="43"/>
        <item x="1113"/>
        <item x="1234"/>
        <item x="1222"/>
        <item x="1165"/>
        <item x="1125"/>
        <item x="1056"/>
        <item x="949"/>
        <item x="835"/>
        <item x="971"/>
        <item x="1150"/>
        <item x="1060"/>
        <item x="159"/>
        <item x="953"/>
        <item x="242"/>
        <item x="1064"/>
        <item x="827"/>
        <item x="1013"/>
        <item x="1281"/>
        <item x="904"/>
        <item x="926"/>
        <item x="1201"/>
        <item x="521"/>
        <item x="858"/>
        <item x="1005"/>
        <item x="1146"/>
        <item x="1198"/>
        <item x="1203"/>
        <item x="967"/>
        <item x="997"/>
        <item x="941"/>
        <item x="1094"/>
        <item x="1132"/>
        <item x="963"/>
        <item x="813"/>
        <item x="1041"/>
        <item x="1340"/>
        <item x="1105"/>
        <item x="1248"/>
        <item x="1157"/>
        <item x="809"/>
        <item x="974"/>
        <item x="881"/>
        <item x="135"/>
        <item x="915"/>
        <item x="934"/>
        <item x="1017"/>
        <item x="1102"/>
        <item x="1381"/>
        <item x="870"/>
        <item x="1139"/>
        <item x="131"/>
        <item x="1226"/>
        <item x="908"/>
        <item x="1210"/>
        <item x="831"/>
        <item x="989"/>
        <item x="1129"/>
        <item x="1086"/>
        <item x="866"/>
        <item x="1082"/>
        <item x="1259"/>
        <item x="862"/>
        <item x="1048"/>
        <item x="1194"/>
        <item x="733"/>
        <item x="893"/>
        <item x="1181"/>
        <item x="759"/>
        <item x="1169"/>
        <item x="755"/>
        <item x="1362"/>
        <item x="956"/>
        <item x="1025"/>
        <item x="1219"/>
        <item x="1328"/>
        <item x="111"/>
        <item x="1207"/>
        <item x="1098"/>
        <item x="567"/>
        <item x="628"/>
        <item x="103"/>
        <item x="670"/>
        <item x="748"/>
        <item x="662"/>
        <item x="1136"/>
        <item x="143"/>
        <item x="900"/>
        <item x="1021"/>
        <item x="127"/>
        <item x="139"/>
        <item x="1001"/>
        <item x="850"/>
        <item x="1142"/>
        <item x="1267"/>
        <item x="751"/>
        <item x="1090"/>
        <item x="982"/>
        <item x="790"/>
        <item x="767"/>
        <item x="816"/>
        <item x="1373"/>
        <item x="877"/>
        <item x="993"/>
        <item x="680"/>
        <item x="797"/>
        <item x="648"/>
        <item x="1270"/>
        <item x="820"/>
        <item x="1217"/>
        <item x="945"/>
        <item x="1300"/>
        <item x="1296"/>
        <item x="1320"/>
        <item x="15"/>
        <item x="1173"/>
        <item x="1308"/>
        <item x="1161"/>
        <item x="1071"/>
        <item x="1075"/>
        <item x="737"/>
        <item x="1192"/>
        <item x="1177"/>
        <item x="897"/>
        <item x="823"/>
        <item x="1238"/>
        <item x="541"/>
        <item x="786"/>
        <item x="632"/>
        <item x="1009"/>
        <item x="846"/>
        <item x="1304"/>
        <item x="658"/>
        <item x="412"/>
        <item x="1359"/>
        <item x="27"/>
        <item x="801"/>
        <item x="440"/>
        <item x="67"/>
        <item x="1037"/>
        <item x="1285"/>
        <item x="1213"/>
        <item x="774"/>
        <item x="1241"/>
        <item x="805"/>
        <item x="1332"/>
        <item x="1293"/>
        <item x="1289"/>
        <item x="978"/>
        <item x="1184"/>
        <item x="854"/>
        <item x="1336"/>
        <item x="721"/>
        <item x="31"/>
        <item x="83"/>
        <item x="1188"/>
        <item x="23"/>
        <item x="1068"/>
        <item x="375"/>
        <item x="620"/>
        <item x="553"/>
        <item x="91"/>
        <item x="1377"/>
        <item x="763"/>
        <item x="559"/>
        <item x="296"/>
        <item x="1388"/>
        <item x="1344"/>
        <item x="717"/>
        <item x="608"/>
        <item x="1044"/>
        <item x="276"/>
        <item x="151"/>
        <item x="191"/>
        <item x="493"/>
        <item x="1355"/>
        <item x="1154"/>
        <item x="1316"/>
        <item x="874"/>
        <item x="688"/>
        <item x="47"/>
        <item x="985"/>
        <item x="919"/>
        <item x="63"/>
        <item x="123"/>
        <item x="320"/>
        <item x="1230"/>
        <item x="1351"/>
        <item x="1078"/>
        <item x="1312"/>
        <item x="545"/>
        <item x="1278"/>
        <item x="673"/>
        <item x="272"/>
        <item x="698"/>
        <item x="770"/>
        <item x="1109"/>
        <item x="59"/>
        <item x="938"/>
        <item x="1245"/>
        <item x="794"/>
        <item x="147"/>
        <item x="650"/>
        <item x="636"/>
        <item x="432"/>
        <item x="1252"/>
        <item x="666"/>
        <item x="416"/>
        <item x="7"/>
        <item x="549"/>
        <item x="537"/>
        <item x="1392"/>
        <item x="497"/>
        <item x="612"/>
        <item x="885"/>
        <item x="1255"/>
        <item x="199"/>
        <item x="585"/>
        <item x="308"/>
        <item x="107"/>
        <item x="336"/>
        <item x="616"/>
        <item x="1369"/>
        <item x="119"/>
        <item x="501"/>
        <item x="187"/>
        <item x="246"/>
        <item x="889"/>
        <item x="782"/>
        <item x="284"/>
        <item x="71"/>
        <item x="1384"/>
        <item x="575"/>
        <item x="694"/>
        <item x="300"/>
        <item x="600"/>
        <item x="839"/>
        <item x="51"/>
        <item x="563"/>
        <item x="332"/>
        <item x="624"/>
        <item x="363"/>
        <item x="35"/>
        <item x="1263"/>
        <item x="352"/>
        <item x="714"/>
        <item x="155"/>
        <item x="1121"/>
        <item x="1274"/>
        <item x="556"/>
        <item x="207"/>
        <item x="677"/>
        <item x="115"/>
        <item x="533"/>
        <item x="1347"/>
        <item x="644"/>
        <item x="55"/>
        <item x="1029"/>
        <item x="740"/>
        <item x="691"/>
        <item x="79"/>
        <item x="930"/>
        <item x="461"/>
        <item x="268"/>
        <item x="227"/>
        <item x="706"/>
        <item x="1324"/>
        <item x="604"/>
        <item x="571"/>
        <item x="592"/>
        <item x="729"/>
        <item x="383"/>
        <item x="505"/>
        <item x="513"/>
        <item x="75"/>
        <item x="171"/>
        <item x="19"/>
        <item x="640"/>
        <item x="451"/>
        <item x="324"/>
        <item x="367"/>
        <item x="304"/>
        <item x="459"/>
        <item x="778"/>
        <item x="1365"/>
        <item x="254"/>
        <item x="394"/>
        <item x="582"/>
        <item x="183"/>
        <item x="578"/>
        <item x="485"/>
        <item x="261"/>
        <item x="744"/>
        <item x="167"/>
        <item x="264"/>
        <item x="447"/>
        <item x="465"/>
        <item x="408"/>
        <item x="843"/>
        <item x="489"/>
        <item x="684"/>
        <item x="328"/>
        <item x="401"/>
        <item x="424"/>
        <item x="257"/>
        <item x="436"/>
        <item x="2"/>
        <item x="175"/>
        <item x="371"/>
        <item x="596"/>
        <item x="359"/>
        <item x="379"/>
        <item x="87"/>
        <item x="1033"/>
        <item x="428"/>
        <item x="223"/>
        <item x="179"/>
        <item x="344"/>
        <item x="211"/>
        <item x="163"/>
        <item x="405"/>
        <item x="356"/>
        <item x="710"/>
        <item x="517"/>
        <item x="215"/>
        <item x="250"/>
        <item x="481"/>
        <item x="725"/>
        <item x="95"/>
        <item x="340"/>
        <item x="455"/>
        <item x="11"/>
        <item x="39"/>
        <item x="387"/>
        <item x="203"/>
        <item x="509"/>
        <item x="280"/>
        <item x="312"/>
        <item x="234"/>
        <item x="219"/>
        <item x="238"/>
        <item x="195"/>
        <item x="654"/>
        <item x="588"/>
        <item x="420"/>
        <item x="292"/>
        <item x="288"/>
        <item x="443"/>
        <item x="702"/>
        <item x="529"/>
        <item x="348"/>
        <item x="99"/>
        <item x="316"/>
        <item x="398"/>
        <item x="390"/>
        <item x="525"/>
        <item x="477"/>
        <item x="473"/>
        <item x="469"/>
        <item x="4"/>
        <item t="default"/>
      </items>
    </pivotField>
    <pivotField dataField="1" showAll="0">
      <items count="690">
        <item x="584"/>
        <item x="242"/>
        <item x="491"/>
        <item x="497"/>
        <item x="605"/>
        <item x="519"/>
        <item x="463"/>
        <item x="499"/>
        <item x="445"/>
        <item x="561"/>
        <item x="565"/>
        <item x="430"/>
        <item x="516"/>
        <item x="368"/>
        <item x="592"/>
        <item x="537"/>
        <item x="598"/>
        <item x="687"/>
        <item x="465"/>
        <item x="609"/>
        <item x="623"/>
        <item x="484"/>
        <item x="457"/>
        <item x="163"/>
        <item x="54"/>
        <item x="526"/>
        <item x="340"/>
        <item x="22"/>
        <item x="614"/>
        <item x="455"/>
        <item x="545"/>
        <item x="613"/>
        <item x="175"/>
        <item x="652"/>
        <item x="506"/>
        <item x="498"/>
        <item x="365"/>
        <item x="16"/>
        <item x="157"/>
        <item x="521"/>
        <item x="569"/>
        <item x="637"/>
        <item x="400"/>
        <item x="358"/>
        <item x="604"/>
        <item x="585"/>
        <item x="326"/>
        <item x="471"/>
        <item x="89"/>
        <item x="429"/>
        <item x="678"/>
        <item x="512"/>
        <item x="414"/>
        <item x="524"/>
        <item x="150"/>
        <item x="439"/>
        <item x="567"/>
        <item x="621"/>
        <item x="493"/>
        <item x="422"/>
        <item x="624"/>
        <item x="42"/>
        <item x="334"/>
        <item x="638"/>
        <item x="464"/>
        <item x="372"/>
        <item x="654"/>
        <item x="552"/>
        <item x="469"/>
        <item x="643"/>
        <item x="583"/>
        <item x="377"/>
        <item x="667"/>
        <item x="312"/>
        <item x="375"/>
        <item x="78"/>
        <item x="608"/>
        <item x="556"/>
        <item x="558"/>
        <item x="333"/>
        <item x="411"/>
        <item x="126"/>
        <item x="112"/>
        <item x="431"/>
        <item x="480"/>
        <item x="284"/>
        <item x="639"/>
        <item x="52"/>
        <item x="379"/>
        <item x="602"/>
        <item x="345"/>
        <item x="443"/>
        <item x="550"/>
        <item x="328"/>
        <item x="468"/>
        <item x="504"/>
        <item x="189"/>
        <item x="657"/>
        <item x="407"/>
        <item x="354"/>
        <item x="510"/>
        <item x="8"/>
        <item x="542"/>
        <item x="532"/>
        <item x="276"/>
        <item x="298"/>
        <item x="508"/>
        <item x="36"/>
        <item x="522"/>
        <item x="425"/>
        <item x="679"/>
        <item x="68"/>
        <item x="479"/>
        <item x="625"/>
        <item x="31"/>
        <item x="518"/>
        <item x="533"/>
        <item x="110"/>
        <item x="573"/>
        <item x="373"/>
        <item x="650"/>
        <item x="224"/>
        <item x="444"/>
        <item x="280"/>
        <item x="50"/>
        <item x="590"/>
        <item x="481"/>
        <item x="596"/>
        <item x="290"/>
        <item x="282"/>
        <item x="633"/>
        <item x="586"/>
        <item x="311"/>
        <item x="193"/>
        <item x="214"/>
        <item x="458"/>
        <item x="127"/>
        <item x="287"/>
        <item x="495"/>
        <item x="653"/>
        <item x="530"/>
        <item x="409"/>
        <item x="680"/>
        <item x="179"/>
        <item x="477"/>
        <item x="627"/>
        <item x="527"/>
        <item x="442"/>
        <item x="478"/>
        <item x="514"/>
        <item x="111"/>
        <item x="64"/>
        <item x="323"/>
        <item x="272"/>
        <item x="271"/>
        <item x="684"/>
        <item x="520"/>
        <item x="564"/>
        <item x="511"/>
        <item x="383"/>
        <item x="102"/>
        <item x="460"/>
        <item x="331"/>
        <item x="212"/>
        <item x="246"/>
        <item x="433"/>
        <item x="578"/>
        <item x="618"/>
        <item x="394"/>
        <item x="348"/>
        <item x="366"/>
        <item x="579"/>
        <item x="381"/>
        <item x="30"/>
        <item x="338"/>
        <item x="82"/>
        <item x="206"/>
        <item x="391"/>
        <item x="191"/>
        <item x="218"/>
        <item x="503"/>
        <item x="496"/>
        <item x="568"/>
        <item x="385"/>
        <item x="663"/>
        <item x="432"/>
        <item x="70"/>
        <item x="349"/>
        <item x="167"/>
        <item x="453"/>
        <item x="240"/>
        <item x="589"/>
        <item x="441"/>
        <item x="487"/>
        <item x="615"/>
        <item x="197"/>
        <item x="525"/>
        <item x="535"/>
        <item x="612"/>
        <item x="449"/>
        <item x="620"/>
        <item x="482"/>
        <item x="256"/>
        <item x="640"/>
        <item x="221"/>
        <item x="476"/>
        <item x="574"/>
        <item x="307"/>
        <item x="660"/>
        <item x="670"/>
        <item x="322"/>
        <item x="486"/>
        <item x="72"/>
        <item x="659"/>
        <item x="588"/>
        <item x="606"/>
        <item x="647"/>
        <item x="473"/>
        <item x="547"/>
        <item x="450"/>
        <item x="566"/>
        <item x="665"/>
        <item x="505"/>
        <item x="360"/>
        <item x="10"/>
        <item x="355"/>
        <item x="371"/>
        <item x="562"/>
        <item x="475"/>
        <item x="264"/>
        <item x="48"/>
        <item x="392"/>
        <item x="462"/>
        <item x="327"/>
        <item x="668"/>
        <item x="446"/>
        <item x="655"/>
        <item x="513"/>
        <item x="494"/>
        <item x="451"/>
        <item x="278"/>
        <item x="169"/>
        <item x="139"/>
        <item x="174"/>
        <item x="288"/>
        <item x="145"/>
        <item x="644"/>
        <item x="549"/>
        <item x="376"/>
        <item x="344"/>
        <item x="645"/>
        <item x="384"/>
        <item x="24"/>
        <item x="548"/>
        <item x="424"/>
        <item x="597"/>
        <item x="396"/>
        <item x="563"/>
        <item x="600"/>
        <item x="161"/>
        <item x="448"/>
        <item x="260"/>
        <item x="656"/>
        <item x="233"/>
        <item x="313"/>
        <item x="688"/>
        <item x="66"/>
        <item x="617"/>
        <item x="426"/>
        <item x="416"/>
        <item x="405"/>
        <item x="674"/>
        <item x="159"/>
        <item x="27"/>
        <item x="180"/>
        <item x="318"/>
        <item x="359"/>
        <item x="41"/>
        <item x="316"/>
        <item x="630"/>
        <item x="74"/>
        <item x="26"/>
        <item x="346"/>
        <item x="386"/>
        <item x="122"/>
        <item x="539"/>
        <item x="168"/>
        <item x="672"/>
        <item x="601"/>
        <item x="662"/>
        <item x="593"/>
        <item x="115"/>
        <item x="286"/>
        <item x="6"/>
        <item x="303"/>
        <item x="420"/>
        <item x="90"/>
        <item x="570"/>
        <item x="410"/>
        <item x="361"/>
        <item x="38"/>
        <item x="238"/>
        <item x="571"/>
        <item x="60"/>
        <item x="403"/>
        <item x="305"/>
        <item x="419"/>
        <item x="658"/>
        <item x="557"/>
        <item x="489"/>
        <item x="262"/>
        <item x="53"/>
        <item x="337"/>
        <item x="71"/>
        <item x="92"/>
        <item x="144"/>
        <item x="380"/>
        <item x="682"/>
        <item x="616"/>
        <item x="69"/>
        <item x="554"/>
        <item x="108"/>
        <item x="538"/>
        <item x="523"/>
        <item x="591"/>
        <item x="190"/>
        <item x="138"/>
        <item x="154"/>
        <item x="0"/>
        <item x="485"/>
        <item x="330"/>
        <item x="222"/>
        <item x="306"/>
        <item x="581"/>
        <item x="342"/>
        <item x="412"/>
        <item x="170"/>
        <item x="23"/>
        <item x="258"/>
        <item x="160"/>
        <item x="106"/>
        <item x="626"/>
        <item x="96"/>
        <item x="146"/>
        <item x="255"/>
        <item x="364"/>
        <item x="131"/>
        <item x="302"/>
        <item x="98"/>
        <item x="279"/>
        <item x="18"/>
        <item x="315"/>
        <item x="675"/>
        <item x="3"/>
        <item x="677"/>
        <item x="234"/>
        <item x="325"/>
        <item x="641"/>
        <item x="541"/>
        <item x="75"/>
        <item x="474"/>
        <item x="194"/>
        <item x="551"/>
        <item x="543"/>
        <item x="100"/>
        <item x="195"/>
        <item x="248"/>
        <item x="292"/>
        <item x="210"/>
        <item x="544"/>
        <item x="132"/>
        <item x="467"/>
        <item x="219"/>
        <item x="20"/>
        <item x="205"/>
        <item x="339"/>
        <item x="490"/>
        <item x="310"/>
        <item x="289"/>
        <item x="438"/>
        <item x="220"/>
        <item x="356"/>
        <item x="509"/>
        <item x="661"/>
        <item x="681"/>
        <item x="472"/>
        <item x="382"/>
        <item x="452"/>
        <item x="528"/>
        <item x="502"/>
        <item x="4"/>
        <item x="370"/>
        <item x="99"/>
        <item x="187"/>
        <item x="19"/>
        <item x="395"/>
        <item x="390"/>
        <item x="332"/>
        <item x="437"/>
        <item x="62"/>
        <item x="459"/>
        <item x="517"/>
        <item x="529"/>
        <item x="109"/>
        <item x="401"/>
        <item x="536"/>
        <item x="176"/>
        <item x="402"/>
        <item x="185"/>
        <item x="492"/>
        <item x="297"/>
        <item x="329"/>
        <item x="649"/>
        <item x="363"/>
        <item x="76"/>
        <item x="397"/>
        <item x="46"/>
        <item x="319"/>
        <item x="14"/>
        <item x="228"/>
        <item x="86"/>
        <item x="413"/>
        <item x="559"/>
        <item x="387"/>
        <item x="156"/>
        <item x="124"/>
        <item x="192"/>
        <item x="80"/>
        <item x="56"/>
        <item x="186"/>
        <item x="347"/>
        <item x="94"/>
        <item x="435"/>
        <item x="634"/>
        <item x="427"/>
        <item x="140"/>
        <item x="575"/>
        <item x="594"/>
        <item x="418"/>
        <item x="404"/>
        <item x="531"/>
        <item x="116"/>
        <item x="546"/>
        <item x="291"/>
        <item x="352"/>
        <item x="231"/>
        <item x="32"/>
        <item x="40"/>
        <item x="686"/>
        <item x="236"/>
        <item x="622"/>
        <item x="121"/>
        <item x="388"/>
        <item x="611"/>
        <item x="13"/>
        <item x="314"/>
        <item x="158"/>
        <item x="317"/>
        <item x="181"/>
        <item x="540"/>
        <item x="577"/>
        <item x="34"/>
        <item x="274"/>
        <item x="123"/>
        <item x="28"/>
        <item x="428"/>
        <item x="631"/>
        <item x="629"/>
        <item x="417"/>
        <item x="45"/>
        <item x="595"/>
        <item x="178"/>
        <item x="277"/>
        <item x="134"/>
        <item x="320"/>
        <item x="232"/>
        <item x="293"/>
        <item x="587"/>
        <item x="266"/>
        <item x="143"/>
        <item x="173"/>
        <item x="247"/>
        <item x="534"/>
        <item x="421"/>
        <item x="270"/>
        <item x="184"/>
        <item x="646"/>
        <item x="39"/>
        <item x="470"/>
        <item x="261"/>
        <item x="415"/>
        <item x="642"/>
        <item x="11"/>
        <item x="120"/>
        <item x="685"/>
        <item x="29"/>
        <item x="560"/>
        <item x="155"/>
        <item x="97"/>
        <item x="423"/>
        <item x="105"/>
        <item x="142"/>
        <item x="216"/>
        <item x="572"/>
        <item x="250"/>
        <item x="12"/>
        <item x="229"/>
        <item x="136"/>
        <item x="103"/>
        <item x="664"/>
        <item x="47"/>
        <item x="466"/>
        <item x="153"/>
        <item x="488"/>
        <item x="399"/>
        <item x="148"/>
        <item x="300"/>
        <item x="351"/>
        <item x="555"/>
        <item x="225"/>
        <item x="440"/>
        <item x="58"/>
        <item x="252"/>
        <item x="183"/>
        <item x="500"/>
        <item x="406"/>
        <item x="63"/>
        <item x="582"/>
        <item x="1"/>
        <item x="683"/>
        <item x="309"/>
        <item x="44"/>
        <item x="507"/>
        <item x="51"/>
        <item x="294"/>
        <item x="257"/>
        <item x="177"/>
        <item x="118"/>
        <item x="85"/>
        <item x="580"/>
        <item x="515"/>
        <item x="632"/>
        <item x="357"/>
        <item x="208"/>
        <item x="249"/>
        <item x="483"/>
        <item x="648"/>
        <item x="230"/>
        <item x="202"/>
        <item x="165"/>
        <item x="666"/>
        <item x="628"/>
        <item x="171"/>
        <item x="37"/>
        <item x="651"/>
        <item x="296"/>
        <item x="619"/>
        <item x="199"/>
        <item x="201"/>
        <item x="209"/>
        <item x="603"/>
        <item x="295"/>
        <item x="172"/>
        <item x="5"/>
        <item x="237"/>
        <item x="226"/>
        <item x="269"/>
        <item x="636"/>
        <item x="204"/>
        <item x="84"/>
        <item x="151"/>
        <item x="83"/>
        <item x="104"/>
        <item x="673"/>
        <item x="374"/>
        <item x="251"/>
        <item x="129"/>
        <item x="393"/>
        <item x="211"/>
        <item x="669"/>
        <item x="21"/>
        <item x="367"/>
        <item x="454"/>
        <item x="61"/>
        <item x="676"/>
        <item x="304"/>
        <item x="95"/>
        <item x="119"/>
        <item x="55"/>
        <item x="79"/>
        <item x="607"/>
        <item x="213"/>
        <item x="43"/>
        <item x="461"/>
        <item x="133"/>
        <item x="350"/>
        <item x="9"/>
        <item x="335"/>
        <item x="196"/>
        <item x="152"/>
        <item x="17"/>
        <item x="223"/>
        <item x="308"/>
        <item x="254"/>
        <item x="610"/>
        <item x="203"/>
        <item x="162"/>
        <item x="259"/>
        <item x="447"/>
        <item x="244"/>
        <item x="217"/>
        <item x="227"/>
        <item x="88"/>
        <item x="343"/>
        <item x="378"/>
        <item x="128"/>
        <item x="336"/>
        <item x="283"/>
        <item x="141"/>
        <item x="281"/>
        <item x="301"/>
        <item x="243"/>
        <item x="7"/>
        <item x="389"/>
        <item x="635"/>
        <item x="353"/>
        <item x="49"/>
        <item x="501"/>
        <item x="182"/>
        <item x="268"/>
        <item x="33"/>
        <item x="369"/>
        <item x="599"/>
        <item x="130"/>
        <item x="198"/>
        <item x="57"/>
        <item x="398"/>
        <item x="576"/>
        <item x="188"/>
        <item x="299"/>
        <item x="164"/>
        <item x="324"/>
        <item x="275"/>
        <item x="341"/>
        <item x="321"/>
        <item x="207"/>
        <item x="107"/>
        <item x="553"/>
        <item x="137"/>
        <item x="265"/>
        <item x="59"/>
        <item x="125"/>
        <item x="35"/>
        <item x="87"/>
        <item x="149"/>
        <item x="81"/>
        <item x="67"/>
        <item x="73"/>
        <item x="113"/>
        <item x="65"/>
        <item x="436"/>
        <item x="114"/>
        <item x="147"/>
        <item x="408"/>
        <item x="263"/>
        <item x="241"/>
        <item x="135"/>
        <item x="25"/>
        <item x="456"/>
        <item x="273"/>
        <item x="434"/>
        <item x="91"/>
        <item x="245"/>
        <item x="117"/>
        <item x="362"/>
        <item x="285"/>
        <item x="77"/>
        <item x="93"/>
        <item x="267"/>
        <item x="215"/>
        <item x="239"/>
        <item x="200"/>
        <item x="166"/>
        <item x="671"/>
        <item x="235"/>
        <item x="253"/>
        <item x="15"/>
        <item x="101"/>
        <item x="2"/>
        <item t="default"/>
      </items>
    </pivotField>
    <pivotField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8"/>
  </rowFields>
  <rowItems count="13">
    <i>
      <x v="1"/>
    </i>
    <i>
      <x v="2"/>
    </i>
    <i>
      <x v="3"/>
    </i>
    <i>
      <x v="4"/>
    </i>
    <i>
      <x v="5"/>
    </i>
    <i>
      <x v="6"/>
    </i>
    <i>
      <x v="7"/>
    </i>
    <i>
      <x v="8"/>
    </i>
    <i>
      <x v="9"/>
    </i>
    <i>
      <x v="10"/>
    </i>
    <i>
      <x v="11"/>
    </i>
    <i>
      <x v="12"/>
    </i>
    <i t="grand">
      <x/>
    </i>
  </rowItems>
  <colFields count="1">
    <field x="-2"/>
  </colFields>
  <colItems count="2">
    <i>
      <x/>
    </i>
    <i i="1">
      <x v="1"/>
    </i>
  </colItems>
  <pageFields count="1">
    <pageField fld="1" hier="-1"/>
  </pageFields>
  <dataFields count="2">
    <dataField name="Sum of Primary_Output" fld="2" baseField="0" baseItem="0"/>
    <dataField name="Sum of Fuel_Gas_GJ"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EC355DA-20DF-4AEC-B94E-DF9E5303EDB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B19" firstHeaderRow="1" firstDataRow="1" firstDataCol="1" rowPageCount="1" colPageCount="1"/>
  <pivotFields count="9">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Page" showAll="0">
      <items count="6">
        <item x="3"/>
        <item x="0"/>
        <item x="1"/>
        <item x="2"/>
        <item x="4"/>
        <item t="default"/>
      </items>
    </pivotField>
    <pivotField showAll="0"/>
    <pivotField showAll="0"/>
    <pivotField dataField="1"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8"/>
  </rowFields>
  <rowItems count="13">
    <i>
      <x v="1"/>
    </i>
    <i>
      <x v="2"/>
    </i>
    <i>
      <x v="3"/>
    </i>
    <i>
      <x v="4"/>
    </i>
    <i>
      <x v="5"/>
    </i>
    <i>
      <x v="6"/>
    </i>
    <i>
      <x v="7"/>
    </i>
    <i>
      <x v="8"/>
    </i>
    <i>
      <x v="9"/>
    </i>
    <i>
      <x v="10"/>
    </i>
    <i>
      <x v="11"/>
    </i>
    <i>
      <x v="12"/>
    </i>
    <i t="grand">
      <x/>
    </i>
  </rowItems>
  <colItems count="1">
    <i/>
  </colItems>
  <pageFields count="1">
    <pageField fld="1" item="3" hier="-1"/>
  </pageFields>
  <dataFields count="1">
    <dataField name="Average of Power_kWh" fld="4"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42DDD51-A474-4F02-923B-56F66A732E1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19" firstHeaderRow="1" firstDataRow="1" firstDataCol="1" rowPageCount="1" colPageCount="1"/>
  <pivotFields count="9">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Page" showAll="0">
      <items count="6">
        <item x="3"/>
        <item x="0"/>
        <item x="1"/>
        <item x="2"/>
        <item x="4"/>
        <item t="default"/>
      </items>
    </pivotField>
    <pivotField showAll="0"/>
    <pivotField showAll="0"/>
    <pivotField showAll="0"/>
    <pivotField dataField="1" showAll="0">
      <items count="137">
        <item x="4"/>
        <item x="97"/>
        <item x="96"/>
        <item x="107"/>
        <item x="41"/>
        <item x="79"/>
        <item x="62"/>
        <item x="71"/>
        <item x="26"/>
        <item x="33"/>
        <item x="81"/>
        <item x="115"/>
        <item x="21"/>
        <item x="0"/>
        <item x="45"/>
        <item x="5"/>
        <item x="76"/>
        <item x="40"/>
        <item x="67"/>
        <item x="29"/>
        <item x="27"/>
        <item x="25"/>
        <item x="46"/>
        <item x="2"/>
        <item x="15"/>
        <item x="73"/>
        <item x="64"/>
        <item x="54"/>
        <item x="20"/>
        <item x="66"/>
        <item x="43"/>
        <item x="47"/>
        <item x="8"/>
        <item x="12"/>
        <item x="36"/>
        <item x="1"/>
        <item x="22"/>
        <item x="55"/>
        <item x="9"/>
        <item x="10"/>
        <item x="82"/>
        <item x="24"/>
        <item x="7"/>
        <item x="75"/>
        <item x="85"/>
        <item x="69"/>
        <item x="34"/>
        <item x="53"/>
        <item x="42"/>
        <item x="86"/>
        <item x="31"/>
        <item x="18"/>
        <item x="78"/>
        <item x="56"/>
        <item x="3"/>
        <item x="59"/>
        <item x="44"/>
        <item x="87"/>
        <item x="16"/>
        <item x="32"/>
        <item x="89"/>
        <item x="95"/>
        <item x="91"/>
        <item x="30"/>
        <item x="11"/>
        <item x="61"/>
        <item x="74"/>
        <item x="19"/>
        <item x="23"/>
        <item x="14"/>
        <item x="48"/>
        <item x="38"/>
        <item x="77"/>
        <item x="17"/>
        <item x="37"/>
        <item x="50"/>
        <item x="110"/>
        <item x="113"/>
        <item x="49"/>
        <item x="35"/>
        <item x="6"/>
        <item x="58"/>
        <item x="65"/>
        <item x="90"/>
        <item x="52"/>
        <item x="83"/>
        <item x="111"/>
        <item x="103"/>
        <item x="68"/>
        <item x="57"/>
        <item x="99"/>
        <item x="101"/>
        <item x="131"/>
        <item x="116"/>
        <item x="51"/>
        <item x="80"/>
        <item x="104"/>
        <item x="39"/>
        <item x="100"/>
        <item x="94"/>
        <item x="60"/>
        <item x="70"/>
        <item x="63"/>
        <item x="109"/>
        <item x="127"/>
        <item x="128"/>
        <item x="13"/>
        <item x="112"/>
        <item x="92"/>
        <item x="120"/>
        <item x="130"/>
        <item x="98"/>
        <item x="93"/>
        <item x="106"/>
        <item x="125"/>
        <item x="105"/>
        <item x="84"/>
        <item x="88"/>
        <item x="108"/>
        <item x="133"/>
        <item x="132"/>
        <item x="102"/>
        <item x="28"/>
        <item x="126"/>
        <item x="117"/>
        <item x="119"/>
        <item x="135"/>
        <item x="121"/>
        <item x="134"/>
        <item x="129"/>
        <item x="124"/>
        <item x="118"/>
        <item x="123"/>
        <item x="114"/>
        <item x="72"/>
        <item x="122"/>
        <item t="default"/>
      </items>
    </pivotField>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8"/>
  </rowFields>
  <rowItems count="13">
    <i>
      <x v="1"/>
    </i>
    <i>
      <x v="2"/>
    </i>
    <i>
      <x v="3"/>
    </i>
    <i>
      <x v="4"/>
    </i>
    <i>
      <x v="5"/>
    </i>
    <i>
      <x v="6"/>
    </i>
    <i>
      <x v="7"/>
    </i>
    <i>
      <x v="8"/>
    </i>
    <i>
      <x v="9"/>
    </i>
    <i>
      <x v="10"/>
    </i>
    <i>
      <x v="11"/>
    </i>
    <i>
      <x v="12"/>
    </i>
    <i t="grand">
      <x/>
    </i>
  </rowItems>
  <colItems count="1">
    <i/>
  </colItems>
  <pageFields count="1">
    <pageField fld="1" item="0" hier="-1"/>
  </pageFields>
  <dataFields count="1">
    <dataField name="Sum of Downtime_hr"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 xr10:uid="{D27B60CE-9D21-4AE5-9AF9-504CF61FA544}" sourceName="Unit">
  <pivotTables>
    <pivotTable tabId="19" name="PivotTable9"/>
    <pivotTable tabId="20" name="PivotTable10"/>
    <pivotTable tabId="23" name="PivotTable14"/>
    <pivotTable tabId="24" name="PivotTable1"/>
    <pivotTable tabId="26" name="PivotTable2"/>
    <pivotTable tabId="27" name="PivotTable3"/>
    <pivotTable tabId="28" name="PivotTable4"/>
    <pivotTable tabId="6" name="PivotTable1"/>
    <pivotTable tabId="32" name="PivotTable10"/>
    <pivotTable tabId="11" name="PivotTable4"/>
    <pivotTable tabId="13" name="PivotTable6"/>
    <pivotTable tabId="12" name="PivotTable5"/>
    <pivotTable tabId="17" name="PivotTable8"/>
  </pivotTables>
  <data>
    <tabular pivotCacheId="759931985">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08FFC8FC-576A-468E-801F-15EBA5A8580C}" sourceName="Shift">
  <pivotTables>
    <pivotTable tabId="19" name="PivotTable9"/>
    <pivotTable tabId="20" name="PivotTable10"/>
    <pivotTable tabId="23" name="PivotTable14"/>
    <pivotTable tabId="24" name="PivotTable1"/>
    <pivotTable tabId="26" name="PivotTable2"/>
    <pivotTable tabId="27" name="PivotTable3"/>
    <pivotTable tabId="28" name="PivotTable4"/>
    <pivotTable tabId="6" name="PivotTable1"/>
    <pivotTable tabId="32" name="PivotTable10"/>
    <pivotTable tabId="11" name="PivotTable4"/>
    <pivotTable tabId="13" name="PivotTable6"/>
    <pivotTable tabId="12" name="PivotTable5"/>
    <pivotTable tabId="17" name="PivotTable8"/>
  </pivotTables>
  <data>
    <tabular pivotCacheId="75993198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t" xr10:uid="{3D16FAC6-C3D5-4CAE-8F56-82EF61253CDC}" cache="Slicer_Unit" caption="Unit" rowHeight="241300"/>
  <slicer name="Shift" xr10:uid="{75F2F5CD-FC6B-4D48-85AA-3E789F5CA51F}" cache="Slicer_Shift" caption="Shif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t 1" xr10:uid="{D3ED8F05-8837-444D-8276-3BE77930CFEC}" cache="Slicer_Unit" caption="Unit" rowHeight="241300"/>
  <slicer name="Shift 1" xr10:uid="{CF0AE3FD-A92A-44AC-B5A9-C3B2C4431E09}" cache="Slicer_Shift" caption="Shif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91C4D9-8205-4E8A-B5B6-463ADC189B6E}" name="Table1" displayName="Table1" ref="A1:V4381" totalsRowShown="0" headerRowDxfId="24">
  <autoFilter ref="A1:V4381" xr:uid="{BC91C4D9-8205-4E8A-B5B6-463ADC189B6E}"/>
  <sortState xmlns:xlrd2="http://schemas.microsoft.com/office/spreadsheetml/2017/richdata2" ref="A2:T4381">
    <sortCondition ref="A1:A4381"/>
  </sortState>
  <tableColumns count="22">
    <tableColumn id="1" xr3:uid="{DB79CD27-BE7F-4C4D-84CD-E5CA09E5B142}" name="Date" dataDxfId="23"/>
    <tableColumn id="18" xr3:uid="{3B61F61D-EEAE-4983-A41D-C119B9943788}" name="Month" dataDxfId="22">
      <calculatedColumnFormula>TEXT(Table1[[#This Row],[Date]],"mm")</calculatedColumnFormula>
    </tableColumn>
    <tableColumn id="2" xr3:uid="{C4B0CEEF-DF92-48D5-9BD4-B664B1F20994}" name="Unit"/>
    <tableColumn id="3" xr3:uid="{7A68E6B3-C9AC-475D-970B-1BFFF586B684}" name="Shift"/>
    <tableColumn id="4" xr3:uid="{C66723A2-3C04-4154-92AC-C38BDC80A177}" name="Target_Production_t"/>
    <tableColumn id="5" xr3:uid="{1BD9D1F7-271B-46F5-AC43-AEB8704D28FA}" name="Runtime_hr"/>
    <tableColumn id="6" xr3:uid="{1A94EA36-7F6F-4062-9977-1107C768E5FD}" name="Downtime_hr"/>
    <tableColumn id="7" xr3:uid="{551B437C-64D9-431D-B7E0-C45DED240355}" name="Production_t"/>
    <tableColumn id="8" xr3:uid="{FE37DD4F-3413-48BA-B91E-B0100C6A9F97}" name="Good_Production_t"/>
    <tableColumn id="9" xr3:uid="{6C91E022-8740-443F-B65E-582776EF21C1}" name="Offspec_or_Scrap_t"/>
    <tableColumn id="10" xr3:uid="{FC39911D-46C7-4832-8749-2AD47CF5B808}" name="Quality_pct"/>
    <tableColumn id="11" xr3:uid="{DE753927-C6CD-4C12-9CF8-B7510E622714}" name="Availability_pct"/>
    <tableColumn id="12" xr3:uid="{93165A0B-A9D5-4B8A-9962-B8BC47E747F1}" name="Performance_pct"/>
    <tableColumn id="13" xr3:uid="{DFC64E7A-82FE-4C06-9A4C-E266207C7457}" name="OEE_pct"/>
    <tableColumn id="14" xr3:uid="{B9663839-0D63-4E1C-B893-98142448DB99}" name="Steam_Consumed_t"/>
    <tableColumn id="15" xr3:uid="{6A5D3534-182F-4876-AAF1-824E34A3E11C}" name="Power_Consumed_kWh"/>
    <tableColumn id="16" xr3:uid="{65B15705-1DE8-4BBA-B542-8BEE8F9928B0}" name="Specific Steam" dataDxfId="21">
      <calculatedColumnFormula>Table1[[#This Row],[Steam_Consumed_t]]/Table1[[#This Row],[Production_t]]</calculatedColumnFormula>
    </tableColumn>
    <tableColumn id="17" xr3:uid="{4B13AF49-62EF-4741-926F-9FFCDB50838F}" name="Specific_Power_kWh_per_t" dataDxfId="20">
      <calculatedColumnFormula>Table1[[#This Row],[Power_Consumed_kWh]]/Table1[[#This Row],[Production_t]]</calculatedColumnFormula>
    </tableColumn>
    <tableColumn id="19" xr3:uid="{C0404B9C-776C-4F65-9C61-079799D4F10B}" name="quality below 96%" dataDxfId="19">
      <calculatedColumnFormula>IF(Table1[[#This Row],[Quality_pct]]&lt;96,"Below Spec","Ok")</calculatedColumnFormula>
    </tableColumn>
    <tableColumn id="20" xr3:uid="{0209131F-DC03-4564-A310-5AB8139D7411}" name="Steam consumed &gt;95 precentile" dataDxfId="18">
      <calculatedColumnFormula>IF(Table1[Steam_Consumed_t]&gt;$O$4383,"ABNORMAL","NORMAL")</calculatedColumnFormula>
    </tableColumn>
    <tableColumn id="21" xr3:uid="{FB2C2984-FFDF-414C-80CB-FB9F432062EB}" name="Power consumed &gt;95 precentile" dataDxfId="17">
      <calculatedColumnFormula>IF(Table1[Power_Consumed_kWh]&gt;$P$4383,"ABNORMAL","NORMAL")</calculatedColumnFormula>
    </tableColumn>
    <tableColumn id="22" xr3:uid="{E52C17D4-9A7D-4CBC-B8F3-FB35ACD6330F}" name="Production loss" dataDxfId="16">
      <calculatedColumnFormula>(Table1[[#This Row],[Target_Production_t]]/8)*Table1[[#This Row],[Downtime_hr]]</calculatedColumnFormula>
    </tableColumn>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3F6A2C-FE29-4B93-80AD-9BA686BEDF47}" name="Table2" displayName="Table2" ref="A1:E1096" totalsRowShown="0" headerRowDxfId="15">
  <autoFilter ref="A1:E1096" xr:uid="{BF3F6A2C-FE29-4B93-80AD-9BA686BEDF47}"/>
  <tableColumns count="5">
    <tableColumn id="1" xr3:uid="{B376DD78-8FB9-4E8E-BDD5-59F2F510B426}" name="Date" dataDxfId="14"/>
    <tableColumn id="2" xr3:uid="{3A2D82C2-CE9E-435C-A346-9209ECCA5D94}" name="Unit"/>
    <tableColumn id="3" xr3:uid="{6EB2BB5B-A1A6-41BD-9CCF-686116A6601B}" name="Assay_pct"/>
    <tableColumn id="4" xr3:uid="{28CE8A46-D3B2-48B9-9148-0793B7BFB790}" name="Moisture_pct"/>
    <tableColumn id="5" xr3:uid="{98414243-858B-4D0D-B193-C4CCC6B40F25}" name="Offspec_Batches"/>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F1CDB8-495B-44F3-A855-B72348FA2EA6}" name="Table3" displayName="Table3" ref="A1:G1826" totalsRowShown="0" headerRowDxfId="13">
  <autoFilter ref="A1:G1826" xr:uid="{6AF1CDB8-495B-44F3-A855-B72348FA2EA6}"/>
  <tableColumns count="7">
    <tableColumn id="1" xr3:uid="{4CC903F4-327B-4F7B-870A-018D8E5FD217}" name="Date" dataDxfId="12"/>
    <tableColumn id="2" xr3:uid="{573DA415-14B8-4665-A76D-8D804A55F074}" name="Utility_Asset"/>
    <tableColumn id="3" xr3:uid="{D4370DE5-8A0C-4B65-A8FA-E5BCECE32465}" name="Primary_Output"/>
    <tableColumn id="4" xr3:uid="{332FC2DC-FD72-42AE-A4DB-B24E3CFEF1C5}" name="Fuel_Gas_GJ"/>
    <tableColumn id="5" xr3:uid="{E174AA2C-2E4E-4584-9E4E-D0806FC6202E}" name="Power_kWh"/>
    <tableColumn id="6" xr3:uid="{8515C3E3-5751-4F9A-B06C-537968C0CB92}" name="Downtime_hr"/>
    <tableColumn id="7" xr3:uid="{01A9EE4C-C13E-4BD5-9563-C6B9C1A1748D}" name="Efficiency_pct"/>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2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6.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8.xml"/></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B201E-2FAE-4650-B070-934F58FF4E2E}">
  <sheetPr>
    <tabColor rgb="FFFFFF00"/>
  </sheetPr>
  <dimension ref="A2:P18"/>
  <sheetViews>
    <sheetView workbookViewId="0">
      <selection activeCell="P9" sqref="P9"/>
    </sheetView>
  </sheetViews>
  <sheetFormatPr defaultRowHeight="15" x14ac:dyDescent="0.25"/>
  <cols>
    <col min="1" max="1" width="19.28515625" bestFit="1" customWidth="1"/>
    <col min="2" max="2" width="16.28515625" bestFit="1" customWidth="1"/>
    <col min="3" max="3" width="9" bestFit="1" customWidth="1"/>
    <col min="4" max="4" width="9.7109375" bestFit="1" customWidth="1"/>
    <col min="5" max="5" width="9" bestFit="1" customWidth="1"/>
    <col min="6" max="6" width="11.28515625" bestFit="1" customWidth="1"/>
  </cols>
  <sheetData>
    <row r="2" spans="1:16" ht="28.5" x14ac:dyDescent="0.45">
      <c r="A2" s="46" t="s">
        <v>38</v>
      </c>
      <c r="B2" s="46"/>
      <c r="C2" s="46"/>
      <c r="D2" s="46"/>
      <c r="E2" s="46"/>
      <c r="F2" s="46"/>
      <c r="G2" s="46"/>
      <c r="H2" s="46"/>
      <c r="I2" s="46"/>
      <c r="J2" s="46"/>
      <c r="K2" s="46"/>
      <c r="L2" s="46"/>
      <c r="M2" s="46"/>
      <c r="N2" s="46"/>
      <c r="O2" s="46"/>
      <c r="P2" s="46"/>
    </row>
    <row r="4" spans="1:16" x14ac:dyDescent="0.25">
      <c r="A4" s="17" t="s">
        <v>87</v>
      </c>
      <c r="B4" s="17" t="s">
        <v>86</v>
      </c>
    </row>
    <row r="5" spans="1:16" x14ac:dyDescent="0.25">
      <c r="A5" s="17" t="s">
        <v>72</v>
      </c>
      <c r="B5" t="s">
        <v>21</v>
      </c>
      <c r="C5" t="s">
        <v>22</v>
      </c>
      <c r="D5" t="s">
        <v>23</v>
      </c>
      <c r="E5" t="s">
        <v>17</v>
      </c>
      <c r="F5" t="s">
        <v>85</v>
      </c>
    </row>
    <row r="6" spans="1:16" x14ac:dyDescent="0.25">
      <c r="A6" s="18" t="s">
        <v>73</v>
      </c>
      <c r="B6">
        <v>3123.7699999999995</v>
      </c>
      <c r="C6">
        <v>2935.3399999999988</v>
      </c>
      <c r="D6">
        <v>3579.8599999999992</v>
      </c>
      <c r="E6">
        <v>3462.51</v>
      </c>
      <c r="F6">
        <v>13101.479999999998</v>
      </c>
    </row>
    <row r="7" spans="1:16" x14ac:dyDescent="0.25">
      <c r="A7" s="18" t="s">
        <v>74</v>
      </c>
      <c r="B7">
        <v>2881.2399999999984</v>
      </c>
      <c r="C7">
        <v>2686.1799999999989</v>
      </c>
      <c r="D7">
        <v>3362.3099999999995</v>
      </c>
      <c r="E7">
        <v>3185.5300000000011</v>
      </c>
      <c r="F7">
        <v>12115.259999999997</v>
      </c>
    </row>
    <row r="8" spans="1:16" x14ac:dyDescent="0.25">
      <c r="A8" s="18" t="s">
        <v>75</v>
      </c>
      <c r="B8">
        <v>3248.5400000000004</v>
      </c>
      <c r="C8">
        <v>3039.1600000000003</v>
      </c>
      <c r="D8">
        <v>3721.0499999999993</v>
      </c>
      <c r="E8">
        <v>3574.0699999999993</v>
      </c>
      <c r="F8">
        <v>13582.82</v>
      </c>
    </row>
    <row r="9" spans="1:16" x14ac:dyDescent="0.25">
      <c r="A9" s="18" t="s">
        <v>76</v>
      </c>
      <c r="B9">
        <v>3113.090000000002</v>
      </c>
      <c r="C9">
        <v>2916.6299999999987</v>
      </c>
      <c r="D9">
        <v>3572.19</v>
      </c>
      <c r="E9">
        <v>3390.8599999999997</v>
      </c>
      <c r="F9">
        <v>12992.77</v>
      </c>
    </row>
    <row r="10" spans="1:16" x14ac:dyDescent="0.25">
      <c r="A10" s="18" t="s">
        <v>77</v>
      </c>
      <c r="B10">
        <v>3188.9699999999989</v>
      </c>
      <c r="C10">
        <v>3000.92</v>
      </c>
      <c r="D10">
        <v>3687.5499999999997</v>
      </c>
      <c r="E10">
        <v>3500.7000000000003</v>
      </c>
      <c r="F10">
        <v>13378.14</v>
      </c>
    </row>
    <row r="11" spans="1:16" x14ac:dyDescent="0.25">
      <c r="A11" s="18" t="s">
        <v>78</v>
      </c>
      <c r="B11">
        <v>3015.4499999999994</v>
      </c>
      <c r="C11">
        <v>2897.7500000000009</v>
      </c>
      <c r="D11">
        <v>3492.3399999999983</v>
      </c>
      <c r="E11">
        <v>3330.29</v>
      </c>
      <c r="F11">
        <v>12735.829999999998</v>
      </c>
    </row>
    <row r="12" spans="1:16" x14ac:dyDescent="0.25">
      <c r="A12" s="18" t="s">
        <v>79</v>
      </c>
      <c r="B12">
        <v>3020.3399999999997</v>
      </c>
      <c r="C12">
        <v>2890.9799999999987</v>
      </c>
      <c r="D12">
        <v>3528.36</v>
      </c>
      <c r="E12">
        <v>3286.7400000000002</v>
      </c>
      <c r="F12">
        <v>12726.419999999998</v>
      </c>
    </row>
    <row r="13" spans="1:16" x14ac:dyDescent="0.25">
      <c r="A13" s="18" t="s">
        <v>80</v>
      </c>
      <c r="B13">
        <v>2982.29</v>
      </c>
      <c r="C13">
        <v>2863.38</v>
      </c>
      <c r="D13">
        <v>3499.8200000000006</v>
      </c>
      <c r="E13">
        <v>3294.18</v>
      </c>
      <c r="F13">
        <v>12639.670000000002</v>
      </c>
    </row>
    <row r="14" spans="1:16" x14ac:dyDescent="0.25">
      <c r="A14" s="18" t="s">
        <v>81</v>
      </c>
      <c r="B14">
        <v>2909.7000000000007</v>
      </c>
      <c r="C14">
        <v>2722.2999999999997</v>
      </c>
      <c r="D14">
        <v>3362.0699999999983</v>
      </c>
      <c r="E14">
        <v>3215.0300000000011</v>
      </c>
      <c r="F14">
        <v>12209.099999999999</v>
      </c>
    </row>
    <row r="15" spans="1:16" x14ac:dyDescent="0.25">
      <c r="A15" s="18" t="s">
        <v>82</v>
      </c>
      <c r="B15">
        <v>2986.69</v>
      </c>
      <c r="C15">
        <v>2857.4300000000003</v>
      </c>
      <c r="D15">
        <v>3426.9700000000007</v>
      </c>
      <c r="E15">
        <v>3282.5899999999988</v>
      </c>
      <c r="F15">
        <v>12553.68</v>
      </c>
    </row>
    <row r="16" spans="1:16" x14ac:dyDescent="0.25">
      <c r="A16" s="18" t="s">
        <v>83</v>
      </c>
      <c r="B16">
        <v>2920.2100000000005</v>
      </c>
      <c r="C16">
        <v>2742.1499999999996</v>
      </c>
      <c r="D16">
        <v>3388.2700000000004</v>
      </c>
      <c r="E16">
        <v>3202.2999999999993</v>
      </c>
      <c r="F16">
        <v>12252.93</v>
      </c>
    </row>
    <row r="17" spans="1:6" x14ac:dyDescent="0.25">
      <c r="A17" s="18" t="s">
        <v>84</v>
      </c>
      <c r="B17">
        <v>3079.0600000000018</v>
      </c>
      <c r="C17">
        <v>2906.26</v>
      </c>
      <c r="D17">
        <v>3548.31</v>
      </c>
      <c r="E17">
        <v>3421.7799999999993</v>
      </c>
      <c r="F17">
        <v>12955.41</v>
      </c>
    </row>
    <row r="18" spans="1:6" x14ac:dyDescent="0.25">
      <c r="A18" s="18" t="s">
        <v>85</v>
      </c>
      <c r="B18">
        <v>36469.350000000006</v>
      </c>
      <c r="C18">
        <v>34458.480000000003</v>
      </c>
      <c r="D18">
        <v>42169.099999999991</v>
      </c>
      <c r="E18">
        <v>40146.58</v>
      </c>
      <c r="F18">
        <v>153243.50999999998</v>
      </c>
    </row>
  </sheetData>
  <mergeCells count="1">
    <mergeCell ref="A2:P2"/>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3017C-FEBC-44F2-89EF-1E8FD1BFA3D6}">
  <sheetPr>
    <tabColor rgb="FF69F808"/>
  </sheetPr>
  <dimension ref="A2:C16"/>
  <sheetViews>
    <sheetView workbookViewId="0">
      <selection activeCell="I12" sqref="I12"/>
    </sheetView>
  </sheetViews>
  <sheetFormatPr defaultRowHeight="15" x14ac:dyDescent="0.25"/>
  <cols>
    <col min="2" max="2" width="31.42578125" bestFit="1" customWidth="1"/>
    <col min="3" max="3" width="38.42578125" bestFit="1" customWidth="1"/>
  </cols>
  <sheetData>
    <row r="2" spans="1:3" ht="26.25" x14ac:dyDescent="0.4">
      <c r="A2" s="47" t="s">
        <v>39</v>
      </c>
      <c r="B2" s="47"/>
      <c r="C2" s="47"/>
    </row>
    <row r="4" spans="1:3" x14ac:dyDescent="0.25">
      <c r="A4" s="35" t="s">
        <v>88</v>
      </c>
      <c r="B4" s="35" t="s">
        <v>89</v>
      </c>
      <c r="C4" s="35" t="s">
        <v>39</v>
      </c>
    </row>
    <row r="5" spans="1:3" x14ac:dyDescent="0.25">
      <c r="A5" s="21">
        <v>1</v>
      </c>
      <c r="B5" s="15">
        <v>13101.480000000007</v>
      </c>
      <c r="C5" s="22">
        <f>(B6-B5)/B5</f>
        <v>-7.5275465061963351E-2</v>
      </c>
    </row>
    <row r="6" spans="1:3" x14ac:dyDescent="0.25">
      <c r="A6" s="21">
        <v>2</v>
      </c>
      <c r="B6" s="15">
        <v>12115.259999999995</v>
      </c>
      <c r="C6" s="22">
        <f t="shared" ref="C6:C16" si="0">(B7-B6)/B6</f>
        <v>0.12113318244924381</v>
      </c>
    </row>
    <row r="7" spans="1:3" x14ac:dyDescent="0.25">
      <c r="A7" s="21">
        <v>3</v>
      </c>
      <c r="B7" s="15">
        <v>13582.82000000002</v>
      </c>
      <c r="C7" s="22">
        <f t="shared" si="0"/>
        <v>-4.3440905496797778E-2</v>
      </c>
    </row>
    <row r="8" spans="1:3" x14ac:dyDescent="0.25">
      <c r="A8" s="21">
        <v>4</v>
      </c>
      <c r="B8" s="15">
        <v>12992.770000000004</v>
      </c>
      <c r="C8" s="22">
        <f t="shared" si="0"/>
        <v>2.9660341867053387E-2</v>
      </c>
    </row>
    <row r="9" spans="1:3" x14ac:dyDescent="0.25">
      <c r="A9" s="21">
        <v>5</v>
      </c>
      <c r="B9" s="15">
        <v>13378.14</v>
      </c>
      <c r="C9" s="22">
        <f t="shared" si="0"/>
        <v>-4.8011905989920424E-2</v>
      </c>
    </row>
    <row r="10" spans="1:3" x14ac:dyDescent="0.25">
      <c r="A10" s="21">
        <v>6</v>
      </c>
      <c r="B10" s="15">
        <v>12735.830000000005</v>
      </c>
      <c r="C10" s="22">
        <f t="shared" si="0"/>
        <v>-7.38860364813132E-4</v>
      </c>
    </row>
    <row r="11" spans="1:3" x14ac:dyDescent="0.25">
      <c r="A11" s="21">
        <v>7</v>
      </c>
      <c r="B11" s="15">
        <v>12726.420000000007</v>
      </c>
      <c r="C11" s="22">
        <f t="shared" si="0"/>
        <v>-6.8165281359576771E-3</v>
      </c>
    </row>
    <row r="12" spans="1:3" x14ac:dyDescent="0.25">
      <c r="A12" s="21">
        <v>8</v>
      </c>
      <c r="B12" s="15">
        <v>12639.669999999993</v>
      </c>
      <c r="C12" s="22">
        <f t="shared" si="0"/>
        <v>-3.4064971632961356E-2</v>
      </c>
    </row>
    <row r="13" spans="1:3" x14ac:dyDescent="0.25">
      <c r="A13" s="21">
        <v>9</v>
      </c>
      <c r="B13" s="15">
        <v>12209.1</v>
      </c>
      <c r="C13" s="22">
        <f t="shared" si="0"/>
        <v>2.8223210556059891E-2</v>
      </c>
    </row>
    <row r="14" spans="1:3" x14ac:dyDescent="0.25">
      <c r="A14" s="21">
        <v>10</v>
      </c>
      <c r="B14" s="15">
        <v>12553.679999999991</v>
      </c>
      <c r="C14" s="22">
        <f t="shared" si="0"/>
        <v>-2.395711855009804E-2</v>
      </c>
    </row>
    <row r="15" spans="1:3" x14ac:dyDescent="0.25">
      <c r="A15" s="21">
        <v>11</v>
      </c>
      <c r="B15" s="15">
        <v>12252.929999999997</v>
      </c>
      <c r="C15" s="22">
        <f t="shared" si="0"/>
        <v>5.7331593341347423E-2</v>
      </c>
    </row>
    <row r="16" spans="1:3" x14ac:dyDescent="0.25">
      <c r="A16" s="21">
        <v>12</v>
      </c>
      <c r="B16" s="15">
        <v>12955.409999999993</v>
      </c>
      <c r="C16" s="22">
        <f t="shared" si="0"/>
        <v>-1</v>
      </c>
    </row>
  </sheetData>
  <mergeCells count="1">
    <mergeCell ref="A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FAC77-7548-4B00-87A4-1852070F5E5D}">
  <sheetPr>
    <tabColor rgb="FFFFFF00"/>
  </sheetPr>
  <dimension ref="A2:J17"/>
  <sheetViews>
    <sheetView workbookViewId="0">
      <selection activeCell="J12" sqref="J12"/>
    </sheetView>
  </sheetViews>
  <sheetFormatPr defaultRowHeight="15" x14ac:dyDescent="0.25"/>
  <cols>
    <col min="1" max="1" width="13.140625" bestFit="1" customWidth="1"/>
    <col min="2" max="2" width="18.42578125" bestFit="1" customWidth="1"/>
    <col min="3" max="3" width="9" bestFit="1" customWidth="1"/>
    <col min="4" max="4" width="9.7109375" bestFit="1" customWidth="1"/>
    <col min="5" max="6" width="11.28515625" bestFit="1" customWidth="1"/>
    <col min="8" max="8" width="14.85546875" bestFit="1" customWidth="1"/>
  </cols>
  <sheetData>
    <row r="2" spans="1:10" ht="26.25" x14ac:dyDescent="0.4">
      <c r="A2" s="47" t="s">
        <v>40</v>
      </c>
      <c r="B2" s="47"/>
      <c r="C2" s="47"/>
      <c r="D2" s="47"/>
      <c r="E2" s="47"/>
      <c r="F2" s="47"/>
      <c r="G2" s="47"/>
      <c r="H2" s="47"/>
      <c r="I2" s="47"/>
      <c r="J2" s="47"/>
    </row>
    <row r="4" spans="1:10" x14ac:dyDescent="0.25">
      <c r="A4" s="17" t="s">
        <v>72</v>
      </c>
      <c r="B4" t="s">
        <v>90</v>
      </c>
    </row>
    <row r="5" spans="1:10" x14ac:dyDescent="0.25">
      <c r="A5" s="18" t="s">
        <v>73</v>
      </c>
      <c r="B5">
        <v>87.369301075268837</v>
      </c>
    </row>
    <row r="6" spans="1:10" x14ac:dyDescent="0.25">
      <c r="A6" s="18" t="s">
        <v>74</v>
      </c>
      <c r="B6">
        <v>87.581964285714307</v>
      </c>
    </row>
    <row r="7" spans="1:10" x14ac:dyDescent="0.25">
      <c r="A7" s="18" t="s">
        <v>75</v>
      </c>
      <c r="B7">
        <v>87.828225806451584</v>
      </c>
      <c r="E7" s="8" t="s">
        <v>91</v>
      </c>
      <c r="F7">
        <f>MAX(B5:B16)</f>
        <v>88.223521505376354</v>
      </c>
      <c r="H7" s="9" t="s">
        <v>93</v>
      </c>
      <c r="I7" s="19" t="str">
        <f>INDEX(A5:A16,MATCH(F7,B5:B16,0))</f>
        <v>12</v>
      </c>
    </row>
    <row r="8" spans="1:10" x14ac:dyDescent="0.25">
      <c r="A8" s="18" t="s">
        <v>76</v>
      </c>
      <c r="B8">
        <v>87.549166666666721</v>
      </c>
      <c r="E8" s="8" t="s">
        <v>92</v>
      </c>
      <c r="F8">
        <f>MIN(B5:B16)</f>
        <v>87.369301075268837</v>
      </c>
      <c r="H8" s="13" t="s">
        <v>94</v>
      </c>
      <c r="I8" s="20" t="str">
        <f>INDEX(A5:A16,MATCH(MIN(B5:B16),B5:B16,0))</f>
        <v>01</v>
      </c>
    </row>
    <row r="9" spans="1:10" x14ac:dyDescent="0.25">
      <c r="A9" s="18" t="s">
        <v>77</v>
      </c>
      <c r="B9">
        <v>87.746720430107516</v>
      </c>
    </row>
    <row r="10" spans="1:10" x14ac:dyDescent="0.25">
      <c r="A10" s="18" t="s">
        <v>78</v>
      </c>
      <c r="B10">
        <v>87.89838888888886</v>
      </c>
    </row>
    <row r="11" spans="1:10" x14ac:dyDescent="0.25">
      <c r="A11" s="18" t="s">
        <v>79</v>
      </c>
      <c r="B11">
        <v>87.753602150537617</v>
      </c>
    </row>
    <row r="12" spans="1:10" x14ac:dyDescent="0.25">
      <c r="A12" s="18" t="s">
        <v>80</v>
      </c>
      <c r="B12">
        <v>87.78884408602157</v>
      </c>
    </row>
    <row r="13" spans="1:10" x14ac:dyDescent="0.25">
      <c r="A13" s="18" t="s">
        <v>81</v>
      </c>
      <c r="B13">
        <v>87.966638888888923</v>
      </c>
    </row>
    <row r="14" spans="1:10" x14ac:dyDescent="0.25">
      <c r="A14" s="18" t="s">
        <v>82</v>
      </c>
      <c r="B14">
        <v>87.397284946236567</v>
      </c>
    </row>
    <row r="15" spans="1:10" x14ac:dyDescent="0.25">
      <c r="A15" s="18" t="s">
        <v>83</v>
      </c>
      <c r="B15">
        <v>87.793388888888913</v>
      </c>
    </row>
    <row r="16" spans="1:10" x14ac:dyDescent="0.25">
      <c r="A16" s="18" t="s">
        <v>84</v>
      </c>
      <c r="B16">
        <v>88.223521505376354</v>
      </c>
    </row>
    <row r="17" spans="1:2" x14ac:dyDescent="0.25">
      <c r="A17" s="18" t="s">
        <v>85</v>
      </c>
      <c r="B17">
        <v>87.742068493150555</v>
      </c>
    </row>
  </sheetData>
  <mergeCells count="1">
    <mergeCell ref="A2: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03FDA-955F-4A08-A816-A920A8CB43F6}">
  <sheetPr>
    <tabColor rgb="FFFFFF00"/>
  </sheetPr>
  <dimension ref="A2:N9"/>
  <sheetViews>
    <sheetView zoomScale="101" workbookViewId="0">
      <selection activeCell="M13" sqref="M13"/>
    </sheetView>
  </sheetViews>
  <sheetFormatPr defaultRowHeight="15" x14ac:dyDescent="0.25"/>
  <cols>
    <col min="1" max="1" width="19.28515625" bestFit="1" customWidth="1"/>
    <col min="2" max="2" width="16.28515625" bestFit="1" customWidth="1"/>
    <col min="3" max="9" width="9.5703125" bestFit="1" customWidth="1"/>
    <col min="10" max="10" width="8.5703125" bestFit="1" customWidth="1"/>
    <col min="11" max="13" width="9.5703125" bestFit="1" customWidth="1"/>
    <col min="14" max="14" width="11.28515625" bestFit="1" customWidth="1"/>
  </cols>
  <sheetData>
    <row r="2" spans="1:14" ht="26.25" x14ac:dyDescent="0.4">
      <c r="A2" s="47" t="s">
        <v>41</v>
      </c>
      <c r="B2" s="47"/>
      <c r="C2" s="47"/>
      <c r="D2" s="47"/>
      <c r="E2" s="47"/>
      <c r="F2" s="47"/>
      <c r="G2" s="47"/>
      <c r="H2" s="47"/>
      <c r="I2" s="47"/>
      <c r="J2" s="47"/>
      <c r="K2" s="47"/>
      <c r="L2" s="47"/>
      <c r="M2" s="47"/>
      <c r="N2" s="47"/>
    </row>
    <row r="4" spans="1:14" x14ac:dyDescent="0.25">
      <c r="A4" s="17" t="s">
        <v>87</v>
      </c>
      <c r="B4" s="17" t="s">
        <v>86</v>
      </c>
    </row>
    <row r="5" spans="1:14" x14ac:dyDescent="0.25">
      <c r="A5" s="17" t="s">
        <v>72</v>
      </c>
      <c r="B5" t="s">
        <v>73</v>
      </c>
      <c r="C5" t="s">
        <v>74</v>
      </c>
      <c r="D5" t="s">
        <v>75</v>
      </c>
      <c r="E5" t="s">
        <v>76</v>
      </c>
      <c r="F5" t="s">
        <v>77</v>
      </c>
      <c r="G5" t="s">
        <v>78</v>
      </c>
      <c r="H5" t="s">
        <v>79</v>
      </c>
      <c r="I5" t="s">
        <v>80</v>
      </c>
      <c r="J5" t="s">
        <v>81</v>
      </c>
      <c r="K5" t="s">
        <v>82</v>
      </c>
      <c r="L5" t="s">
        <v>83</v>
      </c>
      <c r="M5" t="s">
        <v>84</v>
      </c>
      <c r="N5" t="s">
        <v>85</v>
      </c>
    </row>
    <row r="6" spans="1:14" x14ac:dyDescent="0.25">
      <c r="A6" s="18" t="s">
        <v>18</v>
      </c>
      <c r="B6">
        <v>4510.1800000000021</v>
      </c>
      <c r="C6">
        <v>4158.3799999999992</v>
      </c>
      <c r="D6">
        <v>4652.329999999999</v>
      </c>
      <c r="E6">
        <v>4416.340000000002</v>
      </c>
      <c r="F6">
        <v>4556.9400000000023</v>
      </c>
      <c r="G6">
        <v>4271.5899999999974</v>
      </c>
      <c r="H6">
        <v>4374.3699999999981</v>
      </c>
      <c r="I6">
        <v>4334.5699999999988</v>
      </c>
      <c r="J6">
        <v>4167.4299999999994</v>
      </c>
      <c r="K6">
        <v>4281.8699999999981</v>
      </c>
      <c r="L6">
        <v>4194.6100000000015</v>
      </c>
      <c r="M6">
        <v>4396.3600000000024</v>
      </c>
      <c r="N6">
        <v>52314.969999999994</v>
      </c>
    </row>
    <row r="7" spans="1:14" x14ac:dyDescent="0.25">
      <c r="A7" s="18" t="s">
        <v>19</v>
      </c>
      <c r="B7">
        <v>4371.0399999999991</v>
      </c>
      <c r="C7">
        <v>4050.66</v>
      </c>
      <c r="D7">
        <v>4561.5699999999988</v>
      </c>
      <c r="E7">
        <v>4372.51</v>
      </c>
      <c r="F7">
        <v>4534.7199999999993</v>
      </c>
      <c r="G7">
        <v>4303.8199999999988</v>
      </c>
      <c r="H7">
        <v>4235.1400000000003</v>
      </c>
      <c r="I7">
        <v>4237.6000000000004</v>
      </c>
      <c r="J7">
        <v>4121.1400000000003</v>
      </c>
      <c r="K7">
        <v>4202.2800000000007</v>
      </c>
      <c r="L7">
        <v>4110.12</v>
      </c>
      <c r="M7">
        <v>4390.130000000001</v>
      </c>
      <c r="N7">
        <v>51490.729999999996</v>
      </c>
    </row>
    <row r="8" spans="1:14" x14ac:dyDescent="0.25">
      <c r="A8" s="18" t="s">
        <v>20</v>
      </c>
      <c r="B8">
        <v>4220.2599999999993</v>
      </c>
      <c r="C8">
        <v>3906.22</v>
      </c>
      <c r="D8">
        <v>4368.9199999999992</v>
      </c>
      <c r="E8">
        <v>4203.920000000001</v>
      </c>
      <c r="F8">
        <v>4286.4800000000005</v>
      </c>
      <c r="G8">
        <v>4160.42</v>
      </c>
      <c r="H8">
        <v>4116.9100000000008</v>
      </c>
      <c r="I8">
        <v>4067.5</v>
      </c>
      <c r="J8">
        <v>3920.5300000000007</v>
      </c>
      <c r="K8">
        <v>4069.53</v>
      </c>
      <c r="L8">
        <v>3948.1999999999994</v>
      </c>
      <c r="M8">
        <v>4168.920000000001</v>
      </c>
      <c r="N8">
        <v>49437.81</v>
      </c>
    </row>
    <row r="9" spans="1:14" x14ac:dyDescent="0.25">
      <c r="A9" s="18" t="s">
        <v>85</v>
      </c>
      <c r="B9">
        <v>13101.48</v>
      </c>
      <c r="C9">
        <v>12115.259999999998</v>
      </c>
      <c r="D9">
        <v>13582.819999999996</v>
      </c>
      <c r="E9">
        <v>12992.770000000004</v>
      </c>
      <c r="F9">
        <v>13378.140000000003</v>
      </c>
      <c r="G9">
        <v>12735.829999999996</v>
      </c>
      <c r="H9">
        <v>12726.419999999998</v>
      </c>
      <c r="I9">
        <v>12639.669999999998</v>
      </c>
      <c r="J9">
        <v>12209.1</v>
      </c>
      <c r="K9">
        <v>12553.679999999998</v>
      </c>
      <c r="L9">
        <v>12252.93</v>
      </c>
      <c r="M9">
        <v>12955.410000000003</v>
      </c>
      <c r="N9">
        <v>153243.50999999998</v>
      </c>
    </row>
  </sheetData>
  <mergeCells count="1">
    <mergeCell ref="A2:N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0499F-D357-42C7-A517-7FEDA5C28F58}">
  <sheetPr>
    <tabColor rgb="FFFFFF00"/>
  </sheetPr>
  <dimension ref="A2:N9"/>
  <sheetViews>
    <sheetView workbookViewId="0">
      <selection activeCell="L14" sqref="L14"/>
    </sheetView>
  </sheetViews>
  <sheetFormatPr defaultRowHeight="15" x14ac:dyDescent="0.25"/>
  <cols>
    <col min="1" max="1" width="21.5703125" bestFit="1" customWidth="1"/>
    <col min="2" max="2" width="16.28515625" bestFit="1" customWidth="1"/>
    <col min="3" max="14" width="12" bestFit="1" customWidth="1"/>
  </cols>
  <sheetData>
    <row r="2" spans="1:14" ht="26.25" x14ac:dyDescent="0.4">
      <c r="A2" s="47" t="s">
        <v>42</v>
      </c>
      <c r="B2" s="47"/>
      <c r="C2" s="47"/>
      <c r="D2" s="47"/>
      <c r="E2" s="47"/>
      <c r="F2" s="47"/>
      <c r="G2" s="47"/>
      <c r="H2" s="47"/>
      <c r="I2" s="47"/>
      <c r="J2" s="47"/>
      <c r="K2" s="47"/>
      <c r="L2" s="47"/>
      <c r="M2" s="47"/>
      <c r="N2" s="47"/>
    </row>
    <row r="4" spans="1:14" x14ac:dyDescent="0.25">
      <c r="A4" s="17" t="s">
        <v>497</v>
      </c>
      <c r="B4" s="17" t="s">
        <v>86</v>
      </c>
    </row>
    <row r="5" spans="1:14" x14ac:dyDescent="0.25">
      <c r="A5" s="17" t="s">
        <v>72</v>
      </c>
      <c r="B5" t="s">
        <v>73</v>
      </c>
      <c r="C5" t="s">
        <v>74</v>
      </c>
      <c r="D5" t="s">
        <v>75</v>
      </c>
      <c r="E5" t="s">
        <v>76</v>
      </c>
      <c r="F5" t="s">
        <v>77</v>
      </c>
      <c r="G5" t="s">
        <v>78</v>
      </c>
      <c r="H5" t="s">
        <v>79</v>
      </c>
      <c r="I5" t="s">
        <v>80</v>
      </c>
      <c r="J5" t="s">
        <v>81</v>
      </c>
      <c r="K5" t="s">
        <v>82</v>
      </c>
      <c r="L5" t="s">
        <v>83</v>
      </c>
      <c r="M5" t="s">
        <v>84</v>
      </c>
      <c r="N5" t="s">
        <v>85</v>
      </c>
    </row>
    <row r="6" spans="1:14" x14ac:dyDescent="0.25">
      <c r="A6" s="18" t="s">
        <v>18</v>
      </c>
      <c r="B6">
        <v>97.883225806451662</v>
      </c>
      <c r="C6">
        <v>97.910357142857151</v>
      </c>
      <c r="D6">
        <v>97.830564516129002</v>
      </c>
      <c r="E6">
        <v>97.914083333333295</v>
      </c>
      <c r="F6">
        <v>97.974919354838676</v>
      </c>
      <c r="G6">
        <v>98.044749999999993</v>
      </c>
      <c r="H6">
        <v>97.966532258064476</v>
      </c>
      <c r="I6">
        <v>97.953387096774179</v>
      </c>
      <c r="J6">
        <v>97.94574999999999</v>
      </c>
      <c r="K6">
        <v>97.936774193548416</v>
      </c>
      <c r="L6">
        <v>98.09458333333329</v>
      </c>
      <c r="M6">
        <v>97.939274193548414</v>
      </c>
      <c r="N6">
        <v>97.949287671233037</v>
      </c>
    </row>
    <row r="7" spans="1:14" x14ac:dyDescent="0.25">
      <c r="A7" s="18" t="s">
        <v>19</v>
      </c>
      <c r="B7">
        <v>97.99064516129036</v>
      </c>
      <c r="C7">
        <v>97.97607142857143</v>
      </c>
      <c r="D7">
        <v>97.985806451612916</v>
      </c>
      <c r="E7">
        <v>97.973583333333352</v>
      </c>
      <c r="F7">
        <v>98.107661290322611</v>
      </c>
      <c r="G7">
        <v>97.955499999999958</v>
      </c>
      <c r="H7">
        <v>97.897580645161341</v>
      </c>
      <c r="I7">
        <v>98.010725806451589</v>
      </c>
      <c r="J7">
        <v>97.855583333333342</v>
      </c>
      <c r="K7">
        <v>98.066612903225789</v>
      </c>
      <c r="L7">
        <v>97.896333333333331</v>
      </c>
      <c r="M7">
        <v>97.994193548387116</v>
      </c>
      <c r="N7">
        <v>97.976465753424549</v>
      </c>
    </row>
    <row r="8" spans="1:14" x14ac:dyDescent="0.25">
      <c r="A8" s="18" t="s">
        <v>20</v>
      </c>
      <c r="B8">
        <v>97.96588709677421</v>
      </c>
      <c r="C8">
        <v>98.114553571428601</v>
      </c>
      <c r="D8">
        <v>98.05725806451612</v>
      </c>
      <c r="E8">
        <v>97.872083333333279</v>
      </c>
      <c r="F8">
        <v>98.155161290322596</v>
      </c>
      <c r="G8">
        <v>98.050166666666684</v>
      </c>
      <c r="H8">
        <v>98.027580645161251</v>
      </c>
      <c r="I8">
        <v>98.087661290322572</v>
      </c>
      <c r="J8">
        <v>97.91075000000005</v>
      </c>
      <c r="K8">
        <v>97.976290322580638</v>
      </c>
      <c r="L8">
        <v>98.073000000000008</v>
      </c>
      <c r="M8">
        <v>97.898467741935505</v>
      </c>
      <c r="N8">
        <v>98.015356164383633</v>
      </c>
    </row>
    <row r="9" spans="1:14" x14ac:dyDescent="0.25">
      <c r="A9" s="18" t="s">
        <v>85</v>
      </c>
      <c r="B9">
        <v>97.946586021505368</v>
      </c>
      <c r="C9">
        <v>98.000327380952399</v>
      </c>
      <c r="D9">
        <v>97.957876344085932</v>
      </c>
      <c r="E9">
        <v>97.919916666666623</v>
      </c>
      <c r="F9">
        <v>98.079247311827984</v>
      </c>
      <c r="G9">
        <v>98.01680555555555</v>
      </c>
      <c r="H9">
        <v>97.963897849462342</v>
      </c>
      <c r="I9">
        <v>98.017258064516028</v>
      </c>
      <c r="J9">
        <v>97.904027777777856</v>
      </c>
      <c r="K9">
        <v>97.993225806451576</v>
      </c>
      <c r="L9">
        <v>98.021305555555628</v>
      </c>
      <c r="M9">
        <v>97.943978494623664</v>
      </c>
      <c r="N9">
        <v>97.980369863013749</v>
      </c>
    </row>
  </sheetData>
  <mergeCells count="1">
    <mergeCell ref="A2:N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D954E-35EE-4C73-9633-611462955242}">
  <sheetPr>
    <tabColor rgb="FF69F808"/>
  </sheetPr>
  <dimension ref="A2:R19"/>
  <sheetViews>
    <sheetView zoomScale="98" workbookViewId="0">
      <selection activeCell="H3" sqref="H3"/>
    </sheetView>
  </sheetViews>
  <sheetFormatPr defaultRowHeight="15" x14ac:dyDescent="0.25"/>
  <cols>
    <col min="1" max="1" width="10.42578125" bestFit="1" customWidth="1"/>
    <col min="2" max="2" width="7" bestFit="1" customWidth="1"/>
    <col min="3" max="3" width="10.7109375" bestFit="1" customWidth="1"/>
    <col min="4" max="4" width="5.140625" bestFit="1" customWidth="1"/>
    <col min="5" max="5" width="19.28515625" bestFit="1" customWidth="1"/>
    <col min="6" max="6" width="11.42578125" bestFit="1" customWidth="1"/>
    <col min="7" max="7" width="13.28515625" bestFit="1" customWidth="1"/>
    <col min="8" max="8" width="12.42578125" bestFit="1" customWidth="1"/>
    <col min="9" max="9" width="18.5703125" bestFit="1" customWidth="1"/>
    <col min="10" max="10" width="18.42578125" bestFit="1" customWidth="1"/>
    <col min="11" max="11" width="11.140625" bestFit="1" customWidth="1"/>
    <col min="12" max="12" width="14.85546875" bestFit="1" customWidth="1"/>
    <col min="13" max="13" width="16.28515625" bestFit="1" customWidth="1"/>
    <col min="14" max="14" width="8.140625" bestFit="1" customWidth="1"/>
    <col min="15" max="15" width="19" bestFit="1" customWidth="1"/>
    <col min="16" max="16" width="22.7109375" bestFit="1" customWidth="1"/>
    <col min="17" max="17" width="22.28515625" bestFit="1" customWidth="1"/>
    <col min="18" max="18" width="26" bestFit="1" customWidth="1"/>
  </cols>
  <sheetData>
    <row r="2" spans="1:18" ht="31.5" x14ac:dyDescent="0.5">
      <c r="A2" s="48" t="s">
        <v>43</v>
      </c>
      <c r="B2" s="48"/>
      <c r="C2" s="48"/>
      <c r="D2" s="48"/>
      <c r="E2" s="48"/>
      <c r="F2" s="48"/>
      <c r="G2" s="48"/>
      <c r="H2" s="48"/>
      <c r="I2" s="48"/>
      <c r="J2" s="48"/>
      <c r="K2" s="48"/>
      <c r="L2" s="48"/>
      <c r="M2" s="48"/>
      <c r="N2" s="48"/>
      <c r="O2" s="48"/>
      <c r="P2" s="48"/>
      <c r="Q2" s="48"/>
      <c r="R2" s="48"/>
    </row>
    <row r="4" spans="1:18" ht="15.75" thickBot="1" x14ac:dyDescent="0.3">
      <c r="A4" s="23" t="s">
        <v>0</v>
      </c>
      <c r="B4" s="24" t="s">
        <v>71</v>
      </c>
      <c r="C4" s="24" t="s">
        <v>1</v>
      </c>
      <c r="D4" s="24" t="s">
        <v>2</v>
      </c>
      <c r="E4" s="24" t="s">
        <v>3</v>
      </c>
      <c r="F4" s="24" t="s">
        <v>4</v>
      </c>
      <c r="G4" s="24" t="s">
        <v>5</v>
      </c>
      <c r="H4" s="24" t="s">
        <v>6</v>
      </c>
      <c r="I4" s="24" t="s">
        <v>7</v>
      </c>
      <c r="J4" s="24" t="s">
        <v>8</v>
      </c>
      <c r="K4" s="24" t="s">
        <v>9</v>
      </c>
      <c r="L4" s="24" t="s">
        <v>10</v>
      </c>
      <c r="M4" s="24" t="s">
        <v>11</v>
      </c>
      <c r="N4" s="24" t="s">
        <v>12</v>
      </c>
      <c r="O4" s="24" t="s">
        <v>13</v>
      </c>
      <c r="P4" s="24" t="s">
        <v>14</v>
      </c>
      <c r="Q4" s="24" t="s">
        <v>15</v>
      </c>
      <c r="R4" s="25" t="s">
        <v>16</v>
      </c>
    </row>
    <row r="5" spans="1:18" ht="15.75" thickTop="1" x14ac:dyDescent="0.25">
      <c r="A5" s="26">
        <v>45689</v>
      </c>
      <c r="B5" s="27" t="str">
        <f>TEXT(Table1[[#This Row],[Date]],"mm")</f>
        <v>01</v>
      </c>
      <c r="C5" s="2" t="s">
        <v>17</v>
      </c>
      <c r="D5" s="2" t="s">
        <v>18</v>
      </c>
      <c r="E5" s="2">
        <v>42.78</v>
      </c>
      <c r="F5" s="2">
        <v>3.7</v>
      </c>
      <c r="G5" s="2">
        <v>4.3</v>
      </c>
      <c r="H5" s="2">
        <v>18.829999999999998</v>
      </c>
      <c r="I5" s="2">
        <v>18.09</v>
      </c>
      <c r="J5" s="2">
        <v>0.73</v>
      </c>
      <c r="K5" s="2">
        <v>96.1</v>
      </c>
      <c r="L5" s="2">
        <v>46.25</v>
      </c>
      <c r="M5" s="2">
        <v>95.53</v>
      </c>
      <c r="N5" s="2">
        <v>42.46</v>
      </c>
      <c r="O5" s="2">
        <v>16.73</v>
      </c>
      <c r="P5" s="2">
        <v>1525.28</v>
      </c>
      <c r="Q5" s="2">
        <v>0.88800000000000001</v>
      </c>
      <c r="R5" s="4">
        <v>81.010000000000005</v>
      </c>
    </row>
    <row r="6" spans="1:18" x14ac:dyDescent="0.25">
      <c r="A6" s="28">
        <v>45927</v>
      </c>
      <c r="B6" s="29" t="str">
        <f>TEXT(Table1[[#This Row],[Date]],"mm")</f>
        <v>01</v>
      </c>
      <c r="C6" s="3" t="s">
        <v>17</v>
      </c>
      <c r="D6" s="3" t="s">
        <v>20</v>
      </c>
      <c r="E6" s="3">
        <v>39.92</v>
      </c>
      <c r="F6" s="3">
        <v>3.72</v>
      </c>
      <c r="G6" s="3">
        <v>4.28</v>
      </c>
      <c r="H6" s="3">
        <v>17.23</v>
      </c>
      <c r="I6" s="3">
        <v>16.82</v>
      </c>
      <c r="J6" s="3">
        <v>0.41</v>
      </c>
      <c r="K6" s="3">
        <v>97.62</v>
      </c>
      <c r="L6" s="3">
        <v>46.5</v>
      </c>
      <c r="M6" s="3">
        <v>95.02</v>
      </c>
      <c r="N6" s="3">
        <v>43.13</v>
      </c>
      <c r="O6" s="3">
        <v>14.07</v>
      </c>
      <c r="P6" s="3">
        <v>1344.18</v>
      </c>
      <c r="Q6" s="3">
        <v>0.81699999999999995</v>
      </c>
      <c r="R6" s="5">
        <v>78.03</v>
      </c>
    </row>
    <row r="7" spans="1:18" x14ac:dyDescent="0.25">
      <c r="A7" s="26">
        <v>45886</v>
      </c>
      <c r="B7" s="27" t="str">
        <f>TEXT(Table1[[#This Row],[Date]],"mm")</f>
        <v>01</v>
      </c>
      <c r="C7" s="2" t="s">
        <v>17</v>
      </c>
      <c r="D7" s="2" t="s">
        <v>18</v>
      </c>
      <c r="E7" s="2">
        <v>42.53</v>
      </c>
      <c r="F7" s="2">
        <v>4.12</v>
      </c>
      <c r="G7" s="2">
        <v>3.88</v>
      </c>
      <c r="H7" s="2">
        <v>18.7</v>
      </c>
      <c r="I7" s="2">
        <v>18.22</v>
      </c>
      <c r="J7" s="2">
        <v>0.47</v>
      </c>
      <c r="K7" s="2">
        <v>97.47</v>
      </c>
      <c r="L7" s="2">
        <v>51.5</v>
      </c>
      <c r="M7" s="2">
        <v>93.76</v>
      </c>
      <c r="N7" s="2">
        <v>47.06</v>
      </c>
      <c r="O7" s="2">
        <v>15.52</v>
      </c>
      <c r="P7" s="2">
        <v>1494.51</v>
      </c>
      <c r="Q7" s="2">
        <v>0.83</v>
      </c>
      <c r="R7" s="4">
        <v>79.930000000000007</v>
      </c>
    </row>
    <row r="8" spans="1:18" x14ac:dyDescent="0.25">
      <c r="A8" s="28">
        <v>45890</v>
      </c>
      <c r="B8" s="29" t="str">
        <f>TEXT(Table1[[#This Row],[Date]],"mm")</f>
        <v>01</v>
      </c>
      <c r="C8" s="3" t="s">
        <v>21</v>
      </c>
      <c r="D8" s="3" t="s">
        <v>20</v>
      </c>
      <c r="E8" s="3">
        <v>35.03</v>
      </c>
      <c r="F8" s="3">
        <v>4.1900000000000004</v>
      </c>
      <c r="G8" s="3">
        <v>3.81</v>
      </c>
      <c r="H8" s="3">
        <v>17.84</v>
      </c>
      <c r="I8" s="3">
        <v>17.41</v>
      </c>
      <c r="J8" s="3">
        <v>0.42</v>
      </c>
      <c r="K8" s="3">
        <v>97.63</v>
      </c>
      <c r="L8" s="3">
        <v>52.38</v>
      </c>
      <c r="M8" s="3">
        <v>93.08</v>
      </c>
      <c r="N8" s="3">
        <v>47.59</v>
      </c>
      <c r="O8" s="3">
        <v>25.87</v>
      </c>
      <c r="P8" s="3">
        <v>2067.0300000000002</v>
      </c>
      <c r="Q8" s="3">
        <v>1.4510000000000001</v>
      </c>
      <c r="R8" s="5">
        <v>115.89</v>
      </c>
    </row>
    <row r="9" spans="1:18" x14ac:dyDescent="0.25">
      <c r="A9" s="26">
        <v>45778</v>
      </c>
      <c r="B9" s="27" t="str">
        <f>TEXT(Table1[[#This Row],[Date]],"mm")</f>
        <v>01</v>
      </c>
      <c r="C9" s="2" t="s">
        <v>23</v>
      </c>
      <c r="D9" s="2" t="s">
        <v>18</v>
      </c>
      <c r="E9" s="2">
        <v>46.51</v>
      </c>
      <c r="F9" s="2">
        <v>4.3499999999999996</v>
      </c>
      <c r="G9" s="2">
        <v>3.65</v>
      </c>
      <c r="H9" s="2">
        <v>26.29</v>
      </c>
      <c r="I9" s="2">
        <v>25.99</v>
      </c>
      <c r="J9" s="2">
        <v>0.3</v>
      </c>
      <c r="K9" s="2">
        <v>98.87</v>
      </c>
      <c r="L9" s="2">
        <v>54.37</v>
      </c>
      <c r="M9" s="2">
        <v>98.84</v>
      </c>
      <c r="N9" s="2">
        <v>53.14</v>
      </c>
      <c r="O9" s="2">
        <v>4.17</v>
      </c>
      <c r="P9" s="2">
        <v>1021.48</v>
      </c>
      <c r="Q9" s="2">
        <v>0.158</v>
      </c>
      <c r="R9" s="4">
        <v>38.86</v>
      </c>
    </row>
    <row r="10" spans="1:18" x14ac:dyDescent="0.25">
      <c r="A10" s="28">
        <v>45850</v>
      </c>
      <c r="B10" s="29" t="str">
        <f>TEXT(Table1[[#This Row],[Date]],"mm")</f>
        <v>01</v>
      </c>
      <c r="C10" s="3" t="s">
        <v>17</v>
      </c>
      <c r="D10" s="3" t="s">
        <v>20</v>
      </c>
      <c r="E10" s="3">
        <v>41.14</v>
      </c>
      <c r="F10" s="3">
        <v>4.3600000000000003</v>
      </c>
      <c r="G10" s="3">
        <v>3.64</v>
      </c>
      <c r="H10" s="3">
        <v>20.62</v>
      </c>
      <c r="I10" s="3">
        <v>20.34</v>
      </c>
      <c r="J10" s="3">
        <v>0.28000000000000003</v>
      </c>
      <c r="K10" s="3">
        <v>98.65</v>
      </c>
      <c r="L10" s="3">
        <v>54.5</v>
      </c>
      <c r="M10" s="3">
        <v>96.12</v>
      </c>
      <c r="N10" s="3">
        <v>51.68</v>
      </c>
      <c r="O10" s="3">
        <v>17.45</v>
      </c>
      <c r="P10" s="3">
        <v>1633.08</v>
      </c>
      <c r="Q10" s="3">
        <v>0.84599999999999997</v>
      </c>
      <c r="R10" s="5">
        <v>79.209999999999994</v>
      </c>
    </row>
    <row r="11" spans="1:18" x14ac:dyDescent="0.25">
      <c r="A11" s="26">
        <v>45754</v>
      </c>
      <c r="B11" s="27" t="str">
        <f>TEXT(Table1[[#This Row],[Date]],"mm")</f>
        <v>01</v>
      </c>
      <c r="C11" s="2" t="s">
        <v>23</v>
      </c>
      <c r="D11" s="2" t="s">
        <v>18</v>
      </c>
      <c r="E11" s="2">
        <v>43.43</v>
      </c>
      <c r="F11" s="2">
        <v>4.4800000000000004</v>
      </c>
      <c r="G11" s="2">
        <v>3.52</v>
      </c>
      <c r="H11" s="2">
        <v>22.12</v>
      </c>
      <c r="I11" s="2">
        <v>21.82</v>
      </c>
      <c r="J11" s="2">
        <v>0.31</v>
      </c>
      <c r="K11" s="2">
        <v>98.62</v>
      </c>
      <c r="L11" s="2">
        <v>56</v>
      </c>
      <c r="M11" s="2">
        <v>97.8</v>
      </c>
      <c r="N11" s="2">
        <v>54.01</v>
      </c>
      <c r="O11" s="2">
        <v>3.02</v>
      </c>
      <c r="P11" s="2">
        <v>896.04</v>
      </c>
      <c r="Q11" s="2">
        <v>0.13600000000000001</v>
      </c>
      <c r="R11" s="4">
        <v>40.51</v>
      </c>
    </row>
    <row r="12" spans="1:18" x14ac:dyDescent="0.25">
      <c r="A12" s="28">
        <v>45965</v>
      </c>
      <c r="B12" s="29" t="str">
        <f>TEXT(Table1[[#This Row],[Date]],"mm")</f>
        <v>01</v>
      </c>
      <c r="C12" s="3" t="s">
        <v>22</v>
      </c>
      <c r="D12" s="3" t="s">
        <v>20</v>
      </c>
      <c r="E12" s="3">
        <v>34.4</v>
      </c>
      <c r="F12" s="3">
        <v>4.5</v>
      </c>
      <c r="G12" s="3">
        <v>3.5</v>
      </c>
      <c r="H12" s="3">
        <v>17.41</v>
      </c>
      <c r="I12" s="3">
        <v>16.989999999999998</v>
      </c>
      <c r="J12" s="3">
        <v>0.42</v>
      </c>
      <c r="K12" s="3">
        <v>97.57</v>
      </c>
      <c r="L12" s="3">
        <v>56.25</v>
      </c>
      <c r="M12" s="3">
        <v>96.42</v>
      </c>
      <c r="N12" s="3">
        <v>52.92</v>
      </c>
      <c r="O12" s="3">
        <v>18.96</v>
      </c>
      <c r="P12" s="3">
        <v>1715.3</v>
      </c>
      <c r="Q12" s="3">
        <v>1.089</v>
      </c>
      <c r="R12" s="5">
        <v>98.5</v>
      </c>
    </row>
    <row r="13" spans="1:18" x14ac:dyDescent="0.25">
      <c r="A13" s="26">
        <v>45662</v>
      </c>
      <c r="B13" s="27" t="str">
        <f>TEXT(Table1[[#This Row],[Date]],"mm")</f>
        <v>01</v>
      </c>
      <c r="C13" s="2" t="s">
        <v>23</v>
      </c>
      <c r="D13" s="2" t="s">
        <v>20</v>
      </c>
      <c r="E13" s="2">
        <v>40.78</v>
      </c>
      <c r="F13" s="2">
        <v>4.5199999999999996</v>
      </c>
      <c r="G13" s="2">
        <v>3.48</v>
      </c>
      <c r="H13" s="2">
        <v>23.41</v>
      </c>
      <c r="I13" s="2">
        <v>23.09</v>
      </c>
      <c r="J13" s="2">
        <v>0.33</v>
      </c>
      <c r="K13" s="2">
        <v>98.61</v>
      </c>
      <c r="L13" s="2">
        <v>56.5</v>
      </c>
      <c r="M13" s="2">
        <v>93.26</v>
      </c>
      <c r="N13" s="2">
        <v>51.96</v>
      </c>
      <c r="O13" s="2">
        <v>2.97</v>
      </c>
      <c r="P13" s="2">
        <v>1007.66</v>
      </c>
      <c r="Q13" s="2">
        <v>0.127</v>
      </c>
      <c r="R13" s="4">
        <v>43.04</v>
      </c>
    </row>
    <row r="14" spans="1:18" x14ac:dyDescent="0.25">
      <c r="A14" s="28">
        <v>45692</v>
      </c>
      <c r="B14" s="29" t="str">
        <f>TEXT(Table1[[#This Row],[Date]],"mm")</f>
        <v>01</v>
      </c>
      <c r="C14" s="3" t="s">
        <v>21</v>
      </c>
      <c r="D14" s="3" t="s">
        <v>19</v>
      </c>
      <c r="E14" s="3">
        <v>39.130000000000003</v>
      </c>
      <c r="F14" s="3">
        <v>4.54</v>
      </c>
      <c r="G14" s="3">
        <v>3.46</v>
      </c>
      <c r="H14" s="3">
        <v>19.600000000000001</v>
      </c>
      <c r="I14" s="3">
        <v>19.29</v>
      </c>
      <c r="J14" s="3">
        <v>0.3</v>
      </c>
      <c r="K14" s="3">
        <v>98.45</v>
      </c>
      <c r="L14" s="3">
        <v>56.75</v>
      </c>
      <c r="M14" s="3">
        <v>99.44</v>
      </c>
      <c r="N14" s="3">
        <v>55.56</v>
      </c>
      <c r="O14" s="3">
        <v>28.98</v>
      </c>
      <c r="P14" s="3">
        <v>2288.36</v>
      </c>
      <c r="Q14" s="3">
        <v>1.4790000000000001</v>
      </c>
      <c r="R14" s="5">
        <v>116.77</v>
      </c>
    </row>
    <row r="15" spans="1:18" x14ac:dyDescent="0.25">
      <c r="A15" s="26">
        <v>45821</v>
      </c>
      <c r="B15" s="27" t="str">
        <f>TEXT(Table1[[#This Row],[Date]],"mm")</f>
        <v>01</v>
      </c>
      <c r="C15" s="2" t="s">
        <v>21</v>
      </c>
      <c r="D15" s="2" t="s">
        <v>18</v>
      </c>
      <c r="E15" s="2">
        <v>38.14</v>
      </c>
      <c r="F15" s="2">
        <v>4.59</v>
      </c>
      <c r="G15" s="2">
        <v>3.41</v>
      </c>
      <c r="H15" s="2">
        <v>21</v>
      </c>
      <c r="I15" s="2">
        <v>20.47</v>
      </c>
      <c r="J15" s="2">
        <v>0.53</v>
      </c>
      <c r="K15" s="2">
        <v>97.48</v>
      </c>
      <c r="L15" s="2">
        <v>57.38</v>
      </c>
      <c r="M15" s="2">
        <v>101.76</v>
      </c>
      <c r="N15" s="2">
        <v>56.92</v>
      </c>
      <c r="O15" s="2">
        <v>30.37</v>
      </c>
      <c r="P15" s="2">
        <v>2528.0700000000002</v>
      </c>
      <c r="Q15" s="2">
        <v>1.446</v>
      </c>
      <c r="R15" s="4">
        <v>120.41</v>
      </c>
    </row>
    <row r="16" spans="1:18" x14ac:dyDescent="0.25">
      <c r="A16" s="28">
        <v>45969</v>
      </c>
      <c r="B16" s="29" t="str">
        <f>TEXT(Table1[[#This Row],[Date]],"mm")</f>
        <v>01</v>
      </c>
      <c r="C16" s="3" t="s">
        <v>17</v>
      </c>
      <c r="D16" s="3" t="s">
        <v>20</v>
      </c>
      <c r="E16" s="3">
        <v>38.42</v>
      </c>
      <c r="F16" s="3">
        <v>4.59</v>
      </c>
      <c r="G16" s="3">
        <v>3.41</v>
      </c>
      <c r="H16" s="3">
        <v>22.22</v>
      </c>
      <c r="I16" s="3">
        <v>21.85</v>
      </c>
      <c r="J16" s="3">
        <v>0.38</v>
      </c>
      <c r="K16" s="3">
        <v>98.31</v>
      </c>
      <c r="L16" s="3">
        <v>57.38</v>
      </c>
      <c r="M16" s="3">
        <v>94.67</v>
      </c>
      <c r="N16" s="3">
        <v>53.4</v>
      </c>
      <c r="O16" s="3">
        <v>18.899999999999999</v>
      </c>
      <c r="P16" s="3">
        <v>1760.37</v>
      </c>
      <c r="Q16" s="3">
        <v>0.85099999999999998</v>
      </c>
      <c r="R16" s="5">
        <v>79.22</v>
      </c>
    </row>
    <row r="17" spans="1:18" x14ac:dyDescent="0.25">
      <c r="A17" s="26">
        <v>45779</v>
      </c>
      <c r="B17" s="27" t="str">
        <f>TEXT(Table1[[#This Row],[Date]],"mm")</f>
        <v>01</v>
      </c>
      <c r="C17" s="2" t="s">
        <v>17</v>
      </c>
      <c r="D17" s="2" t="s">
        <v>20</v>
      </c>
      <c r="E17" s="2">
        <v>39.619999999999997</v>
      </c>
      <c r="F17" s="2">
        <v>4.63</v>
      </c>
      <c r="G17" s="2">
        <v>3.37</v>
      </c>
      <c r="H17" s="2">
        <v>22.52</v>
      </c>
      <c r="I17" s="2">
        <v>21.96</v>
      </c>
      <c r="J17" s="2">
        <v>0.56000000000000005</v>
      </c>
      <c r="K17" s="2">
        <v>97.5</v>
      </c>
      <c r="L17" s="2">
        <v>57.88</v>
      </c>
      <c r="M17" s="2">
        <v>89.15</v>
      </c>
      <c r="N17" s="2">
        <v>50.31</v>
      </c>
      <c r="O17" s="2">
        <v>17.93</v>
      </c>
      <c r="P17" s="2">
        <v>1745.13</v>
      </c>
      <c r="Q17" s="2">
        <v>0.79600000000000004</v>
      </c>
      <c r="R17" s="4">
        <v>77.489999999999995</v>
      </c>
    </row>
    <row r="18" spans="1:18" x14ac:dyDescent="0.25">
      <c r="A18" s="28">
        <v>45724</v>
      </c>
      <c r="B18" s="29" t="str">
        <f>TEXT(Table1[[#This Row],[Date]],"mm")</f>
        <v>01</v>
      </c>
      <c r="C18" s="3" t="s">
        <v>23</v>
      </c>
      <c r="D18" s="3" t="s">
        <v>19</v>
      </c>
      <c r="E18" s="3">
        <v>43.88</v>
      </c>
      <c r="F18" s="3">
        <v>4.6399999999999997</v>
      </c>
      <c r="G18" s="3">
        <v>3.36</v>
      </c>
      <c r="H18" s="3">
        <v>25.55</v>
      </c>
      <c r="I18" s="3">
        <v>25.03</v>
      </c>
      <c r="J18" s="3">
        <v>0.52</v>
      </c>
      <c r="K18" s="3">
        <v>97.95</v>
      </c>
      <c r="L18" s="3">
        <v>58</v>
      </c>
      <c r="M18" s="3">
        <v>96.14</v>
      </c>
      <c r="N18" s="3">
        <v>54.62</v>
      </c>
      <c r="O18" s="3">
        <v>2.98</v>
      </c>
      <c r="P18" s="3">
        <v>1093.99</v>
      </c>
      <c r="Q18" s="3">
        <v>0.11600000000000001</v>
      </c>
      <c r="R18" s="5">
        <v>42.81</v>
      </c>
    </row>
    <row r="19" spans="1:18" x14ac:dyDescent="0.25">
      <c r="A19" s="26">
        <v>45713</v>
      </c>
      <c r="B19" s="27" t="str">
        <f>TEXT(Table1[[#This Row],[Date]],"mm")</f>
        <v>01</v>
      </c>
      <c r="C19" s="2" t="s">
        <v>22</v>
      </c>
      <c r="D19" s="2" t="s">
        <v>18</v>
      </c>
      <c r="E19" s="2">
        <v>38.700000000000003</v>
      </c>
      <c r="F19" s="2">
        <v>4.66</v>
      </c>
      <c r="G19" s="2">
        <v>3.34</v>
      </c>
      <c r="H19" s="2">
        <v>23.31</v>
      </c>
      <c r="I19" s="2">
        <v>22.28</v>
      </c>
      <c r="J19" s="2">
        <v>1.03</v>
      </c>
      <c r="K19" s="2">
        <v>95.57</v>
      </c>
      <c r="L19" s="2">
        <v>58.25</v>
      </c>
      <c r="M19" s="2">
        <v>94.59</v>
      </c>
      <c r="N19" s="2">
        <v>52.66</v>
      </c>
      <c r="O19" s="2">
        <v>25.52</v>
      </c>
      <c r="P19" s="2">
        <v>2324.4899999999998</v>
      </c>
      <c r="Q19" s="2">
        <v>1.095</v>
      </c>
      <c r="R19" s="4">
        <v>99.71</v>
      </c>
    </row>
  </sheetData>
  <mergeCells count="1">
    <mergeCell ref="A2:R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50CA8-8E99-4583-817C-1D4F70DFA337}">
  <sheetPr>
    <tabColor rgb="FF69F808"/>
  </sheetPr>
  <dimension ref="A2:P8"/>
  <sheetViews>
    <sheetView workbookViewId="0">
      <selection activeCell="N10" sqref="N10"/>
    </sheetView>
  </sheetViews>
  <sheetFormatPr defaultRowHeight="15" x14ac:dyDescent="0.25"/>
  <cols>
    <col min="1" max="1" width="10.7109375" bestFit="1" customWidth="1"/>
    <col min="2" max="2" width="18.85546875" bestFit="1" customWidth="1"/>
    <col min="3" max="3" width="12.85546875" bestFit="1" customWidth="1"/>
  </cols>
  <sheetData>
    <row r="2" spans="1:16" ht="28.5" x14ac:dyDescent="0.45">
      <c r="A2" s="46" t="s">
        <v>44</v>
      </c>
      <c r="B2" s="46"/>
      <c r="C2" s="46"/>
      <c r="D2" s="46"/>
      <c r="E2" s="46"/>
      <c r="F2" s="46"/>
      <c r="G2" s="46"/>
      <c r="H2" s="46"/>
      <c r="I2" s="46"/>
      <c r="J2" s="46"/>
      <c r="K2" s="46"/>
      <c r="L2" s="46"/>
      <c r="M2" s="46"/>
      <c r="N2" s="46"/>
      <c r="O2" s="46"/>
      <c r="P2" s="46"/>
    </row>
    <row r="4" spans="1:16" x14ac:dyDescent="0.25">
      <c r="A4" s="35" t="s">
        <v>95</v>
      </c>
      <c r="B4" s="35" t="s">
        <v>96</v>
      </c>
      <c r="C4" s="35" t="s">
        <v>97</v>
      </c>
    </row>
    <row r="5" spans="1:16" x14ac:dyDescent="0.25">
      <c r="A5" s="21" t="s">
        <v>17</v>
      </c>
      <c r="B5" s="15">
        <v>547.60000000000036</v>
      </c>
      <c r="C5" s="22">
        <f>B5/SUM($B$5:$B$8)</f>
        <v>0.25834941333547207</v>
      </c>
    </row>
    <row r="6" spans="1:16" x14ac:dyDescent="0.25">
      <c r="A6" s="21" t="s">
        <v>22</v>
      </c>
      <c r="B6" s="15">
        <v>526.8200000000005</v>
      </c>
      <c r="C6" s="22">
        <f>B6/SUM($B$5:$B$8)</f>
        <v>0.24854572303395442</v>
      </c>
    </row>
    <row r="7" spans="1:16" x14ac:dyDescent="0.25">
      <c r="A7" s="21" t="s">
        <v>23</v>
      </c>
      <c r="B7" s="15">
        <v>526.25</v>
      </c>
      <c r="C7" s="22">
        <f t="shared" ref="C7:C8" si="0">B7/SUM($B$5:$B$8)</f>
        <v>0.248276805638773</v>
      </c>
    </row>
    <row r="8" spans="1:16" x14ac:dyDescent="0.25">
      <c r="A8" s="21" t="s">
        <v>21</v>
      </c>
      <c r="B8" s="15">
        <v>518.9400000000004</v>
      </c>
      <c r="C8" s="22">
        <f t="shared" si="0"/>
        <v>0.24482805799180038</v>
      </c>
    </row>
  </sheetData>
  <sortState xmlns:xlrd2="http://schemas.microsoft.com/office/spreadsheetml/2017/richdata2" ref="A5:B8">
    <sortCondition descending="1" ref="B5:B8"/>
  </sortState>
  <mergeCells count="1">
    <mergeCell ref="A2:P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FC547-A7D6-46D5-9FDC-F8E20BD7EDFD}">
  <sheetPr>
    <tabColor rgb="FF69F808"/>
  </sheetPr>
  <dimension ref="A2:P12"/>
  <sheetViews>
    <sheetView workbookViewId="0">
      <selection activeCell="D17" sqref="D17"/>
    </sheetView>
  </sheetViews>
  <sheetFormatPr defaultRowHeight="15" x14ac:dyDescent="0.25"/>
  <cols>
    <col min="1" max="1" width="10.42578125" bestFit="1" customWidth="1"/>
    <col min="2" max="2" width="27.5703125" bestFit="1" customWidth="1"/>
    <col min="3" max="3" width="23.5703125" customWidth="1"/>
  </cols>
  <sheetData>
    <row r="2" spans="1:16" ht="26.25" x14ac:dyDescent="0.4">
      <c r="A2" s="47" t="s">
        <v>521</v>
      </c>
      <c r="B2" s="47"/>
      <c r="C2" s="47"/>
      <c r="D2" s="47"/>
      <c r="E2" s="47"/>
      <c r="F2" s="47"/>
      <c r="G2" s="47"/>
      <c r="H2" s="47"/>
      <c r="I2" s="47"/>
      <c r="J2" s="47"/>
      <c r="K2" s="47"/>
      <c r="L2" s="47"/>
      <c r="M2" s="47"/>
      <c r="N2" s="47"/>
      <c r="O2" s="47"/>
      <c r="P2" s="47"/>
    </row>
    <row r="4" spans="1:16" x14ac:dyDescent="0.25">
      <c r="B4" s="35" t="s">
        <v>113</v>
      </c>
      <c r="C4" s="35" t="s">
        <v>114</v>
      </c>
    </row>
    <row r="5" spans="1:16" x14ac:dyDescent="0.25">
      <c r="B5" s="32">
        <v>45658</v>
      </c>
      <c r="C5" s="15">
        <v>41.215833333333329</v>
      </c>
    </row>
    <row r="6" spans="1:16" x14ac:dyDescent="0.25">
      <c r="B6" s="32">
        <v>45659</v>
      </c>
      <c r="C6" s="15">
        <v>38.644166666666671</v>
      </c>
    </row>
    <row r="7" spans="1:16" x14ac:dyDescent="0.25">
      <c r="B7" s="32">
        <v>45660</v>
      </c>
      <c r="C7" s="15">
        <v>39.18</v>
      </c>
    </row>
    <row r="8" spans="1:16" x14ac:dyDescent="0.25">
      <c r="B8" s="32">
        <v>45661</v>
      </c>
      <c r="C8" s="15">
        <v>40.159999999999997</v>
      </c>
    </row>
    <row r="9" spans="1:16" x14ac:dyDescent="0.25">
      <c r="B9" s="32">
        <v>45662</v>
      </c>
      <c r="C9" s="15">
        <v>38.041666666666664</v>
      </c>
    </row>
    <row r="10" spans="1:16" x14ac:dyDescent="0.25">
      <c r="B10" s="32">
        <v>45663</v>
      </c>
      <c r="C10" s="15">
        <v>39.920833333333334</v>
      </c>
    </row>
    <row r="11" spans="1:16" x14ac:dyDescent="0.25">
      <c r="B11" s="32">
        <v>45664</v>
      </c>
      <c r="C11" s="15">
        <v>40.480833333333329</v>
      </c>
    </row>
    <row r="12" spans="1:16" ht="18.75" x14ac:dyDescent="0.3">
      <c r="B12" s="33" t="s">
        <v>112</v>
      </c>
      <c r="C12" s="34">
        <f>AVERAGE(C5:C11)</f>
        <v>39.663333333333334</v>
      </c>
    </row>
  </sheetData>
  <mergeCells count="1">
    <mergeCell ref="A2:P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723C8-367E-4497-A9A8-5AE48D2D2E94}">
  <sheetPr>
    <tabColor rgb="FFFF0000"/>
  </sheetPr>
  <dimension ref="A3:B369"/>
  <sheetViews>
    <sheetView workbookViewId="0">
      <selection activeCell="E22" sqref="E22"/>
    </sheetView>
  </sheetViews>
  <sheetFormatPr defaultRowHeight="15" x14ac:dyDescent="0.25"/>
  <cols>
    <col min="1" max="1" width="13.140625" bestFit="1" customWidth="1"/>
    <col min="2" max="2" width="29.7109375" bestFit="1" customWidth="1"/>
    <col min="3" max="3" width="12" bestFit="1" customWidth="1"/>
    <col min="4" max="5" width="10.42578125" bestFit="1" customWidth="1"/>
    <col min="6" max="8" width="12" bestFit="1" customWidth="1"/>
    <col min="9" max="9" width="10.42578125" bestFit="1" customWidth="1"/>
    <col min="10" max="12" width="12" bestFit="1" customWidth="1"/>
    <col min="13" max="13" width="10.42578125" bestFit="1" customWidth="1"/>
    <col min="14" max="14" width="12" bestFit="1" customWidth="1"/>
    <col min="15" max="15" width="10.42578125" bestFit="1" customWidth="1"/>
    <col min="16" max="19" width="12" bestFit="1" customWidth="1"/>
    <col min="20" max="21" width="10.42578125" bestFit="1" customWidth="1"/>
    <col min="22" max="24" width="12" bestFit="1" customWidth="1"/>
    <col min="25" max="27" width="10.42578125" bestFit="1" customWidth="1"/>
    <col min="28" max="28" width="12" bestFit="1" customWidth="1"/>
    <col min="29" max="29" width="10.42578125" bestFit="1" customWidth="1"/>
    <col min="30" max="34" width="12" bestFit="1" customWidth="1"/>
    <col min="35" max="35" width="10.42578125" bestFit="1" customWidth="1"/>
    <col min="36" max="36" width="12" bestFit="1" customWidth="1"/>
    <col min="37" max="38" width="10.42578125" bestFit="1" customWidth="1"/>
    <col min="39" max="42" width="12" bestFit="1" customWidth="1"/>
    <col min="43" max="44" width="10.42578125" bestFit="1" customWidth="1"/>
    <col min="45" max="52" width="12" bestFit="1" customWidth="1"/>
    <col min="53" max="53" width="10.42578125" bestFit="1" customWidth="1"/>
    <col min="54" max="56" width="12" bestFit="1" customWidth="1"/>
    <col min="57" max="60" width="10.42578125" bestFit="1" customWidth="1"/>
    <col min="61" max="61" width="12" bestFit="1" customWidth="1"/>
    <col min="62" max="63" width="10.42578125" bestFit="1" customWidth="1"/>
    <col min="64" max="66" width="12" bestFit="1" customWidth="1"/>
    <col min="67" max="69" width="10.42578125" bestFit="1" customWidth="1"/>
    <col min="70" max="74" width="12" bestFit="1" customWidth="1"/>
    <col min="75" max="78" width="10.42578125" bestFit="1" customWidth="1"/>
    <col min="79" max="79" width="12" bestFit="1" customWidth="1"/>
    <col min="80" max="80" width="10.42578125" bestFit="1" customWidth="1"/>
    <col min="81" max="82" width="12" bestFit="1" customWidth="1"/>
    <col min="83" max="84" width="10.42578125" bestFit="1" customWidth="1"/>
    <col min="85" max="89" width="12" bestFit="1" customWidth="1"/>
    <col min="90" max="90" width="10.42578125" bestFit="1" customWidth="1"/>
    <col min="91" max="94" width="12" bestFit="1" customWidth="1"/>
    <col min="95" max="96" width="10.42578125" bestFit="1" customWidth="1"/>
    <col min="97" max="101" width="12" bestFit="1" customWidth="1"/>
    <col min="102" max="102" width="10.42578125" bestFit="1" customWidth="1"/>
    <col min="103" max="106" width="12" bestFit="1" customWidth="1"/>
    <col min="107" max="107" width="10.42578125" bestFit="1" customWidth="1"/>
    <col min="108" max="109" width="12" bestFit="1" customWidth="1"/>
    <col min="110" max="110" width="10.42578125" bestFit="1" customWidth="1"/>
    <col min="111" max="111" width="12" bestFit="1" customWidth="1"/>
    <col min="112" max="112" width="10.42578125" bestFit="1" customWidth="1"/>
    <col min="113" max="120" width="12" bestFit="1" customWidth="1"/>
    <col min="121" max="121" width="10.42578125" bestFit="1" customWidth="1"/>
    <col min="122" max="124" width="12" bestFit="1" customWidth="1"/>
    <col min="125" max="127" width="10.42578125" bestFit="1" customWidth="1"/>
    <col min="128" max="128" width="12" bestFit="1" customWidth="1"/>
    <col min="129" max="129" width="10.42578125" bestFit="1" customWidth="1"/>
    <col min="130" max="131" width="12" bestFit="1" customWidth="1"/>
    <col min="132" max="132" width="10.42578125" bestFit="1" customWidth="1"/>
    <col min="133" max="138" width="12" bestFit="1" customWidth="1"/>
    <col min="139" max="139" width="10.42578125" bestFit="1" customWidth="1"/>
    <col min="140" max="141" width="12" bestFit="1" customWidth="1"/>
    <col min="142" max="143" width="10.42578125" bestFit="1" customWidth="1"/>
    <col min="144" max="149" width="12" bestFit="1" customWidth="1"/>
    <col min="150" max="153" width="10.42578125" bestFit="1" customWidth="1"/>
    <col min="154" max="154" width="12" bestFit="1" customWidth="1"/>
    <col min="155" max="159" width="10.42578125" bestFit="1" customWidth="1"/>
    <col min="160" max="164" width="12" bestFit="1" customWidth="1"/>
    <col min="165" max="165" width="10.42578125" bestFit="1" customWidth="1"/>
    <col min="166" max="166" width="12" bestFit="1" customWidth="1"/>
    <col min="167" max="167" width="10.42578125" bestFit="1" customWidth="1"/>
    <col min="168" max="171" width="12" bestFit="1" customWidth="1"/>
    <col min="172" max="174" width="10.42578125" bestFit="1" customWidth="1"/>
    <col min="175" max="176" width="12" bestFit="1" customWidth="1"/>
    <col min="177" max="177" width="10.42578125" bestFit="1" customWidth="1"/>
    <col min="178" max="179" width="12" bestFit="1" customWidth="1"/>
    <col min="180" max="180" width="10.42578125" bestFit="1" customWidth="1"/>
    <col min="181" max="193" width="12" bestFit="1" customWidth="1"/>
    <col min="194" max="194" width="10.42578125" bestFit="1" customWidth="1"/>
    <col min="195" max="195" width="12" bestFit="1" customWidth="1"/>
    <col min="196" max="197" width="10.42578125" bestFit="1" customWidth="1"/>
    <col min="198" max="200" width="12" bestFit="1" customWidth="1"/>
    <col min="201" max="203" width="10.42578125" bestFit="1" customWidth="1"/>
    <col min="204" max="208" width="12" bestFit="1" customWidth="1"/>
    <col min="209" max="210" width="10.42578125" bestFit="1" customWidth="1"/>
    <col min="211" max="211" width="12" bestFit="1" customWidth="1"/>
    <col min="212" max="213" width="10.42578125" bestFit="1" customWidth="1"/>
    <col min="214" max="217" width="12" bestFit="1" customWidth="1"/>
    <col min="218" max="220" width="10.42578125" bestFit="1" customWidth="1"/>
    <col min="221" max="221" width="12" bestFit="1" customWidth="1"/>
    <col min="222" max="222" width="10.42578125" bestFit="1" customWidth="1"/>
    <col min="223" max="229" width="12" bestFit="1" customWidth="1"/>
    <col min="230" max="231" width="10.42578125" bestFit="1" customWidth="1"/>
    <col min="232" max="235" width="12" bestFit="1" customWidth="1"/>
    <col min="236" max="236" width="10.42578125" bestFit="1" customWidth="1"/>
    <col min="237" max="237" width="12" bestFit="1" customWidth="1"/>
    <col min="238" max="238" width="10.42578125" bestFit="1" customWidth="1"/>
    <col min="239" max="242" width="12" bestFit="1" customWidth="1"/>
    <col min="243" max="243" width="10.42578125" bestFit="1" customWidth="1"/>
    <col min="244" max="247" width="12" bestFit="1" customWidth="1"/>
    <col min="248" max="248" width="10.42578125" bestFit="1" customWidth="1"/>
    <col min="249" max="267" width="12" bestFit="1" customWidth="1"/>
    <col min="268" max="268" width="10.42578125" bestFit="1" customWidth="1"/>
    <col min="269" max="273" width="12" bestFit="1" customWidth="1"/>
    <col min="274" max="276" width="10.42578125" bestFit="1" customWidth="1"/>
    <col min="277" max="279" width="12" bestFit="1" customWidth="1"/>
    <col min="280" max="280" width="10.42578125" bestFit="1" customWidth="1"/>
    <col min="281" max="284" width="12" bestFit="1" customWidth="1"/>
    <col min="285" max="286" width="10.42578125" bestFit="1" customWidth="1"/>
    <col min="287" max="287" width="12" bestFit="1" customWidth="1"/>
    <col min="288" max="288" width="10.42578125" bestFit="1" customWidth="1"/>
    <col min="289" max="289" width="12" bestFit="1" customWidth="1"/>
    <col min="290" max="292" width="10.42578125" bestFit="1" customWidth="1"/>
    <col min="293" max="303" width="12" bestFit="1" customWidth="1"/>
    <col min="304" max="304" width="10.42578125" bestFit="1" customWidth="1"/>
    <col min="305" max="308" width="12" bestFit="1" customWidth="1"/>
    <col min="309" max="309" width="10.42578125" bestFit="1" customWidth="1"/>
    <col min="310" max="310" width="12" bestFit="1" customWidth="1"/>
    <col min="311" max="311" width="10.42578125" bestFit="1" customWidth="1"/>
    <col min="312" max="317" width="12" bestFit="1" customWidth="1"/>
    <col min="318" max="319" width="10.42578125" bestFit="1" customWidth="1"/>
    <col min="320" max="324" width="12" bestFit="1" customWidth="1"/>
    <col min="325" max="325" width="10.42578125" bestFit="1" customWidth="1"/>
    <col min="326" max="326" width="12" bestFit="1" customWidth="1"/>
    <col min="327" max="327" width="10.42578125" bestFit="1" customWidth="1"/>
    <col min="328" max="331" width="12" bestFit="1" customWidth="1"/>
    <col min="332" max="333" width="10.42578125" bestFit="1" customWidth="1"/>
    <col min="334" max="334" width="12" bestFit="1" customWidth="1"/>
    <col min="335" max="336" width="10.42578125" bestFit="1" customWidth="1"/>
    <col min="337" max="337" width="12" bestFit="1" customWidth="1"/>
    <col min="338" max="338" width="10.42578125" bestFit="1" customWidth="1"/>
    <col min="339" max="340" width="12" bestFit="1" customWidth="1"/>
    <col min="341" max="341" width="10.42578125" bestFit="1" customWidth="1"/>
    <col min="342" max="343" width="12" bestFit="1" customWidth="1"/>
    <col min="344" max="345" width="10.42578125" bestFit="1" customWidth="1"/>
    <col min="346" max="346" width="12" bestFit="1" customWidth="1"/>
    <col min="347" max="349" width="10.42578125" bestFit="1" customWidth="1"/>
    <col min="350" max="352" width="12" bestFit="1" customWidth="1"/>
    <col min="353" max="354" width="10.42578125" bestFit="1" customWidth="1"/>
    <col min="355" max="355" width="12" bestFit="1" customWidth="1"/>
    <col min="356" max="357" width="10.42578125" bestFit="1" customWidth="1"/>
    <col min="358" max="362" width="12" bestFit="1" customWidth="1"/>
    <col min="363" max="363" width="10.42578125" bestFit="1" customWidth="1"/>
    <col min="364" max="367" width="12" bestFit="1" customWidth="1"/>
  </cols>
  <sheetData>
    <row r="3" spans="1:2" x14ac:dyDescent="0.25">
      <c r="A3" s="17" t="s">
        <v>72</v>
      </c>
      <c r="B3" t="s">
        <v>111</v>
      </c>
    </row>
    <row r="4" spans="1:2" x14ac:dyDescent="0.25">
      <c r="A4" s="31">
        <v>45658</v>
      </c>
      <c r="B4">
        <v>41.215833333333329</v>
      </c>
    </row>
    <row r="5" spans="1:2" x14ac:dyDescent="0.25">
      <c r="A5" s="31">
        <v>45659</v>
      </c>
      <c r="B5">
        <v>38.644166666666671</v>
      </c>
    </row>
    <row r="6" spans="1:2" x14ac:dyDescent="0.25">
      <c r="A6" s="31">
        <v>45660</v>
      </c>
      <c r="B6">
        <v>39.18</v>
      </c>
    </row>
    <row r="7" spans="1:2" x14ac:dyDescent="0.25">
      <c r="A7" s="31">
        <v>45661</v>
      </c>
      <c r="B7">
        <v>40.159999999999997</v>
      </c>
    </row>
    <row r="8" spans="1:2" x14ac:dyDescent="0.25">
      <c r="A8" s="31">
        <v>45662</v>
      </c>
      <c r="B8">
        <v>38.041666666666664</v>
      </c>
    </row>
    <row r="9" spans="1:2" x14ac:dyDescent="0.25">
      <c r="A9" s="31">
        <v>45663</v>
      </c>
      <c r="B9">
        <v>39.920833333333334</v>
      </c>
    </row>
    <row r="10" spans="1:2" x14ac:dyDescent="0.25">
      <c r="A10" s="31">
        <v>45664</v>
      </c>
      <c r="B10">
        <v>40.480833333333329</v>
      </c>
    </row>
    <row r="11" spans="1:2" x14ac:dyDescent="0.25">
      <c r="A11" s="31">
        <v>45665</v>
      </c>
      <c r="B11">
        <v>38.017500000000005</v>
      </c>
    </row>
    <row r="12" spans="1:2" x14ac:dyDescent="0.25">
      <c r="A12" s="31">
        <v>45666</v>
      </c>
      <c r="B12">
        <v>41.020833333333343</v>
      </c>
    </row>
    <row r="13" spans="1:2" x14ac:dyDescent="0.25">
      <c r="A13" s="31">
        <v>45667</v>
      </c>
      <c r="B13">
        <v>41.295833333333327</v>
      </c>
    </row>
    <row r="14" spans="1:2" x14ac:dyDescent="0.25">
      <c r="A14" s="31">
        <v>45668</v>
      </c>
      <c r="B14">
        <v>39.544166666666662</v>
      </c>
    </row>
    <row r="15" spans="1:2" x14ac:dyDescent="0.25">
      <c r="A15" s="31">
        <v>45669</v>
      </c>
      <c r="B15">
        <v>39.094999999999999</v>
      </c>
    </row>
    <row r="16" spans="1:2" x14ac:dyDescent="0.25">
      <c r="A16" s="31">
        <v>45670</v>
      </c>
      <c r="B16">
        <v>40.260833333333331</v>
      </c>
    </row>
    <row r="17" spans="1:2" x14ac:dyDescent="0.25">
      <c r="A17" s="31">
        <v>45671</v>
      </c>
      <c r="B17">
        <v>39.21</v>
      </c>
    </row>
    <row r="18" spans="1:2" x14ac:dyDescent="0.25">
      <c r="A18" s="31">
        <v>45672</v>
      </c>
      <c r="B18">
        <v>40.468333333333334</v>
      </c>
    </row>
    <row r="19" spans="1:2" x14ac:dyDescent="0.25">
      <c r="A19" s="31">
        <v>45673</v>
      </c>
      <c r="B19">
        <v>37.68833333333334</v>
      </c>
    </row>
    <row r="20" spans="1:2" x14ac:dyDescent="0.25">
      <c r="A20" s="31">
        <v>45674</v>
      </c>
      <c r="B20">
        <v>39.403333333333336</v>
      </c>
    </row>
    <row r="21" spans="1:2" x14ac:dyDescent="0.25">
      <c r="A21" s="31">
        <v>45675</v>
      </c>
      <c r="B21">
        <v>40.448333333333331</v>
      </c>
    </row>
    <row r="22" spans="1:2" x14ac:dyDescent="0.25">
      <c r="A22" s="31">
        <v>45676</v>
      </c>
      <c r="B22">
        <v>41.3675</v>
      </c>
    </row>
    <row r="23" spans="1:2" x14ac:dyDescent="0.25">
      <c r="A23" s="31">
        <v>45677</v>
      </c>
      <c r="B23">
        <v>40.35</v>
      </c>
    </row>
    <row r="24" spans="1:2" x14ac:dyDescent="0.25">
      <c r="A24" s="31">
        <v>45678</v>
      </c>
      <c r="B24">
        <v>41.31666666666667</v>
      </c>
    </row>
    <row r="25" spans="1:2" x14ac:dyDescent="0.25">
      <c r="A25" s="31">
        <v>45679</v>
      </c>
      <c r="B25">
        <v>39.476666666666667</v>
      </c>
    </row>
    <row r="26" spans="1:2" x14ac:dyDescent="0.25">
      <c r="A26" s="31">
        <v>45680</v>
      </c>
      <c r="B26">
        <v>40.463333333333338</v>
      </c>
    </row>
    <row r="27" spans="1:2" x14ac:dyDescent="0.25">
      <c r="A27" s="31">
        <v>45681</v>
      </c>
      <c r="B27">
        <v>37.642500000000005</v>
      </c>
    </row>
    <row r="28" spans="1:2" x14ac:dyDescent="0.25">
      <c r="A28" s="31">
        <v>45682</v>
      </c>
      <c r="B28">
        <v>40.384999999999998</v>
      </c>
    </row>
    <row r="29" spans="1:2" x14ac:dyDescent="0.25">
      <c r="A29" s="31">
        <v>45683</v>
      </c>
      <c r="B29">
        <v>38.352499999999999</v>
      </c>
    </row>
    <row r="30" spans="1:2" x14ac:dyDescent="0.25">
      <c r="A30" s="31">
        <v>45684</v>
      </c>
      <c r="B30">
        <v>37.666666666666664</v>
      </c>
    </row>
    <row r="31" spans="1:2" x14ac:dyDescent="0.25">
      <c r="A31" s="31">
        <v>45685</v>
      </c>
      <c r="B31">
        <v>39.419999999999995</v>
      </c>
    </row>
    <row r="32" spans="1:2" x14ac:dyDescent="0.25">
      <c r="A32" s="31">
        <v>45686</v>
      </c>
      <c r="B32">
        <v>39.013333333333343</v>
      </c>
    </row>
    <row r="33" spans="1:2" x14ac:dyDescent="0.25">
      <c r="A33" s="31">
        <v>45687</v>
      </c>
      <c r="B33">
        <v>39.263333333333328</v>
      </c>
    </row>
    <row r="34" spans="1:2" x14ac:dyDescent="0.25">
      <c r="A34" s="31">
        <v>45688</v>
      </c>
      <c r="B34">
        <v>40.280833333333327</v>
      </c>
    </row>
    <row r="35" spans="1:2" x14ac:dyDescent="0.25">
      <c r="A35" s="31">
        <v>45689</v>
      </c>
      <c r="B35">
        <v>39.928333333333335</v>
      </c>
    </row>
    <row r="36" spans="1:2" x14ac:dyDescent="0.25">
      <c r="A36" s="31">
        <v>45690</v>
      </c>
      <c r="B36">
        <v>39.013333333333343</v>
      </c>
    </row>
    <row r="37" spans="1:2" x14ac:dyDescent="0.25">
      <c r="A37" s="31">
        <v>45691</v>
      </c>
      <c r="B37">
        <v>40.03</v>
      </c>
    </row>
    <row r="38" spans="1:2" x14ac:dyDescent="0.25">
      <c r="A38" s="31">
        <v>45692</v>
      </c>
      <c r="B38">
        <v>40.979166666666664</v>
      </c>
    </row>
    <row r="39" spans="1:2" x14ac:dyDescent="0.25">
      <c r="A39" s="31">
        <v>45693</v>
      </c>
      <c r="B39">
        <v>39.8675</v>
      </c>
    </row>
    <row r="40" spans="1:2" x14ac:dyDescent="0.25">
      <c r="A40" s="31">
        <v>45694</v>
      </c>
      <c r="B40">
        <v>38.185000000000009</v>
      </c>
    </row>
    <row r="41" spans="1:2" x14ac:dyDescent="0.25">
      <c r="A41" s="31">
        <v>45695</v>
      </c>
      <c r="B41">
        <v>39.344166666666659</v>
      </c>
    </row>
    <row r="42" spans="1:2" x14ac:dyDescent="0.25">
      <c r="A42" s="31">
        <v>45696</v>
      </c>
      <c r="B42">
        <v>40.115833333333335</v>
      </c>
    </row>
    <row r="43" spans="1:2" x14ac:dyDescent="0.25">
      <c r="A43" s="31">
        <v>45697</v>
      </c>
      <c r="B43">
        <v>40.488333333333323</v>
      </c>
    </row>
    <row r="44" spans="1:2" x14ac:dyDescent="0.25">
      <c r="A44" s="31">
        <v>45698</v>
      </c>
      <c r="B44">
        <v>41.356666666666662</v>
      </c>
    </row>
    <row r="45" spans="1:2" x14ac:dyDescent="0.25">
      <c r="A45" s="31">
        <v>45699</v>
      </c>
      <c r="B45">
        <v>39.417499999999997</v>
      </c>
    </row>
    <row r="46" spans="1:2" x14ac:dyDescent="0.25">
      <c r="A46" s="31">
        <v>45700</v>
      </c>
      <c r="B46">
        <v>41.702500000000001</v>
      </c>
    </row>
    <row r="47" spans="1:2" x14ac:dyDescent="0.25">
      <c r="A47" s="31">
        <v>45701</v>
      </c>
      <c r="B47">
        <v>41.101666666666667</v>
      </c>
    </row>
    <row r="48" spans="1:2" x14ac:dyDescent="0.25">
      <c r="A48" s="31">
        <v>45702</v>
      </c>
      <c r="B48">
        <v>38.575833333333328</v>
      </c>
    </row>
    <row r="49" spans="1:2" x14ac:dyDescent="0.25">
      <c r="A49" s="31">
        <v>45703</v>
      </c>
      <c r="B49">
        <v>40.869166666666672</v>
      </c>
    </row>
    <row r="50" spans="1:2" x14ac:dyDescent="0.25">
      <c r="A50" s="31">
        <v>45704</v>
      </c>
      <c r="B50">
        <v>41.289166666666667</v>
      </c>
    </row>
    <row r="51" spans="1:2" x14ac:dyDescent="0.25">
      <c r="A51" s="31">
        <v>45705</v>
      </c>
      <c r="B51">
        <v>40.909166666666671</v>
      </c>
    </row>
    <row r="52" spans="1:2" x14ac:dyDescent="0.25">
      <c r="A52" s="31">
        <v>45706</v>
      </c>
      <c r="B52">
        <v>38.785833333333322</v>
      </c>
    </row>
    <row r="53" spans="1:2" x14ac:dyDescent="0.25">
      <c r="A53" s="31">
        <v>45707</v>
      </c>
      <c r="B53">
        <v>40.35916666666666</v>
      </c>
    </row>
    <row r="54" spans="1:2" x14ac:dyDescent="0.25">
      <c r="A54" s="31">
        <v>45708</v>
      </c>
      <c r="B54">
        <v>40.653333333333329</v>
      </c>
    </row>
    <row r="55" spans="1:2" x14ac:dyDescent="0.25">
      <c r="A55" s="31">
        <v>45709</v>
      </c>
      <c r="B55">
        <v>42.405000000000001</v>
      </c>
    </row>
    <row r="56" spans="1:2" x14ac:dyDescent="0.25">
      <c r="A56" s="31">
        <v>45710</v>
      </c>
      <c r="B56">
        <v>39.988333333333337</v>
      </c>
    </row>
    <row r="57" spans="1:2" x14ac:dyDescent="0.25">
      <c r="A57" s="31">
        <v>45711</v>
      </c>
      <c r="B57">
        <v>39.590833333333329</v>
      </c>
    </row>
    <row r="58" spans="1:2" x14ac:dyDescent="0.25">
      <c r="A58" s="31">
        <v>45712</v>
      </c>
      <c r="B58">
        <v>40.529166666666661</v>
      </c>
    </row>
    <row r="59" spans="1:2" x14ac:dyDescent="0.25">
      <c r="A59" s="31">
        <v>45713</v>
      </c>
      <c r="B59">
        <v>42.137500000000003</v>
      </c>
    </row>
    <row r="60" spans="1:2" x14ac:dyDescent="0.25">
      <c r="A60" s="31">
        <v>45714</v>
      </c>
      <c r="B60">
        <v>41.82</v>
      </c>
    </row>
    <row r="61" spans="1:2" x14ac:dyDescent="0.25">
      <c r="A61" s="31">
        <v>45715</v>
      </c>
      <c r="B61">
        <v>42.002499999999991</v>
      </c>
    </row>
    <row r="62" spans="1:2" x14ac:dyDescent="0.25">
      <c r="A62" s="31">
        <v>45716</v>
      </c>
      <c r="B62">
        <v>38.722499999999989</v>
      </c>
    </row>
    <row r="63" spans="1:2" x14ac:dyDescent="0.25">
      <c r="A63" s="31">
        <v>45717</v>
      </c>
      <c r="B63">
        <v>42.866666666666674</v>
      </c>
    </row>
    <row r="64" spans="1:2" x14ac:dyDescent="0.25">
      <c r="A64" s="31">
        <v>45718</v>
      </c>
      <c r="B64">
        <v>41.74</v>
      </c>
    </row>
    <row r="65" spans="1:2" x14ac:dyDescent="0.25">
      <c r="A65" s="31">
        <v>45719</v>
      </c>
      <c r="B65">
        <v>41.552500000000002</v>
      </c>
    </row>
    <row r="66" spans="1:2" x14ac:dyDescent="0.25">
      <c r="A66" s="31">
        <v>45720</v>
      </c>
      <c r="B66">
        <v>39.823333333333338</v>
      </c>
    </row>
    <row r="67" spans="1:2" x14ac:dyDescent="0.25">
      <c r="A67" s="31">
        <v>45721</v>
      </c>
      <c r="B67">
        <v>39.461666666666666</v>
      </c>
    </row>
    <row r="68" spans="1:2" x14ac:dyDescent="0.25">
      <c r="A68" s="31">
        <v>45722</v>
      </c>
      <c r="B68">
        <v>38.000833333333325</v>
      </c>
    </row>
    <row r="69" spans="1:2" x14ac:dyDescent="0.25">
      <c r="A69" s="31">
        <v>45723</v>
      </c>
      <c r="B69">
        <v>40.675000000000011</v>
      </c>
    </row>
    <row r="70" spans="1:2" x14ac:dyDescent="0.25">
      <c r="A70" s="31">
        <v>45724</v>
      </c>
      <c r="B70">
        <v>39.692500000000003</v>
      </c>
    </row>
    <row r="71" spans="1:2" x14ac:dyDescent="0.25">
      <c r="A71" s="31">
        <v>45725</v>
      </c>
      <c r="B71">
        <v>42.262500000000003</v>
      </c>
    </row>
    <row r="72" spans="1:2" x14ac:dyDescent="0.25">
      <c r="A72" s="31">
        <v>45726</v>
      </c>
      <c r="B72">
        <v>43.330833333333338</v>
      </c>
    </row>
    <row r="73" spans="1:2" x14ac:dyDescent="0.25">
      <c r="A73" s="31">
        <v>45727</v>
      </c>
      <c r="B73">
        <v>39.060833333333328</v>
      </c>
    </row>
    <row r="74" spans="1:2" x14ac:dyDescent="0.25">
      <c r="A74" s="31">
        <v>45728</v>
      </c>
      <c r="B74">
        <v>41.376666666666672</v>
      </c>
    </row>
    <row r="75" spans="1:2" x14ac:dyDescent="0.25">
      <c r="A75" s="31">
        <v>45729</v>
      </c>
      <c r="B75">
        <v>40.614166666666669</v>
      </c>
    </row>
    <row r="76" spans="1:2" x14ac:dyDescent="0.25">
      <c r="A76" s="31">
        <v>45730</v>
      </c>
      <c r="B76">
        <v>40.075833333333328</v>
      </c>
    </row>
    <row r="77" spans="1:2" x14ac:dyDescent="0.25">
      <c r="A77" s="31">
        <v>45731</v>
      </c>
      <c r="B77">
        <v>42.827499999999993</v>
      </c>
    </row>
    <row r="78" spans="1:2" x14ac:dyDescent="0.25">
      <c r="A78" s="31">
        <v>45732</v>
      </c>
      <c r="B78">
        <v>41.4375</v>
      </c>
    </row>
    <row r="79" spans="1:2" x14ac:dyDescent="0.25">
      <c r="A79" s="31">
        <v>45733</v>
      </c>
      <c r="B79">
        <v>41.844999999999999</v>
      </c>
    </row>
    <row r="80" spans="1:2" x14ac:dyDescent="0.25">
      <c r="A80" s="31">
        <v>45734</v>
      </c>
      <c r="B80">
        <v>39.762500000000003</v>
      </c>
    </row>
    <row r="81" spans="1:2" x14ac:dyDescent="0.25">
      <c r="A81" s="31">
        <v>45735</v>
      </c>
      <c r="B81">
        <v>42.465833333333336</v>
      </c>
    </row>
    <row r="82" spans="1:2" x14ac:dyDescent="0.25">
      <c r="A82" s="31">
        <v>45736</v>
      </c>
      <c r="B82">
        <v>41.297499999999992</v>
      </c>
    </row>
    <row r="83" spans="1:2" x14ac:dyDescent="0.25">
      <c r="A83" s="31">
        <v>45737</v>
      </c>
      <c r="B83">
        <v>42.278333333333329</v>
      </c>
    </row>
    <row r="84" spans="1:2" x14ac:dyDescent="0.25">
      <c r="A84" s="31">
        <v>45738</v>
      </c>
      <c r="B84">
        <v>41.569166666666661</v>
      </c>
    </row>
    <row r="85" spans="1:2" x14ac:dyDescent="0.25">
      <c r="A85" s="31">
        <v>45739</v>
      </c>
      <c r="B85">
        <v>38.590000000000003</v>
      </c>
    </row>
    <row r="86" spans="1:2" x14ac:dyDescent="0.25">
      <c r="A86" s="31">
        <v>45740</v>
      </c>
      <c r="B86">
        <v>41.18</v>
      </c>
    </row>
    <row r="87" spans="1:2" x14ac:dyDescent="0.25">
      <c r="A87" s="31">
        <v>45741</v>
      </c>
      <c r="B87">
        <v>40.709166666666661</v>
      </c>
    </row>
    <row r="88" spans="1:2" x14ac:dyDescent="0.25">
      <c r="A88" s="31">
        <v>45742</v>
      </c>
      <c r="B88">
        <v>40.593333333333341</v>
      </c>
    </row>
    <row r="89" spans="1:2" x14ac:dyDescent="0.25">
      <c r="A89" s="31">
        <v>45743</v>
      </c>
      <c r="B89">
        <v>39.538333333333327</v>
      </c>
    </row>
    <row r="90" spans="1:2" x14ac:dyDescent="0.25">
      <c r="A90" s="31">
        <v>45744</v>
      </c>
      <c r="B90">
        <v>40.799166666666665</v>
      </c>
    </row>
    <row r="91" spans="1:2" x14ac:dyDescent="0.25">
      <c r="A91" s="31">
        <v>45745</v>
      </c>
      <c r="B91">
        <v>39.771666666666668</v>
      </c>
    </row>
    <row r="92" spans="1:2" x14ac:dyDescent="0.25">
      <c r="A92" s="31">
        <v>45746</v>
      </c>
      <c r="B92">
        <v>42.109999999999992</v>
      </c>
    </row>
    <row r="93" spans="1:2" x14ac:dyDescent="0.25">
      <c r="A93" s="31">
        <v>45747</v>
      </c>
      <c r="B93">
        <v>39.898333333333333</v>
      </c>
    </row>
    <row r="94" spans="1:2" x14ac:dyDescent="0.25">
      <c r="A94" s="31">
        <v>45748</v>
      </c>
      <c r="B94">
        <v>40.451666666666661</v>
      </c>
    </row>
    <row r="95" spans="1:2" x14ac:dyDescent="0.25">
      <c r="A95" s="31">
        <v>45749</v>
      </c>
      <c r="B95">
        <v>39.700833333333335</v>
      </c>
    </row>
    <row r="96" spans="1:2" x14ac:dyDescent="0.25">
      <c r="A96" s="31">
        <v>45750</v>
      </c>
      <c r="B96">
        <v>39.949166666666663</v>
      </c>
    </row>
    <row r="97" spans="1:2" x14ac:dyDescent="0.25">
      <c r="A97" s="31">
        <v>45751</v>
      </c>
      <c r="B97">
        <v>42.647499999999987</v>
      </c>
    </row>
    <row r="98" spans="1:2" x14ac:dyDescent="0.25">
      <c r="A98" s="31">
        <v>45752</v>
      </c>
      <c r="B98">
        <v>37.407500000000006</v>
      </c>
    </row>
    <row r="99" spans="1:2" x14ac:dyDescent="0.25">
      <c r="A99" s="31">
        <v>45753</v>
      </c>
      <c r="B99">
        <v>41.616666666666667</v>
      </c>
    </row>
    <row r="100" spans="1:2" x14ac:dyDescent="0.25">
      <c r="A100" s="31">
        <v>45754</v>
      </c>
      <c r="B100">
        <v>38.689166666666665</v>
      </c>
    </row>
    <row r="101" spans="1:2" x14ac:dyDescent="0.25">
      <c r="A101" s="31">
        <v>45755</v>
      </c>
      <c r="B101">
        <v>40.335833333333333</v>
      </c>
    </row>
    <row r="102" spans="1:2" x14ac:dyDescent="0.25">
      <c r="A102" s="31">
        <v>45756</v>
      </c>
      <c r="B102">
        <v>39.233333333333341</v>
      </c>
    </row>
    <row r="103" spans="1:2" x14ac:dyDescent="0.25">
      <c r="A103" s="31">
        <v>45757</v>
      </c>
      <c r="B103">
        <v>41.00333333333333</v>
      </c>
    </row>
    <row r="104" spans="1:2" x14ac:dyDescent="0.25">
      <c r="A104" s="31">
        <v>45758</v>
      </c>
      <c r="B104">
        <v>40.357499999999995</v>
      </c>
    </row>
    <row r="105" spans="1:2" x14ac:dyDescent="0.25">
      <c r="A105" s="31">
        <v>45759</v>
      </c>
      <c r="B105">
        <v>40.460833333333341</v>
      </c>
    </row>
    <row r="106" spans="1:2" x14ac:dyDescent="0.25">
      <c r="A106" s="31">
        <v>45760</v>
      </c>
      <c r="B106">
        <v>38.346666666666671</v>
      </c>
    </row>
    <row r="107" spans="1:2" x14ac:dyDescent="0.25">
      <c r="A107" s="31">
        <v>45761</v>
      </c>
      <c r="B107">
        <v>42.373333333333335</v>
      </c>
    </row>
    <row r="108" spans="1:2" x14ac:dyDescent="0.25">
      <c r="A108" s="31">
        <v>45762</v>
      </c>
      <c r="B108">
        <v>40.181666666666665</v>
      </c>
    </row>
    <row r="109" spans="1:2" x14ac:dyDescent="0.25">
      <c r="A109" s="31">
        <v>45763</v>
      </c>
      <c r="B109">
        <v>42.262500000000003</v>
      </c>
    </row>
    <row r="110" spans="1:2" x14ac:dyDescent="0.25">
      <c r="A110" s="31">
        <v>45764</v>
      </c>
      <c r="B110">
        <v>41.598333333333336</v>
      </c>
    </row>
    <row r="111" spans="1:2" x14ac:dyDescent="0.25">
      <c r="A111" s="31">
        <v>45765</v>
      </c>
      <c r="B111">
        <v>41.291666666666664</v>
      </c>
    </row>
    <row r="112" spans="1:2" x14ac:dyDescent="0.25">
      <c r="A112" s="31">
        <v>45766</v>
      </c>
      <c r="B112">
        <v>42.437500000000007</v>
      </c>
    </row>
    <row r="113" spans="1:2" x14ac:dyDescent="0.25">
      <c r="A113" s="31">
        <v>45767</v>
      </c>
      <c r="B113">
        <v>41.448333333333331</v>
      </c>
    </row>
    <row r="114" spans="1:2" x14ac:dyDescent="0.25">
      <c r="A114" s="31">
        <v>45768</v>
      </c>
      <c r="B114">
        <v>40.405000000000001</v>
      </c>
    </row>
    <row r="115" spans="1:2" x14ac:dyDescent="0.25">
      <c r="A115" s="31">
        <v>45769</v>
      </c>
      <c r="B115">
        <v>41.416666666666664</v>
      </c>
    </row>
    <row r="116" spans="1:2" x14ac:dyDescent="0.25">
      <c r="A116" s="31">
        <v>45770</v>
      </c>
      <c r="B116">
        <v>41.921666666666667</v>
      </c>
    </row>
    <row r="117" spans="1:2" x14ac:dyDescent="0.25">
      <c r="A117" s="31">
        <v>45771</v>
      </c>
      <c r="B117">
        <v>40.238333333333337</v>
      </c>
    </row>
    <row r="118" spans="1:2" x14ac:dyDescent="0.25">
      <c r="A118" s="31">
        <v>45772</v>
      </c>
      <c r="B118">
        <v>39.748333333333335</v>
      </c>
    </row>
    <row r="119" spans="1:2" x14ac:dyDescent="0.25">
      <c r="A119" s="31">
        <v>45773</v>
      </c>
      <c r="B119">
        <v>40.06583333333333</v>
      </c>
    </row>
    <row r="120" spans="1:2" x14ac:dyDescent="0.25">
      <c r="A120" s="31">
        <v>45774</v>
      </c>
      <c r="B120">
        <v>38.838333333333331</v>
      </c>
    </row>
    <row r="121" spans="1:2" x14ac:dyDescent="0.25">
      <c r="A121" s="31">
        <v>45775</v>
      </c>
      <c r="B121">
        <v>40.945833333333333</v>
      </c>
    </row>
    <row r="122" spans="1:2" x14ac:dyDescent="0.25">
      <c r="A122" s="31">
        <v>45776</v>
      </c>
      <c r="B122">
        <v>41.001666666666658</v>
      </c>
    </row>
    <row r="123" spans="1:2" x14ac:dyDescent="0.25">
      <c r="A123" s="31">
        <v>45777</v>
      </c>
      <c r="B123">
        <v>41.017500000000005</v>
      </c>
    </row>
    <row r="124" spans="1:2" x14ac:dyDescent="0.25">
      <c r="A124" s="31">
        <v>45778</v>
      </c>
      <c r="B124">
        <v>41.436666666666667</v>
      </c>
    </row>
    <row r="125" spans="1:2" x14ac:dyDescent="0.25">
      <c r="A125" s="31">
        <v>45779</v>
      </c>
      <c r="B125">
        <v>38.724166666666655</v>
      </c>
    </row>
    <row r="126" spans="1:2" x14ac:dyDescent="0.25">
      <c r="A126" s="31">
        <v>45780</v>
      </c>
      <c r="B126">
        <v>40.601666666666667</v>
      </c>
    </row>
    <row r="127" spans="1:2" x14ac:dyDescent="0.25">
      <c r="A127" s="31">
        <v>45781</v>
      </c>
      <c r="B127">
        <v>43.664999999999999</v>
      </c>
    </row>
    <row r="128" spans="1:2" x14ac:dyDescent="0.25">
      <c r="A128" s="31">
        <v>45782</v>
      </c>
      <c r="B128">
        <v>42.04</v>
      </c>
    </row>
    <row r="129" spans="1:2" x14ac:dyDescent="0.25">
      <c r="A129" s="31">
        <v>45783</v>
      </c>
      <c r="B129">
        <v>38.755000000000003</v>
      </c>
    </row>
    <row r="130" spans="1:2" x14ac:dyDescent="0.25">
      <c r="A130" s="31">
        <v>45784</v>
      </c>
      <c r="B130">
        <v>40.891666666666666</v>
      </c>
    </row>
    <row r="131" spans="1:2" x14ac:dyDescent="0.25">
      <c r="A131" s="31">
        <v>45785</v>
      </c>
      <c r="B131">
        <v>40.802500000000002</v>
      </c>
    </row>
    <row r="132" spans="1:2" x14ac:dyDescent="0.25">
      <c r="A132" s="31">
        <v>45786</v>
      </c>
      <c r="B132">
        <v>41.559166666666663</v>
      </c>
    </row>
    <row r="133" spans="1:2" x14ac:dyDescent="0.25">
      <c r="A133" s="31">
        <v>45787</v>
      </c>
      <c r="B133">
        <v>40.345833333333339</v>
      </c>
    </row>
    <row r="134" spans="1:2" x14ac:dyDescent="0.25">
      <c r="A134" s="31">
        <v>45788</v>
      </c>
      <c r="B134">
        <v>42.129999999999995</v>
      </c>
    </row>
    <row r="135" spans="1:2" x14ac:dyDescent="0.25">
      <c r="A135" s="31">
        <v>45789</v>
      </c>
      <c r="B135">
        <v>40.401666666666671</v>
      </c>
    </row>
    <row r="136" spans="1:2" x14ac:dyDescent="0.25">
      <c r="A136" s="31">
        <v>45790</v>
      </c>
      <c r="B136">
        <v>39.538333333333327</v>
      </c>
    </row>
    <row r="137" spans="1:2" x14ac:dyDescent="0.25">
      <c r="A137" s="31">
        <v>45791</v>
      </c>
      <c r="B137">
        <v>38.281666666666666</v>
      </c>
    </row>
    <row r="138" spans="1:2" x14ac:dyDescent="0.25">
      <c r="A138" s="31">
        <v>45792</v>
      </c>
      <c r="B138">
        <v>39.930833333333332</v>
      </c>
    </row>
    <row r="139" spans="1:2" x14ac:dyDescent="0.25">
      <c r="A139" s="31">
        <v>45793</v>
      </c>
      <c r="B139">
        <v>40.184166666666663</v>
      </c>
    </row>
    <row r="140" spans="1:2" x14ac:dyDescent="0.25">
      <c r="A140" s="31">
        <v>45794</v>
      </c>
      <c r="B140">
        <v>40.330833333333338</v>
      </c>
    </row>
    <row r="141" spans="1:2" x14ac:dyDescent="0.25">
      <c r="A141" s="31">
        <v>45795</v>
      </c>
      <c r="B141">
        <v>37.727499999999999</v>
      </c>
    </row>
    <row r="142" spans="1:2" x14ac:dyDescent="0.25">
      <c r="A142" s="31">
        <v>45796</v>
      </c>
      <c r="B142">
        <v>41.151666666666664</v>
      </c>
    </row>
    <row r="143" spans="1:2" x14ac:dyDescent="0.25">
      <c r="A143" s="31">
        <v>45797</v>
      </c>
      <c r="B143">
        <v>40.645833333333329</v>
      </c>
    </row>
    <row r="144" spans="1:2" x14ac:dyDescent="0.25">
      <c r="A144" s="31">
        <v>45798</v>
      </c>
      <c r="B144">
        <v>42.397500000000001</v>
      </c>
    </row>
    <row r="145" spans="1:2" x14ac:dyDescent="0.25">
      <c r="A145" s="31">
        <v>45799</v>
      </c>
      <c r="B145">
        <v>41.77</v>
      </c>
    </row>
    <row r="146" spans="1:2" x14ac:dyDescent="0.25">
      <c r="A146" s="31">
        <v>45800</v>
      </c>
      <c r="B146">
        <v>41.833333333333336</v>
      </c>
    </row>
    <row r="147" spans="1:2" x14ac:dyDescent="0.25">
      <c r="A147" s="31">
        <v>45801</v>
      </c>
      <c r="B147">
        <v>40.075833333333328</v>
      </c>
    </row>
    <row r="148" spans="1:2" x14ac:dyDescent="0.25">
      <c r="A148" s="31">
        <v>45802</v>
      </c>
      <c r="B148">
        <v>39.981666666666669</v>
      </c>
    </row>
    <row r="149" spans="1:2" x14ac:dyDescent="0.25">
      <c r="A149" s="31">
        <v>45803</v>
      </c>
      <c r="B149">
        <v>37.900833333333331</v>
      </c>
    </row>
    <row r="150" spans="1:2" x14ac:dyDescent="0.25">
      <c r="A150" s="31">
        <v>45804</v>
      </c>
      <c r="B150">
        <v>39.103333333333332</v>
      </c>
    </row>
    <row r="151" spans="1:2" x14ac:dyDescent="0.25">
      <c r="A151" s="31">
        <v>45805</v>
      </c>
      <c r="B151">
        <v>40.270833333333336</v>
      </c>
    </row>
    <row r="152" spans="1:2" x14ac:dyDescent="0.25">
      <c r="A152" s="31">
        <v>45806</v>
      </c>
      <c r="B152">
        <v>38.745000000000005</v>
      </c>
    </row>
    <row r="153" spans="1:2" x14ac:dyDescent="0.25">
      <c r="A153" s="31">
        <v>45807</v>
      </c>
      <c r="B153">
        <v>38.977499999999999</v>
      </c>
    </row>
    <row r="154" spans="1:2" x14ac:dyDescent="0.25">
      <c r="A154" s="31">
        <v>45808</v>
      </c>
      <c r="B154">
        <v>39.777499999999996</v>
      </c>
    </row>
    <row r="155" spans="1:2" x14ac:dyDescent="0.25">
      <c r="A155" s="31">
        <v>45809</v>
      </c>
      <c r="B155">
        <v>38.800000000000004</v>
      </c>
    </row>
    <row r="156" spans="1:2" x14ac:dyDescent="0.25">
      <c r="A156" s="31">
        <v>45810</v>
      </c>
      <c r="B156">
        <v>38.343333333333334</v>
      </c>
    </row>
    <row r="157" spans="1:2" x14ac:dyDescent="0.25">
      <c r="A157" s="31">
        <v>45811</v>
      </c>
      <c r="B157">
        <v>40.604999999999997</v>
      </c>
    </row>
    <row r="158" spans="1:2" x14ac:dyDescent="0.25">
      <c r="A158" s="31">
        <v>45812</v>
      </c>
      <c r="B158">
        <v>40.98</v>
      </c>
    </row>
    <row r="159" spans="1:2" x14ac:dyDescent="0.25">
      <c r="A159" s="31">
        <v>45813</v>
      </c>
      <c r="B159">
        <v>39.864999999999995</v>
      </c>
    </row>
    <row r="160" spans="1:2" x14ac:dyDescent="0.25">
      <c r="A160" s="31">
        <v>45814</v>
      </c>
      <c r="B160">
        <v>41.227499999999999</v>
      </c>
    </row>
    <row r="161" spans="1:2" x14ac:dyDescent="0.25">
      <c r="A161" s="31">
        <v>45815</v>
      </c>
      <c r="B161">
        <v>40.004999999999995</v>
      </c>
    </row>
    <row r="162" spans="1:2" x14ac:dyDescent="0.25">
      <c r="A162" s="31">
        <v>45816</v>
      </c>
      <c r="B162">
        <v>40.971666666666671</v>
      </c>
    </row>
    <row r="163" spans="1:2" x14ac:dyDescent="0.25">
      <c r="A163" s="31">
        <v>45817</v>
      </c>
      <c r="B163">
        <v>42.555833333333332</v>
      </c>
    </row>
    <row r="164" spans="1:2" x14ac:dyDescent="0.25">
      <c r="A164" s="31">
        <v>45818</v>
      </c>
      <c r="B164">
        <v>38.668333333333337</v>
      </c>
    </row>
    <row r="165" spans="1:2" x14ac:dyDescent="0.25">
      <c r="A165" s="31">
        <v>45819</v>
      </c>
      <c r="B165">
        <v>39.099166666666669</v>
      </c>
    </row>
    <row r="166" spans="1:2" x14ac:dyDescent="0.25">
      <c r="A166" s="31">
        <v>45820</v>
      </c>
      <c r="B166">
        <v>39.82833333333334</v>
      </c>
    </row>
    <row r="167" spans="1:2" x14ac:dyDescent="0.25">
      <c r="A167" s="31">
        <v>45821</v>
      </c>
      <c r="B167">
        <v>39.344999999999992</v>
      </c>
    </row>
    <row r="168" spans="1:2" x14ac:dyDescent="0.25">
      <c r="A168" s="31">
        <v>45822</v>
      </c>
      <c r="B168">
        <v>41.586666666666673</v>
      </c>
    </row>
    <row r="169" spans="1:2" x14ac:dyDescent="0.25">
      <c r="A169" s="31">
        <v>45823</v>
      </c>
      <c r="B169">
        <v>37.9375</v>
      </c>
    </row>
    <row r="170" spans="1:2" x14ac:dyDescent="0.25">
      <c r="A170" s="31">
        <v>45824</v>
      </c>
      <c r="B170">
        <v>39.483333333333327</v>
      </c>
    </row>
    <row r="171" spans="1:2" x14ac:dyDescent="0.25">
      <c r="A171" s="31">
        <v>45825</v>
      </c>
      <c r="B171">
        <v>39.464166666666664</v>
      </c>
    </row>
    <row r="172" spans="1:2" x14ac:dyDescent="0.25">
      <c r="A172" s="31">
        <v>45826</v>
      </c>
      <c r="B172">
        <v>39.020833333333336</v>
      </c>
    </row>
    <row r="173" spans="1:2" x14ac:dyDescent="0.25">
      <c r="A173" s="31">
        <v>45827</v>
      </c>
      <c r="B173">
        <v>40.585833333333333</v>
      </c>
    </row>
    <row r="174" spans="1:2" x14ac:dyDescent="0.25">
      <c r="A174" s="31">
        <v>45828</v>
      </c>
      <c r="B174">
        <v>37.695</v>
      </c>
    </row>
    <row r="175" spans="1:2" x14ac:dyDescent="0.25">
      <c r="A175" s="31">
        <v>45829</v>
      </c>
      <c r="B175">
        <v>39.427500000000002</v>
      </c>
    </row>
    <row r="176" spans="1:2" x14ac:dyDescent="0.25">
      <c r="A176" s="31">
        <v>45830</v>
      </c>
      <c r="B176">
        <v>39.199999999999996</v>
      </c>
    </row>
    <row r="177" spans="1:2" x14ac:dyDescent="0.25">
      <c r="A177" s="31">
        <v>45831</v>
      </c>
      <c r="B177">
        <v>38.341666666666669</v>
      </c>
    </row>
    <row r="178" spans="1:2" x14ac:dyDescent="0.25">
      <c r="A178" s="31">
        <v>45832</v>
      </c>
      <c r="B178">
        <v>40.485833333333325</v>
      </c>
    </row>
    <row r="179" spans="1:2" x14ac:dyDescent="0.25">
      <c r="A179" s="31">
        <v>45833</v>
      </c>
      <c r="B179">
        <v>39.585000000000001</v>
      </c>
    </row>
    <row r="180" spans="1:2" x14ac:dyDescent="0.25">
      <c r="A180" s="31">
        <v>45834</v>
      </c>
      <c r="B180">
        <v>38.076666666666661</v>
      </c>
    </row>
    <row r="181" spans="1:2" x14ac:dyDescent="0.25">
      <c r="A181" s="31">
        <v>45835</v>
      </c>
      <c r="B181">
        <v>38.361666666666657</v>
      </c>
    </row>
    <row r="182" spans="1:2" x14ac:dyDescent="0.25">
      <c r="A182" s="31">
        <v>45836</v>
      </c>
      <c r="B182">
        <v>38.857499999999995</v>
      </c>
    </row>
    <row r="183" spans="1:2" x14ac:dyDescent="0.25">
      <c r="A183" s="31">
        <v>45837</v>
      </c>
      <c r="B183">
        <v>38.871666666666677</v>
      </c>
    </row>
    <row r="184" spans="1:2" x14ac:dyDescent="0.25">
      <c r="A184" s="31">
        <v>45838</v>
      </c>
      <c r="B184">
        <v>40.275833333333331</v>
      </c>
    </row>
    <row r="185" spans="1:2" x14ac:dyDescent="0.25">
      <c r="A185" s="31">
        <v>45839</v>
      </c>
      <c r="B185">
        <v>37.889166666666675</v>
      </c>
    </row>
    <row r="186" spans="1:2" x14ac:dyDescent="0.25">
      <c r="A186" s="31">
        <v>45840</v>
      </c>
      <c r="B186">
        <v>37.080833333333338</v>
      </c>
    </row>
    <row r="187" spans="1:2" x14ac:dyDescent="0.25">
      <c r="A187" s="31">
        <v>45841</v>
      </c>
      <c r="B187">
        <v>38.089166666666664</v>
      </c>
    </row>
    <row r="188" spans="1:2" x14ac:dyDescent="0.25">
      <c r="A188" s="31">
        <v>45842</v>
      </c>
      <c r="B188">
        <v>37.486666666666665</v>
      </c>
    </row>
    <row r="189" spans="1:2" x14ac:dyDescent="0.25">
      <c r="A189" s="31">
        <v>45843</v>
      </c>
      <c r="B189">
        <v>40.208333333333329</v>
      </c>
    </row>
    <row r="190" spans="1:2" x14ac:dyDescent="0.25">
      <c r="A190" s="31">
        <v>45844</v>
      </c>
      <c r="B190">
        <v>38.479166666666671</v>
      </c>
    </row>
    <row r="191" spans="1:2" x14ac:dyDescent="0.25">
      <c r="A191" s="31">
        <v>45845</v>
      </c>
      <c r="B191">
        <v>39.323333333333331</v>
      </c>
    </row>
    <row r="192" spans="1:2" x14ac:dyDescent="0.25">
      <c r="A192" s="31">
        <v>45846</v>
      </c>
      <c r="B192">
        <v>38.62416666666666</v>
      </c>
    </row>
    <row r="193" spans="1:2" x14ac:dyDescent="0.25">
      <c r="A193" s="31">
        <v>45847</v>
      </c>
      <c r="B193">
        <v>38.124166666666667</v>
      </c>
    </row>
    <row r="194" spans="1:2" x14ac:dyDescent="0.25">
      <c r="A194" s="31">
        <v>45848</v>
      </c>
      <c r="B194">
        <v>38.109166666666674</v>
      </c>
    </row>
    <row r="195" spans="1:2" x14ac:dyDescent="0.25">
      <c r="A195" s="31">
        <v>45849</v>
      </c>
      <c r="B195">
        <v>37.950833333333335</v>
      </c>
    </row>
    <row r="196" spans="1:2" x14ac:dyDescent="0.25">
      <c r="A196" s="31">
        <v>45850</v>
      </c>
      <c r="B196">
        <v>40.209999999999994</v>
      </c>
    </row>
    <row r="197" spans="1:2" x14ac:dyDescent="0.25">
      <c r="A197" s="31">
        <v>45851</v>
      </c>
      <c r="B197">
        <v>39.013333333333343</v>
      </c>
    </row>
    <row r="198" spans="1:2" x14ac:dyDescent="0.25">
      <c r="A198" s="31">
        <v>45852</v>
      </c>
      <c r="B198">
        <v>37.905000000000001</v>
      </c>
    </row>
    <row r="199" spans="1:2" x14ac:dyDescent="0.25">
      <c r="A199" s="31">
        <v>45853</v>
      </c>
      <c r="B199">
        <v>38.107500000000002</v>
      </c>
    </row>
    <row r="200" spans="1:2" x14ac:dyDescent="0.25">
      <c r="A200" s="31">
        <v>45854</v>
      </c>
      <c r="B200">
        <v>40.43333333333333</v>
      </c>
    </row>
    <row r="201" spans="1:2" x14ac:dyDescent="0.25">
      <c r="A201" s="31">
        <v>45855</v>
      </c>
      <c r="B201">
        <v>37.500833333333333</v>
      </c>
    </row>
    <row r="202" spans="1:2" x14ac:dyDescent="0.25">
      <c r="A202" s="31">
        <v>45856</v>
      </c>
      <c r="B202">
        <v>38.05916666666667</v>
      </c>
    </row>
    <row r="203" spans="1:2" x14ac:dyDescent="0.25">
      <c r="A203" s="31">
        <v>45857</v>
      </c>
      <c r="B203">
        <v>38.414999999999999</v>
      </c>
    </row>
    <row r="204" spans="1:2" x14ac:dyDescent="0.25">
      <c r="A204" s="31">
        <v>45858</v>
      </c>
      <c r="B204">
        <v>37.147500000000001</v>
      </c>
    </row>
    <row r="205" spans="1:2" x14ac:dyDescent="0.25">
      <c r="A205" s="31">
        <v>45859</v>
      </c>
      <c r="B205">
        <v>39.682500000000005</v>
      </c>
    </row>
    <row r="206" spans="1:2" x14ac:dyDescent="0.25">
      <c r="A206" s="31">
        <v>45860</v>
      </c>
      <c r="B206">
        <v>39.37083333333333</v>
      </c>
    </row>
    <row r="207" spans="1:2" x14ac:dyDescent="0.25">
      <c r="A207" s="31">
        <v>45861</v>
      </c>
      <c r="B207">
        <v>37.855833333333329</v>
      </c>
    </row>
    <row r="208" spans="1:2" x14ac:dyDescent="0.25">
      <c r="A208" s="31">
        <v>45862</v>
      </c>
      <c r="B208">
        <v>37.305833333333339</v>
      </c>
    </row>
    <row r="209" spans="1:2" x14ac:dyDescent="0.25">
      <c r="A209" s="31">
        <v>45863</v>
      </c>
      <c r="B209">
        <v>39.343333333333327</v>
      </c>
    </row>
    <row r="210" spans="1:2" x14ac:dyDescent="0.25">
      <c r="A210" s="31">
        <v>45864</v>
      </c>
      <c r="B210">
        <v>38.94083333333333</v>
      </c>
    </row>
    <row r="211" spans="1:2" x14ac:dyDescent="0.25">
      <c r="A211" s="31">
        <v>45865</v>
      </c>
      <c r="B211">
        <v>36.757499999999993</v>
      </c>
    </row>
    <row r="212" spans="1:2" x14ac:dyDescent="0.25">
      <c r="A212" s="31">
        <v>45866</v>
      </c>
      <c r="B212">
        <v>36.422499999999999</v>
      </c>
    </row>
    <row r="213" spans="1:2" x14ac:dyDescent="0.25">
      <c r="A213" s="31">
        <v>45867</v>
      </c>
      <c r="B213">
        <v>37.62083333333333</v>
      </c>
    </row>
    <row r="214" spans="1:2" x14ac:dyDescent="0.25">
      <c r="A214" s="31">
        <v>45868</v>
      </c>
      <c r="B214">
        <v>36.29</v>
      </c>
    </row>
    <row r="215" spans="1:2" x14ac:dyDescent="0.25">
      <c r="A215" s="31">
        <v>45869</v>
      </c>
      <c r="B215">
        <v>37.010000000000005</v>
      </c>
    </row>
    <row r="216" spans="1:2" x14ac:dyDescent="0.25">
      <c r="A216" s="31">
        <v>45870</v>
      </c>
      <c r="B216">
        <v>36.42583333333333</v>
      </c>
    </row>
    <row r="217" spans="1:2" x14ac:dyDescent="0.25">
      <c r="A217" s="31">
        <v>45871</v>
      </c>
      <c r="B217">
        <v>39.250833333333333</v>
      </c>
    </row>
    <row r="218" spans="1:2" x14ac:dyDescent="0.25">
      <c r="A218" s="31">
        <v>45872</v>
      </c>
      <c r="B218">
        <v>37.979166666666664</v>
      </c>
    </row>
    <row r="219" spans="1:2" x14ac:dyDescent="0.25">
      <c r="A219" s="31">
        <v>45873</v>
      </c>
      <c r="B219">
        <v>38.938333333333333</v>
      </c>
    </row>
    <row r="220" spans="1:2" x14ac:dyDescent="0.25">
      <c r="A220" s="31">
        <v>45874</v>
      </c>
      <c r="B220">
        <v>40.615000000000002</v>
      </c>
    </row>
    <row r="221" spans="1:2" x14ac:dyDescent="0.25">
      <c r="A221" s="31">
        <v>45875</v>
      </c>
      <c r="B221">
        <v>39.955000000000005</v>
      </c>
    </row>
    <row r="222" spans="1:2" x14ac:dyDescent="0.25">
      <c r="A222" s="31">
        <v>45876</v>
      </c>
      <c r="B222">
        <v>36.51</v>
      </c>
    </row>
    <row r="223" spans="1:2" x14ac:dyDescent="0.25">
      <c r="A223" s="31">
        <v>45877</v>
      </c>
      <c r="B223">
        <v>38.083333333333336</v>
      </c>
    </row>
    <row r="224" spans="1:2" x14ac:dyDescent="0.25">
      <c r="A224" s="31">
        <v>45878</v>
      </c>
      <c r="B224">
        <v>37.087499999999999</v>
      </c>
    </row>
    <row r="225" spans="1:2" x14ac:dyDescent="0.25">
      <c r="A225" s="31">
        <v>45879</v>
      </c>
      <c r="B225">
        <v>39.404166666666669</v>
      </c>
    </row>
    <row r="226" spans="1:2" x14ac:dyDescent="0.25">
      <c r="A226" s="31">
        <v>45880</v>
      </c>
      <c r="B226">
        <v>38.326666666666661</v>
      </c>
    </row>
    <row r="227" spans="1:2" x14ac:dyDescent="0.25">
      <c r="A227" s="31">
        <v>45881</v>
      </c>
      <c r="B227">
        <v>35.609166666666667</v>
      </c>
    </row>
    <row r="228" spans="1:2" x14ac:dyDescent="0.25">
      <c r="A228" s="31">
        <v>45882</v>
      </c>
      <c r="B228">
        <v>34.763333333333328</v>
      </c>
    </row>
    <row r="229" spans="1:2" x14ac:dyDescent="0.25">
      <c r="A229" s="31">
        <v>45883</v>
      </c>
      <c r="B229">
        <v>39.813333333333333</v>
      </c>
    </row>
    <row r="230" spans="1:2" x14ac:dyDescent="0.25">
      <c r="A230" s="31">
        <v>45884</v>
      </c>
      <c r="B230">
        <v>39.343333333333327</v>
      </c>
    </row>
    <row r="231" spans="1:2" x14ac:dyDescent="0.25">
      <c r="A231" s="31">
        <v>45885</v>
      </c>
      <c r="B231">
        <v>38.61333333333333</v>
      </c>
    </row>
    <row r="232" spans="1:2" x14ac:dyDescent="0.25">
      <c r="A232" s="31">
        <v>45886</v>
      </c>
      <c r="B232">
        <v>39.692500000000003</v>
      </c>
    </row>
    <row r="233" spans="1:2" x14ac:dyDescent="0.25">
      <c r="A233" s="31">
        <v>45887</v>
      </c>
      <c r="B233">
        <v>38.822499999999998</v>
      </c>
    </row>
    <row r="234" spans="1:2" x14ac:dyDescent="0.25">
      <c r="A234" s="31">
        <v>45888</v>
      </c>
      <c r="B234">
        <v>36.570833333333333</v>
      </c>
    </row>
    <row r="235" spans="1:2" x14ac:dyDescent="0.25">
      <c r="A235" s="31">
        <v>45889</v>
      </c>
      <c r="B235">
        <v>35.105833333333337</v>
      </c>
    </row>
    <row r="236" spans="1:2" x14ac:dyDescent="0.25">
      <c r="A236" s="31">
        <v>45890</v>
      </c>
      <c r="B236">
        <v>37.840833333333329</v>
      </c>
    </row>
    <row r="237" spans="1:2" x14ac:dyDescent="0.25">
      <c r="A237" s="31">
        <v>45891</v>
      </c>
      <c r="B237">
        <v>38.946666666666673</v>
      </c>
    </row>
    <row r="238" spans="1:2" x14ac:dyDescent="0.25">
      <c r="A238" s="31">
        <v>45892</v>
      </c>
      <c r="B238">
        <v>37.465000000000003</v>
      </c>
    </row>
    <row r="239" spans="1:2" x14ac:dyDescent="0.25">
      <c r="A239" s="31">
        <v>45893</v>
      </c>
      <c r="B239">
        <v>37.389166666666675</v>
      </c>
    </row>
    <row r="240" spans="1:2" x14ac:dyDescent="0.25">
      <c r="A240" s="31">
        <v>45894</v>
      </c>
      <c r="B240">
        <v>37.705000000000005</v>
      </c>
    </row>
    <row r="241" spans="1:2" x14ac:dyDescent="0.25">
      <c r="A241" s="31">
        <v>45895</v>
      </c>
      <c r="B241">
        <v>35.768333333333324</v>
      </c>
    </row>
    <row r="242" spans="1:2" x14ac:dyDescent="0.25">
      <c r="A242" s="31">
        <v>45896</v>
      </c>
      <c r="B242">
        <v>38.844166666666666</v>
      </c>
    </row>
    <row r="243" spans="1:2" x14ac:dyDescent="0.25">
      <c r="A243" s="31">
        <v>45897</v>
      </c>
      <c r="B243">
        <v>37.673333333333332</v>
      </c>
    </row>
    <row r="244" spans="1:2" x14ac:dyDescent="0.25">
      <c r="A244" s="31">
        <v>45898</v>
      </c>
      <c r="B244">
        <v>38.923333333333325</v>
      </c>
    </row>
    <row r="245" spans="1:2" x14ac:dyDescent="0.25">
      <c r="A245" s="31">
        <v>45899</v>
      </c>
      <c r="B245">
        <v>37.285000000000004</v>
      </c>
    </row>
    <row r="246" spans="1:2" x14ac:dyDescent="0.25">
      <c r="A246" s="31">
        <v>45900</v>
      </c>
      <c r="B246">
        <v>39.375833333333325</v>
      </c>
    </row>
    <row r="247" spans="1:2" x14ac:dyDescent="0.25">
      <c r="A247" s="31">
        <v>45901</v>
      </c>
      <c r="B247">
        <v>38.540833333333332</v>
      </c>
    </row>
    <row r="248" spans="1:2" x14ac:dyDescent="0.25">
      <c r="A248" s="31">
        <v>45902</v>
      </c>
      <c r="B248">
        <v>41.390833333333333</v>
      </c>
    </row>
    <row r="249" spans="1:2" x14ac:dyDescent="0.25">
      <c r="A249" s="31">
        <v>45903</v>
      </c>
      <c r="B249">
        <v>38.253333333333337</v>
      </c>
    </row>
    <row r="250" spans="1:2" x14ac:dyDescent="0.25">
      <c r="A250" s="31">
        <v>45904</v>
      </c>
      <c r="B250">
        <v>39.089999999999996</v>
      </c>
    </row>
    <row r="251" spans="1:2" x14ac:dyDescent="0.25">
      <c r="A251" s="31">
        <v>45905</v>
      </c>
      <c r="B251">
        <v>37.624166666666675</v>
      </c>
    </row>
    <row r="252" spans="1:2" x14ac:dyDescent="0.25">
      <c r="A252" s="31">
        <v>45906</v>
      </c>
      <c r="B252">
        <v>37.616666666666667</v>
      </c>
    </row>
    <row r="253" spans="1:2" x14ac:dyDescent="0.25">
      <c r="A253" s="31">
        <v>45907</v>
      </c>
      <c r="B253">
        <v>37.044166666666662</v>
      </c>
    </row>
    <row r="254" spans="1:2" x14ac:dyDescent="0.25">
      <c r="A254" s="31">
        <v>45908</v>
      </c>
      <c r="B254">
        <v>40.915833333333332</v>
      </c>
    </row>
    <row r="255" spans="1:2" x14ac:dyDescent="0.25">
      <c r="A255" s="31">
        <v>45909</v>
      </c>
      <c r="B255">
        <v>40.395833333333336</v>
      </c>
    </row>
    <row r="256" spans="1:2" x14ac:dyDescent="0.25">
      <c r="A256" s="31">
        <v>45910</v>
      </c>
      <c r="B256">
        <v>36.729166666666664</v>
      </c>
    </row>
    <row r="257" spans="1:2" x14ac:dyDescent="0.25">
      <c r="A257" s="31">
        <v>45911</v>
      </c>
      <c r="B257">
        <v>37.093333333333334</v>
      </c>
    </row>
    <row r="258" spans="1:2" x14ac:dyDescent="0.25">
      <c r="A258" s="31">
        <v>45912</v>
      </c>
      <c r="B258">
        <v>38.755833333333335</v>
      </c>
    </row>
    <row r="259" spans="1:2" x14ac:dyDescent="0.25">
      <c r="A259" s="31">
        <v>45913</v>
      </c>
      <c r="B259">
        <v>37.836666666666666</v>
      </c>
    </row>
    <row r="260" spans="1:2" x14ac:dyDescent="0.25">
      <c r="A260" s="31">
        <v>45914</v>
      </c>
      <c r="B260">
        <v>37.351666666666674</v>
      </c>
    </row>
    <row r="261" spans="1:2" x14ac:dyDescent="0.25">
      <c r="A261" s="31">
        <v>45915</v>
      </c>
      <c r="B261">
        <v>38.76583333333334</v>
      </c>
    </row>
    <row r="262" spans="1:2" x14ac:dyDescent="0.25">
      <c r="A262" s="31">
        <v>45916</v>
      </c>
      <c r="B262">
        <v>36.43666666666666</v>
      </c>
    </row>
    <row r="263" spans="1:2" x14ac:dyDescent="0.25">
      <c r="A263" s="31">
        <v>45917</v>
      </c>
      <c r="B263">
        <v>37.054166666666674</v>
      </c>
    </row>
    <row r="264" spans="1:2" x14ac:dyDescent="0.25">
      <c r="A264" s="31">
        <v>45918</v>
      </c>
      <c r="B264">
        <v>37.528333333333336</v>
      </c>
    </row>
    <row r="265" spans="1:2" x14ac:dyDescent="0.25">
      <c r="A265" s="31">
        <v>45919</v>
      </c>
      <c r="B265">
        <v>38.735833333333332</v>
      </c>
    </row>
    <row r="266" spans="1:2" x14ac:dyDescent="0.25">
      <c r="A266" s="31">
        <v>45920</v>
      </c>
      <c r="B266">
        <v>36.055833333333332</v>
      </c>
    </row>
    <row r="267" spans="1:2" x14ac:dyDescent="0.25">
      <c r="A267" s="31">
        <v>45921</v>
      </c>
      <c r="B267">
        <v>35.469166666666666</v>
      </c>
    </row>
    <row r="268" spans="1:2" x14ac:dyDescent="0.25">
      <c r="A268" s="31">
        <v>45922</v>
      </c>
      <c r="B268">
        <v>37.573333333333331</v>
      </c>
    </row>
    <row r="269" spans="1:2" x14ac:dyDescent="0.25">
      <c r="A269" s="31">
        <v>45923</v>
      </c>
      <c r="B269">
        <v>37.501666666666665</v>
      </c>
    </row>
    <row r="270" spans="1:2" x14ac:dyDescent="0.25">
      <c r="A270" s="31">
        <v>45924</v>
      </c>
      <c r="B270">
        <v>37.8675</v>
      </c>
    </row>
    <row r="271" spans="1:2" x14ac:dyDescent="0.25">
      <c r="A271" s="31">
        <v>45925</v>
      </c>
      <c r="B271">
        <v>40.510833333333331</v>
      </c>
    </row>
    <row r="272" spans="1:2" x14ac:dyDescent="0.25">
      <c r="A272" s="31">
        <v>45926</v>
      </c>
      <c r="B272">
        <v>36.523333333333333</v>
      </c>
    </row>
    <row r="273" spans="1:2" x14ac:dyDescent="0.25">
      <c r="A273" s="31">
        <v>45927</v>
      </c>
      <c r="B273">
        <v>39.014166666666675</v>
      </c>
    </row>
    <row r="274" spans="1:2" x14ac:dyDescent="0.25">
      <c r="A274" s="31">
        <v>45928</v>
      </c>
      <c r="B274">
        <v>36.298333333333339</v>
      </c>
    </row>
    <row r="275" spans="1:2" x14ac:dyDescent="0.25">
      <c r="A275" s="31">
        <v>45929</v>
      </c>
      <c r="B275">
        <v>36.476666666666667</v>
      </c>
    </row>
    <row r="276" spans="1:2" x14ac:dyDescent="0.25">
      <c r="A276" s="31">
        <v>45930</v>
      </c>
      <c r="B276">
        <v>38.414999999999999</v>
      </c>
    </row>
    <row r="277" spans="1:2" x14ac:dyDescent="0.25">
      <c r="A277" s="31">
        <v>45931</v>
      </c>
      <c r="B277">
        <v>37.797499999999999</v>
      </c>
    </row>
    <row r="278" spans="1:2" x14ac:dyDescent="0.25">
      <c r="A278" s="31">
        <v>45932</v>
      </c>
      <c r="B278">
        <v>38.439999999999991</v>
      </c>
    </row>
    <row r="279" spans="1:2" x14ac:dyDescent="0.25">
      <c r="A279" s="31">
        <v>45933</v>
      </c>
      <c r="B279">
        <v>37.595833333333339</v>
      </c>
    </row>
    <row r="280" spans="1:2" x14ac:dyDescent="0.25">
      <c r="A280" s="31">
        <v>45934</v>
      </c>
      <c r="B280">
        <v>37.308333333333337</v>
      </c>
    </row>
    <row r="281" spans="1:2" x14ac:dyDescent="0.25">
      <c r="A281" s="31">
        <v>45935</v>
      </c>
      <c r="B281">
        <v>37.538333333333334</v>
      </c>
    </row>
    <row r="282" spans="1:2" x14ac:dyDescent="0.25">
      <c r="A282" s="31">
        <v>45936</v>
      </c>
      <c r="B282">
        <v>38.392499999999998</v>
      </c>
    </row>
    <row r="283" spans="1:2" x14ac:dyDescent="0.25">
      <c r="A283" s="31">
        <v>45937</v>
      </c>
      <c r="B283">
        <v>38.406666666666666</v>
      </c>
    </row>
    <row r="284" spans="1:2" x14ac:dyDescent="0.25">
      <c r="A284" s="31">
        <v>45938</v>
      </c>
      <c r="B284">
        <v>38.253333333333337</v>
      </c>
    </row>
    <row r="285" spans="1:2" x14ac:dyDescent="0.25">
      <c r="A285" s="31">
        <v>45939</v>
      </c>
      <c r="B285">
        <v>36.199166666666663</v>
      </c>
    </row>
    <row r="286" spans="1:2" x14ac:dyDescent="0.25">
      <c r="A286" s="31">
        <v>45940</v>
      </c>
      <c r="B286">
        <v>38.343333333333334</v>
      </c>
    </row>
    <row r="287" spans="1:2" x14ac:dyDescent="0.25">
      <c r="A287" s="31">
        <v>45941</v>
      </c>
      <c r="B287">
        <v>37.945</v>
      </c>
    </row>
    <row r="288" spans="1:2" x14ac:dyDescent="0.25">
      <c r="A288" s="31">
        <v>45942</v>
      </c>
      <c r="B288">
        <v>35.877499999999998</v>
      </c>
    </row>
    <row r="289" spans="1:2" x14ac:dyDescent="0.25">
      <c r="A289" s="31">
        <v>45943</v>
      </c>
      <c r="B289">
        <v>37.608333333333327</v>
      </c>
    </row>
    <row r="290" spans="1:2" x14ac:dyDescent="0.25">
      <c r="A290" s="31">
        <v>45944</v>
      </c>
      <c r="B290">
        <v>36.217499999999994</v>
      </c>
    </row>
    <row r="291" spans="1:2" x14ac:dyDescent="0.25">
      <c r="A291" s="31">
        <v>45945</v>
      </c>
      <c r="B291">
        <v>38.763333333333335</v>
      </c>
    </row>
    <row r="292" spans="1:2" x14ac:dyDescent="0.25">
      <c r="A292" s="31">
        <v>45946</v>
      </c>
      <c r="B292">
        <v>37.892500000000005</v>
      </c>
    </row>
    <row r="293" spans="1:2" x14ac:dyDescent="0.25">
      <c r="A293" s="31">
        <v>45947</v>
      </c>
      <c r="B293">
        <v>38.024999999999999</v>
      </c>
    </row>
    <row r="294" spans="1:2" x14ac:dyDescent="0.25">
      <c r="A294" s="31">
        <v>45948</v>
      </c>
      <c r="B294">
        <v>39.932499999999997</v>
      </c>
    </row>
    <row r="295" spans="1:2" x14ac:dyDescent="0.25">
      <c r="A295" s="31">
        <v>45949</v>
      </c>
      <c r="B295">
        <v>38.511666666666663</v>
      </c>
    </row>
    <row r="296" spans="1:2" x14ac:dyDescent="0.25">
      <c r="A296" s="31">
        <v>45950</v>
      </c>
      <c r="B296">
        <v>39.035833333333336</v>
      </c>
    </row>
    <row r="297" spans="1:2" x14ac:dyDescent="0.25">
      <c r="A297" s="31">
        <v>45951</v>
      </c>
      <c r="B297">
        <v>37.273333333333333</v>
      </c>
    </row>
    <row r="298" spans="1:2" x14ac:dyDescent="0.25">
      <c r="A298" s="31">
        <v>45952</v>
      </c>
      <c r="B298">
        <v>36.775833333333331</v>
      </c>
    </row>
    <row r="299" spans="1:2" x14ac:dyDescent="0.25">
      <c r="A299" s="31">
        <v>45953</v>
      </c>
      <c r="B299">
        <v>38.733333333333334</v>
      </c>
    </row>
    <row r="300" spans="1:2" x14ac:dyDescent="0.25">
      <c r="A300" s="31">
        <v>45954</v>
      </c>
      <c r="B300">
        <v>36.615833333333335</v>
      </c>
    </row>
    <row r="301" spans="1:2" x14ac:dyDescent="0.25">
      <c r="A301" s="31">
        <v>45955</v>
      </c>
      <c r="B301">
        <v>38.31166666666666</v>
      </c>
    </row>
    <row r="302" spans="1:2" x14ac:dyDescent="0.25">
      <c r="A302" s="31">
        <v>45956</v>
      </c>
      <c r="B302">
        <v>40.249166666666667</v>
      </c>
    </row>
    <row r="303" spans="1:2" x14ac:dyDescent="0.25">
      <c r="A303" s="31">
        <v>45957</v>
      </c>
      <c r="B303">
        <v>39.359166666666667</v>
      </c>
    </row>
    <row r="304" spans="1:2" x14ac:dyDescent="0.25">
      <c r="A304" s="31">
        <v>45958</v>
      </c>
      <c r="B304">
        <v>36.996666666666663</v>
      </c>
    </row>
    <row r="305" spans="1:2" x14ac:dyDescent="0.25">
      <c r="A305" s="31">
        <v>45959</v>
      </c>
      <c r="B305">
        <v>38.009166666666665</v>
      </c>
    </row>
    <row r="306" spans="1:2" x14ac:dyDescent="0.25">
      <c r="A306" s="31">
        <v>45960</v>
      </c>
      <c r="B306">
        <v>36.29</v>
      </c>
    </row>
    <row r="307" spans="1:2" x14ac:dyDescent="0.25">
      <c r="A307" s="31">
        <v>45961</v>
      </c>
      <c r="B307">
        <v>36.604166666666679</v>
      </c>
    </row>
    <row r="308" spans="1:2" x14ac:dyDescent="0.25">
      <c r="A308" s="31">
        <v>45962</v>
      </c>
      <c r="B308">
        <v>37.353333333333339</v>
      </c>
    </row>
    <row r="309" spans="1:2" x14ac:dyDescent="0.25">
      <c r="A309" s="31">
        <v>45963</v>
      </c>
      <c r="B309">
        <v>37.425833333333337</v>
      </c>
    </row>
    <row r="310" spans="1:2" x14ac:dyDescent="0.25">
      <c r="A310" s="31">
        <v>45964</v>
      </c>
      <c r="B310">
        <v>35.636666666666663</v>
      </c>
    </row>
    <row r="311" spans="1:2" x14ac:dyDescent="0.25">
      <c r="A311" s="31">
        <v>45965</v>
      </c>
      <c r="B311">
        <v>39.22</v>
      </c>
    </row>
    <row r="312" spans="1:2" x14ac:dyDescent="0.25">
      <c r="A312" s="31">
        <v>45966</v>
      </c>
      <c r="B312">
        <v>38.151666666666664</v>
      </c>
    </row>
    <row r="313" spans="1:2" x14ac:dyDescent="0.25">
      <c r="A313" s="31">
        <v>45967</v>
      </c>
      <c r="B313">
        <v>38.195</v>
      </c>
    </row>
    <row r="314" spans="1:2" x14ac:dyDescent="0.25">
      <c r="A314" s="31">
        <v>45968</v>
      </c>
      <c r="B314">
        <v>38.654166666666661</v>
      </c>
    </row>
    <row r="315" spans="1:2" x14ac:dyDescent="0.25">
      <c r="A315" s="31">
        <v>45969</v>
      </c>
      <c r="B315">
        <v>37.544166666666662</v>
      </c>
    </row>
    <row r="316" spans="1:2" x14ac:dyDescent="0.25">
      <c r="A316" s="31">
        <v>45970</v>
      </c>
      <c r="B316">
        <v>37.411666666666676</v>
      </c>
    </row>
    <row r="317" spans="1:2" x14ac:dyDescent="0.25">
      <c r="A317" s="31">
        <v>45971</v>
      </c>
      <c r="B317">
        <v>39.364166666666662</v>
      </c>
    </row>
    <row r="318" spans="1:2" x14ac:dyDescent="0.25">
      <c r="A318" s="31">
        <v>45972</v>
      </c>
      <c r="B318">
        <v>36.479166666666664</v>
      </c>
    </row>
    <row r="319" spans="1:2" x14ac:dyDescent="0.25">
      <c r="A319" s="31">
        <v>45973</v>
      </c>
      <c r="B319">
        <v>36.68333333333333</v>
      </c>
    </row>
    <row r="320" spans="1:2" x14ac:dyDescent="0.25">
      <c r="A320" s="31">
        <v>45974</v>
      </c>
      <c r="B320">
        <v>38.127499999999998</v>
      </c>
    </row>
    <row r="321" spans="1:2" x14ac:dyDescent="0.25">
      <c r="A321" s="31">
        <v>45975</v>
      </c>
      <c r="B321">
        <v>37.127500000000005</v>
      </c>
    </row>
    <row r="322" spans="1:2" x14ac:dyDescent="0.25">
      <c r="A322" s="31">
        <v>45976</v>
      </c>
      <c r="B322">
        <v>36.826666666666675</v>
      </c>
    </row>
    <row r="323" spans="1:2" x14ac:dyDescent="0.25">
      <c r="A323" s="31">
        <v>45977</v>
      </c>
      <c r="B323">
        <v>37.055833333333339</v>
      </c>
    </row>
    <row r="324" spans="1:2" x14ac:dyDescent="0.25">
      <c r="A324" s="31">
        <v>45978</v>
      </c>
      <c r="B324">
        <v>37.678333333333335</v>
      </c>
    </row>
    <row r="325" spans="1:2" x14ac:dyDescent="0.25">
      <c r="A325" s="31">
        <v>45979</v>
      </c>
      <c r="B325">
        <v>39.898333333333333</v>
      </c>
    </row>
    <row r="326" spans="1:2" x14ac:dyDescent="0.25">
      <c r="A326" s="31">
        <v>45980</v>
      </c>
      <c r="B326">
        <v>38.936666666666667</v>
      </c>
    </row>
    <row r="327" spans="1:2" x14ac:dyDescent="0.25">
      <c r="A327" s="31">
        <v>45981</v>
      </c>
      <c r="B327">
        <v>38.252500000000005</v>
      </c>
    </row>
    <row r="328" spans="1:2" x14ac:dyDescent="0.25">
      <c r="A328" s="31">
        <v>45982</v>
      </c>
      <c r="B328">
        <v>38.554166666666667</v>
      </c>
    </row>
    <row r="329" spans="1:2" x14ac:dyDescent="0.25">
      <c r="A329" s="31">
        <v>45983</v>
      </c>
      <c r="B329">
        <v>37.817500000000003</v>
      </c>
    </row>
    <row r="330" spans="1:2" x14ac:dyDescent="0.25">
      <c r="A330" s="31">
        <v>45984</v>
      </c>
      <c r="B330">
        <v>36.708333333333336</v>
      </c>
    </row>
    <row r="331" spans="1:2" x14ac:dyDescent="0.25">
      <c r="A331" s="31">
        <v>45985</v>
      </c>
      <c r="B331">
        <v>37.296666666666667</v>
      </c>
    </row>
    <row r="332" spans="1:2" x14ac:dyDescent="0.25">
      <c r="A332" s="31">
        <v>45986</v>
      </c>
      <c r="B332">
        <v>39.669166666666662</v>
      </c>
    </row>
    <row r="333" spans="1:2" x14ac:dyDescent="0.25">
      <c r="A333" s="31">
        <v>45987</v>
      </c>
      <c r="B333">
        <v>39.690833333333337</v>
      </c>
    </row>
    <row r="334" spans="1:2" x14ac:dyDescent="0.25">
      <c r="A334" s="31">
        <v>45988</v>
      </c>
      <c r="B334">
        <v>39.682500000000005</v>
      </c>
    </row>
    <row r="335" spans="1:2" x14ac:dyDescent="0.25">
      <c r="A335" s="31">
        <v>45989</v>
      </c>
      <c r="B335">
        <v>39.589999999999996</v>
      </c>
    </row>
    <row r="336" spans="1:2" x14ac:dyDescent="0.25">
      <c r="A336" s="31">
        <v>45990</v>
      </c>
      <c r="B336">
        <v>38.079166666666659</v>
      </c>
    </row>
    <row r="337" spans="1:2" x14ac:dyDescent="0.25">
      <c r="A337" s="31">
        <v>45991</v>
      </c>
      <c r="B337">
        <v>40.970000000000006</v>
      </c>
    </row>
    <row r="338" spans="1:2" x14ac:dyDescent="0.25">
      <c r="A338" s="31">
        <v>45992</v>
      </c>
      <c r="B338">
        <v>37.862500000000004</v>
      </c>
    </row>
    <row r="339" spans="1:2" x14ac:dyDescent="0.25">
      <c r="A339" s="31">
        <v>45993</v>
      </c>
      <c r="B339">
        <v>38.930833333333339</v>
      </c>
    </row>
    <row r="340" spans="1:2" x14ac:dyDescent="0.25">
      <c r="A340" s="31">
        <v>45994</v>
      </c>
      <c r="B340">
        <v>37.784999999999997</v>
      </c>
    </row>
    <row r="341" spans="1:2" x14ac:dyDescent="0.25">
      <c r="A341" s="31">
        <v>45995</v>
      </c>
      <c r="B341">
        <v>38.479166666666671</v>
      </c>
    </row>
    <row r="342" spans="1:2" x14ac:dyDescent="0.25">
      <c r="A342" s="31">
        <v>45996</v>
      </c>
      <c r="B342">
        <v>37.764166666666661</v>
      </c>
    </row>
    <row r="343" spans="1:2" x14ac:dyDescent="0.25">
      <c r="A343" s="31">
        <v>45997</v>
      </c>
      <c r="B343">
        <v>38.822499999999998</v>
      </c>
    </row>
    <row r="344" spans="1:2" x14ac:dyDescent="0.25">
      <c r="A344" s="31">
        <v>45998</v>
      </c>
      <c r="B344">
        <v>39.076666666666668</v>
      </c>
    </row>
    <row r="345" spans="1:2" x14ac:dyDescent="0.25">
      <c r="A345" s="31">
        <v>45999</v>
      </c>
      <c r="B345">
        <v>38.528333333333343</v>
      </c>
    </row>
    <row r="346" spans="1:2" x14ac:dyDescent="0.25">
      <c r="A346" s="31">
        <v>46000</v>
      </c>
      <c r="B346">
        <v>39.274999999999999</v>
      </c>
    </row>
    <row r="347" spans="1:2" x14ac:dyDescent="0.25">
      <c r="A347" s="31">
        <v>46001</v>
      </c>
      <c r="B347">
        <v>42.31750000000001</v>
      </c>
    </row>
    <row r="348" spans="1:2" x14ac:dyDescent="0.25">
      <c r="A348" s="31">
        <v>46002</v>
      </c>
      <c r="B348">
        <v>38.61333333333333</v>
      </c>
    </row>
    <row r="349" spans="1:2" x14ac:dyDescent="0.25">
      <c r="A349" s="31">
        <v>46003</v>
      </c>
      <c r="B349">
        <v>39.199999999999996</v>
      </c>
    </row>
    <row r="350" spans="1:2" x14ac:dyDescent="0.25">
      <c r="A350" s="31">
        <v>46004</v>
      </c>
      <c r="B350">
        <v>39.19</v>
      </c>
    </row>
    <row r="351" spans="1:2" x14ac:dyDescent="0.25">
      <c r="A351" s="31">
        <v>46005</v>
      </c>
      <c r="B351">
        <v>38.520000000000003</v>
      </c>
    </row>
    <row r="352" spans="1:2" x14ac:dyDescent="0.25">
      <c r="A352" s="31">
        <v>46006</v>
      </c>
      <c r="B352">
        <v>38.880833333333335</v>
      </c>
    </row>
    <row r="353" spans="1:2" x14ac:dyDescent="0.25">
      <c r="A353" s="31">
        <v>46007</v>
      </c>
      <c r="B353">
        <v>38.671666666666667</v>
      </c>
    </row>
    <row r="354" spans="1:2" x14ac:dyDescent="0.25">
      <c r="A354" s="31">
        <v>46008</v>
      </c>
      <c r="B354">
        <v>39.326666666666661</v>
      </c>
    </row>
    <row r="355" spans="1:2" x14ac:dyDescent="0.25">
      <c r="A355" s="31">
        <v>46009</v>
      </c>
      <c r="B355">
        <v>39.144999999999996</v>
      </c>
    </row>
    <row r="356" spans="1:2" x14ac:dyDescent="0.25">
      <c r="A356" s="31">
        <v>46010</v>
      </c>
      <c r="B356">
        <v>39.225000000000001</v>
      </c>
    </row>
    <row r="357" spans="1:2" x14ac:dyDescent="0.25">
      <c r="A357" s="31">
        <v>46011</v>
      </c>
      <c r="B357">
        <v>37.743333333333332</v>
      </c>
    </row>
    <row r="358" spans="1:2" x14ac:dyDescent="0.25">
      <c r="A358" s="31">
        <v>46012</v>
      </c>
      <c r="B358">
        <v>38.472500000000004</v>
      </c>
    </row>
    <row r="359" spans="1:2" x14ac:dyDescent="0.25">
      <c r="A359" s="31">
        <v>46013</v>
      </c>
      <c r="B359">
        <v>39.19</v>
      </c>
    </row>
    <row r="360" spans="1:2" x14ac:dyDescent="0.25">
      <c r="A360" s="31">
        <v>46014</v>
      </c>
      <c r="B360">
        <v>39.355833333333329</v>
      </c>
    </row>
    <row r="361" spans="1:2" x14ac:dyDescent="0.25">
      <c r="A361" s="31">
        <v>46015</v>
      </c>
      <c r="B361">
        <v>37.470833333333339</v>
      </c>
    </row>
    <row r="362" spans="1:2" x14ac:dyDescent="0.25">
      <c r="A362" s="31">
        <v>46016</v>
      </c>
      <c r="B362">
        <v>38.406666666666666</v>
      </c>
    </row>
    <row r="363" spans="1:2" x14ac:dyDescent="0.25">
      <c r="A363" s="31">
        <v>46017</v>
      </c>
      <c r="B363">
        <v>38.76583333333334</v>
      </c>
    </row>
    <row r="364" spans="1:2" x14ac:dyDescent="0.25">
      <c r="A364" s="31">
        <v>46018</v>
      </c>
      <c r="B364">
        <v>39.686666666666667</v>
      </c>
    </row>
    <row r="365" spans="1:2" x14ac:dyDescent="0.25">
      <c r="A365" s="31">
        <v>46019</v>
      </c>
      <c r="B365">
        <v>37.020000000000003</v>
      </c>
    </row>
    <row r="366" spans="1:2" x14ac:dyDescent="0.25">
      <c r="A366" s="31">
        <v>46020</v>
      </c>
      <c r="B366">
        <v>38.268333333333331</v>
      </c>
    </row>
    <row r="367" spans="1:2" x14ac:dyDescent="0.25">
      <c r="A367" s="31">
        <v>46021</v>
      </c>
      <c r="B367">
        <v>39.873333333333335</v>
      </c>
    </row>
    <row r="368" spans="1:2" x14ac:dyDescent="0.25">
      <c r="A368" s="31">
        <v>46022</v>
      </c>
      <c r="B368">
        <v>38.904166666666669</v>
      </c>
    </row>
    <row r="369" spans="1:2" x14ac:dyDescent="0.25">
      <c r="A369" s="31" t="s">
        <v>85</v>
      </c>
      <c r="B369">
        <v>39.18710273972583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27A46-FEF5-49F6-9B31-0A279F8508F6}">
  <sheetPr>
    <tabColor rgb="FFFFFF00"/>
  </sheetPr>
  <dimension ref="A1:O18"/>
  <sheetViews>
    <sheetView workbookViewId="0">
      <selection activeCell="P15" sqref="P15"/>
    </sheetView>
  </sheetViews>
  <sheetFormatPr defaultRowHeight="15" x14ac:dyDescent="0.25"/>
  <cols>
    <col min="1" max="1" width="29" bestFit="1" customWidth="1"/>
    <col min="2" max="2" width="16.28515625" bestFit="1" customWidth="1"/>
    <col min="3" max="3" width="9" bestFit="1" customWidth="1"/>
    <col min="4" max="4" width="9.7109375" bestFit="1" customWidth="1"/>
    <col min="5" max="5" width="7.7109375" bestFit="1" customWidth="1"/>
    <col min="6" max="6" width="11.28515625" bestFit="1" customWidth="1"/>
    <col min="7" max="13" width="8" bestFit="1" customWidth="1"/>
    <col min="14" max="14" width="11.28515625" bestFit="1" customWidth="1"/>
  </cols>
  <sheetData>
    <row r="1" spans="1:15" ht="28.5" x14ac:dyDescent="0.45">
      <c r="A1" s="46" t="s">
        <v>46</v>
      </c>
      <c r="B1" s="46"/>
      <c r="C1" s="46"/>
      <c r="D1" s="46"/>
      <c r="E1" s="46"/>
      <c r="F1" s="46"/>
      <c r="G1" s="46"/>
      <c r="H1" s="46"/>
      <c r="I1" s="46"/>
      <c r="J1" s="46"/>
      <c r="K1" s="46"/>
      <c r="L1" s="46"/>
      <c r="M1" s="46"/>
      <c r="N1" s="46"/>
      <c r="O1" s="46"/>
    </row>
    <row r="4" spans="1:15" x14ac:dyDescent="0.25">
      <c r="A4" s="17" t="s">
        <v>115</v>
      </c>
      <c r="B4" s="17" t="s">
        <v>86</v>
      </c>
    </row>
    <row r="5" spans="1:15" x14ac:dyDescent="0.25">
      <c r="A5" s="17" t="s">
        <v>72</v>
      </c>
      <c r="B5" t="s">
        <v>21</v>
      </c>
      <c r="C5" t="s">
        <v>22</v>
      </c>
      <c r="D5" t="s">
        <v>23</v>
      </c>
      <c r="E5" t="s">
        <v>17</v>
      </c>
      <c r="F5" t="s">
        <v>85</v>
      </c>
    </row>
    <row r="6" spans="1:15" x14ac:dyDescent="0.25">
      <c r="A6" s="18" t="s">
        <v>98</v>
      </c>
      <c r="B6">
        <v>135.22499999999994</v>
      </c>
      <c r="C6">
        <v>102.32399999999998</v>
      </c>
      <c r="D6">
        <v>10.912999999999995</v>
      </c>
      <c r="E6">
        <v>78.961999999999975</v>
      </c>
      <c r="F6">
        <v>327.42399999999986</v>
      </c>
    </row>
    <row r="7" spans="1:15" x14ac:dyDescent="0.25">
      <c r="A7" s="18" t="s">
        <v>99</v>
      </c>
      <c r="B7">
        <v>122.31199999999998</v>
      </c>
      <c r="C7">
        <v>92.469999999999985</v>
      </c>
      <c r="D7">
        <v>10.380000000000003</v>
      </c>
      <c r="E7">
        <v>71.667999999999978</v>
      </c>
      <c r="F7">
        <v>296.82999999999993</v>
      </c>
    </row>
    <row r="8" spans="1:15" x14ac:dyDescent="0.25">
      <c r="A8" s="18" t="s">
        <v>100</v>
      </c>
      <c r="B8">
        <v>134.81699999999998</v>
      </c>
      <c r="C8">
        <v>102.56199999999995</v>
      </c>
      <c r="D8">
        <v>11.094000000000001</v>
      </c>
      <c r="E8">
        <v>79.024999999999977</v>
      </c>
      <c r="F8">
        <v>327.49799999999993</v>
      </c>
    </row>
    <row r="9" spans="1:15" x14ac:dyDescent="0.25">
      <c r="A9" s="18" t="s">
        <v>101</v>
      </c>
      <c r="B9">
        <v>130.68900000000008</v>
      </c>
      <c r="C9">
        <v>99.217000000000027</v>
      </c>
      <c r="D9">
        <v>11.101999999999997</v>
      </c>
      <c r="E9">
        <v>76.141999999999953</v>
      </c>
      <c r="F9">
        <v>317.15000000000009</v>
      </c>
    </row>
    <row r="10" spans="1:15" x14ac:dyDescent="0.25">
      <c r="A10" s="18" t="s">
        <v>102</v>
      </c>
      <c r="B10">
        <v>134.58699999999999</v>
      </c>
      <c r="C10">
        <v>102.29300000000001</v>
      </c>
      <c r="D10">
        <v>11.467000000000002</v>
      </c>
      <c r="E10">
        <v>78.947999999999993</v>
      </c>
      <c r="F10">
        <v>327.29500000000002</v>
      </c>
    </row>
    <row r="11" spans="1:15" x14ac:dyDescent="0.25">
      <c r="A11" s="18" t="s">
        <v>103</v>
      </c>
      <c r="B11">
        <v>130.45199999999997</v>
      </c>
      <c r="C11">
        <v>99.198999999999941</v>
      </c>
      <c r="D11">
        <v>10.728999999999999</v>
      </c>
      <c r="E11">
        <v>76.944999999999979</v>
      </c>
      <c r="F11">
        <v>317.32499999999987</v>
      </c>
    </row>
    <row r="12" spans="1:15" x14ac:dyDescent="0.25">
      <c r="A12" s="18" t="s">
        <v>104</v>
      </c>
      <c r="B12">
        <v>135.21700000000001</v>
      </c>
      <c r="C12">
        <v>102.158</v>
      </c>
      <c r="D12">
        <v>11.598000000000001</v>
      </c>
      <c r="E12">
        <v>79.16799999999995</v>
      </c>
      <c r="F12">
        <v>328.14099999999996</v>
      </c>
    </row>
    <row r="13" spans="1:15" x14ac:dyDescent="0.25">
      <c r="A13" s="18" t="s">
        <v>105</v>
      </c>
      <c r="B13">
        <v>134.60399999999998</v>
      </c>
      <c r="C13">
        <v>102.36599999999993</v>
      </c>
      <c r="D13">
        <v>11.072000000000005</v>
      </c>
      <c r="E13">
        <v>79.084999999999937</v>
      </c>
      <c r="F13">
        <v>327.12699999999984</v>
      </c>
    </row>
    <row r="14" spans="1:15" x14ac:dyDescent="0.25">
      <c r="A14" s="18" t="s">
        <v>106</v>
      </c>
      <c r="B14">
        <v>130.55300000000003</v>
      </c>
      <c r="C14">
        <v>99.247999999999976</v>
      </c>
      <c r="D14">
        <v>10.494</v>
      </c>
      <c r="E14">
        <v>76.876999999999981</v>
      </c>
      <c r="F14">
        <v>317.17199999999997</v>
      </c>
    </row>
    <row r="15" spans="1:15" x14ac:dyDescent="0.25">
      <c r="A15" s="18" t="s">
        <v>107</v>
      </c>
      <c r="B15">
        <v>134.16499999999996</v>
      </c>
      <c r="C15">
        <v>102.072</v>
      </c>
      <c r="D15">
        <v>10.909000000000004</v>
      </c>
      <c r="E15">
        <v>79.22399999999999</v>
      </c>
      <c r="F15">
        <v>326.36999999999995</v>
      </c>
    </row>
    <row r="16" spans="1:15" x14ac:dyDescent="0.25">
      <c r="A16" s="18" t="s">
        <v>108</v>
      </c>
      <c r="B16">
        <v>130.90600000000001</v>
      </c>
      <c r="C16">
        <v>98.658000000000001</v>
      </c>
      <c r="D16">
        <v>11.248000000000003</v>
      </c>
      <c r="E16">
        <v>76.707999999999984</v>
      </c>
      <c r="F16">
        <v>317.52</v>
      </c>
    </row>
    <row r="17" spans="1:6" x14ac:dyDescent="0.25">
      <c r="A17" s="18" t="s">
        <v>109</v>
      </c>
      <c r="B17">
        <v>134.5</v>
      </c>
      <c r="C17">
        <v>102.41700000000002</v>
      </c>
      <c r="D17">
        <v>11.156000000000002</v>
      </c>
      <c r="E17">
        <v>79.397999999999996</v>
      </c>
      <c r="F17">
        <v>327.471</v>
      </c>
    </row>
    <row r="18" spans="1:6" x14ac:dyDescent="0.25">
      <c r="A18" s="18" t="s">
        <v>85</v>
      </c>
      <c r="B18">
        <v>1588.027</v>
      </c>
      <c r="C18">
        <v>1204.9839999999997</v>
      </c>
      <c r="D18">
        <v>132.16200000000001</v>
      </c>
      <c r="E18">
        <v>932.14999999999964</v>
      </c>
      <c r="F18">
        <v>3857.3229999999994</v>
      </c>
    </row>
  </sheetData>
  <mergeCells count="1">
    <mergeCell ref="A1:O1"/>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03698-4A2D-4EBC-A3A0-345569D9D555}">
  <sheetPr>
    <tabColor rgb="FFFFFF00"/>
  </sheetPr>
  <dimension ref="A2:O18"/>
  <sheetViews>
    <sheetView workbookViewId="0">
      <selection activeCell="P12" sqref="P12"/>
    </sheetView>
  </sheetViews>
  <sheetFormatPr defaultRowHeight="15" x14ac:dyDescent="0.25"/>
  <cols>
    <col min="1" max="1" width="32.7109375" bestFit="1" customWidth="1"/>
    <col min="2" max="2" width="16.28515625" bestFit="1" customWidth="1"/>
    <col min="3" max="3" width="10" bestFit="1" customWidth="1"/>
    <col min="4" max="4" width="9.7109375" bestFit="1" customWidth="1"/>
    <col min="5" max="5" width="9" bestFit="1" customWidth="1"/>
    <col min="6" max="6" width="11.28515625" bestFit="1" customWidth="1"/>
  </cols>
  <sheetData>
    <row r="2" spans="1:15" ht="28.5" x14ac:dyDescent="0.45">
      <c r="A2" s="46" t="s">
        <v>47</v>
      </c>
      <c r="B2" s="46"/>
      <c r="C2" s="46"/>
      <c r="D2" s="46"/>
      <c r="E2" s="46"/>
      <c r="F2" s="46"/>
      <c r="G2" s="46"/>
      <c r="H2" s="46"/>
      <c r="I2" s="46"/>
      <c r="J2" s="46"/>
      <c r="K2" s="46"/>
      <c r="L2" s="46"/>
      <c r="M2" s="46"/>
      <c r="N2" s="46"/>
      <c r="O2" s="46"/>
    </row>
    <row r="4" spans="1:15" x14ac:dyDescent="0.25">
      <c r="A4" s="17" t="s">
        <v>117</v>
      </c>
      <c r="B4" s="17" t="s">
        <v>86</v>
      </c>
    </row>
    <row r="5" spans="1:15" x14ac:dyDescent="0.25">
      <c r="A5" s="17" t="s">
        <v>72</v>
      </c>
      <c r="B5" t="s">
        <v>21</v>
      </c>
      <c r="C5" t="s">
        <v>22</v>
      </c>
      <c r="D5" t="s">
        <v>23</v>
      </c>
      <c r="E5" t="s">
        <v>17</v>
      </c>
      <c r="F5" t="s">
        <v>85</v>
      </c>
    </row>
    <row r="6" spans="1:15" x14ac:dyDescent="0.25">
      <c r="A6" s="18" t="s">
        <v>73</v>
      </c>
      <c r="B6">
        <v>10972.92</v>
      </c>
      <c r="C6">
        <v>8893.489999999998</v>
      </c>
      <c r="D6">
        <v>3896.5700000000015</v>
      </c>
      <c r="E6">
        <v>7626.6999999999971</v>
      </c>
      <c r="F6">
        <v>31389.679999999993</v>
      </c>
    </row>
    <row r="7" spans="1:15" x14ac:dyDescent="0.25">
      <c r="A7" s="18" t="s">
        <v>74</v>
      </c>
      <c r="B7">
        <v>9892.1900000000041</v>
      </c>
      <c r="C7">
        <v>8068.06</v>
      </c>
      <c r="D7">
        <v>3525.3799999999997</v>
      </c>
      <c r="E7">
        <v>6904.7799999999988</v>
      </c>
      <c r="F7">
        <v>28390.410000000003</v>
      </c>
    </row>
    <row r="8" spans="1:15" x14ac:dyDescent="0.25">
      <c r="A8" s="18" t="s">
        <v>75</v>
      </c>
      <c r="B8">
        <v>10964.780000000004</v>
      </c>
      <c r="C8">
        <v>8913.4599999999973</v>
      </c>
      <c r="D8">
        <v>3873.829999999999</v>
      </c>
      <c r="E8">
        <v>7624.9600000000028</v>
      </c>
      <c r="F8">
        <v>31377.030000000002</v>
      </c>
    </row>
    <row r="9" spans="1:15" x14ac:dyDescent="0.25">
      <c r="A9" s="18" t="s">
        <v>76</v>
      </c>
      <c r="B9">
        <v>10610.200000000006</v>
      </c>
      <c r="C9">
        <v>8660.130000000001</v>
      </c>
      <c r="D9">
        <v>3778.3199999999993</v>
      </c>
      <c r="E9">
        <v>7358.4999999999973</v>
      </c>
      <c r="F9">
        <v>30407.150000000005</v>
      </c>
    </row>
    <row r="10" spans="1:15" x14ac:dyDescent="0.25">
      <c r="A10" s="18" t="s">
        <v>77</v>
      </c>
      <c r="B10">
        <v>10978.050000000001</v>
      </c>
      <c r="C10">
        <v>8950.4800000000014</v>
      </c>
      <c r="D10">
        <v>3924.9599999999996</v>
      </c>
      <c r="E10">
        <v>7604.0800000000017</v>
      </c>
      <c r="F10">
        <v>31457.570000000003</v>
      </c>
    </row>
    <row r="11" spans="1:15" x14ac:dyDescent="0.25">
      <c r="A11" s="18" t="s">
        <v>78</v>
      </c>
      <c r="B11">
        <v>10584.059999999998</v>
      </c>
      <c r="C11">
        <v>8629.8399999999965</v>
      </c>
      <c r="D11">
        <v>3741.5200000000023</v>
      </c>
      <c r="E11">
        <v>7392.4699999999993</v>
      </c>
      <c r="F11">
        <v>30347.89</v>
      </c>
    </row>
    <row r="12" spans="1:15" x14ac:dyDescent="0.25">
      <c r="A12" s="18" t="s">
        <v>79</v>
      </c>
      <c r="B12">
        <v>10949.450000000003</v>
      </c>
      <c r="C12">
        <v>8950.35</v>
      </c>
      <c r="D12">
        <v>3911.7200000000012</v>
      </c>
      <c r="E12">
        <v>7613.5000000000036</v>
      </c>
      <c r="F12">
        <v>31425.020000000008</v>
      </c>
    </row>
    <row r="13" spans="1:15" x14ac:dyDescent="0.25">
      <c r="A13" s="18" t="s">
        <v>80</v>
      </c>
      <c r="B13">
        <v>10991.929999999998</v>
      </c>
      <c r="C13">
        <v>8959.32</v>
      </c>
      <c r="D13">
        <v>3886.1500000000005</v>
      </c>
      <c r="E13">
        <v>7624.630000000001</v>
      </c>
      <c r="F13">
        <v>31462.030000000002</v>
      </c>
    </row>
    <row r="14" spans="1:15" x14ac:dyDescent="0.25">
      <c r="A14" s="18" t="s">
        <v>81</v>
      </c>
      <c r="B14">
        <v>10626.01</v>
      </c>
      <c r="C14">
        <v>8658.5700000000015</v>
      </c>
      <c r="D14">
        <v>3792.59</v>
      </c>
      <c r="E14">
        <v>7396.7599999999993</v>
      </c>
      <c r="F14">
        <v>30473.93</v>
      </c>
    </row>
    <row r="15" spans="1:15" x14ac:dyDescent="0.25">
      <c r="A15" s="18" t="s">
        <v>82</v>
      </c>
      <c r="B15">
        <v>10965.029999999999</v>
      </c>
      <c r="C15">
        <v>8909.7899999999991</v>
      </c>
      <c r="D15">
        <v>3900.2400000000025</v>
      </c>
      <c r="E15">
        <v>7606.199999999998</v>
      </c>
      <c r="F15">
        <v>31381.26</v>
      </c>
    </row>
    <row r="16" spans="1:15" x14ac:dyDescent="0.25">
      <c r="A16" s="18" t="s">
        <v>83</v>
      </c>
      <c r="B16">
        <v>10615.39</v>
      </c>
      <c r="C16">
        <v>8636.67</v>
      </c>
      <c r="D16">
        <v>3788.24</v>
      </c>
      <c r="E16">
        <v>7364.8700000000026</v>
      </c>
      <c r="F16">
        <v>30405.17</v>
      </c>
    </row>
    <row r="17" spans="1:6" x14ac:dyDescent="0.25">
      <c r="A17" s="18" t="s">
        <v>84</v>
      </c>
      <c r="B17">
        <v>10979.95</v>
      </c>
      <c r="C17">
        <v>8928.59</v>
      </c>
      <c r="D17">
        <v>3901.579999999999</v>
      </c>
      <c r="E17">
        <v>7631.2200000000012</v>
      </c>
      <c r="F17">
        <v>31441.34</v>
      </c>
    </row>
    <row r="18" spans="1:6" x14ac:dyDescent="0.25">
      <c r="A18" s="18" t="s">
        <v>85</v>
      </c>
      <c r="B18">
        <v>129129.95999999999</v>
      </c>
      <c r="C18">
        <v>105158.75</v>
      </c>
      <c r="D18">
        <v>45921.100000000013</v>
      </c>
      <c r="E18">
        <v>89748.670000000013</v>
      </c>
      <c r="F18">
        <v>369958.48000000004</v>
      </c>
    </row>
  </sheetData>
  <mergeCells count="1">
    <mergeCell ref="A2:O2"/>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4E808-C2B8-4DE9-99A0-245FFC2DE47A}">
  <sheetPr>
    <tabColor rgb="FF69F808"/>
  </sheetPr>
  <dimension ref="A2:O4384"/>
  <sheetViews>
    <sheetView zoomScale="90" workbookViewId="0">
      <selection activeCell="K7" sqref="K7"/>
    </sheetView>
  </sheetViews>
  <sheetFormatPr defaultRowHeight="15" x14ac:dyDescent="0.25"/>
  <cols>
    <col min="1" max="1" width="13.28515625" bestFit="1" customWidth="1"/>
    <col min="2" max="2" width="12.42578125" bestFit="1" customWidth="1"/>
    <col min="6" max="6" width="53.5703125" bestFit="1" customWidth="1"/>
  </cols>
  <sheetData>
    <row r="2" spans="1:15" ht="28.5" x14ac:dyDescent="0.45">
      <c r="A2" s="46" t="s">
        <v>118</v>
      </c>
      <c r="B2" s="46"/>
      <c r="C2" s="46"/>
      <c r="D2" s="46"/>
      <c r="E2" s="46"/>
      <c r="F2" s="46"/>
      <c r="G2" s="46"/>
      <c r="H2" s="46"/>
      <c r="I2" s="46"/>
      <c r="J2" s="46"/>
      <c r="K2" s="46"/>
      <c r="L2" s="46"/>
      <c r="M2" s="46"/>
      <c r="N2" s="46"/>
      <c r="O2" s="46"/>
    </row>
    <row r="4" spans="1:15" ht="15.75" thickBot="1" x14ac:dyDescent="0.3">
      <c r="A4" s="24" t="s">
        <v>5</v>
      </c>
      <c r="B4" s="24" t="s">
        <v>6</v>
      </c>
    </row>
    <row r="5" spans="1:15" ht="15.75" thickTop="1" x14ac:dyDescent="0.25">
      <c r="A5" s="2">
        <v>2.75</v>
      </c>
      <c r="B5" s="2">
        <v>29.42</v>
      </c>
      <c r="F5" t="s">
        <v>119</v>
      </c>
      <c r="G5" s="8">
        <f>CORREL(A5:A4384,B5:B4384)</f>
        <v>-0.44005807761475918</v>
      </c>
    </row>
    <row r="6" spans="1:15" x14ac:dyDescent="0.25">
      <c r="A6" s="3">
        <v>0.98</v>
      </c>
      <c r="B6" s="3">
        <v>29.8</v>
      </c>
    </row>
    <row r="7" spans="1:15" x14ac:dyDescent="0.25">
      <c r="A7" s="2">
        <v>0.94</v>
      </c>
      <c r="B7" s="2">
        <v>32.42</v>
      </c>
    </row>
    <row r="8" spans="1:15" x14ac:dyDescent="0.25">
      <c r="A8" s="3">
        <v>0.66</v>
      </c>
      <c r="B8" s="3">
        <v>37.06</v>
      </c>
    </row>
    <row r="9" spans="1:15" x14ac:dyDescent="0.25">
      <c r="A9" s="2">
        <v>0.66</v>
      </c>
      <c r="B9" s="2">
        <v>39.159999999999997</v>
      </c>
    </row>
    <row r="10" spans="1:15" x14ac:dyDescent="0.25">
      <c r="A10" s="3">
        <v>0.42</v>
      </c>
      <c r="B10" s="3">
        <v>36.21</v>
      </c>
    </row>
    <row r="11" spans="1:15" x14ac:dyDescent="0.25">
      <c r="A11" s="2">
        <v>0.41</v>
      </c>
      <c r="B11" s="2">
        <v>37.33</v>
      </c>
    </row>
    <row r="12" spans="1:15" x14ac:dyDescent="0.25">
      <c r="A12" s="3">
        <v>0.4</v>
      </c>
      <c r="B12" s="3">
        <v>34.74</v>
      </c>
    </row>
    <row r="13" spans="1:15" x14ac:dyDescent="0.25">
      <c r="A13" s="2">
        <v>0.33</v>
      </c>
      <c r="B13" s="2">
        <v>41.08</v>
      </c>
    </row>
    <row r="14" spans="1:15" x14ac:dyDescent="0.25">
      <c r="A14" s="3">
        <v>0.3</v>
      </c>
      <c r="B14" s="3">
        <v>41.23</v>
      </c>
    </row>
    <row r="15" spans="1:15" x14ac:dyDescent="0.25">
      <c r="A15" s="2">
        <v>0.27</v>
      </c>
      <c r="B15" s="2">
        <v>39.9</v>
      </c>
    </row>
    <row r="16" spans="1:15" x14ac:dyDescent="0.25">
      <c r="A16" s="3">
        <v>0.15</v>
      </c>
      <c r="B16" s="3">
        <v>33.19</v>
      </c>
    </row>
    <row r="17" spans="1:2" x14ac:dyDescent="0.25">
      <c r="A17" s="2">
        <v>0.97</v>
      </c>
      <c r="B17" s="2">
        <v>36.659999999999997</v>
      </c>
    </row>
    <row r="18" spans="1:2" x14ac:dyDescent="0.25">
      <c r="A18" s="3">
        <v>0.77</v>
      </c>
      <c r="B18" s="3">
        <v>32.99</v>
      </c>
    </row>
    <row r="19" spans="1:2" x14ac:dyDescent="0.25">
      <c r="A19" s="2">
        <v>0.73</v>
      </c>
      <c r="B19" s="2">
        <v>34.07</v>
      </c>
    </row>
    <row r="20" spans="1:2" x14ac:dyDescent="0.25">
      <c r="A20" s="3">
        <v>0.68</v>
      </c>
      <c r="B20" s="3">
        <v>31.46</v>
      </c>
    </row>
    <row r="21" spans="1:2" x14ac:dyDescent="0.25">
      <c r="A21" s="2">
        <v>0.62</v>
      </c>
      <c r="B21" s="2">
        <v>31.36</v>
      </c>
    </row>
    <row r="22" spans="1:2" x14ac:dyDescent="0.25">
      <c r="A22" s="3">
        <v>0.42</v>
      </c>
      <c r="B22" s="3">
        <v>40.01</v>
      </c>
    </row>
    <row r="23" spans="1:2" x14ac:dyDescent="0.25">
      <c r="A23" s="2">
        <v>0.37</v>
      </c>
      <c r="B23" s="2">
        <v>28.57</v>
      </c>
    </row>
    <row r="24" spans="1:2" x14ac:dyDescent="0.25">
      <c r="A24" s="3">
        <v>0.32</v>
      </c>
      <c r="B24" s="3">
        <v>30.78</v>
      </c>
    </row>
    <row r="25" spans="1:2" x14ac:dyDescent="0.25">
      <c r="A25" s="2">
        <v>0.31</v>
      </c>
      <c r="B25" s="2">
        <v>35.96</v>
      </c>
    </row>
    <row r="26" spans="1:2" x14ac:dyDescent="0.25">
      <c r="A26" s="3">
        <v>0.24</v>
      </c>
      <c r="B26" s="3">
        <v>31.78</v>
      </c>
    </row>
    <row r="27" spans="1:2" x14ac:dyDescent="0.25">
      <c r="A27" s="2">
        <v>0.22</v>
      </c>
      <c r="B27" s="2">
        <v>33.49</v>
      </c>
    </row>
    <row r="28" spans="1:2" x14ac:dyDescent="0.25">
      <c r="A28" s="3">
        <v>0.17</v>
      </c>
      <c r="B28" s="3">
        <v>41.98</v>
      </c>
    </row>
    <row r="29" spans="1:2" x14ac:dyDescent="0.25">
      <c r="A29" s="2">
        <v>0.49</v>
      </c>
      <c r="B29" s="2">
        <v>36.17</v>
      </c>
    </row>
    <row r="30" spans="1:2" x14ac:dyDescent="0.25">
      <c r="A30" s="3">
        <v>0.45</v>
      </c>
      <c r="B30" s="3">
        <v>30.23</v>
      </c>
    </row>
    <row r="31" spans="1:2" x14ac:dyDescent="0.25">
      <c r="A31" s="2">
        <v>0.42</v>
      </c>
      <c r="B31" s="2">
        <v>31.85</v>
      </c>
    </row>
    <row r="32" spans="1:2" x14ac:dyDescent="0.25">
      <c r="A32" s="3">
        <v>0.41</v>
      </c>
      <c r="B32" s="3">
        <v>33.29</v>
      </c>
    </row>
    <row r="33" spans="1:2" x14ac:dyDescent="0.25">
      <c r="A33" s="2">
        <v>0.4</v>
      </c>
      <c r="B33" s="2">
        <v>41.05</v>
      </c>
    </row>
    <row r="34" spans="1:2" x14ac:dyDescent="0.25">
      <c r="A34" s="3">
        <v>0.39</v>
      </c>
      <c r="B34" s="3">
        <v>36.21</v>
      </c>
    </row>
    <row r="35" spans="1:2" x14ac:dyDescent="0.25">
      <c r="A35" s="2">
        <v>0.36</v>
      </c>
      <c r="B35" s="2">
        <v>37.08</v>
      </c>
    </row>
    <row r="36" spans="1:2" x14ac:dyDescent="0.25">
      <c r="A36" s="3">
        <v>0.32</v>
      </c>
      <c r="B36" s="3">
        <v>36.61</v>
      </c>
    </row>
    <row r="37" spans="1:2" x14ac:dyDescent="0.25">
      <c r="A37" s="2">
        <v>0.28000000000000003</v>
      </c>
      <c r="B37" s="2">
        <v>36.99</v>
      </c>
    </row>
    <row r="38" spans="1:2" x14ac:dyDescent="0.25">
      <c r="A38" s="3">
        <v>0.23</v>
      </c>
      <c r="B38" s="3">
        <v>33.74</v>
      </c>
    </row>
    <row r="39" spans="1:2" x14ac:dyDescent="0.25">
      <c r="A39" s="2">
        <v>0.17</v>
      </c>
      <c r="B39" s="2">
        <v>43.65</v>
      </c>
    </row>
    <row r="40" spans="1:2" x14ac:dyDescent="0.25">
      <c r="A40" s="3">
        <v>0.06</v>
      </c>
      <c r="B40" s="3">
        <v>30.39</v>
      </c>
    </row>
    <row r="41" spans="1:2" x14ac:dyDescent="0.25">
      <c r="A41" s="2">
        <v>1.76</v>
      </c>
      <c r="B41" s="2">
        <v>30.87</v>
      </c>
    </row>
    <row r="42" spans="1:2" x14ac:dyDescent="0.25">
      <c r="A42" s="3">
        <v>0.7</v>
      </c>
      <c r="B42" s="3">
        <v>31.94</v>
      </c>
    </row>
    <row r="43" spans="1:2" x14ac:dyDescent="0.25">
      <c r="A43" s="2">
        <v>0.65</v>
      </c>
      <c r="B43" s="2">
        <v>28.14</v>
      </c>
    </row>
    <row r="44" spans="1:2" x14ac:dyDescent="0.25">
      <c r="A44" s="3">
        <v>0.62</v>
      </c>
      <c r="B44" s="3">
        <v>37.53</v>
      </c>
    </row>
    <row r="45" spans="1:2" x14ac:dyDescent="0.25">
      <c r="A45" s="2">
        <v>0.57999999999999996</v>
      </c>
      <c r="B45" s="2">
        <v>33.1</v>
      </c>
    </row>
    <row r="46" spans="1:2" x14ac:dyDescent="0.25">
      <c r="A46" s="3">
        <v>0.5</v>
      </c>
      <c r="B46" s="3">
        <v>41.81</v>
      </c>
    </row>
    <row r="47" spans="1:2" x14ac:dyDescent="0.25">
      <c r="A47" s="2">
        <v>0.37</v>
      </c>
      <c r="B47" s="2">
        <v>41.86</v>
      </c>
    </row>
    <row r="48" spans="1:2" x14ac:dyDescent="0.25">
      <c r="A48" s="3">
        <v>0.24</v>
      </c>
      <c r="B48" s="3">
        <v>37.75</v>
      </c>
    </row>
    <row r="49" spans="1:2" x14ac:dyDescent="0.25">
      <c r="A49" s="2">
        <v>0.2</v>
      </c>
      <c r="B49" s="2">
        <v>35.14</v>
      </c>
    </row>
    <row r="50" spans="1:2" x14ac:dyDescent="0.25">
      <c r="A50" s="3">
        <v>0.15</v>
      </c>
      <c r="B50" s="3">
        <v>35.450000000000003</v>
      </c>
    </row>
    <row r="51" spans="1:2" x14ac:dyDescent="0.25">
      <c r="A51" s="2">
        <v>0.13</v>
      </c>
      <c r="B51" s="2">
        <v>29.72</v>
      </c>
    </row>
    <row r="52" spans="1:2" x14ac:dyDescent="0.25">
      <c r="A52" s="3">
        <v>0.11</v>
      </c>
      <c r="B52" s="3">
        <v>38.49</v>
      </c>
    </row>
    <row r="53" spans="1:2" x14ac:dyDescent="0.25">
      <c r="A53" s="2">
        <v>3.48</v>
      </c>
      <c r="B53" s="2">
        <v>23.41</v>
      </c>
    </row>
    <row r="54" spans="1:2" x14ac:dyDescent="0.25">
      <c r="A54" s="3">
        <v>0.7</v>
      </c>
      <c r="B54" s="3">
        <v>35.380000000000003</v>
      </c>
    </row>
    <row r="55" spans="1:2" x14ac:dyDescent="0.25">
      <c r="A55" s="2">
        <v>0.68</v>
      </c>
      <c r="B55" s="2">
        <v>31.7</v>
      </c>
    </row>
    <row r="56" spans="1:2" x14ac:dyDescent="0.25">
      <c r="A56" s="3">
        <v>0.64</v>
      </c>
      <c r="B56" s="3">
        <v>35.32</v>
      </c>
    </row>
    <row r="57" spans="1:2" x14ac:dyDescent="0.25">
      <c r="A57" s="2">
        <v>0.57999999999999996</v>
      </c>
      <c r="B57" s="2">
        <v>36.950000000000003</v>
      </c>
    </row>
    <row r="58" spans="1:2" x14ac:dyDescent="0.25">
      <c r="A58" s="3">
        <v>0.56999999999999995</v>
      </c>
      <c r="B58" s="3">
        <v>33.6</v>
      </c>
    </row>
    <row r="59" spans="1:2" x14ac:dyDescent="0.25">
      <c r="A59" s="2">
        <v>0.48</v>
      </c>
      <c r="B59" s="2">
        <v>36.229999999999997</v>
      </c>
    </row>
    <row r="60" spans="1:2" x14ac:dyDescent="0.25">
      <c r="A60" s="3">
        <v>0.39</v>
      </c>
      <c r="B60" s="3">
        <v>33.81</v>
      </c>
    </row>
    <row r="61" spans="1:2" x14ac:dyDescent="0.25">
      <c r="A61" s="2">
        <v>0.39</v>
      </c>
      <c r="B61" s="2">
        <v>29.65</v>
      </c>
    </row>
    <row r="62" spans="1:2" x14ac:dyDescent="0.25">
      <c r="A62" s="3">
        <v>0.24</v>
      </c>
      <c r="B62" s="3">
        <v>31.75</v>
      </c>
    </row>
    <row r="63" spans="1:2" x14ac:dyDescent="0.25">
      <c r="A63" s="2">
        <v>0.17</v>
      </c>
      <c r="B63" s="2">
        <v>34.22</v>
      </c>
    </row>
    <row r="64" spans="1:2" x14ac:dyDescent="0.25">
      <c r="A64" s="3">
        <v>0.17</v>
      </c>
      <c r="B64" s="3">
        <v>36.43</v>
      </c>
    </row>
    <row r="65" spans="1:2" x14ac:dyDescent="0.25">
      <c r="A65" s="2">
        <v>0.77</v>
      </c>
      <c r="B65" s="2">
        <v>36.96</v>
      </c>
    </row>
    <row r="66" spans="1:2" x14ac:dyDescent="0.25">
      <c r="A66" s="3">
        <v>0.56000000000000005</v>
      </c>
      <c r="B66" s="3">
        <v>35.21</v>
      </c>
    </row>
    <row r="67" spans="1:2" x14ac:dyDescent="0.25">
      <c r="A67" s="2">
        <v>0.52</v>
      </c>
      <c r="B67" s="2">
        <v>30.51</v>
      </c>
    </row>
    <row r="68" spans="1:2" x14ac:dyDescent="0.25">
      <c r="A68" s="3">
        <v>0.48</v>
      </c>
      <c r="B68" s="3">
        <v>34.31</v>
      </c>
    </row>
    <row r="69" spans="1:2" x14ac:dyDescent="0.25">
      <c r="A69" s="2">
        <v>0.43</v>
      </c>
      <c r="B69" s="2">
        <v>34.409999999999997</v>
      </c>
    </row>
    <row r="70" spans="1:2" x14ac:dyDescent="0.25">
      <c r="A70" s="3">
        <v>0.39</v>
      </c>
      <c r="B70" s="3">
        <v>33.58</v>
      </c>
    </row>
    <row r="71" spans="1:2" x14ac:dyDescent="0.25">
      <c r="A71" s="2">
        <v>0.31</v>
      </c>
      <c r="B71" s="2">
        <v>41.49</v>
      </c>
    </row>
    <row r="72" spans="1:2" x14ac:dyDescent="0.25">
      <c r="A72" s="3">
        <v>0.3</v>
      </c>
      <c r="B72" s="3">
        <v>41.85</v>
      </c>
    </row>
    <row r="73" spans="1:2" x14ac:dyDescent="0.25">
      <c r="A73" s="2">
        <v>0.28999999999999998</v>
      </c>
      <c r="B73" s="2">
        <v>39.520000000000003</v>
      </c>
    </row>
    <row r="74" spans="1:2" x14ac:dyDescent="0.25">
      <c r="A74" s="3">
        <v>0.26</v>
      </c>
      <c r="B74" s="3">
        <v>34.090000000000003</v>
      </c>
    </row>
    <row r="75" spans="1:2" x14ac:dyDescent="0.25">
      <c r="A75" s="2">
        <v>0.24</v>
      </c>
      <c r="B75" s="2">
        <v>38.4</v>
      </c>
    </row>
    <row r="76" spans="1:2" x14ac:dyDescent="0.25">
      <c r="A76" s="3">
        <v>0.11</v>
      </c>
      <c r="B76" s="3">
        <v>37.409999999999997</v>
      </c>
    </row>
    <row r="77" spans="1:2" x14ac:dyDescent="0.25">
      <c r="A77" s="2">
        <v>0.63</v>
      </c>
      <c r="B77" s="2">
        <v>40.56</v>
      </c>
    </row>
    <row r="78" spans="1:2" x14ac:dyDescent="0.25">
      <c r="A78" s="3">
        <v>0.59</v>
      </c>
      <c r="B78" s="3">
        <v>31.63</v>
      </c>
    </row>
    <row r="79" spans="1:2" x14ac:dyDescent="0.25">
      <c r="A79" s="2">
        <v>0.53</v>
      </c>
      <c r="B79" s="2">
        <v>36.24</v>
      </c>
    </row>
    <row r="80" spans="1:2" x14ac:dyDescent="0.25">
      <c r="A80" s="3">
        <v>0.37</v>
      </c>
      <c r="B80" s="3">
        <v>38.25</v>
      </c>
    </row>
    <row r="81" spans="1:2" x14ac:dyDescent="0.25">
      <c r="A81" s="2">
        <v>0.35</v>
      </c>
      <c r="B81" s="2">
        <v>36.229999999999997</v>
      </c>
    </row>
    <row r="82" spans="1:2" x14ac:dyDescent="0.25">
      <c r="A82" s="3">
        <v>0.31</v>
      </c>
      <c r="B82" s="3">
        <v>32.92</v>
      </c>
    </row>
    <row r="83" spans="1:2" x14ac:dyDescent="0.25">
      <c r="A83" s="2">
        <v>0.25</v>
      </c>
      <c r="B83" s="2">
        <v>40.5</v>
      </c>
    </row>
    <row r="84" spans="1:2" x14ac:dyDescent="0.25">
      <c r="A84" s="3">
        <v>0.2</v>
      </c>
      <c r="B84" s="3">
        <v>36.21</v>
      </c>
    </row>
    <row r="85" spans="1:2" x14ac:dyDescent="0.25">
      <c r="A85" s="2">
        <v>0.19</v>
      </c>
      <c r="B85" s="2">
        <v>33.58</v>
      </c>
    </row>
    <row r="86" spans="1:2" x14ac:dyDescent="0.25">
      <c r="A86" s="3">
        <v>0.18</v>
      </c>
      <c r="B86" s="3">
        <v>41.9</v>
      </c>
    </row>
    <row r="87" spans="1:2" x14ac:dyDescent="0.25">
      <c r="A87" s="2">
        <v>0.17</v>
      </c>
      <c r="B87" s="2">
        <v>34.82</v>
      </c>
    </row>
    <row r="88" spans="1:2" x14ac:dyDescent="0.25">
      <c r="A88" s="3">
        <v>0.16</v>
      </c>
      <c r="B88" s="3">
        <v>40.340000000000003</v>
      </c>
    </row>
    <row r="89" spans="1:2" x14ac:dyDescent="0.25">
      <c r="A89" s="2">
        <v>0.97</v>
      </c>
      <c r="B89" s="2">
        <v>29.51</v>
      </c>
    </row>
    <row r="90" spans="1:2" x14ac:dyDescent="0.25">
      <c r="A90" s="3">
        <v>0.68</v>
      </c>
      <c r="B90" s="3">
        <v>36.68</v>
      </c>
    </row>
    <row r="91" spans="1:2" x14ac:dyDescent="0.25">
      <c r="A91" s="2">
        <v>0.59</v>
      </c>
      <c r="B91" s="2">
        <v>31.26</v>
      </c>
    </row>
    <row r="92" spans="1:2" x14ac:dyDescent="0.25">
      <c r="A92" s="3">
        <v>0.56000000000000005</v>
      </c>
      <c r="B92" s="3">
        <v>31.49</v>
      </c>
    </row>
    <row r="93" spans="1:2" x14ac:dyDescent="0.25">
      <c r="A93" s="2">
        <v>0.51</v>
      </c>
      <c r="B93" s="2">
        <v>34.69</v>
      </c>
    </row>
    <row r="94" spans="1:2" x14ac:dyDescent="0.25">
      <c r="A94" s="3">
        <v>0.5</v>
      </c>
      <c r="B94" s="3">
        <v>32.35</v>
      </c>
    </row>
    <row r="95" spans="1:2" x14ac:dyDescent="0.25">
      <c r="A95" s="2">
        <v>0.5</v>
      </c>
      <c r="B95" s="2">
        <v>37.14</v>
      </c>
    </row>
    <row r="96" spans="1:2" x14ac:dyDescent="0.25">
      <c r="A96" s="3">
        <v>0.41</v>
      </c>
      <c r="B96" s="3">
        <v>37.9</v>
      </c>
    </row>
    <row r="97" spans="1:2" x14ac:dyDescent="0.25">
      <c r="A97" s="2">
        <v>0.38</v>
      </c>
      <c r="B97" s="2">
        <v>31.04</v>
      </c>
    </row>
    <row r="98" spans="1:2" x14ac:dyDescent="0.25">
      <c r="A98" s="3">
        <v>0.36</v>
      </c>
      <c r="B98" s="3">
        <v>31.61</v>
      </c>
    </row>
    <row r="99" spans="1:2" x14ac:dyDescent="0.25">
      <c r="A99" s="2">
        <v>0.32</v>
      </c>
      <c r="B99" s="2">
        <v>36.14</v>
      </c>
    </row>
    <row r="100" spans="1:2" x14ac:dyDescent="0.25">
      <c r="A100" s="3">
        <v>0.24</v>
      </c>
      <c r="B100" s="3">
        <v>41.49</v>
      </c>
    </row>
    <row r="101" spans="1:2" x14ac:dyDescent="0.25">
      <c r="A101" s="2">
        <v>1.7</v>
      </c>
      <c r="B101" s="2">
        <v>35.799999999999997</v>
      </c>
    </row>
    <row r="102" spans="1:2" x14ac:dyDescent="0.25">
      <c r="A102" s="3">
        <v>0.69</v>
      </c>
      <c r="B102" s="3">
        <v>35.83</v>
      </c>
    </row>
    <row r="103" spans="1:2" x14ac:dyDescent="0.25">
      <c r="A103" s="2">
        <v>0.67</v>
      </c>
      <c r="B103" s="2">
        <v>38.159999999999997</v>
      </c>
    </row>
    <row r="104" spans="1:2" x14ac:dyDescent="0.25">
      <c r="A104" s="3">
        <v>0.61</v>
      </c>
      <c r="B104" s="3">
        <v>30.8</v>
      </c>
    </row>
    <row r="105" spans="1:2" x14ac:dyDescent="0.25">
      <c r="A105" s="2">
        <v>0.61</v>
      </c>
      <c r="B105" s="2">
        <v>42.25</v>
      </c>
    </row>
    <row r="106" spans="1:2" x14ac:dyDescent="0.25">
      <c r="A106" s="3">
        <v>0.57999999999999996</v>
      </c>
      <c r="B106" s="3">
        <v>39.299999999999997</v>
      </c>
    </row>
    <row r="107" spans="1:2" x14ac:dyDescent="0.25">
      <c r="A107" s="2">
        <v>0.55000000000000004</v>
      </c>
      <c r="B107" s="2">
        <v>33.18</v>
      </c>
    </row>
    <row r="108" spans="1:2" x14ac:dyDescent="0.25">
      <c r="A108" s="3">
        <v>0.53</v>
      </c>
      <c r="B108" s="3">
        <v>33.04</v>
      </c>
    </row>
    <row r="109" spans="1:2" x14ac:dyDescent="0.25">
      <c r="A109" s="2">
        <v>0.39</v>
      </c>
      <c r="B109" s="2">
        <v>40.520000000000003</v>
      </c>
    </row>
    <row r="110" spans="1:2" x14ac:dyDescent="0.25">
      <c r="A110" s="3">
        <v>0.39</v>
      </c>
      <c r="B110" s="3">
        <v>36.07</v>
      </c>
    </row>
    <row r="111" spans="1:2" x14ac:dyDescent="0.25">
      <c r="A111" s="2">
        <v>0.38</v>
      </c>
      <c r="B111" s="2">
        <v>31.42</v>
      </c>
    </row>
    <row r="112" spans="1:2" x14ac:dyDescent="0.25">
      <c r="A112" s="3">
        <v>0.35</v>
      </c>
      <c r="B112" s="3">
        <v>35.08</v>
      </c>
    </row>
    <row r="113" spans="1:2" x14ac:dyDescent="0.25">
      <c r="A113" s="2">
        <v>2.92</v>
      </c>
      <c r="B113" s="2">
        <v>27.39</v>
      </c>
    </row>
    <row r="114" spans="1:2" x14ac:dyDescent="0.25">
      <c r="A114" s="3">
        <v>0.83</v>
      </c>
      <c r="B114" s="3">
        <v>31.61</v>
      </c>
    </row>
    <row r="115" spans="1:2" x14ac:dyDescent="0.25">
      <c r="A115" s="2">
        <v>0.69</v>
      </c>
      <c r="B115" s="2">
        <v>32.5</v>
      </c>
    </row>
    <row r="116" spans="1:2" x14ac:dyDescent="0.25">
      <c r="A116" s="3">
        <v>0.68</v>
      </c>
      <c r="B116" s="3">
        <v>39.119999999999997</v>
      </c>
    </row>
    <row r="117" spans="1:2" x14ac:dyDescent="0.25">
      <c r="A117" s="2">
        <v>0.63</v>
      </c>
      <c r="B117" s="2">
        <v>35.130000000000003</v>
      </c>
    </row>
    <row r="118" spans="1:2" x14ac:dyDescent="0.25">
      <c r="A118" s="3">
        <v>0.62</v>
      </c>
      <c r="B118" s="3">
        <v>34.24</v>
      </c>
    </row>
    <row r="119" spans="1:2" x14ac:dyDescent="0.25">
      <c r="A119" s="2">
        <v>0.46</v>
      </c>
      <c r="B119" s="2">
        <v>40.65</v>
      </c>
    </row>
    <row r="120" spans="1:2" x14ac:dyDescent="0.25">
      <c r="A120" s="3">
        <v>0.42</v>
      </c>
      <c r="B120" s="3">
        <v>37.54</v>
      </c>
    </row>
    <row r="121" spans="1:2" x14ac:dyDescent="0.25">
      <c r="A121" s="2">
        <v>0.35</v>
      </c>
      <c r="B121" s="2">
        <v>33.130000000000003</v>
      </c>
    </row>
    <row r="122" spans="1:2" x14ac:dyDescent="0.25">
      <c r="A122" s="3">
        <v>0.34</v>
      </c>
      <c r="B122" s="3">
        <v>43</v>
      </c>
    </row>
    <row r="123" spans="1:2" x14ac:dyDescent="0.25">
      <c r="A123" s="2">
        <v>0.31</v>
      </c>
      <c r="B123" s="2">
        <v>34.75</v>
      </c>
    </row>
    <row r="124" spans="1:2" x14ac:dyDescent="0.25">
      <c r="A124" s="3">
        <v>0.1</v>
      </c>
      <c r="B124" s="3">
        <v>42.86</v>
      </c>
    </row>
    <row r="125" spans="1:2" x14ac:dyDescent="0.25">
      <c r="A125" s="2">
        <v>0.79</v>
      </c>
      <c r="B125" s="2">
        <v>35.21</v>
      </c>
    </row>
    <row r="126" spans="1:2" x14ac:dyDescent="0.25">
      <c r="A126" s="3">
        <v>0.64</v>
      </c>
      <c r="B126" s="3">
        <v>30.71</v>
      </c>
    </row>
    <row r="127" spans="1:2" x14ac:dyDescent="0.25">
      <c r="A127" s="2">
        <v>0.61</v>
      </c>
      <c r="B127" s="2">
        <v>36.75</v>
      </c>
    </row>
    <row r="128" spans="1:2" x14ac:dyDescent="0.25">
      <c r="A128" s="3">
        <v>0.46</v>
      </c>
      <c r="B128" s="3">
        <v>30.64</v>
      </c>
    </row>
    <row r="129" spans="1:2" x14ac:dyDescent="0.25">
      <c r="A129" s="2">
        <v>0.37</v>
      </c>
      <c r="B129" s="2">
        <v>36.78</v>
      </c>
    </row>
    <row r="130" spans="1:2" x14ac:dyDescent="0.25">
      <c r="A130" s="3">
        <v>0.34</v>
      </c>
      <c r="B130" s="3">
        <v>37.43</v>
      </c>
    </row>
    <row r="131" spans="1:2" x14ac:dyDescent="0.25">
      <c r="A131" s="2">
        <v>0.27</v>
      </c>
      <c r="B131" s="2">
        <v>32.19</v>
      </c>
    </row>
    <row r="132" spans="1:2" x14ac:dyDescent="0.25">
      <c r="A132" s="3">
        <v>0.24</v>
      </c>
      <c r="B132" s="3">
        <v>40.78</v>
      </c>
    </row>
    <row r="133" spans="1:2" x14ac:dyDescent="0.25">
      <c r="A133" s="2">
        <v>0.2</v>
      </c>
      <c r="B133" s="2">
        <v>38.82</v>
      </c>
    </row>
    <row r="134" spans="1:2" x14ac:dyDescent="0.25">
      <c r="A134" s="3">
        <v>0.17</v>
      </c>
      <c r="B134" s="3">
        <v>32.729999999999997</v>
      </c>
    </row>
    <row r="135" spans="1:2" x14ac:dyDescent="0.25">
      <c r="A135" s="2">
        <v>0.14000000000000001</v>
      </c>
      <c r="B135" s="2">
        <v>38.85</v>
      </c>
    </row>
    <row r="136" spans="1:2" x14ac:dyDescent="0.25">
      <c r="A136" s="3">
        <v>0.05</v>
      </c>
      <c r="B136" s="3">
        <v>38.07</v>
      </c>
    </row>
    <row r="137" spans="1:2" x14ac:dyDescent="0.25">
      <c r="A137" s="2">
        <v>3.01</v>
      </c>
      <c r="B137" s="2">
        <v>24.31</v>
      </c>
    </row>
    <row r="138" spans="1:2" x14ac:dyDescent="0.25">
      <c r="A138" s="3">
        <v>1.31</v>
      </c>
      <c r="B138" s="3">
        <v>29.47</v>
      </c>
    </row>
    <row r="139" spans="1:2" x14ac:dyDescent="0.25">
      <c r="A139" s="2">
        <v>1.07</v>
      </c>
      <c r="B139" s="2">
        <v>33.32</v>
      </c>
    </row>
    <row r="140" spans="1:2" x14ac:dyDescent="0.25">
      <c r="A140" s="3">
        <v>0.97</v>
      </c>
      <c r="B140" s="3">
        <v>30.34</v>
      </c>
    </row>
    <row r="141" spans="1:2" x14ac:dyDescent="0.25">
      <c r="A141" s="2">
        <v>0.53</v>
      </c>
      <c r="B141" s="2">
        <v>31.19</v>
      </c>
    </row>
    <row r="142" spans="1:2" x14ac:dyDescent="0.25">
      <c r="A142" s="3">
        <v>0.51</v>
      </c>
      <c r="B142" s="3">
        <v>30.92</v>
      </c>
    </row>
    <row r="143" spans="1:2" x14ac:dyDescent="0.25">
      <c r="A143" s="2">
        <v>0.37</v>
      </c>
      <c r="B143" s="2">
        <v>38.950000000000003</v>
      </c>
    </row>
    <row r="144" spans="1:2" x14ac:dyDescent="0.25">
      <c r="A144" s="3">
        <v>0.36</v>
      </c>
      <c r="B144" s="3">
        <v>39.299999999999997</v>
      </c>
    </row>
    <row r="145" spans="1:2" x14ac:dyDescent="0.25">
      <c r="A145" s="2">
        <v>0.31</v>
      </c>
      <c r="B145" s="2">
        <v>38.799999999999997</v>
      </c>
    </row>
    <row r="146" spans="1:2" x14ac:dyDescent="0.25">
      <c r="A146" s="3">
        <v>0.28999999999999998</v>
      </c>
      <c r="B146" s="3">
        <v>34.1</v>
      </c>
    </row>
    <row r="147" spans="1:2" x14ac:dyDescent="0.25">
      <c r="A147" s="2">
        <v>0.21</v>
      </c>
      <c r="B147" s="2">
        <v>34.83</v>
      </c>
    </row>
    <row r="148" spans="1:2" x14ac:dyDescent="0.25">
      <c r="A148" s="3">
        <v>0.09</v>
      </c>
      <c r="B148" s="3">
        <v>42.58</v>
      </c>
    </row>
    <row r="149" spans="1:2" x14ac:dyDescent="0.25">
      <c r="A149" s="2">
        <v>3.32</v>
      </c>
      <c r="B149" s="2">
        <v>20.97</v>
      </c>
    </row>
    <row r="150" spans="1:2" x14ac:dyDescent="0.25">
      <c r="A150" s="3">
        <v>0.78</v>
      </c>
      <c r="B150" s="3">
        <v>35.47</v>
      </c>
    </row>
    <row r="151" spans="1:2" x14ac:dyDescent="0.25">
      <c r="A151" s="2">
        <v>0.65</v>
      </c>
      <c r="B151" s="2">
        <v>31.76</v>
      </c>
    </row>
    <row r="152" spans="1:2" x14ac:dyDescent="0.25">
      <c r="A152" s="3">
        <v>0.64</v>
      </c>
      <c r="B152" s="3">
        <v>36.5</v>
      </c>
    </row>
    <row r="153" spans="1:2" x14ac:dyDescent="0.25">
      <c r="A153" s="2">
        <v>0.48</v>
      </c>
      <c r="B153" s="2">
        <v>38.11</v>
      </c>
    </row>
    <row r="154" spans="1:2" x14ac:dyDescent="0.25">
      <c r="A154" s="3">
        <v>0.44</v>
      </c>
      <c r="B154" s="3">
        <v>36.57</v>
      </c>
    </row>
    <row r="155" spans="1:2" x14ac:dyDescent="0.25">
      <c r="A155" s="2">
        <v>0.42</v>
      </c>
      <c r="B155" s="2">
        <v>31.09</v>
      </c>
    </row>
    <row r="156" spans="1:2" x14ac:dyDescent="0.25">
      <c r="A156" s="3">
        <v>0.36</v>
      </c>
      <c r="B156" s="3">
        <v>29.54</v>
      </c>
    </row>
    <row r="157" spans="1:2" x14ac:dyDescent="0.25">
      <c r="A157" s="2">
        <v>0.35</v>
      </c>
      <c r="B157" s="2">
        <v>38.96</v>
      </c>
    </row>
    <row r="158" spans="1:2" x14ac:dyDescent="0.25">
      <c r="A158" s="3">
        <v>0.21</v>
      </c>
      <c r="B158" s="3">
        <v>35.46</v>
      </c>
    </row>
    <row r="159" spans="1:2" x14ac:dyDescent="0.25">
      <c r="A159" s="2">
        <v>0.14000000000000001</v>
      </c>
      <c r="B159" s="2">
        <v>31.32</v>
      </c>
    </row>
    <row r="160" spans="1:2" x14ac:dyDescent="0.25">
      <c r="A160" s="3">
        <v>0.09</v>
      </c>
      <c r="B160" s="3">
        <v>40.64</v>
      </c>
    </row>
    <row r="161" spans="1:2" x14ac:dyDescent="0.25">
      <c r="A161" s="2">
        <v>1.01</v>
      </c>
      <c r="B161" s="2">
        <v>38.81</v>
      </c>
    </row>
    <row r="162" spans="1:2" x14ac:dyDescent="0.25">
      <c r="A162" s="3">
        <v>0.63</v>
      </c>
      <c r="B162" s="3">
        <v>32.729999999999997</v>
      </c>
    </row>
    <row r="163" spans="1:2" x14ac:dyDescent="0.25">
      <c r="A163" s="2">
        <v>0.61</v>
      </c>
      <c r="B163" s="2">
        <v>36.93</v>
      </c>
    </row>
    <row r="164" spans="1:2" x14ac:dyDescent="0.25">
      <c r="A164" s="3">
        <v>0.57999999999999996</v>
      </c>
      <c r="B164" s="3">
        <v>31.15</v>
      </c>
    </row>
    <row r="165" spans="1:2" x14ac:dyDescent="0.25">
      <c r="A165" s="2">
        <v>0.53</v>
      </c>
      <c r="B165" s="2">
        <v>29.39</v>
      </c>
    </row>
    <row r="166" spans="1:2" x14ac:dyDescent="0.25">
      <c r="A166" s="3">
        <v>0.47</v>
      </c>
      <c r="B166" s="3">
        <v>28.7</v>
      </c>
    </row>
    <row r="167" spans="1:2" x14ac:dyDescent="0.25">
      <c r="A167" s="2">
        <v>0.38</v>
      </c>
      <c r="B167" s="2">
        <v>41.36</v>
      </c>
    </row>
    <row r="168" spans="1:2" x14ac:dyDescent="0.25">
      <c r="A168" s="3">
        <v>0.34</v>
      </c>
      <c r="B168" s="3">
        <v>37.51</v>
      </c>
    </row>
    <row r="169" spans="1:2" x14ac:dyDescent="0.25">
      <c r="A169" s="2">
        <v>0.32</v>
      </c>
      <c r="B169" s="2">
        <v>37.74</v>
      </c>
    </row>
    <row r="170" spans="1:2" x14ac:dyDescent="0.25">
      <c r="A170" s="3">
        <v>0.21</v>
      </c>
      <c r="B170" s="3">
        <v>33.78</v>
      </c>
    </row>
    <row r="171" spans="1:2" x14ac:dyDescent="0.25">
      <c r="A171" s="2">
        <v>0.19</v>
      </c>
      <c r="B171" s="2">
        <v>36.21</v>
      </c>
    </row>
    <row r="172" spans="1:2" x14ac:dyDescent="0.25">
      <c r="A172" s="3">
        <v>0.03</v>
      </c>
      <c r="B172" s="3">
        <v>38.81</v>
      </c>
    </row>
    <row r="173" spans="1:2" x14ac:dyDescent="0.25">
      <c r="A173" s="2">
        <v>1.06</v>
      </c>
      <c r="B173" s="2">
        <v>33.229999999999997</v>
      </c>
    </row>
    <row r="174" spans="1:2" x14ac:dyDescent="0.25">
      <c r="A174" s="3">
        <v>0.62</v>
      </c>
      <c r="B174" s="3">
        <v>31.26</v>
      </c>
    </row>
    <row r="175" spans="1:2" x14ac:dyDescent="0.25">
      <c r="A175" s="2">
        <v>0.6</v>
      </c>
      <c r="B175" s="2">
        <v>42.81</v>
      </c>
    </row>
    <row r="176" spans="1:2" x14ac:dyDescent="0.25">
      <c r="A176" s="3">
        <v>0.56999999999999995</v>
      </c>
      <c r="B176" s="3">
        <v>41.65</v>
      </c>
    </row>
    <row r="177" spans="1:2" x14ac:dyDescent="0.25">
      <c r="A177" s="2">
        <v>0.53</v>
      </c>
      <c r="B177" s="2">
        <v>38.68</v>
      </c>
    </row>
    <row r="178" spans="1:2" x14ac:dyDescent="0.25">
      <c r="A178" s="3">
        <v>0.42</v>
      </c>
      <c r="B178" s="3">
        <v>31.29</v>
      </c>
    </row>
    <row r="179" spans="1:2" x14ac:dyDescent="0.25">
      <c r="A179" s="2">
        <v>0.28000000000000003</v>
      </c>
      <c r="B179" s="2">
        <v>32.61</v>
      </c>
    </row>
    <row r="180" spans="1:2" x14ac:dyDescent="0.25">
      <c r="A180" s="3">
        <v>0.28000000000000003</v>
      </c>
      <c r="B180" s="3">
        <v>40.43</v>
      </c>
    </row>
    <row r="181" spans="1:2" x14ac:dyDescent="0.25">
      <c r="A181" s="2">
        <v>0.24</v>
      </c>
      <c r="B181" s="2">
        <v>41.66</v>
      </c>
    </row>
    <row r="182" spans="1:2" x14ac:dyDescent="0.25">
      <c r="A182" s="3">
        <v>0.17</v>
      </c>
      <c r="B182" s="3">
        <v>40</v>
      </c>
    </row>
    <row r="183" spans="1:2" x14ac:dyDescent="0.25">
      <c r="A183" s="2">
        <v>0.15</v>
      </c>
      <c r="B183" s="2">
        <v>35.67</v>
      </c>
    </row>
    <row r="184" spans="1:2" x14ac:dyDescent="0.25">
      <c r="A184" s="3">
        <v>0.05</v>
      </c>
      <c r="B184" s="3">
        <v>33.54</v>
      </c>
    </row>
    <row r="185" spans="1:2" x14ac:dyDescent="0.25">
      <c r="A185" s="2">
        <v>3.22</v>
      </c>
      <c r="B185" s="2">
        <v>23.84</v>
      </c>
    </row>
    <row r="186" spans="1:2" x14ac:dyDescent="0.25">
      <c r="A186" s="3">
        <v>0.97</v>
      </c>
      <c r="B186" s="3">
        <v>29.31</v>
      </c>
    </row>
    <row r="187" spans="1:2" x14ac:dyDescent="0.25">
      <c r="A187" s="2">
        <v>0.76</v>
      </c>
      <c r="B187" s="2">
        <v>28.31</v>
      </c>
    </row>
    <row r="188" spans="1:2" x14ac:dyDescent="0.25">
      <c r="A188" s="3">
        <v>0.37</v>
      </c>
      <c r="B188" s="3">
        <v>35.31</v>
      </c>
    </row>
    <row r="189" spans="1:2" x14ac:dyDescent="0.25">
      <c r="A189" s="2">
        <v>0.36</v>
      </c>
      <c r="B189" s="2">
        <v>38.36</v>
      </c>
    </row>
    <row r="190" spans="1:2" x14ac:dyDescent="0.25">
      <c r="A190" s="3">
        <v>0.32</v>
      </c>
      <c r="B190" s="3">
        <v>40.700000000000003</v>
      </c>
    </row>
    <row r="191" spans="1:2" x14ac:dyDescent="0.25">
      <c r="A191" s="2">
        <v>0.31</v>
      </c>
      <c r="B191" s="2">
        <v>29.21</v>
      </c>
    </row>
    <row r="192" spans="1:2" x14ac:dyDescent="0.25">
      <c r="A192" s="3">
        <v>0.28999999999999998</v>
      </c>
      <c r="B192" s="3">
        <v>40.31</v>
      </c>
    </row>
    <row r="193" spans="1:2" x14ac:dyDescent="0.25">
      <c r="A193" s="2">
        <v>0.22</v>
      </c>
      <c r="B193" s="2">
        <v>31.06</v>
      </c>
    </row>
    <row r="194" spans="1:2" x14ac:dyDescent="0.25">
      <c r="A194" s="3">
        <v>0.17</v>
      </c>
      <c r="B194" s="3">
        <v>35.89</v>
      </c>
    </row>
    <row r="195" spans="1:2" x14ac:dyDescent="0.25">
      <c r="A195" s="2">
        <v>0.13</v>
      </c>
      <c r="B195" s="2">
        <v>32.85</v>
      </c>
    </row>
    <row r="196" spans="1:2" x14ac:dyDescent="0.25">
      <c r="A196" s="3">
        <v>0</v>
      </c>
      <c r="B196" s="3">
        <v>31.84</v>
      </c>
    </row>
    <row r="197" spans="1:2" x14ac:dyDescent="0.25">
      <c r="A197" s="2">
        <v>1.1100000000000001</v>
      </c>
      <c r="B197" s="2">
        <v>29.64</v>
      </c>
    </row>
    <row r="198" spans="1:2" x14ac:dyDescent="0.25">
      <c r="A198" s="3">
        <v>0.75</v>
      </c>
      <c r="B198" s="3">
        <v>29.8</v>
      </c>
    </row>
    <row r="199" spans="1:2" x14ac:dyDescent="0.25">
      <c r="A199" s="2">
        <v>0.55000000000000004</v>
      </c>
      <c r="B199" s="2">
        <v>39.51</v>
      </c>
    </row>
    <row r="200" spans="1:2" x14ac:dyDescent="0.25">
      <c r="A200" s="3">
        <v>0.49</v>
      </c>
      <c r="B200" s="3">
        <v>34.18</v>
      </c>
    </row>
    <row r="201" spans="1:2" x14ac:dyDescent="0.25">
      <c r="A201" s="2">
        <v>0.37</v>
      </c>
      <c r="B201" s="2">
        <v>37.119999999999997</v>
      </c>
    </row>
    <row r="202" spans="1:2" x14ac:dyDescent="0.25">
      <c r="A202" s="3">
        <v>0.33</v>
      </c>
      <c r="B202" s="3">
        <v>40.659999999999997</v>
      </c>
    </row>
    <row r="203" spans="1:2" x14ac:dyDescent="0.25">
      <c r="A203" s="2">
        <v>0.28000000000000003</v>
      </c>
      <c r="B203" s="2">
        <v>39.22</v>
      </c>
    </row>
    <row r="204" spans="1:2" x14ac:dyDescent="0.25">
      <c r="A204" s="3">
        <v>0.24</v>
      </c>
      <c r="B204" s="3">
        <v>37.44</v>
      </c>
    </row>
    <row r="205" spans="1:2" x14ac:dyDescent="0.25">
      <c r="A205" s="2">
        <v>0.24</v>
      </c>
      <c r="B205" s="2">
        <v>30.55</v>
      </c>
    </row>
    <row r="206" spans="1:2" x14ac:dyDescent="0.25">
      <c r="A206" s="3">
        <v>0.16</v>
      </c>
      <c r="B206" s="3">
        <v>35.76</v>
      </c>
    </row>
    <row r="207" spans="1:2" x14ac:dyDescent="0.25">
      <c r="A207" s="2">
        <v>0.08</v>
      </c>
      <c r="B207" s="2">
        <v>33.85</v>
      </c>
    </row>
    <row r="208" spans="1:2" x14ac:dyDescent="0.25">
      <c r="A208" s="3">
        <v>0</v>
      </c>
      <c r="B208" s="3">
        <v>34.64</v>
      </c>
    </row>
    <row r="209" spans="1:2" x14ac:dyDescent="0.25">
      <c r="A209" s="2">
        <v>0.81</v>
      </c>
      <c r="B209" s="2">
        <v>32.56</v>
      </c>
    </row>
    <row r="210" spans="1:2" x14ac:dyDescent="0.25">
      <c r="A210" s="3">
        <v>0.7</v>
      </c>
      <c r="B210" s="3">
        <v>39.450000000000003</v>
      </c>
    </row>
    <row r="211" spans="1:2" x14ac:dyDescent="0.25">
      <c r="A211" s="2">
        <v>0.62</v>
      </c>
      <c r="B211" s="2">
        <v>36.58</v>
      </c>
    </row>
    <row r="212" spans="1:2" x14ac:dyDescent="0.25">
      <c r="A212" s="3">
        <v>0.55000000000000004</v>
      </c>
      <c r="B212" s="3">
        <v>34.880000000000003</v>
      </c>
    </row>
    <row r="213" spans="1:2" x14ac:dyDescent="0.25">
      <c r="A213" s="2">
        <v>0.47</v>
      </c>
      <c r="B213" s="2">
        <v>39.49</v>
      </c>
    </row>
    <row r="214" spans="1:2" x14ac:dyDescent="0.25">
      <c r="A214" s="3">
        <v>0.39</v>
      </c>
      <c r="B214" s="3">
        <v>33.380000000000003</v>
      </c>
    </row>
    <row r="215" spans="1:2" x14ac:dyDescent="0.25">
      <c r="A215" s="2">
        <v>0.39</v>
      </c>
      <c r="B215" s="2">
        <v>32.47</v>
      </c>
    </row>
    <row r="216" spans="1:2" x14ac:dyDescent="0.25">
      <c r="A216" s="3">
        <v>0.38</v>
      </c>
      <c r="B216" s="3">
        <v>34.549999999999997</v>
      </c>
    </row>
    <row r="217" spans="1:2" x14ac:dyDescent="0.25">
      <c r="A217" s="2">
        <v>0.37</v>
      </c>
      <c r="B217" s="2">
        <v>40.94</v>
      </c>
    </row>
    <row r="218" spans="1:2" x14ac:dyDescent="0.25">
      <c r="A218" s="3">
        <v>0.26</v>
      </c>
      <c r="B218" s="3">
        <v>40.92</v>
      </c>
    </row>
    <row r="219" spans="1:2" x14ac:dyDescent="0.25">
      <c r="A219" s="2">
        <v>0.21</v>
      </c>
      <c r="B219" s="2">
        <v>35.46</v>
      </c>
    </row>
    <row r="220" spans="1:2" x14ac:dyDescent="0.25">
      <c r="A220" s="3">
        <v>0.08</v>
      </c>
      <c r="B220" s="3">
        <v>35.46</v>
      </c>
    </row>
    <row r="221" spans="1:2" x14ac:dyDescent="0.25">
      <c r="A221" s="2">
        <v>0.9</v>
      </c>
      <c r="B221" s="2">
        <v>28.36</v>
      </c>
    </row>
    <row r="222" spans="1:2" x14ac:dyDescent="0.25">
      <c r="A222" s="3">
        <v>0.8</v>
      </c>
      <c r="B222" s="3">
        <v>37.340000000000003</v>
      </c>
    </row>
    <row r="223" spans="1:2" x14ac:dyDescent="0.25">
      <c r="A223" s="2">
        <v>0.72</v>
      </c>
      <c r="B223" s="2">
        <v>36.24</v>
      </c>
    </row>
    <row r="224" spans="1:2" x14ac:dyDescent="0.25">
      <c r="A224" s="3">
        <v>0.56000000000000005</v>
      </c>
      <c r="B224" s="3">
        <v>38.49</v>
      </c>
    </row>
    <row r="225" spans="1:2" x14ac:dyDescent="0.25">
      <c r="A225" s="2">
        <v>0.56000000000000005</v>
      </c>
      <c r="B225" s="2">
        <v>31.23</v>
      </c>
    </row>
    <row r="226" spans="1:2" x14ac:dyDescent="0.25">
      <c r="A226" s="3">
        <v>0.46</v>
      </c>
      <c r="B226" s="3">
        <v>35.08</v>
      </c>
    </row>
    <row r="227" spans="1:2" x14ac:dyDescent="0.25">
      <c r="A227" s="2">
        <v>0.32</v>
      </c>
      <c r="B227" s="2">
        <v>38.35</v>
      </c>
    </row>
    <row r="228" spans="1:2" x14ac:dyDescent="0.25">
      <c r="A228" s="3">
        <v>0.32</v>
      </c>
      <c r="B228" s="3">
        <v>33.94</v>
      </c>
    </row>
    <row r="229" spans="1:2" x14ac:dyDescent="0.25">
      <c r="A229" s="2">
        <v>0.24</v>
      </c>
      <c r="B229" s="2">
        <v>40.33</v>
      </c>
    </row>
    <row r="230" spans="1:2" x14ac:dyDescent="0.25">
      <c r="A230" s="3">
        <v>0.19</v>
      </c>
      <c r="B230" s="3">
        <v>35.840000000000003</v>
      </c>
    </row>
    <row r="231" spans="1:2" x14ac:dyDescent="0.25">
      <c r="A231" s="2">
        <v>0.17</v>
      </c>
      <c r="B231" s="2">
        <v>34.869999999999997</v>
      </c>
    </row>
    <row r="232" spans="1:2" x14ac:dyDescent="0.25">
      <c r="A232" s="3">
        <v>0.1</v>
      </c>
      <c r="B232" s="3">
        <v>43.06</v>
      </c>
    </row>
    <row r="233" spans="1:2" x14ac:dyDescent="0.25">
      <c r="A233" s="2">
        <v>0.96</v>
      </c>
      <c r="B233" s="2">
        <v>31.32</v>
      </c>
    </row>
    <row r="234" spans="1:2" x14ac:dyDescent="0.25">
      <c r="A234" s="3">
        <v>0.91</v>
      </c>
      <c r="B234" s="3">
        <v>31.75</v>
      </c>
    </row>
    <row r="235" spans="1:2" x14ac:dyDescent="0.25">
      <c r="A235" s="2">
        <v>0.78</v>
      </c>
      <c r="B235" s="2">
        <v>36.85</v>
      </c>
    </row>
    <row r="236" spans="1:2" x14ac:dyDescent="0.25">
      <c r="A236" s="3">
        <v>0.56000000000000005</v>
      </c>
      <c r="B236" s="3">
        <v>35.590000000000003</v>
      </c>
    </row>
    <row r="237" spans="1:2" x14ac:dyDescent="0.25">
      <c r="A237" s="2">
        <v>0.48</v>
      </c>
      <c r="B237" s="2">
        <v>31.67</v>
      </c>
    </row>
    <row r="238" spans="1:2" x14ac:dyDescent="0.25">
      <c r="A238" s="3">
        <v>0.46</v>
      </c>
      <c r="B238" s="3">
        <v>35.14</v>
      </c>
    </row>
    <row r="239" spans="1:2" x14ac:dyDescent="0.25">
      <c r="A239" s="2">
        <v>0.37</v>
      </c>
      <c r="B239" s="2">
        <v>32.51</v>
      </c>
    </row>
    <row r="240" spans="1:2" x14ac:dyDescent="0.25">
      <c r="A240" s="3">
        <v>0.31</v>
      </c>
      <c r="B240" s="3">
        <v>39.19</v>
      </c>
    </row>
    <row r="241" spans="1:2" x14ac:dyDescent="0.25">
      <c r="A241" s="2">
        <v>0.26</v>
      </c>
      <c r="B241" s="2">
        <v>35.200000000000003</v>
      </c>
    </row>
    <row r="242" spans="1:2" x14ac:dyDescent="0.25">
      <c r="A242" s="3">
        <v>0.14000000000000001</v>
      </c>
      <c r="B242" s="3">
        <v>43.19</v>
      </c>
    </row>
    <row r="243" spans="1:2" x14ac:dyDescent="0.25">
      <c r="A243" s="2">
        <v>0.09</v>
      </c>
      <c r="B243" s="2">
        <v>37.81</v>
      </c>
    </row>
    <row r="244" spans="1:2" x14ac:dyDescent="0.25">
      <c r="A244" s="3">
        <v>0</v>
      </c>
      <c r="B244" s="3">
        <v>42.1</v>
      </c>
    </row>
    <row r="245" spans="1:2" x14ac:dyDescent="0.25">
      <c r="A245" s="2">
        <v>2.36</v>
      </c>
      <c r="B245" s="2">
        <v>28.27</v>
      </c>
    </row>
    <row r="246" spans="1:2" x14ac:dyDescent="0.25">
      <c r="A246" s="3">
        <v>0.64</v>
      </c>
      <c r="B246" s="3">
        <v>38.44</v>
      </c>
    </row>
    <row r="247" spans="1:2" x14ac:dyDescent="0.25">
      <c r="A247" s="2">
        <v>0.59</v>
      </c>
      <c r="B247" s="2">
        <v>32.85</v>
      </c>
    </row>
    <row r="248" spans="1:2" x14ac:dyDescent="0.25">
      <c r="A248" s="3">
        <v>0.51</v>
      </c>
      <c r="B248" s="3">
        <v>32.630000000000003</v>
      </c>
    </row>
    <row r="249" spans="1:2" x14ac:dyDescent="0.25">
      <c r="A249" s="2">
        <v>0.5</v>
      </c>
      <c r="B249" s="2">
        <v>36.01</v>
      </c>
    </row>
    <row r="250" spans="1:2" x14ac:dyDescent="0.25">
      <c r="A250" s="3">
        <v>0.38</v>
      </c>
      <c r="B250" s="3">
        <v>33.340000000000003</v>
      </c>
    </row>
    <row r="251" spans="1:2" x14ac:dyDescent="0.25">
      <c r="A251" s="2">
        <v>0.36</v>
      </c>
      <c r="B251" s="2">
        <v>37.32</v>
      </c>
    </row>
    <row r="252" spans="1:2" x14ac:dyDescent="0.25">
      <c r="A252" s="3">
        <v>0.35</v>
      </c>
      <c r="B252" s="3">
        <v>44.45</v>
      </c>
    </row>
    <row r="253" spans="1:2" x14ac:dyDescent="0.25">
      <c r="A253" s="2">
        <v>0.31</v>
      </c>
      <c r="B253" s="2">
        <v>40.11</v>
      </c>
    </row>
    <row r="254" spans="1:2" x14ac:dyDescent="0.25">
      <c r="A254" s="3">
        <v>0.28999999999999998</v>
      </c>
      <c r="B254" s="3">
        <v>40.4</v>
      </c>
    </row>
    <row r="255" spans="1:2" x14ac:dyDescent="0.25">
      <c r="A255" s="2">
        <v>0.17</v>
      </c>
      <c r="B255" s="2">
        <v>32.51</v>
      </c>
    </row>
    <row r="256" spans="1:2" x14ac:dyDescent="0.25">
      <c r="A256" s="3">
        <v>0.12</v>
      </c>
      <c r="B256" s="3">
        <v>41.17</v>
      </c>
    </row>
    <row r="257" spans="1:2" x14ac:dyDescent="0.25">
      <c r="A257" s="2">
        <v>0.91</v>
      </c>
      <c r="B257" s="2">
        <v>33.130000000000003</v>
      </c>
    </row>
    <row r="258" spans="1:2" x14ac:dyDescent="0.25">
      <c r="A258" s="3">
        <v>0.77</v>
      </c>
      <c r="B258" s="3">
        <v>32.799999999999997</v>
      </c>
    </row>
    <row r="259" spans="1:2" x14ac:dyDescent="0.25">
      <c r="A259" s="2">
        <v>0.72</v>
      </c>
      <c r="B259" s="2">
        <v>35.19</v>
      </c>
    </row>
    <row r="260" spans="1:2" x14ac:dyDescent="0.25">
      <c r="A260" s="3">
        <v>0.69</v>
      </c>
      <c r="B260" s="3">
        <v>31.24</v>
      </c>
    </row>
    <row r="261" spans="1:2" x14ac:dyDescent="0.25">
      <c r="A261" s="2">
        <v>0.54</v>
      </c>
      <c r="B261" s="2">
        <v>28.96</v>
      </c>
    </row>
    <row r="262" spans="1:2" x14ac:dyDescent="0.25">
      <c r="A262" s="3">
        <v>0.51</v>
      </c>
      <c r="B262" s="3">
        <v>40.81</v>
      </c>
    </row>
    <row r="263" spans="1:2" x14ac:dyDescent="0.25">
      <c r="A263" s="2">
        <v>0.48</v>
      </c>
      <c r="B263" s="2">
        <v>34.93</v>
      </c>
    </row>
    <row r="264" spans="1:2" x14ac:dyDescent="0.25">
      <c r="A264" s="3">
        <v>0.42</v>
      </c>
      <c r="B264" s="3">
        <v>36.58</v>
      </c>
    </row>
    <row r="265" spans="1:2" x14ac:dyDescent="0.25">
      <c r="A265" s="2">
        <v>0.28999999999999998</v>
      </c>
      <c r="B265" s="2">
        <v>39.450000000000003</v>
      </c>
    </row>
    <row r="266" spans="1:2" x14ac:dyDescent="0.25">
      <c r="A266" s="3">
        <v>0.28000000000000003</v>
      </c>
      <c r="B266" s="3">
        <v>31.16</v>
      </c>
    </row>
    <row r="267" spans="1:2" x14ac:dyDescent="0.25">
      <c r="A267" s="2">
        <v>0.26</v>
      </c>
      <c r="B267" s="2">
        <v>43.53</v>
      </c>
    </row>
    <row r="268" spans="1:2" x14ac:dyDescent="0.25">
      <c r="A268" s="3">
        <v>0.25</v>
      </c>
      <c r="B268" s="3">
        <v>35.869999999999997</v>
      </c>
    </row>
    <row r="269" spans="1:2" x14ac:dyDescent="0.25">
      <c r="A269" s="2">
        <v>0.7</v>
      </c>
      <c r="B269" s="2">
        <v>33.79</v>
      </c>
    </row>
    <row r="270" spans="1:2" x14ac:dyDescent="0.25">
      <c r="A270" s="3">
        <v>0.69</v>
      </c>
      <c r="B270" s="3">
        <v>29.83</v>
      </c>
    </row>
    <row r="271" spans="1:2" x14ac:dyDescent="0.25">
      <c r="A271" s="2">
        <v>0.59</v>
      </c>
      <c r="B271" s="2">
        <v>35.729999999999997</v>
      </c>
    </row>
    <row r="272" spans="1:2" x14ac:dyDescent="0.25">
      <c r="A272" s="3">
        <v>0.57999999999999996</v>
      </c>
      <c r="B272" s="3">
        <v>33.26</v>
      </c>
    </row>
    <row r="273" spans="1:2" x14ac:dyDescent="0.25">
      <c r="A273" s="2">
        <v>0.49</v>
      </c>
      <c r="B273" s="2">
        <v>42.09</v>
      </c>
    </row>
    <row r="274" spans="1:2" x14ac:dyDescent="0.25">
      <c r="A274" s="3">
        <v>0.46</v>
      </c>
      <c r="B274" s="3">
        <v>36.479999999999997</v>
      </c>
    </row>
    <row r="275" spans="1:2" x14ac:dyDescent="0.25">
      <c r="A275" s="2">
        <v>0.39</v>
      </c>
      <c r="B275" s="2">
        <v>37.229999999999997</v>
      </c>
    </row>
    <row r="276" spans="1:2" x14ac:dyDescent="0.25">
      <c r="A276" s="3">
        <v>0.39</v>
      </c>
      <c r="B276" s="3">
        <v>40.590000000000003</v>
      </c>
    </row>
    <row r="277" spans="1:2" x14ac:dyDescent="0.25">
      <c r="A277" s="2">
        <v>0.37</v>
      </c>
      <c r="B277" s="2">
        <v>32.74</v>
      </c>
    </row>
    <row r="278" spans="1:2" x14ac:dyDescent="0.25">
      <c r="A278" s="3">
        <v>0.33</v>
      </c>
      <c r="B278" s="3">
        <v>44.66</v>
      </c>
    </row>
    <row r="279" spans="1:2" x14ac:dyDescent="0.25">
      <c r="A279" s="2">
        <v>0.31</v>
      </c>
      <c r="B279" s="2">
        <v>36.43</v>
      </c>
    </row>
    <row r="280" spans="1:2" x14ac:dyDescent="0.25">
      <c r="A280" s="3">
        <v>0.14000000000000001</v>
      </c>
      <c r="B280" s="3">
        <v>42.4</v>
      </c>
    </row>
    <row r="281" spans="1:2" x14ac:dyDescent="0.25">
      <c r="A281" s="2">
        <v>0.66</v>
      </c>
      <c r="B281" s="2">
        <v>28.86</v>
      </c>
    </row>
    <row r="282" spans="1:2" x14ac:dyDescent="0.25">
      <c r="A282" s="3">
        <v>0.62</v>
      </c>
      <c r="B282" s="3">
        <v>36.19</v>
      </c>
    </row>
    <row r="283" spans="1:2" x14ac:dyDescent="0.25">
      <c r="A283" s="2">
        <v>0.56999999999999995</v>
      </c>
      <c r="B283" s="2">
        <v>35.58</v>
      </c>
    </row>
    <row r="284" spans="1:2" x14ac:dyDescent="0.25">
      <c r="A284" s="3">
        <v>0.46</v>
      </c>
      <c r="B284" s="3">
        <v>37.200000000000003</v>
      </c>
    </row>
    <row r="285" spans="1:2" x14ac:dyDescent="0.25">
      <c r="A285" s="2">
        <v>0.37</v>
      </c>
      <c r="B285" s="2">
        <v>36.79</v>
      </c>
    </row>
    <row r="286" spans="1:2" x14ac:dyDescent="0.25">
      <c r="A286" s="3">
        <v>0.35</v>
      </c>
      <c r="B286" s="3">
        <v>34.18</v>
      </c>
    </row>
    <row r="287" spans="1:2" x14ac:dyDescent="0.25">
      <c r="A287" s="2">
        <v>0.28999999999999998</v>
      </c>
      <c r="B287" s="2">
        <v>32.479999999999997</v>
      </c>
    </row>
    <row r="288" spans="1:2" x14ac:dyDescent="0.25">
      <c r="A288" s="3">
        <v>0.28999999999999998</v>
      </c>
      <c r="B288" s="3">
        <v>35.880000000000003</v>
      </c>
    </row>
    <row r="289" spans="1:2" x14ac:dyDescent="0.25">
      <c r="A289" s="2">
        <v>0.23</v>
      </c>
      <c r="B289" s="2">
        <v>35.03</v>
      </c>
    </row>
    <row r="290" spans="1:2" x14ac:dyDescent="0.25">
      <c r="A290" s="3">
        <v>0.23</v>
      </c>
      <c r="B290" s="3">
        <v>33.54</v>
      </c>
    </row>
    <row r="291" spans="1:2" x14ac:dyDescent="0.25">
      <c r="A291" s="2">
        <v>0.1</v>
      </c>
      <c r="B291" s="2">
        <v>37.369999999999997</v>
      </c>
    </row>
    <row r="292" spans="1:2" x14ac:dyDescent="0.25">
      <c r="A292" s="3">
        <v>0.06</v>
      </c>
      <c r="B292" s="3">
        <v>29.06</v>
      </c>
    </row>
    <row r="293" spans="1:2" x14ac:dyDescent="0.25">
      <c r="A293" s="2">
        <v>0.76</v>
      </c>
      <c r="B293" s="2">
        <v>39.15</v>
      </c>
    </row>
    <row r="294" spans="1:2" x14ac:dyDescent="0.25">
      <c r="A294" s="3">
        <v>0.69</v>
      </c>
      <c r="B294" s="3">
        <v>31.83</v>
      </c>
    </row>
    <row r="295" spans="1:2" x14ac:dyDescent="0.25">
      <c r="A295" s="2">
        <v>0.68</v>
      </c>
      <c r="B295" s="2">
        <v>33.32</v>
      </c>
    </row>
    <row r="296" spans="1:2" x14ac:dyDescent="0.25">
      <c r="A296" s="3">
        <v>0.6</v>
      </c>
      <c r="B296" s="3">
        <v>39.01</v>
      </c>
    </row>
    <row r="297" spans="1:2" x14ac:dyDescent="0.25">
      <c r="A297" s="2">
        <v>0.59</v>
      </c>
      <c r="B297" s="2">
        <v>39.65</v>
      </c>
    </row>
    <row r="298" spans="1:2" x14ac:dyDescent="0.25">
      <c r="A298" s="3">
        <v>0.56999999999999995</v>
      </c>
      <c r="B298" s="3">
        <v>35.39</v>
      </c>
    </row>
    <row r="299" spans="1:2" x14ac:dyDescent="0.25">
      <c r="A299" s="2">
        <v>0.55000000000000004</v>
      </c>
      <c r="B299" s="2">
        <v>34.35</v>
      </c>
    </row>
    <row r="300" spans="1:2" x14ac:dyDescent="0.25">
      <c r="A300" s="3">
        <v>0.53</v>
      </c>
      <c r="B300" s="3">
        <v>35.090000000000003</v>
      </c>
    </row>
    <row r="301" spans="1:2" x14ac:dyDescent="0.25">
      <c r="A301" s="2">
        <v>0.53</v>
      </c>
      <c r="B301" s="2">
        <v>31.31</v>
      </c>
    </row>
    <row r="302" spans="1:2" x14ac:dyDescent="0.25">
      <c r="A302" s="3">
        <v>0.5</v>
      </c>
      <c r="B302" s="3">
        <v>37.76</v>
      </c>
    </row>
    <row r="303" spans="1:2" x14ac:dyDescent="0.25">
      <c r="A303" s="2">
        <v>0.25</v>
      </c>
      <c r="B303" s="2">
        <v>44.84</v>
      </c>
    </row>
    <row r="304" spans="1:2" x14ac:dyDescent="0.25">
      <c r="A304" s="3">
        <v>0.24</v>
      </c>
      <c r="B304" s="3">
        <v>33.85</v>
      </c>
    </row>
    <row r="305" spans="1:2" x14ac:dyDescent="0.25">
      <c r="A305" s="2">
        <v>0.79</v>
      </c>
      <c r="B305" s="2">
        <v>30.14</v>
      </c>
    </row>
    <row r="306" spans="1:2" x14ac:dyDescent="0.25">
      <c r="A306" s="3">
        <v>0.79</v>
      </c>
      <c r="B306" s="3">
        <v>33.270000000000003</v>
      </c>
    </row>
    <row r="307" spans="1:2" x14ac:dyDescent="0.25">
      <c r="A307" s="2">
        <v>0.65</v>
      </c>
      <c r="B307" s="2">
        <v>36.97</v>
      </c>
    </row>
    <row r="308" spans="1:2" x14ac:dyDescent="0.25">
      <c r="A308" s="3">
        <v>0.49</v>
      </c>
      <c r="B308" s="3">
        <v>34.24</v>
      </c>
    </row>
    <row r="309" spans="1:2" x14ac:dyDescent="0.25">
      <c r="A309" s="2">
        <v>0.48</v>
      </c>
      <c r="B309" s="2">
        <v>28.33</v>
      </c>
    </row>
    <row r="310" spans="1:2" x14ac:dyDescent="0.25">
      <c r="A310" s="3">
        <v>0.43</v>
      </c>
      <c r="B310" s="3">
        <v>36.43</v>
      </c>
    </row>
    <row r="311" spans="1:2" x14ac:dyDescent="0.25">
      <c r="A311" s="2">
        <v>0.41</v>
      </c>
      <c r="B311" s="2">
        <v>31.96</v>
      </c>
    </row>
    <row r="312" spans="1:2" x14ac:dyDescent="0.25">
      <c r="A312" s="3">
        <v>0.41</v>
      </c>
      <c r="B312" s="3">
        <v>29.08</v>
      </c>
    </row>
    <row r="313" spans="1:2" x14ac:dyDescent="0.25">
      <c r="A313" s="2">
        <v>0.18</v>
      </c>
      <c r="B313" s="2">
        <v>40.57</v>
      </c>
    </row>
    <row r="314" spans="1:2" x14ac:dyDescent="0.25">
      <c r="A314" s="3">
        <v>0.18</v>
      </c>
      <c r="B314" s="3">
        <v>31.71</v>
      </c>
    </row>
    <row r="315" spans="1:2" x14ac:dyDescent="0.25">
      <c r="A315" s="2">
        <v>0.14000000000000001</v>
      </c>
      <c r="B315" s="2">
        <v>31.71</v>
      </c>
    </row>
    <row r="316" spans="1:2" x14ac:dyDescent="0.25">
      <c r="A316" s="3">
        <v>0.14000000000000001</v>
      </c>
      <c r="B316" s="3">
        <v>39.89</v>
      </c>
    </row>
    <row r="317" spans="1:2" x14ac:dyDescent="0.25">
      <c r="A317" s="2">
        <v>0.91</v>
      </c>
      <c r="B317" s="2">
        <v>27.56</v>
      </c>
    </row>
    <row r="318" spans="1:2" x14ac:dyDescent="0.25">
      <c r="A318" s="3">
        <v>0.68</v>
      </c>
      <c r="B318" s="3">
        <v>31.34</v>
      </c>
    </row>
    <row r="319" spans="1:2" x14ac:dyDescent="0.25">
      <c r="A319" s="2">
        <v>0.68</v>
      </c>
      <c r="B319" s="2">
        <v>31.61</v>
      </c>
    </row>
    <row r="320" spans="1:2" x14ac:dyDescent="0.25">
      <c r="A320" s="3">
        <v>0.57999999999999996</v>
      </c>
      <c r="B320" s="3">
        <v>29.77</v>
      </c>
    </row>
    <row r="321" spans="1:2" x14ac:dyDescent="0.25">
      <c r="A321" s="2">
        <v>0.56999999999999995</v>
      </c>
      <c r="B321" s="2">
        <v>36.43</v>
      </c>
    </row>
    <row r="322" spans="1:2" x14ac:dyDescent="0.25">
      <c r="A322" s="3">
        <v>0.5</v>
      </c>
      <c r="B322" s="3">
        <v>35.619999999999997</v>
      </c>
    </row>
    <row r="323" spans="1:2" x14ac:dyDescent="0.25">
      <c r="A323" s="2">
        <v>0.49</v>
      </c>
      <c r="B323" s="2">
        <v>30.14</v>
      </c>
    </row>
    <row r="324" spans="1:2" x14ac:dyDescent="0.25">
      <c r="A324" s="3">
        <v>0.4</v>
      </c>
      <c r="B324" s="3">
        <v>35.880000000000003</v>
      </c>
    </row>
    <row r="325" spans="1:2" x14ac:dyDescent="0.25">
      <c r="A325" s="2">
        <v>0.37</v>
      </c>
      <c r="B325" s="2">
        <v>35.369999999999997</v>
      </c>
    </row>
    <row r="326" spans="1:2" x14ac:dyDescent="0.25">
      <c r="A326" s="3">
        <v>0.34</v>
      </c>
      <c r="B326" s="3">
        <v>33.94</v>
      </c>
    </row>
    <row r="327" spans="1:2" x14ac:dyDescent="0.25">
      <c r="A327" s="2">
        <v>0.25</v>
      </c>
      <c r="B327" s="2">
        <v>36.81</v>
      </c>
    </row>
    <row r="328" spans="1:2" x14ac:dyDescent="0.25">
      <c r="A328" s="3">
        <v>0.09</v>
      </c>
      <c r="B328" s="3">
        <v>40.340000000000003</v>
      </c>
    </row>
    <row r="329" spans="1:2" x14ac:dyDescent="0.25">
      <c r="A329" s="2">
        <v>2.3199999999999998</v>
      </c>
      <c r="B329" s="2">
        <v>25.58</v>
      </c>
    </row>
    <row r="330" spans="1:2" x14ac:dyDescent="0.25">
      <c r="A330" s="3">
        <v>0.93</v>
      </c>
      <c r="B330" s="3">
        <v>29.36</v>
      </c>
    </row>
    <row r="331" spans="1:2" x14ac:dyDescent="0.25">
      <c r="A331" s="2">
        <v>0.75</v>
      </c>
      <c r="B331" s="2">
        <v>28.63</v>
      </c>
    </row>
    <row r="332" spans="1:2" x14ac:dyDescent="0.25">
      <c r="A332" s="3">
        <v>0.69</v>
      </c>
      <c r="B332" s="3">
        <v>36.630000000000003</v>
      </c>
    </row>
    <row r="333" spans="1:2" x14ac:dyDescent="0.25">
      <c r="A333" s="2">
        <v>0.66</v>
      </c>
      <c r="B333" s="2">
        <v>32.79</v>
      </c>
    </row>
    <row r="334" spans="1:2" x14ac:dyDescent="0.25">
      <c r="A334" s="3">
        <v>0.61</v>
      </c>
      <c r="B334" s="3">
        <v>33.19</v>
      </c>
    </row>
    <row r="335" spans="1:2" x14ac:dyDescent="0.25">
      <c r="A335" s="2">
        <v>0.6</v>
      </c>
      <c r="B335" s="2">
        <v>34.130000000000003</v>
      </c>
    </row>
    <row r="336" spans="1:2" x14ac:dyDescent="0.25">
      <c r="A336" s="3">
        <v>0.56999999999999995</v>
      </c>
      <c r="B336" s="3">
        <v>36.590000000000003</v>
      </c>
    </row>
    <row r="337" spans="1:2" x14ac:dyDescent="0.25">
      <c r="A337" s="2">
        <v>0.49</v>
      </c>
      <c r="B337" s="2">
        <v>36.950000000000003</v>
      </c>
    </row>
    <row r="338" spans="1:2" x14ac:dyDescent="0.25">
      <c r="A338" s="3">
        <v>0.36</v>
      </c>
      <c r="B338" s="3">
        <v>31.54</v>
      </c>
    </row>
    <row r="339" spans="1:2" x14ac:dyDescent="0.25">
      <c r="A339" s="2">
        <v>0.23</v>
      </c>
      <c r="B339" s="2">
        <v>41.36</v>
      </c>
    </row>
    <row r="340" spans="1:2" x14ac:dyDescent="0.25">
      <c r="A340" s="3">
        <v>0.17</v>
      </c>
      <c r="B340" s="3">
        <v>33.869999999999997</v>
      </c>
    </row>
    <row r="341" spans="1:2" x14ac:dyDescent="0.25">
      <c r="A341" s="2">
        <v>0.65</v>
      </c>
      <c r="B341" s="2">
        <v>36.44</v>
      </c>
    </row>
    <row r="342" spans="1:2" x14ac:dyDescent="0.25">
      <c r="A342" s="3">
        <v>0.62</v>
      </c>
      <c r="B342" s="3">
        <v>34.74</v>
      </c>
    </row>
    <row r="343" spans="1:2" x14ac:dyDescent="0.25">
      <c r="A343" s="2">
        <v>0.57999999999999996</v>
      </c>
      <c r="B343" s="2">
        <v>29.64</v>
      </c>
    </row>
    <row r="344" spans="1:2" x14ac:dyDescent="0.25">
      <c r="A344" s="3">
        <v>0.55000000000000004</v>
      </c>
      <c r="B344" s="3">
        <v>39.64</v>
      </c>
    </row>
    <row r="345" spans="1:2" x14ac:dyDescent="0.25">
      <c r="A345" s="2">
        <v>0.52</v>
      </c>
      <c r="B345" s="2">
        <v>28.81</v>
      </c>
    </row>
    <row r="346" spans="1:2" x14ac:dyDescent="0.25">
      <c r="A346" s="3">
        <v>0.48</v>
      </c>
      <c r="B346" s="3">
        <v>35.99</v>
      </c>
    </row>
    <row r="347" spans="1:2" x14ac:dyDescent="0.25">
      <c r="A347" s="2">
        <v>0.3</v>
      </c>
      <c r="B347" s="2">
        <v>35.270000000000003</v>
      </c>
    </row>
    <row r="348" spans="1:2" x14ac:dyDescent="0.25">
      <c r="A348" s="3">
        <v>0.27</v>
      </c>
      <c r="B348" s="3">
        <v>37.22</v>
      </c>
    </row>
    <row r="349" spans="1:2" x14ac:dyDescent="0.25">
      <c r="A349" s="2">
        <v>0.21</v>
      </c>
      <c r="B349" s="2">
        <v>40.68</v>
      </c>
    </row>
    <row r="350" spans="1:2" x14ac:dyDescent="0.25">
      <c r="A350" s="3">
        <v>0.19</v>
      </c>
      <c r="B350" s="3">
        <v>33.159999999999997</v>
      </c>
    </row>
    <row r="351" spans="1:2" x14ac:dyDescent="0.25">
      <c r="A351" s="2">
        <v>0.19</v>
      </c>
      <c r="B351" s="2">
        <v>40.200000000000003</v>
      </c>
    </row>
    <row r="352" spans="1:2" x14ac:dyDescent="0.25">
      <c r="A352" s="3">
        <v>0.14000000000000001</v>
      </c>
      <c r="B352" s="3">
        <v>31.17</v>
      </c>
    </row>
    <row r="353" spans="1:2" x14ac:dyDescent="0.25">
      <c r="A353" s="2">
        <v>0.73</v>
      </c>
      <c r="B353" s="2">
        <v>28.9</v>
      </c>
    </row>
    <row r="354" spans="1:2" x14ac:dyDescent="0.25">
      <c r="A354" s="3">
        <v>0.57999999999999996</v>
      </c>
      <c r="B354" s="3">
        <v>31.41</v>
      </c>
    </row>
    <row r="355" spans="1:2" x14ac:dyDescent="0.25">
      <c r="A355" s="2">
        <v>0.54</v>
      </c>
      <c r="B355" s="2">
        <v>34.840000000000003</v>
      </c>
    </row>
    <row r="356" spans="1:2" x14ac:dyDescent="0.25">
      <c r="A356" s="3">
        <v>0.52</v>
      </c>
      <c r="B356" s="3">
        <v>38.299999999999997</v>
      </c>
    </row>
    <row r="357" spans="1:2" x14ac:dyDescent="0.25">
      <c r="A357" s="2">
        <v>0.46</v>
      </c>
      <c r="B357" s="2">
        <v>35.67</v>
      </c>
    </row>
    <row r="358" spans="1:2" x14ac:dyDescent="0.25">
      <c r="A358" s="3">
        <v>0.45</v>
      </c>
      <c r="B358" s="3">
        <v>32.619999999999997</v>
      </c>
    </row>
    <row r="359" spans="1:2" x14ac:dyDescent="0.25">
      <c r="A359" s="2">
        <v>0.44</v>
      </c>
      <c r="B359" s="2">
        <v>36.33</v>
      </c>
    </row>
    <row r="360" spans="1:2" x14ac:dyDescent="0.25">
      <c r="A360" s="3">
        <v>0.39</v>
      </c>
      <c r="B360" s="3">
        <v>33.72</v>
      </c>
    </row>
    <row r="361" spans="1:2" x14ac:dyDescent="0.25">
      <c r="A361" s="2">
        <v>0.32</v>
      </c>
      <c r="B361" s="2">
        <v>39.090000000000003</v>
      </c>
    </row>
    <row r="362" spans="1:2" x14ac:dyDescent="0.25">
      <c r="A362" s="3">
        <v>0.26</v>
      </c>
      <c r="B362" s="3">
        <v>30.45</v>
      </c>
    </row>
    <row r="363" spans="1:2" x14ac:dyDescent="0.25">
      <c r="A363" s="2">
        <v>0.23</v>
      </c>
      <c r="B363" s="2">
        <v>42.75</v>
      </c>
    </row>
    <row r="364" spans="1:2" x14ac:dyDescent="0.25">
      <c r="A364" s="3">
        <v>0.12</v>
      </c>
      <c r="B364" s="3">
        <v>34.450000000000003</v>
      </c>
    </row>
    <row r="365" spans="1:2" x14ac:dyDescent="0.25">
      <c r="A365" s="2">
        <v>0.83</v>
      </c>
      <c r="B365" s="2">
        <v>29.37</v>
      </c>
    </row>
    <row r="366" spans="1:2" x14ac:dyDescent="0.25">
      <c r="A366" s="3">
        <v>0.77</v>
      </c>
      <c r="B366" s="3">
        <v>33.799999999999997</v>
      </c>
    </row>
    <row r="367" spans="1:2" x14ac:dyDescent="0.25">
      <c r="A367" s="2">
        <v>0.7</v>
      </c>
      <c r="B367" s="2">
        <v>35.58</v>
      </c>
    </row>
    <row r="368" spans="1:2" x14ac:dyDescent="0.25">
      <c r="A368" s="3">
        <v>0.65</v>
      </c>
      <c r="B368" s="3">
        <v>40.06</v>
      </c>
    </row>
    <row r="369" spans="1:2" x14ac:dyDescent="0.25">
      <c r="A369" s="2">
        <v>0.64</v>
      </c>
      <c r="B369" s="2">
        <v>35.799999999999997</v>
      </c>
    </row>
    <row r="370" spans="1:2" x14ac:dyDescent="0.25">
      <c r="A370" s="3">
        <v>0.61</v>
      </c>
      <c r="B370" s="3">
        <v>32.89</v>
      </c>
    </row>
    <row r="371" spans="1:2" x14ac:dyDescent="0.25">
      <c r="A371" s="2">
        <v>0.56999999999999995</v>
      </c>
      <c r="B371" s="2">
        <v>39.06</v>
      </c>
    </row>
    <row r="372" spans="1:2" x14ac:dyDescent="0.25">
      <c r="A372" s="3">
        <v>0.52</v>
      </c>
      <c r="B372" s="3">
        <v>31.86</v>
      </c>
    </row>
    <row r="373" spans="1:2" x14ac:dyDescent="0.25">
      <c r="A373" s="2">
        <v>0.34</v>
      </c>
      <c r="B373" s="2">
        <v>40.880000000000003</v>
      </c>
    </row>
    <row r="374" spans="1:2" x14ac:dyDescent="0.25">
      <c r="A374" s="3">
        <v>0.31</v>
      </c>
      <c r="B374" s="3">
        <v>34.020000000000003</v>
      </c>
    </row>
    <row r="375" spans="1:2" x14ac:dyDescent="0.25">
      <c r="A375" s="2">
        <v>0.25</v>
      </c>
      <c r="B375" s="2">
        <v>35.75</v>
      </c>
    </row>
    <row r="376" spans="1:2" x14ac:dyDescent="0.25">
      <c r="A376" s="3">
        <v>0.22</v>
      </c>
      <c r="B376" s="3">
        <v>32.99</v>
      </c>
    </row>
    <row r="377" spans="1:2" x14ac:dyDescent="0.25">
      <c r="A377" s="2">
        <v>4.3</v>
      </c>
      <c r="B377" s="2">
        <v>18.829999999999998</v>
      </c>
    </row>
    <row r="378" spans="1:2" x14ac:dyDescent="0.25">
      <c r="A378" s="3">
        <v>0.82</v>
      </c>
      <c r="B378" s="3">
        <v>36.83</v>
      </c>
    </row>
    <row r="379" spans="1:2" x14ac:dyDescent="0.25">
      <c r="A379" s="2">
        <v>0.74</v>
      </c>
      <c r="B379" s="2">
        <v>33.19</v>
      </c>
    </row>
    <row r="380" spans="1:2" x14ac:dyDescent="0.25">
      <c r="A380" s="3">
        <v>0.74</v>
      </c>
      <c r="B380" s="3">
        <v>31.52</v>
      </c>
    </row>
    <row r="381" spans="1:2" x14ac:dyDescent="0.25">
      <c r="A381" s="2">
        <v>0.55000000000000004</v>
      </c>
      <c r="B381" s="2">
        <v>31.06</v>
      </c>
    </row>
    <row r="382" spans="1:2" x14ac:dyDescent="0.25">
      <c r="A382" s="3">
        <v>0.49</v>
      </c>
      <c r="B382" s="3">
        <v>28.71</v>
      </c>
    </row>
    <row r="383" spans="1:2" x14ac:dyDescent="0.25">
      <c r="A383" s="2">
        <v>0.48</v>
      </c>
      <c r="B383" s="2">
        <v>38.58</v>
      </c>
    </row>
    <row r="384" spans="1:2" x14ac:dyDescent="0.25">
      <c r="A384" s="3">
        <v>0.38</v>
      </c>
      <c r="B384" s="3">
        <v>34.119999999999997</v>
      </c>
    </row>
    <row r="385" spans="1:2" x14ac:dyDescent="0.25">
      <c r="A385" s="2">
        <v>0.3</v>
      </c>
      <c r="B385" s="2">
        <v>35.159999999999997</v>
      </c>
    </row>
    <row r="386" spans="1:2" x14ac:dyDescent="0.25">
      <c r="A386" s="3">
        <v>0.22</v>
      </c>
      <c r="B386" s="3">
        <v>35.42</v>
      </c>
    </row>
    <row r="387" spans="1:2" x14ac:dyDescent="0.25">
      <c r="A387" s="2">
        <v>0.16</v>
      </c>
      <c r="B387" s="2">
        <v>43.81</v>
      </c>
    </row>
    <row r="388" spans="1:2" x14ac:dyDescent="0.25">
      <c r="A388" s="3">
        <v>0.05</v>
      </c>
      <c r="B388" s="3">
        <v>38.81</v>
      </c>
    </row>
    <row r="389" spans="1:2" x14ac:dyDescent="0.25">
      <c r="A389" s="2">
        <v>0.77</v>
      </c>
      <c r="B389" s="2">
        <v>30.39</v>
      </c>
    </row>
    <row r="390" spans="1:2" x14ac:dyDescent="0.25">
      <c r="A390" s="3">
        <v>0.53</v>
      </c>
      <c r="B390" s="3">
        <v>29.6</v>
      </c>
    </row>
    <row r="391" spans="1:2" x14ac:dyDescent="0.25">
      <c r="A391" s="2">
        <v>0.52</v>
      </c>
      <c r="B391" s="2">
        <v>30.63</v>
      </c>
    </row>
    <row r="392" spans="1:2" x14ac:dyDescent="0.25">
      <c r="A392" s="3">
        <v>0.48</v>
      </c>
      <c r="B392" s="3">
        <v>31.87</v>
      </c>
    </row>
    <row r="393" spans="1:2" x14ac:dyDescent="0.25">
      <c r="A393" s="2">
        <v>0.47</v>
      </c>
      <c r="B393" s="2">
        <v>37.79</v>
      </c>
    </row>
    <row r="394" spans="1:2" x14ac:dyDescent="0.25">
      <c r="A394" s="3">
        <v>0.44</v>
      </c>
      <c r="B394" s="3">
        <v>28.02</v>
      </c>
    </row>
    <row r="395" spans="1:2" x14ac:dyDescent="0.25">
      <c r="A395" s="2">
        <v>0.42</v>
      </c>
      <c r="B395" s="2">
        <v>36.020000000000003</v>
      </c>
    </row>
    <row r="396" spans="1:2" x14ac:dyDescent="0.25">
      <c r="A396" s="3">
        <v>0.35</v>
      </c>
      <c r="B396" s="3">
        <v>40.56</v>
      </c>
    </row>
    <row r="397" spans="1:2" x14ac:dyDescent="0.25">
      <c r="A397" s="2">
        <v>0.27</v>
      </c>
      <c r="B397" s="2">
        <v>33.89</v>
      </c>
    </row>
    <row r="398" spans="1:2" x14ac:dyDescent="0.25">
      <c r="A398" s="3">
        <v>0.15</v>
      </c>
      <c r="B398" s="3">
        <v>39.53</v>
      </c>
    </row>
    <row r="399" spans="1:2" x14ac:dyDescent="0.25">
      <c r="A399" s="2">
        <v>0.11</v>
      </c>
      <c r="B399" s="2">
        <v>32.26</v>
      </c>
    </row>
    <row r="400" spans="1:2" x14ac:dyDescent="0.25">
      <c r="A400" s="3">
        <v>0.1</v>
      </c>
      <c r="B400" s="3">
        <v>39.11</v>
      </c>
    </row>
    <row r="401" spans="1:2" x14ac:dyDescent="0.25">
      <c r="A401" s="2">
        <v>2.48</v>
      </c>
      <c r="B401" s="2">
        <v>24.12</v>
      </c>
    </row>
    <row r="402" spans="1:2" x14ac:dyDescent="0.25">
      <c r="A402" s="3">
        <v>0.79</v>
      </c>
      <c r="B402" s="3">
        <v>32.71</v>
      </c>
    </row>
    <row r="403" spans="1:2" x14ac:dyDescent="0.25">
      <c r="A403" s="2">
        <v>0.74</v>
      </c>
      <c r="B403" s="2">
        <v>29.56</v>
      </c>
    </row>
    <row r="404" spans="1:2" x14ac:dyDescent="0.25">
      <c r="A404" s="3">
        <v>0.64</v>
      </c>
      <c r="B404" s="3">
        <v>34.42</v>
      </c>
    </row>
    <row r="405" spans="1:2" x14ac:dyDescent="0.25">
      <c r="A405" s="2">
        <v>0.64</v>
      </c>
      <c r="B405" s="2">
        <v>31.98</v>
      </c>
    </row>
    <row r="406" spans="1:2" x14ac:dyDescent="0.25">
      <c r="A406" s="3">
        <v>0.59</v>
      </c>
      <c r="B406" s="3">
        <v>36.549999999999997</v>
      </c>
    </row>
    <row r="407" spans="1:2" x14ac:dyDescent="0.25">
      <c r="A407" s="2">
        <v>0.56999999999999995</v>
      </c>
      <c r="B407" s="2">
        <v>31.28</v>
      </c>
    </row>
    <row r="408" spans="1:2" x14ac:dyDescent="0.25">
      <c r="A408" s="3">
        <v>0.5</v>
      </c>
      <c r="B408" s="3">
        <v>35.61</v>
      </c>
    </row>
    <row r="409" spans="1:2" x14ac:dyDescent="0.25">
      <c r="A409" s="2">
        <v>0.5</v>
      </c>
      <c r="B409" s="2">
        <v>35.79</v>
      </c>
    </row>
    <row r="410" spans="1:2" x14ac:dyDescent="0.25">
      <c r="A410" s="3">
        <v>0.34</v>
      </c>
      <c r="B410" s="3">
        <v>36.200000000000003</v>
      </c>
    </row>
    <row r="411" spans="1:2" x14ac:dyDescent="0.25">
      <c r="A411" s="2">
        <v>0.31</v>
      </c>
      <c r="B411" s="2">
        <v>42.59</v>
      </c>
    </row>
    <row r="412" spans="1:2" x14ac:dyDescent="0.25">
      <c r="A412" s="3">
        <v>0.18</v>
      </c>
      <c r="B412" s="3">
        <v>37.49</v>
      </c>
    </row>
    <row r="413" spans="1:2" x14ac:dyDescent="0.25">
      <c r="A413" s="2">
        <v>3.46</v>
      </c>
      <c r="B413" s="2">
        <v>19.600000000000001</v>
      </c>
    </row>
    <row r="414" spans="1:2" x14ac:dyDescent="0.25">
      <c r="A414" s="3">
        <v>0.56000000000000005</v>
      </c>
      <c r="B414" s="3">
        <v>35.82</v>
      </c>
    </row>
    <row r="415" spans="1:2" x14ac:dyDescent="0.25">
      <c r="A415" s="2">
        <v>0.54</v>
      </c>
      <c r="B415" s="2">
        <v>39.57</v>
      </c>
    </row>
    <row r="416" spans="1:2" x14ac:dyDescent="0.25">
      <c r="A416" s="3">
        <v>0.51</v>
      </c>
      <c r="B416" s="3">
        <v>28.1</v>
      </c>
    </row>
    <row r="417" spans="1:2" x14ac:dyDescent="0.25">
      <c r="A417" s="2">
        <v>0.47</v>
      </c>
      <c r="B417" s="2">
        <v>38.64</v>
      </c>
    </row>
    <row r="418" spans="1:2" x14ac:dyDescent="0.25">
      <c r="A418" s="3">
        <v>0.45</v>
      </c>
      <c r="B418" s="3">
        <v>41.38</v>
      </c>
    </row>
    <row r="419" spans="1:2" x14ac:dyDescent="0.25">
      <c r="A419" s="2">
        <v>0.45</v>
      </c>
      <c r="B419" s="2">
        <v>39.36</v>
      </c>
    </row>
    <row r="420" spans="1:2" x14ac:dyDescent="0.25">
      <c r="A420" s="3">
        <v>0.42</v>
      </c>
      <c r="B420" s="3">
        <v>34.15</v>
      </c>
    </row>
    <row r="421" spans="1:2" x14ac:dyDescent="0.25">
      <c r="A421" s="2">
        <v>0.4</v>
      </c>
      <c r="B421" s="2">
        <v>40.1</v>
      </c>
    </row>
    <row r="422" spans="1:2" x14ac:dyDescent="0.25">
      <c r="A422" s="3">
        <v>0.19</v>
      </c>
      <c r="B422" s="3">
        <v>31.06</v>
      </c>
    </row>
    <row r="423" spans="1:2" x14ac:dyDescent="0.25">
      <c r="A423" s="2">
        <v>0.17</v>
      </c>
      <c r="B423" s="2">
        <v>40.82</v>
      </c>
    </row>
    <row r="424" spans="1:2" x14ac:dyDescent="0.25">
      <c r="A424" s="3">
        <v>0.11</v>
      </c>
      <c r="B424" s="3">
        <v>41.48</v>
      </c>
    </row>
    <row r="425" spans="1:2" x14ac:dyDescent="0.25">
      <c r="A425" s="2">
        <v>2.66</v>
      </c>
      <c r="B425" s="2">
        <v>26.84</v>
      </c>
    </row>
    <row r="426" spans="1:2" x14ac:dyDescent="0.25">
      <c r="A426" s="3">
        <v>0.9</v>
      </c>
      <c r="B426" s="3">
        <v>29.66</v>
      </c>
    </row>
    <row r="427" spans="1:2" x14ac:dyDescent="0.25">
      <c r="A427" s="2">
        <v>0.78</v>
      </c>
      <c r="B427" s="2">
        <v>33.54</v>
      </c>
    </row>
    <row r="428" spans="1:2" x14ac:dyDescent="0.25">
      <c r="A428" s="3">
        <v>0.68</v>
      </c>
      <c r="B428" s="3">
        <v>30.79</v>
      </c>
    </row>
    <row r="429" spans="1:2" x14ac:dyDescent="0.25">
      <c r="A429" s="2">
        <v>0.67</v>
      </c>
      <c r="B429" s="2">
        <v>32.79</v>
      </c>
    </row>
    <row r="430" spans="1:2" x14ac:dyDescent="0.25">
      <c r="A430" s="3">
        <v>0.67</v>
      </c>
      <c r="B430" s="3">
        <v>34.020000000000003</v>
      </c>
    </row>
    <row r="431" spans="1:2" x14ac:dyDescent="0.25">
      <c r="A431" s="2">
        <v>0.49</v>
      </c>
      <c r="B431" s="2">
        <v>35.04</v>
      </c>
    </row>
    <row r="432" spans="1:2" x14ac:dyDescent="0.25">
      <c r="A432" s="3">
        <v>0.48</v>
      </c>
      <c r="B432" s="3">
        <v>29.74</v>
      </c>
    </row>
    <row r="433" spans="1:2" x14ac:dyDescent="0.25">
      <c r="A433" s="2">
        <v>0.47</v>
      </c>
      <c r="B433" s="2">
        <v>38.83</v>
      </c>
    </row>
    <row r="434" spans="1:2" x14ac:dyDescent="0.25">
      <c r="A434" s="3">
        <v>0.34</v>
      </c>
      <c r="B434" s="3">
        <v>44.31</v>
      </c>
    </row>
    <row r="435" spans="1:2" x14ac:dyDescent="0.25">
      <c r="A435" s="2">
        <v>0.25</v>
      </c>
      <c r="B435" s="2">
        <v>38.65</v>
      </c>
    </row>
    <row r="436" spans="1:2" x14ac:dyDescent="0.25">
      <c r="A436" s="3">
        <v>0.16</v>
      </c>
      <c r="B436" s="3">
        <v>35.229999999999997</v>
      </c>
    </row>
    <row r="437" spans="1:2" x14ac:dyDescent="0.25">
      <c r="A437" s="2">
        <v>2.41</v>
      </c>
      <c r="B437" s="2">
        <v>27.81</v>
      </c>
    </row>
    <row r="438" spans="1:2" x14ac:dyDescent="0.25">
      <c r="A438" s="3">
        <v>0.68</v>
      </c>
      <c r="B438" s="3">
        <v>32.270000000000003</v>
      </c>
    </row>
    <row r="439" spans="1:2" x14ac:dyDescent="0.25">
      <c r="A439" s="2">
        <v>0.63</v>
      </c>
      <c r="B439" s="2">
        <v>37.880000000000003</v>
      </c>
    </row>
    <row r="440" spans="1:2" x14ac:dyDescent="0.25">
      <c r="A440" s="3">
        <v>0.54</v>
      </c>
      <c r="B440" s="3">
        <v>34.630000000000003</v>
      </c>
    </row>
    <row r="441" spans="1:2" x14ac:dyDescent="0.25">
      <c r="A441" s="2">
        <v>0.45</v>
      </c>
      <c r="B441" s="2">
        <v>33.76</v>
      </c>
    </row>
    <row r="442" spans="1:2" x14ac:dyDescent="0.25">
      <c r="A442" s="3">
        <v>0.44</v>
      </c>
      <c r="B442" s="3">
        <v>31.24</v>
      </c>
    </row>
    <row r="443" spans="1:2" x14ac:dyDescent="0.25">
      <c r="A443" s="2">
        <v>0.4</v>
      </c>
      <c r="B443" s="2">
        <v>27.92</v>
      </c>
    </row>
    <row r="444" spans="1:2" x14ac:dyDescent="0.25">
      <c r="A444" s="3">
        <v>0.4</v>
      </c>
      <c r="B444" s="3">
        <v>39.07</v>
      </c>
    </row>
    <row r="445" spans="1:2" x14ac:dyDescent="0.25">
      <c r="A445" s="2">
        <v>0.31</v>
      </c>
      <c r="B445" s="2">
        <v>34.19</v>
      </c>
    </row>
    <row r="446" spans="1:2" x14ac:dyDescent="0.25">
      <c r="A446" s="3">
        <v>0.28999999999999998</v>
      </c>
      <c r="B446" s="3">
        <v>39.729999999999997</v>
      </c>
    </row>
    <row r="447" spans="1:2" x14ac:dyDescent="0.25">
      <c r="A447" s="2">
        <v>0.28999999999999998</v>
      </c>
      <c r="B447" s="2">
        <v>40.94</v>
      </c>
    </row>
    <row r="448" spans="1:2" x14ac:dyDescent="0.25">
      <c r="A448" s="3">
        <v>0.25</v>
      </c>
      <c r="B448" s="3">
        <v>30.69</v>
      </c>
    </row>
    <row r="449" spans="1:2" x14ac:dyDescent="0.25">
      <c r="A449" s="2">
        <v>0.88</v>
      </c>
      <c r="B449" s="2">
        <v>37.619999999999997</v>
      </c>
    </row>
    <row r="450" spans="1:2" x14ac:dyDescent="0.25">
      <c r="A450" s="3">
        <v>0.82</v>
      </c>
      <c r="B450" s="3">
        <v>36.28</v>
      </c>
    </row>
    <row r="451" spans="1:2" x14ac:dyDescent="0.25">
      <c r="A451" s="2">
        <v>0.59</v>
      </c>
      <c r="B451" s="2">
        <v>32.659999999999997</v>
      </c>
    </row>
    <row r="452" spans="1:2" x14ac:dyDescent="0.25">
      <c r="A452" s="3">
        <v>0.51</v>
      </c>
      <c r="B452" s="3">
        <v>30.24</v>
      </c>
    </row>
    <row r="453" spans="1:2" x14ac:dyDescent="0.25">
      <c r="A453" s="2">
        <v>0.48</v>
      </c>
      <c r="B453" s="2">
        <v>36.69</v>
      </c>
    </row>
    <row r="454" spans="1:2" x14ac:dyDescent="0.25">
      <c r="A454" s="3">
        <v>0.47</v>
      </c>
      <c r="B454" s="3">
        <v>36.08</v>
      </c>
    </row>
    <row r="455" spans="1:2" x14ac:dyDescent="0.25">
      <c r="A455" s="2">
        <v>0.41</v>
      </c>
      <c r="B455" s="2">
        <v>32.78</v>
      </c>
    </row>
    <row r="456" spans="1:2" x14ac:dyDescent="0.25">
      <c r="A456" s="3">
        <v>0.41</v>
      </c>
      <c r="B456" s="3">
        <v>29.61</v>
      </c>
    </row>
    <row r="457" spans="1:2" x14ac:dyDescent="0.25">
      <c r="A457" s="2">
        <v>0.34</v>
      </c>
      <c r="B457" s="2">
        <v>38.450000000000003</v>
      </c>
    </row>
    <row r="458" spans="1:2" x14ac:dyDescent="0.25">
      <c r="A458" s="3">
        <v>0.28999999999999998</v>
      </c>
      <c r="B458" s="3">
        <v>37.380000000000003</v>
      </c>
    </row>
    <row r="459" spans="1:2" x14ac:dyDescent="0.25">
      <c r="A459" s="2">
        <v>0.19</v>
      </c>
      <c r="B459" s="2">
        <v>43.61</v>
      </c>
    </row>
    <row r="460" spans="1:2" x14ac:dyDescent="0.25">
      <c r="A460" s="3">
        <v>0.12</v>
      </c>
      <c r="B460" s="3">
        <v>33.39</v>
      </c>
    </row>
    <row r="461" spans="1:2" x14ac:dyDescent="0.25">
      <c r="A461" s="2">
        <v>0.87</v>
      </c>
      <c r="B461" s="2">
        <v>32.130000000000003</v>
      </c>
    </row>
    <row r="462" spans="1:2" x14ac:dyDescent="0.25">
      <c r="A462" s="3">
        <v>0.74</v>
      </c>
      <c r="B462" s="3">
        <v>33.11</v>
      </c>
    </row>
    <row r="463" spans="1:2" x14ac:dyDescent="0.25">
      <c r="A463" s="2">
        <v>0.66</v>
      </c>
      <c r="B463" s="2">
        <v>36.590000000000003</v>
      </c>
    </row>
    <row r="464" spans="1:2" x14ac:dyDescent="0.25">
      <c r="A464" s="3">
        <v>0.66</v>
      </c>
      <c r="B464" s="3">
        <v>38.299999999999997</v>
      </c>
    </row>
    <row r="465" spans="1:2" x14ac:dyDescent="0.25">
      <c r="A465" s="2">
        <v>0.46</v>
      </c>
      <c r="B465" s="2">
        <v>28.64</v>
      </c>
    </row>
    <row r="466" spans="1:2" x14ac:dyDescent="0.25">
      <c r="A466" s="3">
        <v>0.45</v>
      </c>
      <c r="B466" s="3">
        <v>33.82</v>
      </c>
    </row>
    <row r="467" spans="1:2" x14ac:dyDescent="0.25">
      <c r="A467" s="2">
        <v>0.39</v>
      </c>
      <c r="B467" s="2">
        <v>35.229999999999997</v>
      </c>
    </row>
    <row r="468" spans="1:2" x14ac:dyDescent="0.25">
      <c r="A468" s="3">
        <v>0.37</v>
      </c>
      <c r="B468" s="3">
        <v>43.02</v>
      </c>
    </row>
    <row r="469" spans="1:2" x14ac:dyDescent="0.25">
      <c r="A469" s="2">
        <v>0.35</v>
      </c>
      <c r="B469" s="2">
        <v>36.21</v>
      </c>
    </row>
    <row r="470" spans="1:2" x14ac:dyDescent="0.25">
      <c r="A470" s="3">
        <v>0.34</v>
      </c>
      <c r="B470" s="3">
        <v>39.46</v>
      </c>
    </row>
    <row r="471" spans="1:2" x14ac:dyDescent="0.25">
      <c r="A471" s="2">
        <v>0.21</v>
      </c>
      <c r="B471" s="2">
        <v>34.57</v>
      </c>
    </row>
    <row r="472" spans="1:2" x14ac:dyDescent="0.25">
      <c r="A472" s="3">
        <v>0.17</v>
      </c>
      <c r="B472" s="3">
        <v>38.72</v>
      </c>
    </row>
    <row r="473" spans="1:2" x14ac:dyDescent="0.25">
      <c r="A473" s="2">
        <v>0.72</v>
      </c>
      <c r="B473" s="2">
        <v>33.950000000000003</v>
      </c>
    </row>
    <row r="474" spans="1:2" x14ac:dyDescent="0.25">
      <c r="A474" s="3">
        <v>0.57999999999999996</v>
      </c>
      <c r="B474" s="3">
        <v>38.24</v>
      </c>
    </row>
    <row r="475" spans="1:2" x14ac:dyDescent="0.25">
      <c r="A475" s="2">
        <v>0.56999999999999995</v>
      </c>
      <c r="B475" s="2">
        <v>38.9</v>
      </c>
    </row>
    <row r="476" spans="1:2" x14ac:dyDescent="0.25">
      <c r="A476" s="3">
        <v>0.52</v>
      </c>
      <c r="B476" s="3">
        <v>34.18</v>
      </c>
    </row>
    <row r="477" spans="1:2" x14ac:dyDescent="0.25">
      <c r="A477" s="2">
        <v>0.51</v>
      </c>
      <c r="B477" s="2">
        <v>36.200000000000003</v>
      </c>
    </row>
    <row r="478" spans="1:2" x14ac:dyDescent="0.25">
      <c r="A478" s="3">
        <v>0.48</v>
      </c>
      <c r="B478" s="3">
        <v>34.54</v>
      </c>
    </row>
    <row r="479" spans="1:2" x14ac:dyDescent="0.25">
      <c r="A479" s="2">
        <v>0.42</v>
      </c>
      <c r="B479" s="2">
        <v>32.47</v>
      </c>
    </row>
    <row r="480" spans="1:2" x14ac:dyDescent="0.25">
      <c r="A480" s="3">
        <v>0.32</v>
      </c>
      <c r="B480" s="3">
        <v>38</v>
      </c>
    </row>
    <row r="481" spans="1:2" x14ac:dyDescent="0.25">
      <c r="A481" s="2">
        <v>0.2</v>
      </c>
      <c r="B481" s="2">
        <v>42.18</v>
      </c>
    </row>
    <row r="482" spans="1:2" x14ac:dyDescent="0.25">
      <c r="A482" s="3">
        <v>0.17</v>
      </c>
      <c r="B482" s="3">
        <v>28.74</v>
      </c>
    </row>
    <row r="483" spans="1:2" x14ac:dyDescent="0.25">
      <c r="A483" s="2">
        <v>0.15</v>
      </c>
      <c r="B483" s="2">
        <v>39.44</v>
      </c>
    </row>
    <row r="484" spans="1:2" x14ac:dyDescent="0.25">
      <c r="A484" s="3">
        <v>0.03</v>
      </c>
      <c r="B484" s="3">
        <v>40.89</v>
      </c>
    </row>
    <row r="485" spans="1:2" x14ac:dyDescent="0.25">
      <c r="A485" s="2">
        <v>0.78</v>
      </c>
      <c r="B485" s="2">
        <v>35.159999999999997</v>
      </c>
    </row>
    <row r="486" spans="1:2" x14ac:dyDescent="0.25">
      <c r="A486" s="3">
        <v>0.64</v>
      </c>
      <c r="B486" s="3">
        <v>31.82</v>
      </c>
    </row>
    <row r="487" spans="1:2" x14ac:dyDescent="0.25">
      <c r="A487" s="2">
        <v>0.6</v>
      </c>
      <c r="B487" s="2">
        <v>39.92</v>
      </c>
    </row>
    <row r="488" spans="1:2" x14ac:dyDescent="0.25">
      <c r="A488" s="3">
        <v>0.41</v>
      </c>
      <c r="B488" s="3">
        <v>39.35</v>
      </c>
    </row>
    <row r="489" spans="1:2" x14ac:dyDescent="0.25">
      <c r="A489" s="2">
        <v>0.39</v>
      </c>
      <c r="B489" s="2">
        <v>37.06</v>
      </c>
    </row>
    <row r="490" spans="1:2" x14ac:dyDescent="0.25">
      <c r="A490" s="3">
        <v>0.35</v>
      </c>
      <c r="B490" s="3">
        <v>34.909999999999997</v>
      </c>
    </row>
    <row r="491" spans="1:2" x14ac:dyDescent="0.25">
      <c r="A491" s="2">
        <v>0.35</v>
      </c>
      <c r="B491" s="2">
        <v>39.119999999999997</v>
      </c>
    </row>
    <row r="492" spans="1:2" x14ac:dyDescent="0.25">
      <c r="A492" s="3">
        <v>0.32</v>
      </c>
      <c r="B492" s="3">
        <v>32.68</v>
      </c>
    </row>
    <row r="493" spans="1:2" x14ac:dyDescent="0.25">
      <c r="A493" s="2">
        <v>0.21</v>
      </c>
      <c r="B493" s="2">
        <v>42.11</v>
      </c>
    </row>
    <row r="494" spans="1:2" x14ac:dyDescent="0.25">
      <c r="A494" s="3">
        <v>0.21</v>
      </c>
      <c r="B494" s="3">
        <v>44.31</v>
      </c>
    </row>
    <row r="495" spans="1:2" x14ac:dyDescent="0.25">
      <c r="A495" s="2">
        <v>0.18</v>
      </c>
      <c r="B495" s="2">
        <v>44.12</v>
      </c>
    </row>
    <row r="496" spans="1:2" x14ac:dyDescent="0.25">
      <c r="A496" s="3">
        <v>0.13</v>
      </c>
      <c r="B496" s="3">
        <v>34.71</v>
      </c>
    </row>
    <row r="497" spans="1:2" x14ac:dyDescent="0.25">
      <c r="A497" s="2">
        <v>0.96</v>
      </c>
      <c r="B497" s="2">
        <v>27.11</v>
      </c>
    </row>
    <row r="498" spans="1:2" x14ac:dyDescent="0.25">
      <c r="A498" s="3">
        <v>0.76</v>
      </c>
      <c r="B498" s="3">
        <v>35.89</v>
      </c>
    </row>
    <row r="499" spans="1:2" x14ac:dyDescent="0.25">
      <c r="A499" s="2">
        <v>0.63</v>
      </c>
      <c r="B499" s="2">
        <v>30.87</v>
      </c>
    </row>
    <row r="500" spans="1:2" x14ac:dyDescent="0.25">
      <c r="A500" s="3">
        <v>0.57999999999999996</v>
      </c>
      <c r="B500" s="3">
        <v>33.72</v>
      </c>
    </row>
    <row r="501" spans="1:2" x14ac:dyDescent="0.25">
      <c r="A501" s="2">
        <v>0.56999999999999995</v>
      </c>
      <c r="B501" s="2">
        <v>41.82</v>
      </c>
    </row>
    <row r="502" spans="1:2" x14ac:dyDescent="0.25">
      <c r="A502" s="3">
        <v>0.56000000000000005</v>
      </c>
      <c r="B502" s="3">
        <v>37.6</v>
      </c>
    </row>
    <row r="503" spans="1:2" x14ac:dyDescent="0.25">
      <c r="A503" s="2">
        <v>0.49</v>
      </c>
      <c r="B503" s="2">
        <v>32.33</v>
      </c>
    </row>
    <row r="504" spans="1:2" x14ac:dyDescent="0.25">
      <c r="A504" s="3">
        <v>0.45</v>
      </c>
      <c r="B504" s="3">
        <v>34.5</v>
      </c>
    </row>
    <row r="505" spans="1:2" x14ac:dyDescent="0.25">
      <c r="A505" s="2">
        <v>0.34</v>
      </c>
      <c r="B505" s="2">
        <v>38.659999999999997</v>
      </c>
    </row>
    <row r="506" spans="1:2" x14ac:dyDescent="0.25">
      <c r="A506" s="3">
        <v>0.27</v>
      </c>
      <c r="B506" s="3">
        <v>38.770000000000003</v>
      </c>
    </row>
    <row r="507" spans="1:2" x14ac:dyDescent="0.25">
      <c r="A507" s="2">
        <v>0.26</v>
      </c>
      <c r="B507" s="2">
        <v>44.27</v>
      </c>
    </row>
    <row r="508" spans="1:2" x14ac:dyDescent="0.25">
      <c r="A508" s="3">
        <v>0.24</v>
      </c>
      <c r="B508" s="3">
        <v>41.23</v>
      </c>
    </row>
    <row r="509" spans="1:2" x14ac:dyDescent="0.25">
      <c r="A509" s="2">
        <v>0.8</v>
      </c>
      <c r="B509" s="2">
        <v>40.909999999999997</v>
      </c>
    </row>
    <row r="510" spans="1:2" x14ac:dyDescent="0.25">
      <c r="A510" s="3">
        <v>0.68</v>
      </c>
      <c r="B510" s="3">
        <v>33.880000000000003</v>
      </c>
    </row>
    <row r="511" spans="1:2" x14ac:dyDescent="0.25">
      <c r="A511" s="2">
        <v>0.57999999999999996</v>
      </c>
      <c r="B511" s="2">
        <v>31.5</v>
      </c>
    </row>
    <row r="512" spans="1:2" x14ac:dyDescent="0.25">
      <c r="A512" s="3">
        <v>0.5</v>
      </c>
      <c r="B512" s="3">
        <v>34.26</v>
      </c>
    </row>
    <row r="513" spans="1:2" x14ac:dyDescent="0.25">
      <c r="A513" s="2">
        <v>0.49</v>
      </c>
      <c r="B513" s="2">
        <v>39.630000000000003</v>
      </c>
    </row>
    <row r="514" spans="1:2" x14ac:dyDescent="0.25">
      <c r="A514" s="3">
        <v>0.35</v>
      </c>
      <c r="B514" s="3">
        <v>40.630000000000003</v>
      </c>
    </row>
    <row r="515" spans="1:2" x14ac:dyDescent="0.25">
      <c r="A515" s="2">
        <v>0.33</v>
      </c>
      <c r="B515" s="2">
        <v>43.04</v>
      </c>
    </row>
    <row r="516" spans="1:2" x14ac:dyDescent="0.25">
      <c r="A516" s="3">
        <v>0.26</v>
      </c>
      <c r="B516" s="3">
        <v>41.73</v>
      </c>
    </row>
    <row r="517" spans="1:2" x14ac:dyDescent="0.25">
      <c r="A517" s="2">
        <v>0.22</v>
      </c>
      <c r="B517" s="2">
        <v>35.68</v>
      </c>
    </row>
    <row r="518" spans="1:2" x14ac:dyDescent="0.25">
      <c r="A518" s="3">
        <v>0.22</v>
      </c>
      <c r="B518" s="3">
        <v>31.03</v>
      </c>
    </row>
    <row r="519" spans="1:2" x14ac:dyDescent="0.25">
      <c r="A519" s="2">
        <v>0.2</v>
      </c>
      <c r="B519" s="2">
        <v>38.07</v>
      </c>
    </row>
    <row r="520" spans="1:2" x14ac:dyDescent="0.25">
      <c r="A520" s="3">
        <v>0.16</v>
      </c>
      <c r="B520" s="3">
        <v>39.119999999999997</v>
      </c>
    </row>
    <row r="521" spans="1:2" x14ac:dyDescent="0.25">
      <c r="A521" s="2">
        <v>0.85</v>
      </c>
      <c r="B521" s="2">
        <v>32.39</v>
      </c>
    </row>
    <row r="522" spans="1:2" x14ac:dyDescent="0.25">
      <c r="A522" s="3">
        <v>0.73</v>
      </c>
      <c r="B522" s="3">
        <v>33.28</v>
      </c>
    </row>
    <row r="523" spans="1:2" x14ac:dyDescent="0.25">
      <c r="A523" s="2">
        <v>0.6</v>
      </c>
      <c r="B523" s="2">
        <v>39.549999999999997</v>
      </c>
    </row>
    <row r="524" spans="1:2" x14ac:dyDescent="0.25">
      <c r="A524" s="3">
        <v>0.53</v>
      </c>
      <c r="B524" s="3">
        <v>38.380000000000003</v>
      </c>
    </row>
    <row r="525" spans="1:2" x14ac:dyDescent="0.25">
      <c r="A525" s="2">
        <v>0.51</v>
      </c>
      <c r="B525" s="2">
        <v>32.6</v>
      </c>
    </row>
    <row r="526" spans="1:2" x14ac:dyDescent="0.25">
      <c r="A526" s="3">
        <v>0.51</v>
      </c>
      <c r="B526" s="3">
        <v>41.69</v>
      </c>
    </row>
    <row r="527" spans="1:2" x14ac:dyDescent="0.25">
      <c r="A527" s="2">
        <v>0.43</v>
      </c>
      <c r="B527" s="2">
        <v>33.17</v>
      </c>
    </row>
    <row r="528" spans="1:2" x14ac:dyDescent="0.25">
      <c r="A528" s="3">
        <v>0.28999999999999998</v>
      </c>
      <c r="B528" s="3">
        <v>40.76</v>
      </c>
    </row>
    <row r="529" spans="1:2" x14ac:dyDescent="0.25">
      <c r="A529" s="2">
        <v>0.28000000000000003</v>
      </c>
      <c r="B529" s="2">
        <v>34.950000000000003</v>
      </c>
    </row>
    <row r="530" spans="1:2" x14ac:dyDescent="0.25">
      <c r="A530" s="3">
        <v>0.27</v>
      </c>
      <c r="B530" s="3">
        <v>38.299999999999997</v>
      </c>
    </row>
    <row r="531" spans="1:2" x14ac:dyDescent="0.25">
      <c r="A531" s="2">
        <v>0.27</v>
      </c>
      <c r="B531" s="2">
        <v>43.3</v>
      </c>
    </row>
    <row r="532" spans="1:2" x14ac:dyDescent="0.25">
      <c r="A532" s="3">
        <v>0.18</v>
      </c>
      <c r="B532" s="3">
        <v>37.75</v>
      </c>
    </row>
    <row r="533" spans="1:2" x14ac:dyDescent="0.25">
      <c r="A533" s="2">
        <v>1</v>
      </c>
      <c r="B533" s="2">
        <v>25.92</v>
      </c>
    </row>
    <row r="534" spans="1:2" x14ac:dyDescent="0.25">
      <c r="A534" s="3">
        <v>0.69</v>
      </c>
      <c r="B534" s="3">
        <v>35.51</v>
      </c>
    </row>
    <row r="535" spans="1:2" x14ac:dyDescent="0.25">
      <c r="A535" s="2">
        <v>0.55000000000000004</v>
      </c>
      <c r="B535" s="2">
        <v>30.78</v>
      </c>
    </row>
    <row r="536" spans="1:2" x14ac:dyDescent="0.25">
      <c r="A536" s="3">
        <v>0.48</v>
      </c>
      <c r="B536" s="3">
        <v>36.450000000000003</v>
      </c>
    </row>
    <row r="537" spans="1:2" x14ac:dyDescent="0.25">
      <c r="A537" s="2">
        <v>0.46</v>
      </c>
      <c r="B537" s="2">
        <v>33.71</v>
      </c>
    </row>
    <row r="538" spans="1:2" x14ac:dyDescent="0.25">
      <c r="A538" s="3">
        <v>0.45</v>
      </c>
      <c r="B538" s="3">
        <v>37.46</v>
      </c>
    </row>
    <row r="539" spans="1:2" x14ac:dyDescent="0.25">
      <c r="A539" s="2">
        <v>0.28999999999999998</v>
      </c>
      <c r="B539" s="2">
        <v>31.49</v>
      </c>
    </row>
    <row r="540" spans="1:2" x14ac:dyDescent="0.25">
      <c r="A540" s="3">
        <v>0.26</v>
      </c>
      <c r="B540" s="3">
        <v>38.6</v>
      </c>
    </row>
    <row r="541" spans="1:2" x14ac:dyDescent="0.25">
      <c r="A541" s="2">
        <v>0.24</v>
      </c>
      <c r="B541" s="2">
        <v>36.44</v>
      </c>
    </row>
    <row r="542" spans="1:2" x14ac:dyDescent="0.25">
      <c r="A542" s="3">
        <v>0.21</v>
      </c>
      <c r="B542" s="3">
        <v>33.590000000000003</v>
      </c>
    </row>
    <row r="543" spans="1:2" x14ac:dyDescent="0.25">
      <c r="A543" s="2">
        <v>0.2</v>
      </c>
      <c r="B543" s="2">
        <v>36.83</v>
      </c>
    </row>
    <row r="544" spans="1:2" x14ac:dyDescent="0.25">
      <c r="A544" s="3">
        <v>0.04</v>
      </c>
      <c r="B544" s="3">
        <v>37.96</v>
      </c>
    </row>
    <row r="545" spans="1:2" x14ac:dyDescent="0.25">
      <c r="A545" s="2">
        <v>0.75</v>
      </c>
      <c r="B545" s="2">
        <v>33.909999999999997</v>
      </c>
    </row>
    <row r="546" spans="1:2" x14ac:dyDescent="0.25">
      <c r="A546" s="3">
        <v>0.69</v>
      </c>
      <c r="B546" s="3">
        <v>36.72</v>
      </c>
    </row>
    <row r="547" spans="1:2" x14ac:dyDescent="0.25">
      <c r="A547" s="2">
        <v>0.59</v>
      </c>
      <c r="B547" s="2">
        <v>33.97</v>
      </c>
    </row>
    <row r="548" spans="1:2" x14ac:dyDescent="0.25">
      <c r="A548" s="3">
        <v>0.56999999999999995</v>
      </c>
      <c r="B548" s="3">
        <v>31.1</v>
      </c>
    </row>
    <row r="549" spans="1:2" x14ac:dyDescent="0.25">
      <c r="A549" s="2">
        <v>0.51</v>
      </c>
      <c r="B549" s="2">
        <v>37.590000000000003</v>
      </c>
    </row>
    <row r="550" spans="1:2" x14ac:dyDescent="0.25">
      <c r="A550" s="3">
        <v>0.47</v>
      </c>
      <c r="B550" s="3">
        <v>41.18</v>
      </c>
    </row>
    <row r="551" spans="1:2" x14ac:dyDescent="0.25">
      <c r="A551" s="2">
        <v>0.39</v>
      </c>
      <c r="B551" s="2">
        <v>40.840000000000003</v>
      </c>
    </row>
    <row r="552" spans="1:2" x14ac:dyDescent="0.25">
      <c r="A552" s="3">
        <v>0.38</v>
      </c>
      <c r="B552" s="3">
        <v>39.64</v>
      </c>
    </row>
    <row r="553" spans="1:2" x14ac:dyDescent="0.25">
      <c r="A553" s="2">
        <v>0.25</v>
      </c>
      <c r="B553" s="2">
        <v>35.33</v>
      </c>
    </row>
    <row r="554" spans="1:2" x14ac:dyDescent="0.25">
      <c r="A554" s="3">
        <v>0.22</v>
      </c>
      <c r="B554" s="3">
        <v>35.74</v>
      </c>
    </row>
    <row r="555" spans="1:2" x14ac:dyDescent="0.25">
      <c r="A555" s="2">
        <v>0.2</v>
      </c>
      <c r="B555" s="2">
        <v>31.87</v>
      </c>
    </row>
    <row r="556" spans="1:2" x14ac:dyDescent="0.25">
      <c r="A556" s="3">
        <v>0.2</v>
      </c>
      <c r="B556" s="3">
        <v>42.05</v>
      </c>
    </row>
    <row r="557" spans="1:2" x14ac:dyDescent="0.25">
      <c r="A557" s="2">
        <v>0.74</v>
      </c>
      <c r="B557" s="2">
        <v>33.47</v>
      </c>
    </row>
    <row r="558" spans="1:2" x14ac:dyDescent="0.25">
      <c r="A558" s="3">
        <v>0.53</v>
      </c>
      <c r="B558" s="3">
        <v>40.61</v>
      </c>
    </row>
    <row r="559" spans="1:2" x14ac:dyDescent="0.25">
      <c r="A559" s="2">
        <v>0.53</v>
      </c>
      <c r="B559" s="2">
        <v>42.71</v>
      </c>
    </row>
    <row r="560" spans="1:2" x14ac:dyDescent="0.25">
      <c r="A560" s="3">
        <v>0.46</v>
      </c>
      <c r="B560" s="3">
        <v>33.07</v>
      </c>
    </row>
    <row r="561" spans="1:2" x14ac:dyDescent="0.25">
      <c r="A561" s="2">
        <v>0.45</v>
      </c>
      <c r="B561" s="2">
        <v>33.08</v>
      </c>
    </row>
    <row r="562" spans="1:2" x14ac:dyDescent="0.25">
      <c r="A562" s="3">
        <v>0.38</v>
      </c>
      <c r="B562" s="3">
        <v>37.799999999999997</v>
      </c>
    </row>
    <row r="563" spans="1:2" x14ac:dyDescent="0.25">
      <c r="A563" s="2">
        <v>0.32</v>
      </c>
      <c r="B563" s="2">
        <v>32.61</v>
      </c>
    </row>
    <row r="564" spans="1:2" x14ac:dyDescent="0.25">
      <c r="A564" s="3">
        <v>0.28999999999999998</v>
      </c>
      <c r="B564" s="3">
        <v>35.99</v>
      </c>
    </row>
    <row r="565" spans="1:2" x14ac:dyDescent="0.25">
      <c r="A565" s="2">
        <v>0.25</v>
      </c>
      <c r="B565" s="2">
        <v>41.07</v>
      </c>
    </row>
    <row r="566" spans="1:2" x14ac:dyDescent="0.25">
      <c r="A566" s="3">
        <v>0.11</v>
      </c>
      <c r="B566" s="3">
        <v>31.39</v>
      </c>
    </row>
    <row r="567" spans="1:2" x14ac:dyDescent="0.25">
      <c r="A567" s="2">
        <v>0.11</v>
      </c>
      <c r="B567" s="2">
        <v>37.29</v>
      </c>
    </row>
    <row r="568" spans="1:2" x14ac:dyDescent="0.25">
      <c r="A568" s="3">
        <v>0.1</v>
      </c>
      <c r="B568" s="3">
        <v>43.81</v>
      </c>
    </row>
    <row r="569" spans="1:2" x14ac:dyDescent="0.25">
      <c r="A569" s="2">
        <v>1.1299999999999999</v>
      </c>
      <c r="B569" s="2">
        <v>35.020000000000003</v>
      </c>
    </row>
    <row r="570" spans="1:2" x14ac:dyDescent="0.25">
      <c r="A570" s="3">
        <v>0.69</v>
      </c>
      <c r="B570" s="3">
        <v>32.25</v>
      </c>
    </row>
    <row r="571" spans="1:2" x14ac:dyDescent="0.25">
      <c r="A571" s="2">
        <v>0.65</v>
      </c>
      <c r="B571" s="2">
        <v>31.94</v>
      </c>
    </row>
    <row r="572" spans="1:2" x14ac:dyDescent="0.25">
      <c r="A572" s="3">
        <v>0.63</v>
      </c>
      <c r="B572" s="3">
        <v>32.979999999999997</v>
      </c>
    </row>
    <row r="573" spans="1:2" x14ac:dyDescent="0.25">
      <c r="A573" s="2">
        <v>0.59</v>
      </c>
      <c r="B573" s="2">
        <v>39.799999999999997</v>
      </c>
    </row>
    <row r="574" spans="1:2" x14ac:dyDescent="0.25">
      <c r="A574" s="3">
        <v>0.41</v>
      </c>
      <c r="B574" s="3">
        <v>41.99</v>
      </c>
    </row>
    <row r="575" spans="1:2" x14ac:dyDescent="0.25">
      <c r="A575" s="2">
        <v>0.28000000000000003</v>
      </c>
      <c r="B575" s="2">
        <v>30.59</v>
      </c>
    </row>
    <row r="576" spans="1:2" x14ac:dyDescent="0.25">
      <c r="A576" s="3">
        <v>0.27</v>
      </c>
      <c r="B576" s="3">
        <v>38.130000000000003</v>
      </c>
    </row>
    <row r="577" spans="1:2" x14ac:dyDescent="0.25">
      <c r="A577" s="2">
        <v>0.24</v>
      </c>
      <c r="B577" s="2">
        <v>34.6</v>
      </c>
    </row>
    <row r="578" spans="1:2" x14ac:dyDescent="0.25">
      <c r="A578" s="3">
        <v>0.24</v>
      </c>
      <c r="B578" s="3">
        <v>41.8</v>
      </c>
    </row>
    <row r="579" spans="1:2" x14ac:dyDescent="0.25">
      <c r="A579" s="2">
        <v>0.19</v>
      </c>
      <c r="B579" s="2">
        <v>43.19</v>
      </c>
    </row>
    <row r="580" spans="1:2" x14ac:dyDescent="0.25">
      <c r="A580" s="3">
        <v>0.16</v>
      </c>
      <c r="B580" s="3">
        <v>36.85</v>
      </c>
    </row>
    <row r="581" spans="1:2" x14ac:dyDescent="0.25">
      <c r="A581" s="2">
        <v>0.75</v>
      </c>
      <c r="B581" s="2">
        <v>30.07</v>
      </c>
    </row>
    <row r="582" spans="1:2" x14ac:dyDescent="0.25">
      <c r="A582" s="3">
        <v>0.6</v>
      </c>
      <c r="B582" s="3">
        <v>34.85</v>
      </c>
    </row>
    <row r="583" spans="1:2" x14ac:dyDescent="0.25">
      <c r="A583" s="2">
        <v>0.47</v>
      </c>
      <c r="B583" s="2">
        <v>33.700000000000003</v>
      </c>
    </row>
    <row r="584" spans="1:2" x14ac:dyDescent="0.25">
      <c r="A584" s="3">
        <v>0.46</v>
      </c>
      <c r="B584" s="3">
        <v>40.270000000000003</v>
      </c>
    </row>
    <row r="585" spans="1:2" x14ac:dyDescent="0.25">
      <c r="A585" s="2">
        <v>0.44</v>
      </c>
      <c r="B585" s="2">
        <v>34.81</v>
      </c>
    </row>
    <row r="586" spans="1:2" x14ac:dyDescent="0.25">
      <c r="A586" s="3">
        <v>0.37</v>
      </c>
      <c r="B586" s="3">
        <v>37.1</v>
      </c>
    </row>
    <row r="587" spans="1:2" x14ac:dyDescent="0.25">
      <c r="A587" s="2">
        <v>0.37</v>
      </c>
      <c r="B587" s="2">
        <v>37.369999999999997</v>
      </c>
    </row>
    <row r="588" spans="1:2" x14ac:dyDescent="0.25">
      <c r="A588" s="3">
        <v>0.36</v>
      </c>
      <c r="B588" s="3">
        <v>41.68</v>
      </c>
    </row>
    <row r="589" spans="1:2" x14ac:dyDescent="0.25">
      <c r="A589" s="2">
        <v>0.3</v>
      </c>
      <c r="B589" s="2">
        <v>32.36</v>
      </c>
    </row>
    <row r="590" spans="1:2" x14ac:dyDescent="0.25">
      <c r="A590" s="3">
        <v>0.28999999999999998</v>
      </c>
      <c r="B590" s="3">
        <v>38.99</v>
      </c>
    </row>
    <row r="591" spans="1:2" x14ac:dyDescent="0.25">
      <c r="A591" s="2">
        <v>0.16</v>
      </c>
      <c r="B591" s="2">
        <v>39.4</v>
      </c>
    </row>
    <row r="592" spans="1:2" x14ac:dyDescent="0.25">
      <c r="A592" s="3">
        <v>0.14000000000000001</v>
      </c>
      <c r="B592" s="3">
        <v>33.97</v>
      </c>
    </row>
    <row r="593" spans="1:2" x14ac:dyDescent="0.25">
      <c r="A593" s="2">
        <v>1.1499999999999999</v>
      </c>
      <c r="B593" s="2">
        <v>38.880000000000003</v>
      </c>
    </row>
    <row r="594" spans="1:2" x14ac:dyDescent="0.25">
      <c r="A594" s="3">
        <v>0.79</v>
      </c>
      <c r="B594" s="3">
        <v>35.54</v>
      </c>
    </row>
    <row r="595" spans="1:2" x14ac:dyDescent="0.25">
      <c r="A595" s="2">
        <v>0.59</v>
      </c>
      <c r="B595" s="2">
        <v>31.15</v>
      </c>
    </row>
    <row r="596" spans="1:2" x14ac:dyDescent="0.25">
      <c r="A596" s="3">
        <v>0.57999999999999996</v>
      </c>
      <c r="B596" s="3">
        <v>32.18</v>
      </c>
    </row>
    <row r="597" spans="1:2" x14ac:dyDescent="0.25">
      <c r="A597" s="2">
        <v>0.43</v>
      </c>
      <c r="B597" s="2">
        <v>40.409999999999997</v>
      </c>
    </row>
    <row r="598" spans="1:2" x14ac:dyDescent="0.25">
      <c r="A598" s="3">
        <v>0.43</v>
      </c>
      <c r="B598" s="3">
        <v>38.92</v>
      </c>
    </row>
    <row r="599" spans="1:2" x14ac:dyDescent="0.25">
      <c r="A599" s="2">
        <v>0.42</v>
      </c>
      <c r="B599" s="2">
        <v>33.28</v>
      </c>
    </row>
    <row r="600" spans="1:2" x14ac:dyDescent="0.25">
      <c r="A600" s="3">
        <v>0.35</v>
      </c>
      <c r="B600" s="3">
        <v>29.27</v>
      </c>
    </row>
    <row r="601" spans="1:2" x14ac:dyDescent="0.25">
      <c r="A601" s="2">
        <v>0.33</v>
      </c>
      <c r="B601" s="2">
        <v>31.35</v>
      </c>
    </row>
    <row r="602" spans="1:2" x14ac:dyDescent="0.25">
      <c r="A602" s="3">
        <v>0.32</v>
      </c>
      <c r="B602" s="3">
        <v>44.38</v>
      </c>
    </row>
    <row r="603" spans="1:2" x14ac:dyDescent="0.25">
      <c r="A603" s="2">
        <v>0.25</v>
      </c>
      <c r="B603" s="2">
        <v>36.659999999999997</v>
      </c>
    </row>
    <row r="604" spans="1:2" x14ac:dyDescent="0.25">
      <c r="A604" s="3">
        <v>0.15</v>
      </c>
      <c r="B604" s="3">
        <v>37.049999999999997</v>
      </c>
    </row>
    <row r="605" spans="1:2" x14ac:dyDescent="0.25">
      <c r="A605" s="2">
        <v>0.94</v>
      </c>
      <c r="B605" s="2">
        <v>34.01</v>
      </c>
    </row>
    <row r="606" spans="1:2" x14ac:dyDescent="0.25">
      <c r="A606" s="3">
        <v>0.6</v>
      </c>
      <c r="B606" s="3">
        <v>31.58</v>
      </c>
    </row>
    <row r="607" spans="1:2" x14ac:dyDescent="0.25">
      <c r="A607" s="2">
        <v>0.55000000000000004</v>
      </c>
      <c r="B607" s="2">
        <v>32.69</v>
      </c>
    </row>
    <row r="608" spans="1:2" x14ac:dyDescent="0.25">
      <c r="A608" s="3">
        <v>0.5</v>
      </c>
      <c r="B608" s="3">
        <v>32.76</v>
      </c>
    </row>
    <row r="609" spans="1:2" x14ac:dyDescent="0.25">
      <c r="A609" s="2">
        <v>0.43</v>
      </c>
      <c r="B609" s="2">
        <v>37.700000000000003</v>
      </c>
    </row>
    <row r="610" spans="1:2" x14ac:dyDescent="0.25">
      <c r="A610" s="3">
        <v>0.35</v>
      </c>
      <c r="B610" s="3">
        <v>33.700000000000003</v>
      </c>
    </row>
    <row r="611" spans="1:2" x14ac:dyDescent="0.25">
      <c r="A611" s="2">
        <v>0.32</v>
      </c>
      <c r="B611" s="2">
        <v>33.31</v>
      </c>
    </row>
    <row r="612" spans="1:2" x14ac:dyDescent="0.25">
      <c r="A612" s="3">
        <v>0.28999999999999998</v>
      </c>
      <c r="B612" s="3">
        <v>38.89</v>
      </c>
    </row>
    <row r="613" spans="1:2" x14ac:dyDescent="0.25">
      <c r="A613" s="2">
        <v>0.28999999999999998</v>
      </c>
      <c r="B613" s="2">
        <v>41.68</v>
      </c>
    </row>
    <row r="614" spans="1:2" x14ac:dyDescent="0.25">
      <c r="A614" s="3">
        <v>0.2</v>
      </c>
      <c r="B614" s="3">
        <v>45.06</v>
      </c>
    </row>
    <row r="615" spans="1:2" x14ac:dyDescent="0.25">
      <c r="A615" s="2">
        <v>0.18</v>
      </c>
      <c r="B615" s="2">
        <v>40.64</v>
      </c>
    </row>
    <row r="616" spans="1:2" x14ac:dyDescent="0.25">
      <c r="A616" s="3">
        <v>0.1</v>
      </c>
      <c r="B616" s="3">
        <v>38.86</v>
      </c>
    </row>
    <row r="617" spans="1:2" x14ac:dyDescent="0.25">
      <c r="A617" s="2">
        <v>0.76</v>
      </c>
      <c r="B617" s="2">
        <v>33.25</v>
      </c>
    </row>
    <row r="618" spans="1:2" x14ac:dyDescent="0.25">
      <c r="A618" s="3">
        <v>0.76</v>
      </c>
      <c r="B618" s="3">
        <v>38.56</v>
      </c>
    </row>
    <row r="619" spans="1:2" x14ac:dyDescent="0.25">
      <c r="A619" s="2">
        <v>0.63</v>
      </c>
      <c r="B619" s="2">
        <v>41.06</v>
      </c>
    </row>
    <row r="620" spans="1:2" x14ac:dyDescent="0.25">
      <c r="A620" s="3">
        <v>0.56999999999999995</v>
      </c>
      <c r="B620" s="3">
        <v>45.42</v>
      </c>
    </row>
    <row r="621" spans="1:2" x14ac:dyDescent="0.25">
      <c r="A621" s="2">
        <v>0.46</v>
      </c>
      <c r="B621" s="2">
        <v>33.340000000000003</v>
      </c>
    </row>
    <row r="622" spans="1:2" x14ac:dyDescent="0.25">
      <c r="A622" s="3">
        <v>0.45</v>
      </c>
      <c r="B622" s="3">
        <v>39.93</v>
      </c>
    </row>
    <row r="623" spans="1:2" x14ac:dyDescent="0.25">
      <c r="A623" s="2">
        <v>0.37</v>
      </c>
      <c r="B623" s="2">
        <v>33.200000000000003</v>
      </c>
    </row>
    <row r="624" spans="1:2" x14ac:dyDescent="0.25">
      <c r="A624" s="3">
        <v>0.35</v>
      </c>
      <c r="B624" s="3">
        <v>39.840000000000003</v>
      </c>
    </row>
    <row r="625" spans="1:2" x14ac:dyDescent="0.25">
      <c r="A625" s="2">
        <v>0.3</v>
      </c>
      <c r="B625" s="2">
        <v>39.68</v>
      </c>
    </row>
    <row r="626" spans="1:2" x14ac:dyDescent="0.25">
      <c r="A626" s="3">
        <v>0.3</v>
      </c>
      <c r="B626" s="3">
        <v>35.49</v>
      </c>
    </row>
    <row r="627" spans="1:2" x14ac:dyDescent="0.25">
      <c r="A627" s="2">
        <v>0.19</v>
      </c>
      <c r="B627" s="2">
        <v>40.11</v>
      </c>
    </row>
    <row r="628" spans="1:2" x14ac:dyDescent="0.25">
      <c r="A628" s="3">
        <v>0.16</v>
      </c>
      <c r="B628" s="3">
        <v>38.299999999999997</v>
      </c>
    </row>
    <row r="629" spans="1:2" x14ac:dyDescent="0.25">
      <c r="A629" s="2">
        <v>0.75</v>
      </c>
      <c r="B629" s="2">
        <v>32.15</v>
      </c>
    </row>
    <row r="630" spans="1:2" x14ac:dyDescent="0.25">
      <c r="A630" s="3">
        <v>0.67</v>
      </c>
      <c r="B630" s="3">
        <v>36.53</v>
      </c>
    </row>
    <row r="631" spans="1:2" x14ac:dyDescent="0.25">
      <c r="A631" s="2">
        <v>0.52</v>
      </c>
      <c r="B631" s="2">
        <v>36.520000000000003</v>
      </c>
    </row>
    <row r="632" spans="1:2" x14ac:dyDescent="0.25">
      <c r="A632" s="3">
        <v>0.5</v>
      </c>
      <c r="B632" s="3">
        <v>32.07</v>
      </c>
    </row>
    <row r="633" spans="1:2" x14ac:dyDescent="0.25">
      <c r="A633" s="2">
        <v>0.37</v>
      </c>
      <c r="B633" s="2">
        <v>33.39</v>
      </c>
    </row>
    <row r="634" spans="1:2" x14ac:dyDescent="0.25">
      <c r="A634" s="3">
        <v>0.32</v>
      </c>
      <c r="B634" s="3">
        <v>36.17</v>
      </c>
    </row>
    <row r="635" spans="1:2" x14ac:dyDescent="0.25">
      <c r="A635" s="2">
        <v>0.3</v>
      </c>
      <c r="B635" s="2">
        <v>39.799999999999997</v>
      </c>
    </row>
    <row r="636" spans="1:2" x14ac:dyDescent="0.25">
      <c r="A636" s="3">
        <v>0.3</v>
      </c>
      <c r="B636" s="3">
        <v>41.31</v>
      </c>
    </row>
    <row r="637" spans="1:2" x14ac:dyDescent="0.25">
      <c r="A637" s="2">
        <v>0.21</v>
      </c>
      <c r="B637" s="2">
        <v>41.05</v>
      </c>
    </row>
    <row r="638" spans="1:2" x14ac:dyDescent="0.25">
      <c r="A638" s="3">
        <v>0.2</v>
      </c>
      <c r="B638" s="3">
        <v>32.89</v>
      </c>
    </row>
    <row r="639" spans="1:2" x14ac:dyDescent="0.25">
      <c r="A639" s="2">
        <v>0.18</v>
      </c>
      <c r="B639" s="2">
        <v>35.89</v>
      </c>
    </row>
    <row r="640" spans="1:2" x14ac:dyDescent="0.25">
      <c r="A640" s="3">
        <v>0.08</v>
      </c>
      <c r="B640" s="3">
        <v>36.47</v>
      </c>
    </row>
    <row r="641" spans="1:2" x14ac:dyDescent="0.25">
      <c r="A641" s="2">
        <v>1.73</v>
      </c>
      <c r="B641" s="2">
        <v>28.53</v>
      </c>
    </row>
    <row r="642" spans="1:2" x14ac:dyDescent="0.25">
      <c r="A642" s="3">
        <v>0.9</v>
      </c>
      <c r="B642" s="3">
        <v>28.54</v>
      </c>
    </row>
    <row r="643" spans="1:2" x14ac:dyDescent="0.25">
      <c r="A643" s="2">
        <v>0.68</v>
      </c>
      <c r="B643" s="2">
        <v>33.83</v>
      </c>
    </row>
    <row r="644" spans="1:2" x14ac:dyDescent="0.25">
      <c r="A644" s="3">
        <v>0.61</v>
      </c>
      <c r="B644" s="3">
        <v>37.15</v>
      </c>
    </row>
    <row r="645" spans="1:2" x14ac:dyDescent="0.25">
      <c r="A645" s="2">
        <v>0.56999999999999995</v>
      </c>
      <c r="B645" s="2">
        <v>40.44</v>
      </c>
    </row>
    <row r="646" spans="1:2" x14ac:dyDescent="0.25">
      <c r="A646" s="3">
        <v>0.45</v>
      </c>
      <c r="B646" s="3">
        <v>34.799999999999997</v>
      </c>
    </row>
    <row r="647" spans="1:2" x14ac:dyDescent="0.25">
      <c r="A647" s="2">
        <v>0.45</v>
      </c>
      <c r="B647" s="2">
        <v>32.909999999999997</v>
      </c>
    </row>
    <row r="648" spans="1:2" x14ac:dyDescent="0.25">
      <c r="A648" s="3">
        <v>0.3</v>
      </c>
      <c r="B648" s="3">
        <v>40.380000000000003</v>
      </c>
    </row>
    <row r="649" spans="1:2" x14ac:dyDescent="0.25">
      <c r="A649" s="2">
        <v>0.27</v>
      </c>
      <c r="B649" s="2">
        <v>34.36</v>
      </c>
    </row>
    <row r="650" spans="1:2" x14ac:dyDescent="0.25">
      <c r="A650" s="3">
        <v>0.26</v>
      </c>
      <c r="B650" s="3">
        <v>37.25</v>
      </c>
    </row>
    <row r="651" spans="1:2" x14ac:dyDescent="0.25">
      <c r="A651" s="2">
        <v>0.22</v>
      </c>
      <c r="B651" s="2">
        <v>33.72</v>
      </c>
    </row>
    <row r="652" spans="1:2" x14ac:dyDescent="0.25">
      <c r="A652" s="3">
        <v>0.19</v>
      </c>
      <c r="B652" s="3">
        <v>44.56</v>
      </c>
    </row>
    <row r="653" spans="1:2" x14ac:dyDescent="0.25">
      <c r="A653" s="2">
        <v>0.81</v>
      </c>
      <c r="B653" s="2">
        <v>35.06</v>
      </c>
    </row>
    <row r="654" spans="1:2" x14ac:dyDescent="0.25">
      <c r="A654" s="3">
        <v>0.77</v>
      </c>
      <c r="B654" s="3">
        <v>37.89</v>
      </c>
    </row>
    <row r="655" spans="1:2" x14ac:dyDescent="0.25">
      <c r="A655" s="2">
        <v>0.75</v>
      </c>
      <c r="B655" s="2">
        <v>29.41</v>
      </c>
    </row>
    <row r="656" spans="1:2" x14ac:dyDescent="0.25">
      <c r="A656" s="3">
        <v>0.67</v>
      </c>
      <c r="B656" s="3">
        <v>36.49</v>
      </c>
    </row>
    <row r="657" spans="1:2" x14ac:dyDescent="0.25">
      <c r="A657" s="2">
        <v>0.59</v>
      </c>
      <c r="B657" s="2">
        <v>32.979999999999997</v>
      </c>
    </row>
    <row r="658" spans="1:2" x14ac:dyDescent="0.25">
      <c r="A658" s="3">
        <v>0.57999999999999996</v>
      </c>
      <c r="B658" s="3">
        <v>33.6</v>
      </c>
    </row>
    <row r="659" spans="1:2" x14ac:dyDescent="0.25">
      <c r="A659" s="2">
        <v>0.56999999999999995</v>
      </c>
      <c r="B659" s="2">
        <v>38.07</v>
      </c>
    </row>
    <row r="660" spans="1:2" x14ac:dyDescent="0.25">
      <c r="A660" s="3">
        <v>0.52</v>
      </c>
      <c r="B660" s="3">
        <v>40.71</v>
      </c>
    </row>
    <row r="661" spans="1:2" x14ac:dyDescent="0.25">
      <c r="A661" s="2">
        <v>0.49</v>
      </c>
      <c r="B661" s="2">
        <v>34.58</v>
      </c>
    </row>
    <row r="662" spans="1:2" x14ac:dyDescent="0.25">
      <c r="A662" s="3">
        <v>0.47</v>
      </c>
      <c r="B662" s="3">
        <v>39.21</v>
      </c>
    </row>
    <row r="663" spans="1:2" x14ac:dyDescent="0.25">
      <c r="A663" s="2">
        <v>0.26</v>
      </c>
      <c r="B663" s="2">
        <v>34.31</v>
      </c>
    </row>
    <row r="664" spans="1:2" x14ac:dyDescent="0.25">
      <c r="A664" s="3">
        <v>0</v>
      </c>
      <c r="B664" s="3">
        <v>33.619999999999997</v>
      </c>
    </row>
    <row r="665" spans="1:2" x14ac:dyDescent="0.25">
      <c r="A665" s="2">
        <v>3.34</v>
      </c>
      <c r="B665" s="2">
        <v>23.31</v>
      </c>
    </row>
    <row r="666" spans="1:2" x14ac:dyDescent="0.25">
      <c r="A666" s="3">
        <v>1.07</v>
      </c>
      <c r="B666" s="3">
        <v>32.56</v>
      </c>
    </row>
    <row r="667" spans="1:2" x14ac:dyDescent="0.25">
      <c r="A667" s="2">
        <v>0.59</v>
      </c>
      <c r="B667" s="2">
        <v>40.4</v>
      </c>
    </row>
    <row r="668" spans="1:2" x14ac:dyDescent="0.25">
      <c r="A668" s="3">
        <v>0.53</v>
      </c>
      <c r="B668" s="3">
        <v>33.25</v>
      </c>
    </row>
    <row r="669" spans="1:2" x14ac:dyDescent="0.25">
      <c r="A669" s="2">
        <v>0.41</v>
      </c>
      <c r="B669" s="2">
        <v>37.36</v>
      </c>
    </row>
    <row r="670" spans="1:2" x14ac:dyDescent="0.25">
      <c r="A670" s="3">
        <v>0.32</v>
      </c>
      <c r="B670" s="3">
        <v>37.36</v>
      </c>
    </row>
    <row r="671" spans="1:2" x14ac:dyDescent="0.25">
      <c r="A671" s="2">
        <v>0.3</v>
      </c>
      <c r="B671" s="2">
        <v>39.36</v>
      </c>
    </row>
    <row r="672" spans="1:2" x14ac:dyDescent="0.25">
      <c r="A672" s="3">
        <v>0.28999999999999998</v>
      </c>
      <c r="B672" s="3">
        <v>35.869999999999997</v>
      </c>
    </row>
    <row r="673" spans="1:2" x14ac:dyDescent="0.25">
      <c r="A673" s="2">
        <v>0.28000000000000003</v>
      </c>
      <c r="B673" s="2">
        <v>33.700000000000003</v>
      </c>
    </row>
    <row r="674" spans="1:2" x14ac:dyDescent="0.25">
      <c r="A674" s="3">
        <v>0.2</v>
      </c>
      <c r="B674" s="3">
        <v>40.82</v>
      </c>
    </row>
    <row r="675" spans="1:2" x14ac:dyDescent="0.25">
      <c r="A675" s="2">
        <v>0.2</v>
      </c>
      <c r="B675" s="2">
        <v>44.38</v>
      </c>
    </row>
    <row r="676" spans="1:2" x14ac:dyDescent="0.25">
      <c r="A676" s="3">
        <v>0.14000000000000001</v>
      </c>
      <c r="B676" s="3">
        <v>45.3</v>
      </c>
    </row>
    <row r="677" spans="1:2" x14ac:dyDescent="0.25">
      <c r="A677" s="2">
        <v>1.06</v>
      </c>
      <c r="B677" s="2">
        <v>40.020000000000003</v>
      </c>
    </row>
    <row r="678" spans="1:2" x14ac:dyDescent="0.25">
      <c r="A678" s="3">
        <v>0.81</v>
      </c>
      <c r="B678" s="3">
        <v>33.950000000000003</v>
      </c>
    </row>
    <row r="679" spans="1:2" x14ac:dyDescent="0.25">
      <c r="A679" s="2">
        <v>0.7</v>
      </c>
      <c r="B679" s="2">
        <v>42.3</v>
      </c>
    </row>
    <row r="680" spans="1:2" x14ac:dyDescent="0.25">
      <c r="A680" s="3">
        <v>0.69</v>
      </c>
      <c r="B680" s="3">
        <v>31.36</v>
      </c>
    </row>
    <row r="681" spans="1:2" x14ac:dyDescent="0.25">
      <c r="A681" s="2">
        <v>0.66</v>
      </c>
      <c r="B681" s="2">
        <v>42.64</v>
      </c>
    </row>
    <row r="682" spans="1:2" x14ac:dyDescent="0.25">
      <c r="A682" s="3">
        <v>0.63</v>
      </c>
      <c r="B682" s="3">
        <v>33.83</v>
      </c>
    </row>
    <row r="683" spans="1:2" x14ac:dyDescent="0.25">
      <c r="A683" s="2">
        <v>0.33</v>
      </c>
      <c r="B683" s="2">
        <v>36.020000000000003</v>
      </c>
    </row>
    <row r="684" spans="1:2" x14ac:dyDescent="0.25">
      <c r="A684" s="3">
        <v>0.32</v>
      </c>
      <c r="B684" s="3">
        <v>45.63</v>
      </c>
    </row>
    <row r="685" spans="1:2" x14ac:dyDescent="0.25">
      <c r="A685" s="2">
        <v>0.31</v>
      </c>
      <c r="B685" s="2">
        <v>41.6</v>
      </c>
    </row>
    <row r="686" spans="1:2" x14ac:dyDescent="0.25">
      <c r="A686" s="3">
        <v>0.26</v>
      </c>
      <c r="B686" s="3">
        <v>31.24</v>
      </c>
    </row>
    <row r="687" spans="1:2" x14ac:dyDescent="0.25">
      <c r="A687" s="2">
        <v>0.2</v>
      </c>
      <c r="B687" s="2">
        <v>35.74</v>
      </c>
    </row>
    <row r="688" spans="1:2" x14ac:dyDescent="0.25">
      <c r="A688" s="3">
        <v>0.04</v>
      </c>
      <c r="B688" s="3">
        <v>41.83</v>
      </c>
    </row>
    <row r="689" spans="1:2" x14ac:dyDescent="0.25">
      <c r="A689" s="2">
        <v>0.79</v>
      </c>
      <c r="B689" s="2">
        <v>39.29</v>
      </c>
    </row>
    <row r="690" spans="1:2" x14ac:dyDescent="0.25">
      <c r="A690" s="3">
        <v>0.63</v>
      </c>
      <c r="B690" s="3">
        <v>34.83</v>
      </c>
    </row>
    <row r="691" spans="1:2" x14ac:dyDescent="0.25">
      <c r="A691" s="2">
        <v>0.59</v>
      </c>
      <c r="B691" s="2">
        <v>33.93</v>
      </c>
    </row>
    <row r="692" spans="1:2" x14ac:dyDescent="0.25">
      <c r="A692" s="3">
        <v>0.56999999999999995</v>
      </c>
      <c r="B692" s="3">
        <v>33.11</v>
      </c>
    </row>
    <row r="693" spans="1:2" x14ac:dyDescent="0.25">
      <c r="A693" s="2">
        <v>0.41</v>
      </c>
      <c r="B693" s="2">
        <v>36.119999999999997</v>
      </c>
    </row>
    <row r="694" spans="1:2" x14ac:dyDescent="0.25">
      <c r="A694" s="3">
        <v>0.4</v>
      </c>
      <c r="B694" s="3">
        <v>40.46</v>
      </c>
    </row>
    <row r="695" spans="1:2" x14ac:dyDescent="0.25">
      <c r="A695" s="2">
        <v>0.34</v>
      </c>
      <c r="B695" s="2">
        <v>36.19</v>
      </c>
    </row>
    <row r="696" spans="1:2" x14ac:dyDescent="0.25">
      <c r="A696" s="3">
        <v>0.31</v>
      </c>
      <c r="B696" s="3">
        <v>34.49</v>
      </c>
    </row>
    <row r="697" spans="1:2" x14ac:dyDescent="0.25">
      <c r="A697" s="2">
        <v>0.21</v>
      </c>
      <c r="B697" s="2">
        <v>44.44</v>
      </c>
    </row>
    <row r="698" spans="1:2" x14ac:dyDescent="0.25">
      <c r="A698" s="3">
        <v>0.11</v>
      </c>
      <c r="B698" s="3">
        <v>37.299999999999997</v>
      </c>
    </row>
    <row r="699" spans="1:2" x14ac:dyDescent="0.25">
      <c r="A699" s="2">
        <v>0.08</v>
      </c>
      <c r="B699" s="2">
        <v>43.3</v>
      </c>
    </row>
    <row r="700" spans="1:2" x14ac:dyDescent="0.25">
      <c r="A700" s="3">
        <v>7.0000000000000007E-2</v>
      </c>
      <c r="B700" s="3">
        <v>42.89</v>
      </c>
    </row>
    <row r="701" spans="1:2" x14ac:dyDescent="0.25">
      <c r="A701" s="2">
        <v>0.72</v>
      </c>
      <c r="B701" s="2">
        <v>35.22</v>
      </c>
    </row>
    <row r="702" spans="1:2" x14ac:dyDescent="0.25">
      <c r="A702" s="3">
        <v>0.63</v>
      </c>
      <c r="B702" s="3">
        <v>30.32</v>
      </c>
    </row>
    <row r="703" spans="1:2" x14ac:dyDescent="0.25">
      <c r="A703" s="2">
        <v>0.55000000000000004</v>
      </c>
      <c r="B703" s="2">
        <v>39.19</v>
      </c>
    </row>
    <row r="704" spans="1:2" x14ac:dyDescent="0.25">
      <c r="A704" s="3">
        <v>0.47</v>
      </c>
      <c r="B704" s="3">
        <v>38.56</v>
      </c>
    </row>
    <row r="705" spans="1:2" x14ac:dyDescent="0.25">
      <c r="A705" s="2">
        <v>0.34</v>
      </c>
      <c r="B705" s="2">
        <v>32.22</v>
      </c>
    </row>
    <row r="706" spans="1:2" x14ac:dyDescent="0.25">
      <c r="A706" s="3">
        <v>0.31</v>
      </c>
      <c r="B706" s="3">
        <v>38.33</v>
      </c>
    </row>
    <row r="707" spans="1:2" x14ac:dyDescent="0.25">
      <c r="A707" s="2">
        <v>0.22</v>
      </c>
      <c r="B707" s="2">
        <v>32.24</v>
      </c>
    </row>
    <row r="708" spans="1:2" x14ac:dyDescent="0.25">
      <c r="A708" s="3">
        <v>0.21</v>
      </c>
      <c r="B708" s="3">
        <v>32.53</v>
      </c>
    </row>
    <row r="709" spans="1:2" x14ac:dyDescent="0.25">
      <c r="A709" s="2">
        <v>0.16</v>
      </c>
      <c r="B709" s="2">
        <v>33.96</v>
      </c>
    </row>
    <row r="710" spans="1:2" x14ac:dyDescent="0.25">
      <c r="A710" s="3">
        <v>0.16</v>
      </c>
      <c r="B710" s="3">
        <v>32.479999999999997</v>
      </c>
    </row>
    <row r="711" spans="1:2" x14ac:dyDescent="0.25">
      <c r="A711" s="2">
        <v>0.12</v>
      </c>
      <c r="B711" s="2">
        <v>39.54</v>
      </c>
    </row>
    <row r="712" spans="1:2" x14ac:dyDescent="0.25">
      <c r="A712" s="3">
        <v>0.04</v>
      </c>
      <c r="B712" s="3">
        <v>34.81</v>
      </c>
    </row>
    <row r="713" spans="1:2" x14ac:dyDescent="0.25">
      <c r="A713" s="2">
        <v>0.85</v>
      </c>
      <c r="B713" s="2">
        <v>36.21</v>
      </c>
    </row>
    <row r="714" spans="1:2" x14ac:dyDescent="0.25">
      <c r="A714" s="3">
        <v>0.74</v>
      </c>
      <c r="B714" s="3">
        <v>38.69</v>
      </c>
    </row>
    <row r="715" spans="1:2" x14ac:dyDescent="0.25">
      <c r="A715" s="2">
        <v>0.57999999999999996</v>
      </c>
      <c r="B715" s="2">
        <v>36.72</v>
      </c>
    </row>
    <row r="716" spans="1:2" x14ac:dyDescent="0.25">
      <c r="A716" s="3">
        <v>0.54</v>
      </c>
      <c r="B716" s="3">
        <v>33.82</v>
      </c>
    </row>
    <row r="717" spans="1:2" x14ac:dyDescent="0.25">
      <c r="A717" s="2">
        <v>0.39</v>
      </c>
      <c r="B717" s="2">
        <v>37.43</v>
      </c>
    </row>
    <row r="718" spans="1:2" x14ac:dyDescent="0.25">
      <c r="A718" s="3">
        <v>0.31</v>
      </c>
      <c r="B718" s="3">
        <v>44.69</v>
      </c>
    </row>
    <row r="719" spans="1:2" x14ac:dyDescent="0.25">
      <c r="A719" s="2">
        <v>0.3</v>
      </c>
      <c r="B719" s="2">
        <v>41.1</v>
      </c>
    </row>
    <row r="720" spans="1:2" x14ac:dyDescent="0.25">
      <c r="A720" s="3">
        <v>0.25</v>
      </c>
      <c r="B720" s="3">
        <v>33.869999999999997</v>
      </c>
    </row>
    <row r="721" spans="1:2" x14ac:dyDescent="0.25">
      <c r="A721" s="2">
        <v>0.19</v>
      </c>
      <c r="B721" s="2">
        <v>37.36</v>
      </c>
    </row>
    <row r="722" spans="1:2" x14ac:dyDescent="0.25">
      <c r="A722" s="3">
        <v>0.15</v>
      </c>
      <c r="B722" s="3">
        <v>44.1</v>
      </c>
    </row>
    <row r="723" spans="1:2" x14ac:dyDescent="0.25">
      <c r="A723" s="2">
        <v>0.11</v>
      </c>
      <c r="B723" s="2">
        <v>42.6</v>
      </c>
    </row>
    <row r="724" spans="1:2" x14ac:dyDescent="0.25">
      <c r="A724" s="3">
        <v>0.04</v>
      </c>
      <c r="B724" s="3">
        <v>38.81</v>
      </c>
    </row>
    <row r="725" spans="1:2" x14ac:dyDescent="0.25">
      <c r="A725" s="2">
        <v>2.21</v>
      </c>
      <c r="B725" s="2">
        <v>30.13</v>
      </c>
    </row>
    <row r="726" spans="1:2" x14ac:dyDescent="0.25">
      <c r="A726" s="3">
        <v>1.2</v>
      </c>
      <c r="B726" s="3">
        <v>30.68</v>
      </c>
    </row>
    <row r="727" spans="1:2" x14ac:dyDescent="0.25">
      <c r="A727" s="2">
        <v>0.59</v>
      </c>
      <c r="B727" s="2">
        <v>37.07</v>
      </c>
    </row>
    <row r="728" spans="1:2" x14ac:dyDescent="0.25">
      <c r="A728" s="3">
        <v>0.57999999999999996</v>
      </c>
      <c r="B728" s="3">
        <v>31.38</v>
      </c>
    </row>
    <row r="729" spans="1:2" x14ac:dyDescent="0.25">
      <c r="A729" s="2">
        <v>0.56999999999999995</v>
      </c>
      <c r="B729" s="2">
        <v>41.39</v>
      </c>
    </row>
    <row r="730" spans="1:2" x14ac:dyDescent="0.25">
      <c r="A730" s="3">
        <v>0.51</v>
      </c>
      <c r="B730" s="3">
        <v>33.93</v>
      </c>
    </row>
    <row r="731" spans="1:2" x14ac:dyDescent="0.25">
      <c r="A731" s="2">
        <v>0.49</v>
      </c>
      <c r="B731" s="2">
        <v>34.24</v>
      </c>
    </row>
    <row r="732" spans="1:2" x14ac:dyDescent="0.25">
      <c r="A732" s="3">
        <v>0.34</v>
      </c>
      <c r="B732" s="3">
        <v>35.07</v>
      </c>
    </row>
    <row r="733" spans="1:2" x14ac:dyDescent="0.25">
      <c r="A733" s="2">
        <v>0.2</v>
      </c>
      <c r="B733" s="2">
        <v>42.09</v>
      </c>
    </row>
    <row r="734" spans="1:2" x14ac:dyDescent="0.25">
      <c r="A734" s="3">
        <v>0.18</v>
      </c>
      <c r="B734" s="3">
        <v>36.69</v>
      </c>
    </row>
    <row r="735" spans="1:2" x14ac:dyDescent="0.25">
      <c r="A735" s="2">
        <v>0.16</v>
      </c>
      <c r="B735" s="2">
        <v>39.78</v>
      </c>
    </row>
    <row r="736" spans="1:2" x14ac:dyDescent="0.25">
      <c r="A736" s="3">
        <v>0.12</v>
      </c>
      <c r="B736" s="3">
        <v>42.57</v>
      </c>
    </row>
    <row r="737" spans="1:2" x14ac:dyDescent="0.25">
      <c r="A737" s="2">
        <v>0.71</v>
      </c>
      <c r="B737" s="2">
        <v>38.85</v>
      </c>
    </row>
    <row r="738" spans="1:2" x14ac:dyDescent="0.25">
      <c r="A738" s="3">
        <v>0.65</v>
      </c>
      <c r="B738" s="3">
        <v>40.549999999999997</v>
      </c>
    </row>
    <row r="739" spans="1:2" x14ac:dyDescent="0.25">
      <c r="A739" s="2">
        <v>0.64</v>
      </c>
      <c r="B739" s="2">
        <v>32.35</v>
      </c>
    </row>
    <row r="740" spans="1:2" x14ac:dyDescent="0.25">
      <c r="A740" s="3">
        <v>0.56000000000000005</v>
      </c>
      <c r="B740" s="3">
        <v>31.6</v>
      </c>
    </row>
    <row r="741" spans="1:2" x14ac:dyDescent="0.25">
      <c r="A741" s="2">
        <v>0.55000000000000004</v>
      </c>
      <c r="B741" s="2">
        <v>36.46</v>
      </c>
    </row>
    <row r="742" spans="1:2" x14ac:dyDescent="0.25">
      <c r="A742" s="3">
        <v>0.54</v>
      </c>
      <c r="B742" s="3">
        <v>35.409999999999997</v>
      </c>
    </row>
    <row r="743" spans="1:2" x14ac:dyDescent="0.25">
      <c r="A743" s="2">
        <v>0.54</v>
      </c>
      <c r="B743" s="2">
        <v>34</v>
      </c>
    </row>
    <row r="744" spans="1:2" x14ac:dyDescent="0.25">
      <c r="A744" s="3">
        <v>0.5</v>
      </c>
      <c r="B744" s="3">
        <v>39.42</v>
      </c>
    </row>
    <row r="745" spans="1:2" x14ac:dyDescent="0.25">
      <c r="A745" s="2">
        <v>0.37</v>
      </c>
      <c r="B745" s="2">
        <v>45.2</v>
      </c>
    </row>
    <row r="746" spans="1:2" x14ac:dyDescent="0.25">
      <c r="A746" s="3">
        <v>0.28999999999999998</v>
      </c>
      <c r="B746" s="3">
        <v>36.46</v>
      </c>
    </row>
    <row r="747" spans="1:2" x14ac:dyDescent="0.25">
      <c r="A747" s="2">
        <v>0.26</v>
      </c>
      <c r="B747" s="2">
        <v>37.590000000000003</v>
      </c>
    </row>
    <row r="748" spans="1:2" x14ac:dyDescent="0.25">
      <c r="A748" s="3">
        <v>0.06</v>
      </c>
      <c r="B748" s="3">
        <v>38.94</v>
      </c>
    </row>
    <row r="749" spans="1:2" x14ac:dyDescent="0.25">
      <c r="A749" s="2">
        <v>2.27</v>
      </c>
      <c r="B749" s="2">
        <v>30.13</v>
      </c>
    </row>
    <row r="750" spans="1:2" x14ac:dyDescent="0.25">
      <c r="A750" s="3">
        <v>1.1399999999999999</v>
      </c>
      <c r="B750" s="3">
        <v>29.73</v>
      </c>
    </row>
    <row r="751" spans="1:2" x14ac:dyDescent="0.25">
      <c r="A751" s="2">
        <v>0.7</v>
      </c>
      <c r="B751" s="2">
        <v>36.22</v>
      </c>
    </row>
    <row r="752" spans="1:2" x14ac:dyDescent="0.25">
      <c r="A752" s="3">
        <v>0.65</v>
      </c>
      <c r="B752" s="3">
        <v>36.99</v>
      </c>
    </row>
    <row r="753" spans="1:2" x14ac:dyDescent="0.25">
      <c r="A753" s="2">
        <v>0.6</v>
      </c>
      <c r="B753" s="2">
        <v>33.68</v>
      </c>
    </row>
    <row r="754" spans="1:2" x14ac:dyDescent="0.25">
      <c r="A754" s="3">
        <v>0.48</v>
      </c>
      <c r="B754" s="3">
        <v>34.6</v>
      </c>
    </row>
    <row r="755" spans="1:2" x14ac:dyDescent="0.25">
      <c r="A755" s="2">
        <v>0.32</v>
      </c>
      <c r="B755" s="2">
        <v>38.33</v>
      </c>
    </row>
    <row r="756" spans="1:2" x14ac:dyDescent="0.25">
      <c r="A756" s="3">
        <v>0.28999999999999998</v>
      </c>
      <c r="B756" s="3">
        <v>41.23</v>
      </c>
    </row>
    <row r="757" spans="1:2" x14ac:dyDescent="0.25">
      <c r="A757" s="2">
        <v>0.28999999999999998</v>
      </c>
      <c r="B757" s="2">
        <v>31.71</v>
      </c>
    </row>
    <row r="758" spans="1:2" x14ac:dyDescent="0.25">
      <c r="A758" s="3">
        <v>0.28999999999999998</v>
      </c>
      <c r="B758" s="3">
        <v>43.2</v>
      </c>
    </row>
    <row r="759" spans="1:2" x14ac:dyDescent="0.25">
      <c r="A759" s="2">
        <v>0.23</v>
      </c>
      <c r="B759" s="2">
        <v>40.17</v>
      </c>
    </row>
    <row r="760" spans="1:2" x14ac:dyDescent="0.25">
      <c r="A760" s="3">
        <v>0.15</v>
      </c>
      <c r="B760" s="3">
        <v>33.92</v>
      </c>
    </row>
    <row r="761" spans="1:2" x14ac:dyDescent="0.25">
      <c r="A761" s="2">
        <v>2.09</v>
      </c>
      <c r="B761" s="2">
        <v>30.6</v>
      </c>
    </row>
    <row r="762" spans="1:2" x14ac:dyDescent="0.25">
      <c r="A762" s="3">
        <v>1.04</v>
      </c>
      <c r="B762" s="3">
        <v>28.88</v>
      </c>
    </row>
    <row r="763" spans="1:2" x14ac:dyDescent="0.25">
      <c r="A763" s="2">
        <v>0.78</v>
      </c>
      <c r="B763" s="2">
        <v>28.67</v>
      </c>
    </row>
    <row r="764" spans="1:2" x14ac:dyDescent="0.25">
      <c r="A764" s="3">
        <v>0.7</v>
      </c>
      <c r="B764" s="3">
        <v>35.380000000000003</v>
      </c>
    </row>
    <row r="765" spans="1:2" x14ac:dyDescent="0.25">
      <c r="A765" s="2">
        <v>0.69</v>
      </c>
      <c r="B765" s="2">
        <v>29.87</v>
      </c>
    </row>
    <row r="766" spans="1:2" x14ac:dyDescent="0.25">
      <c r="A766" s="3">
        <v>0.62</v>
      </c>
      <c r="B766" s="3">
        <v>37.56</v>
      </c>
    </row>
    <row r="767" spans="1:2" x14ac:dyDescent="0.25">
      <c r="A767" s="2">
        <v>0.55000000000000004</v>
      </c>
      <c r="B767" s="2">
        <v>38.950000000000003</v>
      </c>
    </row>
    <row r="768" spans="1:2" x14ac:dyDescent="0.25">
      <c r="A768" s="3">
        <v>0.49</v>
      </c>
      <c r="B768" s="3">
        <v>36.42</v>
      </c>
    </row>
    <row r="769" spans="1:2" x14ac:dyDescent="0.25">
      <c r="A769" s="2">
        <v>0.47</v>
      </c>
      <c r="B769" s="2">
        <v>38.67</v>
      </c>
    </row>
    <row r="770" spans="1:2" x14ac:dyDescent="0.25">
      <c r="A770" s="3">
        <v>0.45</v>
      </c>
      <c r="B770" s="3">
        <v>35.229999999999997</v>
      </c>
    </row>
    <row r="771" spans="1:2" x14ac:dyDescent="0.25">
      <c r="A771" s="2">
        <v>0.3</v>
      </c>
      <c r="B771" s="2">
        <v>30.93</v>
      </c>
    </row>
    <row r="772" spans="1:2" x14ac:dyDescent="0.25">
      <c r="A772" s="3">
        <v>0.28000000000000003</v>
      </c>
      <c r="B772" s="3">
        <v>33.43</v>
      </c>
    </row>
    <row r="773" spans="1:2" x14ac:dyDescent="0.25">
      <c r="A773" s="2">
        <v>1.1200000000000001</v>
      </c>
      <c r="B773" s="2">
        <v>32.57</v>
      </c>
    </row>
    <row r="774" spans="1:2" x14ac:dyDescent="0.25">
      <c r="A774" s="3">
        <v>0.8</v>
      </c>
      <c r="B774" s="3">
        <v>31.3</v>
      </c>
    </row>
    <row r="775" spans="1:2" x14ac:dyDescent="0.25">
      <c r="A775" s="2">
        <v>0.73</v>
      </c>
      <c r="B775" s="2">
        <v>30.7</v>
      </c>
    </row>
    <row r="776" spans="1:2" x14ac:dyDescent="0.25">
      <c r="A776" s="3">
        <v>0.61</v>
      </c>
      <c r="B776" s="3">
        <v>36.049999999999997</v>
      </c>
    </row>
    <row r="777" spans="1:2" x14ac:dyDescent="0.25">
      <c r="A777" s="2">
        <v>0.55000000000000004</v>
      </c>
      <c r="B777" s="2">
        <v>28.29</v>
      </c>
    </row>
    <row r="778" spans="1:2" x14ac:dyDescent="0.25">
      <c r="A778" s="3">
        <v>0.53</v>
      </c>
      <c r="B778" s="3">
        <v>29.82</v>
      </c>
    </row>
    <row r="779" spans="1:2" x14ac:dyDescent="0.25">
      <c r="A779" s="2">
        <v>0.49</v>
      </c>
      <c r="B779" s="2">
        <v>31.04</v>
      </c>
    </row>
    <row r="780" spans="1:2" x14ac:dyDescent="0.25">
      <c r="A780" s="3">
        <v>0.42</v>
      </c>
      <c r="B780" s="3">
        <v>38.1</v>
      </c>
    </row>
    <row r="781" spans="1:2" x14ac:dyDescent="0.25">
      <c r="A781" s="2">
        <v>0.41</v>
      </c>
      <c r="B781" s="2">
        <v>37.72</v>
      </c>
    </row>
    <row r="782" spans="1:2" x14ac:dyDescent="0.25">
      <c r="A782" s="3">
        <v>0.37</v>
      </c>
      <c r="B782" s="3">
        <v>35.92</v>
      </c>
    </row>
    <row r="783" spans="1:2" x14ac:dyDescent="0.25">
      <c r="A783" s="2">
        <v>0.18</v>
      </c>
      <c r="B783" s="2">
        <v>34.299999999999997</v>
      </c>
    </row>
    <row r="784" spans="1:2" x14ac:dyDescent="0.25">
      <c r="A784" s="3">
        <v>0.1</v>
      </c>
      <c r="B784" s="3">
        <v>32.89</v>
      </c>
    </row>
    <row r="785" spans="1:2" x14ac:dyDescent="0.25">
      <c r="A785" s="2">
        <v>0.85</v>
      </c>
      <c r="B785" s="2">
        <v>30.43</v>
      </c>
    </row>
    <row r="786" spans="1:2" x14ac:dyDescent="0.25">
      <c r="A786" s="3">
        <v>0.69</v>
      </c>
      <c r="B786" s="3">
        <v>35.96</v>
      </c>
    </row>
    <row r="787" spans="1:2" x14ac:dyDescent="0.25">
      <c r="A787" s="2">
        <v>0.67</v>
      </c>
      <c r="B787" s="2">
        <v>36.090000000000003</v>
      </c>
    </row>
    <row r="788" spans="1:2" x14ac:dyDescent="0.25">
      <c r="A788" s="3">
        <v>0.56000000000000005</v>
      </c>
      <c r="B788" s="3">
        <v>39.08</v>
      </c>
    </row>
    <row r="789" spans="1:2" x14ac:dyDescent="0.25">
      <c r="A789" s="2">
        <v>0.49</v>
      </c>
      <c r="B789" s="2">
        <v>39.11</v>
      </c>
    </row>
    <row r="790" spans="1:2" x14ac:dyDescent="0.25">
      <c r="A790" s="3">
        <v>0.47</v>
      </c>
      <c r="B790" s="3">
        <v>39.47</v>
      </c>
    </row>
    <row r="791" spans="1:2" x14ac:dyDescent="0.25">
      <c r="A791" s="2">
        <v>0.42</v>
      </c>
      <c r="B791" s="2">
        <v>34.700000000000003</v>
      </c>
    </row>
    <row r="792" spans="1:2" x14ac:dyDescent="0.25">
      <c r="A792" s="3">
        <v>0.32</v>
      </c>
      <c r="B792" s="3">
        <v>36.15</v>
      </c>
    </row>
    <row r="793" spans="1:2" x14ac:dyDescent="0.25">
      <c r="A793" s="2">
        <v>0.3</v>
      </c>
      <c r="B793" s="2">
        <v>42.08</v>
      </c>
    </row>
    <row r="794" spans="1:2" x14ac:dyDescent="0.25">
      <c r="A794" s="3">
        <v>0.2</v>
      </c>
      <c r="B794" s="3">
        <v>43.03</v>
      </c>
    </row>
    <row r="795" spans="1:2" x14ac:dyDescent="0.25">
      <c r="A795" s="2">
        <v>0.11</v>
      </c>
      <c r="B795" s="2">
        <v>36.29</v>
      </c>
    </row>
    <row r="796" spans="1:2" x14ac:dyDescent="0.25">
      <c r="A796" s="3">
        <v>0</v>
      </c>
      <c r="B796" s="3">
        <v>34.270000000000003</v>
      </c>
    </row>
    <row r="797" spans="1:2" x14ac:dyDescent="0.25">
      <c r="A797" s="2">
        <v>3.36</v>
      </c>
      <c r="B797" s="2">
        <v>25.55</v>
      </c>
    </row>
    <row r="798" spans="1:2" x14ac:dyDescent="0.25">
      <c r="A798" s="3">
        <v>2.1</v>
      </c>
      <c r="B798" s="3">
        <v>30.38</v>
      </c>
    </row>
    <row r="799" spans="1:2" x14ac:dyDescent="0.25">
      <c r="A799" s="2">
        <v>1.06</v>
      </c>
      <c r="B799" s="2">
        <v>30.78</v>
      </c>
    </row>
    <row r="800" spans="1:2" x14ac:dyDescent="0.25">
      <c r="A800" s="3">
        <v>0.64</v>
      </c>
      <c r="B800" s="3">
        <v>30.69</v>
      </c>
    </row>
    <row r="801" spans="1:2" x14ac:dyDescent="0.25">
      <c r="A801" s="2">
        <v>0.61</v>
      </c>
      <c r="B801" s="2">
        <v>31.06</v>
      </c>
    </row>
    <row r="802" spans="1:2" x14ac:dyDescent="0.25">
      <c r="A802" s="3">
        <v>0.6</v>
      </c>
      <c r="B802" s="3">
        <v>38.270000000000003</v>
      </c>
    </row>
    <row r="803" spans="1:2" x14ac:dyDescent="0.25">
      <c r="A803" s="2">
        <v>0.57999999999999996</v>
      </c>
      <c r="B803" s="2">
        <v>34.270000000000003</v>
      </c>
    </row>
    <row r="804" spans="1:2" x14ac:dyDescent="0.25">
      <c r="A804" s="3">
        <v>0.41</v>
      </c>
      <c r="B804" s="3">
        <v>36.15</v>
      </c>
    </row>
    <row r="805" spans="1:2" x14ac:dyDescent="0.25">
      <c r="A805" s="2">
        <v>0.35</v>
      </c>
      <c r="B805" s="2">
        <v>34.9</v>
      </c>
    </row>
    <row r="806" spans="1:2" x14ac:dyDescent="0.25">
      <c r="A806" s="3">
        <v>0.31</v>
      </c>
      <c r="B806" s="3">
        <v>32.520000000000003</v>
      </c>
    </row>
    <row r="807" spans="1:2" x14ac:dyDescent="0.25">
      <c r="A807" s="2">
        <v>0.28999999999999998</v>
      </c>
      <c r="B807" s="2">
        <v>44.69</v>
      </c>
    </row>
    <row r="808" spans="1:2" x14ac:dyDescent="0.25">
      <c r="A808" s="3">
        <v>0.13</v>
      </c>
      <c r="B808" s="3">
        <v>40.51</v>
      </c>
    </row>
    <row r="809" spans="1:2" x14ac:dyDescent="0.25">
      <c r="A809" s="2">
        <v>0.69</v>
      </c>
      <c r="B809" s="2">
        <v>37.56</v>
      </c>
    </row>
    <row r="810" spans="1:2" x14ac:dyDescent="0.25">
      <c r="A810" s="3">
        <v>0.57999999999999996</v>
      </c>
      <c r="B810" s="3">
        <v>39.6</v>
      </c>
    </row>
    <row r="811" spans="1:2" x14ac:dyDescent="0.25">
      <c r="A811" s="2">
        <v>0.55000000000000004</v>
      </c>
      <c r="B811" s="2">
        <v>36.549999999999997</v>
      </c>
    </row>
    <row r="812" spans="1:2" x14ac:dyDescent="0.25">
      <c r="A812" s="3">
        <v>0.49</v>
      </c>
      <c r="B812" s="3">
        <v>41.76</v>
      </c>
    </row>
    <row r="813" spans="1:2" x14ac:dyDescent="0.25">
      <c r="A813" s="2">
        <v>0.48</v>
      </c>
      <c r="B813" s="2">
        <v>41.7</v>
      </c>
    </row>
    <row r="814" spans="1:2" x14ac:dyDescent="0.25">
      <c r="A814" s="3">
        <v>0.4</v>
      </c>
      <c r="B814" s="3">
        <v>32.99</v>
      </c>
    </row>
    <row r="815" spans="1:2" x14ac:dyDescent="0.25">
      <c r="A815" s="2">
        <v>0.31</v>
      </c>
      <c r="B815" s="2">
        <v>37.840000000000003</v>
      </c>
    </row>
    <row r="816" spans="1:2" x14ac:dyDescent="0.25">
      <c r="A816" s="3">
        <v>0.31</v>
      </c>
      <c r="B816" s="3">
        <v>34.090000000000003</v>
      </c>
    </row>
    <row r="817" spans="1:2" x14ac:dyDescent="0.25">
      <c r="A817" s="2">
        <v>0.3</v>
      </c>
      <c r="B817" s="2">
        <v>33.090000000000003</v>
      </c>
    </row>
    <row r="818" spans="1:2" x14ac:dyDescent="0.25">
      <c r="A818" s="3">
        <v>0.22</v>
      </c>
      <c r="B818" s="3">
        <v>39.53</v>
      </c>
    </row>
    <row r="819" spans="1:2" x14ac:dyDescent="0.25">
      <c r="A819" s="2">
        <v>0.12</v>
      </c>
      <c r="B819" s="2">
        <v>37.01</v>
      </c>
    </row>
    <row r="820" spans="1:2" x14ac:dyDescent="0.25">
      <c r="A820" s="3">
        <v>0.12</v>
      </c>
      <c r="B820" s="3">
        <v>40.97</v>
      </c>
    </row>
    <row r="821" spans="1:2" x14ac:dyDescent="0.25">
      <c r="A821" s="2">
        <v>0.7</v>
      </c>
      <c r="B821" s="2">
        <v>31.47</v>
      </c>
    </row>
    <row r="822" spans="1:2" x14ac:dyDescent="0.25">
      <c r="A822" s="3">
        <v>0.65</v>
      </c>
      <c r="B822" s="3">
        <v>39.75</v>
      </c>
    </row>
    <row r="823" spans="1:2" x14ac:dyDescent="0.25">
      <c r="A823" s="2">
        <v>0.48</v>
      </c>
      <c r="B823" s="2">
        <v>43.35</v>
      </c>
    </row>
    <row r="824" spans="1:2" x14ac:dyDescent="0.25">
      <c r="A824" s="3">
        <v>0.47</v>
      </c>
      <c r="B824" s="3">
        <v>33.5</v>
      </c>
    </row>
    <row r="825" spans="1:2" x14ac:dyDescent="0.25">
      <c r="A825" s="2">
        <v>0.43</v>
      </c>
      <c r="B825" s="2">
        <v>41.02</v>
      </c>
    </row>
    <row r="826" spans="1:2" x14ac:dyDescent="0.25">
      <c r="A826" s="3">
        <v>0.4</v>
      </c>
      <c r="B826" s="3">
        <v>34.869999999999997</v>
      </c>
    </row>
    <row r="827" spans="1:2" x14ac:dyDescent="0.25">
      <c r="A827" s="2">
        <v>0.37</v>
      </c>
      <c r="B827" s="2">
        <v>46.4</v>
      </c>
    </row>
    <row r="828" spans="1:2" x14ac:dyDescent="0.25">
      <c r="A828" s="3">
        <v>0.35</v>
      </c>
      <c r="B828" s="3">
        <v>36.869999999999997</v>
      </c>
    </row>
    <row r="829" spans="1:2" x14ac:dyDescent="0.25">
      <c r="A829" s="2">
        <v>0.25</v>
      </c>
      <c r="B829" s="2">
        <v>34.340000000000003</v>
      </c>
    </row>
    <row r="830" spans="1:2" x14ac:dyDescent="0.25">
      <c r="A830" s="3">
        <v>0.24</v>
      </c>
      <c r="B830" s="3">
        <v>41.34</v>
      </c>
    </row>
    <row r="831" spans="1:2" x14ac:dyDescent="0.25">
      <c r="A831" s="2">
        <v>0.16</v>
      </c>
      <c r="B831" s="2">
        <v>47.91</v>
      </c>
    </row>
    <row r="832" spans="1:2" x14ac:dyDescent="0.25">
      <c r="A832" s="3">
        <v>0.05</v>
      </c>
      <c r="B832" s="3">
        <v>40.26</v>
      </c>
    </row>
    <row r="833" spans="1:2" x14ac:dyDescent="0.25">
      <c r="A833" s="2">
        <v>1.35</v>
      </c>
      <c r="B833" s="2">
        <v>34.11</v>
      </c>
    </row>
    <row r="834" spans="1:2" x14ac:dyDescent="0.25">
      <c r="A834" s="3">
        <v>0.83</v>
      </c>
      <c r="B834" s="3">
        <v>29.54</v>
      </c>
    </row>
    <row r="835" spans="1:2" x14ac:dyDescent="0.25">
      <c r="A835" s="2">
        <v>0.81</v>
      </c>
      <c r="B835" s="2">
        <v>34.340000000000003</v>
      </c>
    </row>
    <row r="836" spans="1:2" x14ac:dyDescent="0.25">
      <c r="A836" s="3">
        <v>0.77</v>
      </c>
      <c r="B836" s="3">
        <v>34.18</v>
      </c>
    </row>
    <row r="837" spans="1:2" x14ac:dyDescent="0.25">
      <c r="A837" s="2">
        <v>0.68</v>
      </c>
      <c r="B837" s="2">
        <v>32.909999999999997</v>
      </c>
    </row>
    <row r="838" spans="1:2" x14ac:dyDescent="0.25">
      <c r="A838" s="3">
        <v>0.67</v>
      </c>
      <c r="B838" s="3">
        <v>27.65</v>
      </c>
    </row>
    <row r="839" spans="1:2" x14ac:dyDescent="0.25">
      <c r="A839" s="2">
        <v>0.66</v>
      </c>
      <c r="B839" s="2">
        <v>36.1</v>
      </c>
    </row>
    <row r="840" spans="1:2" x14ac:dyDescent="0.25">
      <c r="A840" s="3">
        <v>0.46</v>
      </c>
      <c r="B840" s="3">
        <v>34.950000000000003</v>
      </c>
    </row>
    <row r="841" spans="1:2" x14ac:dyDescent="0.25">
      <c r="A841" s="2">
        <v>0.43</v>
      </c>
      <c r="B841" s="2">
        <v>38.97</v>
      </c>
    </row>
    <row r="842" spans="1:2" x14ac:dyDescent="0.25">
      <c r="A842" s="3">
        <v>0.37</v>
      </c>
      <c r="B842" s="3">
        <v>33.58</v>
      </c>
    </row>
    <row r="843" spans="1:2" x14ac:dyDescent="0.25">
      <c r="A843" s="2">
        <v>0.22</v>
      </c>
      <c r="B843" s="2">
        <v>40.549999999999997</v>
      </c>
    </row>
    <row r="844" spans="1:2" x14ac:dyDescent="0.25">
      <c r="A844" s="3">
        <v>0.21</v>
      </c>
      <c r="B844" s="3">
        <v>37.200000000000003</v>
      </c>
    </row>
    <row r="845" spans="1:2" x14ac:dyDescent="0.25">
      <c r="A845" s="2">
        <v>0.71</v>
      </c>
      <c r="B845" s="2">
        <v>42.21</v>
      </c>
    </row>
    <row r="846" spans="1:2" x14ac:dyDescent="0.25">
      <c r="A846" s="3">
        <v>0.63</v>
      </c>
      <c r="B846" s="3">
        <v>33.74</v>
      </c>
    </row>
    <row r="847" spans="1:2" x14ac:dyDescent="0.25">
      <c r="A847" s="2">
        <v>0.56999999999999995</v>
      </c>
      <c r="B847" s="2">
        <v>32.43</v>
      </c>
    </row>
    <row r="848" spans="1:2" x14ac:dyDescent="0.25">
      <c r="A848" s="3">
        <v>0.54</v>
      </c>
      <c r="B848" s="3">
        <v>34.700000000000003</v>
      </c>
    </row>
    <row r="849" spans="1:2" x14ac:dyDescent="0.25">
      <c r="A849" s="2">
        <v>0.54</v>
      </c>
      <c r="B849" s="2">
        <v>37.49</v>
      </c>
    </row>
    <row r="850" spans="1:2" x14ac:dyDescent="0.25">
      <c r="A850" s="3">
        <v>0.42</v>
      </c>
      <c r="B850" s="3">
        <v>35.42</v>
      </c>
    </row>
    <row r="851" spans="1:2" x14ac:dyDescent="0.25">
      <c r="A851" s="2">
        <v>0.37</v>
      </c>
      <c r="B851" s="2">
        <v>33.93</v>
      </c>
    </row>
    <row r="852" spans="1:2" x14ac:dyDescent="0.25">
      <c r="A852" s="3">
        <v>0.31</v>
      </c>
      <c r="B852" s="3">
        <v>41.81</v>
      </c>
    </row>
    <row r="853" spans="1:2" x14ac:dyDescent="0.25">
      <c r="A853" s="2">
        <v>0.16</v>
      </c>
      <c r="B853" s="2">
        <v>31.66</v>
      </c>
    </row>
    <row r="854" spans="1:2" x14ac:dyDescent="0.25">
      <c r="A854" s="3">
        <v>0.12</v>
      </c>
      <c r="B854" s="3">
        <v>40.119999999999997</v>
      </c>
    </row>
    <row r="855" spans="1:2" x14ac:dyDescent="0.25">
      <c r="A855" s="2">
        <v>0.06</v>
      </c>
      <c r="B855" s="2">
        <v>42.71</v>
      </c>
    </row>
    <row r="856" spans="1:2" x14ac:dyDescent="0.25">
      <c r="A856" s="3">
        <v>0</v>
      </c>
      <c r="B856" s="3">
        <v>44.63</v>
      </c>
    </row>
    <row r="857" spans="1:2" x14ac:dyDescent="0.25">
      <c r="A857" s="2">
        <v>0.76</v>
      </c>
      <c r="B857" s="2">
        <v>34.14</v>
      </c>
    </row>
    <row r="858" spans="1:2" x14ac:dyDescent="0.25">
      <c r="A858" s="3">
        <v>0.66</v>
      </c>
      <c r="B858" s="3">
        <v>30.84</v>
      </c>
    </row>
    <row r="859" spans="1:2" x14ac:dyDescent="0.25">
      <c r="A859" s="2">
        <v>0.6</v>
      </c>
      <c r="B859" s="2">
        <v>31.84</v>
      </c>
    </row>
    <row r="860" spans="1:2" x14ac:dyDescent="0.25">
      <c r="A860" s="3">
        <v>0.47</v>
      </c>
      <c r="B860" s="3">
        <v>37.19</v>
      </c>
    </row>
    <row r="861" spans="1:2" x14ac:dyDescent="0.25">
      <c r="A861" s="2">
        <v>0.44</v>
      </c>
      <c r="B861" s="2">
        <v>32.83</v>
      </c>
    </row>
    <row r="862" spans="1:2" x14ac:dyDescent="0.25">
      <c r="A862" s="3">
        <v>0.32</v>
      </c>
      <c r="B862" s="3">
        <v>41.5</v>
      </c>
    </row>
    <row r="863" spans="1:2" x14ac:dyDescent="0.25">
      <c r="A863" s="2">
        <v>0.31</v>
      </c>
      <c r="B863" s="2">
        <v>34.29</v>
      </c>
    </row>
    <row r="864" spans="1:2" x14ac:dyDescent="0.25">
      <c r="A864" s="3">
        <v>0.28000000000000003</v>
      </c>
      <c r="B864" s="3">
        <v>37.33</v>
      </c>
    </row>
    <row r="865" spans="1:2" x14ac:dyDescent="0.25">
      <c r="A865" s="2">
        <v>0.28000000000000003</v>
      </c>
      <c r="B865" s="2">
        <v>41.57</v>
      </c>
    </row>
    <row r="866" spans="1:2" x14ac:dyDescent="0.25">
      <c r="A866" s="3">
        <v>0.2</v>
      </c>
      <c r="B866" s="3">
        <v>42.56</v>
      </c>
    </row>
    <row r="867" spans="1:2" x14ac:dyDescent="0.25">
      <c r="A867" s="2">
        <v>0.12</v>
      </c>
      <c r="B867" s="2">
        <v>35.74</v>
      </c>
    </row>
    <row r="868" spans="1:2" x14ac:dyDescent="0.25">
      <c r="A868" s="3">
        <v>0.11</v>
      </c>
      <c r="B868" s="3">
        <v>44.6</v>
      </c>
    </row>
    <row r="869" spans="1:2" x14ac:dyDescent="0.25">
      <c r="A869" s="2">
        <v>1.07</v>
      </c>
      <c r="B869" s="2">
        <v>29.28</v>
      </c>
    </row>
    <row r="870" spans="1:2" x14ac:dyDescent="0.25">
      <c r="A870" s="3">
        <v>0.74</v>
      </c>
      <c r="B870" s="3">
        <v>38.64</v>
      </c>
    </row>
    <row r="871" spans="1:2" x14ac:dyDescent="0.25">
      <c r="A871" s="2">
        <v>0.71</v>
      </c>
      <c r="B871" s="2">
        <v>32.58</v>
      </c>
    </row>
    <row r="872" spans="1:2" x14ac:dyDescent="0.25">
      <c r="A872" s="3">
        <v>0.61</v>
      </c>
      <c r="B872" s="3">
        <v>32.83</v>
      </c>
    </row>
    <row r="873" spans="1:2" x14ac:dyDescent="0.25">
      <c r="A873" s="2">
        <v>0.59</v>
      </c>
      <c r="B873" s="2">
        <v>32.01</v>
      </c>
    </row>
    <row r="874" spans="1:2" x14ac:dyDescent="0.25">
      <c r="A874" s="3">
        <v>0.57999999999999996</v>
      </c>
      <c r="B874" s="3">
        <v>37.83</v>
      </c>
    </row>
    <row r="875" spans="1:2" x14ac:dyDescent="0.25">
      <c r="A875" s="2">
        <v>0.56999999999999995</v>
      </c>
      <c r="B875" s="2">
        <v>35.25</v>
      </c>
    </row>
    <row r="876" spans="1:2" x14ac:dyDescent="0.25">
      <c r="A876" s="3">
        <v>0.43</v>
      </c>
      <c r="B876" s="3">
        <v>38.119999999999997</v>
      </c>
    </row>
    <row r="877" spans="1:2" x14ac:dyDescent="0.25">
      <c r="A877" s="2">
        <v>0.36</v>
      </c>
      <c r="B877" s="2">
        <v>36.04</v>
      </c>
    </row>
    <row r="878" spans="1:2" x14ac:dyDescent="0.25">
      <c r="A878" s="3">
        <v>0.22</v>
      </c>
      <c r="B878" s="3">
        <v>36.65</v>
      </c>
    </row>
    <row r="879" spans="1:2" x14ac:dyDescent="0.25">
      <c r="A879" s="2">
        <v>0.21</v>
      </c>
      <c r="B879" s="2">
        <v>40.68</v>
      </c>
    </row>
    <row r="880" spans="1:2" x14ac:dyDescent="0.25">
      <c r="A880" s="3">
        <v>0.15</v>
      </c>
      <c r="B880" s="3">
        <v>35.6</v>
      </c>
    </row>
    <row r="881" spans="1:2" x14ac:dyDescent="0.25">
      <c r="A881" s="2">
        <v>1.1100000000000001</v>
      </c>
      <c r="B881" s="2">
        <v>34.21</v>
      </c>
    </row>
    <row r="882" spans="1:2" x14ac:dyDescent="0.25">
      <c r="A882" s="3">
        <v>0.83</v>
      </c>
      <c r="B882" s="3">
        <v>32.51</v>
      </c>
    </row>
    <row r="883" spans="1:2" x14ac:dyDescent="0.25">
      <c r="A883" s="2">
        <v>0.47</v>
      </c>
      <c r="B883" s="2">
        <v>38.380000000000003</v>
      </c>
    </row>
    <row r="884" spans="1:2" x14ac:dyDescent="0.25">
      <c r="A884" s="3">
        <v>0.46</v>
      </c>
      <c r="B884" s="3">
        <v>43.05</v>
      </c>
    </row>
    <row r="885" spans="1:2" x14ac:dyDescent="0.25">
      <c r="A885" s="2">
        <v>0.45</v>
      </c>
      <c r="B885" s="2">
        <v>38.04</v>
      </c>
    </row>
    <row r="886" spans="1:2" x14ac:dyDescent="0.25">
      <c r="A886" s="3">
        <v>0.44</v>
      </c>
      <c r="B886" s="3">
        <v>43.64</v>
      </c>
    </row>
    <row r="887" spans="1:2" x14ac:dyDescent="0.25">
      <c r="A887" s="2">
        <v>0.37</v>
      </c>
      <c r="B887" s="2">
        <v>41.08</v>
      </c>
    </row>
    <row r="888" spans="1:2" x14ac:dyDescent="0.25">
      <c r="A888" s="3">
        <v>0.3</v>
      </c>
      <c r="B888" s="3">
        <v>44.03</v>
      </c>
    </row>
    <row r="889" spans="1:2" x14ac:dyDescent="0.25">
      <c r="A889" s="2">
        <v>0.23</v>
      </c>
      <c r="B889" s="2">
        <v>34.72</v>
      </c>
    </row>
    <row r="890" spans="1:2" x14ac:dyDescent="0.25">
      <c r="A890" s="3">
        <v>0.22</v>
      </c>
      <c r="B890" s="3">
        <v>35.619999999999997</v>
      </c>
    </row>
    <row r="891" spans="1:2" x14ac:dyDescent="0.25">
      <c r="A891" s="2">
        <v>0.18</v>
      </c>
      <c r="B891" s="2">
        <v>33.28</v>
      </c>
    </row>
    <row r="892" spans="1:2" x14ac:dyDescent="0.25">
      <c r="A892" s="3">
        <v>0.09</v>
      </c>
      <c r="B892" s="3">
        <v>48.3</v>
      </c>
    </row>
    <row r="893" spans="1:2" x14ac:dyDescent="0.25">
      <c r="A893" s="2">
        <v>0.97</v>
      </c>
      <c r="B893" s="2">
        <v>31.49</v>
      </c>
    </row>
    <row r="894" spans="1:2" x14ac:dyDescent="0.25">
      <c r="A894" s="3">
        <v>0.67</v>
      </c>
      <c r="B894" s="3">
        <v>35.74</v>
      </c>
    </row>
    <row r="895" spans="1:2" x14ac:dyDescent="0.25">
      <c r="A895" s="2">
        <v>0.56999999999999995</v>
      </c>
      <c r="B895" s="2">
        <v>39.700000000000003</v>
      </c>
    </row>
    <row r="896" spans="1:2" x14ac:dyDescent="0.25">
      <c r="A896" s="3">
        <v>0.54</v>
      </c>
      <c r="B896" s="3">
        <v>30.77</v>
      </c>
    </row>
    <row r="897" spans="1:2" x14ac:dyDescent="0.25">
      <c r="A897" s="2">
        <v>0.48</v>
      </c>
      <c r="B897" s="2">
        <v>38.07</v>
      </c>
    </row>
    <row r="898" spans="1:2" x14ac:dyDescent="0.25">
      <c r="A898" s="3">
        <v>0.48</v>
      </c>
      <c r="B898" s="3">
        <v>34.29</v>
      </c>
    </row>
    <row r="899" spans="1:2" x14ac:dyDescent="0.25">
      <c r="A899" s="2">
        <v>0.45</v>
      </c>
      <c r="B899" s="2">
        <v>38.44</v>
      </c>
    </row>
    <row r="900" spans="1:2" x14ac:dyDescent="0.25">
      <c r="A900" s="3">
        <v>0.37</v>
      </c>
      <c r="B900" s="3">
        <v>34.520000000000003</v>
      </c>
    </row>
    <row r="901" spans="1:2" x14ac:dyDescent="0.25">
      <c r="A901" s="2">
        <v>0.37</v>
      </c>
      <c r="B901" s="2">
        <v>30.39</v>
      </c>
    </row>
    <row r="902" spans="1:2" x14ac:dyDescent="0.25">
      <c r="A902" s="3">
        <v>0.28999999999999998</v>
      </c>
      <c r="B902" s="3">
        <v>39.6</v>
      </c>
    </row>
    <row r="903" spans="1:2" x14ac:dyDescent="0.25">
      <c r="A903" s="2">
        <v>0.24</v>
      </c>
      <c r="B903" s="2">
        <v>40.78</v>
      </c>
    </row>
    <row r="904" spans="1:2" x14ac:dyDescent="0.25">
      <c r="A904" s="3">
        <v>0.22</v>
      </c>
      <c r="B904" s="3">
        <v>41.96</v>
      </c>
    </row>
    <row r="905" spans="1:2" x14ac:dyDescent="0.25">
      <c r="A905" s="2">
        <v>0.85</v>
      </c>
      <c r="B905" s="2">
        <v>31.93</v>
      </c>
    </row>
    <row r="906" spans="1:2" x14ac:dyDescent="0.25">
      <c r="A906" s="3">
        <v>0.82</v>
      </c>
      <c r="B906" s="3">
        <v>40.67</v>
      </c>
    </row>
    <row r="907" spans="1:2" x14ac:dyDescent="0.25">
      <c r="A907" s="2">
        <v>0.69</v>
      </c>
      <c r="B907" s="2">
        <v>39.1</v>
      </c>
    </row>
    <row r="908" spans="1:2" x14ac:dyDescent="0.25">
      <c r="A908" s="3">
        <v>0.63</v>
      </c>
      <c r="B908" s="3">
        <v>38.32</v>
      </c>
    </row>
    <row r="909" spans="1:2" x14ac:dyDescent="0.25">
      <c r="A909" s="2">
        <v>0.45</v>
      </c>
      <c r="B909" s="2">
        <v>35.520000000000003</v>
      </c>
    </row>
    <row r="910" spans="1:2" x14ac:dyDescent="0.25">
      <c r="A910" s="3">
        <v>0.42</v>
      </c>
      <c r="B910" s="3">
        <v>35.22</v>
      </c>
    </row>
    <row r="911" spans="1:2" x14ac:dyDescent="0.25">
      <c r="A911" s="2">
        <v>0.4</v>
      </c>
      <c r="B911" s="2">
        <v>39.15</v>
      </c>
    </row>
    <row r="912" spans="1:2" x14ac:dyDescent="0.25">
      <c r="A912" s="3">
        <v>0.39</v>
      </c>
      <c r="B912" s="3">
        <v>37.1</v>
      </c>
    </row>
    <row r="913" spans="1:2" x14ac:dyDescent="0.25">
      <c r="A913" s="2">
        <v>0.31</v>
      </c>
      <c r="B913" s="2">
        <v>36.130000000000003</v>
      </c>
    </row>
    <row r="914" spans="1:2" x14ac:dyDescent="0.25">
      <c r="A914" s="3">
        <v>0.28000000000000003</v>
      </c>
      <c r="B914" s="3">
        <v>35.94</v>
      </c>
    </row>
    <row r="915" spans="1:2" x14ac:dyDescent="0.25">
      <c r="A915" s="2">
        <v>0.13</v>
      </c>
      <c r="B915" s="2">
        <v>37.22</v>
      </c>
    </row>
    <row r="916" spans="1:2" x14ac:dyDescent="0.25">
      <c r="A916" s="3">
        <v>0</v>
      </c>
      <c r="B916" s="3">
        <v>38.700000000000003</v>
      </c>
    </row>
    <row r="917" spans="1:2" x14ac:dyDescent="0.25">
      <c r="A917" s="2">
        <v>1.0900000000000001</v>
      </c>
      <c r="B917" s="2">
        <v>35.94</v>
      </c>
    </row>
    <row r="918" spans="1:2" x14ac:dyDescent="0.25">
      <c r="A918" s="3">
        <v>0.73</v>
      </c>
      <c r="B918" s="3">
        <v>32.22</v>
      </c>
    </row>
    <row r="919" spans="1:2" x14ac:dyDescent="0.25">
      <c r="A919" s="2">
        <v>0.42</v>
      </c>
      <c r="B919" s="2">
        <v>35.43</v>
      </c>
    </row>
    <row r="920" spans="1:2" x14ac:dyDescent="0.25">
      <c r="A920" s="3">
        <v>0.39</v>
      </c>
      <c r="B920" s="3">
        <v>34.840000000000003</v>
      </c>
    </row>
    <row r="921" spans="1:2" x14ac:dyDescent="0.25">
      <c r="A921" s="2">
        <v>0.38</v>
      </c>
      <c r="B921" s="2">
        <v>33.24</v>
      </c>
    </row>
    <row r="922" spans="1:2" x14ac:dyDescent="0.25">
      <c r="A922" s="3">
        <v>0.38</v>
      </c>
      <c r="B922" s="3">
        <v>37.619999999999997</v>
      </c>
    </row>
    <row r="923" spans="1:2" x14ac:dyDescent="0.25">
      <c r="A923" s="2">
        <v>0.33</v>
      </c>
      <c r="B923" s="2">
        <v>41.66</v>
      </c>
    </row>
    <row r="924" spans="1:2" x14ac:dyDescent="0.25">
      <c r="A924" s="3">
        <v>0.31</v>
      </c>
      <c r="B924" s="3">
        <v>35.159999999999997</v>
      </c>
    </row>
    <row r="925" spans="1:2" x14ac:dyDescent="0.25">
      <c r="A925" s="2">
        <v>0.3</v>
      </c>
      <c r="B925" s="2">
        <v>31.25</v>
      </c>
    </row>
    <row r="926" spans="1:2" x14ac:dyDescent="0.25">
      <c r="A926" s="3">
        <v>0.28999999999999998</v>
      </c>
      <c r="B926" s="3">
        <v>35.51</v>
      </c>
    </row>
    <row r="927" spans="1:2" x14ac:dyDescent="0.25">
      <c r="A927" s="2">
        <v>0.24</v>
      </c>
      <c r="B927" s="2">
        <v>31.06</v>
      </c>
    </row>
    <row r="928" spans="1:2" x14ac:dyDescent="0.25">
      <c r="A928" s="3">
        <v>0.09</v>
      </c>
      <c r="B928" s="3">
        <v>40.92</v>
      </c>
    </row>
    <row r="929" spans="1:2" x14ac:dyDescent="0.25">
      <c r="A929" s="2">
        <v>0.81</v>
      </c>
      <c r="B929" s="2">
        <v>40.56</v>
      </c>
    </row>
    <row r="930" spans="1:2" x14ac:dyDescent="0.25">
      <c r="A930" s="3">
        <v>0.81</v>
      </c>
      <c r="B930" s="3">
        <v>35.26</v>
      </c>
    </row>
    <row r="931" spans="1:2" x14ac:dyDescent="0.25">
      <c r="A931" s="2">
        <v>0.66</v>
      </c>
      <c r="B931" s="2">
        <v>34.03</v>
      </c>
    </row>
    <row r="932" spans="1:2" x14ac:dyDescent="0.25">
      <c r="A932" s="3">
        <v>0.55000000000000004</v>
      </c>
      <c r="B932" s="3">
        <v>38.979999999999997</v>
      </c>
    </row>
    <row r="933" spans="1:2" x14ac:dyDescent="0.25">
      <c r="A933" s="2">
        <v>0.54</v>
      </c>
      <c r="B933" s="2">
        <v>32.85</v>
      </c>
    </row>
    <row r="934" spans="1:2" x14ac:dyDescent="0.25">
      <c r="A934" s="3">
        <v>0.49</v>
      </c>
      <c r="B934" s="3">
        <v>32.340000000000003</v>
      </c>
    </row>
    <row r="935" spans="1:2" x14ac:dyDescent="0.25">
      <c r="A935" s="2">
        <v>0.38</v>
      </c>
      <c r="B935" s="2">
        <v>36.39</v>
      </c>
    </row>
    <row r="936" spans="1:2" x14ac:dyDescent="0.25">
      <c r="A936" s="3">
        <v>0.31</v>
      </c>
      <c r="B936" s="3">
        <v>37.29</v>
      </c>
    </row>
    <row r="937" spans="1:2" x14ac:dyDescent="0.25">
      <c r="A937" s="2">
        <v>0.28999999999999998</v>
      </c>
      <c r="B937" s="2">
        <v>41.76</v>
      </c>
    </row>
    <row r="938" spans="1:2" x14ac:dyDescent="0.25">
      <c r="A938" s="3">
        <v>0.28000000000000003</v>
      </c>
      <c r="B938" s="3">
        <v>40.47</v>
      </c>
    </row>
    <row r="939" spans="1:2" x14ac:dyDescent="0.25">
      <c r="A939" s="2">
        <v>0.24</v>
      </c>
      <c r="B939" s="2">
        <v>46.85</v>
      </c>
    </row>
    <row r="940" spans="1:2" x14ac:dyDescent="0.25">
      <c r="A940" s="3">
        <v>0.11</v>
      </c>
      <c r="B940" s="3">
        <v>37.44</v>
      </c>
    </row>
    <row r="941" spans="1:2" x14ac:dyDescent="0.25">
      <c r="A941" s="2">
        <v>2.11</v>
      </c>
      <c r="B941" s="2">
        <v>30.79</v>
      </c>
    </row>
    <row r="942" spans="1:2" x14ac:dyDescent="0.25">
      <c r="A942" s="3">
        <v>0.81</v>
      </c>
      <c r="B942" s="3">
        <v>30.6</v>
      </c>
    </row>
    <row r="943" spans="1:2" x14ac:dyDescent="0.25">
      <c r="A943" s="2">
        <v>0.78</v>
      </c>
      <c r="B943" s="2">
        <v>34.72</v>
      </c>
    </row>
    <row r="944" spans="1:2" x14ac:dyDescent="0.25">
      <c r="A944" s="3">
        <v>0.7</v>
      </c>
      <c r="B944" s="3">
        <v>30.79</v>
      </c>
    </row>
    <row r="945" spans="1:2" x14ac:dyDescent="0.25">
      <c r="A945" s="2">
        <v>0.46</v>
      </c>
      <c r="B945" s="2">
        <v>43.44</v>
      </c>
    </row>
    <row r="946" spans="1:2" x14ac:dyDescent="0.25">
      <c r="A946" s="3">
        <v>0.35</v>
      </c>
      <c r="B946" s="3">
        <v>35.909999999999997</v>
      </c>
    </row>
    <row r="947" spans="1:2" x14ac:dyDescent="0.25">
      <c r="A947" s="2">
        <v>0.35</v>
      </c>
      <c r="B947" s="2">
        <v>39.590000000000003</v>
      </c>
    </row>
    <row r="948" spans="1:2" x14ac:dyDescent="0.25">
      <c r="A948" s="3">
        <v>0.31</v>
      </c>
      <c r="B948" s="3">
        <v>33.93</v>
      </c>
    </row>
    <row r="949" spans="1:2" x14ac:dyDescent="0.25">
      <c r="A949" s="2">
        <v>0.25</v>
      </c>
      <c r="B949" s="2">
        <v>40.619999999999997</v>
      </c>
    </row>
    <row r="950" spans="1:2" x14ac:dyDescent="0.25">
      <c r="A950" s="3">
        <v>0.2</v>
      </c>
      <c r="B950" s="3">
        <v>40.700000000000003</v>
      </c>
    </row>
    <row r="951" spans="1:2" x14ac:dyDescent="0.25">
      <c r="A951" s="2">
        <v>0.15</v>
      </c>
      <c r="B951" s="2">
        <v>36.43</v>
      </c>
    </row>
    <row r="952" spans="1:2" x14ac:dyDescent="0.25">
      <c r="A952" s="3">
        <v>0.12</v>
      </c>
      <c r="B952" s="3">
        <v>38.86</v>
      </c>
    </row>
    <row r="953" spans="1:2" x14ac:dyDescent="0.25">
      <c r="A953" s="2">
        <v>0.56000000000000005</v>
      </c>
      <c r="B953" s="2">
        <v>38.57</v>
      </c>
    </row>
    <row r="954" spans="1:2" x14ac:dyDescent="0.25">
      <c r="A954" s="3">
        <v>0.5</v>
      </c>
      <c r="B954" s="3">
        <v>34.42</v>
      </c>
    </row>
    <row r="955" spans="1:2" x14ac:dyDescent="0.25">
      <c r="A955" s="2">
        <v>0.47</v>
      </c>
      <c r="B955" s="2">
        <v>36.71</v>
      </c>
    </row>
    <row r="956" spans="1:2" x14ac:dyDescent="0.25">
      <c r="A956" s="3">
        <v>0.43</v>
      </c>
      <c r="B956" s="3">
        <v>40.770000000000003</v>
      </c>
    </row>
    <row r="957" spans="1:2" x14ac:dyDescent="0.25">
      <c r="A957" s="2">
        <v>0.43</v>
      </c>
      <c r="B957" s="2">
        <v>33.61</v>
      </c>
    </row>
    <row r="958" spans="1:2" x14ac:dyDescent="0.25">
      <c r="A958" s="3">
        <v>0.41</v>
      </c>
      <c r="B958" s="3">
        <v>32.82</v>
      </c>
    </row>
    <row r="959" spans="1:2" x14ac:dyDescent="0.25">
      <c r="A959" s="2">
        <v>0.41</v>
      </c>
      <c r="B959" s="2">
        <v>40.67</v>
      </c>
    </row>
    <row r="960" spans="1:2" x14ac:dyDescent="0.25">
      <c r="A960" s="3">
        <v>0.28000000000000003</v>
      </c>
      <c r="B960" s="3">
        <v>44.07</v>
      </c>
    </row>
    <row r="961" spans="1:2" x14ac:dyDescent="0.25">
      <c r="A961" s="2">
        <v>0.27</v>
      </c>
      <c r="B961" s="2">
        <v>35.03</v>
      </c>
    </row>
    <row r="962" spans="1:2" x14ac:dyDescent="0.25">
      <c r="A962" s="3">
        <v>0.25</v>
      </c>
      <c r="B962" s="3">
        <v>35.380000000000003</v>
      </c>
    </row>
    <row r="963" spans="1:2" x14ac:dyDescent="0.25">
      <c r="A963" s="2">
        <v>0.21</v>
      </c>
      <c r="B963" s="2">
        <v>44.42</v>
      </c>
    </row>
    <row r="964" spans="1:2" x14ac:dyDescent="0.25">
      <c r="A964" s="3">
        <v>0.06</v>
      </c>
      <c r="B964" s="3">
        <v>39.89</v>
      </c>
    </row>
    <row r="965" spans="1:2" x14ac:dyDescent="0.25">
      <c r="A965" s="2">
        <v>1.01</v>
      </c>
      <c r="B965" s="2">
        <v>38.49</v>
      </c>
    </row>
    <row r="966" spans="1:2" x14ac:dyDescent="0.25">
      <c r="A966" s="3">
        <v>0.89</v>
      </c>
      <c r="B966" s="3">
        <v>32.39</v>
      </c>
    </row>
    <row r="967" spans="1:2" x14ac:dyDescent="0.25">
      <c r="A967" s="2">
        <v>0.71</v>
      </c>
      <c r="B967" s="2">
        <v>33.9</v>
      </c>
    </row>
    <row r="968" spans="1:2" x14ac:dyDescent="0.25">
      <c r="A968" s="3">
        <v>0.46</v>
      </c>
      <c r="B968" s="3">
        <v>40.01</v>
      </c>
    </row>
    <row r="969" spans="1:2" x14ac:dyDescent="0.25">
      <c r="A969" s="2">
        <v>0.32</v>
      </c>
      <c r="B969" s="2">
        <v>34.229999999999997</v>
      </c>
    </row>
    <row r="970" spans="1:2" x14ac:dyDescent="0.25">
      <c r="A970" s="3">
        <v>0.31</v>
      </c>
      <c r="B970" s="3">
        <v>38.35</v>
      </c>
    </row>
    <row r="971" spans="1:2" x14ac:dyDescent="0.25">
      <c r="A971" s="2">
        <v>0.28999999999999998</v>
      </c>
      <c r="B971" s="2">
        <v>35.17</v>
      </c>
    </row>
    <row r="972" spans="1:2" x14ac:dyDescent="0.25">
      <c r="A972" s="3">
        <v>0.25</v>
      </c>
      <c r="B972" s="3">
        <v>33.72</v>
      </c>
    </row>
    <row r="973" spans="1:2" x14ac:dyDescent="0.25">
      <c r="A973" s="2">
        <v>0.23</v>
      </c>
      <c r="B973" s="2">
        <v>38.01</v>
      </c>
    </row>
    <row r="974" spans="1:2" x14ac:dyDescent="0.25">
      <c r="A974" s="3">
        <v>0.22</v>
      </c>
      <c r="B974" s="3">
        <v>42.1</v>
      </c>
    </row>
    <row r="975" spans="1:2" x14ac:dyDescent="0.25">
      <c r="A975" s="2">
        <v>0.22</v>
      </c>
      <c r="B975" s="2">
        <v>38.799999999999997</v>
      </c>
    </row>
    <row r="976" spans="1:2" x14ac:dyDescent="0.25">
      <c r="A976" s="3">
        <v>0.01</v>
      </c>
      <c r="B976" s="3">
        <v>41.8</v>
      </c>
    </row>
    <row r="977" spans="1:2" x14ac:dyDescent="0.25">
      <c r="A977" s="2">
        <v>0.66</v>
      </c>
      <c r="B977" s="2">
        <v>29.92</v>
      </c>
    </row>
    <row r="978" spans="1:2" x14ac:dyDescent="0.25">
      <c r="A978" s="3">
        <v>0.66</v>
      </c>
      <c r="B978" s="3">
        <v>38.42</v>
      </c>
    </row>
    <row r="979" spans="1:2" x14ac:dyDescent="0.25">
      <c r="A979" s="2">
        <v>0.65</v>
      </c>
      <c r="B979" s="2">
        <v>31</v>
      </c>
    </row>
    <row r="980" spans="1:2" x14ac:dyDescent="0.25">
      <c r="A980" s="3">
        <v>0.62</v>
      </c>
      <c r="B980" s="3">
        <v>29.17</v>
      </c>
    </row>
    <row r="981" spans="1:2" x14ac:dyDescent="0.25">
      <c r="A981" s="2">
        <v>0.56999999999999995</v>
      </c>
      <c r="B981" s="2">
        <v>34.97</v>
      </c>
    </row>
    <row r="982" spans="1:2" x14ac:dyDescent="0.25">
      <c r="A982" s="3">
        <v>0.54</v>
      </c>
      <c r="B982" s="3">
        <v>39.200000000000003</v>
      </c>
    </row>
    <row r="983" spans="1:2" x14ac:dyDescent="0.25">
      <c r="A983" s="2">
        <v>0.43</v>
      </c>
      <c r="B983" s="2">
        <v>33.39</v>
      </c>
    </row>
    <row r="984" spans="1:2" x14ac:dyDescent="0.25">
      <c r="A984" s="3">
        <v>0.38</v>
      </c>
      <c r="B984" s="3">
        <v>38.380000000000003</v>
      </c>
    </row>
    <row r="985" spans="1:2" x14ac:dyDescent="0.25">
      <c r="A985" s="2">
        <v>0.38</v>
      </c>
      <c r="B985" s="2">
        <v>37.200000000000003</v>
      </c>
    </row>
    <row r="986" spans="1:2" x14ac:dyDescent="0.25">
      <c r="A986" s="3">
        <v>0.25</v>
      </c>
      <c r="B986" s="3">
        <v>32.840000000000003</v>
      </c>
    </row>
    <row r="987" spans="1:2" x14ac:dyDescent="0.25">
      <c r="A987" s="2">
        <v>0.21</v>
      </c>
      <c r="B987" s="2">
        <v>41.29</v>
      </c>
    </row>
    <row r="988" spans="1:2" x14ac:dyDescent="0.25">
      <c r="A988" s="3">
        <v>0.19</v>
      </c>
      <c r="B988" s="3">
        <v>35.869999999999997</v>
      </c>
    </row>
    <row r="989" spans="1:2" x14ac:dyDescent="0.25">
      <c r="A989" s="2">
        <v>1.32</v>
      </c>
      <c r="B989" s="2">
        <v>29.19</v>
      </c>
    </row>
    <row r="990" spans="1:2" x14ac:dyDescent="0.25">
      <c r="A990" s="3">
        <v>0.73</v>
      </c>
      <c r="B990" s="3">
        <v>32.65</v>
      </c>
    </row>
    <row r="991" spans="1:2" x14ac:dyDescent="0.25">
      <c r="A991" s="2">
        <v>0.7</v>
      </c>
      <c r="B991" s="2">
        <v>33.6</v>
      </c>
    </row>
    <row r="992" spans="1:2" x14ac:dyDescent="0.25">
      <c r="A992" s="3">
        <v>0.56000000000000005</v>
      </c>
      <c r="B992" s="3">
        <v>43.11</v>
      </c>
    </row>
    <row r="993" spans="1:2" x14ac:dyDescent="0.25">
      <c r="A993" s="2">
        <v>0.47</v>
      </c>
      <c r="B993" s="2">
        <v>35.26</v>
      </c>
    </row>
    <row r="994" spans="1:2" x14ac:dyDescent="0.25">
      <c r="A994" s="3">
        <v>0.47</v>
      </c>
      <c r="B994" s="3">
        <v>34.06</v>
      </c>
    </row>
    <row r="995" spans="1:2" x14ac:dyDescent="0.25">
      <c r="A995" s="2">
        <v>0.36</v>
      </c>
      <c r="B995" s="2">
        <v>39.229999999999997</v>
      </c>
    </row>
    <row r="996" spans="1:2" x14ac:dyDescent="0.25">
      <c r="A996" s="3">
        <v>0.35</v>
      </c>
      <c r="B996" s="3">
        <v>35.35</v>
      </c>
    </row>
    <row r="997" spans="1:2" x14ac:dyDescent="0.25">
      <c r="A997" s="2">
        <v>0.22</v>
      </c>
      <c r="B997" s="2">
        <v>38.08</v>
      </c>
    </row>
    <row r="998" spans="1:2" x14ac:dyDescent="0.25">
      <c r="A998" s="3">
        <v>0.15</v>
      </c>
      <c r="B998" s="3">
        <v>36.9</v>
      </c>
    </row>
    <row r="999" spans="1:2" x14ac:dyDescent="0.25">
      <c r="A999" s="2">
        <v>0.14000000000000001</v>
      </c>
      <c r="B999" s="2">
        <v>36.19</v>
      </c>
    </row>
    <row r="1000" spans="1:2" x14ac:dyDescent="0.25">
      <c r="A1000" s="3">
        <v>0.14000000000000001</v>
      </c>
      <c r="B1000" s="3">
        <v>46.89</v>
      </c>
    </row>
    <row r="1001" spans="1:2" x14ac:dyDescent="0.25">
      <c r="A1001" s="2">
        <v>0.85</v>
      </c>
      <c r="B1001" s="2">
        <v>38.72</v>
      </c>
    </row>
    <row r="1002" spans="1:2" x14ac:dyDescent="0.25">
      <c r="A1002" s="3">
        <v>0.69</v>
      </c>
      <c r="B1002" s="3">
        <v>34.79</v>
      </c>
    </row>
    <row r="1003" spans="1:2" x14ac:dyDescent="0.25">
      <c r="A1003" s="2">
        <v>0.65</v>
      </c>
      <c r="B1003" s="2">
        <v>40.18</v>
      </c>
    </row>
    <row r="1004" spans="1:2" x14ac:dyDescent="0.25">
      <c r="A1004" s="3">
        <v>0.64</v>
      </c>
      <c r="B1004" s="3">
        <v>40.1</v>
      </c>
    </row>
    <row r="1005" spans="1:2" x14ac:dyDescent="0.25">
      <c r="A1005" s="2">
        <v>0.57999999999999996</v>
      </c>
      <c r="B1005" s="2">
        <v>37.200000000000003</v>
      </c>
    </row>
    <row r="1006" spans="1:2" x14ac:dyDescent="0.25">
      <c r="A1006" s="3">
        <v>0.56999999999999995</v>
      </c>
      <c r="B1006" s="3">
        <v>34.85</v>
      </c>
    </row>
    <row r="1007" spans="1:2" x14ac:dyDescent="0.25">
      <c r="A1007" s="2">
        <v>0.48</v>
      </c>
      <c r="B1007" s="2">
        <v>41.02</v>
      </c>
    </row>
    <row r="1008" spans="1:2" x14ac:dyDescent="0.25">
      <c r="A1008" s="3">
        <v>0.37</v>
      </c>
      <c r="B1008" s="3">
        <v>32.1</v>
      </c>
    </row>
    <row r="1009" spans="1:2" x14ac:dyDescent="0.25">
      <c r="A1009" s="2">
        <v>0.36</v>
      </c>
      <c r="B1009" s="2">
        <v>33.619999999999997</v>
      </c>
    </row>
    <row r="1010" spans="1:2" x14ac:dyDescent="0.25">
      <c r="A1010" s="3">
        <v>0.25</v>
      </c>
      <c r="B1010" s="3">
        <v>40.53</v>
      </c>
    </row>
    <row r="1011" spans="1:2" x14ac:dyDescent="0.25">
      <c r="A1011" s="2">
        <v>0.19</v>
      </c>
      <c r="B1011" s="2">
        <v>40</v>
      </c>
    </row>
    <row r="1012" spans="1:2" x14ac:dyDescent="0.25">
      <c r="A1012" s="3">
        <v>0.08</v>
      </c>
      <c r="B1012" s="3">
        <v>37.840000000000003</v>
      </c>
    </row>
    <row r="1013" spans="1:2" x14ac:dyDescent="0.25">
      <c r="A1013" s="2">
        <v>0.56000000000000005</v>
      </c>
      <c r="B1013" s="2">
        <v>31.64</v>
      </c>
    </row>
    <row r="1014" spans="1:2" x14ac:dyDescent="0.25">
      <c r="A1014" s="3">
        <v>0.56000000000000005</v>
      </c>
      <c r="B1014" s="3">
        <v>29.87</v>
      </c>
    </row>
    <row r="1015" spans="1:2" x14ac:dyDescent="0.25">
      <c r="A1015" s="2">
        <v>0.42</v>
      </c>
      <c r="B1015" s="2">
        <v>43.89</v>
      </c>
    </row>
    <row r="1016" spans="1:2" x14ac:dyDescent="0.25">
      <c r="A1016" s="3">
        <v>0.4</v>
      </c>
      <c r="B1016" s="3">
        <v>37.24</v>
      </c>
    </row>
    <row r="1017" spans="1:2" x14ac:dyDescent="0.25">
      <c r="A1017" s="2">
        <v>0.4</v>
      </c>
      <c r="B1017" s="2">
        <v>35.229999999999997</v>
      </c>
    </row>
    <row r="1018" spans="1:2" x14ac:dyDescent="0.25">
      <c r="A1018" s="3">
        <v>0.4</v>
      </c>
      <c r="B1018" s="3">
        <v>32.53</v>
      </c>
    </row>
    <row r="1019" spans="1:2" x14ac:dyDescent="0.25">
      <c r="A1019" s="2">
        <v>0.34</v>
      </c>
      <c r="B1019" s="2">
        <v>40.17</v>
      </c>
    </row>
    <row r="1020" spans="1:2" x14ac:dyDescent="0.25">
      <c r="A1020" s="3">
        <v>0.32</v>
      </c>
      <c r="B1020" s="3">
        <v>41.62</v>
      </c>
    </row>
    <row r="1021" spans="1:2" x14ac:dyDescent="0.25">
      <c r="A1021" s="2">
        <v>0.27</v>
      </c>
      <c r="B1021" s="2">
        <v>33.89</v>
      </c>
    </row>
    <row r="1022" spans="1:2" x14ac:dyDescent="0.25">
      <c r="A1022" s="3">
        <v>0.15</v>
      </c>
      <c r="B1022" s="3">
        <v>33.49</v>
      </c>
    </row>
    <row r="1023" spans="1:2" x14ac:dyDescent="0.25">
      <c r="A1023" s="2">
        <v>0.13</v>
      </c>
      <c r="B1023" s="2">
        <v>41.94</v>
      </c>
    </row>
    <row r="1024" spans="1:2" x14ac:dyDescent="0.25">
      <c r="A1024" s="3">
        <v>0</v>
      </c>
      <c r="B1024" s="3">
        <v>41.77</v>
      </c>
    </row>
    <row r="1025" spans="1:2" x14ac:dyDescent="0.25">
      <c r="A1025" s="2">
        <v>0.91</v>
      </c>
      <c r="B1025" s="2">
        <v>30.37</v>
      </c>
    </row>
    <row r="1026" spans="1:2" x14ac:dyDescent="0.25">
      <c r="A1026" s="3">
        <v>0.78</v>
      </c>
      <c r="B1026" s="3">
        <v>28.96</v>
      </c>
    </row>
    <row r="1027" spans="1:2" x14ac:dyDescent="0.25">
      <c r="A1027" s="2">
        <v>0.69</v>
      </c>
      <c r="B1027" s="2">
        <v>35.65</v>
      </c>
    </row>
    <row r="1028" spans="1:2" x14ac:dyDescent="0.25">
      <c r="A1028" s="3">
        <v>0.65</v>
      </c>
      <c r="B1028" s="3">
        <v>34.58</v>
      </c>
    </row>
    <row r="1029" spans="1:2" x14ac:dyDescent="0.25">
      <c r="A1029" s="2">
        <v>0.65</v>
      </c>
      <c r="B1029" s="2">
        <v>37.909999999999997</v>
      </c>
    </row>
    <row r="1030" spans="1:2" x14ac:dyDescent="0.25">
      <c r="A1030" s="3">
        <v>0.48</v>
      </c>
      <c r="B1030" s="3">
        <v>36.75</v>
      </c>
    </row>
    <row r="1031" spans="1:2" x14ac:dyDescent="0.25">
      <c r="A1031" s="2">
        <v>0.3</v>
      </c>
      <c r="B1031" s="2">
        <v>33.36</v>
      </c>
    </row>
    <row r="1032" spans="1:2" x14ac:dyDescent="0.25">
      <c r="A1032" s="3">
        <v>0.27</v>
      </c>
      <c r="B1032" s="3">
        <v>36.18</v>
      </c>
    </row>
    <row r="1033" spans="1:2" x14ac:dyDescent="0.25">
      <c r="A1033" s="2">
        <v>0.24</v>
      </c>
      <c r="B1033" s="2">
        <v>32.6</v>
      </c>
    </row>
    <row r="1034" spans="1:2" x14ac:dyDescent="0.25">
      <c r="A1034" s="3">
        <v>0.2</v>
      </c>
      <c r="B1034" s="3">
        <v>36.07</v>
      </c>
    </row>
    <row r="1035" spans="1:2" x14ac:dyDescent="0.25">
      <c r="A1035" s="2">
        <v>0.14000000000000001</v>
      </c>
      <c r="B1035" s="2">
        <v>39.01</v>
      </c>
    </row>
    <row r="1036" spans="1:2" x14ac:dyDescent="0.25">
      <c r="A1036" s="3">
        <v>0.13</v>
      </c>
      <c r="B1036" s="3">
        <v>39.270000000000003</v>
      </c>
    </row>
    <row r="1037" spans="1:2" x14ac:dyDescent="0.25">
      <c r="A1037" s="2">
        <v>1.53</v>
      </c>
      <c r="B1037" s="2">
        <v>28.48</v>
      </c>
    </row>
    <row r="1038" spans="1:2" x14ac:dyDescent="0.25">
      <c r="A1038" s="3">
        <v>0.97</v>
      </c>
      <c r="B1038" s="3">
        <v>35.08</v>
      </c>
    </row>
    <row r="1039" spans="1:2" x14ac:dyDescent="0.25">
      <c r="A1039" s="2">
        <v>0.83</v>
      </c>
      <c r="B1039" s="2">
        <v>38.159999999999997</v>
      </c>
    </row>
    <row r="1040" spans="1:2" x14ac:dyDescent="0.25">
      <c r="A1040" s="3">
        <v>0.8</v>
      </c>
      <c r="B1040" s="3">
        <v>29.95</v>
      </c>
    </row>
    <row r="1041" spans="1:2" x14ac:dyDescent="0.25">
      <c r="A1041" s="2">
        <v>0.68</v>
      </c>
      <c r="B1041" s="2">
        <v>39.450000000000003</v>
      </c>
    </row>
    <row r="1042" spans="1:2" x14ac:dyDescent="0.25">
      <c r="A1042" s="3">
        <v>0.68</v>
      </c>
      <c r="B1042" s="3">
        <v>37.33</v>
      </c>
    </row>
    <row r="1043" spans="1:2" x14ac:dyDescent="0.25">
      <c r="A1043" s="2">
        <v>0.57999999999999996</v>
      </c>
      <c r="B1043" s="2">
        <v>41.27</v>
      </c>
    </row>
    <row r="1044" spans="1:2" x14ac:dyDescent="0.25">
      <c r="A1044" s="3">
        <v>0.56000000000000005</v>
      </c>
      <c r="B1044" s="3">
        <v>33.31</v>
      </c>
    </row>
    <row r="1045" spans="1:2" x14ac:dyDescent="0.25">
      <c r="A1045" s="2">
        <v>0.55000000000000004</v>
      </c>
      <c r="B1045" s="2">
        <v>43.67</v>
      </c>
    </row>
    <row r="1046" spans="1:2" x14ac:dyDescent="0.25">
      <c r="A1046" s="3">
        <v>0.42</v>
      </c>
      <c r="B1046" s="3">
        <v>35.799999999999997</v>
      </c>
    </row>
    <row r="1047" spans="1:2" x14ac:dyDescent="0.25">
      <c r="A1047" s="2">
        <v>0.39</v>
      </c>
      <c r="B1047" s="2">
        <v>29.02</v>
      </c>
    </row>
    <row r="1048" spans="1:2" x14ac:dyDescent="0.25">
      <c r="A1048" s="3">
        <v>0.05</v>
      </c>
      <c r="B1048" s="3">
        <v>36.36</v>
      </c>
    </row>
    <row r="1049" spans="1:2" x14ac:dyDescent="0.25">
      <c r="A1049" s="2">
        <v>0.92</v>
      </c>
      <c r="B1049" s="2">
        <v>32.58</v>
      </c>
    </row>
    <row r="1050" spans="1:2" x14ac:dyDescent="0.25">
      <c r="A1050" s="3">
        <v>0.77</v>
      </c>
      <c r="B1050" s="3">
        <v>29.45</v>
      </c>
    </row>
    <row r="1051" spans="1:2" x14ac:dyDescent="0.25">
      <c r="A1051" s="2">
        <v>0.71</v>
      </c>
      <c r="B1051" s="2">
        <v>36.82</v>
      </c>
    </row>
    <row r="1052" spans="1:2" x14ac:dyDescent="0.25">
      <c r="A1052" s="3">
        <v>0.62</v>
      </c>
      <c r="B1052" s="3">
        <v>33.79</v>
      </c>
    </row>
    <row r="1053" spans="1:2" x14ac:dyDescent="0.25">
      <c r="A1053" s="2">
        <v>0.57999999999999996</v>
      </c>
      <c r="B1053" s="2">
        <v>31.39</v>
      </c>
    </row>
    <row r="1054" spans="1:2" x14ac:dyDescent="0.25">
      <c r="A1054" s="3">
        <v>0.55000000000000004</v>
      </c>
      <c r="B1054" s="3">
        <v>35.61</v>
      </c>
    </row>
    <row r="1055" spans="1:2" x14ac:dyDescent="0.25">
      <c r="A1055" s="2">
        <v>0.43</v>
      </c>
      <c r="B1055" s="2">
        <v>32.020000000000003</v>
      </c>
    </row>
    <row r="1056" spans="1:2" x14ac:dyDescent="0.25">
      <c r="A1056" s="3">
        <v>0.4</v>
      </c>
      <c r="B1056" s="3">
        <v>38.78</v>
      </c>
    </row>
    <row r="1057" spans="1:2" x14ac:dyDescent="0.25">
      <c r="A1057" s="2">
        <v>0.38</v>
      </c>
      <c r="B1057" s="2">
        <v>39.99</v>
      </c>
    </row>
    <row r="1058" spans="1:2" x14ac:dyDescent="0.25">
      <c r="A1058" s="3">
        <v>0.2</v>
      </c>
      <c r="B1058" s="3">
        <v>42.03</v>
      </c>
    </row>
    <row r="1059" spans="1:2" x14ac:dyDescent="0.25">
      <c r="A1059" s="2">
        <v>0.17</v>
      </c>
      <c r="B1059" s="2">
        <v>38.86</v>
      </c>
    </row>
    <row r="1060" spans="1:2" x14ac:dyDescent="0.25">
      <c r="A1060" s="3">
        <v>0.12</v>
      </c>
      <c r="B1060" s="3">
        <v>37.65</v>
      </c>
    </row>
    <row r="1061" spans="1:2" x14ac:dyDescent="0.25">
      <c r="A1061" s="2">
        <v>0.86</v>
      </c>
      <c r="B1061" s="2">
        <v>34.11</v>
      </c>
    </row>
    <row r="1062" spans="1:2" x14ac:dyDescent="0.25">
      <c r="A1062" s="3">
        <v>0.65</v>
      </c>
      <c r="B1062" s="3">
        <v>35.54</v>
      </c>
    </row>
    <row r="1063" spans="1:2" x14ac:dyDescent="0.25">
      <c r="A1063" s="2">
        <v>0.57999999999999996</v>
      </c>
      <c r="B1063" s="2">
        <v>39.700000000000003</v>
      </c>
    </row>
    <row r="1064" spans="1:2" x14ac:dyDescent="0.25">
      <c r="A1064" s="3">
        <v>0.46</v>
      </c>
      <c r="B1064" s="3">
        <v>43.03</v>
      </c>
    </row>
    <row r="1065" spans="1:2" x14ac:dyDescent="0.25">
      <c r="A1065" s="2">
        <v>0.31</v>
      </c>
      <c r="B1065" s="2">
        <v>35.67</v>
      </c>
    </row>
    <row r="1066" spans="1:2" x14ac:dyDescent="0.25">
      <c r="A1066" s="3">
        <v>0.26</v>
      </c>
      <c r="B1066" s="3">
        <v>40.770000000000003</v>
      </c>
    </row>
    <row r="1067" spans="1:2" x14ac:dyDescent="0.25">
      <c r="A1067" s="2">
        <v>0.21</v>
      </c>
      <c r="B1067" s="2">
        <v>38.299999999999997</v>
      </c>
    </row>
    <row r="1068" spans="1:2" x14ac:dyDescent="0.25">
      <c r="A1068" s="3">
        <v>0.2</v>
      </c>
      <c r="B1068" s="3">
        <v>41.34</v>
      </c>
    </row>
    <row r="1069" spans="1:2" x14ac:dyDescent="0.25">
      <c r="A1069" s="2">
        <v>0.19</v>
      </c>
      <c r="B1069" s="2">
        <v>33.07</v>
      </c>
    </row>
    <row r="1070" spans="1:2" x14ac:dyDescent="0.25">
      <c r="A1070" s="3">
        <v>0.17</v>
      </c>
      <c r="B1070" s="3">
        <v>35.130000000000003</v>
      </c>
    </row>
    <row r="1071" spans="1:2" x14ac:dyDescent="0.25">
      <c r="A1071" s="2">
        <v>0.14000000000000001</v>
      </c>
      <c r="B1071" s="2">
        <v>36.549999999999997</v>
      </c>
    </row>
    <row r="1072" spans="1:2" x14ac:dyDescent="0.25">
      <c r="A1072" s="3">
        <v>0.05</v>
      </c>
      <c r="B1072" s="3">
        <v>46.05</v>
      </c>
    </row>
    <row r="1073" spans="1:2" x14ac:dyDescent="0.25">
      <c r="A1073" s="2">
        <v>0.97</v>
      </c>
      <c r="B1073" s="2">
        <v>38.35</v>
      </c>
    </row>
    <row r="1074" spans="1:2" x14ac:dyDescent="0.25">
      <c r="A1074" s="3">
        <v>0.79</v>
      </c>
      <c r="B1074" s="3">
        <v>36.28</v>
      </c>
    </row>
    <row r="1075" spans="1:2" x14ac:dyDescent="0.25">
      <c r="A1075" s="2">
        <v>0.72</v>
      </c>
      <c r="B1075" s="2">
        <v>34.4</v>
      </c>
    </row>
    <row r="1076" spans="1:2" x14ac:dyDescent="0.25">
      <c r="A1076" s="3">
        <v>0.7</v>
      </c>
      <c r="B1076" s="3">
        <v>29.77</v>
      </c>
    </row>
    <row r="1077" spans="1:2" x14ac:dyDescent="0.25">
      <c r="A1077" s="2">
        <v>0.59</v>
      </c>
      <c r="B1077" s="2">
        <v>37.700000000000003</v>
      </c>
    </row>
    <row r="1078" spans="1:2" x14ac:dyDescent="0.25">
      <c r="A1078" s="3">
        <v>0.55000000000000004</v>
      </c>
      <c r="B1078" s="3">
        <v>32.630000000000003</v>
      </c>
    </row>
    <row r="1079" spans="1:2" x14ac:dyDescent="0.25">
      <c r="A1079" s="2">
        <v>0.51</v>
      </c>
      <c r="B1079" s="2">
        <v>29.41</v>
      </c>
    </row>
    <row r="1080" spans="1:2" x14ac:dyDescent="0.25">
      <c r="A1080" s="3">
        <v>0.47</v>
      </c>
      <c r="B1080" s="3">
        <v>38.43</v>
      </c>
    </row>
    <row r="1081" spans="1:2" x14ac:dyDescent="0.25">
      <c r="A1081" s="2">
        <v>0.4</v>
      </c>
      <c r="B1081" s="2">
        <v>38.58</v>
      </c>
    </row>
    <row r="1082" spans="1:2" x14ac:dyDescent="0.25">
      <c r="A1082" s="3">
        <v>0.28000000000000003</v>
      </c>
      <c r="B1082" s="3">
        <v>43.38</v>
      </c>
    </row>
    <row r="1083" spans="1:2" x14ac:dyDescent="0.25">
      <c r="A1083" s="2">
        <v>0.12</v>
      </c>
      <c r="B1083" s="2">
        <v>32.18</v>
      </c>
    </row>
    <row r="1084" spans="1:2" x14ac:dyDescent="0.25">
      <c r="A1084" s="3">
        <v>0.09</v>
      </c>
      <c r="B1084" s="3">
        <v>36.590000000000003</v>
      </c>
    </row>
    <row r="1085" spans="1:2" x14ac:dyDescent="0.25">
      <c r="A1085" s="2">
        <v>0.74</v>
      </c>
      <c r="B1085" s="2">
        <v>37.17</v>
      </c>
    </row>
    <row r="1086" spans="1:2" x14ac:dyDescent="0.25">
      <c r="A1086" s="3">
        <v>0.57999999999999996</v>
      </c>
      <c r="B1086" s="3">
        <v>31.97</v>
      </c>
    </row>
    <row r="1087" spans="1:2" x14ac:dyDescent="0.25">
      <c r="A1087" s="2">
        <v>0.56999999999999995</v>
      </c>
      <c r="B1087" s="2">
        <v>31.01</v>
      </c>
    </row>
    <row r="1088" spans="1:2" x14ac:dyDescent="0.25">
      <c r="A1088" s="3">
        <v>0.56999999999999995</v>
      </c>
      <c r="B1088" s="3">
        <v>34.549999999999997</v>
      </c>
    </row>
    <row r="1089" spans="1:2" x14ac:dyDescent="0.25">
      <c r="A1089" s="2">
        <v>0.47</v>
      </c>
      <c r="B1089" s="2">
        <v>37.340000000000003</v>
      </c>
    </row>
    <row r="1090" spans="1:2" x14ac:dyDescent="0.25">
      <c r="A1090" s="3">
        <v>0.47</v>
      </c>
      <c r="B1090" s="3">
        <v>37.270000000000003</v>
      </c>
    </row>
    <row r="1091" spans="1:2" x14ac:dyDescent="0.25">
      <c r="A1091" s="2">
        <v>0.46</v>
      </c>
      <c r="B1091" s="2">
        <v>41.02</v>
      </c>
    </row>
    <row r="1092" spans="1:2" x14ac:dyDescent="0.25">
      <c r="A1092" s="3">
        <v>0.44</v>
      </c>
      <c r="B1092" s="3">
        <v>33.42</v>
      </c>
    </row>
    <row r="1093" spans="1:2" x14ac:dyDescent="0.25">
      <c r="A1093" s="2">
        <v>0.35</v>
      </c>
      <c r="B1093" s="2">
        <v>37.36</v>
      </c>
    </row>
    <row r="1094" spans="1:2" x14ac:dyDescent="0.25">
      <c r="A1094" s="3">
        <v>0.34</v>
      </c>
      <c r="B1094" s="3">
        <v>32.270000000000003</v>
      </c>
    </row>
    <row r="1095" spans="1:2" x14ac:dyDescent="0.25">
      <c r="A1095" s="2">
        <v>0.31</v>
      </c>
      <c r="B1095" s="2">
        <v>40.729999999999997</v>
      </c>
    </row>
    <row r="1096" spans="1:2" x14ac:dyDescent="0.25">
      <c r="A1096" s="3">
        <v>0.28999999999999998</v>
      </c>
      <c r="B1096" s="3">
        <v>36.44</v>
      </c>
    </row>
    <row r="1097" spans="1:2" x14ac:dyDescent="0.25">
      <c r="A1097" s="2">
        <v>0.75</v>
      </c>
      <c r="B1097" s="2">
        <v>36.479999999999997</v>
      </c>
    </row>
    <row r="1098" spans="1:2" x14ac:dyDescent="0.25">
      <c r="A1098" s="3">
        <v>0.64</v>
      </c>
      <c r="B1098" s="3">
        <v>34.15</v>
      </c>
    </row>
    <row r="1099" spans="1:2" x14ac:dyDescent="0.25">
      <c r="A1099" s="2">
        <v>0.56000000000000005</v>
      </c>
      <c r="B1099" s="2">
        <v>32.409999999999997</v>
      </c>
    </row>
    <row r="1100" spans="1:2" x14ac:dyDescent="0.25">
      <c r="A1100" s="3">
        <v>0.56000000000000005</v>
      </c>
      <c r="B1100" s="3">
        <v>28.39</v>
      </c>
    </row>
    <row r="1101" spans="1:2" x14ac:dyDescent="0.25">
      <c r="A1101" s="2">
        <v>0.48</v>
      </c>
      <c r="B1101" s="2">
        <v>37.47</v>
      </c>
    </row>
    <row r="1102" spans="1:2" x14ac:dyDescent="0.25">
      <c r="A1102" s="3">
        <v>0.47</v>
      </c>
      <c r="B1102" s="3">
        <v>43.27</v>
      </c>
    </row>
    <row r="1103" spans="1:2" x14ac:dyDescent="0.25">
      <c r="A1103" s="2">
        <v>0.34</v>
      </c>
      <c r="B1103" s="2">
        <v>41.6</v>
      </c>
    </row>
    <row r="1104" spans="1:2" x14ac:dyDescent="0.25">
      <c r="A1104" s="3">
        <v>0.28999999999999998</v>
      </c>
      <c r="B1104" s="3">
        <v>32.1</v>
      </c>
    </row>
    <row r="1105" spans="1:2" x14ac:dyDescent="0.25">
      <c r="A1105" s="2">
        <v>0.17</v>
      </c>
      <c r="B1105" s="2">
        <v>39.049999999999997</v>
      </c>
    </row>
    <row r="1106" spans="1:2" x14ac:dyDescent="0.25">
      <c r="A1106" s="3">
        <v>0.08</v>
      </c>
      <c r="B1106" s="3">
        <v>35.049999999999997</v>
      </c>
    </row>
    <row r="1107" spans="1:2" x14ac:dyDescent="0.25">
      <c r="A1107" s="2">
        <v>0.08</v>
      </c>
      <c r="B1107" s="2">
        <v>41.35</v>
      </c>
    </row>
    <row r="1108" spans="1:2" x14ac:dyDescent="0.25">
      <c r="A1108" s="3">
        <v>0.03</v>
      </c>
      <c r="B1108" s="3">
        <v>36.72</v>
      </c>
    </row>
    <row r="1109" spans="1:2" x14ac:dyDescent="0.25">
      <c r="A1109" s="2">
        <v>1.1599999999999999</v>
      </c>
      <c r="B1109" s="2">
        <v>38.44</v>
      </c>
    </row>
    <row r="1110" spans="1:2" x14ac:dyDescent="0.25">
      <c r="A1110" s="3">
        <v>0.62</v>
      </c>
      <c r="B1110" s="3">
        <v>37.17</v>
      </c>
    </row>
    <row r="1111" spans="1:2" x14ac:dyDescent="0.25">
      <c r="A1111" s="2">
        <v>0.41</v>
      </c>
      <c r="B1111" s="2">
        <v>32.39</v>
      </c>
    </row>
    <row r="1112" spans="1:2" x14ac:dyDescent="0.25">
      <c r="A1112" s="3">
        <v>0.4</v>
      </c>
      <c r="B1112" s="3">
        <v>36.340000000000003</v>
      </c>
    </row>
    <row r="1113" spans="1:2" x14ac:dyDescent="0.25">
      <c r="A1113" s="2">
        <v>0.4</v>
      </c>
      <c r="B1113" s="2">
        <v>39.72</v>
      </c>
    </row>
    <row r="1114" spans="1:2" x14ac:dyDescent="0.25">
      <c r="A1114" s="3">
        <v>0.4</v>
      </c>
      <c r="B1114" s="3">
        <v>38.5</v>
      </c>
    </row>
    <row r="1115" spans="1:2" x14ac:dyDescent="0.25">
      <c r="A1115" s="2">
        <v>0.37</v>
      </c>
      <c r="B1115" s="2">
        <v>36.24</v>
      </c>
    </row>
    <row r="1116" spans="1:2" x14ac:dyDescent="0.25">
      <c r="A1116" s="3">
        <v>0.36</v>
      </c>
      <c r="B1116" s="3">
        <v>35.46</v>
      </c>
    </row>
    <row r="1117" spans="1:2" x14ac:dyDescent="0.25">
      <c r="A1117" s="2">
        <v>0.33</v>
      </c>
      <c r="B1117" s="2">
        <v>34.340000000000003</v>
      </c>
    </row>
    <row r="1118" spans="1:2" x14ac:dyDescent="0.25">
      <c r="A1118" s="3">
        <v>0.3</v>
      </c>
      <c r="B1118" s="3">
        <v>37.42</v>
      </c>
    </row>
    <row r="1119" spans="1:2" x14ac:dyDescent="0.25">
      <c r="A1119" s="2">
        <v>0.16</v>
      </c>
      <c r="B1119" s="2">
        <v>32.14</v>
      </c>
    </row>
    <row r="1120" spans="1:2" x14ac:dyDescent="0.25">
      <c r="A1120" s="3">
        <v>0.14000000000000001</v>
      </c>
      <c r="B1120" s="3">
        <v>31.17</v>
      </c>
    </row>
    <row r="1121" spans="1:2" x14ac:dyDescent="0.25">
      <c r="A1121" s="2">
        <v>0.88</v>
      </c>
      <c r="B1121" s="2">
        <v>29.92</v>
      </c>
    </row>
    <row r="1122" spans="1:2" x14ac:dyDescent="0.25">
      <c r="A1122" s="3">
        <v>0.68</v>
      </c>
      <c r="B1122" s="3">
        <v>33.799999999999997</v>
      </c>
    </row>
    <row r="1123" spans="1:2" x14ac:dyDescent="0.25">
      <c r="A1123" s="2">
        <v>0.65</v>
      </c>
      <c r="B1123" s="2">
        <v>33.24</v>
      </c>
    </row>
    <row r="1124" spans="1:2" x14ac:dyDescent="0.25">
      <c r="A1124" s="3">
        <v>0.51</v>
      </c>
      <c r="B1124" s="3">
        <v>39.299999999999997</v>
      </c>
    </row>
    <row r="1125" spans="1:2" x14ac:dyDescent="0.25">
      <c r="A1125" s="2">
        <v>0.46</v>
      </c>
      <c r="B1125" s="2">
        <v>44.94</v>
      </c>
    </row>
    <row r="1126" spans="1:2" x14ac:dyDescent="0.25">
      <c r="A1126" s="3">
        <v>0.45</v>
      </c>
      <c r="B1126" s="3">
        <v>39.58</v>
      </c>
    </row>
    <row r="1127" spans="1:2" x14ac:dyDescent="0.25">
      <c r="A1127" s="2">
        <v>0.43</v>
      </c>
      <c r="B1127" s="2">
        <v>41.21</v>
      </c>
    </row>
    <row r="1128" spans="1:2" x14ac:dyDescent="0.25">
      <c r="A1128" s="3">
        <v>0.39</v>
      </c>
      <c r="B1128" s="3">
        <v>32.99</v>
      </c>
    </row>
    <row r="1129" spans="1:2" x14ac:dyDescent="0.25">
      <c r="A1129" s="2">
        <v>0.31</v>
      </c>
      <c r="B1129" s="2">
        <v>40.26</v>
      </c>
    </row>
    <row r="1130" spans="1:2" x14ac:dyDescent="0.25">
      <c r="A1130" s="3">
        <v>0.28000000000000003</v>
      </c>
      <c r="B1130" s="3">
        <v>35.33</v>
      </c>
    </row>
    <row r="1131" spans="1:2" x14ac:dyDescent="0.25">
      <c r="A1131" s="2">
        <v>0.27</v>
      </c>
      <c r="B1131" s="2">
        <v>37.56</v>
      </c>
    </row>
    <row r="1132" spans="1:2" x14ac:dyDescent="0.25">
      <c r="A1132" s="3">
        <v>0.19</v>
      </c>
      <c r="B1132" s="3">
        <v>44.1</v>
      </c>
    </row>
    <row r="1133" spans="1:2" x14ac:dyDescent="0.25">
      <c r="A1133" s="2">
        <v>0.9</v>
      </c>
      <c r="B1133" s="2">
        <v>35.22</v>
      </c>
    </row>
    <row r="1134" spans="1:2" x14ac:dyDescent="0.25">
      <c r="A1134" s="3">
        <v>0.61</v>
      </c>
      <c r="B1134" s="3">
        <v>28.14</v>
      </c>
    </row>
    <row r="1135" spans="1:2" x14ac:dyDescent="0.25">
      <c r="A1135" s="2">
        <v>0.61</v>
      </c>
      <c r="B1135" s="2">
        <v>34.54</v>
      </c>
    </row>
    <row r="1136" spans="1:2" x14ac:dyDescent="0.25">
      <c r="A1136" s="3">
        <v>0.56999999999999995</v>
      </c>
      <c r="B1136" s="3">
        <v>36.06</v>
      </c>
    </row>
    <row r="1137" spans="1:2" x14ac:dyDescent="0.25">
      <c r="A1137" s="2">
        <v>0.54</v>
      </c>
      <c r="B1137" s="2">
        <v>30.19</v>
      </c>
    </row>
    <row r="1138" spans="1:2" x14ac:dyDescent="0.25">
      <c r="A1138" s="3">
        <v>0.5</v>
      </c>
      <c r="B1138" s="3">
        <v>29.62</v>
      </c>
    </row>
    <row r="1139" spans="1:2" x14ac:dyDescent="0.25">
      <c r="A1139" s="2">
        <v>0.49</v>
      </c>
      <c r="B1139" s="2">
        <v>37.619999999999997</v>
      </c>
    </row>
    <row r="1140" spans="1:2" x14ac:dyDescent="0.25">
      <c r="A1140" s="3">
        <v>0.47</v>
      </c>
      <c r="B1140" s="3">
        <v>31.96</v>
      </c>
    </row>
    <row r="1141" spans="1:2" x14ac:dyDescent="0.25">
      <c r="A1141" s="2">
        <v>0.41</v>
      </c>
      <c r="B1141" s="2">
        <v>34.299999999999997</v>
      </c>
    </row>
    <row r="1142" spans="1:2" x14ac:dyDescent="0.25">
      <c r="A1142" s="3">
        <v>0.27</v>
      </c>
      <c r="B1142" s="3">
        <v>34.85</v>
      </c>
    </row>
    <row r="1143" spans="1:2" x14ac:dyDescent="0.25">
      <c r="A1143" s="2">
        <v>0.21</v>
      </c>
      <c r="B1143" s="2">
        <v>35.409999999999997</v>
      </c>
    </row>
    <row r="1144" spans="1:2" x14ac:dyDescent="0.25">
      <c r="A1144" s="3">
        <v>0.01</v>
      </c>
      <c r="B1144" s="3">
        <v>32.549999999999997</v>
      </c>
    </row>
    <row r="1145" spans="1:2" x14ac:dyDescent="0.25">
      <c r="A1145" s="2">
        <v>0.63</v>
      </c>
      <c r="B1145" s="2">
        <v>40.590000000000003</v>
      </c>
    </row>
    <row r="1146" spans="1:2" x14ac:dyDescent="0.25">
      <c r="A1146" s="3">
        <v>0.62</v>
      </c>
      <c r="B1146" s="3">
        <v>39.32</v>
      </c>
    </row>
    <row r="1147" spans="1:2" x14ac:dyDescent="0.25">
      <c r="A1147" s="2">
        <v>0.61</v>
      </c>
      <c r="B1147" s="2">
        <v>35.700000000000003</v>
      </c>
    </row>
    <row r="1148" spans="1:2" x14ac:dyDescent="0.25">
      <c r="A1148" s="3">
        <v>0.56000000000000005</v>
      </c>
      <c r="B1148" s="3">
        <v>33.08</v>
      </c>
    </row>
    <row r="1149" spans="1:2" x14ac:dyDescent="0.25">
      <c r="A1149" s="2">
        <v>0.51</v>
      </c>
      <c r="B1149" s="2">
        <v>35.96</v>
      </c>
    </row>
    <row r="1150" spans="1:2" x14ac:dyDescent="0.25">
      <c r="A1150" s="3">
        <v>0.49</v>
      </c>
      <c r="B1150" s="3">
        <v>32.1</v>
      </c>
    </row>
    <row r="1151" spans="1:2" x14ac:dyDescent="0.25">
      <c r="A1151" s="2">
        <v>0.4</v>
      </c>
      <c r="B1151" s="2">
        <v>34.950000000000003</v>
      </c>
    </row>
    <row r="1152" spans="1:2" x14ac:dyDescent="0.25">
      <c r="A1152" s="3">
        <v>0.38</v>
      </c>
      <c r="B1152" s="3">
        <v>37.86</v>
      </c>
    </row>
    <row r="1153" spans="1:2" x14ac:dyDescent="0.25">
      <c r="A1153" s="2">
        <v>0.36</v>
      </c>
      <c r="B1153" s="2">
        <v>43.68</v>
      </c>
    </row>
    <row r="1154" spans="1:2" x14ac:dyDescent="0.25">
      <c r="A1154" s="3">
        <v>0.34</v>
      </c>
      <c r="B1154" s="3">
        <v>34.86</v>
      </c>
    </row>
    <row r="1155" spans="1:2" x14ac:dyDescent="0.25">
      <c r="A1155" s="2">
        <v>0.26</v>
      </c>
      <c r="B1155" s="2">
        <v>34.450000000000003</v>
      </c>
    </row>
    <row r="1156" spans="1:2" x14ac:dyDescent="0.25">
      <c r="A1156" s="3">
        <v>0.11</v>
      </c>
      <c r="B1156" s="3">
        <v>41.39</v>
      </c>
    </row>
    <row r="1157" spans="1:2" x14ac:dyDescent="0.25">
      <c r="A1157" s="2">
        <v>3.52</v>
      </c>
      <c r="B1157" s="2">
        <v>22.12</v>
      </c>
    </row>
    <row r="1158" spans="1:2" x14ac:dyDescent="0.25">
      <c r="A1158" s="3">
        <v>0.79</v>
      </c>
      <c r="B1158" s="3">
        <v>29.91</v>
      </c>
    </row>
    <row r="1159" spans="1:2" x14ac:dyDescent="0.25">
      <c r="A1159" s="2">
        <v>0.67</v>
      </c>
      <c r="B1159" s="2">
        <v>36.020000000000003</v>
      </c>
    </row>
    <row r="1160" spans="1:2" x14ac:dyDescent="0.25">
      <c r="A1160" s="3">
        <v>0.65</v>
      </c>
      <c r="B1160" s="3">
        <v>27.84</v>
      </c>
    </row>
    <row r="1161" spans="1:2" x14ac:dyDescent="0.25">
      <c r="A1161" s="2">
        <v>0.6</v>
      </c>
      <c r="B1161" s="2">
        <v>36.56</v>
      </c>
    </row>
    <row r="1162" spans="1:2" x14ac:dyDescent="0.25">
      <c r="A1162" s="3">
        <v>0.52</v>
      </c>
      <c r="B1162" s="3">
        <v>31.41</v>
      </c>
    </row>
    <row r="1163" spans="1:2" x14ac:dyDescent="0.25">
      <c r="A1163" s="2">
        <v>0.41</v>
      </c>
      <c r="B1163" s="2">
        <v>37.01</v>
      </c>
    </row>
    <row r="1164" spans="1:2" x14ac:dyDescent="0.25">
      <c r="A1164" s="3">
        <v>0.39</v>
      </c>
      <c r="B1164" s="3">
        <v>31.32</v>
      </c>
    </row>
    <row r="1165" spans="1:2" x14ac:dyDescent="0.25">
      <c r="A1165" s="2">
        <v>0.36</v>
      </c>
      <c r="B1165" s="2">
        <v>35.21</v>
      </c>
    </row>
    <row r="1166" spans="1:2" x14ac:dyDescent="0.25">
      <c r="A1166" s="3">
        <v>0.18</v>
      </c>
      <c r="B1166" s="3">
        <v>36.590000000000003</v>
      </c>
    </row>
    <row r="1167" spans="1:2" x14ac:dyDescent="0.25">
      <c r="A1167" s="2">
        <v>0.15</v>
      </c>
      <c r="B1167" s="2">
        <v>37.9</v>
      </c>
    </row>
    <row r="1168" spans="1:2" x14ac:dyDescent="0.25">
      <c r="A1168" s="3">
        <v>0.1</v>
      </c>
      <c r="B1168" s="3">
        <v>30.92</v>
      </c>
    </row>
    <row r="1169" spans="1:2" x14ac:dyDescent="0.25">
      <c r="A1169" s="2">
        <v>0.88</v>
      </c>
      <c r="B1169" s="2">
        <v>33.47</v>
      </c>
    </row>
    <row r="1170" spans="1:2" x14ac:dyDescent="0.25">
      <c r="A1170" s="3">
        <v>0.76</v>
      </c>
      <c r="B1170" s="3">
        <v>36.15</v>
      </c>
    </row>
    <row r="1171" spans="1:2" x14ac:dyDescent="0.25">
      <c r="A1171" s="2">
        <v>0.64</v>
      </c>
      <c r="B1171" s="2">
        <v>34.130000000000003</v>
      </c>
    </row>
    <row r="1172" spans="1:2" x14ac:dyDescent="0.25">
      <c r="A1172" s="3">
        <v>0.62</v>
      </c>
      <c r="B1172" s="3">
        <v>33.71</v>
      </c>
    </row>
    <row r="1173" spans="1:2" x14ac:dyDescent="0.25">
      <c r="A1173" s="2">
        <v>0.6</v>
      </c>
      <c r="B1173" s="2">
        <v>34.32</v>
      </c>
    </row>
    <row r="1174" spans="1:2" x14ac:dyDescent="0.25">
      <c r="A1174" s="3">
        <v>0.6</v>
      </c>
      <c r="B1174" s="3">
        <v>32.93</v>
      </c>
    </row>
    <row r="1175" spans="1:2" x14ac:dyDescent="0.25">
      <c r="A1175" s="2">
        <v>0.6</v>
      </c>
      <c r="B1175" s="2">
        <v>40.76</v>
      </c>
    </row>
    <row r="1176" spans="1:2" x14ac:dyDescent="0.25">
      <c r="A1176" s="3">
        <v>0.48</v>
      </c>
      <c r="B1176" s="3">
        <v>39.020000000000003</v>
      </c>
    </row>
    <row r="1177" spans="1:2" x14ac:dyDescent="0.25">
      <c r="A1177" s="2">
        <v>0.46</v>
      </c>
      <c r="B1177" s="2">
        <v>36.67</v>
      </c>
    </row>
    <row r="1178" spans="1:2" x14ac:dyDescent="0.25">
      <c r="A1178" s="3">
        <v>0.42</v>
      </c>
      <c r="B1178" s="3">
        <v>39.9</v>
      </c>
    </row>
    <row r="1179" spans="1:2" x14ac:dyDescent="0.25">
      <c r="A1179" s="2">
        <v>0.36</v>
      </c>
      <c r="B1179" s="2">
        <v>32.020000000000003</v>
      </c>
    </row>
    <row r="1180" spans="1:2" x14ac:dyDescent="0.25">
      <c r="A1180" s="3">
        <v>0.25</v>
      </c>
      <c r="B1180" s="3">
        <v>33.619999999999997</v>
      </c>
    </row>
    <row r="1181" spans="1:2" x14ac:dyDescent="0.25">
      <c r="A1181" s="2">
        <v>0.91</v>
      </c>
      <c r="B1181" s="2">
        <v>35.130000000000003</v>
      </c>
    </row>
    <row r="1182" spans="1:2" x14ac:dyDescent="0.25">
      <c r="A1182" s="3">
        <v>0.68</v>
      </c>
      <c r="B1182" s="3">
        <v>30.36</v>
      </c>
    </row>
    <row r="1183" spans="1:2" x14ac:dyDescent="0.25">
      <c r="A1183" s="2">
        <v>0.64</v>
      </c>
      <c r="B1183" s="2">
        <v>29.97</v>
      </c>
    </row>
    <row r="1184" spans="1:2" x14ac:dyDescent="0.25">
      <c r="A1184" s="3">
        <v>0.56999999999999995</v>
      </c>
      <c r="B1184" s="3">
        <v>37.19</v>
      </c>
    </row>
    <row r="1185" spans="1:2" x14ac:dyDescent="0.25">
      <c r="A1185" s="2">
        <v>0.55000000000000004</v>
      </c>
      <c r="B1185" s="2">
        <v>35.369999999999997</v>
      </c>
    </row>
    <row r="1186" spans="1:2" x14ac:dyDescent="0.25">
      <c r="A1186" s="3">
        <v>0.55000000000000004</v>
      </c>
      <c r="B1186" s="3">
        <v>33.65</v>
      </c>
    </row>
    <row r="1187" spans="1:2" x14ac:dyDescent="0.25">
      <c r="A1187" s="2">
        <v>0.52</v>
      </c>
      <c r="B1187" s="2">
        <v>29.97</v>
      </c>
    </row>
    <row r="1188" spans="1:2" x14ac:dyDescent="0.25">
      <c r="A1188" s="3">
        <v>0.52</v>
      </c>
      <c r="B1188" s="3">
        <v>38.18</v>
      </c>
    </row>
    <row r="1189" spans="1:2" x14ac:dyDescent="0.25">
      <c r="A1189" s="2">
        <v>0.36</v>
      </c>
      <c r="B1189" s="2">
        <v>32.28</v>
      </c>
    </row>
    <row r="1190" spans="1:2" x14ac:dyDescent="0.25">
      <c r="A1190" s="3">
        <v>0.27</v>
      </c>
      <c r="B1190" s="3">
        <v>39.67</v>
      </c>
    </row>
    <row r="1191" spans="1:2" x14ac:dyDescent="0.25">
      <c r="A1191" s="2">
        <v>0.23</v>
      </c>
      <c r="B1191" s="2">
        <v>33.450000000000003</v>
      </c>
    </row>
    <row r="1192" spans="1:2" x14ac:dyDescent="0.25">
      <c r="A1192" s="3">
        <v>0.23</v>
      </c>
      <c r="B1192" s="3">
        <v>41.51</v>
      </c>
    </row>
    <row r="1193" spans="1:2" x14ac:dyDescent="0.25">
      <c r="A1193" s="2">
        <v>0.88</v>
      </c>
      <c r="B1193" s="2">
        <v>33.22</v>
      </c>
    </row>
    <row r="1194" spans="1:2" x14ac:dyDescent="0.25">
      <c r="A1194" s="3">
        <v>0.86</v>
      </c>
      <c r="B1194" s="3">
        <v>35.9</v>
      </c>
    </row>
    <row r="1195" spans="1:2" x14ac:dyDescent="0.25">
      <c r="A1195" s="2">
        <v>0.71</v>
      </c>
      <c r="B1195" s="2">
        <v>31.3</v>
      </c>
    </row>
    <row r="1196" spans="1:2" x14ac:dyDescent="0.25">
      <c r="A1196" s="3">
        <v>0.67</v>
      </c>
      <c r="B1196" s="3">
        <v>39.64</v>
      </c>
    </row>
    <row r="1197" spans="1:2" x14ac:dyDescent="0.25">
      <c r="A1197" s="2">
        <v>0.61</v>
      </c>
      <c r="B1197" s="2">
        <v>35.47</v>
      </c>
    </row>
    <row r="1198" spans="1:2" x14ac:dyDescent="0.25">
      <c r="A1198" s="3">
        <v>0.57999999999999996</v>
      </c>
      <c r="B1198" s="3">
        <v>34.4</v>
      </c>
    </row>
    <row r="1199" spans="1:2" x14ac:dyDescent="0.25">
      <c r="A1199" s="2">
        <v>0.56999999999999995</v>
      </c>
      <c r="B1199" s="2">
        <v>29.42</v>
      </c>
    </row>
    <row r="1200" spans="1:2" x14ac:dyDescent="0.25">
      <c r="A1200" s="3">
        <v>0.55000000000000004</v>
      </c>
      <c r="B1200" s="3">
        <v>36.92</v>
      </c>
    </row>
    <row r="1201" spans="1:2" x14ac:dyDescent="0.25">
      <c r="A1201" s="2">
        <v>0.4</v>
      </c>
      <c r="B1201" s="2">
        <v>42.62</v>
      </c>
    </row>
    <row r="1202" spans="1:2" x14ac:dyDescent="0.25">
      <c r="A1202" s="3">
        <v>0.34</v>
      </c>
      <c r="B1202" s="3">
        <v>38.4</v>
      </c>
    </row>
    <row r="1203" spans="1:2" x14ac:dyDescent="0.25">
      <c r="A1203" s="2">
        <v>0.13</v>
      </c>
      <c r="B1203" s="2">
        <v>37</v>
      </c>
    </row>
    <row r="1204" spans="1:2" x14ac:dyDescent="0.25">
      <c r="A1204" s="3">
        <v>0.02</v>
      </c>
      <c r="B1204" s="3">
        <v>40.35</v>
      </c>
    </row>
    <row r="1205" spans="1:2" x14ac:dyDescent="0.25">
      <c r="A1205" s="2">
        <v>0.98</v>
      </c>
      <c r="B1205" s="2">
        <v>31.21</v>
      </c>
    </row>
    <row r="1206" spans="1:2" x14ac:dyDescent="0.25">
      <c r="A1206" s="3">
        <v>0.78</v>
      </c>
      <c r="B1206" s="3">
        <v>33.25</v>
      </c>
    </row>
    <row r="1207" spans="1:2" x14ac:dyDescent="0.25">
      <c r="A1207" s="2">
        <v>0.74</v>
      </c>
      <c r="B1207" s="2">
        <v>34.14</v>
      </c>
    </row>
    <row r="1208" spans="1:2" x14ac:dyDescent="0.25">
      <c r="A1208" s="3">
        <v>0.66</v>
      </c>
      <c r="B1208" s="3">
        <v>35.72</v>
      </c>
    </row>
    <row r="1209" spans="1:2" x14ac:dyDescent="0.25">
      <c r="A1209" s="2">
        <v>0.47</v>
      </c>
      <c r="B1209" s="2">
        <v>38.979999999999997</v>
      </c>
    </row>
    <row r="1210" spans="1:2" x14ac:dyDescent="0.25">
      <c r="A1210" s="3">
        <v>0.47</v>
      </c>
      <c r="B1210" s="3">
        <v>32.659999999999997</v>
      </c>
    </row>
    <row r="1211" spans="1:2" x14ac:dyDescent="0.25">
      <c r="A1211" s="2">
        <v>0.45</v>
      </c>
      <c r="B1211" s="2">
        <v>37.14</v>
      </c>
    </row>
    <row r="1212" spans="1:2" x14ac:dyDescent="0.25">
      <c r="A1212" s="3">
        <v>0.42</v>
      </c>
      <c r="B1212" s="3">
        <v>30.65</v>
      </c>
    </row>
    <row r="1213" spans="1:2" x14ac:dyDescent="0.25">
      <c r="A1213" s="2">
        <v>0.36</v>
      </c>
      <c r="B1213" s="2">
        <v>37.85</v>
      </c>
    </row>
    <row r="1214" spans="1:2" x14ac:dyDescent="0.25">
      <c r="A1214" s="3">
        <v>0.3</v>
      </c>
      <c r="B1214" s="3">
        <v>34.340000000000003</v>
      </c>
    </row>
    <row r="1215" spans="1:2" x14ac:dyDescent="0.25">
      <c r="A1215" s="2">
        <v>0.3</v>
      </c>
      <c r="B1215" s="2">
        <v>42.91</v>
      </c>
    </row>
    <row r="1216" spans="1:2" x14ac:dyDescent="0.25">
      <c r="A1216" s="3">
        <v>0.26</v>
      </c>
      <c r="B1216" s="3">
        <v>38.56</v>
      </c>
    </row>
    <row r="1217" spans="1:2" x14ac:dyDescent="0.25">
      <c r="A1217" s="2">
        <v>1</v>
      </c>
      <c r="B1217" s="2">
        <v>33.42</v>
      </c>
    </row>
    <row r="1218" spans="1:2" x14ac:dyDescent="0.25">
      <c r="A1218" s="3">
        <v>0.97</v>
      </c>
      <c r="B1218" s="3">
        <v>30.02</v>
      </c>
    </row>
    <row r="1219" spans="1:2" x14ac:dyDescent="0.25">
      <c r="A1219" s="2">
        <v>0.77</v>
      </c>
      <c r="B1219" s="2">
        <v>36.5</v>
      </c>
    </row>
    <row r="1220" spans="1:2" x14ac:dyDescent="0.25">
      <c r="A1220" s="3">
        <v>0.56999999999999995</v>
      </c>
      <c r="B1220" s="3">
        <v>38.08</v>
      </c>
    </row>
    <row r="1221" spans="1:2" x14ac:dyDescent="0.25">
      <c r="A1221" s="2">
        <v>0.5</v>
      </c>
      <c r="B1221" s="2">
        <v>32.630000000000003</v>
      </c>
    </row>
    <row r="1222" spans="1:2" x14ac:dyDescent="0.25">
      <c r="A1222" s="3">
        <v>0.41</v>
      </c>
      <c r="B1222" s="3">
        <v>36.36</v>
      </c>
    </row>
    <row r="1223" spans="1:2" x14ac:dyDescent="0.25">
      <c r="A1223" s="2">
        <v>0.27</v>
      </c>
      <c r="B1223" s="2">
        <v>36.4</v>
      </c>
    </row>
    <row r="1224" spans="1:2" x14ac:dyDescent="0.25">
      <c r="A1224" s="3">
        <v>0.25</v>
      </c>
      <c r="B1224" s="3">
        <v>36.159999999999997</v>
      </c>
    </row>
    <row r="1225" spans="1:2" x14ac:dyDescent="0.25">
      <c r="A1225" s="2">
        <v>0.25</v>
      </c>
      <c r="B1225" s="2">
        <v>39.75</v>
      </c>
    </row>
    <row r="1226" spans="1:2" x14ac:dyDescent="0.25">
      <c r="A1226" s="3">
        <v>0.25</v>
      </c>
      <c r="B1226" s="3">
        <v>39.93</v>
      </c>
    </row>
    <row r="1227" spans="1:2" x14ac:dyDescent="0.25">
      <c r="A1227" s="2">
        <v>0.18</v>
      </c>
      <c r="B1227" s="2">
        <v>36.86</v>
      </c>
    </row>
    <row r="1228" spans="1:2" x14ac:dyDescent="0.25">
      <c r="A1228" s="3">
        <v>0.13</v>
      </c>
      <c r="B1228" s="3">
        <v>34.28</v>
      </c>
    </row>
    <row r="1229" spans="1:2" x14ac:dyDescent="0.25">
      <c r="A1229" s="2">
        <v>2.2200000000000002</v>
      </c>
      <c r="B1229" s="2">
        <v>23.95</v>
      </c>
    </row>
    <row r="1230" spans="1:2" x14ac:dyDescent="0.25">
      <c r="A1230" s="3">
        <v>0.69</v>
      </c>
      <c r="B1230" s="3">
        <v>33.520000000000003</v>
      </c>
    </row>
    <row r="1231" spans="1:2" x14ac:dyDescent="0.25">
      <c r="A1231" s="2">
        <v>0.55000000000000004</v>
      </c>
      <c r="B1231" s="2">
        <v>28.62</v>
      </c>
    </row>
    <row r="1232" spans="1:2" x14ac:dyDescent="0.25">
      <c r="A1232" s="3">
        <v>0.54</v>
      </c>
      <c r="B1232" s="3">
        <v>37.03</v>
      </c>
    </row>
    <row r="1233" spans="1:2" x14ac:dyDescent="0.25">
      <c r="A1233" s="2">
        <v>0.5</v>
      </c>
      <c r="B1233" s="2">
        <v>34.75</v>
      </c>
    </row>
    <row r="1234" spans="1:2" x14ac:dyDescent="0.25">
      <c r="A1234" s="3">
        <v>0.47</v>
      </c>
      <c r="B1234" s="3">
        <v>30.95</v>
      </c>
    </row>
    <row r="1235" spans="1:2" x14ac:dyDescent="0.25">
      <c r="A1235" s="2">
        <v>0.42</v>
      </c>
      <c r="B1235" s="2">
        <v>29.14</v>
      </c>
    </row>
    <row r="1236" spans="1:2" x14ac:dyDescent="0.25">
      <c r="A1236" s="3">
        <v>0.42</v>
      </c>
      <c r="B1236" s="3">
        <v>29.37</v>
      </c>
    </row>
    <row r="1237" spans="1:2" x14ac:dyDescent="0.25">
      <c r="A1237" s="2">
        <v>0.41</v>
      </c>
      <c r="B1237" s="2">
        <v>35.75</v>
      </c>
    </row>
    <row r="1238" spans="1:2" x14ac:dyDescent="0.25">
      <c r="A1238" s="3">
        <v>0.36</v>
      </c>
      <c r="B1238" s="3">
        <v>40.65</v>
      </c>
    </row>
    <row r="1239" spans="1:2" x14ac:dyDescent="0.25">
      <c r="A1239" s="2">
        <v>0.27</v>
      </c>
      <c r="B1239" s="2">
        <v>35.31</v>
      </c>
    </row>
    <row r="1240" spans="1:2" x14ac:dyDescent="0.25">
      <c r="A1240" s="3">
        <v>0.2</v>
      </c>
      <c r="B1240" s="3">
        <v>41.35</v>
      </c>
    </row>
    <row r="1241" spans="1:2" x14ac:dyDescent="0.25">
      <c r="A1241" s="2">
        <v>0.66</v>
      </c>
      <c r="B1241" s="2">
        <v>43.76</v>
      </c>
    </row>
    <row r="1242" spans="1:2" x14ac:dyDescent="0.25">
      <c r="A1242" s="3">
        <v>0.62</v>
      </c>
      <c r="B1242" s="3">
        <v>33.24</v>
      </c>
    </row>
    <row r="1243" spans="1:2" x14ac:dyDescent="0.25">
      <c r="A1243" s="2">
        <v>0.56000000000000005</v>
      </c>
      <c r="B1243" s="2">
        <v>40.11</v>
      </c>
    </row>
    <row r="1244" spans="1:2" x14ac:dyDescent="0.25">
      <c r="A1244" s="3">
        <v>0.41</v>
      </c>
      <c r="B1244" s="3">
        <v>37.380000000000003</v>
      </c>
    </row>
    <row r="1245" spans="1:2" x14ac:dyDescent="0.25">
      <c r="A1245" s="2">
        <v>0.41</v>
      </c>
      <c r="B1245" s="2">
        <v>43.87</v>
      </c>
    </row>
    <row r="1246" spans="1:2" x14ac:dyDescent="0.25">
      <c r="A1246" s="3">
        <v>0.4</v>
      </c>
      <c r="B1246" s="3">
        <v>40.090000000000003</v>
      </c>
    </row>
    <row r="1247" spans="1:2" x14ac:dyDescent="0.25">
      <c r="A1247" s="2">
        <v>0.4</v>
      </c>
      <c r="B1247" s="2">
        <v>37.07</v>
      </c>
    </row>
    <row r="1248" spans="1:2" x14ac:dyDescent="0.25">
      <c r="A1248" s="3">
        <v>0.35</v>
      </c>
      <c r="B1248" s="3">
        <v>42.23</v>
      </c>
    </row>
    <row r="1249" spans="1:2" x14ac:dyDescent="0.25">
      <c r="A1249" s="2">
        <v>0.25</v>
      </c>
      <c r="B1249" s="2">
        <v>40.75</v>
      </c>
    </row>
    <row r="1250" spans="1:2" x14ac:dyDescent="0.25">
      <c r="A1250" s="3">
        <v>0.21</v>
      </c>
      <c r="B1250" s="3">
        <v>34.770000000000003</v>
      </c>
    </row>
    <row r="1251" spans="1:2" x14ac:dyDescent="0.25">
      <c r="A1251" s="2">
        <v>0.2</v>
      </c>
      <c r="B1251" s="2">
        <v>35.9</v>
      </c>
    </row>
    <row r="1252" spans="1:2" x14ac:dyDescent="0.25">
      <c r="A1252" s="3">
        <v>0.05</v>
      </c>
      <c r="B1252" s="3">
        <v>42.53</v>
      </c>
    </row>
    <row r="1253" spans="1:2" x14ac:dyDescent="0.25">
      <c r="A1253" s="2">
        <v>0.68</v>
      </c>
      <c r="B1253" s="2">
        <v>29.4</v>
      </c>
    </row>
    <row r="1254" spans="1:2" x14ac:dyDescent="0.25">
      <c r="A1254" s="3">
        <v>0.59</v>
      </c>
      <c r="B1254" s="3">
        <v>38.340000000000003</v>
      </c>
    </row>
    <row r="1255" spans="1:2" x14ac:dyDescent="0.25">
      <c r="A1255" s="2">
        <v>0.56999999999999995</v>
      </c>
      <c r="B1255" s="2">
        <v>31.42</v>
      </c>
    </row>
    <row r="1256" spans="1:2" x14ac:dyDescent="0.25">
      <c r="A1256" s="3">
        <v>0.56999999999999995</v>
      </c>
      <c r="B1256" s="3">
        <v>34.72</v>
      </c>
    </row>
    <row r="1257" spans="1:2" x14ac:dyDescent="0.25">
      <c r="A1257" s="2">
        <v>0.49</v>
      </c>
      <c r="B1257" s="2">
        <v>38.5</v>
      </c>
    </row>
    <row r="1258" spans="1:2" x14ac:dyDescent="0.25">
      <c r="A1258" s="3">
        <v>0.44</v>
      </c>
      <c r="B1258" s="3">
        <v>40.799999999999997</v>
      </c>
    </row>
    <row r="1259" spans="1:2" x14ac:dyDescent="0.25">
      <c r="A1259" s="2">
        <v>0.28999999999999998</v>
      </c>
      <c r="B1259" s="2">
        <v>34.840000000000003</v>
      </c>
    </row>
    <row r="1260" spans="1:2" x14ac:dyDescent="0.25">
      <c r="A1260" s="3">
        <v>0.28999999999999998</v>
      </c>
      <c r="B1260" s="3">
        <v>35.270000000000003</v>
      </c>
    </row>
    <row r="1261" spans="1:2" x14ac:dyDescent="0.25">
      <c r="A1261" s="2">
        <v>0.25</v>
      </c>
      <c r="B1261" s="2">
        <v>34.4</v>
      </c>
    </row>
    <row r="1262" spans="1:2" x14ac:dyDescent="0.25">
      <c r="A1262" s="3">
        <v>0.2</v>
      </c>
      <c r="B1262" s="3">
        <v>37.200000000000003</v>
      </c>
    </row>
    <row r="1263" spans="1:2" x14ac:dyDescent="0.25">
      <c r="A1263" s="2">
        <v>0.19</v>
      </c>
      <c r="B1263" s="2">
        <v>40.11</v>
      </c>
    </row>
    <row r="1264" spans="1:2" x14ac:dyDescent="0.25">
      <c r="A1264" s="3">
        <v>7.0000000000000007E-2</v>
      </c>
      <c r="B1264" s="3">
        <v>37.229999999999997</v>
      </c>
    </row>
    <row r="1265" spans="1:2" x14ac:dyDescent="0.25">
      <c r="A1265" s="2">
        <v>0.92</v>
      </c>
      <c r="B1265" s="2">
        <v>36.909999999999997</v>
      </c>
    </row>
    <row r="1266" spans="1:2" x14ac:dyDescent="0.25">
      <c r="A1266" s="3">
        <v>0.71</v>
      </c>
      <c r="B1266" s="3">
        <v>37.64</v>
      </c>
    </row>
    <row r="1267" spans="1:2" x14ac:dyDescent="0.25">
      <c r="A1267" s="2">
        <v>0.63</v>
      </c>
      <c r="B1267" s="2">
        <v>41.39</v>
      </c>
    </row>
    <row r="1268" spans="1:2" x14ac:dyDescent="0.25">
      <c r="A1268" s="3">
        <v>0.59</v>
      </c>
      <c r="B1268" s="3">
        <v>40.229999999999997</v>
      </c>
    </row>
    <row r="1269" spans="1:2" x14ac:dyDescent="0.25">
      <c r="A1269" s="2">
        <v>0.52</v>
      </c>
      <c r="B1269" s="2">
        <v>34.93</v>
      </c>
    </row>
    <row r="1270" spans="1:2" x14ac:dyDescent="0.25">
      <c r="A1270" s="3">
        <v>0.51</v>
      </c>
      <c r="B1270" s="3">
        <v>38.4</v>
      </c>
    </row>
    <row r="1271" spans="1:2" x14ac:dyDescent="0.25">
      <c r="A1271" s="2">
        <v>0.5</v>
      </c>
      <c r="B1271" s="2">
        <v>34.99</v>
      </c>
    </row>
    <row r="1272" spans="1:2" x14ac:dyDescent="0.25">
      <c r="A1272" s="3">
        <v>0.4</v>
      </c>
      <c r="B1272" s="3">
        <v>34.409999999999997</v>
      </c>
    </row>
    <row r="1273" spans="1:2" x14ac:dyDescent="0.25">
      <c r="A1273" s="2">
        <v>0.38</v>
      </c>
      <c r="B1273" s="2">
        <v>41.29</v>
      </c>
    </row>
    <row r="1274" spans="1:2" x14ac:dyDescent="0.25">
      <c r="A1274" s="3">
        <v>0.36</v>
      </c>
      <c r="B1274" s="3">
        <v>39.47</v>
      </c>
    </row>
    <row r="1275" spans="1:2" x14ac:dyDescent="0.25">
      <c r="A1275" s="2">
        <v>0.22</v>
      </c>
      <c r="B1275" s="2">
        <v>37.28</v>
      </c>
    </row>
    <row r="1276" spans="1:2" x14ac:dyDescent="0.25">
      <c r="A1276" s="3">
        <v>0.15</v>
      </c>
      <c r="B1276" s="3">
        <v>42.5</v>
      </c>
    </row>
    <row r="1277" spans="1:2" x14ac:dyDescent="0.25">
      <c r="A1277" s="2">
        <v>2.63</v>
      </c>
      <c r="B1277" s="2">
        <v>29.73</v>
      </c>
    </row>
    <row r="1278" spans="1:2" x14ac:dyDescent="0.25">
      <c r="A1278" s="3">
        <v>0.7</v>
      </c>
      <c r="B1278" s="3">
        <v>31.26</v>
      </c>
    </row>
    <row r="1279" spans="1:2" x14ac:dyDescent="0.25">
      <c r="A1279" s="2">
        <v>0.66</v>
      </c>
      <c r="B1279" s="2">
        <v>33.200000000000003</v>
      </c>
    </row>
    <row r="1280" spans="1:2" x14ac:dyDescent="0.25">
      <c r="A1280" s="3">
        <v>0.59</v>
      </c>
      <c r="B1280" s="3">
        <v>33.43</v>
      </c>
    </row>
    <row r="1281" spans="1:2" x14ac:dyDescent="0.25">
      <c r="A1281" s="2">
        <v>0.57999999999999996</v>
      </c>
      <c r="B1281" s="2">
        <v>40.659999999999997</v>
      </c>
    </row>
    <row r="1282" spans="1:2" x14ac:dyDescent="0.25">
      <c r="A1282" s="3">
        <v>0.56999999999999995</v>
      </c>
      <c r="B1282" s="3">
        <v>38.31</v>
      </c>
    </row>
    <row r="1283" spans="1:2" x14ac:dyDescent="0.25">
      <c r="A1283" s="2">
        <v>0.52</v>
      </c>
      <c r="B1283" s="2">
        <v>35.090000000000003</v>
      </c>
    </row>
    <row r="1284" spans="1:2" x14ac:dyDescent="0.25">
      <c r="A1284" s="3">
        <v>0.43</v>
      </c>
      <c r="B1284" s="3">
        <v>38.520000000000003</v>
      </c>
    </row>
    <row r="1285" spans="1:2" x14ac:dyDescent="0.25">
      <c r="A1285" s="2">
        <v>0.37</v>
      </c>
      <c r="B1285" s="2">
        <v>38.6</v>
      </c>
    </row>
    <row r="1286" spans="1:2" x14ac:dyDescent="0.25">
      <c r="A1286" s="3">
        <v>0.2</v>
      </c>
      <c r="B1286" s="3">
        <v>33.270000000000003</v>
      </c>
    </row>
    <row r="1287" spans="1:2" x14ac:dyDescent="0.25">
      <c r="A1287" s="2">
        <v>0.12</v>
      </c>
      <c r="B1287" s="2">
        <v>43.75</v>
      </c>
    </row>
    <row r="1288" spans="1:2" x14ac:dyDescent="0.25">
      <c r="A1288" s="3">
        <v>0.09</v>
      </c>
      <c r="B1288" s="3">
        <v>33.520000000000003</v>
      </c>
    </row>
    <row r="1289" spans="1:2" x14ac:dyDescent="0.25">
      <c r="A1289" s="2">
        <v>0.78</v>
      </c>
      <c r="B1289" s="2">
        <v>36.51</v>
      </c>
    </row>
    <row r="1290" spans="1:2" x14ac:dyDescent="0.25">
      <c r="A1290" s="3">
        <v>0.64</v>
      </c>
      <c r="B1290" s="3">
        <v>39.82</v>
      </c>
    </row>
    <row r="1291" spans="1:2" x14ac:dyDescent="0.25">
      <c r="A1291" s="2">
        <v>0.63</v>
      </c>
      <c r="B1291" s="2">
        <v>39.54</v>
      </c>
    </row>
    <row r="1292" spans="1:2" x14ac:dyDescent="0.25">
      <c r="A1292" s="3">
        <v>0.62</v>
      </c>
      <c r="B1292" s="3">
        <v>41.26</v>
      </c>
    </row>
    <row r="1293" spans="1:2" x14ac:dyDescent="0.25">
      <c r="A1293" s="2">
        <v>0.56000000000000005</v>
      </c>
      <c r="B1293" s="2">
        <v>32.520000000000003</v>
      </c>
    </row>
    <row r="1294" spans="1:2" x14ac:dyDescent="0.25">
      <c r="A1294" s="3">
        <v>0.5</v>
      </c>
      <c r="B1294" s="3">
        <v>32.049999999999997</v>
      </c>
    </row>
    <row r="1295" spans="1:2" x14ac:dyDescent="0.25">
      <c r="A1295" s="2">
        <v>0.49</v>
      </c>
      <c r="B1295" s="2">
        <v>36.17</v>
      </c>
    </row>
    <row r="1296" spans="1:2" x14ac:dyDescent="0.25">
      <c r="A1296" s="3">
        <v>0.49</v>
      </c>
      <c r="B1296" s="3">
        <v>34.020000000000003</v>
      </c>
    </row>
    <row r="1297" spans="1:2" x14ac:dyDescent="0.25">
      <c r="A1297" s="2">
        <v>0.48</v>
      </c>
      <c r="B1297" s="2">
        <v>38.61</v>
      </c>
    </row>
    <row r="1298" spans="1:2" x14ac:dyDescent="0.25">
      <c r="A1298" s="3">
        <v>0.45</v>
      </c>
      <c r="B1298" s="3">
        <v>36.880000000000003</v>
      </c>
    </row>
    <row r="1299" spans="1:2" x14ac:dyDescent="0.25">
      <c r="A1299" s="2">
        <v>0.37</v>
      </c>
      <c r="B1299" s="2">
        <v>40.21</v>
      </c>
    </row>
    <row r="1300" spans="1:2" x14ac:dyDescent="0.25">
      <c r="A1300" s="3">
        <v>0.03</v>
      </c>
      <c r="B1300" s="3">
        <v>38.42</v>
      </c>
    </row>
    <row r="1301" spans="1:2" x14ac:dyDescent="0.25">
      <c r="A1301" s="2">
        <v>0.69</v>
      </c>
      <c r="B1301" s="2">
        <v>39.04</v>
      </c>
    </row>
    <row r="1302" spans="1:2" x14ac:dyDescent="0.25">
      <c r="A1302" s="3">
        <v>0.68</v>
      </c>
      <c r="B1302" s="3">
        <v>33.82</v>
      </c>
    </row>
    <row r="1303" spans="1:2" x14ac:dyDescent="0.25">
      <c r="A1303" s="2">
        <v>0.57999999999999996</v>
      </c>
      <c r="B1303" s="2">
        <v>33.89</v>
      </c>
    </row>
    <row r="1304" spans="1:2" x14ac:dyDescent="0.25">
      <c r="A1304" s="3">
        <v>0.52</v>
      </c>
      <c r="B1304" s="3">
        <v>38.71</v>
      </c>
    </row>
    <row r="1305" spans="1:2" x14ac:dyDescent="0.25">
      <c r="A1305" s="2">
        <v>0.51</v>
      </c>
      <c r="B1305" s="2">
        <v>40.200000000000003</v>
      </c>
    </row>
    <row r="1306" spans="1:2" x14ac:dyDescent="0.25">
      <c r="A1306" s="3">
        <v>0.43</v>
      </c>
      <c r="B1306" s="3">
        <v>38.86</v>
      </c>
    </row>
    <row r="1307" spans="1:2" x14ac:dyDescent="0.25">
      <c r="A1307" s="2">
        <v>0.41</v>
      </c>
      <c r="B1307" s="2">
        <v>40.53</v>
      </c>
    </row>
    <row r="1308" spans="1:2" x14ac:dyDescent="0.25">
      <c r="A1308" s="3">
        <v>0.31</v>
      </c>
      <c r="B1308" s="3">
        <v>35.79</v>
      </c>
    </row>
    <row r="1309" spans="1:2" x14ac:dyDescent="0.25">
      <c r="A1309" s="2">
        <v>0.27</v>
      </c>
      <c r="B1309" s="2">
        <v>44.99</v>
      </c>
    </row>
    <row r="1310" spans="1:2" x14ac:dyDescent="0.25">
      <c r="A1310" s="3">
        <v>0.25</v>
      </c>
      <c r="B1310" s="3">
        <v>40.19</v>
      </c>
    </row>
    <row r="1311" spans="1:2" x14ac:dyDescent="0.25">
      <c r="A1311" s="2">
        <v>0.17</v>
      </c>
      <c r="B1311" s="2">
        <v>41.48</v>
      </c>
    </row>
    <row r="1312" spans="1:2" x14ac:dyDescent="0.25">
      <c r="A1312" s="3">
        <v>0.15</v>
      </c>
      <c r="B1312" s="3">
        <v>34.83</v>
      </c>
    </row>
    <row r="1313" spans="1:2" x14ac:dyDescent="0.25">
      <c r="A1313" s="2">
        <v>0.89</v>
      </c>
      <c r="B1313" s="2">
        <v>31.37</v>
      </c>
    </row>
    <row r="1314" spans="1:2" x14ac:dyDescent="0.25">
      <c r="A1314" s="3">
        <v>0.88</v>
      </c>
      <c r="B1314" s="3">
        <v>32.840000000000003</v>
      </c>
    </row>
    <row r="1315" spans="1:2" x14ac:dyDescent="0.25">
      <c r="A1315" s="2">
        <v>0.65</v>
      </c>
      <c r="B1315" s="2">
        <v>31.19</v>
      </c>
    </row>
    <row r="1316" spans="1:2" x14ac:dyDescent="0.25">
      <c r="A1316" s="3">
        <v>0.56999999999999995</v>
      </c>
      <c r="B1316" s="3">
        <v>38.99</v>
      </c>
    </row>
    <row r="1317" spans="1:2" x14ac:dyDescent="0.25">
      <c r="A1317" s="2">
        <v>0.54</v>
      </c>
      <c r="B1317" s="2">
        <v>40.89</v>
      </c>
    </row>
    <row r="1318" spans="1:2" x14ac:dyDescent="0.25">
      <c r="A1318" s="3">
        <v>0.48</v>
      </c>
      <c r="B1318" s="3">
        <v>36.119999999999997</v>
      </c>
    </row>
    <row r="1319" spans="1:2" x14ac:dyDescent="0.25">
      <c r="A1319" s="2">
        <v>0.41</v>
      </c>
      <c r="B1319" s="2">
        <v>36.630000000000003</v>
      </c>
    </row>
    <row r="1320" spans="1:2" x14ac:dyDescent="0.25">
      <c r="A1320" s="3">
        <v>0.34</v>
      </c>
      <c r="B1320" s="3">
        <v>38.32</v>
      </c>
    </row>
    <row r="1321" spans="1:2" x14ac:dyDescent="0.25">
      <c r="A1321" s="2">
        <v>0.34</v>
      </c>
      <c r="B1321" s="2">
        <v>30.57</v>
      </c>
    </row>
    <row r="1322" spans="1:2" x14ac:dyDescent="0.25">
      <c r="A1322" s="3">
        <v>0.28000000000000003</v>
      </c>
      <c r="B1322" s="3">
        <v>41.75</v>
      </c>
    </row>
    <row r="1323" spans="1:2" x14ac:dyDescent="0.25">
      <c r="A1323" s="2">
        <v>0.23</v>
      </c>
      <c r="B1323" s="2">
        <v>37.15</v>
      </c>
    </row>
    <row r="1324" spans="1:2" x14ac:dyDescent="0.25">
      <c r="A1324" s="3">
        <v>0.06</v>
      </c>
      <c r="B1324" s="3">
        <v>38.69</v>
      </c>
    </row>
    <row r="1325" spans="1:2" x14ac:dyDescent="0.25">
      <c r="A1325" s="2">
        <v>3.22</v>
      </c>
      <c r="B1325" s="2">
        <v>21.4</v>
      </c>
    </row>
    <row r="1326" spans="1:2" x14ac:dyDescent="0.25">
      <c r="A1326" s="3">
        <v>0.88</v>
      </c>
      <c r="B1326" s="3">
        <v>32.9</v>
      </c>
    </row>
    <row r="1327" spans="1:2" x14ac:dyDescent="0.25">
      <c r="A1327" s="2">
        <v>0.79</v>
      </c>
      <c r="B1327" s="2">
        <v>34.69</v>
      </c>
    </row>
    <row r="1328" spans="1:2" x14ac:dyDescent="0.25">
      <c r="A1328" s="3">
        <v>0.63</v>
      </c>
      <c r="B1328" s="3">
        <v>32.119999999999997</v>
      </c>
    </row>
    <row r="1329" spans="1:2" x14ac:dyDescent="0.25">
      <c r="A1329" s="2">
        <v>0.56999999999999995</v>
      </c>
      <c r="B1329" s="2">
        <v>34.409999999999997</v>
      </c>
    </row>
    <row r="1330" spans="1:2" x14ac:dyDescent="0.25">
      <c r="A1330" s="3">
        <v>0.52</v>
      </c>
      <c r="B1330" s="3">
        <v>37.35</v>
      </c>
    </row>
    <row r="1331" spans="1:2" x14ac:dyDescent="0.25">
      <c r="A1331" s="2">
        <v>0.52</v>
      </c>
      <c r="B1331" s="2">
        <v>31.09</v>
      </c>
    </row>
    <row r="1332" spans="1:2" x14ac:dyDescent="0.25">
      <c r="A1332" s="3">
        <v>0.39</v>
      </c>
      <c r="B1332" s="3">
        <v>34.96</v>
      </c>
    </row>
    <row r="1333" spans="1:2" x14ac:dyDescent="0.25">
      <c r="A1333" s="2">
        <v>0.35</v>
      </c>
      <c r="B1333" s="2">
        <v>41.05</v>
      </c>
    </row>
    <row r="1334" spans="1:2" x14ac:dyDescent="0.25">
      <c r="A1334" s="3">
        <v>0.34</v>
      </c>
      <c r="B1334" s="3">
        <v>36.4</v>
      </c>
    </row>
    <row r="1335" spans="1:2" x14ac:dyDescent="0.25">
      <c r="A1335" s="2">
        <v>0.25</v>
      </c>
      <c r="B1335" s="2">
        <v>43.81</v>
      </c>
    </row>
    <row r="1336" spans="1:2" x14ac:dyDescent="0.25">
      <c r="A1336" s="3">
        <v>0.23</v>
      </c>
      <c r="B1336" s="3">
        <v>41.25</v>
      </c>
    </row>
    <row r="1337" spans="1:2" x14ac:dyDescent="0.25">
      <c r="A1337" s="2">
        <v>0.81</v>
      </c>
      <c r="B1337" s="2">
        <v>32.25</v>
      </c>
    </row>
    <row r="1338" spans="1:2" x14ac:dyDescent="0.25">
      <c r="A1338" s="3">
        <v>0.62</v>
      </c>
      <c r="B1338" s="3">
        <v>31.69</v>
      </c>
    </row>
    <row r="1339" spans="1:2" x14ac:dyDescent="0.25">
      <c r="A1339" s="2">
        <v>0.61</v>
      </c>
      <c r="B1339" s="2">
        <v>40.840000000000003</v>
      </c>
    </row>
    <row r="1340" spans="1:2" x14ac:dyDescent="0.25">
      <c r="A1340" s="3">
        <v>0.48</v>
      </c>
      <c r="B1340" s="3">
        <v>36.81</v>
      </c>
    </row>
    <row r="1341" spans="1:2" x14ac:dyDescent="0.25">
      <c r="A1341" s="2">
        <v>0.47</v>
      </c>
      <c r="B1341" s="2">
        <v>30.49</v>
      </c>
    </row>
    <row r="1342" spans="1:2" x14ac:dyDescent="0.25">
      <c r="A1342" s="3">
        <v>0.38</v>
      </c>
      <c r="B1342" s="3">
        <v>40.020000000000003</v>
      </c>
    </row>
    <row r="1343" spans="1:2" x14ac:dyDescent="0.25">
      <c r="A1343" s="2">
        <v>0.37</v>
      </c>
      <c r="B1343" s="2">
        <v>42.19</v>
      </c>
    </row>
    <row r="1344" spans="1:2" x14ac:dyDescent="0.25">
      <c r="A1344" s="3">
        <v>0.31</v>
      </c>
      <c r="B1344" s="3">
        <v>39.1</v>
      </c>
    </row>
    <row r="1345" spans="1:2" x14ac:dyDescent="0.25">
      <c r="A1345" s="2">
        <v>0.27</v>
      </c>
      <c r="B1345" s="2">
        <v>39.17</v>
      </c>
    </row>
    <row r="1346" spans="1:2" x14ac:dyDescent="0.25">
      <c r="A1346" s="3">
        <v>0.21</v>
      </c>
      <c r="B1346" s="3">
        <v>33.04</v>
      </c>
    </row>
    <row r="1347" spans="1:2" x14ac:dyDescent="0.25">
      <c r="A1347" s="2">
        <v>0.21</v>
      </c>
      <c r="B1347" s="2">
        <v>44.93</v>
      </c>
    </row>
    <row r="1348" spans="1:2" x14ac:dyDescent="0.25">
      <c r="A1348" s="3">
        <v>0.16</v>
      </c>
      <c r="B1348" s="3">
        <v>40.51</v>
      </c>
    </row>
    <row r="1349" spans="1:2" x14ac:dyDescent="0.25">
      <c r="A1349" s="2">
        <v>2.4700000000000002</v>
      </c>
      <c r="B1349" s="2">
        <v>30.88</v>
      </c>
    </row>
    <row r="1350" spans="1:2" x14ac:dyDescent="0.25">
      <c r="A1350" s="3">
        <v>0.82</v>
      </c>
      <c r="B1350" s="3">
        <v>40.119999999999997</v>
      </c>
    </row>
    <row r="1351" spans="1:2" x14ac:dyDescent="0.25">
      <c r="A1351" s="2">
        <v>0.67</v>
      </c>
      <c r="B1351" s="2">
        <v>36.86</v>
      </c>
    </row>
    <row r="1352" spans="1:2" x14ac:dyDescent="0.25">
      <c r="A1352" s="3">
        <v>0.54</v>
      </c>
      <c r="B1352" s="3">
        <v>35.53</v>
      </c>
    </row>
    <row r="1353" spans="1:2" x14ac:dyDescent="0.25">
      <c r="A1353" s="2">
        <v>0.46</v>
      </c>
      <c r="B1353" s="2">
        <v>35.17</v>
      </c>
    </row>
    <row r="1354" spans="1:2" x14ac:dyDescent="0.25">
      <c r="A1354" s="3">
        <v>0.45</v>
      </c>
      <c r="B1354" s="3">
        <v>35.69</v>
      </c>
    </row>
    <row r="1355" spans="1:2" x14ac:dyDescent="0.25">
      <c r="A1355" s="2">
        <v>0.4</v>
      </c>
      <c r="B1355" s="2">
        <v>39.07</v>
      </c>
    </row>
    <row r="1356" spans="1:2" x14ac:dyDescent="0.25">
      <c r="A1356" s="3">
        <v>0.34</v>
      </c>
      <c r="B1356" s="3">
        <v>32.31</v>
      </c>
    </row>
    <row r="1357" spans="1:2" x14ac:dyDescent="0.25">
      <c r="A1357" s="2">
        <v>0.24</v>
      </c>
      <c r="B1357" s="2">
        <v>37.340000000000003</v>
      </c>
    </row>
    <row r="1358" spans="1:2" x14ac:dyDescent="0.25">
      <c r="A1358" s="3">
        <v>0.19</v>
      </c>
      <c r="B1358" s="3">
        <v>42.58</v>
      </c>
    </row>
    <row r="1359" spans="1:2" x14ac:dyDescent="0.25">
      <c r="A1359" s="2">
        <v>0.09</v>
      </c>
      <c r="B1359" s="2">
        <v>37.299999999999997</v>
      </c>
    </row>
    <row r="1360" spans="1:2" x14ac:dyDescent="0.25">
      <c r="A1360" s="3">
        <v>0.08</v>
      </c>
      <c r="B1360" s="3">
        <v>46.55</v>
      </c>
    </row>
    <row r="1361" spans="1:2" x14ac:dyDescent="0.25">
      <c r="A1361" s="2">
        <v>0.88</v>
      </c>
      <c r="B1361" s="2">
        <v>32.04</v>
      </c>
    </row>
    <row r="1362" spans="1:2" x14ac:dyDescent="0.25">
      <c r="A1362" s="3">
        <v>0.81</v>
      </c>
      <c r="B1362" s="3">
        <v>38.76</v>
      </c>
    </row>
    <row r="1363" spans="1:2" x14ac:dyDescent="0.25">
      <c r="A1363" s="2">
        <v>0.66</v>
      </c>
      <c r="B1363" s="2">
        <v>28.14</v>
      </c>
    </row>
    <row r="1364" spans="1:2" x14ac:dyDescent="0.25">
      <c r="A1364" s="3">
        <v>0.62</v>
      </c>
      <c r="B1364" s="3">
        <v>35.409999999999997</v>
      </c>
    </row>
    <row r="1365" spans="1:2" x14ac:dyDescent="0.25">
      <c r="A1365" s="2">
        <v>0.61</v>
      </c>
      <c r="B1365" s="2">
        <v>40.07</v>
      </c>
    </row>
    <row r="1366" spans="1:2" x14ac:dyDescent="0.25">
      <c r="A1366" s="3">
        <v>0.43</v>
      </c>
      <c r="B1366" s="3">
        <v>39.33</v>
      </c>
    </row>
    <row r="1367" spans="1:2" x14ac:dyDescent="0.25">
      <c r="A1367" s="2">
        <v>0.38</v>
      </c>
      <c r="B1367" s="2">
        <v>39.36</v>
      </c>
    </row>
    <row r="1368" spans="1:2" x14ac:dyDescent="0.25">
      <c r="A1368" s="3">
        <v>0.34</v>
      </c>
      <c r="B1368" s="3">
        <v>36.979999999999997</v>
      </c>
    </row>
    <row r="1369" spans="1:2" x14ac:dyDescent="0.25">
      <c r="A1369" s="2">
        <v>0.28000000000000003</v>
      </c>
      <c r="B1369" s="2">
        <v>33.479999999999997</v>
      </c>
    </row>
    <row r="1370" spans="1:2" x14ac:dyDescent="0.25">
      <c r="A1370" s="3">
        <v>0.24</v>
      </c>
      <c r="B1370" s="3">
        <v>32.659999999999997</v>
      </c>
    </row>
    <row r="1371" spans="1:2" x14ac:dyDescent="0.25">
      <c r="A1371" s="2">
        <v>0.2</v>
      </c>
      <c r="B1371" s="2">
        <v>43.03</v>
      </c>
    </row>
    <row r="1372" spans="1:2" x14ac:dyDescent="0.25">
      <c r="A1372" s="3">
        <v>0.09</v>
      </c>
      <c r="B1372" s="3">
        <v>34.58</v>
      </c>
    </row>
    <row r="1373" spans="1:2" x14ac:dyDescent="0.25">
      <c r="A1373" s="2">
        <v>3.05</v>
      </c>
      <c r="B1373" s="2">
        <v>23.71</v>
      </c>
    </row>
    <row r="1374" spans="1:2" x14ac:dyDescent="0.25">
      <c r="A1374" s="3">
        <v>0.56000000000000005</v>
      </c>
      <c r="B1374" s="3">
        <v>35.44</v>
      </c>
    </row>
    <row r="1375" spans="1:2" x14ac:dyDescent="0.25">
      <c r="A1375" s="2">
        <v>0.55000000000000004</v>
      </c>
      <c r="B1375" s="2">
        <v>35.71</v>
      </c>
    </row>
    <row r="1376" spans="1:2" x14ac:dyDescent="0.25">
      <c r="A1376" s="3">
        <v>0.5</v>
      </c>
      <c r="B1376" s="3">
        <v>31.95</v>
      </c>
    </row>
    <row r="1377" spans="1:2" x14ac:dyDescent="0.25">
      <c r="A1377" s="2">
        <v>0.49</v>
      </c>
      <c r="B1377" s="2">
        <v>38.22</v>
      </c>
    </row>
    <row r="1378" spans="1:2" x14ac:dyDescent="0.25">
      <c r="A1378" s="3">
        <v>0.48</v>
      </c>
      <c r="B1378" s="3">
        <v>38.64</v>
      </c>
    </row>
    <row r="1379" spans="1:2" x14ac:dyDescent="0.25">
      <c r="A1379" s="2">
        <v>0.46</v>
      </c>
      <c r="B1379" s="2">
        <v>36.869999999999997</v>
      </c>
    </row>
    <row r="1380" spans="1:2" x14ac:dyDescent="0.25">
      <c r="A1380" s="3">
        <v>0.44</v>
      </c>
      <c r="B1380" s="3">
        <v>31.33</v>
      </c>
    </row>
    <row r="1381" spans="1:2" x14ac:dyDescent="0.25">
      <c r="A1381" s="2">
        <v>0.43</v>
      </c>
      <c r="B1381" s="2">
        <v>39.78</v>
      </c>
    </row>
    <row r="1382" spans="1:2" x14ac:dyDescent="0.25">
      <c r="A1382" s="3">
        <v>0.37</v>
      </c>
      <c r="B1382" s="3">
        <v>35.119999999999997</v>
      </c>
    </row>
    <row r="1383" spans="1:2" x14ac:dyDescent="0.25">
      <c r="A1383" s="2">
        <v>0.28999999999999998</v>
      </c>
      <c r="B1383" s="2">
        <v>31.54</v>
      </c>
    </row>
    <row r="1384" spans="1:2" x14ac:dyDescent="0.25">
      <c r="A1384" s="3">
        <v>0.24</v>
      </c>
      <c r="B1384" s="3">
        <v>33.33</v>
      </c>
    </row>
    <row r="1385" spans="1:2" x14ac:dyDescent="0.25">
      <c r="A1385" s="2">
        <v>0.78</v>
      </c>
      <c r="B1385" s="2">
        <v>29.85</v>
      </c>
    </row>
    <row r="1386" spans="1:2" x14ac:dyDescent="0.25">
      <c r="A1386" s="3">
        <v>0.72</v>
      </c>
      <c r="B1386" s="3">
        <v>32.53</v>
      </c>
    </row>
    <row r="1387" spans="1:2" x14ac:dyDescent="0.25">
      <c r="A1387" s="2">
        <v>0.64</v>
      </c>
      <c r="B1387" s="2">
        <v>34.700000000000003</v>
      </c>
    </row>
    <row r="1388" spans="1:2" x14ac:dyDescent="0.25">
      <c r="A1388" s="3">
        <v>0.6</v>
      </c>
      <c r="B1388" s="3">
        <v>39.81</v>
      </c>
    </row>
    <row r="1389" spans="1:2" x14ac:dyDescent="0.25">
      <c r="A1389" s="2">
        <v>0.6</v>
      </c>
      <c r="B1389" s="2">
        <v>28.66</v>
      </c>
    </row>
    <row r="1390" spans="1:2" x14ac:dyDescent="0.25">
      <c r="A1390" s="3">
        <v>0.56999999999999995</v>
      </c>
      <c r="B1390" s="3">
        <v>37.28</v>
      </c>
    </row>
    <row r="1391" spans="1:2" x14ac:dyDescent="0.25">
      <c r="A1391" s="2">
        <v>0.49</v>
      </c>
      <c r="B1391" s="2">
        <v>32.880000000000003</v>
      </c>
    </row>
    <row r="1392" spans="1:2" x14ac:dyDescent="0.25">
      <c r="A1392" s="3">
        <v>0.46</v>
      </c>
      <c r="B1392" s="3">
        <v>36.19</v>
      </c>
    </row>
    <row r="1393" spans="1:2" x14ac:dyDescent="0.25">
      <c r="A1393" s="2">
        <v>0.37</v>
      </c>
      <c r="B1393" s="2">
        <v>38.979999999999997</v>
      </c>
    </row>
    <row r="1394" spans="1:2" x14ac:dyDescent="0.25">
      <c r="A1394" s="3">
        <v>0.34</v>
      </c>
      <c r="B1394" s="3">
        <v>32.43</v>
      </c>
    </row>
    <row r="1395" spans="1:2" x14ac:dyDescent="0.25">
      <c r="A1395" s="2">
        <v>0.34</v>
      </c>
      <c r="B1395" s="2">
        <v>41.21</v>
      </c>
    </row>
    <row r="1396" spans="1:2" x14ac:dyDescent="0.25">
      <c r="A1396" s="3">
        <v>0.05</v>
      </c>
      <c r="B1396" s="3">
        <v>43.1</v>
      </c>
    </row>
    <row r="1397" spans="1:2" x14ac:dyDescent="0.25">
      <c r="A1397" s="2">
        <v>0.76</v>
      </c>
      <c r="B1397" s="2">
        <v>36.1</v>
      </c>
    </row>
    <row r="1398" spans="1:2" x14ac:dyDescent="0.25">
      <c r="A1398" s="3">
        <v>0.57999999999999996</v>
      </c>
      <c r="B1398" s="3">
        <v>37.68</v>
      </c>
    </row>
    <row r="1399" spans="1:2" x14ac:dyDescent="0.25">
      <c r="A1399" s="2">
        <v>0.49</v>
      </c>
      <c r="B1399" s="2">
        <v>31.89</v>
      </c>
    </row>
    <row r="1400" spans="1:2" x14ac:dyDescent="0.25">
      <c r="A1400" s="3">
        <v>0.37</v>
      </c>
      <c r="B1400" s="3">
        <v>36.5</v>
      </c>
    </row>
    <row r="1401" spans="1:2" x14ac:dyDescent="0.25">
      <c r="A1401" s="2">
        <v>0.34</v>
      </c>
      <c r="B1401" s="2">
        <v>32.270000000000003</v>
      </c>
    </row>
    <row r="1402" spans="1:2" x14ac:dyDescent="0.25">
      <c r="A1402" s="3">
        <v>0.28999999999999998</v>
      </c>
      <c r="B1402" s="3">
        <v>37.07</v>
      </c>
    </row>
    <row r="1403" spans="1:2" x14ac:dyDescent="0.25">
      <c r="A1403" s="2">
        <v>0.28999999999999998</v>
      </c>
      <c r="B1403" s="2">
        <v>32.19</v>
      </c>
    </row>
    <row r="1404" spans="1:2" x14ac:dyDescent="0.25">
      <c r="A1404" s="3">
        <v>0.21</v>
      </c>
      <c r="B1404" s="3">
        <v>35.82</v>
      </c>
    </row>
    <row r="1405" spans="1:2" x14ac:dyDescent="0.25">
      <c r="A1405" s="2">
        <v>0.16</v>
      </c>
      <c r="B1405" s="2">
        <v>32</v>
      </c>
    </row>
    <row r="1406" spans="1:2" x14ac:dyDescent="0.25">
      <c r="A1406" s="3">
        <v>0.14000000000000001</v>
      </c>
      <c r="B1406" s="3">
        <v>39.06</v>
      </c>
    </row>
    <row r="1407" spans="1:2" x14ac:dyDescent="0.25">
      <c r="A1407" s="2">
        <v>0.03</v>
      </c>
      <c r="B1407" s="2">
        <v>35.520000000000003</v>
      </c>
    </row>
    <row r="1408" spans="1:2" x14ac:dyDescent="0.25">
      <c r="A1408" s="3">
        <v>0.02</v>
      </c>
      <c r="B1408" s="3">
        <v>43.14</v>
      </c>
    </row>
    <row r="1409" spans="1:2" x14ac:dyDescent="0.25">
      <c r="A1409" s="2">
        <v>0.78</v>
      </c>
      <c r="B1409" s="2">
        <v>40.53</v>
      </c>
    </row>
    <row r="1410" spans="1:2" x14ac:dyDescent="0.25">
      <c r="A1410" s="3">
        <v>0.56000000000000005</v>
      </c>
      <c r="B1410" s="3">
        <v>38.67</v>
      </c>
    </row>
    <row r="1411" spans="1:2" x14ac:dyDescent="0.25">
      <c r="A1411" s="2">
        <v>0.52</v>
      </c>
      <c r="B1411" s="2">
        <v>33.909999999999997</v>
      </c>
    </row>
    <row r="1412" spans="1:2" x14ac:dyDescent="0.25">
      <c r="A1412" s="3">
        <v>0.35</v>
      </c>
      <c r="B1412" s="3">
        <v>39.880000000000003</v>
      </c>
    </row>
    <row r="1413" spans="1:2" x14ac:dyDescent="0.25">
      <c r="A1413" s="2">
        <v>0.33</v>
      </c>
      <c r="B1413" s="2">
        <v>32.450000000000003</v>
      </c>
    </row>
    <row r="1414" spans="1:2" x14ac:dyDescent="0.25">
      <c r="A1414" s="3">
        <v>0.32</v>
      </c>
      <c r="B1414" s="3">
        <v>41.6</v>
      </c>
    </row>
    <row r="1415" spans="1:2" x14ac:dyDescent="0.25">
      <c r="A1415" s="2">
        <v>0.26</v>
      </c>
      <c r="B1415" s="2">
        <v>34.380000000000003</v>
      </c>
    </row>
    <row r="1416" spans="1:2" x14ac:dyDescent="0.25">
      <c r="A1416" s="3">
        <v>0.25</v>
      </c>
      <c r="B1416" s="3">
        <v>37.54</v>
      </c>
    </row>
    <row r="1417" spans="1:2" x14ac:dyDescent="0.25">
      <c r="A1417" s="2">
        <v>0.21</v>
      </c>
      <c r="B1417" s="2">
        <v>34.270000000000003</v>
      </c>
    </row>
    <row r="1418" spans="1:2" x14ac:dyDescent="0.25">
      <c r="A1418" s="3">
        <v>0.17</v>
      </c>
      <c r="B1418" s="3">
        <v>33.590000000000003</v>
      </c>
    </row>
    <row r="1419" spans="1:2" x14ac:dyDescent="0.25">
      <c r="A1419" s="2">
        <v>0.17</v>
      </c>
      <c r="B1419" s="2">
        <v>42.49</v>
      </c>
    </row>
    <row r="1420" spans="1:2" x14ac:dyDescent="0.25">
      <c r="A1420" s="3">
        <v>0.16</v>
      </c>
      <c r="B1420" s="3">
        <v>35.33</v>
      </c>
    </row>
    <row r="1421" spans="1:2" x14ac:dyDescent="0.25">
      <c r="A1421" s="2">
        <v>0.62</v>
      </c>
      <c r="B1421" s="2">
        <v>35.590000000000003</v>
      </c>
    </row>
    <row r="1422" spans="1:2" x14ac:dyDescent="0.25">
      <c r="A1422" s="3">
        <v>0.57999999999999996</v>
      </c>
      <c r="B1422" s="3">
        <v>33.67</v>
      </c>
    </row>
    <row r="1423" spans="1:2" x14ac:dyDescent="0.25">
      <c r="A1423" s="2">
        <v>0.56999999999999995</v>
      </c>
      <c r="B1423" s="2">
        <v>30.14</v>
      </c>
    </row>
    <row r="1424" spans="1:2" x14ac:dyDescent="0.25">
      <c r="A1424" s="3">
        <v>0.51</v>
      </c>
      <c r="B1424" s="3">
        <v>33.79</v>
      </c>
    </row>
    <row r="1425" spans="1:2" x14ac:dyDescent="0.25">
      <c r="A1425" s="2">
        <v>0.43</v>
      </c>
      <c r="B1425" s="2">
        <v>33.76</v>
      </c>
    </row>
    <row r="1426" spans="1:2" x14ac:dyDescent="0.25">
      <c r="A1426" s="3">
        <v>0.37</v>
      </c>
      <c r="B1426" s="3">
        <v>39.119999999999997</v>
      </c>
    </row>
    <row r="1427" spans="1:2" x14ac:dyDescent="0.25">
      <c r="A1427" s="2">
        <v>0.33</v>
      </c>
      <c r="B1427" s="2">
        <v>39.39</v>
      </c>
    </row>
    <row r="1428" spans="1:2" x14ac:dyDescent="0.25">
      <c r="A1428" s="3">
        <v>0.33</v>
      </c>
      <c r="B1428" s="3">
        <v>36.64</v>
      </c>
    </row>
    <row r="1429" spans="1:2" x14ac:dyDescent="0.25">
      <c r="A1429" s="2">
        <v>0.33</v>
      </c>
      <c r="B1429" s="2">
        <v>42.85</v>
      </c>
    </row>
    <row r="1430" spans="1:2" x14ac:dyDescent="0.25">
      <c r="A1430" s="3">
        <v>0.18</v>
      </c>
      <c r="B1430" s="3">
        <v>31.73</v>
      </c>
    </row>
    <row r="1431" spans="1:2" x14ac:dyDescent="0.25">
      <c r="A1431" s="2">
        <v>0.17</v>
      </c>
      <c r="B1431" s="2">
        <v>36.76</v>
      </c>
    </row>
    <row r="1432" spans="1:2" x14ac:dyDescent="0.25">
      <c r="A1432" s="3">
        <v>0</v>
      </c>
      <c r="B1432" s="3">
        <v>34.520000000000003</v>
      </c>
    </row>
    <row r="1433" spans="1:2" x14ac:dyDescent="0.25">
      <c r="A1433" s="2">
        <v>0.54</v>
      </c>
      <c r="B1433" s="2">
        <v>35.25</v>
      </c>
    </row>
    <row r="1434" spans="1:2" x14ac:dyDescent="0.25">
      <c r="A1434" s="3">
        <v>0.53</v>
      </c>
      <c r="B1434" s="3">
        <v>31.47</v>
      </c>
    </row>
    <row r="1435" spans="1:2" x14ac:dyDescent="0.25">
      <c r="A1435" s="2">
        <v>0.45</v>
      </c>
      <c r="B1435" s="2">
        <v>28.81</v>
      </c>
    </row>
    <row r="1436" spans="1:2" x14ac:dyDescent="0.25">
      <c r="A1436" s="3">
        <v>0.43</v>
      </c>
      <c r="B1436" s="3">
        <v>38.24</v>
      </c>
    </row>
    <row r="1437" spans="1:2" x14ac:dyDescent="0.25">
      <c r="A1437" s="2">
        <v>0.38</v>
      </c>
      <c r="B1437" s="2">
        <v>37.19</v>
      </c>
    </row>
    <row r="1438" spans="1:2" x14ac:dyDescent="0.25">
      <c r="A1438" s="3">
        <v>0.37</v>
      </c>
      <c r="B1438" s="3">
        <v>37.79</v>
      </c>
    </row>
    <row r="1439" spans="1:2" x14ac:dyDescent="0.25">
      <c r="A1439" s="2">
        <v>0.36</v>
      </c>
      <c r="B1439" s="2">
        <v>33.119999999999997</v>
      </c>
    </row>
    <row r="1440" spans="1:2" x14ac:dyDescent="0.25">
      <c r="A1440" s="3">
        <v>0.34</v>
      </c>
      <c r="B1440" s="3">
        <v>31.73</v>
      </c>
    </row>
    <row r="1441" spans="1:2" x14ac:dyDescent="0.25">
      <c r="A1441" s="2">
        <v>0.34</v>
      </c>
      <c r="B1441" s="2">
        <v>42.55</v>
      </c>
    </row>
    <row r="1442" spans="1:2" x14ac:dyDescent="0.25">
      <c r="A1442" s="3">
        <v>0.26</v>
      </c>
      <c r="B1442" s="3">
        <v>36.1</v>
      </c>
    </row>
    <row r="1443" spans="1:2" x14ac:dyDescent="0.25">
      <c r="A1443" s="2">
        <v>0.25</v>
      </c>
      <c r="B1443" s="2">
        <v>42.73</v>
      </c>
    </row>
    <row r="1444" spans="1:2" x14ac:dyDescent="0.25">
      <c r="A1444" s="3">
        <v>0.24</v>
      </c>
      <c r="B1444" s="3">
        <v>41.8</v>
      </c>
    </row>
    <row r="1445" spans="1:2" x14ac:dyDescent="0.25">
      <c r="A1445" s="2">
        <v>3.65</v>
      </c>
      <c r="B1445" s="2">
        <v>26.29</v>
      </c>
    </row>
    <row r="1446" spans="1:2" x14ac:dyDescent="0.25">
      <c r="A1446" s="3">
        <v>0.85</v>
      </c>
      <c r="B1446" s="3">
        <v>34.97</v>
      </c>
    </row>
    <row r="1447" spans="1:2" x14ac:dyDescent="0.25">
      <c r="A1447" s="2">
        <v>0.75</v>
      </c>
      <c r="B1447" s="2">
        <v>33</v>
      </c>
    </row>
    <row r="1448" spans="1:2" x14ac:dyDescent="0.25">
      <c r="A1448" s="3">
        <v>0.48</v>
      </c>
      <c r="B1448" s="3">
        <v>32.450000000000003</v>
      </c>
    </row>
    <row r="1449" spans="1:2" x14ac:dyDescent="0.25">
      <c r="A1449" s="2">
        <v>0.47</v>
      </c>
      <c r="B1449" s="2">
        <v>38.72</v>
      </c>
    </row>
    <row r="1450" spans="1:2" x14ac:dyDescent="0.25">
      <c r="A1450" s="3">
        <v>0.42</v>
      </c>
      <c r="B1450" s="3">
        <v>35.43</v>
      </c>
    </row>
    <row r="1451" spans="1:2" x14ac:dyDescent="0.25">
      <c r="A1451" s="2">
        <v>0.39</v>
      </c>
      <c r="B1451" s="2">
        <v>35.57</v>
      </c>
    </row>
    <row r="1452" spans="1:2" x14ac:dyDescent="0.25">
      <c r="A1452" s="3">
        <v>0.32</v>
      </c>
      <c r="B1452" s="3">
        <v>32.369999999999997</v>
      </c>
    </row>
    <row r="1453" spans="1:2" x14ac:dyDescent="0.25">
      <c r="A1453" s="2">
        <v>0.3</v>
      </c>
      <c r="B1453" s="2">
        <v>35.61</v>
      </c>
    </row>
    <row r="1454" spans="1:2" x14ac:dyDescent="0.25">
      <c r="A1454" s="3">
        <v>0.27</v>
      </c>
      <c r="B1454" s="3">
        <v>35.520000000000003</v>
      </c>
    </row>
    <row r="1455" spans="1:2" x14ac:dyDescent="0.25">
      <c r="A1455" s="2">
        <v>0.18</v>
      </c>
      <c r="B1455" s="2">
        <v>44.24</v>
      </c>
    </row>
    <row r="1456" spans="1:2" x14ac:dyDescent="0.25">
      <c r="A1456" s="3">
        <v>0.12</v>
      </c>
      <c r="B1456" s="3">
        <v>40.869999999999997</v>
      </c>
    </row>
    <row r="1457" spans="1:2" x14ac:dyDescent="0.25">
      <c r="A1457" s="2">
        <v>3.37</v>
      </c>
      <c r="B1457" s="2">
        <v>22.52</v>
      </c>
    </row>
    <row r="1458" spans="1:2" x14ac:dyDescent="0.25">
      <c r="A1458" s="3">
        <v>0.86</v>
      </c>
      <c r="B1458" s="3">
        <v>28.26</v>
      </c>
    </row>
    <row r="1459" spans="1:2" x14ac:dyDescent="0.25">
      <c r="A1459" s="2">
        <v>0.68</v>
      </c>
      <c r="B1459" s="2">
        <v>37.49</v>
      </c>
    </row>
    <row r="1460" spans="1:2" x14ac:dyDescent="0.25">
      <c r="A1460" s="3">
        <v>0.57999999999999996</v>
      </c>
      <c r="B1460" s="3">
        <v>34.909999999999997</v>
      </c>
    </row>
    <row r="1461" spans="1:2" x14ac:dyDescent="0.25">
      <c r="A1461" s="2">
        <v>0.47</v>
      </c>
      <c r="B1461" s="2">
        <v>32.58</v>
      </c>
    </row>
    <row r="1462" spans="1:2" x14ac:dyDescent="0.25">
      <c r="A1462" s="3">
        <v>0.38</v>
      </c>
      <c r="B1462" s="3">
        <v>41.1</v>
      </c>
    </row>
    <row r="1463" spans="1:2" x14ac:dyDescent="0.25">
      <c r="A1463" s="2">
        <v>0.34</v>
      </c>
      <c r="B1463" s="2">
        <v>37.25</v>
      </c>
    </row>
    <row r="1464" spans="1:2" x14ac:dyDescent="0.25">
      <c r="A1464" s="3">
        <v>0.3</v>
      </c>
      <c r="B1464" s="3">
        <v>30.91</v>
      </c>
    </row>
    <row r="1465" spans="1:2" x14ac:dyDescent="0.25">
      <c r="A1465" s="2">
        <v>0.28999999999999998</v>
      </c>
      <c r="B1465" s="2">
        <v>34.880000000000003</v>
      </c>
    </row>
    <row r="1466" spans="1:2" x14ac:dyDescent="0.25">
      <c r="A1466" s="3">
        <v>0.21</v>
      </c>
      <c r="B1466" s="3">
        <v>32.94</v>
      </c>
    </row>
    <row r="1467" spans="1:2" x14ac:dyDescent="0.25">
      <c r="A1467" s="2">
        <v>0.21</v>
      </c>
      <c r="B1467" s="2">
        <v>42.12</v>
      </c>
    </row>
    <row r="1468" spans="1:2" x14ac:dyDescent="0.25">
      <c r="A1468" s="3">
        <v>0.2</v>
      </c>
      <c r="B1468" s="3">
        <v>38.64</v>
      </c>
    </row>
    <row r="1469" spans="1:2" x14ac:dyDescent="0.25">
      <c r="A1469" s="2">
        <v>0.96</v>
      </c>
      <c r="B1469" s="2">
        <v>38.58</v>
      </c>
    </row>
    <row r="1470" spans="1:2" x14ac:dyDescent="0.25">
      <c r="A1470" s="3">
        <v>0.93</v>
      </c>
      <c r="B1470" s="3">
        <v>37.04</v>
      </c>
    </row>
    <row r="1471" spans="1:2" x14ac:dyDescent="0.25">
      <c r="A1471" s="2">
        <v>0.69</v>
      </c>
      <c r="B1471" s="2">
        <v>32.700000000000003</v>
      </c>
    </row>
    <row r="1472" spans="1:2" x14ac:dyDescent="0.25">
      <c r="A1472" s="3">
        <v>0.67</v>
      </c>
      <c r="B1472" s="3">
        <v>36.44</v>
      </c>
    </row>
    <row r="1473" spans="1:2" x14ac:dyDescent="0.25">
      <c r="A1473" s="2">
        <v>0.53</v>
      </c>
      <c r="B1473" s="2">
        <v>38.85</v>
      </c>
    </row>
    <row r="1474" spans="1:2" x14ac:dyDescent="0.25">
      <c r="A1474" s="3">
        <v>0.46</v>
      </c>
      <c r="B1474" s="3">
        <v>33.090000000000003</v>
      </c>
    </row>
    <row r="1475" spans="1:2" x14ac:dyDescent="0.25">
      <c r="A1475" s="2">
        <v>0.36</v>
      </c>
      <c r="B1475" s="2">
        <v>33.369999999999997</v>
      </c>
    </row>
    <row r="1476" spans="1:2" x14ac:dyDescent="0.25">
      <c r="A1476" s="3">
        <v>0.33</v>
      </c>
      <c r="B1476" s="3">
        <v>40.69</v>
      </c>
    </row>
    <row r="1477" spans="1:2" x14ac:dyDescent="0.25">
      <c r="A1477" s="2">
        <v>0.32</v>
      </c>
      <c r="B1477" s="2">
        <v>32.630000000000003</v>
      </c>
    </row>
    <row r="1478" spans="1:2" x14ac:dyDescent="0.25">
      <c r="A1478" s="3">
        <v>0.28999999999999998</v>
      </c>
      <c r="B1478" s="3">
        <v>40.76</v>
      </c>
    </row>
    <row r="1479" spans="1:2" x14ac:dyDescent="0.25">
      <c r="A1479" s="2">
        <v>0.26</v>
      </c>
      <c r="B1479" s="2">
        <v>34.979999999999997</v>
      </c>
    </row>
    <row r="1480" spans="1:2" x14ac:dyDescent="0.25">
      <c r="A1480" s="3">
        <v>0.25</v>
      </c>
      <c r="B1480" s="3">
        <v>35.21</v>
      </c>
    </row>
    <row r="1481" spans="1:2" x14ac:dyDescent="0.25">
      <c r="A1481" s="2">
        <v>1.03</v>
      </c>
      <c r="B1481" s="2">
        <v>34.07</v>
      </c>
    </row>
    <row r="1482" spans="1:2" x14ac:dyDescent="0.25">
      <c r="A1482" s="3">
        <v>0.76</v>
      </c>
      <c r="B1482" s="3">
        <v>40.89</v>
      </c>
    </row>
    <row r="1483" spans="1:2" x14ac:dyDescent="0.25">
      <c r="A1483" s="2">
        <v>0.76</v>
      </c>
      <c r="B1483" s="2">
        <v>37.07</v>
      </c>
    </row>
    <row r="1484" spans="1:2" x14ac:dyDescent="0.25">
      <c r="A1484" s="3">
        <v>0.68</v>
      </c>
      <c r="B1484" s="3">
        <v>35.33</v>
      </c>
    </row>
    <row r="1485" spans="1:2" x14ac:dyDescent="0.25">
      <c r="A1485" s="2">
        <v>0.61</v>
      </c>
      <c r="B1485" s="2">
        <v>32.81</v>
      </c>
    </row>
    <row r="1486" spans="1:2" x14ac:dyDescent="0.25">
      <c r="A1486" s="3">
        <v>0.55000000000000004</v>
      </c>
      <c r="B1486" s="3">
        <v>43.15</v>
      </c>
    </row>
    <row r="1487" spans="1:2" x14ac:dyDescent="0.25">
      <c r="A1487" s="2">
        <v>0.41</v>
      </c>
      <c r="B1487" s="2">
        <v>41.32</v>
      </c>
    </row>
    <row r="1488" spans="1:2" x14ac:dyDescent="0.25">
      <c r="A1488" s="3">
        <v>0.36</v>
      </c>
      <c r="B1488" s="3">
        <v>40.520000000000003</v>
      </c>
    </row>
    <row r="1489" spans="1:2" x14ac:dyDescent="0.25">
      <c r="A1489" s="2">
        <v>0.35</v>
      </c>
      <c r="B1489" s="2">
        <v>40.18</v>
      </c>
    </row>
    <row r="1490" spans="1:2" x14ac:dyDescent="0.25">
      <c r="A1490" s="3">
        <v>0.31</v>
      </c>
      <c r="B1490" s="3">
        <v>34.79</v>
      </c>
    </row>
    <row r="1491" spans="1:2" x14ac:dyDescent="0.25">
      <c r="A1491" s="2">
        <v>0.23</v>
      </c>
      <c r="B1491" s="2">
        <v>36.53</v>
      </c>
    </row>
    <row r="1492" spans="1:2" x14ac:dyDescent="0.25">
      <c r="A1492" s="3">
        <v>0</v>
      </c>
      <c r="B1492" s="3">
        <v>48.59</v>
      </c>
    </row>
    <row r="1493" spans="1:2" x14ac:dyDescent="0.25">
      <c r="A1493" s="2">
        <v>3.34</v>
      </c>
      <c r="B1493" s="2">
        <v>19.309999999999999</v>
      </c>
    </row>
    <row r="1494" spans="1:2" x14ac:dyDescent="0.25">
      <c r="A1494" s="3">
        <v>0.73</v>
      </c>
      <c r="B1494" s="3">
        <v>32.72</v>
      </c>
    </row>
    <row r="1495" spans="1:2" x14ac:dyDescent="0.25">
      <c r="A1495" s="2">
        <v>0.67</v>
      </c>
      <c r="B1495" s="2">
        <v>39.06</v>
      </c>
    </row>
    <row r="1496" spans="1:2" x14ac:dyDescent="0.25">
      <c r="A1496" s="3">
        <v>0.56000000000000005</v>
      </c>
      <c r="B1496" s="3">
        <v>37.47</v>
      </c>
    </row>
    <row r="1497" spans="1:2" x14ac:dyDescent="0.25">
      <c r="A1497" s="2">
        <v>0.56000000000000005</v>
      </c>
      <c r="B1497" s="2">
        <v>32.549999999999997</v>
      </c>
    </row>
    <row r="1498" spans="1:2" x14ac:dyDescent="0.25">
      <c r="A1498" s="3">
        <v>0.47</v>
      </c>
      <c r="B1498" s="3">
        <v>40.22</v>
      </c>
    </row>
    <row r="1499" spans="1:2" x14ac:dyDescent="0.25">
      <c r="A1499" s="2">
        <v>0.38</v>
      </c>
      <c r="B1499" s="2">
        <v>42.88</v>
      </c>
    </row>
    <row r="1500" spans="1:2" x14ac:dyDescent="0.25">
      <c r="A1500" s="3">
        <v>0.35</v>
      </c>
      <c r="B1500" s="3">
        <v>38.1</v>
      </c>
    </row>
    <row r="1501" spans="1:2" x14ac:dyDescent="0.25">
      <c r="A1501" s="2">
        <v>0.26</v>
      </c>
      <c r="B1501" s="2">
        <v>39.72</v>
      </c>
    </row>
    <row r="1502" spans="1:2" x14ac:dyDescent="0.25">
      <c r="A1502" s="3">
        <v>0.24</v>
      </c>
      <c r="B1502" s="3">
        <v>41.93</v>
      </c>
    </row>
    <row r="1503" spans="1:2" x14ac:dyDescent="0.25">
      <c r="A1503" s="2">
        <v>0.12</v>
      </c>
      <c r="B1503" s="2">
        <v>37.61</v>
      </c>
    </row>
    <row r="1504" spans="1:2" x14ac:dyDescent="0.25">
      <c r="A1504" s="3">
        <v>7.0000000000000007E-2</v>
      </c>
      <c r="B1504" s="3">
        <v>42.66</v>
      </c>
    </row>
    <row r="1505" spans="1:2" x14ac:dyDescent="0.25">
      <c r="A1505" s="2">
        <v>1.26</v>
      </c>
      <c r="B1505" s="2">
        <v>33.5</v>
      </c>
    </row>
    <row r="1506" spans="1:2" x14ac:dyDescent="0.25">
      <c r="A1506" s="3">
        <v>1.1299999999999999</v>
      </c>
      <c r="B1506" s="3">
        <v>35.21</v>
      </c>
    </row>
    <row r="1507" spans="1:2" x14ac:dyDescent="0.25">
      <c r="A1507" s="2">
        <v>0.87</v>
      </c>
      <c r="B1507" s="2">
        <v>26.43</v>
      </c>
    </row>
    <row r="1508" spans="1:2" x14ac:dyDescent="0.25">
      <c r="A1508" s="3">
        <v>0.59</v>
      </c>
      <c r="B1508" s="3">
        <v>26.55</v>
      </c>
    </row>
    <row r="1509" spans="1:2" x14ac:dyDescent="0.25">
      <c r="A1509" s="2">
        <v>0.56999999999999995</v>
      </c>
      <c r="B1509" s="2">
        <v>37</v>
      </c>
    </row>
    <row r="1510" spans="1:2" x14ac:dyDescent="0.25">
      <c r="A1510" s="3">
        <v>0.54</v>
      </c>
      <c r="B1510" s="3">
        <v>35.96</v>
      </c>
    </row>
    <row r="1511" spans="1:2" x14ac:dyDescent="0.25">
      <c r="A1511" s="2">
        <v>0.51</v>
      </c>
      <c r="B1511" s="2">
        <v>37.979999999999997</v>
      </c>
    </row>
    <row r="1512" spans="1:2" x14ac:dyDescent="0.25">
      <c r="A1512" s="3">
        <v>0.47</v>
      </c>
      <c r="B1512" s="3">
        <v>30.3</v>
      </c>
    </row>
    <row r="1513" spans="1:2" x14ac:dyDescent="0.25">
      <c r="A1513" s="2">
        <v>0.39</v>
      </c>
      <c r="B1513" s="2">
        <v>30.6</v>
      </c>
    </row>
    <row r="1514" spans="1:2" x14ac:dyDescent="0.25">
      <c r="A1514" s="3">
        <v>0.33</v>
      </c>
      <c r="B1514" s="3">
        <v>30.24</v>
      </c>
    </row>
    <row r="1515" spans="1:2" x14ac:dyDescent="0.25">
      <c r="A1515" s="2">
        <v>0.31</v>
      </c>
      <c r="B1515" s="2">
        <v>37.119999999999997</v>
      </c>
    </row>
    <row r="1516" spans="1:2" x14ac:dyDescent="0.25">
      <c r="A1516" s="3">
        <v>0.13</v>
      </c>
      <c r="B1516" s="3">
        <v>35.270000000000003</v>
      </c>
    </row>
    <row r="1517" spans="1:2" x14ac:dyDescent="0.25">
      <c r="A1517" s="2">
        <v>0.66</v>
      </c>
      <c r="B1517" s="2">
        <v>40.630000000000003</v>
      </c>
    </row>
    <row r="1518" spans="1:2" x14ac:dyDescent="0.25">
      <c r="A1518" s="3">
        <v>0.63</v>
      </c>
      <c r="B1518" s="3">
        <v>36.229999999999997</v>
      </c>
    </row>
    <row r="1519" spans="1:2" x14ac:dyDescent="0.25">
      <c r="A1519" s="2">
        <v>0.52</v>
      </c>
      <c r="B1519" s="2">
        <v>33.409999999999997</v>
      </c>
    </row>
    <row r="1520" spans="1:2" x14ac:dyDescent="0.25">
      <c r="A1520" s="3">
        <v>0.5</v>
      </c>
      <c r="B1520" s="3">
        <v>38.72</v>
      </c>
    </row>
    <row r="1521" spans="1:2" x14ac:dyDescent="0.25">
      <c r="A1521" s="2">
        <v>0.42</v>
      </c>
      <c r="B1521" s="2">
        <v>35.71</v>
      </c>
    </row>
    <row r="1522" spans="1:2" x14ac:dyDescent="0.25">
      <c r="A1522" s="3">
        <v>0.4</v>
      </c>
      <c r="B1522" s="3">
        <v>32.909999999999997</v>
      </c>
    </row>
    <row r="1523" spans="1:2" x14ac:dyDescent="0.25">
      <c r="A1523" s="2">
        <v>0.35</v>
      </c>
      <c r="B1523" s="2">
        <v>36.630000000000003</v>
      </c>
    </row>
    <row r="1524" spans="1:2" x14ac:dyDescent="0.25">
      <c r="A1524" s="3">
        <v>0.3</v>
      </c>
      <c r="B1524" s="3">
        <v>34.07</v>
      </c>
    </row>
    <row r="1525" spans="1:2" x14ac:dyDescent="0.25">
      <c r="A1525" s="2">
        <v>0.27</v>
      </c>
      <c r="B1525" s="2">
        <v>33.799999999999997</v>
      </c>
    </row>
    <row r="1526" spans="1:2" x14ac:dyDescent="0.25">
      <c r="A1526" s="3">
        <v>0.15</v>
      </c>
      <c r="B1526" s="3">
        <v>41.04</v>
      </c>
    </row>
    <row r="1527" spans="1:2" x14ac:dyDescent="0.25">
      <c r="A1527" s="2">
        <v>0.08</v>
      </c>
      <c r="B1527" s="2">
        <v>45.85</v>
      </c>
    </row>
    <row r="1528" spans="1:2" x14ac:dyDescent="0.25">
      <c r="A1528" s="3">
        <v>0</v>
      </c>
      <c r="B1528" s="3">
        <v>38.74</v>
      </c>
    </row>
    <row r="1529" spans="1:2" x14ac:dyDescent="0.25">
      <c r="A1529" s="2">
        <v>0.84</v>
      </c>
      <c r="B1529" s="2">
        <v>36.49</v>
      </c>
    </row>
    <row r="1530" spans="1:2" x14ac:dyDescent="0.25">
      <c r="A1530" s="3">
        <v>0.77</v>
      </c>
      <c r="B1530" s="3">
        <v>32.28</v>
      </c>
    </row>
    <row r="1531" spans="1:2" x14ac:dyDescent="0.25">
      <c r="A1531" s="2">
        <v>0.59</v>
      </c>
      <c r="B1531" s="2">
        <v>37.729999999999997</v>
      </c>
    </row>
    <row r="1532" spans="1:2" x14ac:dyDescent="0.25">
      <c r="A1532" s="3">
        <v>0.55000000000000004</v>
      </c>
      <c r="B1532" s="3">
        <v>42.39</v>
      </c>
    </row>
    <row r="1533" spans="1:2" x14ac:dyDescent="0.25">
      <c r="A1533" s="2">
        <v>0.48</v>
      </c>
      <c r="B1533" s="2">
        <v>32.92</v>
      </c>
    </row>
    <row r="1534" spans="1:2" x14ac:dyDescent="0.25">
      <c r="A1534" s="3">
        <v>0.45</v>
      </c>
      <c r="B1534" s="3">
        <v>43.17</v>
      </c>
    </row>
    <row r="1535" spans="1:2" x14ac:dyDescent="0.25">
      <c r="A1535" s="2">
        <v>0.39</v>
      </c>
      <c r="B1535" s="2">
        <v>34.47</v>
      </c>
    </row>
    <row r="1536" spans="1:2" x14ac:dyDescent="0.25">
      <c r="A1536" s="3">
        <v>0.35</v>
      </c>
      <c r="B1536" s="3">
        <v>32.92</v>
      </c>
    </row>
    <row r="1537" spans="1:2" x14ac:dyDescent="0.25">
      <c r="A1537" s="2">
        <v>0.34</v>
      </c>
      <c r="B1537" s="2">
        <v>42.92</v>
      </c>
    </row>
    <row r="1538" spans="1:2" x14ac:dyDescent="0.25">
      <c r="A1538" s="3">
        <v>0.25</v>
      </c>
      <c r="B1538" s="3">
        <v>40.619999999999997</v>
      </c>
    </row>
    <row r="1539" spans="1:2" x14ac:dyDescent="0.25">
      <c r="A1539" s="2">
        <v>0.15</v>
      </c>
      <c r="B1539" s="2">
        <v>34.130000000000003</v>
      </c>
    </row>
    <row r="1540" spans="1:2" x14ac:dyDescent="0.25">
      <c r="A1540" s="3">
        <v>0.09</v>
      </c>
      <c r="B1540" s="3">
        <v>31.88</v>
      </c>
    </row>
    <row r="1541" spans="1:2" x14ac:dyDescent="0.25">
      <c r="A1541" s="2">
        <v>0.91</v>
      </c>
      <c r="B1541" s="2">
        <v>30.31</v>
      </c>
    </row>
    <row r="1542" spans="1:2" x14ac:dyDescent="0.25">
      <c r="A1542" s="3">
        <v>0.75</v>
      </c>
      <c r="B1542" s="3">
        <v>32.700000000000003</v>
      </c>
    </row>
    <row r="1543" spans="1:2" x14ac:dyDescent="0.25">
      <c r="A1543" s="2">
        <v>0.62</v>
      </c>
      <c r="B1543" s="2">
        <v>36.35</v>
      </c>
    </row>
    <row r="1544" spans="1:2" x14ac:dyDescent="0.25">
      <c r="A1544" s="3">
        <v>0.6</v>
      </c>
      <c r="B1544" s="3">
        <v>33.4</v>
      </c>
    </row>
    <row r="1545" spans="1:2" x14ac:dyDescent="0.25">
      <c r="A1545" s="2">
        <v>0.56999999999999995</v>
      </c>
      <c r="B1545" s="2">
        <v>37.22</v>
      </c>
    </row>
    <row r="1546" spans="1:2" x14ac:dyDescent="0.25">
      <c r="A1546" s="3">
        <v>0.43</v>
      </c>
      <c r="B1546" s="3">
        <v>41.74</v>
      </c>
    </row>
    <row r="1547" spans="1:2" x14ac:dyDescent="0.25">
      <c r="A1547" s="2">
        <v>0.35</v>
      </c>
      <c r="B1547" s="2">
        <v>33.630000000000003</v>
      </c>
    </row>
    <row r="1548" spans="1:2" x14ac:dyDescent="0.25">
      <c r="A1548" s="3">
        <v>0.31</v>
      </c>
      <c r="B1548" s="3">
        <v>42.78</v>
      </c>
    </row>
    <row r="1549" spans="1:2" x14ac:dyDescent="0.25">
      <c r="A1549" s="2">
        <v>0.25</v>
      </c>
      <c r="B1549" s="2">
        <v>36.67</v>
      </c>
    </row>
    <row r="1550" spans="1:2" x14ac:dyDescent="0.25">
      <c r="A1550" s="3">
        <v>0.23</v>
      </c>
      <c r="B1550" s="3">
        <v>36.04</v>
      </c>
    </row>
    <row r="1551" spans="1:2" x14ac:dyDescent="0.25">
      <c r="A1551" s="2">
        <v>0.21</v>
      </c>
      <c r="B1551" s="2">
        <v>44.99</v>
      </c>
    </row>
    <row r="1552" spans="1:2" x14ac:dyDescent="0.25">
      <c r="A1552" s="3">
        <v>0.13</v>
      </c>
      <c r="B1552" s="3">
        <v>45.04</v>
      </c>
    </row>
    <row r="1553" spans="1:2" x14ac:dyDescent="0.25">
      <c r="A1553" s="2">
        <v>0.62</v>
      </c>
      <c r="B1553" s="2">
        <v>31.51</v>
      </c>
    </row>
    <row r="1554" spans="1:2" x14ac:dyDescent="0.25">
      <c r="A1554" s="3">
        <v>0.52</v>
      </c>
      <c r="B1554" s="3">
        <v>32.72</v>
      </c>
    </row>
    <row r="1555" spans="1:2" x14ac:dyDescent="0.25">
      <c r="A1555" s="2">
        <v>0.47</v>
      </c>
      <c r="B1555" s="2">
        <v>41.74</v>
      </c>
    </row>
    <row r="1556" spans="1:2" x14ac:dyDescent="0.25">
      <c r="A1556" s="3">
        <v>0.44</v>
      </c>
      <c r="B1556" s="3">
        <v>41.34</v>
      </c>
    </row>
    <row r="1557" spans="1:2" x14ac:dyDescent="0.25">
      <c r="A1557" s="2">
        <v>0.4</v>
      </c>
      <c r="B1557" s="2">
        <v>37.68</v>
      </c>
    </row>
    <row r="1558" spans="1:2" x14ac:dyDescent="0.25">
      <c r="A1558" s="3">
        <v>0.4</v>
      </c>
      <c r="B1558" s="3">
        <v>35.479999999999997</v>
      </c>
    </row>
    <row r="1559" spans="1:2" x14ac:dyDescent="0.25">
      <c r="A1559" s="2">
        <v>0.37</v>
      </c>
      <c r="B1559" s="2">
        <v>34.880000000000003</v>
      </c>
    </row>
    <row r="1560" spans="1:2" x14ac:dyDescent="0.25">
      <c r="A1560" s="3">
        <v>0.34</v>
      </c>
      <c r="B1560" s="3">
        <v>29.31</v>
      </c>
    </row>
    <row r="1561" spans="1:2" x14ac:dyDescent="0.25">
      <c r="A1561" s="2">
        <v>0.23</v>
      </c>
      <c r="B1561" s="2">
        <v>39.15</v>
      </c>
    </row>
    <row r="1562" spans="1:2" x14ac:dyDescent="0.25">
      <c r="A1562" s="3">
        <v>0.19</v>
      </c>
      <c r="B1562" s="3">
        <v>36.869999999999997</v>
      </c>
    </row>
    <row r="1563" spans="1:2" x14ac:dyDescent="0.25">
      <c r="A1563" s="2">
        <v>0.19</v>
      </c>
      <c r="B1563" s="2">
        <v>37.53</v>
      </c>
    </row>
    <row r="1564" spans="1:2" x14ac:dyDescent="0.25">
      <c r="A1564" s="3">
        <v>0.1</v>
      </c>
      <c r="B1564" s="3">
        <v>39.11</v>
      </c>
    </row>
    <row r="1565" spans="1:2" x14ac:dyDescent="0.25">
      <c r="A1565" s="2">
        <v>0.68</v>
      </c>
      <c r="B1565" s="2">
        <v>42.61</v>
      </c>
    </row>
    <row r="1566" spans="1:2" x14ac:dyDescent="0.25">
      <c r="A1566" s="3">
        <v>0.65</v>
      </c>
      <c r="B1566" s="3">
        <v>41.62</v>
      </c>
    </row>
    <row r="1567" spans="1:2" x14ac:dyDescent="0.25">
      <c r="A1567" s="2">
        <v>0.63</v>
      </c>
      <c r="B1567" s="2">
        <v>32.880000000000003</v>
      </c>
    </row>
    <row r="1568" spans="1:2" x14ac:dyDescent="0.25">
      <c r="A1568" s="3">
        <v>0.62</v>
      </c>
      <c r="B1568" s="3">
        <v>37.89</v>
      </c>
    </row>
    <row r="1569" spans="1:2" x14ac:dyDescent="0.25">
      <c r="A1569" s="2">
        <v>0.61</v>
      </c>
      <c r="B1569" s="2">
        <v>34.94</v>
      </c>
    </row>
    <row r="1570" spans="1:2" x14ac:dyDescent="0.25">
      <c r="A1570" s="3">
        <v>0.55000000000000004</v>
      </c>
      <c r="B1570" s="3">
        <v>35.25</v>
      </c>
    </row>
    <row r="1571" spans="1:2" x14ac:dyDescent="0.25">
      <c r="A1571" s="2">
        <v>0.52</v>
      </c>
      <c r="B1571" s="2">
        <v>36.64</v>
      </c>
    </row>
    <row r="1572" spans="1:2" x14ac:dyDescent="0.25">
      <c r="A1572" s="3">
        <v>0.47</v>
      </c>
      <c r="B1572" s="3">
        <v>36.76</v>
      </c>
    </row>
    <row r="1573" spans="1:2" x14ac:dyDescent="0.25">
      <c r="A1573" s="2">
        <v>0.28999999999999998</v>
      </c>
      <c r="B1573" s="2">
        <v>44.48</v>
      </c>
    </row>
    <row r="1574" spans="1:2" x14ac:dyDescent="0.25">
      <c r="A1574" s="3">
        <v>0.24</v>
      </c>
      <c r="B1574" s="3">
        <v>34.159999999999997</v>
      </c>
    </row>
    <row r="1575" spans="1:2" x14ac:dyDescent="0.25">
      <c r="A1575" s="2">
        <v>0.15</v>
      </c>
      <c r="B1575" s="2">
        <v>41.8</v>
      </c>
    </row>
    <row r="1576" spans="1:2" x14ac:dyDescent="0.25">
      <c r="A1576" s="3">
        <v>0.13</v>
      </c>
      <c r="B1576" s="3">
        <v>41</v>
      </c>
    </row>
    <row r="1577" spans="1:2" x14ac:dyDescent="0.25">
      <c r="A1577" s="2">
        <v>0.81</v>
      </c>
      <c r="B1577" s="2">
        <v>37.270000000000003</v>
      </c>
    </row>
    <row r="1578" spans="1:2" x14ac:dyDescent="0.25">
      <c r="A1578" s="3">
        <v>0.75</v>
      </c>
      <c r="B1578" s="3">
        <v>35.11</v>
      </c>
    </row>
    <row r="1579" spans="1:2" x14ac:dyDescent="0.25">
      <c r="A1579" s="2">
        <v>0.56000000000000005</v>
      </c>
      <c r="B1579" s="2">
        <v>37.03</v>
      </c>
    </row>
    <row r="1580" spans="1:2" x14ac:dyDescent="0.25">
      <c r="A1580" s="3">
        <v>0.56000000000000005</v>
      </c>
      <c r="B1580" s="3">
        <v>30.33</v>
      </c>
    </row>
    <row r="1581" spans="1:2" x14ac:dyDescent="0.25">
      <c r="A1581" s="2">
        <v>0.54</v>
      </c>
      <c r="B1581" s="2">
        <v>36.58</v>
      </c>
    </row>
    <row r="1582" spans="1:2" x14ac:dyDescent="0.25">
      <c r="A1582" s="3">
        <v>0.53</v>
      </c>
      <c r="B1582" s="3">
        <v>38.520000000000003</v>
      </c>
    </row>
    <row r="1583" spans="1:2" x14ac:dyDescent="0.25">
      <c r="A1583" s="2">
        <v>0.52</v>
      </c>
      <c r="B1583" s="2">
        <v>36.74</v>
      </c>
    </row>
    <row r="1584" spans="1:2" x14ac:dyDescent="0.25">
      <c r="A1584" s="3">
        <v>0.48</v>
      </c>
      <c r="B1584" s="3">
        <v>37.1</v>
      </c>
    </row>
    <row r="1585" spans="1:2" x14ac:dyDescent="0.25">
      <c r="A1585" s="2">
        <v>0.32</v>
      </c>
      <c r="B1585" s="2">
        <v>32.46</v>
      </c>
    </row>
    <row r="1586" spans="1:2" x14ac:dyDescent="0.25">
      <c r="A1586" s="3">
        <v>0.31</v>
      </c>
      <c r="B1586" s="3">
        <v>32.29</v>
      </c>
    </row>
    <row r="1587" spans="1:2" x14ac:dyDescent="0.25">
      <c r="A1587" s="2">
        <v>0.24</v>
      </c>
      <c r="B1587" s="2">
        <v>33.43</v>
      </c>
    </row>
    <row r="1588" spans="1:2" x14ac:dyDescent="0.25">
      <c r="A1588" s="3">
        <v>0.15</v>
      </c>
      <c r="B1588" s="3">
        <v>40.090000000000003</v>
      </c>
    </row>
    <row r="1589" spans="1:2" x14ac:dyDescent="0.25">
      <c r="A1589" s="2">
        <v>0.99</v>
      </c>
      <c r="B1589" s="2">
        <v>30.09</v>
      </c>
    </row>
    <row r="1590" spans="1:2" x14ac:dyDescent="0.25">
      <c r="A1590" s="3">
        <v>0.94</v>
      </c>
      <c r="B1590" s="3">
        <v>36.49</v>
      </c>
    </row>
    <row r="1591" spans="1:2" x14ac:dyDescent="0.25">
      <c r="A1591" s="2">
        <v>0.92</v>
      </c>
      <c r="B1591" s="2">
        <v>31.77</v>
      </c>
    </row>
    <row r="1592" spans="1:2" x14ac:dyDescent="0.25">
      <c r="A1592" s="3">
        <v>0.52</v>
      </c>
      <c r="B1592" s="3">
        <v>34.72</v>
      </c>
    </row>
    <row r="1593" spans="1:2" x14ac:dyDescent="0.25">
      <c r="A1593" s="2">
        <v>0.51</v>
      </c>
      <c r="B1593" s="2">
        <v>41.42</v>
      </c>
    </row>
    <row r="1594" spans="1:2" x14ac:dyDescent="0.25">
      <c r="A1594" s="3">
        <v>0.48</v>
      </c>
      <c r="B1594" s="3">
        <v>30.56</v>
      </c>
    </row>
    <row r="1595" spans="1:2" x14ac:dyDescent="0.25">
      <c r="A1595" s="2">
        <v>0.42</v>
      </c>
      <c r="B1595" s="2">
        <v>31.29</v>
      </c>
    </row>
    <row r="1596" spans="1:2" x14ac:dyDescent="0.25">
      <c r="A1596" s="3">
        <v>0.39</v>
      </c>
      <c r="B1596" s="3">
        <v>34.64</v>
      </c>
    </row>
    <row r="1597" spans="1:2" x14ac:dyDescent="0.25">
      <c r="A1597" s="2">
        <v>0.33</v>
      </c>
      <c r="B1597" s="2">
        <v>29.36</v>
      </c>
    </row>
    <row r="1598" spans="1:2" x14ac:dyDescent="0.25">
      <c r="A1598" s="3">
        <v>0.3</v>
      </c>
      <c r="B1598" s="3">
        <v>39.33</v>
      </c>
    </row>
    <row r="1599" spans="1:2" x14ac:dyDescent="0.25">
      <c r="A1599" s="2">
        <v>0.27</v>
      </c>
      <c r="B1599" s="2">
        <v>39.24</v>
      </c>
    </row>
    <row r="1600" spans="1:2" x14ac:dyDescent="0.25">
      <c r="A1600" s="3">
        <v>0.19</v>
      </c>
      <c r="B1600" s="3">
        <v>34.090000000000003</v>
      </c>
    </row>
    <row r="1601" spans="1:2" x14ac:dyDescent="0.25">
      <c r="A1601" s="2">
        <v>0.99</v>
      </c>
      <c r="B1601" s="2">
        <v>36.200000000000003</v>
      </c>
    </row>
    <row r="1602" spans="1:2" x14ac:dyDescent="0.25">
      <c r="A1602" s="3">
        <v>0.92</v>
      </c>
      <c r="B1602" s="3">
        <v>34.64</v>
      </c>
    </row>
    <row r="1603" spans="1:2" x14ac:dyDescent="0.25">
      <c r="A1603" s="2">
        <v>0.72</v>
      </c>
      <c r="B1603" s="2">
        <v>35.07</v>
      </c>
    </row>
    <row r="1604" spans="1:2" x14ac:dyDescent="0.25">
      <c r="A1604" s="3">
        <v>0.57999999999999996</v>
      </c>
      <c r="B1604" s="3">
        <v>37.75</v>
      </c>
    </row>
    <row r="1605" spans="1:2" x14ac:dyDescent="0.25">
      <c r="A1605" s="2">
        <v>0.52</v>
      </c>
      <c r="B1605" s="2">
        <v>31.12</v>
      </c>
    </row>
    <row r="1606" spans="1:2" x14ac:dyDescent="0.25">
      <c r="A1606" s="3">
        <v>0.5</v>
      </c>
      <c r="B1606" s="3">
        <v>31.34</v>
      </c>
    </row>
    <row r="1607" spans="1:2" x14ac:dyDescent="0.25">
      <c r="A1607" s="2">
        <v>0.4</v>
      </c>
      <c r="B1607" s="2">
        <v>31.82</v>
      </c>
    </row>
    <row r="1608" spans="1:2" x14ac:dyDescent="0.25">
      <c r="A1608" s="3">
        <v>0.26</v>
      </c>
      <c r="B1608" s="3">
        <v>29.82</v>
      </c>
    </row>
    <row r="1609" spans="1:2" x14ac:dyDescent="0.25">
      <c r="A1609" s="2">
        <v>0.23</v>
      </c>
      <c r="B1609" s="2">
        <v>41.19</v>
      </c>
    </row>
    <row r="1610" spans="1:2" x14ac:dyDescent="0.25">
      <c r="A1610" s="3">
        <v>0.19</v>
      </c>
      <c r="B1610" s="3">
        <v>30.39</v>
      </c>
    </row>
    <row r="1611" spans="1:2" x14ac:dyDescent="0.25">
      <c r="A1611" s="2">
        <v>0.16</v>
      </c>
      <c r="B1611" s="2">
        <v>38.950000000000003</v>
      </c>
    </row>
    <row r="1612" spans="1:2" x14ac:dyDescent="0.25">
      <c r="A1612" s="3">
        <v>0.02</v>
      </c>
      <c r="B1612" s="3">
        <v>35.659999999999997</v>
      </c>
    </row>
    <row r="1613" spans="1:2" x14ac:dyDescent="0.25">
      <c r="A1613" s="2">
        <v>0.83</v>
      </c>
      <c r="B1613" s="2">
        <v>31.51</v>
      </c>
    </row>
    <row r="1614" spans="1:2" x14ac:dyDescent="0.25">
      <c r="A1614" s="3">
        <v>0.68</v>
      </c>
      <c r="B1614" s="3">
        <v>34.299999999999997</v>
      </c>
    </row>
    <row r="1615" spans="1:2" x14ac:dyDescent="0.25">
      <c r="A1615" s="2">
        <v>0.54</v>
      </c>
      <c r="B1615" s="2">
        <v>38.42</v>
      </c>
    </row>
    <row r="1616" spans="1:2" x14ac:dyDescent="0.25">
      <c r="A1616" s="3">
        <v>0.53</v>
      </c>
      <c r="B1616" s="3">
        <v>33.64</v>
      </c>
    </row>
    <row r="1617" spans="1:2" x14ac:dyDescent="0.25">
      <c r="A1617" s="2">
        <v>0.52</v>
      </c>
      <c r="B1617" s="2">
        <v>37.69</v>
      </c>
    </row>
    <row r="1618" spans="1:2" x14ac:dyDescent="0.25">
      <c r="A1618" s="3">
        <v>0.46</v>
      </c>
      <c r="B1618" s="3">
        <v>32.840000000000003</v>
      </c>
    </row>
    <row r="1619" spans="1:2" x14ac:dyDescent="0.25">
      <c r="A1619" s="2">
        <v>0.39</v>
      </c>
      <c r="B1619" s="2">
        <v>33.1</v>
      </c>
    </row>
    <row r="1620" spans="1:2" x14ac:dyDescent="0.25">
      <c r="A1620" s="3">
        <v>0.3</v>
      </c>
      <c r="B1620" s="3">
        <v>34.74</v>
      </c>
    </row>
    <row r="1621" spans="1:2" x14ac:dyDescent="0.25">
      <c r="A1621" s="2">
        <v>0.3</v>
      </c>
      <c r="B1621" s="2">
        <v>39.630000000000003</v>
      </c>
    </row>
    <row r="1622" spans="1:2" x14ac:dyDescent="0.25">
      <c r="A1622" s="3">
        <v>0.28000000000000003</v>
      </c>
      <c r="B1622" s="3">
        <v>33.590000000000003</v>
      </c>
    </row>
    <row r="1623" spans="1:2" x14ac:dyDescent="0.25">
      <c r="A1623" s="2">
        <v>0.28000000000000003</v>
      </c>
      <c r="B1623" s="2">
        <v>41.99</v>
      </c>
    </row>
    <row r="1624" spans="1:2" x14ac:dyDescent="0.25">
      <c r="A1624" s="3">
        <v>0.2</v>
      </c>
      <c r="B1624" s="3">
        <v>43.72</v>
      </c>
    </row>
    <row r="1625" spans="1:2" x14ac:dyDescent="0.25">
      <c r="A1625" s="2">
        <v>0.76</v>
      </c>
      <c r="B1625" s="2">
        <v>36.020000000000003</v>
      </c>
    </row>
    <row r="1626" spans="1:2" x14ac:dyDescent="0.25">
      <c r="A1626" s="3">
        <v>0.61</v>
      </c>
      <c r="B1626" s="3">
        <v>35.24</v>
      </c>
    </row>
    <row r="1627" spans="1:2" x14ac:dyDescent="0.25">
      <c r="A1627" s="2">
        <v>0.59</v>
      </c>
      <c r="B1627" s="2">
        <v>38.619999999999997</v>
      </c>
    </row>
    <row r="1628" spans="1:2" x14ac:dyDescent="0.25">
      <c r="A1628" s="3">
        <v>0.56999999999999995</v>
      </c>
      <c r="B1628" s="3">
        <v>40.42</v>
      </c>
    </row>
    <row r="1629" spans="1:2" x14ac:dyDescent="0.25">
      <c r="A1629" s="2">
        <v>0.54</v>
      </c>
      <c r="B1629" s="2">
        <v>37.08</v>
      </c>
    </row>
    <row r="1630" spans="1:2" x14ac:dyDescent="0.25">
      <c r="A1630" s="3">
        <v>0.54</v>
      </c>
      <c r="B1630" s="3">
        <v>31.12</v>
      </c>
    </row>
    <row r="1631" spans="1:2" x14ac:dyDescent="0.25">
      <c r="A1631" s="2">
        <v>0.53</v>
      </c>
      <c r="B1631" s="2">
        <v>35.4</v>
      </c>
    </row>
    <row r="1632" spans="1:2" x14ac:dyDescent="0.25">
      <c r="A1632" s="3">
        <v>0.48</v>
      </c>
      <c r="B1632" s="3">
        <v>32.590000000000003</v>
      </c>
    </row>
    <row r="1633" spans="1:2" x14ac:dyDescent="0.25">
      <c r="A1633" s="2">
        <v>0.45</v>
      </c>
      <c r="B1633" s="2">
        <v>35.049999999999997</v>
      </c>
    </row>
    <row r="1634" spans="1:2" x14ac:dyDescent="0.25">
      <c r="A1634" s="3">
        <v>0.41</v>
      </c>
      <c r="B1634" s="3">
        <v>41.06</v>
      </c>
    </row>
    <row r="1635" spans="1:2" x14ac:dyDescent="0.25">
      <c r="A1635" s="2">
        <v>0.36</v>
      </c>
      <c r="B1635" s="2">
        <v>38.72</v>
      </c>
    </row>
    <row r="1636" spans="1:2" x14ac:dyDescent="0.25">
      <c r="A1636" s="3">
        <v>0.32</v>
      </c>
      <c r="B1636" s="3">
        <v>36.56</v>
      </c>
    </row>
    <row r="1637" spans="1:2" x14ac:dyDescent="0.25">
      <c r="A1637" s="2">
        <v>0.96</v>
      </c>
      <c r="B1637" s="2">
        <v>28.99</v>
      </c>
    </row>
    <row r="1638" spans="1:2" x14ac:dyDescent="0.25">
      <c r="A1638" s="3">
        <v>0.84</v>
      </c>
      <c r="B1638" s="3">
        <v>33.36</v>
      </c>
    </row>
    <row r="1639" spans="1:2" x14ac:dyDescent="0.25">
      <c r="A1639" s="2">
        <v>0.65</v>
      </c>
      <c r="B1639" s="2">
        <v>37.049999999999997</v>
      </c>
    </row>
    <row r="1640" spans="1:2" x14ac:dyDescent="0.25">
      <c r="A1640" s="3">
        <v>0.56000000000000005</v>
      </c>
      <c r="B1640" s="3">
        <v>31.66</v>
      </c>
    </row>
    <row r="1641" spans="1:2" x14ac:dyDescent="0.25">
      <c r="A1641" s="2">
        <v>0.56000000000000005</v>
      </c>
      <c r="B1641" s="2">
        <v>38.57</v>
      </c>
    </row>
    <row r="1642" spans="1:2" x14ac:dyDescent="0.25">
      <c r="A1642" s="3">
        <v>0.39</v>
      </c>
      <c r="B1642" s="3">
        <v>35.04</v>
      </c>
    </row>
    <row r="1643" spans="1:2" x14ac:dyDescent="0.25">
      <c r="A1643" s="2">
        <v>0.37</v>
      </c>
      <c r="B1643" s="2">
        <v>42.79</v>
      </c>
    </row>
    <row r="1644" spans="1:2" x14ac:dyDescent="0.25">
      <c r="A1644" s="3">
        <v>0.34</v>
      </c>
      <c r="B1644" s="3">
        <v>39.31</v>
      </c>
    </row>
    <row r="1645" spans="1:2" x14ac:dyDescent="0.25">
      <c r="A1645" s="2">
        <v>0.2</v>
      </c>
      <c r="B1645" s="2">
        <v>42.36</v>
      </c>
    </row>
    <row r="1646" spans="1:2" x14ac:dyDescent="0.25">
      <c r="A1646" s="3">
        <v>0.19</v>
      </c>
      <c r="B1646" s="3">
        <v>36.630000000000003</v>
      </c>
    </row>
    <row r="1647" spans="1:2" x14ac:dyDescent="0.25">
      <c r="A1647" s="2">
        <v>0.13</v>
      </c>
      <c r="B1647" s="2">
        <v>46.21</v>
      </c>
    </row>
    <row r="1648" spans="1:2" x14ac:dyDescent="0.25">
      <c r="A1648" s="3">
        <v>0.11</v>
      </c>
      <c r="B1648" s="3">
        <v>41.21</v>
      </c>
    </row>
    <row r="1649" spans="1:2" x14ac:dyDescent="0.25">
      <c r="A1649" s="2">
        <v>0.84</v>
      </c>
      <c r="B1649" s="2">
        <v>32.1</v>
      </c>
    </row>
    <row r="1650" spans="1:2" x14ac:dyDescent="0.25">
      <c r="A1650" s="3">
        <v>0.82</v>
      </c>
      <c r="B1650" s="3">
        <v>32.53</v>
      </c>
    </row>
    <row r="1651" spans="1:2" x14ac:dyDescent="0.25">
      <c r="A1651" s="2">
        <v>0.82</v>
      </c>
      <c r="B1651" s="2">
        <v>27.23</v>
      </c>
    </row>
    <row r="1652" spans="1:2" x14ac:dyDescent="0.25">
      <c r="A1652" s="3">
        <v>0.77</v>
      </c>
      <c r="B1652" s="3">
        <v>34.11</v>
      </c>
    </row>
    <row r="1653" spans="1:2" x14ac:dyDescent="0.25">
      <c r="A1653" s="2">
        <v>0.48</v>
      </c>
      <c r="B1653" s="2">
        <v>29.93</v>
      </c>
    </row>
    <row r="1654" spans="1:2" x14ac:dyDescent="0.25">
      <c r="A1654" s="3">
        <v>0.45</v>
      </c>
      <c r="B1654" s="3">
        <v>32.770000000000003</v>
      </c>
    </row>
    <row r="1655" spans="1:2" x14ac:dyDescent="0.25">
      <c r="A1655" s="2">
        <v>0.42</v>
      </c>
      <c r="B1655" s="2">
        <v>35.94</v>
      </c>
    </row>
    <row r="1656" spans="1:2" x14ac:dyDescent="0.25">
      <c r="A1656" s="3">
        <v>0.41</v>
      </c>
      <c r="B1656" s="3">
        <v>39.659999999999997</v>
      </c>
    </row>
    <row r="1657" spans="1:2" x14ac:dyDescent="0.25">
      <c r="A1657" s="2">
        <v>0.3</v>
      </c>
      <c r="B1657" s="2">
        <v>39.119999999999997</v>
      </c>
    </row>
    <row r="1658" spans="1:2" x14ac:dyDescent="0.25">
      <c r="A1658" s="3">
        <v>0.28000000000000003</v>
      </c>
      <c r="B1658" s="3">
        <v>30.35</v>
      </c>
    </row>
    <row r="1659" spans="1:2" x14ac:dyDescent="0.25">
      <c r="A1659" s="2">
        <v>0.23</v>
      </c>
      <c r="B1659" s="2">
        <v>35.35</v>
      </c>
    </row>
    <row r="1660" spans="1:2" x14ac:dyDescent="0.25">
      <c r="A1660" s="3">
        <v>0.16</v>
      </c>
      <c r="B1660" s="3">
        <v>31.3</v>
      </c>
    </row>
    <row r="1661" spans="1:2" x14ac:dyDescent="0.25">
      <c r="A1661" s="2">
        <v>0.77</v>
      </c>
      <c r="B1661" s="2">
        <v>35.1</v>
      </c>
    </row>
    <row r="1662" spans="1:2" x14ac:dyDescent="0.25">
      <c r="A1662" s="3">
        <v>0.63</v>
      </c>
      <c r="B1662" s="3">
        <v>29.15</v>
      </c>
    </row>
    <row r="1663" spans="1:2" x14ac:dyDescent="0.25">
      <c r="A1663" s="2">
        <v>0.51</v>
      </c>
      <c r="B1663" s="2">
        <v>33.64</v>
      </c>
    </row>
    <row r="1664" spans="1:2" x14ac:dyDescent="0.25">
      <c r="A1664" s="3">
        <v>0.5</v>
      </c>
      <c r="B1664" s="3">
        <v>42.19</v>
      </c>
    </row>
    <row r="1665" spans="1:2" x14ac:dyDescent="0.25">
      <c r="A1665" s="2">
        <v>0.47</v>
      </c>
      <c r="B1665" s="2">
        <v>38.11</v>
      </c>
    </row>
    <row r="1666" spans="1:2" x14ac:dyDescent="0.25">
      <c r="A1666" s="3">
        <v>0.44</v>
      </c>
      <c r="B1666" s="3">
        <v>38.19</v>
      </c>
    </row>
    <row r="1667" spans="1:2" x14ac:dyDescent="0.25">
      <c r="A1667" s="2">
        <v>0.41</v>
      </c>
      <c r="B1667" s="2">
        <v>39.54</v>
      </c>
    </row>
    <row r="1668" spans="1:2" x14ac:dyDescent="0.25">
      <c r="A1668" s="3">
        <v>0.4</v>
      </c>
      <c r="B1668" s="3">
        <v>29.65</v>
      </c>
    </row>
    <row r="1669" spans="1:2" x14ac:dyDescent="0.25">
      <c r="A1669" s="2">
        <v>0.37</v>
      </c>
      <c r="B1669" s="2">
        <v>36.44</v>
      </c>
    </row>
    <row r="1670" spans="1:2" x14ac:dyDescent="0.25">
      <c r="A1670" s="3">
        <v>0.18</v>
      </c>
      <c r="B1670" s="3">
        <v>32.44</v>
      </c>
    </row>
    <row r="1671" spans="1:2" x14ac:dyDescent="0.25">
      <c r="A1671" s="2">
        <v>0.05</v>
      </c>
      <c r="B1671" s="2">
        <v>36.61</v>
      </c>
    </row>
    <row r="1672" spans="1:2" x14ac:dyDescent="0.25">
      <c r="A1672" s="3">
        <v>0</v>
      </c>
      <c r="B1672" s="3">
        <v>39.700000000000003</v>
      </c>
    </row>
    <row r="1673" spans="1:2" x14ac:dyDescent="0.25">
      <c r="A1673" s="2">
        <v>0.81</v>
      </c>
      <c r="B1673" s="2">
        <v>34</v>
      </c>
    </row>
    <row r="1674" spans="1:2" x14ac:dyDescent="0.25">
      <c r="A1674" s="3">
        <v>0.74</v>
      </c>
      <c r="B1674" s="3">
        <v>34.450000000000003</v>
      </c>
    </row>
    <row r="1675" spans="1:2" x14ac:dyDescent="0.25">
      <c r="A1675" s="2">
        <v>0.6</v>
      </c>
      <c r="B1675" s="2">
        <v>42</v>
      </c>
    </row>
    <row r="1676" spans="1:2" x14ac:dyDescent="0.25">
      <c r="A1676" s="3">
        <v>0.44</v>
      </c>
      <c r="B1676" s="3">
        <v>35.53</v>
      </c>
    </row>
    <row r="1677" spans="1:2" x14ac:dyDescent="0.25">
      <c r="A1677" s="2">
        <v>0.37</v>
      </c>
      <c r="B1677" s="2">
        <v>34.229999999999997</v>
      </c>
    </row>
    <row r="1678" spans="1:2" x14ac:dyDescent="0.25">
      <c r="A1678" s="3">
        <v>0.26</v>
      </c>
      <c r="B1678" s="3">
        <v>39.1</v>
      </c>
    </row>
    <row r="1679" spans="1:2" x14ac:dyDescent="0.25">
      <c r="A1679" s="2">
        <v>0.26</v>
      </c>
      <c r="B1679" s="2">
        <v>38.44</v>
      </c>
    </row>
    <row r="1680" spans="1:2" x14ac:dyDescent="0.25">
      <c r="A1680" s="3">
        <v>0.21</v>
      </c>
      <c r="B1680" s="3">
        <v>31.65</v>
      </c>
    </row>
    <row r="1681" spans="1:2" x14ac:dyDescent="0.25">
      <c r="A1681" s="2">
        <v>0.21</v>
      </c>
      <c r="B1681" s="2">
        <v>40.21</v>
      </c>
    </row>
    <row r="1682" spans="1:2" x14ac:dyDescent="0.25">
      <c r="A1682" s="3">
        <v>0.2</v>
      </c>
      <c r="B1682" s="3">
        <v>37.979999999999997</v>
      </c>
    </row>
    <row r="1683" spans="1:2" x14ac:dyDescent="0.25">
      <c r="A1683" s="2">
        <v>0.11</v>
      </c>
      <c r="B1683" s="2">
        <v>32.72</v>
      </c>
    </row>
    <row r="1684" spans="1:2" x14ac:dyDescent="0.25">
      <c r="A1684" s="3">
        <v>0</v>
      </c>
      <c r="B1684" s="3">
        <v>37.08</v>
      </c>
    </row>
    <row r="1685" spans="1:2" x14ac:dyDescent="0.25">
      <c r="A1685" s="2">
        <v>0.92</v>
      </c>
      <c r="B1685" s="2">
        <v>38.07</v>
      </c>
    </row>
    <row r="1686" spans="1:2" x14ac:dyDescent="0.25">
      <c r="A1686" s="3">
        <v>0.9</v>
      </c>
      <c r="B1686" s="3">
        <v>41.05</v>
      </c>
    </row>
    <row r="1687" spans="1:2" x14ac:dyDescent="0.25">
      <c r="A1687" s="2">
        <v>0.75</v>
      </c>
      <c r="B1687" s="2">
        <v>36.299999999999997</v>
      </c>
    </row>
    <row r="1688" spans="1:2" x14ac:dyDescent="0.25">
      <c r="A1688" s="3">
        <v>0.56999999999999995</v>
      </c>
      <c r="B1688" s="3">
        <v>33.869999999999997</v>
      </c>
    </row>
    <row r="1689" spans="1:2" x14ac:dyDescent="0.25">
      <c r="A1689" s="2">
        <v>0.55000000000000004</v>
      </c>
      <c r="B1689" s="2">
        <v>34.97</v>
      </c>
    </row>
    <row r="1690" spans="1:2" x14ac:dyDescent="0.25">
      <c r="A1690" s="3">
        <v>0.54</v>
      </c>
      <c r="B1690" s="3">
        <v>32.36</v>
      </c>
    </row>
    <row r="1691" spans="1:2" x14ac:dyDescent="0.25">
      <c r="A1691" s="2">
        <v>0.52</v>
      </c>
      <c r="B1691" s="2">
        <v>43.54</v>
      </c>
    </row>
    <row r="1692" spans="1:2" x14ac:dyDescent="0.25">
      <c r="A1692" s="3">
        <v>0.49</v>
      </c>
      <c r="B1692" s="3">
        <v>35.799999999999997</v>
      </c>
    </row>
    <row r="1693" spans="1:2" x14ac:dyDescent="0.25">
      <c r="A1693" s="2">
        <v>0.44</v>
      </c>
      <c r="B1693" s="2">
        <v>42.77</v>
      </c>
    </row>
    <row r="1694" spans="1:2" x14ac:dyDescent="0.25">
      <c r="A1694" s="3">
        <v>0.38</v>
      </c>
      <c r="B1694" s="3">
        <v>34.9</v>
      </c>
    </row>
    <row r="1695" spans="1:2" x14ac:dyDescent="0.25">
      <c r="A1695" s="2">
        <v>0.31</v>
      </c>
      <c r="B1695" s="2">
        <v>45.16</v>
      </c>
    </row>
    <row r="1696" spans="1:2" x14ac:dyDescent="0.25">
      <c r="A1696" s="3">
        <v>0.11</v>
      </c>
      <c r="B1696" s="3">
        <v>36.9</v>
      </c>
    </row>
    <row r="1697" spans="1:2" x14ac:dyDescent="0.25">
      <c r="A1697" s="2">
        <v>2.17</v>
      </c>
      <c r="B1697" s="2">
        <v>34.6</v>
      </c>
    </row>
    <row r="1698" spans="1:2" x14ac:dyDescent="0.25">
      <c r="A1698" s="3">
        <v>0.75</v>
      </c>
      <c r="B1698" s="3">
        <v>35.58</v>
      </c>
    </row>
    <row r="1699" spans="1:2" x14ac:dyDescent="0.25">
      <c r="A1699" s="2">
        <v>0.56999999999999995</v>
      </c>
      <c r="B1699" s="2">
        <v>28.97</v>
      </c>
    </row>
    <row r="1700" spans="1:2" x14ac:dyDescent="0.25">
      <c r="A1700" s="3">
        <v>0.56000000000000005</v>
      </c>
      <c r="B1700" s="3">
        <v>35.119999999999997</v>
      </c>
    </row>
    <row r="1701" spans="1:2" x14ac:dyDescent="0.25">
      <c r="A1701" s="2">
        <v>0.5</v>
      </c>
      <c r="B1701" s="2">
        <v>33.950000000000003</v>
      </c>
    </row>
    <row r="1702" spans="1:2" x14ac:dyDescent="0.25">
      <c r="A1702" s="3">
        <v>0.41</v>
      </c>
      <c r="B1702" s="3">
        <v>39.75</v>
      </c>
    </row>
    <row r="1703" spans="1:2" x14ac:dyDescent="0.25">
      <c r="A1703" s="2">
        <v>0.33</v>
      </c>
      <c r="B1703" s="2">
        <v>43.89</v>
      </c>
    </row>
    <row r="1704" spans="1:2" x14ac:dyDescent="0.25">
      <c r="A1704" s="3">
        <v>0.27</v>
      </c>
      <c r="B1704" s="3">
        <v>34.21</v>
      </c>
    </row>
    <row r="1705" spans="1:2" x14ac:dyDescent="0.25">
      <c r="A1705" s="2">
        <v>0.25</v>
      </c>
      <c r="B1705" s="2">
        <v>40.25</v>
      </c>
    </row>
    <row r="1706" spans="1:2" x14ac:dyDescent="0.25">
      <c r="A1706" s="3">
        <v>0.23</v>
      </c>
      <c r="B1706" s="3">
        <v>38.35</v>
      </c>
    </row>
    <row r="1707" spans="1:2" x14ac:dyDescent="0.25">
      <c r="A1707" s="2">
        <v>0.17</v>
      </c>
      <c r="B1707" s="2">
        <v>35.79</v>
      </c>
    </row>
    <row r="1708" spans="1:2" x14ac:dyDescent="0.25">
      <c r="A1708" s="3">
        <v>0</v>
      </c>
      <c r="B1708" s="3">
        <v>38.57</v>
      </c>
    </row>
    <row r="1709" spans="1:2" x14ac:dyDescent="0.25">
      <c r="A1709" s="2">
        <v>2.66</v>
      </c>
      <c r="B1709" s="2">
        <v>26.35</v>
      </c>
    </row>
    <row r="1710" spans="1:2" x14ac:dyDescent="0.25">
      <c r="A1710" s="3">
        <v>1</v>
      </c>
      <c r="B1710" s="3">
        <v>30.49</v>
      </c>
    </row>
    <row r="1711" spans="1:2" x14ac:dyDescent="0.25">
      <c r="A1711" s="2">
        <v>0.87</v>
      </c>
      <c r="B1711" s="2">
        <v>39.619999999999997</v>
      </c>
    </row>
    <row r="1712" spans="1:2" x14ac:dyDescent="0.25">
      <c r="A1712" s="3">
        <v>0.85</v>
      </c>
      <c r="B1712" s="3">
        <v>37.090000000000003</v>
      </c>
    </row>
    <row r="1713" spans="1:2" x14ac:dyDescent="0.25">
      <c r="A1713" s="2">
        <v>0.56000000000000005</v>
      </c>
      <c r="B1713" s="2">
        <v>39.28</v>
      </c>
    </row>
    <row r="1714" spans="1:2" x14ac:dyDescent="0.25">
      <c r="A1714" s="3">
        <v>0.45</v>
      </c>
      <c r="B1714" s="3">
        <v>31.4</v>
      </c>
    </row>
    <row r="1715" spans="1:2" x14ac:dyDescent="0.25">
      <c r="A1715" s="2">
        <v>0.44</v>
      </c>
      <c r="B1715" s="2">
        <v>38.89</v>
      </c>
    </row>
    <row r="1716" spans="1:2" x14ac:dyDescent="0.25">
      <c r="A1716" s="3">
        <v>0.38</v>
      </c>
      <c r="B1716" s="3">
        <v>36.270000000000003</v>
      </c>
    </row>
    <row r="1717" spans="1:2" x14ac:dyDescent="0.25">
      <c r="A1717" s="2">
        <v>0.34</v>
      </c>
      <c r="B1717" s="2">
        <v>39.06</v>
      </c>
    </row>
    <row r="1718" spans="1:2" x14ac:dyDescent="0.25">
      <c r="A1718" s="3">
        <v>0.3</v>
      </c>
      <c r="B1718" s="3">
        <v>38.380000000000003</v>
      </c>
    </row>
    <row r="1719" spans="1:2" x14ac:dyDescent="0.25">
      <c r="A1719" s="2">
        <v>0.25</v>
      </c>
      <c r="B1719" s="2">
        <v>32.46</v>
      </c>
    </row>
    <row r="1720" spans="1:2" x14ac:dyDescent="0.25">
      <c r="A1720" s="3">
        <v>0.21</v>
      </c>
      <c r="B1720" s="3">
        <v>40.24</v>
      </c>
    </row>
    <row r="1721" spans="1:2" x14ac:dyDescent="0.25">
      <c r="A1721" s="2">
        <v>0.87</v>
      </c>
      <c r="B1721" s="2">
        <v>31.04</v>
      </c>
    </row>
    <row r="1722" spans="1:2" x14ac:dyDescent="0.25">
      <c r="A1722" s="3">
        <v>0.79</v>
      </c>
      <c r="B1722" s="3">
        <v>30.29</v>
      </c>
    </row>
    <row r="1723" spans="1:2" x14ac:dyDescent="0.25">
      <c r="A1723" s="2">
        <v>0.77</v>
      </c>
      <c r="B1723" s="2">
        <v>35.06</v>
      </c>
    </row>
    <row r="1724" spans="1:2" x14ac:dyDescent="0.25">
      <c r="A1724" s="3">
        <v>0.7</v>
      </c>
      <c r="B1724" s="3">
        <v>37.369999999999997</v>
      </c>
    </row>
    <row r="1725" spans="1:2" x14ac:dyDescent="0.25">
      <c r="A1725" s="2">
        <v>0.69</v>
      </c>
      <c r="B1725" s="2">
        <v>36.68</v>
      </c>
    </row>
    <row r="1726" spans="1:2" x14ac:dyDescent="0.25">
      <c r="A1726" s="3">
        <v>0.56000000000000005</v>
      </c>
      <c r="B1726" s="3">
        <v>34.659999999999997</v>
      </c>
    </row>
    <row r="1727" spans="1:2" x14ac:dyDescent="0.25">
      <c r="A1727" s="2">
        <v>0.55000000000000004</v>
      </c>
      <c r="B1727" s="2">
        <v>37.229999999999997</v>
      </c>
    </row>
    <row r="1728" spans="1:2" x14ac:dyDescent="0.25">
      <c r="A1728" s="3">
        <v>0.43</v>
      </c>
      <c r="B1728" s="3">
        <v>34.9</v>
      </c>
    </row>
    <row r="1729" spans="1:2" x14ac:dyDescent="0.25">
      <c r="A1729" s="2">
        <v>0.38</v>
      </c>
      <c r="B1729" s="2">
        <v>36.67</v>
      </c>
    </row>
    <row r="1730" spans="1:2" x14ac:dyDescent="0.25">
      <c r="A1730" s="3">
        <v>0.35</v>
      </c>
      <c r="B1730" s="3">
        <v>31.36</v>
      </c>
    </row>
    <row r="1731" spans="1:2" x14ac:dyDescent="0.25">
      <c r="A1731" s="2">
        <v>0.19</v>
      </c>
      <c r="B1731" s="2">
        <v>37.49</v>
      </c>
    </row>
    <row r="1732" spans="1:2" x14ac:dyDescent="0.25">
      <c r="A1732" s="3">
        <v>0.09</v>
      </c>
      <c r="B1732" s="3">
        <v>41.51</v>
      </c>
    </row>
    <row r="1733" spans="1:2" x14ac:dyDescent="0.25">
      <c r="A1733" s="2">
        <v>1.97</v>
      </c>
      <c r="B1733" s="2">
        <v>30.95</v>
      </c>
    </row>
    <row r="1734" spans="1:2" x14ac:dyDescent="0.25">
      <c r="A1734" s="3">
        <v>0.91</v>
      </c>
      <c r="B1734" s="3">
        <v>37.1</v>
      </c>
    </row>
    <row r="1735" spans="1:2" x14ac:dyDescent="0.25">
      <c r="A1735" s="2">
        <v>0.74</v>
      </c>
      <c r="B1735" s="2">
        <v>38.96</v>
      </c>
    </row>
    <row r="1736" spans="1:2" x14ac:dyDescent="0.25">
      <c r="A1736" s="3">
        <v>0.52</v>
      </c>
      <c r="B1736" s="3">
        <v>34.9</v>
      </c>
    </row>
    <row r="1737" spans="1:2" x14ac:dyDescent="0.25">
      <c r="A1737" s="2">
        <v>0.47</v>
      </c>
      <c r="B1737" s="2">
        <v>29.93</v>
      </c>
    </row>
    <row r="1738" spans="1:2" x14ac:dyDescent="0.25">
      <c r="A1738" s="3">
        <v>0.45</v>
      </c>
      <c r="B1738" s="3">
        <v>33.89</v>
      </c>
    </row>
    <row r="1739" spans="1:2" x14ac:dyDescent="0.25">
      <c r="A1739" s="2">
        <v>0.36</v>
      </c>
      <c r="B1739" s="2">
        <v>33.979999999999997</v>
      </c>
    </row>
    <row r="1740" spans="1:2" x14ac:dyDescent="0.25">
      <c r="A1740" s="3">
        <v>0.35</v>
      </c>
      <c r="B1740" s="3">
        <v>36.770000000000003</v>
      </c>
    </row>
    <row r="1741" spans="1:2" x14ac:dyDescent="0.25">
      <c r="A1741" s="2">
        <v>0.27</v>
      </c>
      <c r="B1741" s="2">
        <v>38.53</v>
      </c>
    </row>
    <row r="1742" spans="1:2" x14ac:dyDescent="0.25">
      <c r="A1742" s="3">
        <v>0.26</v>
      </c>
      <c r="B1742" s="3">
        <v>35.79</v>
      </c>
    </row>
    <row r="1743" spans="1:2" x14ac:dyDescent="0.25">
      <c r="A1743" s="2">
        <v>0.17</v>
      </c>
      <c r="B1743" s="2">
        <v>36.07</v>
      </c>
    </row>
    <row r="1744" spans="1:2" x14ac:dyDescent="0.25">
      <c r="A1744" s="3">
        <v>0.16</v>
      </c>
      <c r="B1744" s="3">
        <v>43.28</v>
      </c>
    </row>
    <row r="1745" spans="1:2" x14ac:dyDescent="0.25">
      <c r="A1745" s="2">
        <v>0.79</v>
      </c>
      <c r="B1745" s="2">
        <v>34.03</v>
      </c>
    </row>
    <row r="1746" spans="1:2" x14ac:dyDescent="0.25">
      <c r="A1746" s="3">
        <v>0.78</v>
      </c>
      <c r="B1746" s="3">
        <v>27.36</v>
      </c>
    </row>
    <row r="1747" spans="1:2" x14ac:dyDescent="0.25">
      <c r="A1747" s="2">
        <v>0.68</v>
      </c>
      <c r="B1747" s="2">
        <v>28.78</v>
      </c>
    </row>
    <row r="1748" spans="1:2" x14ac:dyDescent="0.25">
      <c r="A1748" s="3">
        <v>0.57999999999999996</v>
      </c>
      <c r="B1748" s="3">
        <v>37.770000000000003</v>
      </c>
    </row>
    <row r="1749" spans="1:2" x14ac:dyDescent="0.25">
      <c r="A1749" s="2">
        <v>0.53</v>
      </c>
      <c r="B1749" s="2">
        <v>34.85</v>
      </c>
    </row>
    <row r="1750" spans="1:2" x14ac:dyDescent="0.25">
      <c r="A1750" s="3">
        <v>0.52</v>
      </c>
      <c r="B1750" s="3">
        <v>36.86</v>
      </c>
    </row>
    <row r="1751" spans="1:2" x14ac:dyDescent="0.25">
      <c r="A1751" s="2">
        <v>0.28999999999999998</v>
      </c>
      <c r="B1751" s="2">
        <v>32.94</v>
      </c>
    </row>
    <row r="1752" spans="1:2" x14ac:dyDescent="0.25">
      <c r="A1752" s="3">
        <v>0.28000000000000003</v>
      </c>
      <c r="B1752" s="3">
        <v>38.78</v>
      </c>
    </row>
    <row r="1753" spans="1:2" x14ac:dyDescent="0.25">
      <c r="A1753" s="2">
        <v>0.25</v>
      </c>
      <c r="B1753" s="2">
        <v>32.869999999999997</v>
      </c>
    </row>
    <row r="1754" spans="1:2" x14ac:dyDescent="0.25">
      <c r="A1754" s="3">
        <v>0.19</v>
      </c>
      <c r="B1754" s="3">
        <v>37.950000000000003</v>
      </c>
    </row>
    <row r="1755" spans="1:2" x14ac:dyDescent="0.25">
      <c r="A1755" s="2">
        <v>0.14000000000000001</v>
      </c>
      <c r="B1755" s="2">
        <v>32.56</v>
      </c>
    </row>
    <row r="1756" spans="1:2" x14ac:dyDescent="0.25">
      <c r="A1756" s="3">
        <v>0.01</v>
      </c>
      <c r="B1756" s="3">
        <v>33.729999999999997</v>
      </c>
    </row>
    <row r="1757" spans="1:2" x14ac:dyDescent="0.25">
      <c r="A1757" s="2">
        <v>0.91</v>
      </c>
      <c r="B1757" s="2">
        <v>39.65</v>
      </c>
    </row>
    <row r="1758" spans="1:2" x14ac:dyDescent="0.25">
      <c r="A1758" s="3">
        <v>0.82</v>
      </c>
      <c r="B1758" s="3">
        <v>26.86</v>
      </c>
    </row>
    <row r="1759" spans="1:2" x14ac:dyDescent="0.25">
      <c r="A1759" s="2">
        <v>0.57999999999999996</v>
      </c>
      <c r="B1759" s="2">
        <v>32.01</v>
      </c>
    </row>
    <row r="1760" spans="1:2" x14ac:dyDescent="0.25">
      <c r="A1760" s="3">
        <v>0.53</v>
      </c>
      <c r="B1760" s="3">
        <v>37.81</v>
      </c>
    </row>
    <row r="1761" spans="1:2" x14ac:dyDescent="0.25">
      <c r="A1761" s="2">
        <v>0.46</v>
      </c>
      <c r="B1761" s="2">
        <v>31.35</v>
      </c>
    </row>
    <row r="1762" spans="1:2" x14ac:dyDescent="0.25">
      <c r="A1762" s="3">
        <v>0.4</v>
      </c>
      <c r="B1762" s="3">
        <v>39.69</v>
      </c>
    </row>
    <row r="1763" spans="1:2" x14ac:dyDescent="0.25">
      <c r="A1763" s="2">
        <v>0.38</v>
      </c>
      <c r="B1763" s="2">
        <v>30.04</v>
      </c>
    </row>
    <row r="1764" spans="1:2" x14ac:dyDescent="0.25">
      <c r="A1764" s="3">
        <v>0.36</v>
      </c>
      <c r="B1764" s="3">
        <v>32.200000000000003</v>
      </c>
    </row>
    <row r="1765" spans="1:2" x14ac:dyDescent="0.25">
      <c r="A1765" s="2">
        <v>0.36</v>
      </c>
      <c r="B1765" s="2">
        <v>39.6</v>
      </c>
    </row>
    <row r="1766" spans="1:2" x14ac:dyDescent="0.25">
      <c r="A1766" s="3">
        <v>0.23</v>
      </c>
      <c r="B1766" s="3">
        <v>29.52</v>
      </c>
    </row>
    <row r="1767" spans="1:2" x14ac:dyDescent="0.25">
      <c r="A1767" s="2">
        <v>0.17</v>
      </c>
      <c r="B1767" s="2">
        <v>40.19</v>
      </c>
    </row>
    <row r="1768" spans="1:2" x14ac:dyDescent="0.25">
      <c r="A1768" s="3">
        <v>0.17</v>
      </c>
      <c r="B1768" s="3">
        <v>36.75</v>
      </c>
    </row>
    <row r="1769" spans="1:2" x14ac:dyDescent="0.25">
      <c r="A1769" s="2">
        <v>0.96</v>
      </c>
      <c r="B1769" s="2">
        <v>33.020000000000003</v>
      </c>
    </row>
    <row r="1770" spans="1:2" x14ac:dyDescent="0.25">
      <c r="A1770" s="3">
        <v>0.86</v>
      </c>
      <c r="B1770" s="3">
        <v>33.11</v>
      </c>
    </row>
    <row r="1771" spans="1:2" x14ac:dyDescent="0.25">
      <c r="A1771" s="2">
        <v>0.55000000000000004</v>
      </c>
      <c r="B1771" s="2">
        <v>37.200000000000003</v>
      </c>
    </row>
    <row r="1772" spans="1:2" x14ac:dyDescent="0.25">
      <c r="A1772" s="3">
        <v>0.54</v>
      </c>
      <c r="B1772" s="3">
        <v>39.24</v>
      </c>
    </row>
    <row r="1773" spans="1:2" x14ac:dyDescent="0.25">
      <c r="A1773" s="2">
        <v>0.48</v>
      </c>
      <c r="B1773" s="2">
        <v>40.130000000000003</v>
      </c>
    </row>
    <row r="1774" spans="1:2" x14ac:dyDescent="0.25">
      <c r="A1774" s="3">
        <v>0.35</v>
      </c>
      <c r="B1774" s="3">
        <v>31.07</v>
      </c>
    </row>
    <row r="1775" spans="1:2" x14ac:dyDescent="0.25">
      <c r="A1775" s="2">
        <v>0.27</v>
      </c>
      <c r="B1775" s="2">
        <v>31.65</v>
      </c>
    </row>
    <row r="1776" spans="1:2" x14ac:dyDescent="0.25">
      <c r="A1776" s="3">
        <v>0.17</v>
      </c>
      <c r="B1776" s="3">
        <v>37.630000000000003</v>
      </c>
    </row>
    <row r="1777" spans="1:2" x14ac:dyDescent="0.25">
      <c r="A1777" s="2">
        <v>0.13</v>
      </c>
      <c r="B1777" s="2">
        <v>45.3</v>
      </c>
    </row>
    <row r="1778" spans="1:2" x14ac:dyDescent="0.25">
      <c r="A1778" s="3">
        <v>0.12</v>
      </c>
      <c r="B1778" s="3">
        <v>34.979999999999997</v>
      </c>
    </row>
    <row r="1779" spans="1:2" x14ac:dyDescent="0.25">
      <c r="A1779" s="2">
        <v>0.08</v>
      </c>
      <c r="B1779" s="2">
        <v>35.14</v>
      </c>
    </row>
    <row r="1780" spans="1:2" x14ac:dyDescent="0.25">
      <c r="A1780" s="3">
        <v>0.01</v>
      </c>
      <c r="B1780" s="3">
        <v>42.6</v>
      </c>
    </row>
    <row r="1781" spans="1:2" x14ac:dyDescent="0.25">
      <c r="A1781" s="2">
        <v>1.02</v>
      </c>
      <c r="B1781" s="2">
        <v>28.71</v>
      </c>
    </row>
    <row r="1782" spans="1:2" x14ac:dyDescent="0.25">
      <c r="A1782" s="3">
        <v>0.75</v>
      </c>
      <c r="B1782" s="3">
        <v>36.909999999999997</v>
      </c>
    </row>
    <row r="1783" spans="1:2" x14ac:dyDescent="0.25">
      <c r="A1783" s="2">
        <v>0.72</v>
      </c>
      <c r="B1783" s="2">
        <v>35.590000000000003</v>
      </c>
    </row>
    <row r="1784" spans="1:2" x14ac:dyDescent="0.25">
      <c r="A1784" s="3">
        <v>0.44</v>
      </c>
      <c r="B1784" s="3">
        <v>38.9</v>
      </c>
    </row>
    <row r="1785" spans="1:2" x14ac:dyDescent="0.25">
      <c r="A1785" s="2">
        <v>0.39</v>
      </c>
      <c r="B1785" s="2">
        <v>36.4</v>
      </c>
    </row>
    <row r="1786" spans="1:2" x14ac:dyDescent="0.25">
      <c r="A1786" s="3">
        <v>0.36</v>
      </c>
      <c r="B1786" s="3">
        <v>39.01</v>
      </c>
    </row>
    <row r="1787" spans="1:2" x14ac:dyDescent="0.25">
      <c r="A1787" s="2">
        <v>0.33</v>
      </c>
      <c r="B1787" s="2">
        <v>33.130000000000003</v>
      </c>
    </row>
    <row r="1788" spans="1:2" x14ac:dyDescent="0.25">
      <c r="A1788" s="3">
        <v>0.33</v>
      </c>
      <c r="B1788" s="3">
        <v>32.68</v>
      </c>
    </row>
    <row r="1789" spans="1:2" x14ac:dyDescent="0.25">
      <c r="A1789" s="2">
        <v>0.33</v>
      </c>
      <c r="B1789" s="2">
        <v>33.21</v>
      </c>
    </row>
    <row r="1790" spans="1:2" x14ac:dyDescent="0.25">
      <c r="A1790" s="3">
        <v>0.31</v>
      </c>
      <c r="B1790" s="3">
        <v>37.979999999999997</v>
      </c>
    </row>
    <row r="1791" spans="1:2" x14ac:dyDescent="0.25">
      <c r="A1791" s="2">
        <v>0.24</v>
      </c>
      <c r="B1791" s="2">
        <v>33.1</v>
      </c>
    </row>
    <row r="1792" spans="1:2" x14ac:dyDescent="0.25">
      <c r="A1792" s="3">
        <v>0.15</v>
      </c>
      <c r="B1792" s="3">
        <v>35.21</v>
      </c>
    </row>
    <row r="1793" spans="1:2" x14ac:dyDescent="0.25">
      <c r="A1793" s="2">
        <v>0.7</v>
      </c>
      <c r="B1793" s="2">
        <v>29.59</v>
      </c>
    </row>
    <row r="1794" spans="1:2" x14ac:dyDescent="0.25">
      <c r="A1794" s="3">
        <v>0.69</v>
      </c>
      <c r="B1794" s="3">
        <v>33.71</v>
      </c>
    </row>
    <row r="1795" spans="1:2" x14ac:dyDescent="0.25">
      <c r="A1795" s="2">
        <v>0.6</v>
      </c>
      <c r="B1795" s="2">
        <v>38.58</v>
      </c>
    </row>
    <row r="1796" spans="1:2" x14ac:dyDescent="0.25">
      <c r="A1796" s="3">
        <v>0.57999999999999996</v>
      </c>
      <c r="B1796" s="3">
        <v>33.42</v>
      </c>
    </row>
    <row r="1797" spans="1:2" x14ac:dyDescent="0.25">
      <c r="A1797" s="2">
        <v>0.53</v>
      </c>
      <c r="B1797" s="2">
        <v>36.39</v>
      </c>
    </row>
    <row r="1798" spans="1:2" x14ac:dyDescent="0.25">
      <c r="A1798" s="3">
        <v>0.48</v>
      </c>
      <c r="B1798" s="3">
        <v>32.130000000000003</v>
      </c>
    </row>
    <row r="1799" spans="1:2" x14ac:dyDescent="0.25">
      <c r="A1799" s="2">
        <v>0.38</v>
      </c>
      <c r="B1799" s="2">
        <v>32.85</v>
      </c>
    </row>
    <row r="1800" spans="1:2" x14ac:dyDescent="0.25">
      <c r="A1800" s="3">
        <v>0.36</v>
      </c>
      <c r="B1800" s="3">
        <v>35.119999999999997</v>
      </c>
    </row>
    <row r="1801" spans="1:2" x14ac:dyDescent="0.25">
      <c r="A1801" s="2">
        <v>0.31</v>
      </c>
      <c r="B1801" s="2">
        <v>33.51</v>
      </c>
    </row>
    <row r="1802" spans="1:2" x14ac:dyDescent="0.25">
      <c r="A1802" s="3">
        <v>0.31</v>
      </c>
      <c r="B1802" s="3">
        <v>40.47</v>
      </c>
    </row>
    <row r="1803" spans="1:2" x14ac:dyDescent="0.25">
      <c r="A1803" s="2">
        <v>0.21</v>
      </c>
      <c r="B1803" s="2">
        <v>39.44</v>
      </c>
    </row>
    <row r="1804" spans="1:2" x14ac:dyDescent="0.25">
      <c r="A1804" s="3">
        <v>0.09</v>
      </c>
      <c r="B1804" s="3">
        <v>37</v>
      </c>
    </row>
    <row r="1805" spans="1:2" x14ac:dyDescent="0.25">
      <c r="A1805" s="2">
        <v>0.78</v>
      </c>
      <c r="B1805" s="2">
        <v>31.23</v>
      </c>
    </row>
    <row r="1806" spans="1:2" x14ac:dyDescent="0.25">
      <c r="A1806" s="3">
        <v>0.71</v>
      </c>
      <c r="B1806" s="3">
        <v>39.299999999999997</v>
      </c>
    </row>
    <row r="1807" spans="1:2" x14ac:dyDescent="0.25">
      <c r="A1807" s="2">
        <v>0.7</v>
      </c>
      <c r="B1807" s="2">
        <v>38.06</v>
      </c>
    </row>
    <row r="1808" spans="1:2" x14ac:dyDescent="0.25">
      <c r="A1808" s="3">
        <v>0.61</v>
      </c>
      <c r="B1808" s="3">
        <v>32.770000000000003</v>
      </c>
    </row>
    <row r="1809" spans="1:2" x14ac:dyDescent="0.25">
      <c r="A1809" s="2">
        <v>0.56999999999999995</v>
      </c>
      <c r="B1809" s="2">
        <v>38.21</v>
      </c>
    </row>
    <row r="1810" spans="1:2" x14ac:dyDescent="0.25">
      <c r="A1810" s="3">
        <v>0.53</v>
      </c>
      <c r="B1810" s="3">
        <v>31.76</v>
      </c>
    </row>
    <row r="1811" spans="1:2" x14ac:dyDescent="0.25">
      <c r="A1811" s="2">
        <v>0.45</v>
      </c>
      <c r="B1811" s="2">
        <v>34.64</v>
      </c>
    </row>
    <row r="1812" spans="1:2" x14ac:dyDescent="0.25">
      <c r="A1812" s="3">
        <v>0.43</v>
      </c>
      <c r="B1812" s="3">
        <v>36.119999999999997</v>
      </c>
    </row>
    <row r="1813" spans="1:2" x14ac:dyDescent="0.25">
      <c r="A1813" s="2">
        <v>0.35</v>
      </c>
      <c r="B1813" s="2">
        <v>32.39</v>
      </c>
    </row>
    <row r="1814" spans="1:2" x14ac:dyDescent="0.25">
      <c r="A1814" s="3">
        <v>0.28999999999999998</v>
      </c>
      <c r="B1814" s="3">
        <v>34.89</v>
      </c>
    </row>
    <row r="1815" spans="1:2" x14ac:dyDescent="0.25">
      <c r="A1815" s="2">
        <v>0.27</v>
      </c>
      <c r="B1815" s="2">
        <v>37.369999999999997</v>
      </c>
    </row>
    <row r="1816" spans="1:2" x14ac:dyDescent="0.25">
      <c r="A1816" s="3">
        <v>0.22</v>
      </c>
      <c r="B1816" s="3">
        <v>39.31</v>
      </c>
    </row>
    <row r="1817" spans="1:2" x14ac:dyDescent="0.25">
      <c r="A1817" s="2">
        <v>2.2999999999999998</v>
      </c>
      <c r="B1817" s="2">
        <v>28.27</v>
      </c>
    </row>
    <row r="1818" spans="1:2" x14ac:dyDescent="0.25">
      <c r="A1818" s="3">
        <v>0.82</v>
      </c>
      <c r="B1818" s="3">
        <v>31.24</v>
      </c>
    </row>
    <row r="1819" spans="1:2" x14ac:dyDescent="0.25">
      <c r="A1819" s="2">
        <v>0.76</v>
      </c>
      <c r="B1819" s="2">
        <v>35.979999999999997</v>
      </c>
    </row>
    <row r="1820" spans="1:2" x14ac:dyDescent="0.25">
      <c r="A1820" s="3">
        <v>0.7</v>
      </c>
      <c r="B1820" s="3">
        <v>34.15</v>
      </c>
    </row>
    <row r="1821" spans="1:2" x14ac:dyDescent="0.25">
      <c r="A1821" s="2">
        <v>0.3</v>
      </c>
      <c r="B1821" s="2">
        <v>28.48</v>
      </c>
    </row>
    <row r="1822" spans="1:2" x14ac:dyDescent="0.25">
      <c r="A1822" s="3">
        <v>0.3</v>
      </c>
      <c r="B1822" s="3">
        <v>34.99</v>
      </c>
    </row>
    <row r="1823" spans="1:2" x14ac:dyDescent="0.25">
      <c r="A1823" s="2">
        <v>0.28000000000000003</v>
      </c>
      <c r="B1823" s="2">
        <v>30.65</v>
      </c>
    </row>
    <row r="1824" spans="1:2" x14ac:dyDescent="0.25">
      <c r="A1824" s="3">
        <v>0.27</v>
      </c>
      <c r="B1824" s="3">
        <v>37.880000000000003</v>
      </c>
    </row>
    <row r="1825" spans="1:2" x14ac:dyDescent="0.25">
      <c r="A1825" s="2">
        <v>0.26</v>
      </c>
      <c r="B1825" s="2">
        <v>41.01</v>
      </c>
    </row>
    <row r="1826" spans="1:2" x14ac:dyDescent="0.25">
      <c r="A1826" s="3">
        <v>0.21</v>
      </c>
      <c r="B1826" s="3">
        <v>37.46</v>
      </c>
    </row>
    <row r="1827" spans="1:2" x14ac:dyDescent="0.25">
      <c r="A1827" s="2">
        <v>0.15</v>
      </c>
      <c r="B1827" s="2">
        <v>34.56</v>
      </c>
    </row>
    <row r="1828" spans="1:2" x14ac:dyDescent="0.25">
      <c r="A1828" s="3">
        <v>0</v>
      </c>
      <c r="B1828" s="3">
        <v>44.79</v>
      </c>
    </row>
    <row r="1829" spans="1:2" x14ac:dyDescent="0.25">
      <c r="A1829" s="2">
        <v>0.49</v>
      </c>
      <c r="B1829" s="2">
        <v>32.659999999999997</v>
      </c>
    </row>
    <row r="1830" spans="1:2" x14ac:dyDescent="0.25">
      <c r="A1830" s="3">
        <v>0.49</v>
      </c>
      <c r="B1830" s="3">
        <v>32.75</v>
      </c>
    </row>
    <row r="1831" spans="1:2" x14ac:dyDescent="0.25">
      <c r="A1831" s="2">
        <v>0.48</v>
      </c>
      <c r="B1831" s="2">
        <v>36.229999999999997</v>
      </c>
    </row>
    <row r="1832" spans="1:2" x14ac:dyDescent="0.25">
      <c r="A1832" s="3">
        <v>0.48</v>
      </c>
      <c r="B1832" s="3">
        <v>33.840000000000003</v>
      </c>
    </row>
    <row r="1833" spans="1:2" x14ac:dyDescent="0.25">
      <c r="A1833" s="2">
        <v>0.43</v>
      </c>
      <c r="B1833" s="2">
        <v>30.2</v>
      </c>
    </row>
    <row r="1834" spans="1:2" x14ac:dyDescent="0.25">
      <c r="A1834" s="3">
        <v>0.38</v>
      </c>
      <c r="B1834" s="3">
        <v>36.49</v>
      </c>
    </row>
    <row r="1835" spans="1:2" x14ac:dyDescent="0.25">
      <c r="A1835" s="2">
        <v>0.37</v>
      </c>
      <c r="B1835" s="2">
        <v>33.82</v>
      </c>
    </row>
    <row r="1836" spans="1:2" x14ac:dyDescent="0.25">
      <c r="A1836" s="3">
        <v>0.35</v>
      </c>
      <c r="B1836" s="3">
        <v>36.5</v>
      </c>
    </row>
    <row r="1837" spans="1:2" x14ac:dyDescent="0.25">
      <c r="A1837" s="2">
        <v>0.34</v>
      </c>
      <c r="B1837" s="2">
        <v>35.57</v>
      </c>
    </row>
    <row r="1838" spans="1:2" x14ac:dyDescent="0.25">
      <c r="A1838" s="3">
        <v>0.34</v>
      </c>
      <c r="B1838" s="3">
        <v>33.82</v>
      </c>
    </row>
    <row r="1839" spans="1:2" x14ac:dyDescent="0.25">
      <c r="A1839" s="2">
        <v>0.24</v>
      </c>
      <c r="B1839" s="2">
        <v>33.29</v>
      </c>
    </row>
    <row r="1840" spans="1:2" x14ac:dyDescent="0.25">
      <c r="A1840" s="3">
        <v>0.16</v>
      </c>
      <c r="B1840" s="3">
        <v>37.85</v>
      </c>
    </row>
    <row r="1841" spans="1:2" x14ac:dyDescent="0.25">
      <c r="A1841" s="2">
        <v>0.75</v>
      </c>
      <c r="B1841" s="2">
        <v>37.81</v>
      </c>
    </row>
    <row r="1842" spans="1:2" x14ac:dyDescent="0.25">
      <c r="A1842" s="3">
        <v>0.67</v>
      </c>
      <c r="B1842" s="3">
        <v>31.32</v>
      </c>
    </row>
    <row r="1843" spans="1:2" x14ac:dyDescent="0.25">
      <c r="A1843" s="2">
        <v>0.55000000000000004</v>
      </c>
      <c r="B1843" s="2">
        <v>34.020000000000003</v>
      </c>
    </row>
    <row r="1844" spans="1:2" x14ac:dyDescent="0.25">
      <c r="A1844" s="3">
        <v>0.43</v>
      </c>
      <c r="B1844" s="3">
        <v>34.25</v>
      </c>
    </row>
    <row r="1845" spans="1:2" x14ac:dyDescent="0.25">
      <c r="A1845" s="2">
        <v>0.4</v>
      </c>
      <c r="B1845" s="2">
        <v>35.68</v>
      </c>
    </row>
    <row r="1846" spans="1:2" x14ac:dyDescent="0.25">
      <c r="A1846" s="3">
        <v>0.36</v>
      </c>
      <c r="B1846" s="3">
        <v>36.74</v>
      </c>
    </row>
    <row r="1847" spans="1:2" x14ac:dyDescent="0.25">
      <c r="A1847" s="2">
        <v>0.35</v>
      </c>
      <c r="B1847" s="2">
        <v>39.86</v>
      </c>
    </row>
    <row r="1848" spans="1:2" x14ac:dyDescent="0.25">
      <c r="A1848" s="3">
        <v>0.32</v>
      </c>
      <c r="B1848" s="3">
        <v>35.9</v>
      </c>
    </row>
    <row r="1849" spans="1:2" x14ac:dyDescent="0.25">
      <c r="A1849" s="2">
        <v>0.28000000000000003</v>
      </c>
      <c r="B1849" s="2">
        <v>40.56</v>
      </c>
    </row>
    <row r="1850" spans="1:2" x14ac:dyDescent="0.25">
      <c r="A1850" s="3">
        <v>0.24</v>
      </c>
      <c r="B1850" s="3">
        <v>40.72</v>
      </c>
    </row>
    <row r="1851" spans="1:2" x14ac:dyDescent="0.25">
      <c r="A1851" s="2">
        <v>0.21</v>
      </c>
      <c r="B1851" s="2">
        <v>35.19</v>
      </c>
    </row>
    <row r="1852" spans="1:2" x14ac:dyDescent="0.25">
      <c r="A1852" s="3">
        <v>0.14000000000000001</v>
      </c>
      <c r="B1852" s="3">
        <v>42.01</v>
      </c>
    </row>
    <row r="1853" spans="1:2" x14ac:dyDescent="0.25">
      <c r="A1853" s="2">
        <v>0.79</v>
      </c>
      <c r="B1853" s="2">
        <v>38.86</v>
      </c>
    </row>
    <row r="1854" spans="1:2" x14ac:dyDescent="0.25">
      <c r="A1854" s="3">
        <v>0.75</v>
      </c>
      <c r="B1854" s="3">
        <v>41.15</v>
      </c>
    </row>
    <row r="1855" spans="1:2" x14ac:dyDescent="0.25">
      <c r="A1855" s="2">
        <v>0.72</v>
      </c>
      <c r="B1855" s="2">
        <v>38.96</v>
      </c>
    </row>
    <row r="1856" spans="1:2" x14ac:dyDescent="0.25">
      <c r="A1856" s="3">
        <v>0.65</v>
      </c>
      <c r="B1856" s="3">
        <v>32.39</v>
      </c>
    </row>
    <row r="1857" spans="1:2" x14ac:dyDescent="0.25">
      <c r="A1857" s="2">
        <v>0.64</v>
      </c>
      <c r="B1857" s="2">
        <v>31.29</v>
      </c>
    </row>
    <row r="1858" spans="1:2" x14ac:dyDescent="0.25">
      <c r="A1858" s="3">
        <v>0.56999999999999995</v>
      </c>
      <c r="B1858" s="3">
        <v>39.39</v>
      </c>
    </row>
    <row r="1859" spans="1:2" x14ac:dyDescent="0.25">
      <c r="A1859" s="2">
        <v>0.47</v>
      </c>
      <c r="B1859" s="2">
        <v>33.04</v>
      </c>
    </row>
    <row r="1860" spans="1:2" x14ac:dyDescent="0.25">
      <c r="A1860" s="3">
        <v>0.41</v>
      </c>
      <c r="B1860" s="3">
        <v>41.45</v>
      </c>
    </row>
    <row r="1861" spans="1:2" x14ac:dyDescent="0.25">
      <c r="A1861" s="2">
        <v>0.3</v>
      </c>
      <c r="B1861" s="2">
        <v>40.04</v>
      </c>
    </row>
    <row r="1862" spans="1:2" x14ac:dyDescent="0.25">
      <c r="A1862" s="3">
        <v>0.3</v>
      </c>
      <c r="B1862" s="3">
        <v>38.450000000000003</v>
      </c>
    </row>
    <row r="1863" spans="1:2" x14ac:dyDescent="0.25">
      <c r="A1863" s="2">
        <v>0.12</v>
      </c>
      <c r="B1863" s="2">
        <v>34.880000000000003</v>
      </c>
    </row>
    <row r="1864" spans="1:2" x14ac:dyDescent="0.25">
      <c r="A1864" s="3">
        <v>0.05</v>
      </c>
      <c r="B1864" s="3">
        <v>37.56</v>
      </c>
    </row>
    <row r="1865" spans="1:2" x14ac:dyDescent="0.25">
      <c r="A1865" s="2">
        <v>0.98</v>
      </c>
      <c r="B1865" s="2">
        <v>36.369999999999997</v>
      </c>
    </row>
    <row r="1866" spans="1:2" x14ac:dyDescent="0.25">
      <c r="A1866" s="3">
        <v>0.69</v>
      </c>
      <c r="B1866" s="3">
        <v>30.76</v>
      </c>
    </row>
    <row r="1867" spans="1:2" x14ac:dyDescent="0.25">
      <c r="A1867" s="2">
        <v>0.67</v>
      </c>
      <c r="B1867" s="2">
        <v>38.46</v>
      </c>
    </row>
    <row r="1868" spans="1:2" x14ac:dyDescent="0.25">
      <c r="A1868" s="3">
        <v>0.61</v>
      </c>
      <c r="B1868" s="3">
        <v>39.42</v>
      </c>
    </row>
    <row r="1869" spans="1:2" x14ac:dyDescent="0.25">
      <c r="A1869" s="2">
        <v>0.52</v>
      </c>
      <c r="B1869" s="2">
        <v>35.770000000000003</v>
      </c>
    </row>
    <row r="1870" spans="1:2" x14ac:dyDescent="0.25">
      <c r="A1870" s="3">
        <v>0.46</v>
      </c>
      <c r="B1870" s="3">
        <v>36.14</v>
      </c>
    </row>
    <row r="1871" spans="1:2" x14ac:dyDescent="0.25">
      <c r="A1871" s="2">
        <v>0.45</v>
      </c>
      <c r="B1871" s="2">
        <v>33.409999999999997</v>
      </c>
    </row>
    <row r="1872" spans="1:2" x14ac:dyDescent="0.25">
      <c r="A1872" s="3">
        <v>0.41</v>
      </c>
      <c r="B1872" s="3">
        <v>33.28</v>
      </c>
    </row>
    <row r="1873" spans="1:2" x14ac:dyDescent="0.25">
      <c r="A1873" s="2">
        <v>0.31</v>
      </c>
      <c r="B1873" s="2">
        <v>34.17</v>
      </c>
    </row>
    <row r="1874" spans="1:2" x14ac:dyDescent="0.25">
      <c r="A1874" s="3">
        <v>0.28999999999999998</v>
      </c>
      <c r="B1874" s="3">
        <v>42.07</v>
      </c>
    </row>
    <row r="1875" spans="1:2" x14ac:dyDescent="0.25">
      <c r="A1875" s="2">
        <v>0.28999999999999998</v>
      </c>
      <c r="B1875" s="2">
        <v>40.409999999999997</v>
      </c>
    </row>
    <row r="1876" spans="1:2" x14ac:dyDescent="0.25">
      <c r="A1876" s="3">
        <v>0.12</v>
      </c>
      <c r="B1876" s="3">
        <v>32.270000000000003</v>
      </c>
    </row>
    <row r="1877" spans="1:2" x14ac:dyDescent="0.25">
      <c r="A1877" s="2">
        <v>0.77</v>
      </c>
      <c r="B1877" s="2">
        <v>40.43</v>
      </c>
    </row>
    <row r="1878" spans="1:2" x14ac:dyDescent="0.25">
      <c r="A1878" s="3">
        <v>0.72</v>
      </c>
      <c r="B1878" s="3">
        <v>42.23</v>
      </c>
    </row>
    <row r="1879" spans="1:2" x14ac:dyDescent="0.25">
      <c r="A1879" s="2">
        <v>0.62</v>
      </c>
      <c r="B1879" s="2">
        <v>37.409999999999997</v>
      </c>
    </row>
    <row r="1880" spans="1:2" x14ac:dyDescent="0.25">
      <c r="A1880" s="3">
        <v>0.48</v>
      </c>
      <c r="B1880" s="3">
        <v>33.6</v>
      </c>
    </row>
    <row r="1881" spans="1:2" x14ac:dyDescent="0.25">
      <c r="A1881" s="2">
        <v>0.42</v>
      </c>
      <c r="B1881" s="2">
        <v>34.33</v>
      </c>
    </row>
    <row r="1882" spans="1:2" x14ac:dyDescent="0.25">
      <c r="A1882" s="3">
        <v>0.4</v>
      </c>
      <c r="B1882" s="3">
        <v>29.66</v>
      </c>
    </row>
    <row r="1883" spans="1:2" x14ac:dyDescent="0.25">
      <c r="A1883" s="2">
        <v>0.22</v>
      </c>
      <c r="B1883" s="2">
        <v>40.200000000000003</v>
      </c>
    </row>
    <row r="1884" spans="1:2" x14ac:dyDescent="0.25">
      <c r="A1884" s="3">
        <v>0.2</v>
      </c>
      <c r="B1884" s="3">
        <v>36.15</v>
      </c>
    </row>
    <row r="1885" spans="1:2" x14ac:dyDescent="0.25">
      <c r="A1885" s="2">
        <v>0.16</v>
      </c>
      <c r="B1885" s="2">
        <v>36.86</v>
      </c>
    </row>
    <row r="1886" spans="1:2" x14ac:dyDescent="0.25">
      <c r="A1886" s="3">
        <v>0.14000000000000001</v>
      </c>
      <c r="B1886" s="3">
        <v>35.93</v>
      </c>
    </row>
    <row r="1887" spans="1:2" x14ac:dyDescent="0.25">
      <c r="A1887" s="2">
        <v>0.13</v>
      </c>
      <c r="B1887" s="2">
        <v>39</v>
      </c>
    </row>
    <row r="1888" spans="1:2" x14ac:dyDescent="0.25">
      <c r="A1888" s="3">
        <v>0</v>
      </c>
      <c r="B1888" s="3">
        <v>36.22</v>
      </c>
    </row>
    <row r="1889" spans="1:2" x14ac:dyDescent="0.25">
      <c r="A1889" s="2">
        <v>0.79</v>
      </c>
      <c r="B1889" s="2">
        <v>30.23</v>
      </c>
    </row>
    <row r="1890" spans="1:2" x14ac:dyDescent="0.25">
      <c r="A1890" s="3">
        <v>0.78</v>
      </c>
      <c r="B1890" s="3">
        <v>32.159999999999997</v>
      </c>
    </row>
    <row r="1891" spans="1:2" x14ac:dyDescent="0.25">
      <c r="A1891" s="2">
        <v>0.59</v>
      </c>
      <c r="B1891" s="2">
        <v>39.1</v>
      </c>
    </row>
    <row r="1892" spans="1:2" x14ac:dyDescent="0.25">
      <c r="A1892" s="3">
        <v>0.5</v>
      </c>
      <c r="B1892" s="3">
        <v>38.200000000000003</v>
      </c>
    </row>
    <row r="1893" spans="1:2" x14ac:dyDescent="0.25">
      <c r="A1893" s="2">
        <v>0.48</v>
      </c>
      <c r="B1893" s="2">
        <v>34.479999999999997</v>
      </c>
    </row>
    <row r="1894" spans="1:2" x14ac:dyDescent="0.25">
      <c r="A1894" s="3">
        <v>0.36</v>
      </c>
      <c r="B1894" s="3">
        <v>34.21</v>
      </c>
    </row>
    <row r="1895" spans="1:2" x14ac:dyDescent="0.25">
      <c r="A1895" s="2">
        <v>0.33</v>
      </c>
      <c r="B1895" s="2">
        <v>32.380000000000003</v>
      </c>
    </row>
    <row r="1896" spans="1:2" x14ac:dyDescent="0.25">
      <c r="A1896" s="3">
        <v>0.22</v>
      </c>
      <c r="B1896" s="3">
        <v>39.58</v>
      </c>
    </row>
    <row r="1897" spans="1:2" x14ac:dyDescent="0.25">
      <c r="A1897" s="2">
        <v>0.21</v>
      </c>
      <c r="B1897" s="2">
        <v>36.86</v>
      </c>
    </row>
    <row r="1898" spans="1:2" x14ac:dyDescent="0.25">
      <c r="A1898" s="3">
        <v>0.15</v>
      </c>
      <c r="B1898" s="3">
        <v>38.5</v>
      </c>
    </row>
    <row r="1899" spans="1:2" x14ac:dyDescent="0.25">
      <c r="A1899" s="2">
        <v>0.13</v>
      </c>
      <c r="B1899" s="2">
        <v>39.9</v>
      </c>
    </row>
    <row r="1900" spans="1:2" x14ac:dyDescent="0.25">
      <c r="A1900" s="3">
        <v>0</v>
      </c>
      <c r="B1900" s="3">
        <v>38.26</v>
      </c>
    </row>
    <row r="1901" spans="1:2" x14ac:dyDescent="0.25">
      <c r="A1901" s="2">
        <v>0.85</v>
      </c>
      <c r="B1901" s="2">
        <v>36.18</v>
      </c>
    </row>
    <row r="1902" spans="1:2" x14ac:dyDescent="0.25">
      <c r="A1902" s="3">
        <v>0.68</v>
      </c>
      <c r="B1902" s="3">
        <v>34.119999999999997</v>
      </c>
    </row>
    <row r="1903" spans="1:2" x14ac:dyDescent="0.25">
      <c r="A1903" s="2">
        <v>0.66</v>
      </c>
      <c r="B1903" s="2">
        <v>31.58</v>
      </c>
    </row>
    <row r="1904" spans="1:2" x14ac:dyDescent="0.25">
      <c r="A1904" s="3">
        <v>0.39</v>
      </c>
      <c r="B1904" s="3">
        <v>34.450000000000003</v>
      </c>
    </row>
    <row r="1905" spans="1:2" x14ac:dyDescent="0.25">
      <c r="A1905" s="2">
        <v>0.37</v>
      </c>
      <c r="B1905" s="2">
        <v>36.69</v>
      </c>
    </row>
    <row r="1906" spans="1:2" x14ac:dyDescent="0.25">
      <c r="A1906" s="3">
        <v>0.37</v>
      </c>
      <c r="B1906" s="3">
        <v>41.66</v>
      </c>
    </row>
    <row r="1907" spans="1:2" x14ac:dyDescent="0.25">
      <c r="A1907" s="2">
        <v>0.34</v>
      </c>
      <c r="B1907" s="2">
        <v>41.68</v>
      </c>
    </row>
    <row r="1908" spans="1:2" x14ac:dyDescent="0.25">
      <c r="A1908" s="3">
        <v>0.33</v>
      </c>
      <c r="B1908" s="3">
        <v>35</v>
      </c>
    </row>
    <row r="1909" spans="1:2" x14ac:dyDescent="0.25">
      <c r="A1909" s="2">
        <v>0.32</v>
      </c>
      <c r="B1909" s="2">
        <v>36.880000000000003</v>
      </c>
    </row>
    <row r="1910" spans="1:2" x14ac:dyDescent="0.25">
      <c r="A1910" s="3">
        <v>0.3</v>
      </c>
      <c r="B1910" s="3">
        <v>42.32</v>
      </c>
    </row>
    <row r="1911" spans="1:2" x14ac:dyDescent="0.25">
      <c r="A1911" s="2">
        <v>0.25</v>
      </c>
      <c r="B1911" s="2">
        <v>42.69</v>
      </c>
    </row>
    <row r="1912" spans="1:2" x14ac:dyDescent="0.25">
      <c r="A1912" s="3">
        <v>0.2</v>
      </c>
      <c r="B1912" s="3">
        <v>34.53</v>
      </c>
    </row>
    <row r="1913" spans="1:2" x14ac:dyDescent="0.25">
      <c r="A1913" s="2">
        <v>2.58</v>
      </c>
      <c r="B1913" s="2">
        <v>25.98</v>
      </c>
    </row>
    <row r="1914" spans="1:2" x14ac:dyDescent="0.25">
      <c r="A1914" s="3">
        <v>2.1</v>
      </c>
      <c r="B1914" s="3">
        <v>27.16</v>
      </c>
    </row>
    <row r="1915" spans="1:2" x14ac:dyDescent="0.25">
      <c r="A1915" s="2">
        <v>0.93</v>
      </c>
      <c r="B1915" s="2">
        <v>37.799999999999997</v>
      </c>
    </row>
    <row r="1916" spans="1:2" x14ac:dyDescent="0.25">
      <c r="A1916" s="3">
        <v>0.82</v>
      </c>
      <c r="B1916" s="3">
        <v>35.71</v>
      </c>
    </row>
    <row r="1917" spans="1:2" x14ac:dyDescent="0.25">
      <c r="A1917" s="2">
        <v>0.73</v>
      </c>
      <c r="B1917" s="2">
        <v>32.549999999999997</v>
      </c>
    </row>
    <row r="1918" spans="1:2" x14ac:dyDescent="0.25">
      <c r="A1918" s="3">
        <v>0.67</v>
      </c>
      <c r="B1918" s="3">
        <v>37.18</v>
      </c>
    </row>
    <row r="1919" spans="1:2" x14ac:dyDescent="0.25">
      <c r="A1919" s="2">
        <v>0.59</v>
      </c>
      <c r="B1919" s="2">
        <v>35.01</v>
      </c>
    </row>
    <row r="1920" spans="1:2" x14ac:dyDescent="0.25">
      <c r="A1920" s="3">
        <v>0.55000000000000004</v>
      </c>
      <c r="B1920" s="3">
        <v>40.79</v>
      </c>
    </row>
    <row r="1921" spans="1:2" x14ac:dyDescent="0.25">
      <c r="A1921" s="2">
        <v>0.45</v>
      </c>
      <c r="B1921" s="2">
        <v>47.33</v>
      </c>
    </row>
    <row r="1922" spans="1:2" x14ac:dyDescent="0.25">
      <c r="A1922" s="3">
        <v>0.33</v>
      </c>
      <c r="B1922" s="3">
        <v>41.31</v>
      </c>
    </row>
    <row r="1923" spans="1:2" x14ac:dyDescent="0.25">
      <c r="A1923" s="2">
        <v>0.28000000000000003</v>
      </c>
      <c r="B1923" s="2">
        <v>40.85</v>
      </c>
    </row>
    <row r="1924" spans="1:2" x14ac:dyDescent="0.25">
      <c r="A1924" s="3">
        <v>0.24</v>
      </c>
      <c r="B1924" s="3">
        <v>34.130000000000003</v>
      </c>
    </row>
    <row r="1925" spans="1:2" x14ac:dyDescent="0.25">
      <c r="A1925" s="2">
        <v>1.79</v>
      </c>
      <c r="B1925" s="2">
        <v>26.34</v>
      </c>
    </row>
    <row r="1926" spans="1:2" x14ac:dyDescent="0.25">
      <c r="A1926" s="3">
        <v>0.87</v>
      </c>
      <c r="B1926" s="3">
        <v>31.25</v>
      </c>
    </row>
    <row r="1927" spans="1:2" x14ac:dyDescent="0.25">
      <c r="A1927" s="2">
        <v>0.57999999999999996</v>
      </c>
      <c r="B1927" s="2">
        <v>38.04</v>
      </c>
    </row>
    <row r="1928" spans="1:2" x14ac:dyDescent="0.25">
      <c r="A1928" s="3">
        <v>0.55000000000000004</v>
      </c>
      <c r="B1928" s="3">
        <v>31.85</v>
      </c>
    </row>
    <row r="1929" spans="1:2" x14ac:dyDescent="0.25">
      <c r="A1929" s="2">
        <v>0.52</v>
      </c>
      <c r="B1929" s="2">
        <v>41.97</v>
      </c>
    </row>
    <row r="1930" spans="1:2" x14ac:dyDescent="0.25">
      <c r="A1930" s="3">
        <v>0.43</v>
      </c>
      <c r="B1930" s="3">
        <v>33.22</v>
      </c>
    </row>
    <row r="1931" spans="1:2" x14ac:dyDescent="0.25">
      <c r="A1931" s="2">
        <v>0.36</v>
      </c>
      <c r="B1931" s="2">
        <v>43.52</v>
      </c>
    </row>
    <row r="1932" spans="1:2" x14ac:dyDescent="0.25">
      <c r="A1932" s="3">
        <v>0.35</v>
      </c>
      <c r="B1932" s="3">
        <v>36.549999999999997</v>
      </c>
    </row>
    <row r="1933" spans="1:2" x14ac:dyDescent="0.25">
      <c r="A1933" s="2">
        <v>0.28000000000000003</v>
      </c>
      <c r="B1933" s="2">
        <v>32.32</v>
      </c>
    </row>
    <row r="1934" spans="1:2" x14ac:dyDescent="0.25">
      <c r="A1934" s="3">
        <v>0.28000000000000003</v>
      </c>
      <c r="B1934" s="3">
        <v>33.04</v>
      </c>
    </row>
    <row r="1935" spans="1:2" x14ac:dyDescent="0.25">
      <c r="A1935" s="2">
        <v>0.17</v>
      </c>
      <c r="B1935" s="2">
        <v>34.64</v>
      </c>
    </row>
    <row r="1936" spans="1:2" x14ac:dyDescent="0.25">
      <c r="A1936" s="3">
        <v>0.12</v>
      </c>
      <c r="B1936" s="3">
        <v>41.34</v>
      </c>
    </row>
    <row r="1937" spans="1:2" x14ac:dyDescent="0.25">
      <c r="A1937" s="2">
        <v>0.8</v>
      </c>
      <c r="B1937" s="2">
        <v>32.659999999999997</v>
      </c>
    </row>
    <row r="1938" spans="1:2" x14ac:dyDescent="0.25">
      <c r="A1938" s="3">
        <v>0.72</v>
      </c>
      <c r="B1938" s="3">
        <v>36.01</v>
      </c>
    </row>
    <row r="1939" spans="1:2" x14ac:dyDescent="0.25">
      <c r="A1939" s="2">
        <v>0.6</v>
      </c>
      <c r="B1939" s="2">
        <v>32.72</v>
      </c>
    </row>
    <row r="1940" spans="1:2" x14ac:dyDescent="0.25">
      <c r="A1940" s="3">
        <v>0.53</v>
      </c>
      <c r="B1940" s="3">
        <v>38.64</v>
      </c>
    </row>
    <row r="1941" spans="1:2" x14ac:dyDescent="0.25">
      <c r="A1941" s="2">
        <v>0.5</v>
      </c>
      <c r="B1941" s="2">
        <v>39.64</v>
      </c>
    </row>
    <row r="1942" spans="1:2" x14ac:dyDescent="0.25">
      <c r="A1942" s="3">
        <v>0.39</v>
      </c>
      <c r="B1942" s="3">
        <v>40.42</v>
      </c>
    </row>
    <row r="1943" spans="1:2" x14ac:dyDescent="0.25">
      <c r="A1943" s="2">
        <v>0.36</v>
      </c>
      <c r="B1943" s="2">
        <v>31.53</v>
      </c>
    </row>
    <row r="1944" spans="1:2" x14ac:dyDescent="0.25">
      <c r="A1944" s="3">
        <v>0.33</v>
      </c>
      <c r="B1944" s="3">
        <v>36.11</v>
      </c>
    </row>
    <row r="1945" spans="1:2" x14ac:dyDescent="0.25">
      <c r="A1945" s="2">
        <v>0.28999999999999998</v>
      </c>
      <c r="B1945" s="2">
        <v>33.33</v>
      </c>
    </row>
    <row r="1946" spans="1:2" x14ac:dyDescent="0.25">
      <c r="A1946" s="3">
        <v>0.28000000000000003</v>
      </c>
      <c r="B1946" s="3">
        <v>30.09</v>
      </c>
    </row>
    <row r="1947" spans="1:2" x14ac:dyDescent="0.25">
      <c r="A1947" s="2">
        <v>0.12</v>
      </c>
      <c r="B1947" s="2">
        <v>35.29</v>
      </c>
    </row>
    <row r="1948" spans="1:2" x14ac:dyDescent="0.25">
      <c r="A1948" s="3">
        <v>0.02</v>
      </c>
      <c r="B1948" s="3">
        <v>34.840000000000003</v>
      </c>
    </row>
    <row r="1949" spans="1:2" x14ac:dyDescent="0.25">
      <c r="A1949" s="2">
        <v>0.69</v>
      </c>
      <c r="B1949" s="2">
        <v>37.81</v>
      </c>
    </row>
    <row r="1950" spans="1:2" x14ac:dyDescent="0.25">
      <c r="A1950" s="3">
        <v>0.55000000000000004</v>
      </c>
      <c r="B1950" s="3">
        <v>35.1</v>
      </c>
    </row>
    <row r="1951" spans="1:2" x14ac:dyDescent="0.25">
      <c r="A1951" s="2">
        <v>0.4</v>
      </c>
      <c r="B1951" s="2">
        <v>35.07</v>
      </c>
    </row>
    <row r="1952" spans="1:2" x14ac:dyDescent="0.25">
      <c r="A1952" s="3">
        <v>0.3</v>
      </c>
      <c r="B1952" s="3">
        <v>36.369999999999997</v>
      </c>
    </row>
    <row r="1953" spans="1:2" x14ac:dyDescent="0.25">
      <c r="A1953" s="2">
        <v>0.28999999999999998</v>
      </c>
      <c r="B1953" s="2">
        <v>33.75</v>
      </c>
    </row>
    <row r="1954" spans="1:2" x14ac:dyDescent="0.25">
      <c r="A1954" s="3">
        <v>0.28000000000000003</v>
      </c>
      <c r="B1954" s="3">
        <v>44.05</v>
      </c>
    </row>
    <row r="1955" spans="1:2" x14ac:dyDescent="0.25">
      <c r="A1955" s="2">
        <v>0.27</v>
      </c>
      <c r="B1955" s="2">
        <v>33.51</v>
      </c>
    </row>
    <row r="1956" spans="1:2" x14ac:dyDescent="0.25">
      <c r="A1956" s="3">
        <v>0.26</v>
      </c>
      <c r="B1956" s="3">
        <v>39.42</v>
      </c>
    </row>
    <row r="1957" spans="1:2" x14ac:dyDescent="0.25">
      <c r="A1957" s="2">
        <v>0.21</v>
      </c>
      <c r="B1957" s="2">
        <v>37.18</v>
      </c>
    </row>
    <row r="1958" spans="1:2" x14ac:dyDescent="0.25">
      <c r="A1958" s="3">
        <v>0.21</v>
      </c>
      <c r="B1958" s="3">
        <v>33.17</v>
      </c>
    </row>
    <row r="1959" spans="1:2" x14ac:dyDescent="0.25">
      <c r="A1959" s="2">
        <v>0.16</v>
      </c>
      <c r="B1959" s="2">
        <v>40.57</v>
      </c>
    </row>
    <row r="1960" spans="1:2" x14ac:dyDescent="0.25">
      <c r="A1960" s="3">
        <v>0.13</v>
      </c>
      <c r="B1960" s="3">
        <v>35.43</v>
      </c>
    </row>
    <row r="1961" spans="1:2" x14ac:dyDescent="0.25">
      <c r="A1961" s="2">
        <v>3.41</v>
      </c>
      <c r="B1961" s="2">
        <v>21</v>
      </c>
    </row>
    <row r="1962" spans="1:2" x14ac:dyDescent="0.25">
      <c r="A1962" s="3">
        <v>2.35</v>
      </c>
      <c r="B1962" s="3">
        <v>24.12</v>
      </c>
    </row>
    <row r="1963" spans="1:2" x14ac:dyDescent="0.25">
      <c r="A1963" s="2">
        <v>0.7</v>
      </c>
      <c r="B1963" s="2">
        <v>29.07</v>
      </c>
    </row>
    <row r="1964" spans="1:2" x14ac:dyDescent="0.25">
      <c r="A1964" s="3">
        <v>0.67</v>
      </c>
      <c r="B1964" s="3">
        <v>34.67</v>
      </c>
    </row>
    <row r="1965" spans="1:2" x14ac:dyDescent="0.25">
      <c r="A1965" s="2">
        <v>0.63</v>
      </c>
      <c r="B1965" s="2">
        <v>36.369999999999997</v>
      </c>
    </row>
    <row r="1966" spans="1:2" x14ac:dyDescent="0.25">
      <c r="A1966" s="3">
        <v>0.62</v>
      </c>
      <c r="B1966" s="3">
        <v>31.5</v>
      </c>
    </row>
    <row r="1967" spans="1:2" x14ac:dyDescent="0.25">
      <c r="A1967" s="2">
        <v>0.61</v>
      </c>
      <c r="B1967" s="2">
        <v>34.97</v>
      </c>
    </row>
    <row r="1968" spans="1:2" x14ac:dyDescent="0.25">
      <c r="A1968" s="3">
        <v>0.53</v>
      </c>
      <c r="B1968" s="3">
        <v>33.880000000000003</v>
      </c>
    </row>
    <row r="1969" spans="1:2" x14ac:dyDescent="0.25">
      <c r="A1969" s="2">
        <v>0.39</v>
      </c>
      <c r="B1969" s="2">
        <v>37.32</v>
      </c>
    </row>
    <row r="1970" spans="1:2" x14ac:dyDescent="0.25">
      <c r="A1970" s="3">
        <v>0.27</v>
      </c>
      <c r="B1970" s="3">
        <v>36.159999999999997</v>
      </c>
    </row>
    <row r="1971" spans="1:2" x14ac:dyDescent="0.25">
      <c r="A1971" s="2">
        <v>0.24</v>
      </c>
      <c r="B1971" s="2">
        <v>36.869999999999997</v>
      </c>
    </row>
    <row r="1972" spans="1:2" x14ac:dyDescent="0.25">
      <c r="A1972" s="3">
        <v>0.23</v>
      </c>
      <c r="B1972" s="3">
        <v>31.89</v>
      </c>
    </row>
    <row r="1973" spans="1:2" x14ac:dyDescent="0.25">
      <c r="A1973" s="2">
        <v>1.87</v>
      </c>
      <c r="B1973" s="2">
        <v>32.21</v>
      </c>
    </row>
    <row r="1974" spans="1:2" x14ac:dyDescent="0.25">
      <c r="A1974" s="3">
        <v>1.1599999999999999</v>
      </c>
      <c r="B1974" s="3">
        <v>39.880000000000003</v>
      </c>
    </row>
    <row r="1975" spans="1:2" x14ac:dyDescent="0.25">
      <c r="A1975" s="2">
        <v>1</v>
      </c>
      <c r="B1975" s="2">
        <v>29.63</v>
      </c>
    </row>
    <row r="1976" spans="1:2" x14ac:dyDescent="0.25">
      <c r="A1976" s="3">
        <v>0.78</v>
      </c>
      <c r="B1976" s="3">
        <v>38.33</v>
      </c>
    </row>
    <row r="1977" spans="1:2" x14ac:dyDescent="0.25">
      <c r="A1977" s="2">
        <v>0.74</v>
      </c>
      <c r="B1977" s="2">
        <v>41.76</v>
      </c>
    </row>
    <row r="1978" spans="1:2" x14ac:dyDescent="0.25">
      <c r="A1978" s="3">
        <v>0.68</v>
      </c>
      <c r="B1978" s="3">
        <v>29.44</v>
      </c>
    </row>
    <row r="1979" spans="1:2" x14ac:dyDescent="0.25">
      <c r="A1979" s="2">
        <v>0.51</v>
      </c>
      <c r="B1979" s="2">
        <v>43.49</v>
      </c>
    </row>
    <row r="1980" spans="1:2" x14ac:dyDescent="0.25">
      <c r="A1980" s="3">
        <v>0.33</v>
      </c>
      <c r="B1980" s="3">
        <v>36.24</v>
      </c>
    </row>
    <row r="1981" spans="1:2" x14ac:dyDescent="0.25">
      <c r="A1981" s="2">
        <v>0.26</v>
      </c>
      <c r="B1981" s="2">
        <v>34.909999999999997</v>
      </c>
    </row>
    <row r="1982" spans="1:2" x14ac:dyDescent="0.25">
      <c r="A1982" s="3">
        <v>0.25</v>
      </c>
      <c r="B1982" s="3">
        <v>40.65</v>
      </c>
    </row>
    <row r="1983" spans="1:2" x14ac:dyDescent="0.25">
      <c r="A1983" s="2">
        <v>0.23</v>
      </c>
      <c r="B1983" s="2">
        <v>42.63</v>
      </c>
    </row>
    <row r="1984" spans="1:2" x14ac:dyDescent="0.25">
      <c r="A1984" s="3">
        <v>0.16</v>
      </c>
      <c r="B1984" s="3">
        <v>38.35</v>
      </c>
    </row>
    <row r="1985" spans="1:2" x14ac:dyDescent="0.25">
      <c r="A1985" s="2">
        <v>3.15</v>
      </c>
      <c r="B1985" s="2">
        <v>24.5</v>
      </c>
    </row>
    <row r="1986" spans="1:2" x14ac:dyDescent="0.25">
      <c r="A1986" s="3">
        <v>0.8</v>
      </c>
      <c r="B1986" s="3">
        <v>36.92</v>
      </c>
    </row>
    <row r="1987" spans="1:2" x14ac:dyDescent="0.25">
      <c r="A1987" s="2">
        <v>0.75</v>
      </c>
      <c r="B1987" s="2">
        <v>30.21</v>
      </c>
    </row>
    <row r="1988" spans="1:2" x14ac:dyDescent="0.25">
      <c r="A1988" s="3">
        <v>0.72</v>
      </c>
      <c r="B1988" s="3">
        <v>31.21</v>
      </c>
    </row>
    <row r="1989" spans="1:2" x14ac:dyDescent="0.25">
      <c r="A1989" s="2">
        <v>0.67</v>
      </c>
      <c r="B1989" s="2">
        <v>36.119999999999997</v>
      </c>
    </row>
    <row r="1990" spans="1:2" x14ac:dyDescent="0.25">
      <c r="A1990" s="3">
        <v>0.63</v>
      </c>
      <c r="B1990" s="3">
        <v>30.74</v>
      </c>
    </row>
    <row r="1991" spans="1:2" x14ac:dyDescent="0.25">
      <c r="A1991" s="2">
        <v>0.6</v>
      </c>
      <c r="B1991" s="2">
        <v>35.83</v>
      </c>
    </row>
    <row r="1992" spans="1:2" x14ac:dyDescent="0.25">
      <c r="A1992" s="3">
        <v>0.39</v>
      </c>
      <c r="B1992" s="3">
        <v>39.42</v>
      </c>
    </row>
    <row r="1993" spans="1:2" x14ac:dyDescent="0.25">
      <c r="A1993" s="2">
        <v>0.37</v>
      </c>
      <c r="B1993" s="2">
        <v>31.55</v>
      </c>
    </row>
    <row r="1994" spans="1:2" x14ac:dyDescent="0.25">
      <c r="A1994" s="3">
        <v>0.32</v>
      </c>
      <c r="B1994" s="3">
        <v>31.08</v>
      </c>
    </row>
    <row r="1995" spans="1:2" x14ac:dyDescent="0.25">
      <c r="A1995" s="2">
        <v>0.32</v>
      </c>
      <c r="B1995" s="2">
        <v>29.94</v>
      </c>
    </row>
    <row r="1996" spans="1:2" x14ac:dyDescent="0.25">
      <c r="A1996" s="3">
        <v>0.3</v>
      </c>
      <c r="B1996" s="3">
        <v>31.35</v>
      </c>
    </row>
    <row r="1997" spans="1:2" x14ac:dyDescent="0.25">
      <c r="A1997" s="2">
        <v>0.69</v>
      </c>
      <c r="B1997" s="2">
        <v>32.119999999999997</v>
      </c>
    </row>
    <row r="1998" spans="1:2" x14ac:dyDescent="0.25">
      <c r="A1998" s="3">
        <v>0.64</v>
      </c>
      <c r="B1998" s="3">
        <v>32.200000000000003</v>
      </c>
    </row>
    <row r="1999" spans="1:2" x14ac:dyDescent="0.25">
      <c r="A1999" s="2">
        <v>0.55000000000000004</v>
      </c>
      <c r="B1999" s="2">
        <v>30.33</v>
      </c>
    </row>
    <row r="2000" spans="1:2" x14ac:dyDescent="0.25">
      <c r="A2000" s="3">
        <v>0.49</v>
      </c>
      <c r="B2000" s="3">
        <v>34.130000000000003</v>
      </c>
    </row>
    <row r="2001" spans="1:2" x14ac:dyDescent="0.25">
      <c r="A2001" s="2">
        <v>0.49</v>
      </c>
      <c r="B2001" s="2">
        <v>35.86</v>
      </c>
    </row>
    <row r="2002" spans="1:2" x14ac:dyDescent="0.25">
      <c r="A2002" s="3">
        <v>0.46</v>
      </c>
      <c r="B2002" s="3">
        <v>38.76</v>
      </c>
    </row>
    <row r="2003" spans="1:2" x14ac:dyDescent="0.25">
      <c r="A2003" s="2">
        <v>0.42</v>
      </c>
      <c r="B2003" s="2">
        <v>37.35</v>
      </c>
    </row>
    <row r="2004" spans="1:2" x14ac:dyDescent="0.25">
      <c r="A2004" s="3">
        <v>0.41</v>
      </c>
      <c r="B2004" s="3">
        <v>37.31</v>
      </c>
    </row>
    <row r="2005" spans="1:2" x14ac:dyDescent="0.25">
      <c r="A2005" s="2">
        <v>0.37</v>
      </c>
      <c r="B2005" s="2">
        <v>35.18</v>
      </c>
    </row>
    <row r="2006" spans="1:2" x14ac:dyDescent="0.25">
      <c r="A2006" s="3">
        <v>0.31</v>
      </c>
      <c r="B2006" s="3">
        <v>39.21</v>
      </c>
    </row>
    <row r="2007" spans="1:2" x14ac:dyDescent="0.25">
      <c r="A2007" s="2">
        <v>0.25</v>
      </c>
      <c r="B2007" s="2">
        <v>35.03</v>
      </c>
    </row>
    <row r="2008" spans="1:2" x14ac:dyDescent="0.25">
      <c r="A2008" s="3">
        <v>0.08</v>
      </c>
      <c r="B2008" s="3">
        <v>30.15</v>
      </c>
    </row>
    <row r="2009" spans="1:2" x14ac:dyDescent="0.25">
      <c r="A2009" s="2">
        <v>0.56000000000000005</v>
      </c>
      <c r="B2009" s="2">
        <v>32.08</v>
      </c>
    </row>
    <row r="2010" spans="1:2" x14ac:dyDescent="0.25">
      <c r="A2010" s="3">
        <v>0.49</v>
      </c>
      <c r="B2010" s="3">
        <v>34.119999999999997</v>
      </c>
    </row>
    <row r="2011" spans="1:2" x14ac:dyDescent="0.25">
      <c r="A2011" s="2">
        <v>0.46</v>
      </c>
      <c r="B2011" s="2">
        <v>34.619999999999997</v>
      </c>
    </row>
    <row r="2012" spans="1:2" x14ac:dyDescent="0.25">
      <c r="A2012" s="3">
        <v>0.4</v>
      </c>
      <c r="B2012" s="3">
        <v>36.96</v>
      </c>
    </row>
    <row r="2013" spans="1:2" x14ac:dyDescent="0.25">
      <c r="A2013" s="2">
        <v>0.38</v>
      </c>
      <c r="B2013" s="2">
        <v>39.770000000000003</v>
      </c>
    </row>
    <row r="2014" spans="1:2" x14ac:dyDescent="0.25">
      <c r="A2014" s="3">
        <v>0.36</v>
      </c>
      <c r="B2014" s="3">
        <v>38.520000000000003</v>
      </c>
    </row>
    <row r="2015" spans="1:2" x14ac:dyDescent="0.25">
      <c r="A2015" s="2">
        <v>0.34</v>
      </c>
      <c r="B2015" s="2">
        <v>33.630000000000003</v>
      </c>
    </row>
    <row r="2016" spans="1:2" x14ac:dyDescent="0.25">
      <c r="A2016" s="3">
        <v>0.27</v>
      </c>
      <c r="B2016" s="3">
        <v>36.86</v>
      </c>
    </row>
    <row r="2017" spans="1:2" x14ac:dyDescent="0.25">
      <c r="A2017" s="2">
        <v>0.27</v>
      </c>
      <c r="B2017" s="2">
        <v>39.5</v>
      </c>
    </row>
    <row r="2018" spans="1:2" x14ac:dyDescent="0.25">
      <c r="A2018" s="3">
        <v>0.26</v>
      </c>
      <c r="B2018" s="3">
        <v>33.96</v>
      </c>
    </row>
    <row r="2019" spans="1:2" x14ac:dyDescent="0.25">
      <c r="A2019" s="2">
        <v>0.25</v>
      </c>
      <c r="B2019" s="2">
        <v>36.869999999999997</v>
      </c>
    </row>
    <row r="2020" spans="1:2" x14ac:dyDescent="0.25">
      <c r="A2020" s="3">
        <v>0.22</v>
      </c>
      <c r="B2020" s="3">
        <v>40.68</v>
      </c>
    </row>
    <row r="2021" spans="1:2" x14ac:dyDescent="0.25">
      <c r="A2021" s="2">
        <v>0.67</v>
      </c>
      <c r="B2021" s="2">
        <v>36.57</v>
      </c>
    </row>
    <row r="2022" spans="1:2" x14ac:dyDescent="0.25">
      <c r="A2022" s="3">
        <v>0.64</v>
      </c>
      <c r="B2022" s="3">
        <v>36.71</v>
      </c>
    </row>
    <row r="2023" spans="1:2" x14ac:dyDescent="0.25">
      <c r="A2023" s="2">
        <v>0.63</v>
      </c>
      <c r="B2023" s="2">
        <v>31.6</v>
      </c>
    </row>
    <row r="2024" spans="1:2" x14ac:dyDescent="0.25">
      <c r="A2024" s="3">
        <v>0.53</v>
      </c>
      <c r="B2024" s="3">
        <v>37.99</v>
      </c>
    </row>
    <row r="2025" spans="1:2" x14ac:dyDescent="0.25">
      <c r="A2025" s="2">
        <v>0.53</v>
      </c>
      <c r="B2025" s="2">
        <v>35.89</v>
      </c>
    </row>
    <row r="2026" spans="1:2" x14ac:dyDescent="0.25">
      <c r="A2026" s="3">
        <v>0.48</v>
      </c>
      <c r="B2026" s="3">
        <v>41.18</v>
      </c>
    </row>
    <row r="2027" spans="1:2" x14ac:dyDescent="0.25">
      <c r="A2027" s="2">
        <v>0.43</v>
      </c>
      <c r="B2027" s="2">
        <v>33.200000000000003</v>
      </c>
    </row>
    <row r="2028" spans="1:2" x14ac:dyDescent="0.25">
      <c r="A2028" s="3">
        <v>0.24</v>
      </c>
      <c r="B2028" s="3">
        <v>29.97</v>
      </c>
    </row>
    <row r="2029" spans="1:2" x14ac:dyDescent="0.25">
      <c r="A2029" s="2">
        <v>0.23</v>
      </c>
      <c r="B2029" s="2">
        <v>34.01</v>
      </c>
    </row>
    <row r="2030" spans="1:2" x14ac:dyDescent="0.25">
      <c r="A2030" s="3">
        <v>0.23</v>
      </c>
      <c r="B2030" s="3">
        <v>32.200000000000003</v>
      </c>
    </row>
    <row r="2031" spans="1:2" x14ac:dyDescent="0.25">
      <c r="A2031" s="2">
        <v>0.18</v>
      </c>
      <c r="B2031" s="2">
        <v>32.65</v>
      </c>
    </row>
    <row r="2032" spans="1:2" x14ac:dyDescent="0.25">
      <c r="A2032" s="3">
        <v>0.03</v>
      </c>
      <c r="B2032" s="3">
        <v>41.92</v>
      </c>
    </row>
    <row r="2033" spans="1:2" x14ac:dyDescent="0.25">
      <c r="A2033" s="2">
        <v>0.94</v>
      </c>
      <c r="B2033" s="2">
        <v>29.53</v>
      </c>
    </row>
    <row r="2034" spans="1:2" x14ac:dyDescent="0.25">
      <c r="A2034" s="3">
        <v>0.77</v>
      </c>
      <c r="B2034" s="3">
        <v>29.44</v>
      </c>
    </row>
    <row r="2035" spans="1:2" x14ac:dyDescent="0.25">
      <c r="A2035" s="2">
        <v>0.67</v>
      </c>
      <c r="B2035" s="2">
        <v>34.92</v>
      </c>
    </row>
    <row r="2036" spans="1:2" x14ac:dyDescent="0.25">
      <c r="A2036" s="3">
        <v>0.51</v>
      </c>
      <c r="B2036" s="3">
        <v>38.94</v>
      </c>
    </row>
    <row r="2037" spans="1:2" x14ac:dyDescent="0.25">
      <c r="A2037" s="2">
        <v>0.48</v>
      </c>
      <c r="B2037" s="2">
        <v>34.33</v>
      </c>
    </row>
    <row r="2038" spans="1:2" x14ac:dyDescent="0.25">
      <c r="A2038" s="3">
        <v>0.38</v>
      </c>
      <c r="B2038" s="3">
        <v>34.04</v>
      </c>
    </row>
    <row r="2039" spans="1:2" x14ac:dyDescent="0.25">
      <c r="A2039" s="2">
        <v>0.36</v>
      </c>
      <c r="B2039" s="2">
        <v>37.590000000000003</v>
      </c>
    </row>
    <row r="2040" spans="1:2" x14ac:dyDescent="0.25">
      <c r="A2040" s="3">
        <v>0.36</v>
      </c>
      <c r="B2040" s="3">
        <v>44.17</v>
      </c>
    </row>
    <row r="2041" spans="1:2" x14ac:dyDescent="0.25">
      <c r="A2041" s="2">
        <v>0.32</v>
      </c>
      <c r="B2041" s="2">
        <v>34.53</v>
      </c>
    </row>
    <row r="2042" spans="1:2" x14ac:dyDescent="0.25">
      <c r="A2042" s="3">
        <v>0.3</v>
      </c>
      <c r="B2042" s="3">
        <v>38.409999999999997</v>
      </c>
    </row>
    <row r="2043" spans="1:2" x14ac:dyDescent="0.25">
      <c r="A2043" s="2">
        <v>0.2</v>
      </c>
      <c r="B2043" s="2">
        <v>42.92</v>
      </c>
    </row>
    <row r="2044" spans="1:2" x14ac:dyDescent="0.25">
      <c r="A2044" s="3">
        <v>0.19</v>
      </c>
      <c r="B2044" s="3">
        <v>43.75</v>
      </c>
    </row>
    <row r="2045" spans="1:2" x14ac:dyDescent="0.25">
      <c r="A2045" s="2">
        <v>1.07</v>
      </c>
      <c r="B2045" s="2">
        <v>32.85</v>
      </c>
    </row>
    <row r="2046" spans="1:2" x14ac:dyDescent="0.25">
      <c r="A2046" s="3">
        <v>0.85</v>
      </c>
      <c r="B2046" s="3">
        <v>32.72</v>
      </c>
    </row>
    <row r="2047" spans="1:2" x14ac:dyDescent="0.25">
      <c r="A2047" s="2">
        <v>0.78</v>
      </c>
      <c r="B2047" s="2">
        <v>28.89</v>
      </c>
    </row>
    <row r="2048" spans="1:2" x14ac:dyDescent="0.25">
      <c r="A2048" s="3">
        <v>0.59</v>
      </c>
      <c r="B2048" s="3">
        <v>35.380000000000003</v>
      </c>
    </row>
    <row r="2049" spans="1:2" x14ac:dyDescent="0.25">
      <c r="A2049" s="2">
        <v>0.54</v>
      </c>
      <c r="B2049" s="2">
        <v>28.98</v>
      </c>
    </row>
    <row r="2050" spans="1:2" x14ac:dyDescent="0.25">
      <c r="A2050" s="3">
        <v>0.54</v>
      </c>
      <c r="B2050" s="3">
        <v>36.54</v>
      </c>
    </row>
    <row r="2051" spans="1:2" x14ac:dyDescent="0.25">
      <c r="A2051" s="2">
        <v>0.49</v>
      </c>
      <c r="B2051" s="2">
        <v>38.020000000000003</v>
      </c>
    </row>
    <row r="2052" spans="1:2" x14ac:dyDescent="0.25">
      <c r="A2052" s="3">
        <v>0.45</v>
      </c>
      <c r="B2052" s="3">
        <v>31.7</v>
      </c>
    </row>
    <row r="2053" spans="1:2" x14ac:dyDescent="0.25">
      <c r="A2053" s="2">
        <v>0.4</v>
      </c>
      <c r="B2053" s="2">
        <v>29.16</v>
      </c>
    </row>
    <row r="2054" spans="1:2" x14ac:dyDescent="0.25">
      <c r="A2054" s="3">
        <v>0.38</v>
      </c>
      <c r="B2054" s="3">
        <v>31.26</v>
      </c>
    </row>
    <row r="2055" spans="1:2" x14ac:dyDescent="0.25">
      <c r="A2055" s="2">
        <v>0.26</v>
      </c>
      <c r="B2055" s="2">
        <v>39.58</v>
      </c>
    </row>
    <row r="2056" spans="1:2" x14ac:dyDescent="0.25">
      <c r="A2056" s="3">
        <v>0.21</v>
      </c>
      <c r="B2056" s="3">
        <v>33.090000000000003</v>
      </c>
    </row>
    <row r="2057" spans="1:2" x14ac:dyDescent="0.25">
      <c r="A2057" s="2">
        <v>0.91</v>
      </c>
      <c r="B2057" s="2">
        <v>33.71</v>
      </c>
    </row>
    <row r="2058" spans="1:2" x14ac:dyDescent="0.25">
      <c r="A2058" s="3">
        <v>0.79</v>
      </c>
      <c r="B2058" s="3">
        <v>29.9</v>
      </c>
    </row>
    <row r="2059" spans="1:2" x14ac:dyDescent="0.25">
      <c r="A2059" s="2">
        <v>0.71</v>
      </c>
      <c r="B2059" s="2">
        <v>37.450000000000003</v>
      </c>
    </row>
    <row r="2060" spans="1:2" x14ac:dyDescent="0.25">
      <c r="A2060" s="3">
        <v>0.7</v>
      </c>
      <c r="B2060" s="3">
        <v>30.99</v>
      </c>
    </row>
    <row r="2061" spans="1:2" x14ac:dyDescent="0.25">
      <c r="A2061" s="2">
        <v>0.63</v>
      </c>
      <c r="B2061" s="2">
        <v>38.33</v>
      </c>
    </row>
    <row r="2062" spans="1:2" x14ac:dyDescent="0.25">
      <c r="A2062" s="3">
        <v>0.61</v>
      </c>
      <c r="B2062" s="3">
        <v>29.45</v>
      </c>
    </row>
    <row r="2063" spans="1:2" x14ac:dyDescent="0.25">
      <c r="A2063" s="2">
        <v>0.56999999999999995</v>
      </c>
      <c r="B2063" s="2">
        <v>33.39</v>
      </c>
    </row>
    <row r="2064" spans="1:2" x14ac:dyDescent="0.25">
      <c r="A2064" s="3">
        <v>0.51</v>
      </c>
      <c r="B2064" s="3">
        <v>34.79</v>
      </c>
    </row>
    <row r="2065" spans="1:2" x14ac:dyDescent="0.25">
      <c r="A2065" s="2">
        <v>0.46</v>
      </c>
      <c r="B2065" s="2">
        <v>40.32</v>
      </c>
    </row>
    <row r="2066" spans="1:2" x14ac:dyDescent="0.25">
      <c r="A2066" s="3">
        <v>0.27</v>
      </c>
      <c r="B2066" s="3">
        <v>38.07</v>
      </c>
    </row>
    <row r="2067" spans="1:2" x14ac:dyDescent="0.25">
      <c r="A2067" s="2">
        <v>0.23</v>
      </c>
      <c r="B2067" s="2">
        <v>33.14</v>
      </c>
    </row>
    <row r="2068" spans="1:2" x14ac:dyDescent="0.25">
      <c r="A2068" s="3">
        <v>0.18</v>
      </c>
      <c r="B2068" s="3">
        <v>36.659999999999997</v>
      </c>
    </row>
    <row r="2069" spans="1:2" x14ac:dyDescent="0.25">
      <c r="A2069" s="2">
        <v>0.76</v>
      </c>
      <c r="B2069" s="2">
        <v>34.340000000000003</v>
      </c>
    </row>
    <row r="2070" spans="1:2" x14ac:dyDescent="0.25">
      <c r="A2070" s="3">
        <v>0.71</v>
      </c>
      <c r="B2070" s="3">
        <v>34.81</v>
      </c>
    </row>
    <row r="2071" spans="1:2" x14ac:dyDescent="0.25">
      <c r="A2071" s="2">
        <v>0.63</v>
      </c>
      <c r="B2071" s="2">
        <v>30.06</v>
      </c>
    </row>
    <row r="2072" spans="1:2" x14ac:dyDescent="0.25">
      <c r="A2072" s="3">
        <v>0.59</v>
      </c>
      <c r="B2072" s="3">
        <v>33.53</v>
      </c>
    </row>
    <row r="2073" spans="1:2" x14ac:dyDescent="0.25">
      <c r="A2073" s="2">
        <v>0.56999999999999995</v>
      </c>
      <c r="B2073" s="2">
        <v>36.58</v>
      </c>
    </row>
    <row r="2074" spans="1:2" x14ac:dyDescent="0.25">
      <c r="A2074" s="3">
        <v>0.54</v>
      </c>
      <c r="B2074" s="3">
        <v>36.06</v>
      </c>
    </row>
    <row r="2075" spans="1:2" x14ac:dyDescent="0.25">
      <c r="A2075" s="2">
        <v>0.5</v>
      </c>
      <c r="B2075" s="2">
        <v>32.869999999999997</v>
      </c>
    </row>
    <row r="2076" spans="1:2" x14ac:dyDescent="0.25">
      <c r="A2076" s="3">
        <v>0.47</v>
      </c>
      <c r="B2076" s="3">
        <v>33.31</v>
      </c>
    </row>
    <row r="2077" spans="1:2" x14ac:dyDescent="0.25">
      <c r="A2077" s="2">
        <v>0.4</v>
      </c>
      <c r="B2077" s="2">
        <v>36.68</v>
      </c>
    </row>
    <row r="2078" spans="1:2" x14ac:dyDescent="0.25">
      <c r="A2078" s="3">
        <v>0.28000000000000003</v>
      </c>
      <c r="B2078" s="3">
        <v>35.24</v>
      </c>
    </row>
    <row r="2079" spans="1:2" x14ac:dyDescent="0.25">
      <c r="A2079" s="2">
        <v>0.13</v>
      </c>
      <c r="B2079" s="2">
        <v>32.6</v>
      </c>
    </row>
    <row r="2080" spans="1:2" x14ac:dyDescent="0.25">
      <c r="A2080" s="3">
        <v>0</v>
      </c>
      <c r="B2080" s="3">
        <v>39.64</v>
      </c>
    </row>
    <row r="2081" spans="1:2" x14ac:dyDescent="0.25">
      <c r="A2081" s="2">
        <v>0.66</v>
      </c>
      <c r="B2081" s="2">
        <v>31.3</v>
      </c>
    </row>
    <row r="2082" spans="1:2" x14ac:dyDescent="0.25">
      <c r="A2082" s="3">
        <v>0.47</v>
      </c>
      <c r="B2082" s="3">
        <v>33.21</v>
      </c>
    </row>
    <row r="2083" spans="1:2" x14ac:dyDescent="0.25">
      <c r="A2083" s="2">
        <v>0.45</v>
      </c>
      <c r="B2083" s="2">
        <v>33.869999999999997</v>
      </c>
    </row>
    <row r="2084" spans="1:2" x14ac:dyDescent="0.25">
      <c r="A2084" s="3">
        <v>0.44</v>
      </c>
      <c r="B2084" s="3">
        <v>37.119999999999997</v>
      </c>
    </row>
    <row r="2085" spans="1:2" x14ac:dyDescent="0.25">
      <c r="A2085" s="2">
        <v>0.34</v>
      </c>
      <c r="B2085" s="2">
        <v>38.31</v>
      </c>
    </row>
    <row r="2086" spans="1:2" x14ac:dyDescent="0.25">
      <c r="A2086" s="3">
        <v>0.34</v>
      </c>
      <c r="B2086" s="3">
        <v>37.950000000000003</v>
      </c>
    </row>
    <row r="2087" spans="1:2" x14ac:dyDescent="0.25">
      <c r="A2087" s="2">
        <v>0.33</v>
      </c>
      <c r="B2087" s="2">
        <v>33.04</v>
      </c>
    </row>
    <row r="2088" spans="1:2" x14ac:dyDescent="0.25">
      <c r="A2088" s="3">
        <v>0.3</v>
      </c>
      <c r="B2088" s="3">
        <v>32.86</v>
      </c>
    </row>
    <row r="2089" spans="1:2" x14ac:dyDescent="0.25">
      <c r="A2089" s="2">
        <v>0.28999999999999998</v>
      </c>
      <c r="B2089" s="2">
        <v>34.450000000000003</v>
      </c>
    </row>
    <row r="2090" spans="1:2" x14ac:dyDescent="0.25">
      <c r="A2090" s="3">
        <v>0.28999999999999998</v>
      </c>
      <c r="B2090" s="3">
        <v>31.57</v>
      </c>
    </row>
    <row r="2091" spans="1:2" x14ac:dyDescent="0.25">
      <c r="A2091" s="2">
        <v>0.26</v>
      </c>
      <c r="B2091" s="2">
        <v>39.97</v>
      </c>
    </row>
    <row r="2092" spans="1:2" x14ac:dyDescent="0.25">
      <c r="A2092" s="3">
        <v>0.24</v>
      </c>
      <c r="B2092" s="3">
        <v>35.33</v>
      </c>
    </row>
    <row r="2093" spans="1:2" x14ac:dyDescent="0.25">
      <c r="A2093" s="2">
        <v>0.74</v>
      </c>
      <c r="B2093" s="2">
        <v>34.47</v>
      </c>
    </row>
    <row r="2094" spans="1:2" x14ac:dyDescent="0.25">
      <c r="A2094" s="3">
        <v>0.67</v>
      </c>
      <c r="B2094" s="3">
        <v>41.45</v>
      </c>
    </row>
    <row r="2095" spans="1:2" x14ac:dyDescent="0.25">
      <c r="A2095" s="2">
        <v>0.65</v>
      </c>
      <c r="B2095" s="2">
        <v>34.75</v>
      </c>
    </row>
    <row r="2096" spans="1:2" x14ac:dyDescent="0.25">
      <c r="A2096" s="3">
        <v>0.64</v>
      </c>
      <c r="B2096" s="3">
        <v>32.4</v>
      </c>
    </row>
    <row r="2097" spans="1:2" x14ac:dyDescent="0.25">
      <c r="A2097" s="2">
        <v>0.53</v>
      </c>
      <c r="B2097" s="2">
        <v>39.729999999999997</v>
      </c>
    </row>
    <row r="2098" spans="1:2" x14ac:dyDescent="0.25">
      <c r="A2098" s="3">
        <v>0.47</v>
      </c>
      <c r="B2098" s="3">
        <v>36.950000000000003</v>
      </c>
    </row>
    <row r="2099" spans="1:2" x14ac:dyDescent="0.25">
      <c r="A2099" s="2">
        <v>0.43</v>
      </c>
      <c r="B2099" s="2">
        <v>32.1</v>
      </c>
    </row>
    <row r="2100" spans="1:2" x14ac:dyDescent="0.25">
      <c r="A2100" s="3">
        <v>0.24</v>
      </c>
      <c r="B2100" s="3">
        <v>36.89</v>
      </c>
    </row>
    <row r="2101" spans="1:2" x14ac:dyDescent="0.25">
      <c r="A2101" s="2">
        <v>0.22</v>
      </c>
      <c r="B2101" s="2">
        <v>38.549999999999997</v>
      </c>
    </row>
    <row r="2102" spans="1:2" x14ac:dyDescent="0.25">
      <c r="A2102" s="3">
        <v>0.17</v>
      </c>
      <c r="B2102" s="3">
        <v>38.11</v>
      </c>
    </row>
    <row r="2103" spans="1:2" x14ac:dyDescent="0.25">
      <c r="A2103" s="2">
        <v>0.11</v>
      </c>
      <c r="B2103" s="2">
        <v>36.64</v>
      </c>
    </row>
    <row r="2104" spans="1:2" x14ac:dyDescent="0.25">
      <c r="A2104" s="3">
        <v>0.1</v>
      </c>
      <c r="B2104" s="3">
        <v>36.96</v>
      </c>
    </row>
    <row r="2105" spans="1:2" x14ac:dyDescent="0.25">
      <c r="A2105" s="2">
        <v>0.81</v>
      </c>
      <c r="B2105" s="2">
        <v>31.99</v>
      </c>
    </row>
    <row r="2106" spans="1:2" x14ac:dyDescent="0.25">
      <c r="A2106" s="3">
        <v>0.76</v>
      </c>
      <c r="B2106" s="3">
        <v>37.72</v>
      </c>
    </row>
    <row r="2107" spans="1:2" x14ac:dyDescent="0.25">
      <c r="A2107" s="2">
        <v>0.61</v>
      </c>
      <c r="B2107" s="2">
        <v>31.76</v>
      </c>
    </row>
    <row r="2108" spans="1:2" x14ac:dyDescent="0.25">
      <c r="A2108" s="3">
        <v>0.55000000000000004</v>
      </c>
      <c r="B2108" s="3">
        <v>38.08</v>
      </c>
    </row>
    <row r="2109" spans="1:2" x14ac:dyDescent="0.25">
      <c r="A2109" s="2">
        <v>0.48</v>
      </c>
      <c r="B2109" s="2">
        <v>41.86</v>
      </c>
    </row>
    <row r="2110" spans="1:2" x14ac:dyDescent="0.25">
      <c r="A2110" s="3">
        <v>0.41</v>
      </c>
      <c r="B2110" s="3">
        <v>35.119999999999997</v>
      </c>
    </row>
    <row r="2111" spans="1:2" x14ac:dyDescent="0.25">
      <c r="A2111" s="2">
        <v>0.39</v>
      </c>
      <c r="B2111" s="2">
        <v>30.18</v>
      </c>
    </row>
    <row r="2112" spans="1:2" x14ac:dyDescent="0.25">
      <c r="A2112" s="3">
        <v>0.31</v>
      </c>
      <c r="B2112" s="3">
        <v>32.869999999999997</v>
      </c>
    </row>
    <row r="2113" spans="1:2" x14ac:dyDescent="0.25">
      <c r="A2113" s="2">
        <v>0.26</v>
      </c>
      <c r="B2113" s="2">
        <v>35.75</v>
      </c>
    </row>
    <row r="2114" spans="1:2" x14ac:dyDescent="0.25">
      <c r="A2114" s="3">
        <v>0.21</v>
      </c>
      <c r="B2114" s="3">
        <v>36.53</v>
      </c>
    </row>
    <row r="2115" spans="1:2" x14ac:dyDescent="0.25">
      <c r="A2115" s="2">
        <v>0.15</v>
      </c>
      <c r="B2115" s="2">
        <v>38.770000000000003</v>
      </c>
    </row>
    <row r="2116" spans="1:2" x14ac:dyDescent="0.25">
      <c r="A2116" s="3">
        <v>0.12</v>
      </c>
      <c r="B2116" s="3">
        <v>39.020000000000003</v>
      </c>
    </row>
    <row r="2117" spans="1:2" x14ac:dyDescent="0.25">
      <c r="A2117" s="2">
        <v>0.57999999999999996</v>
      </c>
      <c r="B2117" s="2">
        <v>28.01</v>
      </c>
    </row>
    <row r="2118" spans="1:2" x14ac:dyDescent="0.25">
      <c r="A2118" s="3">
        <v>0.56000000000000005</v>
      </c>
      <c r="B2118" s="3">
        <v>34.200000000000003</v>
      </c>
    </row>
    <row r="2119" spans="1:2" x14ac:dyDescent="0.25">
      <c r="A2119" s="2">
        <v>0.46</v>
      </c>
      <c r="B2119" s="2">
        <v>32.229999999999997</v>
      </c>
    </row>
    <row r="2120" spans="1:2" x14ac:dyDescent="0.25">
      <c r="A2120" s="3">
        <v>0.43</v>
      </c>
      <c r="B2120" s="3">
        <v>38.380000000000003</v>
      </c>
    </row>
    <row r="2121" spans="1:2" x14ac:dyDescent="0.25">
      <c r="A2121" s="2">
        <v>0.31</v>
      </c>
      <c r="B2121" s="2">
        <v>34.79</v>
      </c>
    </row>
    <row r="2122" spans="1:2" x14ac:dyDescent="0.25">
      <c r="A2122" s="3">
        <v>0.28000000000000003</v>
      </c>
      <c r="B2122" s="3">
        <v>36.08</v>
      </c>
    </row>
    <row r="2123" spans="1:2" x14ac:dyDescent="0.25">
      <c r="A2123" s="2">
        <v>0.28000000000000003</v>
      </c>
      <c r="B2123" s="2">
        <v>30.44</v>
      </c>
    </row>
    <row r="2124" spans="1:2" x14ac:dyDescent="0.25">
      <c r="A2124" s="3">
        <v>0.23</v>
      </c>
      <c r="B2124" s="3">
        <v>34.64</v>
      </c>
    </row>
    <row r="2125" spans="1:2" x14ac:dyDescent="0.25">
      <c r="A2125" s="2">
        <v>0.23</v>
      </c>
      <c r="B2125" s="2">
        <v>37.72</v>
      </c>
    </row>
    <row r="2126" spans="1:2" x14ac:dyDescent="0.25">
      <c r="A2126" s="3">
        <v>0.12</v>
      </c>
      <c r="B2126" s="3">
        <v>33.090000000000003</v>
      </c>
    </row>
    <row r="2127" spans="1:2" x14ac:dyDescent="0.25">
      <c r="A2127" s="2">
        <v>0.12</v>
      </c>
      <c r="B2127" s="2">
        <v>32.479999999999997</v>
      </c>
    </row>
    <row r="2128" spans="1:2" x14ac:dyDescent="0.25">
      <c r="A2128" s="3">
        <v>0.09</v>
      </c>
      <c r="B2128" s="3">
        <v>38.53</v>
      </c>
    </row>
    <row r="2129" spans="1:2" x14ac:dyDescent="0.25">
      <c r="A2129" s="2">
        <v>3.13</v>
      </c>
      <c r="B2129" s="2">
        <v>25.16</v>
      </c>
    </row>
    <row r="2130" spans="1:2" x14ac:dyDescent="0.25">
      <c r="A2130" s="3">
        <v>0.94</v>
      </c>
      <c r="B2130" s="3">
        <v>36.950000000000003</v>
      </c>
    </row>
    <row r="2131" spans="1:2" x14ac:dyDescent="0.25">
      <c r="A2131" s="2">
        <v>0.83</v>
      </c>
      <c r="B2131" s="2">
        <v>31.2</v>
      </c>
    </row>
    <row r="2132" spans="1:2" x14ac:dyDescent="0.25">
      <c r="A2132" s="3">
        <v>0.75</v>
      </c>
      <c r="B2132" s="3">
        <v>31.15</v>
      </c>
    </row>
    <row r="2133" spans="1:2" x14ac:dyDescent="0.25">
      <c r="A2133" s="2">
        <v>0.66</v>
      </c>
      <c r="B2133" s="2">
        <v>32.409999999999997</v>
      </c>
    </row>
    <row r="2134" spans="1:2" x14ac:dyDescent="0.25">
      <c r="A2134" s="3">
        <v>0.61</v>
      </c>
      <c r="B2134" s="3">
        <v>37.78</v>
      </c>
    </row>
    <row r="2135" spans="1:2" x14ac:dyDescent="0.25">
      <c r="A2135" s="2">
        <v>0.57999999999999996</v>
      </c>
      <c r="B2135" s="2">
        <v>33.07</v>
      </c>
    </row>
    <row r="2136" spans="1:2" x14ac:dyDescent="0.25">
      <c r="A2136" s="3">
        <v>0.52</v>
      </c>
      <c r="B2136" s="3">
        <v>35.75</v>
      </c>
    </row>
    <row r="2137" spans="1:2" x14ac:dyDescent="0.25">
      <c r="A2137" s="2">
        <v>0.48</v>
      </c>
      <c r="B2137" s="2">
        <v>30.57</v>
      </c>
    </row>
    <row r="2138" spans="1:2" x14ac:dyDescent="0.25">
      <c r="A2138" s="3">
        <v>0.46</v>
      </c>
      <c r="B2138" s="3">
        <v>39.76</v>
      </c>
    </row>
    <row r="2139" spans="1:2" x14ac:dyDescent="0.25">
      <c r="A2139" s="2">
        <v>0.44</v>
      </c>
      <c r="B2139" s="2">
        <v>36.46</v>
      </c>
    </row>
    <row r="2140" spans="1:2" x14ac:dyDescent="0.25">
      <c r="A2140" s="3">
        <v>0.3</v>
      </c>
      <c r="B2140" s="3">
        <v>29.04</v>
      </c>
    </row>
    <row r="2141" spans="1:2" x14ac:dyDescent="0.25">
      <c r="A2141" s="2">
        <v>0.93</v>
      </c>
      <c r="B2141" s="2">
        <v>35.14</v>
      </c>
    </row>
    <row r="2142" spans="1:2" x14ac:dyDescent="0.25">
      <c r="A2142" s="3">
        <v>0.82</v>
      </c>
      <c r="B2142" s="3">
        <v>34.299999999999997</v>
      </c>
    </row>
    <row r="2143" spans="1:2" x14ac:dyDescent="0.25">
      <c r="A2143" s="2">
        <v>0.77</v>
      </c>
      <c r="B2143" s="2">
        <v>30.57</v>
      </c>
    </row>
    <row r="2144" spans="1:2" x14ac:dyDescent="0.25">
      <c r="A2144" s="3">
        <v>0.66</v>
      </c>
      <c r="B2144" s="3">
        <v>33.61</v>
      </c>
    </row>
    <row r="2145" spans="1:2" x14ac:dyDescent="0.25">
      <c r="A2145" s="2">
        <v>0.55000000000000004</v>
      </c>
      <c r="B2145" s="2">
        <v>32.79</v>
      </c>
    </row>
    <row r="2146" spans="1:2" x14ac:dyDescent="0.25">
      <c r="A2146" s="3">
        <v>0.46</v>
      </c>
      <c r="B2146" s="3">
        <v>36.130000000000003</v>
      </c>
    </row>
    <row r="2147" spans="1:2" x14ac:dyDescent="0.25">
      <c r="A2147" s="2">
        <v>0.4</v>
      </c>
      <c r="B2147" s="2">
        <v>37.479999999999997</v>
      </c>
    </row>
    <row r="2148" spans="1:2" x14ac:dyDescent="0.25">
      <c r="A2148" s="3">
        <v>0.36</v>
      </c>
      <c r="B2148" s="3">
        <v>39.159999999999997</v>
      </c>
    </row>
    <row r="2149" spans="1:2" x14ac:dyDescent="0.25">
      <c r="A2149" s="2">
        <v>0.28999999999999998</v>
      </c>
      <c r="B2149" s="2">
        <v>30.34</v>
      </c>
    </row>
    <row r="2150" spans="1:2" x14ac:dyDescent="0.25">
      <c r="A2150" s="3">
        <v>0.28000000000000003</v>
      </c>
      <c r="B2150" s="3">
        <v>38.659999999999997</v>
      </c>
    </row>
    <row r="2151" spans="1:2" x14ac:dyDescent="0.25">
      <c r="A2151" s="2">
        <v>0.27</v>
      </c>
      <c r="B2151" s="2">
        <v>33.93</v>
      </c>
    </row>
    <row r="2152" spans="1:2" x14ac:dyDescent="0.25">
      <c r="A2152" s="3">
        <v>0.21</v>
      </c>
      <c r="B2152" s="3">
        <v>30.73</v>
      </c>
    </row>
    <row r="2153" spans="1:2" x14ac:dyDescent="0.25">
      <c r="A2153" s="2">
        <v>0.89</v>
      </c>
      <c r="B2153" s="2">
        <v>32.619999999999997</v>
      </c>
    </row>
    <row r="2154" spans="1:2" x14ac:dyDescent="0.25">
      <c r="A2154" s="3">
        <v>0.76</v>
      </c>
      <c r="B2154" s="3">
        <v>32.96</v>
      </c>
    </row>
    <row r="2155" spans="1:2" x14ac:dyDescent="0.25">
      <c r="A2155" s="2">
        <v>0.7</v>
      </c>
      <c r="B2155" s="2">
        <v>33.11</v>
      </c>
    </row>
    <row r="2156" spans="1:2" x14ac:dyDescent="0.25">
      <c r="A2156" s="3">
        <v>0.59</v>
      </c>
      <c r="B2156" s="3">
        <v>33.01</v>
      </c>
    </row>
    <row r="2157" spans="1:2" x14ac:dyDescent="0.25">
      <c r="A2157" s="2">
        <v>0.46</v>
      </c>
      <c r="B2157" s="2">
        <v>33.369999999999997</v>
      </c>
    </row>
    <row r="2158" spans="1:2" x14ac:dyDescent="0.25">
      <c r="A2158" s="3">
        <v>0.44</v>
      </c>
      <c r="B2158" s="3">
        <v>31.27</v>
      </c>
    </row>
    <row r="2159" spans="1:2" x14ac:dyDescent="0.25">
      <c r="A2159" s="2">
        <v>0.44</v>
      </c>
      <c r="B2159" s="2">
        <v>33.82</v>
      </c>
    </row>
    <row r="2160" spans="1:2" x14ac:dyDescent="0.25">
      <c r="A2160" s="3">
        <v>0.42</v>
      </c>
      <c r="B2160" s="3">
        <v>35.14</v>
      </c>
    </row>
    <row r="2161" spans="1:2" x14ac:dyDescent="0.25">
      <c r="A2161" s="2">
        <v>0.38</v>
      </c>
      <c r="B2161" s="2">
        <v>34.04</v>
      </c>
    </row>
    <row r="2162" spans="1:2" x14ac:dyDescent="0.25">
      <c r="A2162" s="3">
        <v>0.33</v>
      </c>
      <c r="B2162" s="3">
        <v>35.94</v>
      </c>
    </row>
    <row r="2163" spans="1:2" x14ac:dyDescent="0.25">
      <c r="A2163" s="2">
        <v>0.23</v>
      </c>
      <c r="B2163" s="2">
        <v>42.12</v>
      </c>
    </row>
    <row r="2164" spans="1:2" x14ac:dyDescent="0.25">
      <c r="A2164" s="3">
        <v>0.21</v>
      </c>
      <c r="B2164" s="3">
        <v>31.61</v>
      </c>
    </row>
    <row r="2165" spans="1:2" x14ac:dyDescent="0.25">
      <c r="A2165" s="2">
        <v>0.74</v>
      </c>
      <c r="B2165" s="2">
        <v>35.24</v>
      </c>
    </row>
    <row r="2166" spans="1:2" x14ac:dyDescent="0.25">
      <c r="A2166" s="3">
        <v>0.72</v>
      </c>
      <c r="B2166" s="3">
        <v>33.299999999999997</v>
      </c>
    </row>
    <row r="2167" spans="1:2" x14ac:dyDescent="0.25">
      <c r="A2167" s="2">
        <v>0.48</v>
      </c>
      <c r="B2167" s="2">
        <v>33.630000000000003</v>
      </c>
    </row>
    <row r="2168" spans="1:2" x14ac:dyDescent="0.25">
      <c r="A2168" s="3">
        <v>0.47</v>
      </c>
      <c r="B2168" s="3">
        <v>39.99</v>
      </c>
    </row>
    <row r="2169" spans="1:2" x14ac:dyDescent="0.25">
      <c r="A2169" s="2">
        <v>0.47</v>
      </c>
      <c r="B2169" s="2">
        <v>34.590000000000003</v>
      </c>
    </row>
    <row r="2170" spans="1:2" x14ac:dyDescent="0.25">
      <c r="A2170" s="3">
        <v>0.46</v>
      </c>
      <c r="B2170" s="3">
        <v>33.229999999999997</v>
      </c>
    </row>
    <row r="2171" spans="1:2" x14ac:dyDescent="0.25">
      <c r="A2171" s="2">
        <v>0.37</v>
      </c>
      <c r="B2171" s="2">
        <v>35.42</v>
      </c>
    </row>
    <row r="2172" spans="1:2" x14ac:dyDescent="0.25">
      <c r="A2172" s="3">
        <v>0.31</v>
      </c>
      <c r="B2172" s="3">
        <v>44.91</v>
      </c>
    </row>
    <row r="2173" spans="1:2" x14ac:dyDescent="0.25">
      <c r="A2173" s="2">
        <v>0.28000000000000003</v>
      </c>
      <c r="B2173" s="2">
        <v>31.4</v>
      </c>
    </row>
    <row r="2174" spans="1:2" x14ac:dyDescent="0.25">
      <c r="A2174" s="3">
        <v>0.23</v>
      </c>
      <c r="B2174" s="3">
        <v>41.2</v>
      </c>
    </row>
    <row r="2175" spans="1:2" x14ac:dyDescent="0.25">
      <c r="A2175" s="2">
        <v>0.19</v>
      </c>
      <c r="B2175" s="2">
        <v>37.450000000000003</v>
      </c>
    </row>
    <row r="2176" spans="1:2" x14ac:dyDescent="0.25">
      <c r="A2176" s="3">
        <v>0.03</v>
      </c>
      <c r="B2176" s="3">
        <v>37.36</v>
      </c>
    </row>
    <row r="2177" spans="1:2" x14ac:dyDescent="0.25">
      <c r="A2177" s="2">
        <v>3.15</v>
      </c>
      <c r="B2177" s="2">
        <v>21.79</v>
      </c>
    </row>
    <row r="2178" spans="1:2" x14ac:dyDescent="0.25">
      <c r="A2178" s="3">
        <v>0.77</v>
      </c>
      <c r="B2178" s="3">
        <v>32.880000000000003</v>
      </c>
    </row>
    <row r="2179" spans="1:2" x14ac:dyDescent="0.25">
      <c r="A2179" s="2">
        <v>0.57999999999999996</v>
      </c>
      <c r="B2179" s="2">
        <v>37.22</v>
      </c>
    </row>
    <row r="2180" spans="1:2" x14ac:dyDescent="0.25">
      <c r="A2180" s="3">
        <v>0.47</v>
      </c>
      <c r="B2180" s="3">
        <v>38.46</v>
      </c>
    </row>
    <row r="2181" spans="1:2" x14ac:dyDescent="0.25">
      <c r="A2181" s="2">
        <v>0.39</v>
      </c>
      <c r="B2181" s="2">
        <v>34.22</v>
      </c>
    </row>
    <row r="2182" spans="1:2" x14ac:dyDescent="0.25">
      <c r="A2182" s="3">
        <v>0.35</v>
      </c>
      <c r="B2182" s="3">
        <v>33.130000000000003</v>
      </c>
    </row>
    <row r="2183" spans="1:2" x14ac:dyDescent="0.25">
      <c r="A2183" s="2">
        <v>0.34</v>
      </c>
      <c r="B2183" s="2">
        <v>36.94</v>
      </c>
    </row>
    <row r="2184" spans="1:2" x14ac:dyDescent="0.25">
      <c r="A2184" s="3">
        <v>0.27</v>
      </c>
      <c r="B2184" s="3">
        <v>34.57</v>
      </c>
    </row>
    <row r="2185" spans="1:2" x14ac:dyDescent="0.25">
      <c r="A2185" s="2">
        <v>0.25</v>
      </c>
      <c r="B2185" s="2">
        <v>30.95</v>
      </c>
    </row>
    <row r="2186" spans="1:2" x14ac:dyDescent="0.25">
      <c r="A2186" s="3">
        <v>0.25</v>
      </c>
      <c r="B2186" s="3">
        <v>32.42</v>
      </c>
    </row>
    <row r="2187" spans="1:2" x14ac:dyDescent="0.25">
      <c r="A2187" s="2">
        <v>0.23</v>
      </c>
      <c r="B2187" s="2">
        <v>37.630000000000003</v>
      </c>
    </row>
    <row r="2188" spans="1:2" x14ac:dyDescent="0.25">
      <c r="A2188" s="3">
        <v>0.22</v>
      </c>
      <c r="B2188" s="3">
        <v>32.119999999999997</v>
      </c>
    </row>
    <row r="2189" spans="1:2" x14ac:dyDescent="0.25">
      <c r="A2189" s="2">
        <v>0.78</v>
      </c>
      <c r="B2189" s="2">
        <v>27.13</v>
      </c>
    </row>
    <row r="2190" spans="1:2" x14ac:dyDescent="0.25">
      <c r="A2190" s="3">
        <v>0.6</v>
      </c>
      <c r="B2190" s="3">
        <v>28.15</v>
      </c>
    </row>
    <row r="2191" spans="1:2" x14ac:dyDescent="0.25">
      <c r="A2191" s="2">
        <v>0.5</v>
      </c>
      <c r="B2191" s="2">
        <v>34.46</v>
      </c>
    </row>
    <row r="2192" spans="1:2" x14ac:dyDescent="0.25">
      <c r="A2192" s="3">
        <v>0.46</v>
      </c>
      <c r="B2192" s="3">
        <v>31.04</v>
      </c>
    </row>
    <row r="2193" spans="1:2" x14ac:dyDescent="0.25">
      <c r="A2193" s="2">
        <v>0.45</v>
      </c>
      <c r="B2193" s="2">
        <v>32.39</v>
      </c>
    </row>
    <row r="2194" spans="1:2" x14ac:dyDescent="0.25">
      <c r="A2194" s="3">
        <v>0.42</v>
      </c>
      <c r="B2194" s="3">
        <v>39.299999999999997</v>
      </c>
    </row>
    <row r="2195" spans="1:2" x14ac:dyDescent="0.25">
      <c r="A2195" s="2">
        <v>0.41</v>
      </c>
      <c r="B2195" s="2">
        <v>34.47</v>
      </c>
    </row>
    <row r="2196" spans="1:2" x14ac:dyDescent="0.25">
      <c r="A2196" s="3">
        <v>0.39</v>
      </c>
      <c r="B2196" s="3">
        <v>32.409999999999997</v>
      </c>
    </row>
    <row r="2197" spans="1:2" x14ac:dyDescent="0.25">
      <c r="A2197" s="2">
        <v>0.39</v>
      </c>
      <c r="B2197" s="2">
        <v>39.340000000000003</v>
      </c>
    </row>
    <row r="2198" spans="1:2" x14ac:dyDescent="0.25">
      <c r="A2198" s="3">
        <v>0.32</v>
      </c>
      <c r="B2198" s="3">
        <v>29.82</v>
      </c>
    </row>
    <row r="2199" spans="1:2" x14ac:dyDescent="0.25">
      <c r="A2199" s="2">
        <v>0.18</v>
      </c>
      <c r="B2199" s="2">
        <v>32.71</v>
      </c>
    </row>
    <row r="2200" spans="1:2" x14ac:dyDescent="0.25">
      <c r="A2200" s="3">
        <v>0.17</v>
      </c>
      <c r="B2200" s="3">
        <v>33.090000000000003</v>
      </c>
    </row>
    <row r="2201" spans="1:2" x14ac:dyDescent="0.25">
      <c r="A2201" s="2">
        <v>0.66</v>
      </c>
      <c r="B2201" s="2">
        <v>31.94</v>
      </c>
    </row>
    <row r="2202" spans="1:2" x14ac:dyDescent="0.25">
      <c r="A2202" s="3">
        <v>0.64</v>
      </c>
      <c r="B2202" s="3">
        <v>35.18</v>
      </c>
    </row>
    <row r="2203" spans="1:2" x14ac:dyDescent="0.25">
      <c r="A2203" s="2">
        <v>0.56999999999999995</v>
      </c>
      <c r="B2203" s="2">
        <v>30.35</v>
      </c>
    </row>
    <row r="2204" spans="1:2" x14ac:dyDescent="0.25">
      <c r="A2204" s="3">
        <v>0.53</v>
      </c>
      <c r="B2204" s="3">
        <v>35.56</v>
      </c>
    </row>
    <row r="2205" spans="1:2" x14ac:dyDescent="0.25">
      <c r="A2205" s="2">
        <v>0.52</v>
      </c>
      <c r="B2205" s="2">
        <v>29.52</v>
      </c>
    </row>
    <row r="2206" spans="1:2" x14ac:dyDescent="0.25">
      <c r="A2206" s="3">
        <v>0.47</v>
      </c>
      <c r="B2206" s="3">
        <v>32.04</v>
      </c>
    </row>
    <row r="2207" spans="1:2" x14ac:dyDescent="0.25">
      <c r="A2207" s="2">
        <v>0.35</v>
      </c>
      <c r="B2207" s="2">
        <v>30.87</v>
      </c>
    </row>
    <row r="2208" spans="1:2" x14ac:dyDescent="0.25">
      <c r="A2208" s="3">
        <v>0.18</v>
      </c>
      <c r="B2208" s="3">
        <v>29.75</v>
      </c>
    </row>
    <row r="2209" spans="1:2" x14ac:dyDescent="0.25">
      <c r="A2209" s="2">
        <v>0.17</v>
      </c>
      <c r="B2209" s="2">
        <v>40.130000000000003</v>
      </c>
    </row>
    <row r="2210" spans="1:2" x14ac:dyDescent="0.25">
      <c r="A2210" s="3">
        <v>0.16</v>
      </c>
      <c r="B2210" s="3">
        <v>37.409999999999997</v>
      </c>
    </row>
    <row r="2211" spans="1:2" x14ac:dyDescent="0.25">
      <c r="A2211" s="2">
        <v>0.15</v>
      </c>
      <c r="B2211" s="2">
        <v>35.159999999999997</v>
      </c>
    </row>
    <row r="2212" spans="1:2" x14ac:dyDescent="0.25">
      <c r="A2212" s="3">
        <v>0.14000000000000001</v>
      </c>
      <c r="B2212" s="3">
        <v>41.1</v>
      </c>
    </row>
    <row r="2213" spans="1:2" x14ac:dyDescent="0.25">
      <c r="A2213" s="2">
        <v>0.7</v>
      </c>
      <c r="B2213" s="2">
        <v>27.71</v>
      </c>
    </row>
    <row r="2214" spans="1:2" x14ac:dyDescent="0.25">
      <c r="A2214" s="3">
        <v>0.66</v>
      </c>
      <c r="B2214" s="3">
        <v>32.61</v>
      </c>
    </row>
    <row r="2215" spans="1:2" x14ac:dyDescent="0.25">
      <c r="A2215" s="2">
        <v>0.62</v>
      </c>
      <c r="B2215" s="2">
        <v>30.91</v>
      </c>
    </row>
    <row r="2216" spans="1:2" x14ac:dyDescent="0.25">
      <c r="A2216" s="3">
        <v>0.52</v>
      </c>
      <c r="B2216" s="3">
        <v>34.119999999999997</v>
      </c>
    </row>
    <row r="2217" spans="1:2" x14ac:dyDescent="0.25">
      <c r="A2217" s="2">
        <v>0.41</v>
      </c>
      <c r="B2217" s="2">
        <v>32.53</v>
      </c>
    </row>
    <row r="2218" spans="1:2" x14ac:dyDescent="0.25">
      <c r="A2218" s="3">
        <v>0.38</v>
      </c>
      <c r="B2218" s="3">
        <v>38.229999999999997</v>
      </c>
    </row>
    <row r="2219" spans="1:2" x14ac:dyDescent="0.25">
      <c r="A2219" s="2">
        <v>0.34</v>
      </c>
      <c r="B2219" s="2">
        <v>30.35</v>
      </c>
    </row>
    <row r="2220" spans="1:2" x14ac:dyDescent="0.25">
      <c r="A2220" s="3">
        <v>0.31</v>
      </c>
      <c r="B2220" s="3">
        <v>30.72</v>
      </c>
    </row>
    <row r="2221" spans="1:2" x14ac:dyDescent="0.25">
      <c r="A2221" s="2">
        <v>0.28999999999999998</v>
      </c>
      <c r="B2221" s="2">
        <v>28.95</v>
      </c>
    </row>
    <row r="2222" spans="1:2" x14ac:dyDescent="0.25">
      <c r="A2222" s="3">
        <v>0.27</v>
      </c>
      <c r="B2222" s="3">
        <v>36.630000000000003</v>
      </c>
    </row>
    <row r="2223" spans="1:2" x14ac:dyDescent="0.25">
      <c r="A2223" s="2">
        <v>0.25</v>
      </c>
      <c r="B2223" s="2">
        <v>36.25</v>
      </c>
    </row>
    <row r="2224" spans="1:2" x14ac:dyDescent="0.25">
      <c r="A2224" s="3">
        <v>0.22</v>
      </c>
      <c r="B2224" s="3">
        <v>42.97</v>
      </c>
    </row>
    <row r="2225" spans="1:2" x14ac:dyDescent="0.25">
      <c r="A2225" s="2">
        <v>2.0099999999999998</v>
      </c>
      <c r="B2225" s="2">
        <v>29.81</v>
      </c>
    </row>
    <row r="2226" spans="1:2" x14ac:dyDescent="0.25">
      <c r="A2226" s="3">
        <v>0.89</v>
      </c>
      <c r="B2226" s="3">
        <v>32.61</v>
      </c>
    </row>
    <row r="2227" spans="1:2" x14ac:dyDescent="0.25">
      <c r="A2227" s="2">
        <v>0.67</v>
      </c>
      <c r="B2227" s="2">
        <v>34.200000000000003</v>
      </c>
    </row>
    <row r="2228" spans="1:2" x14ac:dyDescent="0.25">
      <c r="A2228" s="3">
        <v>0.65</v>
      </c>
      <c r="B2228" s="3">
        <v>29.5</v>
      </c>
    </row>
    <row r="2229" spans="1:2" x14ac:dyDescent="0.25">
      <c r="A2229" s="2">
        <v>0.62</v>
      </c>
      <c r="B2229" s="2">
        <v>39.270000000000003</v>
      </c>
    </row>
    <row r="2230" spans="1:2" x14ac:dyDescent="0.25">
      <c r="A2230" s="3">
        <v>0.57999999999999996</v>
      </c>
      <c r="B2230" s="3">
        <v>33.799999999999997</v>
      </c>
    </row>
    <row r="2231" spans="1:2" x14ac:dyDescent="0.25">
      <c r="A2231" s="2">
        <v>0.5</v>
      </c>
      <c r="B2231" s="2">
        <v>40.58</v>
      </c>
    </row>
    <row r="2232" spans="1:2" x14ac:dyDescent="0.25">
      <c r="A2232" s="3">
        <v>0.49</v>
      </c>
      <c r="B2232" s="3">
        <v>39.090000000000003</v>
      </c>
    </row>
    <row r="2233" spans="1:2" x14ac:dyDescent="0.25">
      <c r="A2233" s="2">
        <v>0.3</v>
      </c>
      <c r="B2233" s="2">
        <v>34.479999999999997</v>
      </c>
    </row>
    <row r="2234" spans="1:2" x14ac:dyDescent="0.25">
      <c r="A2234" s="3">
        <v>0.25</v>
      </c>
      <c r="B2234" s="3">
        <v>38.520000000000003</v>
      </c>
    </row>
    <row r="2235" spans="1:2" x14ac:dyDescent="0.25">
      <c r="A2235" s="2">
        <v>0.11</v>
      </c>
      <c r="B2235" s="2">
        <v>42.26</v>
      </c>
    </row>
    <row r="2236" spans="1:2" x14ac:dyDescent="0.25">
      <c r="A2236" s="3">
        <v>0.02</v>
      </c>
      <c r="B2236" s="3">
        <v>37.630000000000003</v>
      </c>
    </row>
    <row r="2237" spans="1:2" x14ac:dyDescent="0.25">
      <c r="A2237" s="2">
        <v>1.06</v>
      </c>
      <c r="B2237" s="2">
        <v>32.67</v>
      </c>
    </row>
    <row r="2238" spans="1:2" x14ac:dyDescent="0.25">
      <c r="A2238" s="3">
        <v>0.62</v>
      </c>
      <c r="B2238" s="3">
        <v>36.549999999999997</v>
      </c>
    </row>
    <row r="2239" spans="1:2" x14ac:dyDescent="0.25">
      <c r="A2239" s="2">
        <v>0.6</v>
      </c>
      <c r="B2239" s="2">
        <v>33.619999999999997</v>
      </c>
    </row>
    <row r="2240" spans="1:2" x14ac:dyDescent="0.25">
      <c r="A2240" s="3">
        <v>0.55000000000000004</v>
      </c>
      <c r="B2240" s="3">
        <v>33.67</v>
      </c>
    </row>
    <row r="2241" spans="1:2" x14ac:dyDescent="0.25">
      <c r="A2241" s="2">
        <v>0.48</v>
      </c>
      <c r="B2241" s="2">
        <v>29.1</v>
      </c>
    </row>
    <row r="2242" spans="1:2" x14ac:dyDescent="0.25">
      <c r="A2242" s="3">
        <v>0.46</v>
      </c>
      <c r="B2242" s="3">
        <v>33.6</v>
      </c>
    </row>
    <row r="2243" spans="1:2" x14ac:dyDescent="0.25">
      <c r="A2243" s="2">
        <v>0.39</v>
      </c>
      <c r="B2243" s="2">
        <v>33.380000000000003</v>
      </c>
    </row>
    <row r="2244" spans="1:2" x14ac:dyDescent="0.25">
      <c r="A2244" s="3">
        <v>0.34</v>
      </c>
      <c r="B2244" s="3">
        <v>38.51</v>
      </c>
    </row>
    <row r="2245" spans="1:2" x14ac:dyDescent="0.25">
      <c r="A2245" s="2">
        <v>0.28999999999999998</v>
      </c>
      <c r="B2245" s="2">
        <v>33.83</v>
      </c>
    </row>
    <row r="2246" spans="1:2" x14ac:dyDescent="0.25">
      <c r="A2246" s="3">
        <v>0.28999999999999998</v>
      </c>
      <c r="B2246" s="3">
        <v>33.729999999999997</v>
      </c>
    </row>
    <row r="2247" spans="1:2" x14ac:dyDescent="0.25">
      <c r="A2247" s="2">
        <v>0.27</v>
      </c>
      <c r="B2247" s="2">
        <v>41.98</v>
      </c>
    </row>
    <row r="2248" spans="1:2" x14ac:dyDescent="0.25">
      <c r="A2248" s="3">
        <v>0.25</v>
      </c>
      <c r="B2248" s="3">
        <v>31.88</v>
      </c>
    </row>
    <row r="2249" spans="1:2" x14ac:dyDescent="0.25">
      <c r="A2249" s="2">
        <v>0.85</v>
      </c>
      <c r="B2249" s="2">
        <v>29.63</v>
      </c>
    </row>
    <row r="2250" spans="1:2" x14ac:dyDescent="0.25">
      <c r="A2250" s="3">
        <v>0.83</v>
      </c>
      <c r="B2250" s="3">
        <v>36.68</v>
      </c>
    </row>
    <row r="2251" spans="1:2" x14ac:dyDescent="0.25">
      <c r="A2251" s="2">
        <v>0.67</v>
      </c>
      <c r="B2251" s="2">
        <v>34.159999999999997</v>
      </c>
    </row>
    <row r="2252" spans="1:2" x14ac:dyDescent="0.25">
      <c r="A2252" s="3">
        <v>0.67</v>
      </c>
      <c r="B2252" s="3">
        <v>35.57</v>
      </c>
    </row>
    <row r="2253" spans="1:2" x14ac:dyDescent="0.25">
      <c r="A2253" s="2">
        <v>0.55000000000000004</v>
      </c>
      <c r="B2253" s="2">
        <v>35.32</v>
      </c>
    </row>
    <row r="2254" spans="1:2" x14ac:dyDescent="0.25">
      <c r="A2254" s="3">
        <v>0.53</v>
      </c>
      <c r="B2254" s="3">
        <v>32.25</v>
      </c>
    </row>
    <row r="2255" spans="1:2" x14ac:dyDescent="0.25">
      <c r="A2255" s="2">
        <v>0.5</v>
      </c>
      <c r="B2255" s="2">
        <v>29.75</v>
      </c>
    </row>
    <row r="2256" spans="1:2" x14ac:dyDescent="0.25">
      <c r="A2256" s="3">
        <v>0.45</v>
      </c>
      <c r="B2256" s="3">
        <v>43.55</v>
      </c>
    </row>
    <row r="2257" spans="1:2" x14ac:dyDescent="0.25">
      <c r="A2257" s="2">
        <v>0.39</v>
      </c>
      <c r="B2257" s="2">
        <v>34.03</v>
      </c>
    </row>
    <row r="2258" spans="1:2" x14ac:dyDescent="0.25">
      <c r="A2258" s="3">
        <v>0.32</v>
      </c>
      <c r="B2258" s="3">
        <v>34.33</v>
      </c>
    </row>
    <row r="2259" spans="1:2" x14ac:dyDescent="0.25">
      <c r="A2259" s="2">
        <v>0.09</v>
      </c>
      <c r="B2259" s="2">
        <v>37.909999999999997</v>
      </c>
    </row>
    <row r="2260" spans="1:2" x14ac:dyDescent="0.25">
      <c r="A2260" s="3">
        <v>0.08</v>
      </c>
      <c r="B2260" s="3">
        <v>42.34</v>
      </c>
    </row>
    <row r="2261" spans="1:2" x14ac:dyDescent="0.25">
      <c r="A2261" s="2">
        <v>0.76</v>
      </c>
      <c r="B2261" s="2">
        <v>35</v>
      </c>
    </row>
    <row r="2262" spans="1:2" x14ac:dyDescent="0.25">
      <c r="A2262" s="3">
        <v>0.66</v>
      </c>
      <c r="B2262" s="3">
        <v>35.369999999999997</v>
      </c>
    </row>
    <row r="2263" spans="1:2" x14ac:dyDescent="0.25">
      <c r="A2263" s="2">
        <v>0.5</v>
      </c>
      <c r="B2263" s="2">
        <v>29.29</v>
      </c>
    </row>
    <row r="2264" spans="1:2" x14ac:dyDescent="0.25">
      <c r="A2264" s="3">
        <v>0.46</v>
      </c>
      <c r="B2264" s="3">
        <v>33.700000000000003</v>
      </c>
    </row>
    <row r="2265" spans="1:2" x14ac:dyDescent="0.25">
      <c r="A2265" s="2">
        <v>0.44</v>
      </c>
      <c r="B2265" s="2">
        <v>36.69</v>
      </c>
    </row>
    <row r="2266" spans="1:2" x14ac:dyDescent="0.25">
      <c r="A2266" s="3">
        <v>0.43</v>
      </c>
      <c r="B2266" s="3">
        <v>32</v>
      </c>
    </row>
    <row r="2267" spans="1:2" x14ac:dyDescent="0.25">
      <c r="A2267" s="2">
        <v>0.42</v>
      </c>
      <c r="B2267" s="2">
        <v>30.26</v>
      </c>
    </row>
    <row r="2268" spans="1:2" x14ac:dyDescent="0.25">
      <c r="A2268" s="3">
        <v>0.35</v>
      </c>
      <c r="B2268" s="3">
        <v>32.49</v>
      </c>
    </row>
    <row r="2269" spans="1:2" x14ac:dyDescent="0.25">
      <c r="A2269" s="2">
        <v>0.34</v>
      </c>
      <c r="B2269" s="2">
        <v>37.08</v>
      </c>
    </row>
    <row r="2270" spans="1:2" x14ac:dyDescent="0.25">
      <c r="A2270" s="3">
        <v>0.33</v>
      </c>
      <c r="B2270" s="3">
        <v>32.340000000000003</v>
      </c>
    </row>
    <row r="2271" spans="1:2" x14ac:dyDescent="0.25">
      <c r="A2271" s="2">
        <v>0.22</v>
      </c>
      <c r="B2271" s="2">
        <v>35.99</v>
      </c>
    </row>
    <row r="2272" spans="1:2" x14ac:dyDescent="0.25">
      <c r="A2272" s="3">
        <v>0.2</v>
      </c>
      <c r="B2272" s="3">
        <v>43.72</v>
      </c>
    </row>
    <row r="2273" spans="1:2" x14ac:dyDescent="0.25">
      <c r="A2273" s="2">
        <v>0.76</v>
      </c>
      <c r="B2273" s="2">
        <v>34.950000000000003</v>
      </c>
    </row>
    <row r="2274" spans="1:2" x14ac:dyDescent="0.25">
      <c r="A2274" s="3">
        <v>0.45</v>
      </c>
      <c r="B2274" s="3">
        <v>37.64</v>
      </c>
    </row>
    <row r="2275" spans="1:2" x14ac:dyDescent="0.25">
      <c r="A2275" s="2">
        <v>0.44</v>
      </c>
      <c r="B2275" s="2">
        <v>31.81</v>
      </c>
    </row>
    <row r="2276" spans="1:2" x14ac:dyDescent="0.25">
      <c r="A2276" s="3">
        <v>0.43</v>
      </c>
      <c r="B2276" s="3">
        <v>32.14</v>
      </c>
    </row>
    <row r="2277" spans="1:2" x14ac:dyDescent="0.25">
      <c r="A2277" s="2">
        <v>0.42</v>
      </c>
      <c r="B2277" s="2">
        <v>29.48</v>
      </c>
    </row>
    <row r="2278" spans="1:2" x14ac:dyDescent="0.25">
      <c r="A2278" s="3">
        <v>0.37</v>
      </c>
      <c r="B2278" s="3">
        <v>36.29</v>
      </c>
    </row>
    <row r="2279" spans="1:2" x14ac:dyDescent="0.25">
      <c r="A2279" s="2">
        <v>0.35</v>
      </c>
      <c r="B2279" s="2">
        <v>30.7</v>
      </c>
    </row>
    <row r="2280" spans="1:2" x14ac:dyDescent="0.25">
      <c r="A2280" s="3">
        <v>0.33</v>
      </c>
      <c r="B2280" s="3">
        <v>31.33</v>
      </c>
    </row>
    <row r="2281" spans="1:2" x14ac:dyDescent="0.25">
      <c r="A2281" s="2">
        <v>0.32</v>
      </c>
      <c r="B2281" s="2">
        <v>33.909999999999997</v>
      </c>
    </row>
    <row r="2282" spans="1:2" x14ac:dyDescent="0.25">
      <c r="A2282" s="3">
        <v>0.27</v>
      </c>
      <c r="B2282" s="3">
        <v>37.19</v>
      </c>
    </row>
    <row r="2283" spans="1:2" x14ac:dyDescent="0.25">
      <c r="A2283" s="2">
        <v>0.2</v>
      </c>
      <c r="B2283" s="2">
        <v>39.19</v>
      </c>
    </row>
    <row r="2284" spans="1:2" x14ac:dyDescent="0.25">
      <c r="A2284" s="3">
        <v>0.1</v>
      </c>
      <c r="B2284" s="3">
        <v>38.61</v>
      </c>
    </row>
    <row r="2285" spans="1:2" x14ac:dyDescent="0.25">
      <c r="A2285" s="2">
        <v>0.66</v>
      </c>
      <c r="B2285" s="2">
        <v>28.87</v>
      </c>
    </row>
    <row r="2286" spans="1:2" x14ac:dyDescent="0.25">
      <c r="A2286" s="3">
        <v>0.62</v>
      </c>
      <c r="B2286" s="3">
        <v>38.85</v>
      </c>
    </row>
    <row r="2287" spans="1:2" x14ac:dyDescent="0.25">
      <c r="A2287" s="2">
        <v>0.56000000000000005</v>
      </c>
      <c r="B2287" s="2">
        <v>37.130000000000003</v>
      </c>
    </row>
    <row r="2288" spans="1:2" x14ac:dyDescent="0.25">
      <c r="A2288" s="3">
        <v>0.51</v>
      </c>
      <c r="B2288" s="3">
        <v>37.35</v>
      </c>
    </row>
    <row r="2289" spans="1:2" x14ac:dyDescent="0.25">
      <c r="A2289" s="2">
        <v>0.42</v>
      </c>
      <c r="B2289" s="2">
        <v>32.020000000000003</v>
      </c>
    </row>
    <row r="2290" spans="1:2" x14ac:dyDescent="0.25">
      <c r="A2290" s="3">
        <v>0.36</v>
      </c>
      <c r="B2290" s="3">
        <v>33.229999999999997</v>
      </c>
    </row>
    <row r="2291" spans="1:2" x14ac:dyDescent="0.25">
      <c r="A2291" s="2">
        <v>0.36</v>
      </c>
      <c r="B2291" s="2">
        <v>33.69</v>
      </c>
    </row>
    <row r="2292" spans="1:2" x14ac:dyDescent="0.25">
      <c r="A2292" s="3">
        <v>0.32</v>
      </c>
      <c r="B2292" s="3">
        <v>36.880000000000003</v>
      </c>
    </row>
    <row r="2293" spans="1:2" x14ac:dyDescent="0.25">
      <c r="A2293" s="2">
        <v>0.28999999999999998</v>
      </c>
      <c r="B2293" s="2">
        <v>33.53</v>
      </c>
    </row>
    <row r="2294" spans="1:2" x14ac:dyDescent="0.25">
      <c r="A2294" s="3">
        <v>0.17</v>
      </c>
      <c r="B2294" s="3">
        <v>38.270000000000003</v>
      </c>
    </row>
    <row r="2295" spans="1:2" x14ac:dyDescent="0.25">
      <c r="A2295" s="2">
        <v>7.0000000000000007E-2</v>
      </c>
      <c r="B2295" s="2">
        <v>32.75</v>
      </c>
    </row>
    <row r="2296" spans="1:2" x14ac:dyDescent="0.25">
      <c r="A2296" s="3">
        <v>0.02</v>
      </c>
      <c r="B2296" s="3">
        <v>34.47</v>
      </c>
    </row>
    <row r="2297" spans="1:2" x14ac:dyDescent="0.25">
      <c r="A2297" s="2">
        <v>0.65</v>
      </c>
      <c r="B2297" s="2">
        <v>31.29</v>
      </c>
    </row>
    <row r="2298" spans="1:2" x14ac:dyDescent="0.25">
      <c r="A2298" s="3">
        <v>0.49</v>
      </c>
      <c r="B2298" s="3">
        <v>35.1</v>
      </c>
    </row>
    <row r="2299" spans="1:2" x14ac:dyDescent="0.25">
      <c r="A2299" s="2">
        <v>0.44</v>
      </c>
      <c r="B2299" s="2">
        <v>30.38</v>
      </c>
    </row>
    <row r="2300" spans="1:2" x14ac:dyDescent="0.25">
      <c r="A2300" s="3">
        <v>0.44</v>
      </c>
      <c r="B2300" s="3">
        <v>36.46</v>
      </c>
    </row>
    <row r="2301" spans="1:2" x14ac:dyDescent="0.25">
      <c r="A2301" s="2">
        <v>0.4</v>
      </c>
      <c r="B2301" s="2">
        <v>33.64</v>
      </c>
    </row>
    <row r="2302" spans="1:2" x14ac:dyDescent="0.25">
      <c r="A2302" s="3">
        <v>0.38</v>
      </c>
      <c r="B2302" s="3">
        <v>36.090000000000003</v>
      </c>
    </row>
    <row r="2303" spans="1:2" x14ac:dyDescent="0.25">
      <c r="A2303" s="2">
        <v>0.34</v>
      </c>
      <c r="B2303" s="2">
        <v>30.42</v>
      </c>
    </row>
    <row r="2304" spans="1:2" x14ac:dyDescent="0.25">
      <c r="A2304" s="3">
        <v>0.26</v>
      </c>
      <c r="B2304" s="3">
        <v>32.119999999999997</v>
      </c>
    </row>
    <row r="2305" spans="1:2" x14ac:dyDescent="0.25">
      <c r="A2305" s="2">
        <v>0.23</v>
      </c>
      <c r="B2305" s="2">
        <v>40.729999999999997</v>
      </c>
    </row>
    <row r="2306" spans="1:2" x14ac:dyDescent="0.25">
      <c r="A2306" s="3">
        <v>0.21</v>
      </c>
      <c r="B2306" s="3">
        <v>35.69</v>
      </c>
    </row>
    <row r="2307" spans="1:2" x14ac:dyDescent="0.25">
      <c r="A2307" s="2">
        <v>0.16</v>
      </c>
      <c r="B2307" s="2">
        <v>35.39</v>
      </c>
    </row>
    <row r="2308" spans="1:2" x14ac:dyDescent="0.25">
      <c r="A2308" s="3">
        <v>0.04</v>
      </c>
      <c r="B2308" s="3">
        <v>35.24</v>
      </c>
    </row>
    <row r="2309" spans="1:2" x14ac:dyDescent="0.25">
      <c r="A2309" s="2">
        <v>3.64</v>
      </c>
      <c r="B2309" s="2">
        <v>20.62</v>
      </c>
    </row>
    <row r="2310" spans="1:2" x14ac:dyDescent="0.25">
      <c r="A2310" s="3">
        <v>3.06</v>
      </c>
      <c r="B2310" s="3">
        <v>26.6</v>
      </c>
    </row>
    <row r="2311" spans="1:2" x14ac:dyDescent="0.25">
      <c r="A2311" s="2">
        <v>0.61</v>
      </c>
      <c r="B2311" s="2">
        <v>32.31</v>
      </c>
    </row>
    <row r="2312" spans="1:2" x14ac:dyDescent="0.25">
      <c r="A2312" s="3">
        <v>0.56999999999999995</v>
      </c>
      <c r="B2312" s="3">
        <v>37.07</v>
      </c>
    </row>
    <row r="2313" spans="1:2" x14ac:dyDescent="0.25">
      <c r="A2313" s="2">
        <v>0.53</v>
      </c>
      <c r="B2313" s="2">
        <v>35.18</v>
      </c>
    </row>
    <row r="2314" spans="1:2" x14ac:dyDescent="0.25">
      <c r="A2314" s="3">
        <v>0.47</v>
      </c>
      <c r="B2314" s="3">
        <v>35.659999999999997</v>
      </c>
    </row>
    <row r="2315" spans="1:2" x14ac:dyDescent="0.25">
      <c r="A2315" s="2">
        <v>0.47</v>
      </c>
      <c r="B2315" s="2">
        <v>41.88</v>
      </c>
    </row>
    <row r="2316" spans="1:2" x14ac:dyDescent="0.25">
      <c r="A2316" s="3">
        <v>0.4</v>
      </c>
      <c r="B2316" s="3">
        <v>32.770000000000003</v>
      </c>
    </row>
    <row r="2317" spans="1:2" x14ac:dyDescent="0.25">
      <c r="A2317" s="2">
        <v>0.32</v>
      </c>
      <c r="B2317" s="2">
        <v>34.78</v>
      </c>
    </row>
    <row r="2318" spans="1:2" x14ac:dyDescent="0.25">
      <c r="A2318" s="3">
        <v>0.28999999999999998</v>
      </c>
      <c r="B2318" s="3">
        <v>32.369999999999997</v>
      </c>
    </row>
    <row r="2319" spans="1:2" x14ac:dyDescent="0.25">
      <c r="A2319" s="2">
        <v>0.27</v>
      </c>
      <c r="B2319" s="2">
        <v>35.81</v>
      </c>
    </row>
    <row r="2320" spans="1:2" x14ac:dyDescent="0.25">
      <c r="A2320" s="3">
        <v>0.14000000000000001</v>
      </c>
      <c r="B2320" s="3">
        <v>34.479999999999997</v>
      </c>
    </row>
    <row r="2321" spans="1:2" x14ac:dyDescent="0.25">
      <c r="A2321" s="2">
        <v>0.88</v>
      </c>
      <c r="B2321" s="2">
        <v>31.73</v>
      </c>
    </row>
    <row r="2322" spans="1:2" x14ac:dyDescent="0.25">
      <c r="A2322" s="3">
        <v>0.56000000000000005</v>
      </c>
      <c r="B2322" s="3">
        <v>32.53</v>
      </c>
    </row>
    <row r="2323" spans="1:2" x14ac:dyDescent="0.25">
      <c r="A2323" s="2">
        <v>0.49</v>
      </c>
      <c r="B2323" s="2">
        <v>39.81</v>
      </c>
    </row>
    <row r="2324" spans="1:2" x14ac:dyDescent="0.25">
      <c r="A2324" s="3">
        <v>0.48</v>
      </c>
      <c r="B2324" s="3">
        <v>40.64</v>
      </c>
    </row>
    <row r="2325" spans="1:2" x14ac:dyDescent="0.25">
      <c r="A2325" s="2">
        <v>0.43</v>
      </c>
      <c r="B2325" s="2">
        <v>32.11</v>
      </c>
    </row>
    <row r="2326" spans="1:2" x14ac:dyDescent="0.25">
      <c r="A2326" s="3">
        <v>0.39</v>
      </c>
      <c r="B2326" s="3">
        <v>39.869999999999997</v>
      </c>
    </row>
    <row r="2327" spans="1:2" x14ac:dyDescent="0.25">
      <c r="A2327" s="2">
        <v>0.22</v>
      </c>
      <c r="B2327" s="2">
        <v>36.119999999999997</v>
      </c>
    </row>
    <row r="2328" spans="1:2" x14ac:dyDescent="0.25">
      <c r="A2328" s="3">
        <v>0.18</v>
      </c>
      <c r="B2328" s="3">
        <v>38.770000000000003</v>
      </c>
    </row>
    <row r="2329" spans="1:2" x14ac:dyDescent="0.25">
      <c r="A2329" s="2">
        <v>0.16</v>
      </c>
      <c r="B2329" s="2">
        <v>38.81</v>
      </c>
    </row>
    <row r="2330" spans="1:2" x14ac:dyDescent="0.25">
      <c r="A2330" s="3">
        <v>0.14000000000000001</v>
      </c>
      <c r="B2330" s="3">
        <v>33.619999999999997</v>
      </c>
    </row>
    <row r="2331" spans="1:2" x14ac:dyDescent="0.25">
      <c r="A2331" s="2">
        <v>0.11</v>
      </c>
      <c r="B2331" s="2">
        <v>33.47</v>
      </c>
    </row>
    <row r="2332" spans="1:2" x14ac:dyDescent="0.25">
      <c r="A2332" s="3">
        <v>0.1</v>
      </c>
      <c r="B2332" s="3">
        <v>40.67</v>
      </c>
    </row>
    <row r="2333" spans="1:2" x14ac:dyDescent="0.25">
      <c r="A2333" s="2">
        <v>0.88</v>
      </c>
      <c r="B2333" s="2">
        <v>30.04</v>
      </c>
    </row>
    <row r="2334" spans="1:2" x14ac:dyDescent="0.25">
      <c r="A2334" s="3">
        <v>0.73</v>
      </c>
      <c r="B2334" s="3">
        <v>29.42</v>
      </c>
    </row>
    <row r="2335" spans="1:2" x14ac:dyDescent="0.25">
      <c r="A2335" s="2">
        <v>0.66</v>
      </c>
      <c r="B2335" s="2">
        <v>28.71</v>
      </c>
    </row>
    <row r="2336" spans="1:2" x14ac:dyDescent="0.25">
      <c r="A2336" s="3">
        <v>0.64</v>
      </c>
      <c r="B2336" s="3">
        <v>34.909999999999997</v>
      </c>
    </row>
    <row r="2337" spans="1:2" x14ac:dyDescent="0.25">
      <c r="A2337" s="2">
        <v>0.62</v>
      </c>
      <c r="B2337" s="2">
        <v>33.590000000000003</v>
      </c>
    </row>
    <row r="2338" spans="1:2" x14ac:dyDescent="0.25">
      <c r="A2338" s="3">
        <v>0.6</v>
      </c>
      <c r="B2338" s="3">
        <v>32.22</v>
      </c>
    </row>
    <row r="2339" spans="1:2" x14ac:dyDescent="0.25">
      <c r="A2339" s="2">
        <v>0.6</v>
      </c>
      <c r="B2339" s="2">
        <v>34.17</v>
      </c>
    </row>
    <row r="2340" spans="1:2" x14ac:dyDescent="0.25">
      <c r="A2340" s="3">
        <v>0.52</v>
      </c>
      <c r="B2340" s="3">
        <v>37.549999999999997</v>
      </c>
    </row>
    <row r="2341" spans="1:2" x14ac:dyDescent="0.25">
      <c r="A2341" s="2">
        <v>0.37</v>
      </c>
      <c r="B2341" s="2">
        <v>38</v>
      </c>
    </row>
    <row r="2342" spans="1:2" x14ac:dyDescent="0.25">
      <c r="A2342" s="3">
        <v>0.35</v>
      </c>
      <c r="B2342" s="3">
        <v>32.56</v>
      </c>
    </row>
    <row r="2343" spans="1:2" x14ac:dyDescent="0.25">
      <c r="A2343" s="2">
        <v>0.31</v>
      </c>
      <c r="B2343" s="2">
        <v>36.44</v>
      </c>
    </row>
    <row r="2344" spans="1:2" x14ac:dyDescent="0.25">
      <c r="A2344" s="3">
        <v>0.21</v>
      </c>
      <c r="B2344" s="3">
        <v>36</v>
      </c>
    </row>
    <row r="2345" spans="1:2" x14ac:dyDescent="0.25">
      <c r="A2345" s="2">
        <v>0.9</v>
      </c>
      <c r="B2345" s="2">
        <v>28.21</v>
      </c>
    </row>
    <row r="2346" spans="1:2" x14ac:dyDescent="0.25">
      <c r="A2346" s="3">
        <v>0.72</v>
      </c>
      <c r="B2346" s="3">
        <v>37.520000000000003</v>
      </c>
    </row>
    <row r="2347" spans="1:2" x14ac:dyDescent="0.25">
      <c r="A2347" s="2">
        <v>0.63</v>
      </c>
      <c r="B2347" s="2">
        <v>30.63</v>
      </c>
    </row>
    <row r="2348" spans="1:2" x14ac:dyDescent="0.25">
      <c r="A2348" s="3">
        <v>0.52</v>
      </c>
      <c r="B2348" s="3">
        <v>32.96</v>
      </c>
    </row>
    <row r="2349" spans="1:2" x14ac:dyDescent="0.25">
      <c r="A2349" s="2">
        <v>0.47</v>
      </c>
      <c r="B2349" s="2">
        <v>33.08</v>
      </c>
    </row>
    <row r="2350" spans="1:2" x14ac:dyDescent="0.25">
      <c r="A2350" s="3">
        <v>0.4</v>
      </c>
      <c r="B2350" s="3">
        <v>39.01</v>
      </c>
    </row>
    <row r="2351" spans="1:2" x14ac:dyDescent="0.25">
      <c r="A2351" s="2">
        <v>0.34</v>
      </c>
      <c r="B2351" s="2">
        <v>37.43</v>
      </c>
    </row>
    <row r="2352" spans="1:2" x14ac:dyDescent="0.25">
      <c r="A2352" s="3">
        <v>0.28999999999999998</v>
      </c>
      <c r="B2352" s="3">
        <v>30.24</v>
      </c>
    </row>
    <row r="2353" spans="1:2" x14ac:dyDescent="0.25">
      <c r="A2353" s="2">
        <v>0.28000000000000003</v>
      </c>
      <c r="B2353" s="2">
        <v>37.21</v>
      </c>
    </row>
    <row r="2354" spans="1:2" x14ac:dyDescent="0.25">
      <c r="A2354" s="3">
        <v>0.25</v>
      </c>
      <c r="B2354" s="3">
        <v>32.520000000000003</v>
      </c>
    </row>
    <row r="2355" spans="1:2" x14ac:dyDescent="0.25">
      <c r="A2355" s="2">
        <v>0.14000000000000001</v>
      </c>
      <c r="B2355" s="2">
        <v>37.590000000000003</v>
      </c>
    </row>
    <row r="2356" spans="1:2" x14ac:dyDescent="0.25">
      <c r="A2356" s="3">
        <v>0.12</v>
      </c>
      <c r="B2356" s="3">
        <v>35.049999999999997</v>
      </c>
    </row>
    <row r="2357" spans="1:2" x14ac:dyDescent="0.25">
      <c r="A2357" s="2">
        <v>0.94</v>
      </c>
      <c r="B2357" s="2">
        <v>29.36</v>
      </c>
    </row>
    <row r="2358" spans="1:2" x14ac:dyDescent="0.25">
      <c r="A2358" s="3">
        <v>0.88</v>
      </c>
      <c r="B2358" s="3">
        <v>36.85</v>
      </c>
    </row>
    <row r="2359" spans="1:2" x14ac:dyDescent="0.25">
      <c r="A2359" s="2">
        <v>0.73</v>
      </c>
      <c r="B2359" s="2">
        <v>33.6</v>
      </c>
    </row>
    <row r="2360" spans="1:2" x14ac:dyDescent="0.25">
      <c r="A2360" s="3">
        <v>0.73</v>
      </c>
      <c r="B2360" s="3">
        <v>36.92</v>
      </c>
    </row>
    <row r="2361" spans="1:2" x14ac:dyDescent="0.25">
      <c r="A2361" s="2">
        <v>0.6</v>
      </c>
      <c r="B2361" s="2">
        <v>34.76</v>
      </c>
    </row>
    <row r="2362" spans="1:2" x14ac:dyDescent="0.25">
      <c r="A2362" s="3">
        <v>0.49</v>
      </c>
      <c r="B2362" s="3">
        <v>30.59</v>
      </c>
    </row>
    <row r="2363" spans="1:2" x14ac:dyDescent="0.25">
      <c r="A2363" s="2">
        <v>0.47</v>
      </c>
      <c r="B2363" s="2">
        <v>33.5</v>
      </c>
    </row>
    <row r="2364" spans="1:2" x14ac:dyDescent="0.25">
      <c r="A2364" s="3">
        <v>0.45</v>
      </c>
      <c r="B2364" s="3">
        <v>34.35</v>
      </c>
    </row>
    <row r="2365" spans="1:2" x14ac:dyDescent="0.25">
      <c r="A2365" s="2">
        <v>0.34</v>
      </c>
      <c r="B2365" s="2">
        <v>44.31</v>
      </c>
    </row>
    <row r="2366" spans="1:2" x14ac:dyDescent="0.25">
      <c r="A2366" s="3">
        <v>0.31</v>
      </c>
      <c r="B2366" s="3">
        <v>43.06</v>
      </c>
    </row>
    <row r="2367" spans="1:2" x14ac:dyDescent="0.25">
      <c r="A2367" s="2">
        <v>0.16</v>
      </c>
      <c r="B2367" s="2">
        <v>42.03</v>
      </c>
    </row>
    <row r="2368" spans="1:2" x14ac:dyDescent="0.25">
      <c r="A2368" s="3">
        <v>0</v>
      </c>
      <c r="B2368" s="3">
        <v>38.630000000000003</v>
      </c>
    </row>
    <row r="2369" spans="1:2" x14ac:dyDescent="0.25">
      <c r="A2369" s="2">
        <v>0.76</v>
      </c>
      <c r="B2369" s="2">
        <v>29.05</v>
      </c>
    </row>
    <row r="2370" spans="1:2" x14ac:dyDescent="0.25">
      <c r="A2370" s="3">
        <v>0.71</v>
      </c>
      <c r="B2370" s="3">
        <v>36.909999999999997</v>
      </c>
    </row>
    <row r="2371" spans="1:2" x14ac:dyDescent="0.25">
      <c r="A2371" s="2">
        <v>0.56999999999999995</v>
      </c>
      <c r="B2371" s="2">
        <v>38.229999999999997</v>
      </c>
    </row>
    <row r="2372" spans="1:2" x14ac:dyDescent="0.25">
      <c r="A2372" s="3">
        <v>0.56000000000000005</v>
      </c>
      <c r="B2372" s="3">
        <v>38.86</v>
      </c>
    </row>
    <row r="2373" spans="1:2" x14ac:dyDescent="0.25">
      <c r="A2373" s="2">
        <v>0.55000000000000004</v>
      </c>
      <c r="B2373" s="2">
        <v>38.08</v>
      </c>
    </row>
    <row r="2374" spans="1:2" x14ac:dyDescent="0.25">
      <c r="A2374" s="3">
        <v>0.51</v>
      </c>
      <c r="B2374" s="3">
        <v>30.8</v>
      </c>
    </row>
    <row r="2375" spans="1:2" x14ac:dyDescent="0.25">
      <c r="A2375" s="2">
        <v>0.5</v>
      </c>
      <c r="B2375" s="2">
        <v>32.26</v>
      </c>
    </row>
    <row r="2376" spans="1:2" x14ac:dyDescent="0.25">
      <c r="A2376" s="3">
        <v>0.5</v>
      </c>
      <c r="B2376" s="3">
        <v>30.15</v>
      </c>
    </row>
    <row r="2377" spans="1:2" x14ac:dyDescent="0.25">
      <c r="A2377" s="2">
        <v>0.46</v>
      </c>
      <c r="B2377" s="2">
        <v>30.03</v>
      </c>
    </row>
    <row r="2378" spans="1:2" x14ac:dyDescent="0.25">
      <c r="A2378" s="3">
        <v>0.42</v>
      </c>
      <c r="B2378" s="3">
        <v>28.59</v>
      </c>
    </row>
    <row r="2379" spans="1:2" x14ac:dyDescent="0.25">
      <c r="A2379" s="2">
        <v>0.32</v>
      </c>
      <c r="B2379" s="2">
        <v>41.32</v>
      </c>
    </row>
    <row r="2380" spans="1:2" x14ac:dyDescent="0.25">
      <c r="A2380" s="3">
        <v>0.28999999999999998</v>
      </c>
      <c r="B2380" s="3">
        <v>33.799999999999997</v>
      </c>
    </row>
    <row r="2381" spans="1:2" x14ac:dyDescent="0.25">
      <c r="A2381" s="2">
        <v>0.79</v>
      </c>
      <c r="B2381" s="2">
        <v>35.04</v>
      </c>
    </row>
    <row r="2382" spans="1:2" x14ac:dyDescent="0.25">
      <c r="A2382" s="3">
        <v>0.5</v>
      </c>
      <c r="B2382" s="3">
        <v>35.979999999999997</v>
      </c>
    </row>
    <row r="2383" spans="1:2" x14ac:dyDescent="0.25">
      <c r="A2383" s="2">
        <v>0.49</v>
      </c>
      <c r="B2383" s="2">
        <v>31.49</v>
      </c>
    </row>
    <row r="2384" spans="1:2" x14ac:dyDescent="0.25">
      <c r="A2384" s="3">
        <v>0.46</v>
      </c>
      <c r="B2384" s="3">
        <v>30.54</v>
      </c>
    </row>
    <row r="2385" spans="1:2" x14ac:dyDescent="0.25">
      <c r="A2385" s="2">
        <v>0.45</v>
      </c>
      <c r="B2385" s="2">
        <v>36.200000000000003</v>
      </c>
    </row>
    <row r="2386" spans="1:2" x14ac:dyDescent="0.25">
      <c r="A2386" s="3">
        <v>0.42</v>
      </c>
      <c r="B2386" s="3">
        <v>30.25</v>
      </c>
    </row>
    <row r="2387" spans="1:2" x14ac:dyDescent="0.25">
      <c r="A2387" s="2">
        <v>0.41</v>
      </c>
      <c r="B2387" s="2">
        <v>37.369999999999997</v>
      </c>
    </row>
    <row r="2388" spans="1:2" x14ac:dyDescent="0.25">
      <c r="A2388" s="3">
        <v>0.41</v>
      </c>
      <c r="B2388" s="3">
        <v>36.43</v>
      </c>
    </row>
    <row r="2389" spans="1:2" x14ac:dyDescent="0.25">
      <c r="A2389" s="2">
        <v>0.39</v>
      </c>
      <c r="B2389" s="2">
        <v>32.97</v>
      </c>
    </row>
    <row r="2390" spans="1:2" x14ac:dyDescent="0.25">
      <c r="A2390" s="3">
        <v>0.35</v>
      </c>
      <c r="B2390" s="3">
        <v>32.630000000000003</v>
      </c>
    </row>
    <row r="2391" spans="1:2" x14ac:dyDescent="0.25">
      <c r="A2391" s="2">
        <v>0.34</v>
      </c>
      <c r="B2391" s="2">
        <v>37.619999999999997</v>
      </c>
    </row>
    <row r="2392" spans="1:2" x14ac:dyDescent="0.25">
      <c r="A2392" s="3">
        <v>0.14000000000000001</v>
      </c>
      <c r="B2392" s="3">
        <v>33.47</v>
      </c>
    </row>
    <row r="2393" spans="1:2" x14ac:dyDescent="0.25">
      <c r="A2393" s="2">
        <v>0.72</v>
      </c>
      <c r="B2393" s="2">
        <v>33.909999999999997</v>
      </c>
    </row>
    <row r="2394" spans="1:2" x14ac:dyDescent="0.25">
      <c r="A2394" s="3">
        <v>0.71</v>
      </c>
      <c r="B2394" s="3">
        <v>35.57</v>
      </c>
    </row>
    <row r="2395" spans="1:2" x14ac:dyDescent="0.25">
      <c r="A2395" s="2">
        <v>0.69</v>
      </c>
      <c r="B2395" s="2">
        <v>39.04</v>
      </c>
    </row>
    <row r="2396" spans="1:2" x14ac:dyDescent="0.25">
      <c r="A2396" s="3">
        <v>0.63</v>
      </c>
      <c r="B2396" s="3">
        <v>34.950000000000003</v>
      </c>
    </row>
    <row r="2397" spans="1:2" x14ac:dyDescent="0.25">
      <c r="A2397" s="2">
        <v>0.55000000000000004</v>
      </c>
      <c r="B2397" s="2">
        <v>26.79</v>
      </c>
    </row>
    <row r="2398" spans="1:2" x14ac:dyDescent="0.25">
      <c r="A2398" s="3">
        <v>0.45</v>
      </c>
      <c r="B2398" s="3">
        <v>39.950000000000003</v>
      </c>
    </row>
    <row r="2399" spans="1:2" x14ac:dyDescent="0.25">
      <c r="A2399" s="2">
        <v>0.43</v>
      </c>
      <c r="B2399" s="2">
        <v>32.880000000000003</v>
      </c>
    </row>
    <row r="2400" spans="1:2" x14ac:dyDescent="0.25">
      <c r="A2400" s="3">
        <v>0.41</v>
      </c>
      <c r="B2400" s="3">
        <v>33</v>
      </c>
    </row>
    <row r="2401" spans="1:2" x14ac:dyDescent="0.25">
      <c r="A2401" s="2">
        <v>0.41</v>
      </c>
      <c r="B2401" s="2">
        <v>31.83</v>
      </c>
    </row>
    <row r="2402" spans="1:2" x14ac:dyDescent="0.25">
      <c r="A2402" s="3">
        <v>0.39</v>
      </c>
      <c r="B2402" s="3">
        <v>32.61</v>
      </c>
    </row>
    <row r="2403" spans="1:2" x14ac:dyDescent="0.25">
      <c r="A2403" s="2">
        <v>0.31</v>
      </c>
      <c r="B2403" s="2">
        <v>38.43</v>
      </c>
    </row>
    <row r="2404" spans="1:2" x14ac:dyDescent="0.25">
      <c r="A2404" s="3">
        <v>0.28000000000000003</v>
      </c>
      <c r="B2404" s="3">
        <v>39.29</v>
      </c>
    </row>
    <row r="2405" spans="1:2" x14ac:dyDescent="0.25">
      <c r="A2405" s="2">
        <v>0.79</v>
      </c>
      <c r="B2405" s="2">
        <v>31.32</v>
      </c>
    </row>
    <row r="2406" spans="1:2" x14ac:dyDescent="0.25">
      <c r="A2406" s="3">
        <v>0.67</v>
      </c>
      <c r="B2406" s="3">
        <v>37.21</v>
      </c>
    </row>
    <row r="2407" spans="1:2" x14ac:dyDescent="0.25">
      <c r="A2407" s="2">
        <v>0.62</v>
      </c>
      <c r="B2407" s="2">
        <v>29.43</v>
      </c>
    </row>
    <row r="2408" spans="1:2" x14ac:dyDescent="0.25">
      <c r="A2408" s="3">
        <v>0.44</v>
      </c>
      <c r="B2408" s="3">
        <v>29.48</v>
      </c>
    </row>
    <row r="2409" spans="1:2" x14ac:dyDescent="0.25">
      <c r="A2409" s="2">
        <v>0.44</v>
      </c>
      <c r="B2409" s="2">
        <v>28.22</v>
      </c>
    </row>
    <row r="2410" spans="1:2" x14ac:dyDescent="0.25">
      <c r="A2410" s="3">
        <v>0.44</v>
      </c>
      <c r="B2410" s="3">
        <v>41.37</v>
      </c>
    </row>
    <row r="2411" spans="1:2" x14ac:dyDescent="0.25">
      <c r="A2411" s="2">
        <v>0.42</v>
      </c>
      <c r="B2411" s="2">
        <v>38.82</v>
      </c>
    </row>
    <row r="2412" spans="1:2" x14ac:dyDescent="0.25">
      <c r="A2412" s="3">
        <v>0.34</v>
      </c>
      <c r="B2412" s="3">
        <v>35.47</v>
      </c>
    </row>
    <row r="2413" spans="1:2" x14ac:dyDescent="0.25">
      <c r="A2413" s="2">
        <v>0.28999999999999998</v>
      </c>
      <c r="B2413" s="2">
        <v>34.24</v>
      </c>
    </row>
    <row r="2414" spans="1:2" x14ac:dyDescent="0.25">
      <c r="A2414" s="3">
        <v>0.28000000000000003</v>
      </c>
      <c r="B2414" s="3">
        <v>26.75</v>
      </c>
    </row>
    <row r="2415" spans="1:2" x14ac:dyDescent="0.25">
      <c r="A2415" s="2">
        <v>0.14000000000000001</v>
      </c>
      <c r="B2415" s="2">
        <v>33.380000000000003</v>
      </c>
    </row>
    <row r="2416" spans="1:2" x14ac:dyDescent="0.25">
      <c r="A2416" s="3">
        <v>0.09</v>
      </c>
      <c r="B2416" s="3">
        <v>32.56</v>
      </c>
    </row>
    <row r="2417" spans="1:2" x14ac:dyDescent="0.25">
      <c r="A2417" s="2">
        <v>1.84</v>
      </c>
      <c r="B2417" s="2">
        <v>31.9</v>
      </c>
    </row>
    <row r="2418" spans="1:2" x14ac:dyDescent="0.25">
      <c r="A2418" s="3">
        <v>0.7</v>
      </c>
      <c r="B2418" s="3">
        <v>37.200000000000003</v>
      </c>
    </row>
    <row r="2419" spans="1:2" x14ac:dyDescent="0.25">
      <c r="A2419" s="2">
        <v>0.67</v>
      </c>
      <c r="B2419" s="2">
        <v>31.46</v>
      </c>
    </row>
    <row r="2420" spans="1:2" x14ac:dyDescent="0.25">
      <c r="A2420" s="3">
        <v>0.59</v>
      </c>
      <c r="B2420" s="3">
        <v>39.08</v>
      </c>
    </row>
    <row r="2421" spans="1:2" x14ac:dyDescent="0.25">
      <c r="A2421" s="2">
        <v>0.56000000000000005</v>
      </c>
      <c r="B2421" s="2">
        <v>31.69</v>
      </c>
    </row>
    <row r="2422" spans="1:2" x14ac:dyDescent="0.25">
      <c r="A2422" s="3">
        <v>0.54</v>
      </c>
      <c r="B2422" s="3">
        <v>32.380000000000003</v>
      </c>
    </row>
    <row r="2423" spans="1:2" x14ac:dyDescent="0.25">
      <c r="A2423" s="2">
        <v>0.49</v>
      </c>
      <c r="B2423" s="2">
        <v>30.87</v>
      </c>
    </row>
    <row r="2424" spans="1:2" x14ac:dyDescent="0.25">
      <c r="A2424" s="3">
        <v>0.4</v>
      </c>
      <c r="B2424" s="3">
        <v>37.44</v>
      </c>
    </row>
    <row r="2425" spans="1:2" x14ac:dyDescent="0.25">
      <c r="A2425" s="2">
        <v>0.38</v>
      </c>
      <c r="B2425" s="2">
        <v>33.86</v>
      </c>
    </row>
    <row r="2426" spans="1:2" x14ac:dyDescent="0.25">
      <c r="A2426" s="3">
        <v>0.37</v>
      </c>
      <c r="B2426" s="3">
        <v>31.86</v>
      </c>
    </row>
    <row r="2427" spans="1:2" x14ac:dyDescent="0.25">
      <c r="A2427" s="2">
        <v>0.33</v>
      </c>
      <c r="B2427" s="2">
        <v>40.96</v>
      </c>
    </row>
    <row r="2428" spans="1:2" x14ac:dyDescent="0.25">
      <c r="A2428" s="3">
        <v>0.14000000000000001</v>
      </c>
      <c r="B2428" s="3">
        <v>36.51</v>
      </c>
    </row>
    <row r="2429" spans="1:2" x14ac:dyDescent="0.25">
      <c r="A2429" s="2">
        <v>0.66</v>
      </c>
      <c r="B2429" s="2">
        <v>39.67</v>
      </c>
    </row>
    <row r="2430" spans="1:2" x14ac:dyDescent="0.25">
      <c r="A2430" s="3">
        <v>0.65</v>
      </c>
      <c r="B2430" s="3">
        <v>32.25</v>
      </c>
    </row>
    <row r="2431" spans="1:2" x14ac:dyDescent="0.25">
      <c r="A2431" s="2">
        <v>0.59</v>
      </c>
      <c r="B2431" s="2">
        <v>33.71</v>
      </c>
    </row>
    <row r="2432" spans="1:2" x14ac:dyDescent="0.25">
      <c r="A2432" s="3">
        <v>0.56999999999999995</v>
      </c>
      <c r="B2432" s="3">
        <v>30.47</v>
      </c>
    </row>
    <row r="2433" spans="1:2" x14ac:dyDescent="0.25">
      <c r="A2433" s="2">
        <v>0.54</v>
      </c>
      <c r="B2433" s="2">
        <v>31.75</v>
      </c>
    </row>
    <row r="2434" spans="1:2" x14ac:dyDescent="0.25">
      <c r="A2434" s="3">
        <v>0.35</v>
      </c>
      <c r="B2434" s="3">
        <v>38.79</v>
      </c>
    </row>
    <row r="2435" spans="1:2" x14ac:dyDescent="0.25">
      <c r="A2435" s="2">
        <v>0.27</v>
      </c>
      <c r="B2435" s="2">
        <v>35.33</v>
      </c>
    </row>
    <row r="2436" spans="1:2" x14ac:dyDescent="0.25">
      <c r="A2436" s="3">
        <v>0.23</v>
      </c>
      <c r="B2436" s="3">
        <v>42.91</v>
      </c>
    </row>
    <row r="2437" spans="1:2" x14ac:dyDescent="0.25">
      <c r="A2437" s="2">
        <v>0.13</v>
      </c>
      <c r="B2437" s="2">
        <v>38.380000000000003</v>
      </c>
    </row>
    <row r="2438" spans="1:2" x14ac:dyDescent="0.25">
      <c r="A2438" s="3">
        <v>0.12</v>
      </c>
      <c r="B2438" s="3">
        <v>34.090000000000003</v>
      </c>
    </row>
    <row r="2439" spans="1:2" x14ac:dyDescent="0.25">
      <c r="A2439" s="2">
        <v>0.04</v>
      </c>
      <c r="B2439" s="2">
        <v>40.21</v>
      </c>
    </row>
    <row r="2440" spans="1:2" x14ac:dyDescent="0.25">
      <c r="A2440" s="3">
        <v>0.02</v>
      </c>
      <c r="B2440" s="3">
        <v>37.909999999999997</v>
      </c>
    </row>
    <row r="2441" spans="1:2" x14ac:dyDescent="0.25">
      <c r="A2441" s="2">
        <v>0.72</v>
      </c>
      <c r="B2441" s="2">
        <v>31.02</v>
      </c>
    </row>
    <row r="2442" spans="1:2" x14ac:dyDescent="0.25">
      <c r="A2442" s="3">
        <v>0.68</v>
      </c>
      <c r="B2442" s="3">
        <v>27.62</v>
      </c>
    </row>
    <row r="2443" spans="1:2" x14ac:dyDescent="0.25">
      <c r="A2443" s="2">
        <v>0.61</v>
      </c>
      <c r="B2443" s="2">
        <v>30.8</v>
      </c>
    </row>
    <row r="2444" spans="1:2" x14ac:dyDescent="0.25">
      <c r="A2444" s="3">
        <v>0.55000000000000004</v>
      </c>
      <c r="B2444" s="3">
        <v>38.799999999999997</v>
      </c>
    </row>
    <row r="2445" spans="1:2" x14ac:dyDescent="0.25">
      <c r="A2445" s="2">
        <v>0.45</v>
      </c>
      <c r="B2445" s="2">
        <v>34.979999999999997</v>
      </c>
    </row>
    <row r="2446" spans="1:2" x14ac:dyDescent="0.25">
      <c r="A2446" s="3">
        <v>0.44</v>
      </c>
      <c r="B2446" s="3">
        <v>37.9</v>
      </c>
    </row>
    <row r="2447" spans="1:2" x14ac:dyDescent="0.25">
      <c r="A2447" s="2">
        <v>0.44</v>
      </c>
      <c r="B2447" s="2">
        <v>31.16</v>
      </c>
    </row>
    <row r="2448" spans="1:2" x14ac:dyDescent="0.25">
      <c r="A2448" s="3">
        <v>0.44</v>
      </c>
      <c r="B2448" s="3">
        <v>35.869999999999997</v>
      </c>
    </row>
    <row r="2449" spans="1:2" x14ac:dyDescent="0.25">
      <c r="A2449" s="2">
        <v>0.33</v>
      </c>
      <c r="B2449" s="2">
        <v>35</v>
      </c>
    </row>
    <row r="2450" spans="1:2" x14ac:dyDescent="0.25">
      <c r="A2450" s="3">
        <v>0.17</v>
      </c>
      <c r="B2450" s="3">
        <v>32.32</v>
      </c>
    </row>
    <row r="2451" spans="1:2" x14ac:dyDescent="0.25">
      <c r="A2451" s="2">
        <v>0.13</v>
      </c>
      <c r="B2451" s="2">
        <v>38.090000000000003</v>
      </c>
    </row>
    <row r="2452" spans="1:2" x14ac:dyDescent="0.25">
      <c r="A2452" s="3">
        <v>0.03</v>
      </c>
      <c r="B2452" s="3">
        <v>32.270000000000003</v>
      </c>
    </row>
    <row r="2453" spans="1:2" x14ac:dyDescent="0.25">
      <c r="A2453" s="2">
        <v>0.9</v>
      </c>
      <c r="B2453" s="2">
        <v>34.31</v>
      </c>
    </row>
    <row r="2454" spans="1:2" x14ac:dyDescent="0.25">
      <c r="A2454" s="3">
        <v>0.73</v>
      </c>
      <c r="B2454" s="3">
        <v>34.270000000000003</v>
      </c>
    </row>
    <row r="2455" spans="1:2" x14ac:dyDescent="0.25">
      <c r="A2455" s="2">
        <v>0.73</v>
      </c>
      <c r="B2455" s="2">
        <v>35.81</v>
      </c>
    </row>
    <row r="2456" spans="1:2" x14ac:dyDescent="0.25">
      <c r="A2456" s="3">
        <v>0.55000000000000004</v>
      </c>
      <c r="B2456" s="3">
        <v>30.68</v>
      </c>
    </row>
    <row r="2457" spans="1:2" x14ac:dyDescent="0.25">
      <c r="A2457" s="2">
        <v>0.54</v>
      </c>
      <c r="B2457" s="2">
        <v>31.81</v>
      </c>
    </row>
    <row r="2458" spans="1:2" x14ac:dyDescent="0.25">
      <c r="A2458" s="3">
        <v>0.48</v>
      </c>
      <c r="B2458" s="3">
        <v>37.049999999999997</v>
      </c>
    </row>
    <row r="2459" spans="1:2" x14ac:dyDescent="0.25">
      <c r="A2459" s="2">
        <v>0.45</v>
      </c>
      <c r="B2459" s="2">
        <v>27.58</v>
      </c>
    </row>
    <row r="2460" spans="1:2" x14ac:dyDescent="0.25">
      <c r="A2460" s="3">
        <v>0.44</v>
      </c>
      <c r="B2460" s="3">
        <v>31.05</v>
      </c>
    </row>
    <row r="2461" spans="1:2" x14ac:dyDescent="0.25">
      <c r="A2461" s="2">
        <v>0.4</v>
      </c>
      <c r="B2461" s="2">
        <v>33.630000000000003</v>
      </c>
    </row>
    <row r="2462" spans="1:2" x14ac:dyDescent="0.25">
      <c r="A2462" s="3">
        <v>0.31</v>
      </c>
      <c r="B2462" s="3">
        <v>34.200000000000003</v>
      </c>
    </row>
    <row r="2463" spans="1:2" x14ac:dyDescent="0.25">
      <c r="A2463" s="2">
        <v>0.16</v>
      </c>
      <c r="B2463" s="2">
        <v>35.51</v>
      </c>
    </row>
    <row r="2464" spans="1:2" x14ac:dyDescent="0.25">
      <c r="A2464" s="3">
        <v>0</v>
      </c>
      <c r="B2464" s="3">
        <v>38.340000000000003</v>
      </c>
    </row>
    <row r="2465" spans="1:2" x14ac:dyDescent="0.25">
      <c r="A2465" s="2">
        <v>2.98</v>
      </c>
      <c r="B2465" s="2">
        <v>22.87</v>
      </c>
    </row>
    <row r="2466" spans="1:2" x14ac:dyDescent="0.25">
      <c r="A2466" s="3">
        <v>0.8</v>
      </c>
      <c r="B2466" s="3">
        <v>31.28</v>
      </c>
    </row>
    <row r="2467" spans="1:2" x14ac:dyDescent="0.25">
      <c r="A2467" s="2">
        <v>0.62</v>
      </c>
      <c r="B2467" s="2">
        <v>38.01</v>
      </c>
    </row>
    <row r="2468" spans="1:2" x14ac:dyDescent="0.25">
      <c r="A2468" s="3">
        <v>0.54</v>
      </c>
      <c r="B2468" s="3">
        <v>36.39</v>
      </c>
    </row>
    <row r="2469" spans="1:2" x14ac:dyDescent="0.25">
      <c r="A2469" s="2">
        <v>0.48</v>
      </c>
      <c r="B2469" s="2">
        <v>37.17</v>
      </c>
    </row>
    <row r="2470" spans="1:2" x14ac:dyDescent="0.25">
      <c r="A2470" s="3">
        <v>0.43</v>
      </c>
      <c r="B2470" s="3">
        <v>33.32</v>
      </c>
    </row>
    <row r="2471" spans="1:2" x14ac:dyDescent="0.25">
      <c r="A2471" s="2">
        <v>0.43</v>
      </c>
      <c r="B2471" s="2">
        <v>38.43</v>
      </c>
    </row>
    <row r="2472" spans="1:2" x14ac:dyDescent="0.25">
      <c r="A2472" s="3">
        <v>0.42</v>
      </c>
      <c r="B2472" s="3">
        <v>34.630000000000003</v>
      </c>
    </row>
    <row r="2473" spans="1:2" x14ac:dyDescent="0.25">
      <c r="A2473" s="2">
        <v>0.4</v>
      </c>
      <c r="B2473" s="2">
        <v>33.369999999999997</v>
      </c>
    </row>
    <row r="2474" spans="1:2" x14ac:dyDescent="0.25">
      <c r="A2474" s="3">
        <v>0.33</v>
      </c>
      <c r="B2474" s="3">
        <v>35.79</v>
      </c>
    </row>
    <row r="2475" spans="1:2" x14ac:dyDescent="0.25">
      <c r="A2475" s="2">
        <v>0.3</v>
      </c>
      <c r="B2475" s="2">
        <v>31.33</v>
      </c>
    </row>
    <row r="2476" spans="1:2" x14ac:dyDescent="0.25">
      <c r="A2476" s="3">
        <v>0.28000000000000003</v>
      </c>
      <c r="B2476" s="3">
        <v>32.89</v>
      </c>
    </row>
    <row r="2477" spans="1:2" x14ac:dyDescent="0.25">
      <c r="A2477" s="2">
        <v>0.85</v>
      </c>
      <c r="B2477" s="2">
        <v>36.65</v>
      </c>
    </row>
    <row r="2478" spans="1:2" x14ac:dyDescent="0.25">
      <c r="A2478" s="3">
        <v>0.63</v>
      </c>
      <c r="B2478" s="3">
        <v>32.630000000000003</v>
      </c>
    </row>
    <row r="2479" spans="1:2" x14ac:dyDescent="0.25">
      <c r="A2479" s="2">
        <v>0.56000000000000005</v>
      </c>
      <c r="B2479" s="2">
        <v>33.6</v>
      </c>
    </row>
    <row r="2480" spans="1:2" x14ac:dyDescent="0.25">
      <c r="A2480" s="3">
        <v>0.56000000000000005</v>
      </c>
      <c r="B2480" s="3">
        <v>33.99</v>
      </c>
    </row>
    <row r="2481" spans="1:2" x14ac:dyDescent="0.25">
      <c r="A2481" s="2">
        <v>0.51</v>
      </c>
      <c r="B2481" s="2">
        <v>38.85</v>
      </c>
    </row>
    <row r="2482" spans="1:2" x14ac:dyDescent="0.25">
      <c r="A2482" s="3">
        <v>0.48</v>
      </c>
      <c r="B2482" s="3">
        <v>31.6</v>
      </c>
    </row>
    <row r="2483" spans="1:2" x14ac:dyDescent="0.25">
      <c r="A2483" s="2">
        <v>0.45</v>
      </c>
      <c r="B2483" s="2">
        <v>36.340000000000003</v>
      </c>
    </row>
    <row r="2484" spans="1:2" x14ac:dyDescent="0.25">
      <c r="A2484" s="3">
        <v>0.3</v>
      </c>
      <c r="B2484" s="3">
        <v>34.76</v>
      </c>
    </row>
    <row r="2485" spans="1:2" x14ac:dyDescent="0.25">
      <c r="A2485" s="2">
        <v>0.27</v>
      </c>
      <c r="B2485" s="2">
        <v>38.299999999999997</v>
      </c>
    </row>
    <row r="2486" spans="1:2" x14ac:dyDescent="0.25">
      <c r="A2486" s="3">
        <v>0.17</v>
      </c>
      <c r="B2486" s="3">
        <v>37.82</v>
      </c>
    </row>
    <row r="2487" spans="1:2" x14ac:dyDescent="0.25">
      <c r="A2487" s="2">
        <v>0.06</v>
      </c>
      <c r="B2487" s="2">
        <v>39.29</v>
      </c>
    </row>
    <row r="2488" spans="1:2" x14ac:dyDescent="0.25">
      <c r="A2488" s="3">
        <v>0.02</v>
      </c>
      <c r="B2488" s="3">
        <v>29.6</v>
      </c>
    </row>
    <row r="2489" spans="1:2" x14ac:dyDescent="0.25">
      <c r="A2489" s="2">
        <v>0.67</v>
      </c>
      <c r="B2489" s="2">
        <v>33.33</v>
      </c>
    </row>
    <row r="2490" spans="1:2" x14ac:dyDescent="0.25">
      <c r="A2490" s="3">
        <v>0.55000000000000004</v>
      </c>
      <c r="B2490" s="3">
        <v>36.74</v>
      </c>
    </row>
    <row r="2491" spans="1:2" x14ac:dyDescent="0.25">
      <c r="A2491" s="2">
        <v>0.51</v>
      </c>
      <c r="B2491" s="2">
        <v>34.19</v>
      </c>
    </row>
    <row r="2492" spans="1:2" x14ac:dyDescent="0.25">
      <c r="A2492" s="3">
        <v>0.5</v>
      </c>
      <c r="B2492" s="3">
        <v>33.33</v>
      </c>
    </row>
    <row r="2493" spans="1:2" x14ac:dyDescent="0.25">
      <c r="A2493" s="2">
        <v>0.47</v>
      </c>
      <c r="B2493" s="2">
        <v>28.97</v>
      </c>
    </row>
    <row r="2494" spans="1:2" x14ac:dyDescent="0.25">
      <c r="A2494" s="3">
        <v>0.43</v>
      </c>
      <c r="B2494" s="3">
        <v>30.42</v>
      </c>
    </row>
    <row r="2495" spans="1:2" x14ac:dyDescent="0.25">
      <c r="A2495" s="2">
        <v>0.36</v>
      </c>
      <c r="B2495" s="2">
        <v>35.69</v>
      </c>
    </row>
    <row r="2496" spans="1:2" x14ac:dyDescent="0.25">
      <c r="A2496" s="3">
        <v>0.25</v>
      </c>
      <c r="B2496" s="3">
        <v>32.409999999999997</v>
      </c>
    </row>
    <row r="2497" spans="1:2" x14ac:dyDescent="0.25">
      <c r="A2497" s="2">
        <v>0.22</v>
      </c>
      <c r="B2497" s="2">
        <v>38.869999999999997</v>
      </c>
    </row>
    <row r="2498" spans="1:2" x14ac:dyDescent="0.25">
      <c r="A2498" s="3">
        <v>0.18</v>
      </c>
      <c r="B2498" s="3">
        <v>32.520000000000003</v>
      </c>
    </row>
    <row r="2499" spans="1:2" x14ac:dyDescent="0.25">
      <c r="A2499" s="2">
        <v>0.17</v>
      </c>
      <c r="B2499" s="2">
        <v>32.01</v>
      </c>
    </row>
    <row r="2500" spans="1:2" x14ac:dyDescent="0.25">
      <c r="A2500" s="3">
        <v>0.01</v>
      </c>
      <c r="B2500" s="3">
        <v>35.19</v>
      </c>
    </row>
    <row r="2501" spans="1:2" x14ac:dyDescent="0.25">
      <c r="A2501" s="2">
        <v>0.64</v>
      </c>
      <c r="B2501" s="2">
        <v>30.53</v>
      </c>
    </row>
    <row r="2502" spans="1:2" x14ac:dyDescent="0.25">
      <c r="A2502" s="3">
        <v>0.6</v>
      </c>
      <c r="B2502" s="3">
        <v>27.14</v>
      </c>
    </row>
    <row r="2503" spans="1:2" x14ac:dyDescent="0.25">
      <c r="A2503" s="2">
        <v>0.48</v>
      </c>
      <c r="B2503" s="2">
        <v>30.88</v>
      </c>
    </row>
    <row r="2504" spans="1:2" x14ac:dyDescent="0.25">
      <c r="A2504" s="3">
        <v>0.46</v>
      </c>
      <c r="B2504" s="3">
        <v>31.06</v>
      </c>
    </row>
    <row r="2505" spans="1:2" x14ac:dyDescent="0.25">
      <c r="A2505" s="2">
        <v>0.45</v>
      </c>
      <c r="B2505" s="2">
        <v>32.01</v>
      </c>
    </row>
    <row r="2506" spans="1:2" x14ac:dyDescent="0.25">
      <c r="A2506" s="3">
        <v>0.41</v>
      </c>
      <c r="B2506" s="3">
        <v>30.45</v>
      </c>
    </row>
    <row r="2507" spans="1:2" x14ac:dyDescent="0.25">
      <c r="A2507" s="2">
        <v>0.33</v>
      </c>
      <c r="B2507" s="2">
        <v>30.59</v>
      </c>
    </row>
    <row r="2508" spans="1:2" x14ac:dyDescent="0.25">
      <c r="A2508" s="3">
        <v>0.33</v>
      </c>
      <c r="B2508" s="3">
        <v>35.86</v>
      </c>
    </row>
    <row r="2509" spans="1:2" x14ac:dyDescent="0.25">
      <c r="A2509" s="2">
        <v>0.25</v>
      </c>
      <c r="B2509" s="2">
        <v>35.770000000000003</v>
      </c>
    </row>
    <row r="2510" spans="1:2" x14ac:dyDescent="0.25">
      <c r="A2510" s="3">
        <v>0.18</v>
      </c>
      <c r="B2510" s="3">
        <v>37.86</v>
      </c>
    </row>
    <row r="2511" spans="1:2" x14ac:dyDescent="0.25">
      <c r="A2511" s="2">
        <v>0.16</v>
      </c>
      <c r="B2511" s="2">
        <v>33.57</v>
      </c>
    </row>
    <row r="2512" spans="1:2" x14ac:dyDescent="0.25">
      <c r="A2512" s="3">
        <v>0.1</v>
      </c>
      <c r="B2512" s="3">
        <v>37.49</v>
      </c>
    </row>
    <row r="2513" spans="1:2" x14ac:dyDescent="0.25">
      <c r="A2513" s="2">
        <v>3.25</v>
      </c>
      <c r="B2513" s="2">
        <v>20.37</v>
      </c>
    </row>
    <row r="2514" spans="1:2" x14ac:dyDescent="0.25">
      <c r="A2514" s="3">
        <v>0.98</v>
      </c>
      <c r="B2514" s="3">
        <v>31.72</v>
      </c>
    </row>
    <row r="2515" spans="1:2" x14ac:dyDescent="0.25">
      <c r="A2515" s="2">
        <v>0.94</v>
      </c>
      <c r="B2515" s="2">
        <v>31.63</v>
      </c>
    </row>
    <row r="2516" spans="1:2" x14ac:dyDescent="0.25">
      <c r="A2516" s="3">
        <v>0.89</v>
      </c>
      <c r="B2516" s="3">
        <v>26.28</v>
      </c>
    </row>
    <row r="2517" spans="1:2" x14ac:dyDescent="0.25">
      <c r="A2517" s="2">
        <v>0.79</v>
      </c>
      <c r="B2517" s="2">
        <v>36.76</v>
      </c>
    </row>
    <row r="2518" spans="1:2" x14ac:dyDescent="0.25">
      <c r="A2518" s="3">
        <v>0.63</v>
      </c>
      <c r="B2518" s="3">
        <v>37.54</v>
      </c>
    </row>
    <row r="2519" spans="1:2" x14ac:dyDescent="0.25">
      <c r="A2519" s="2">
        <v>0.54</v>
      </c>
      <c r="B2519" s="2">
        <v>30.74</v>
      </c>
    </row>
    <row r="2520" spans="1:2" x14ac:dyDescent="0.25">
      <c r="A2520" s="3">
        <v>0.47</v>
      </c>
      <c r="B2520" s="3">
        <v>34.71</v>
      </c>
    </row>
    <row r="2521" spans="1:2" x14ac:dyDescent="0.25">
      <c r="A2521" s="2">
        <v>0.4</v>
      </c>
      <c r="B2521" s="2">
        <v>32.799999999999997</v>
      </c>
    </row>
    <row r="2522" spans="1:2" x14ac:dyDescent="0.25">
      <c r="A2522" s="3">
        <v>0.31</v>
      </c>
      <c r="B2522" s="3">
        <v>37.450000000000003</v>
      </c>
    </row>
    <row r="2523" spans="1:2" x14ac:dyDescent="0.25">
      <c r="A2523" s="2">
        <v>0.26</v>
      </c>
      <c r="B2523" s="2">
        <v>33.47</v>
      </c>
    </row>
    <row r="2524" spans="1:2" x14ac:dyDescent="0.25">
      <c r="A2524" s="3">
        <v>0</v>
      </c>
      <c r="B2524" s="3">
        <v>37.299999999999997</v>
      </c>
    </row>
    <row r="2525" spans="1:2" x14ac:dyDescent="0.25">
      <c r="A2525" s="2">
        <v>2.2000000000000002</v>
      </c>
      <c r="B2525" s="2">
        <v>24.42</v>
      </c>
    </row>
    <row r="2526" spans="1:2" x14ac:dyDescent="0.25">
      <c r="A2526" s="3">
        <v>1.1000000000000001</v>
      </c>
      <c r="B2526" s="3">
        <v>28.64</v>
      </c>
    </row>
    <row r="2527" spans="1:2" x14ac:dyDescent="0.25">
      <c r="A2527" s="2">
        <v>0.86</v>
      </c>
      <c r="B2527" s="2">
        <v>31.53</v>
      </c>
    </row>
    <row r="2528" spans="1:2" x14ac:dyDescent="0.25">
      <c r="A2528" s="3">
        <v>0.73</v>
      </c>
      <c r="B2528" s="3">
        <v>30.4</v>
      </c>
    </row>
    <row r="2529" spans="1:2" x14ac:dyDescent="0.25">
      <c r="A2529" s="2">
        <v>0.57999999999999996</v>
      </c>
      <c r="B2529" s="2">
        <v>33.6</v>
      </c>
    </row>
    <row r="2530" spans="1:2" x14ac:dyDescent="0.25">
      <c r="A2530" s="3">
        <v>0.56000000000000005</v>
      </c>
      <c r="B2530" s="3">
        <v>27.7</v>
      </c>
    </row>
    <row r="2531" spans="1:2" x14ac:dyDescent="0.25">
      <c r="A2531" s="2">
        <v>0.56000000000000005</v>
      </c>
      <c r="B2531" s="2">
        <v>34.19</v>
      </c>
    </row>
    <row r="2532" spans="1:2" x14ac:dyDescent="0.25">
      <c r="A2532" s="3">
        <v>0.54</v>
      </c>
      <c r="B2532" s="3">
        <v>36.31</v>
      </c>
    </row>
    <row r="2533" spans="1:2" x14ac:dyDescent="0.25">
      <c r="A2533" s="2">
        <v>0.44</v>
      </c>
      <c r="B2533" s="2">
        <v>28.93</v>
      </c>
    </row>
    <row r="2534" spans="1:2" x14ac:dyDescent="0.25">
      <c r="A2534" s="3">
        <v>0.38</v>
      </c>
      <c r="B2534" s="3">
        <v>33.33</v>
      </c>
    </row>
    <row r="2535" spans="1:2" x14ac:dyDescent="0.25">
      <c r="A2535" s="2">
        <v>0.36</v>
      </c>
      <c r="B2535" s="2">
        <v>40.840000000000003</v>
      </c>
    </row>
    <row r="2536" spans="1:2" x14ac:dyDescent="0.25">
      <c r="A2536" s="3">
        <v>0.33</v>
      </c>
      <c r="B2536" s="3">
        <v>30.72</v>
      </c>
    </row>
    <row r="2537" spans="1:2" x14ac:dyDescent="0.25">
      <c r="A2537" s="2">
        <v>0.85</v>
      </c>
      <c r="B2537" s="2">
        <v>30.94</v>
      </c>
    </row>
    <row r="2538" spans="1:2" x14ac:dyDescent="0.25">
      <c r="A2538" s="3">
        <v>0.75</v>
      </c>
      <c r="B2538" s="3">
        <v>27.59</v>
      </c>
    </row>
    <row r="2539" spans="1:2" x14ac:dyDescent="0.25">
      <c r="A2539" s="2">
        <v>0.52</v>
      </c>
      <c r="B2539" s="2">
        <v>32.869999999999997</v>
      </c>
    </row>
    <row r="2540" spans="1:2" x14ac:dyDescent="0.25">
      <c r="A2540" s="3">
        <v>0.45</v>
      </c>
      <c r="B2540" s="3">
        <v>36.950000000000003</v>
      </c>
    </row>
    <row r="2541" spans="1:2" x14ac:dyDescent="0.25">
      <c r="A2541" s="2">
        <v>0.45</v>
      </c>
      <c r="B2541" s="2">
        <v>38.729999999999997</v>
      </c>
    </row>
    <row r="2542" spans="1:2" x14ac:dyDescent="0.25">
      <c r="A2542" s="3">
        <v>0.43</v>
      </c>
      <c r="B2542" s="3">
        <v>37.82</v>
      </c>
    </row>
    <row r="2543" spans="1:2" x14ac:dyDescent="0.25">
      <c r="A2543" s="2">
        <v>0.41</v>
      </c>
      <c r="B2543" s="2">
        <v>33.119999999999997</v>
      </c>
    </row>
    <row r="2544" spans="1:2" x14ac:dyDescent="0.25">
      <c r="A2544" s="3">
        <v>0.27</v>
      </c>
      <c r="B2544" s="3">
        <v>37.119999999999997</v>
      </c>
    </row>
    <row r="2545" spans="1:2" x14ac:dyDescent="0.25">
      <c r="A2545" s="2">
        <v>0.24</v>
      </c>
      <c r="B2545" s="2">
        <v>31.03</v>
      </c>
    </row>
    <row r="2546" spans="1:2" x14ac:dyDescent="0.25">
      <c r="A2546" s="3">
        <v>0.23</v>
      </c>
      <c r="B2546" s="3">
        <v>37.69</v>
      </c>
    </row>
    <row r="2547" spans="1:2" x14ac:dyDescent="0.25">
      <c r="A2547" s="2">
        <v>0.17</v>
      </c>
      <c r="B2547" s="2">
        <v>33.99</v>
      </c>
    </row>
    <row r="2548" spans="1:2" x14ac:dyDescent="0.25">
      <c r="A2548" s="3">
        <v>0.16</v>
      </c>
      <c r="B2548" s="3">
        <v>31.2</v>
      </c>
    </row>
    <row r="2549" spans="1:2" x14ac:dyDescent="0.25">
      <c r="A2549" s="2">
        <v>0.94</v>
      </c>
      <c r="B2549" s="2">
        <v>31.08</v>
      </c>
    </row>
    <row r="2550" spans="1:2" x14ac:dyDescent="0.25">
      <c r="A2550" s="3">
        <v>0.88</v>
      </c>
      <c r="B2550" s="3">
        <v>29.9</v>
      </c>
    </row>
    <row r="2551" spans="1:2" x14ac:dyDescent="0.25">
      <c r="A2551" s="2">
        <v>0.84</v>
      </c>
      <c r="B2551" s="2">
        <v>28.44</v>
      </c>
    </row>
    <row r="2552" spans="1:2" x14ac:dyDescent="0.25">
      <c r="A2552" s="3">
        <v>0.8</v>
      </c>
      <c r="B2552" s="3">
        <v>30.31</v>
      </c>
    </row>
    <row r="2553" spans="1:2" x14ac:dyDescent="0.25">
      <c r="A2553" s="2">
        <v>0.71</v>
      </c>
      <c r="B2553" s="2">
        <v>31.18</v>
      </c>
    </row>
    <row r="2554" spans="1:2" x14ac:dyDescent="0.25">
      <c r="A2554" s="3">
        <v>0.68</v>
      </c>
      <c r="B2554" s="3">
        <v>30.57</v>
      </c>
    </row>
    <row r="2555" spans="1:2" x14ac:dyDescent="0.25">
      <c r="A2555" s="2">
        <v>0.61</v>
      </c>
      <c r="B2555" s="2">
        <v>32.6</v>
      </c>
    </row>
    <row r="2556" spans="1:2" x14ac:dyDescent="0.25">
      <c r="A2556" s="3">
        <v>0.48</v>
      </c>
      <c r="B2556" s="3">
        <v>32.4</v>
      </c>
    </row>
    <row r="2557" spans="1:2" x14ac:dyDescent="0.25">
      <c r="A2557" s="2">
        <v>0.44</v>
      </c>
      <c r="B2557" s="2">
        <v>33.020000000000003</v>
      </c>
    </row>
    <row r="2558" spans="1:2" x14ac:dyDescent="0.25">
      <c r="A2558" s="3">
        <v>0.34</v>
      </c>
      <c r="B2558" s="3">
        <v>28.23</v>
      </c>
    </row>
    <row r="2559" spans="1:2" x14ac:dyDescent="0.25">
      <c r="A2559" s="2">
        <v>0.26</v>
      </c>
      <c r="B2559" s="2">
        <v>32.049999999999997</v>
      </c>
    </row>
    <row r="2560" spans="1:2" x14ac:dyDescent="0.25">
      <c r="A2560" s="3">
        <v>0.21</v>
      </c>
      <c r="B2560" s="3">
        <v>28.76</v>
      </c>
    </row>
    <row r="2561" spans="1:2" x14ac:dyDescent="0.25">
      <c r="A2561" s="2">
        <v>0.94</v>
      </c>
      <c r="B2561" s="2">
        <v>30.83</v>
      </c>
    </row>
    <row r="2562" spans="1:2" x14ac:dyDescent="0.25">
      <c r="A2562" s="3">
        <v>0.66</v>
      </c>
      <c r="B2562" s="3">
        <v>33.97</v>
      </c>
    </row>
    <row r="2563" spans="1:2" x14ac:dyDescent="0.25">
      <c r="A2563" s="2">
        <v>0.54</v>
      </c>
      <c r="B2563" s="2">
        <v>33.71</v>
      </c>
    </row>
    <row r="2564" spans="1:2" x14ac:dyDescent="0.25">
      <c r="A2564" s="3">
        <v>0.5</v>
      </c>
      <c r="B2564" s="3">
        <v>37.79</v>
      </c>
    </row>
    <row r="2565" spans="1:2" x14ac:dyDescent="0.25">
      <c r="A2565" s="2">
        <v>0.44</v>
      </c>
      <c r="B2565" s="2">
        <v>35.869999999999997</v>
      </c>
    </row>
    <row r="2566" spans="1:2" x14ac:dyDescent="0.25">
      <c r="A2566" s="3">
        <v>0.4</v>
      </c>
      <c r="B2566" s="3">
        <v>41.11</v>
      </c>
    </row>
    <row r="2567" spans="1:2" x14ac:dyDescent="0.25">
      <c r="A2567" s="2">
        <v>0.31</v>
      </c>
      <c r="B2567" s="2">
        <v>31.03</v>
      </c>
    </row>
    <row r="2568" spans="1:2" x14ac:dyDescent="0.25">
      <c r="A2568" s="3">
        <v>0.31</v>
      </c>
      <c r="B2568" s="3">
        <v>36.92</v>
      </c>
    </row>
    <row r="2569" spans="1:2" x14ac:dyDescent="0.25">
      <c r="A2569" s="2">
        <v>0.3</v>
      </c>
      <c r="B2569" s="2">
        <v>32.97</v>
      </c>
    </row>
    <row r="2570" spans="1:2" x14ac:dyDescent="0.25">
      <c r="A2570" s="3">
        <v>0.25</v>
      </c>
      <c r="B2570" s="3">
        <v>36.9</v>
      </c>
    </row>
    <row r="2571" spans="1:2" x14ac:dyDescent="0.25">
      <c r="A2571" s="2">
        <v>0.22</v>
      </c>
      <c r="B2571" s="2">
        <v>33.31</v>
      </c>
    </row>
    <row r="2572" spans="1:2" x14ac:dyDescent="0.25">
      <c r="A2572" s="3">
        <v>0.16</v>
      </c>
      <c r="B2572" s="3">
        <v>31.24</v>
      </c>
    </row>
    <row r="2573" spans="1:2" x14ac:dyDescent="0.25">
      <c r="A2573" s="2">
        <v>0.73</v>
      </c>
      <c r="B2573" s="2">
        <v>28.88</v>
      </c>
    </row>
    <row r="2574" spans="1:2" x14ac:dyDescent="0.25">
      <c r="A2574" s="3">
        <v>0.72</v>
      </c>
      <c r="B2574" s="3">
        <v>30.31</v>
      </c>
    </row>
    <row r="2575" spans="1:2" x14ac:dyDescent="0.25">
      <c r="A2575" s="2">
        <v>0.7</v>
      </c>
      <c r="B2575" s="2">
        <v>34.49</v>
      </c>
    </row>
    <row r="2576" spans="1:2" x14ac:dyDescent="0.25">
      <c r="A2576" s="3">
        <v>0.68</v>
      </c>
      <c r="B2576" s="3">
        <v>32.090000000000003</v>
      </c>
    </row>
    <row r="2577" spans="1:2" x14ac:dyDescent="0.25">
      <c r="A2577" s="2">
        <v>0.64</v>
      </c>
      <c r="B2577" s="2">
        <v>36.33</v>
      </c>
    </row>
    <row r="2578" spans="1:2" x14ac:dyDescent="0.25">
      <c r="A2578" s="3">
        <v>0.59</v>
      </c>
      <c r="B2578" s="3">
        <v>36.799999999999997</v>
      </c>
    </row>
    <row r="2579" spans="1:2" x14ac:dyDescent="0.25">
      <c r="A2579" s="2">
        <v>0.51</v>
      </c>
      <c r="B2579" s="2">
        <v>37.26</v>
      </c>
    </row>
    <row r="2580" spans="1:2" x14ac:dyDescent="0.25">
      <c r="A2580" s="3">
        <v>0.4</v>
      </c>
      <c r="B2580" s="3">
        <v>30.98</v>
      </c>
    </row>
    <row r="2581" spans="1:2" x14ac:dyDescent="0.25">
      <c r="A2581" s="2">
        <v>0.36</v>
      </c>
      <c r="B2581" s="2">
        <v>34.07</v>
      </c>
    </row>
    <row r="2582" spans="1:2" x14ac:dyDescent="0.25">
      <c r="A2582" s="3">
        <v>0.32</v>
      </c>
      <c r="B2582" s="3">
        <v>35.39</v>
      </c>
    </row>
    <row r="2583" spans="1:2" x14ac:dyDescent="0.25">
      <c r="A2583" s="2">
        <v>0.3</v>
      </c>
      <c r="B2583" s="2">
        <v>41.5</v>
      </c>
    </row>
    <row r="2584" spans="1:2" x14ac:dyDescent="0.25">
      <c r="A2584" s="3">
        <v>0.2</v>
      </c>
      <c r="B2584" s="3">
        <v>33.33</v>
      </c>
    </row>
    <row r="2585" spans="1:2" x14ac:dyDescent="0.25">
      <c r="A2585" s="2">
        <v>1.98</v>
      </c>
      <c r="B2585" s="2">
        <v>29.67</v>
      </c>
    </row>
    <row r="2586" spans="1:2" x14ac:dyDescent="0.25">
      <c r="A2586" s="3">
        <v>0.74</v>
      </c>
      <c r="B2586" s="3">
        <v>34.94</v>
      </c>
    </row>
    <row r="2587" spans="1:2" x14ac:dyDescent="0.25">
      <c r="A2587" s="2">
        <v>0.6</v>
      </c>
      <c r="B2587" s="2">
        <v>29.96</v>
      </c>
    </row>
    <row r="2588" spans="1:2" x14ac:dyDescent="0.25">
      <c r="A2588" s="3">
        <v>0.57999999999999996</v>
      </c>
      <c r="B2588" s="3">
        <v>31.5</v>
      </c>
    </row>
    <row r="2589" spans="1:2" x14ac:dyDescent="0.25">
      <c r="A2589" s="2">
        <v>0.55000000000000004</v>
      </c>
      <c r="B2589" s="2">
        <v>33.61</v>
      </c>
    </row>
    <row r="2590" spans="1:2" x14ac:dyDescent="0.25">
      <c r="A2590" s="3">
        <v>0.51</v>
      </c>
      <c r="B2590" s="3">
        <v>41.01</v>
      </c>
    </row>
    <row r="2591" spans="1:2" x14ac:dyDescent="0.25">
      <c r="A2591" s="2">
        <v>0.36</v>
      </c>
      <c r="B2591" s="2">
        <v>29.73</v>
      </c>
    </row>
    <row r="2592" spans="1:2" x14ac:dyDescent="0.25">
      <c r="A2592" s="3">
        <v>0.24</v>
      </c>
      <c r="B2592" s="3">
        <v>39</v>
      </c>
    </row>
    <row r="2593" spans="1:2" x14ac:dyDescent="0.25">
      <c r="A2593" s="2">
        <v>0.24</v>
      </c>
      <c r="B2593" s="2">
        <v>38.770000000000003</v>
      </c>
    </row>
    <row r="2594" spans="1:2" x14ac:dyDescent="0.25">
      <c r="A2594" s="3">
        <v>0.21</v>
      </c>
      <c r="B2594" s="3">
        <v>38.35</v>
      </c>
    </row>
    <row r="2595" spans="1:2" x14ac:dyDescent="0.25">
      <c r="A2595" s="2">
        <v>0.21</v>
      </c>
      <c r="B2595" s="2">
        <v>31.94</v>
      </c>
    </row>
    <row r="2596" spans="1:2" x14ac:dyDescent="0.25">
      <c r="A2596" s="3">
        <v>0.2</v>
      </c>
      <c r="B2596" s="3">
        <v>33.119999999999997</v>
      </c>
    </row>
    <row r="2597" spans="1:2" x14ac:dyDescent="0.25">
      <c r="A2597" s="2">
        <v>0.57999999999999996</v>
      </c>
      <c r="B2597" s="2">
        <v>36.22</v>
      </c>
    </row>
    <row r="2598" spans="1:2" x14ac:dyDescent="0.25">
      <c r="A2598" s="3">
        <v>0.56000000000000005</v>
      </c>
      <c r="B2598" s="3">
        <v>40.76</v>
      </c>
    </row>
    <row r="2599" spans="1:2" x14ac:dyDescent="0.25">
      <c r="A2599" s="2">
        <v>0.55000000000000004</v>
      </c>
      <c r="B2599" s="2">
        <v>35.04</v>
      </c>
    </row>
    <row r="2600" spans="1:2" x14ac:dyDescent="0.25">
      <c r="A2600" s="3">
        <v>0.54</v>
      </c>
      <c r="B2600" s="3">
        <v>31.59</v>
      </c>
    </row>
    <row r="2601" spans="1:2" x14ac:dyDescent="0.25">
      <c r="A2601" s="2">
        <v>0.51</v>
      </c>
      <c r="B2601" s="2">
        <v>35.24</v>
      </c>
    </row>
    <row r="2602" spans="1:2" x14ac:dyDescent="0.25">
      <c r="A2602" s="3">
        <v>0.46</v>
      </c>
      <c r="B2602" s="3">
        <v>34.229999999999997</v>
      </c>
    </row>
    <row r="2603" spans="1:2" x14ac:dyDescent="0.25">
      <c r="A2603" s="2">
        <v>0.44</v>
      </c>
      <c r="B2603" s="2">
        <v>32.94</v>
      </c>
    </row>
    <row r="2604" spans="1:2" x14ac:dyDescent="0.25">
      <c r="A2604" s="3">
        <v>0.37</v>
      </c>
      <c r="B2604" s="3">
        <v>41.84</v>
      </c>
    </row>
    <row r="2605" spans="1:2" x14ac:dyDescent="0.25">
      <c r="A2605" s="2">
        <v>0.28000000000000003</v>
      </c>
      <c r="B2605" s="2">
        <v>39.43</v>
      </c>
    </row>
    <row r="2606" spans="1:2" x14ac:dyDescent="0.25">
      <c r="A2606" s="3">
        <v>0.28000000000000003</v>
      </c>
      <c r="B2606" s="3">
        <v>31.67</v>
      </c>
    </row>
    <row r="2607" spans="1:2" x14ac:dyDescent="0.25">
      <c r="A2607" s="2">
        <v>0.18</v>
      </c>
      <c r="B2607" s="2">
        <v>40.56</v>
      </c>
    </row>
    <row r="2608" spans="1:2" x14ac:dyDescent="0.25">
      <c r="A2608" s="3">
        <v>0.15</v>
      </c>
      <c r="B2608" s="3">
        <v>32.86</v>
      </c>
    </row>
    <row r="2609" spans="1:2" x14ac:dyDescent="0.25">
      <c r="A2609" s="2">
        <v>1.27</v>
      </c>
      <c r="B2609" s="2">
        <v>36.44</v>
      </c>
    </row>
    <row r="2610" spans="1:2" x14ac:dyDescent="0.25">
      <c r="A2610" s="3">
        <v>0.92</v>
      </c>
      <c r="B2610" s="3">
        <v>35.450000000000003</v>
      </c>
    </row>
    <row r="2611" spans="1:2" x14ac:dyDescent="0.25">
      <c r="A2611" s="2">
        <v>0.68</v>
      </c>
      <c r="B2611" s="2">
        <v>32.04</v>
      </c>
    </row>
    <row r="2612" spans="1:2" x14ac:dyDescent="0.25">
      <c r="A2612" s="3">
        <v>0.54</v>
      </c>
      <c r="B2612" s="3">
        <v>37.06</v>
      </c>
    </row>
    <row r="2613" spans="1:2" x14ac:dyDescent="0.25">
      <c r="A2613" s="2">
        <v>0.54</v>
      </c>
      <c r="B2613" s="2">
        <v>33.979999999999997</v>
      </c>
    </row>
    <row r="2614" spans="1:2" x14ac:dyDescent="0.25">
      <c r="A2614" s="3">
        <v>0.45</v>
      </c>
      <c r="B2614" s="3">
        <v>34.119999999999997</v>
      </c>
    </row>
    <row r="2615" spans="1:2" x14ac:dyDescent="0.25">
      <c r="A2615" s="2">
        <v>0.41</v>
      </c>
      <c r="B2615" s="2">
        <v>31.25</v>
      </c>
    </row>
    <row r="2616" spans="1:2" x14ac:dyDescent="0.25">
      <c r="A2616" s="3">
        <v>0.4</v>
      </c>
      <c r="B2616" s="3">
        <v>40.31</v>
      </c>
    </row>
    <row r="2617" spans="1:2" x14ac:dyDescent="0.25">
      <c r="A2617" s="2">
        <v>0.36</v>
      </c>
      <c r="B2617" s="2">
        <v>40.56</v>
      </c>
    </row>
    <row r="2618" spans="1:2" x14ac:dyDescent="0.25">
      <c r="A2618" s="3">
        <v>0.34</v>
      </c>
      <c r="B2618" s="3">
        <v>39.119999999999997</v>
      </c>
    </row>
    <row r="2619" spans="1:2" x14ac:dyDescent="0.25">
      <c r="A2619" s="2">
        <v>0.24</v>
      </c>
      <c r="B2619" s="2">
        <v>37.43</v>
      </c>
    </row>
    <row r="2620" spans="1:2" x14ac:dyDescent="0.25">
      <c r="A2620" s="3">
        <v>0.17</v>
      </c>
      <c r="B2620" s="3">
        <v>36.71</v>
      </c>
    </row>
    <row r="2621" spans="1:2" x14ac:dyDescent="0.25">
      <c r="A2621" s="2">
        <v>0.57999999999999996</v>
      </c>
      <c r="B2621" s="2">
        <v>28.98</v>
      </c>
    </row>
    <row r="2622" spans="1:2" x14ac:dyDescent="0.25">
      <c r="A2622" s="3">
        <v>0.45</v>
      </c>
      <c r="B2622" s="3">
        <v>27.46</v>
      </c>
    </row>
    <row r="2623" spans="1:2" x14ac:dyDescent="0.25">
      <c r="A2623" s="2">
        <v>0.45</v>
      </c>
      <c r="B2623" s="2">
        <v>36.89</v>
      </c>
    </row>
    <row r="2624" spans="1:2" x14ac:dyDescent="0.25">
      <c r="A2624" s="3">
        <v>0.42</v>
      </c>
      <c r="B2624" s="3">
        <v>33.33</v>
      </c>
    </row>
    <row r="2625" spans="1:2" x14ac:dyDescent="0.25">
      <c r="A2625" s="2">
        <v>0.36</v>
      </c>
      <c r="B2625" s="2">
        <v>30.85</v>
      </c>
    </row>
    <row r="2626" spans="1:2" x14ac:dyDescent="0.25">
      <c r="A2626" s="3">
        <v>0.34</v>
      </c>
      <c r="B2626" s="3">
        <v>31.03</v>
      </c>
    </row>
    <row r="2627" spans="1:2" x14ac:dyDescent="0.25">
      <c r="A2627" s="2">
        <v>0.24</v>
      </c>
      <c r="B2627" s="2">
        <v>35.39</v>
      </c>
    </row>
    <row r="2628" spans="1:2" x14ac:dyDescent="0.25">
      <c r="A2628" s="3">
        <v>0.23</v>
      </c>
      <c r="B2628" s="3">
        <v>35.85</v>
      </c>
    </row>
    <row r="2629" spans="1:2" x14ac:dyDescent="0.25">
      <c r="A2629" s="2">
        <v>0.22</v>
      </c>
      <c r="B2629" s="2">
        <v>31.39</v>
      </c>
    </row>
    <row r="2630" spans="1:2" x14ac:dyDescent="0.25">
      <c r="A2630" s="3">
        <v>0.2</v>
      </c>
      <c r="B2630" s="3">
        <v>39.06</v>
      </c>
    </row>
    <row r="2631" spans="1:2" x14ac:dyDescent="0.25">
      <c r="A2631" s="2">
        <v>0.14000000000000001</v>
      </c>
      <c r="B2631" s="2">
        <v>34.29</v>
      </c>
    </row>
    <row r="2632" spans="1:2" x14ac:dyDescent="0.25">
      <c r="A2632" s="3">
        <v>0.13</v>
      </c>
      <c r="B2632" s="3">
        <v>28.23</v>
      </c>
    </row>
    <row r="2633" spans="1:2" x14ac:dyDescent="0.25">
      <c r="A2633" s="2">
        <v>0.87</v>
      </c>
      <c r="B2633" s="2">
        <v>33.99</v>
      </c>
    </row>
    <row r="2634" spans="1:2" x14ac:dyDescent="0.25">
      <c r="A2634" s="3">
        <v>0.71</v>
      </c>
      <c r="B2634" s="3">
        <v>33.99</v>
      </c>
    </row>
    <row r="2635" spans="1:2" x14ac:dyDescent="0.25">
      <c r="A2635" s="2">
        <v>0.59</v>
      </c>
      <c r="B2635" s="2">
        <v>33.44</v>
      </c>
    </row>
    <row r="2636" spans="1:2" x14ac:dyDescent="0.25">
      <c r="A2636" s="3">
        <v>0.55000000000000004</v>
      </c>
      <c r="B2636" s="3">
        <v>33.229999999999997</v>
      </c>
    </row>
    <row r="2637" spans="1:2" x14ac:dyDescent="0.25">
      <c r="A2637" s="2">
        <v>0.5</v>
      </c>
      <c r="B2637" s="2">
        <v>36.340000000000003</v>
      </c>
    </row>
    <row r="2638" spans="1:2" x14ac:dyDescent="0.25">
      <c r="A2638" s="3">
        <v>0.49</v>
      </c>
      <c r="B2638" s="3">
        <v>33.65</v>
      </c>
    </row>
    <row r="2639" spans="1:2" x14ac:dyDescent="0.25">
      <c r="A2639" s="2">
        <v>0.47</v>
      </c>
      <c r="B2639" s="2">
        <v>28.93</v>
      </c>
    </row>
    <row r="2640" spans="1:2" x14ac:dyDescent="0.25">
      <c r="A2640" s="3">
        <v>0.45</v>
      </c>
      <c r="B2640" s="3">
        <v>39.549999999999997</v>
      </c>
    </row>
    <row r="2641" spans="1:2" x14ac:dyDescent="0.25">
      <c r="A2641" s="2">
        <v>0.42</v>
      </c>
      <c r="B2641" s="2">
        <v>41.89</v>
      </c>
    </row>
    <row r="2642" spans="1:2" x14ac:dyDescent="0.25">
      <c r="A2642" s="3">
        <v>0.35</v>
      </c>
      <c r="B2642" s="3">
        <v>30.38</v>
      </c>
    </row>
    <row r="2643" spans="1:2" x14ac:dyDescent="0.25">
      <c r="A2643" s="2">
        <v>0.3</v>
      </c>
      <c r="B2643" s="2">
        <v>33.450000000000003</v>
      </c>
    </row>
    <row r="2644" spans="1:2" x14ac:dyDescent="0.25">
      <c r="A2644" s="3">
        <v>0.28999999999999998</v>
      </c>
      <c r="B2644" s="3">
        <v>32.74</v>
      </c>
    </row>
    <row r="2645" spans="1:2" x14ac:dyDescent="0.25">
      <c r="A2645" s="2">
        <v>0.88</v>
      </c>
      <c r="B2645" s="2">
        <v>34.47</v>
      </c>
    </row>
    <row r="2646" spans="1:2" x14ac:dyDescent="0.25">
      <c r="A2646" s="3">
        <v>0.53</v>
      </c>
      <c r="B2646" s="3">
        <v>34.909999999999997</v>
      </c>
    </row>
    <row r="2647" spans="1:2" x14ac:dyDescent="0.25">
      <c r="A2647" s="2">
        <v>0.49</v>
      </c>
      <c r="B2647" s="2">
        <v>35</v>
      </c>
    </row>
    <row r="2648" spans="1:2" x14ac:dyDescent="0.25">
      <c r="A2648" s="3">
        <v>0.44</v>
      </c>
      <c r="B2648" s="3">
        <v>32.57</v>
      </c>
    </row>
    <row r="2649" spans="1:2" x14ac:dyDescent="0.25">
      <c r="A2649" s="2">
        <v>0.43</v>
      </c>
      <c r="B2649" s="2">
        <v>36.5</v>
      </c>
    </row>
    <row r="2650" spans="1:2" x14ac:dyDescent="0.25">
      <c r="A2650" s="3">
        <v>0.36</v>
      </c>
      <c r="B2650" s="3">
        <v>32.47</v>
      </c>
    </row>
    <row r="2651" spans="1:2" x14ac:dyDescent="0.25">
      <c r="A2651" s="2">
        <v>0.34</v>
      </c>
      <c r="B2651" s="2">
        <v>41.26</v>
      </c>
    </row>
    <row r="2652" spans="1:2" x14ac:dyDescent="0.25">
      <c r="A2652" s="3">
        <v>0.32</v>
      </c>
      <c r="B2652" s="3">
        <v>28.71</v>
      </c>
    </row>
    <row r="2653" spans="1:2" x14ac:dyDescent="0.25">
      <c r="A2653" s="2">
        <v>0.27</v>
      </c>
      <c r="B2653" s="2">
        <v>31.11</v>
      </c>
    </row>
    <row r="2654" spans="1:2" x14ac:dyDescent="0.25">
      <c r="A2654" s="3">
        <v>0.23</v>
      </c>
      <c r="B2654" s="3">
        <v>31.08</v>
      </c>
    </row>
    <row r="2655" spans="1:2" x14ac:dyDescent="0.25">
      <c r="A2655" s="2">
        <v>0.08</v>
      </c>
      <c r="B2655" s="2">
        <v>36.28</v>
      </c>
    </row>
    <row r="2656" spans="1:2" x14ac:dyDescent="0.25">
      <c r="A2656" s="3">
        <v>0.03</v>
      </c>
      <c r="B2656" s="3">
        <v>33.67</v>
      </c>
    </row>
    <row r="2657" spans="1:2" x14ac:dyDescent="0.25">
      <c r="A2657" s="2">
        <v>0.77</v>
      </c>
      <c r="B2657" s="2">
        <v>33.83</v>
      </c>
    </row>
    <row r="2658" spans="1:2" x14ac:dyDescent="0.25">
      <c r="A2658" s="3">
        <v>0.69</v>
      </c>
      <c r="B2658" s="3">
        <v>35.71</v>
      </c>
    </row>
    <row r="2659" spans="1:2" x14ac:dyDescent="0.25">
      <c r="A2659" s="2">
        <v>0.69</v>
      </c>
      <c r="B2659" s="2">
        <v>38.92</v>
      </c>
    </row>
    <row r="2660" spans="1:2" x14ac:dyDescent="0.25">
      <c r="A2660" s="3">
        <v>0.68</v>
      </c>
      <c r="B2660" s="3">
        <v>36.64</v>
      </c>
    </row>
    <row r="2661" spans="1:2" x14ac:dyDescent="0.25">
      <c r="A2661" s="2">
        <v>0.63</v>
      </c>
      <c r="B2661" s="2">
        <v>32.96</v>
      </c>
    </row>
    <row r="2662" spans="1:2" x14ac:dyDescent="0.25">
      <c r="A2662" s="3">
        <v>0.43</v>
      </c>
      <c r="B2662" s="3">
        <v>29.45</v>
      </c>
    </row>
    <row r="2663" spans="1:2" x14ac:dyDescent="0.25">
      <c r="A2663" s="2">
        <v>0.4</v>
      </c>
      <c r="B2663" s="2">
        <v>38.6</v>
      </c>
    </row>
    <row r="2664" spans="1:2" x14ac:dyDescent="0.25">
      <c r="A2664" s="3">
        <v>0.35</v>
      </c>
      <c r="B2664" s="3">
        <v>32.11</v>
      </c>
    </row>
    <row r="2665" spans="1:2" x14ac:dyDescent="0.25">
      <c r="A2665" s="2">
        <v>0.27</v>
      </c>
      <c r="B2665" s="2">
        <v>35.729999999999997</v>
      </c>
    </row>
    <row r="2666" spans="1:2" x14ac:dyDescent="0.25">
      <c r="A2666" s="3">
        <v>0.17</v>
      </c>
      <c r="B2666" s="3">
        <v>40.82</v>
      </c>
    </row>
    <row r="2667" spans="1:2" x14ac:dyDescent="0.25">
      <c r="A2667" s="2">
        <v>0.11</v>
      </c>
      <c r="B2667" s="2">
        <v>31.77</v>
      </c>
    </row>
    <row r="2668" spans="1:2" x14ac:dyDescent="0.25">
      <c r="A2668" s="3">
        <v>0</v>
      </c>
      <c r="B2668" s="3">
        <v>36.119999999999997</v>
      </c>
    </row>
    <row r="2669" spans="1:2" x14ac:dyDescent="0.25">
      <c r="A2669" s="2">
        <v>0.86</v>
      </c>
      <c r="B2669" s="2">
        <v>28.31</v>
      </c>
    </row>
    <row r="2670" spans="1:2" x14ac:dyDescent="0.25">
      <c r="A2670" s="3">
        <v>0.76</v>
      </c>
      <c r="B2670" s="3">
        <v>36.04</v>
      </c>
    </row>
    <row r="2671" spans="1:2" x14ac:dyDescent="0.25">
      <c r="A2671" s="2">
        <v>0.66</v>
      </c>
      <c r="B2671" s="2">
        <v>34.42</v>
      </c>
    </row>
    <row r="2672" spans="1:2" x14ac:dyDescent="0.25">
      <c r="A2672" s="3">
        <v>0.65</v>
      </c>
      <c r="B2672" s="3">
        <v>29.41</v>
      </c>
    </row>
    <row r="2673" spans="1:2" x14ac:dyDescent="0.25">
      <c r="A2673" s="2">
        <v>0.63</v>
      </c>
      <c r="B2673" s="2">
        <v>33.340000000000003</v>
      </c>
    </row>
    <row r="2674" spans="1:2" x14ac:dyDescent="0.25">
      <c r="A2674" s="3">
        <v>0.53</v>
      </c>
      <c r="B2674" s="3">
        <v>38.86</v>
      </c>
    </row>
    <row r="2675" spans="1:2" x14ac:dyDescent="0.25">
      <c r="A2675" s="2">
        <v>0.46</v>
      </c>
      <c r="B2675" s="2">
        <v>34.44</v>
      </c>
    </row>
    <row r="2676" spans="1:2" x14ac:dyDescent="0.25">
      <c r="A2676" s="3">
        <v>0.36</v>
      </c>
      <c r="B2676" s="3">
        <v>33.32</v>
      </c>
    </row>
    <row r="2677" spans="1:2" x14ac:dyDescent="0.25">
      <c r="A2677" s="2">
        <v>0.31</v>
      </c>
      <c r="B2677" s="2">
        <v>33.47</v>
      </c>
    </row>
    <row r="2678" spans="1:2" x14ac:dyDescent="0.25">
      <c r="A2678" s="3">
        <v>0.22</v>
      </c>
      <c r="B2678" s="3">
        <v>38.22</v>
      </c>
    </row>
    <row r="2679" spans="1:2" x14ac:dyDescent="0.25">
      <c r="A2679" s="2">
        <v>0.14000000000000001</v>
      </c>
      <c r="B2679" s="2">
        <v>34.58</v>
      </c>
    </row>
    <row r="2680" spans="1:2" x14ac:dyDescent="0.25">
      <c r="A2680" s="3">
        <v>0.04</v>
      </c>
      <c r="B2680" s="3">
        <v>32.520000000000003</v>
      </c>
    </row>
    <row r="2681" spans="1:2" x14ac:dyDescent="0.25">
      <c r="A2681" s="2">
        <v>0.79</v>
      </c>
      <c r="B2681" s="2">
        <v>32</v>
      </c>
    </row>
    <row r="2682" spans="1:2" x14ac:dyDescent="0.25">
      <c r="A2682" s="3">
        <v>0.56999999999999995</v>
      </c>
      <c r="B2682" s="3">
        <v>29.8</v>
      </c>
    </row>
    <row r="2683" spans="1:2" x14ac:dyDescent="0.25">
      <c r="A2683" s="2">
        <v>0.56000000000000005</v>
      </c>
      <c r="B2683" s="2">
        <v>33.85</v>
      </c>
    </row>
    <row r="2684" spans="1:2" x14ac:dyDescent="0.25">
      <c r="A2684" s="3">
        <v>0.54</v>
      </c>
      <c r="B2684" s="3">
        <v>30.13</v>
      </c>
    </row>
    <row r="2685" spans="1:2" x14ac:dyDescent="0.25">
      <c r="A2685" s="2">
        <v>0.49</v>
      </c>
      <c r="B2685" s="2">
        <v>29.3</v>
      </c>
    </row>
    <row r="2686" spans="1:2" x14ac:dyDescent="0.25">
      <c r="A2686" s="3">
        <v>0.49</v>
      </c>
      <c r="B2686" s="3">
        <v>28.82</v>
      </c>
    </row>
    <row r="2687" spans="1:2" x14ac:dyDescent="0.25">
      <c r="A2687" s="2">
        <v>0.44</v>
      </c>
      <c r="B2687" s="2">
        <v>31.82</v>
      </c>
    </row>
    <row r="2688" spans="1:2" x14ac:dyDescent="0.25">
      <c r="A2688" s="3">
        <v>0.4</v>
      </c>
      <c r="B2688" s="3">
        <v>34.409999999999997</v>
      </c>
    </row>
    <row r="2689" spans="1:2" x14ac:dyDescent="0.25">
      <c r="A2689" s="2">
        <v>0.32</v>
      </c>
      <c r="B2689" s="2">
        <v>29.43</v>
      </c>
    </row>
    <row r="2690" spans="1:2" x14ac:dyDescent="0.25">
      <c r="A2690" s="3">
        <v>0.32</v>
      </c>
      <c r="B2690" s="3">
        <v>37.24</v>
      </c>
    </row>
    <row r="2691" spans="1:2" x14ac:dyDescent="0.25">
      <c r="A2691" s="2">
        <v>0.28000000000000003</v>
      </c>
      <c r="B2691" s="2">
        <v>32.020000000000003</v>
      </c>
    </row>
    <row r="2692" spans="1:2" x14ac:dyDescent="0.25">
      <c r="A2692" s="3">
        <v>0.26</v>
      </c>
      <c r="B2692" s="3">
        <v>31.92</v>
      </c>
    </row>
    <row r="2693" spans="1:2" x14ac:dyDescent="0.25">
      <c r="A2693" s="2">
        <v>0.83</v>
      </c>
      <c r="B2693" s="2">
        <v>28.33</v>
      </c>
    </row>
    <row r="2694" spans="1:2" x14ac:dyDescent="0.25">
      <c r="A2694" s="3">
        <v>0.69</v>
      </c>
      <c r="B2694" s="3">
        <v>33.85</v>
      </c>
    </row>
    <row r="2695" spans="1:2" x14ac:dyDescent="0.25">
      <c r="A2695" s="2">
        <v>0.59</v>
      </c>
      <c r="B2695" s="2">
        <v>28.3</v>
      </c>
    </row>
    <row r="2696" spans="1:2" x14ac:dyDescent="0.25">
      <c r="A2696" s="3">
        <v>0.57999999999999996</v>
      </c>
      <c r="B2696" s="3">
        <v>29.51</v>
      </c>
    </row>
    <row r="2697" spans="1:2" x14ac:dyDescent="0.25">
      <c r="A2697" s="2">
        <v>0.51</v>
      </c>
      <c r="B2697" s="2">
        <v>28.59</v>
      </c>
    </row>
    <row r="2698" spans="1:2" x14ac:dyDescent="0.25">
      <c r="A2698" s="3">
        <v>0.45</v>
      </c>
      <c r="B2698" s="3">
        <v>33.130000000000003</v>
      </c>
    </row>
    <row r="2699" spans="1:2" x14ac:dyDescent="0.25">
      <c r="A2699" s="2">
        <v>0.42</v>
      </c>
      <c r="B2699" s="2">
        <v>32.159999999999997</v>
      </c>
    </row>
    <row r="2700" spans="1:2" x14ac:dyDescent="0.25">
      <c r="A2700" s="3">
        <v>0.35</v>
      </c>
      <c r="B2700" s="3">
        <v>27.58</v>
      </c>
    </row>
    <row r="2701" spans="1:2" x14ac:dyDescent="0.25">
      <c r="A2701" s="2">
        <v>0.27</v>
      </c>
      <c r="B2701" s="2">
        <v>28.21</v>
      </c>
    </row>
    <row r="2702" spans="1:2" x14ac:dyDescent="0.25">
      <c r="A2702" s="3">
        <v>0.14000000000000001</v>
      </c>
      <c r="B2702" s="3">
        <v>31.18</v>
      </c>
    </row>
    <row r="2703" spans="1:2" x14ac:dyDescent="0.25">
      <c r="A2703" s="2">
        <v>0.13</v>
      </c>
      <c r="B2703" s="2">
        <v>32.43</v>
      </c>
    </row>
    <row r="2704" spans="1:2" x14ac:dyDescent="0.25">
      <c r="A2704" s="3">
        <v>0.08</v>
      </c>
      <c r="B2704" s="3">
        <v>37.369999999999997</v>
      </c>
    </row>
    <row r="2705" spans="1:2" x14ac:dyDescent="0.25">
      <c r="A2705" s="2">
        <v>0.84</v>
      </c>
      <c r="B2705" s="2">
        <v>30.28</v>
      </c>
    </row>
    <row r="2706" spans="1:2" x14ac:dyDescent="0.25">
      <c r="A2706" s="3">
        <v>0.64</v>
      </c>
      <c r="B2706" s="3">
        <v>39.130000000000003</v>
      </c>
    </row>
    <row r="2707" spans="1:2" x14ac:dyDescent="0.25">
      <c r="A2707" s="2">
        <v>0.62</v>
      </c>
      <c r="B2707" s="2">
        <v>37.71</v>
      </c>
    </row>
    <row r="2708" spans="1:2" x14ac:dyDescent="0.25">
      <c r="A2708" s="3">
        <v>0.54</v>
      </c>
      <c r="B2708" s="3">
        <v>37.22</v>
      </c>
    </row>
    <row r="2709" spans="1:2" x14ac:dyDescent="0.25">
      <c r="A2709" s="2">
        <v>0.52</v>
      </c>
      <c r="B2709" s="2">
        <v>35.24</v>
      </c>
    </row>
    <row r="2710" spans="1:2" x14ac:dyDescent="0.25">
      <c r="A2710" s="3">
        <v>0.46</v>
      </c>
      <c r="B2710" s="3">
        <v>40.799999999999997</v>
      </c>
    </row>
    <row r="2711" spans="1:2" x14ac:dyDescent="0.25">
      <c r="A2711" s="2">
        <v>0.4</v>
      </c>
      <c r="B2711" s="2">
        <v>31.24</v>
      </c>
    </row>
    <row r="2712" spans="1:2" x14ac:dyDescent="0.25">
      <c r="A2712" s="3">
        <v>0.34</v>
      </c>
      <c r="B2712" s="3">
        <v>35.659999999999997</v>
      </c>
    </row>
    <row r="2713" spans="1:2" x14ac:dyDescent="0.25">
      <c r="A2713" s="2">
        <v>0.3</v>
      </c>
      <c r="B2713" s="2">
        <v>34.69</v>
      </c>
    </row>
    <row r="2714" spans="1:2" x14ac:dyDescent="0.25">
      <c r="A2714" s="3">
        <v>0.24</v>
      </c>
      <c r="B2714" s="3">
        <v>37.880000000000003</v>
      </c>
    </row>
    <row r="2715" spans="1:2" x14ac:dyDescent="0.25">
      <c r="A2715" s="2">
        <v>0.2</v>
      </c>
      <c r="B2715" s="2">
        <v>39.549999999999997</v>
      </c>
    </row>
    <row r="2716" spans="1:2" x14ac:dyDescent="0.25">
      <c r="A2716" s="3">
        <v>0.1</v>
      </c>
      <c r="B2716" s="3">
        <v>40.18</v>
      </c>
    </row>
    <row r="2717" spans="1:2" x14ac:dyDescent="0.25">
      <c r="A2717" s="2">
        <v>0.79</v>
      </c>
      <c r="B2717" s="2">
        <v>41.17</v>
      </c>
    </row>
    <row r="2718" spans="1:2" x14ac:dyDescent="0.25">
      <c r="A2718" s="3">
        <v>0.68</v>
      </c>
      <c r="B2718" s="3">
        <v>36.67</v>
      </c>
    </row>
    <row r="2719" spans="1:2" x14ac:dyDescent="0.25">
      <c r="A2719" s="2">
        <v>0.61</v>
      </c>
      <c r="B2719" s="2">
        <v>29.86</v>
      </c>
    </row>
    <row r="2720" spans="1:2" x14ac:dyDescent="0.25">
      <c r="A2720" s="3">
        <v>0.6</v>
      </c>
      <c r="B2720" s="3">
        <v>35.86</v>
      </c>
    </row>
    <row r="2721" spans="1:2" x14ac:dyDescent="0.25">
      <c r="A2721" s="2">
        <v>0.56999999999999995</v>
      </c>
      <c r="B2721" s="2">
        <v>31.79</v>
      </c>
    </row>
    <row r="2722" spans="1:2" x14ac:dyDescent="0.25">
      <c r="A2722" s="3">
        <v>0.56999999999999995</v>
      </c>
      <c r="B2722" s="3">
        <v>29.81</v>
      </c>
    </row>
    <row r="2723" spans="1:2" x14ac:dyDescent="0.25">
      <c r="A2723" s="2">
        <v>0.48</v>
      </c>
      <c r="B2723" s="2">
        <v>35.9</v>
      </c>
    </row>
    <row r="2724" spans="1:2" x14ac:dyDescent="0.25">
      <c r="A2724" s="3">
        <v>0.48</v>
      </c>
      <c r="B2724" s="3">
        <v>30.89</v>
      </c>
    </row>
    <row r="2725" spans="1:2" x14ac:dyDescent="0.25">
      <c r="A2725" s="2">
        <v>0.39</v>
      </c>
      <c r="B2725" s="2">
        <v>29.64</v>
      </c>
    </row>
    <row r="2726" spans="1:2" x14ac:dyDescent="0.25">
      <c r="A2726" s="3">
        <v>0.3</v>
      </c>
      <c r="B2726" s="3">
        <v>38.6</v>
      </c>
    </row>
    <row r="2727" spans="1:2" x14ac:dyDescent="0.25">
      <c r="A2727" s="2">
        <v>0.08</v>
      </c>
      <c r="B2727" s="2">
        <v>41.84</v>
      </c>
    </row>
    <row r="2728" spans="1:2" x14ac:dyDescent="0.25">
      <c r="A2728" s="3">
        <v>0.04</v>
      </c>
      <c r="B2728" s="3">
        <v>44.06</v>
      </c>
    </row>
    <row r="2729" spans="1:2" x14ac:dyDescent="0.25">
      <c r="A2729" s="2">
        <v>0.96</v>
      </c>
      <c r="B2729" s="2">
        <v>33.700000000000003</v>
      </c>
    </row>
    <row r="2730" spans="1:2" x14ac:dyDescent="0.25">
      <c r="A2730" s="3">
        <v>0.74</v>
      </c>
      <c r="B2730" s="3">
        <v>30.75</v>
      </c>
    </row>
    <row r="2731" spans="1:2" x14ac:dyDescent="0.25">
      <c r="A2731" s="2">
        <v>0.49</v>
      </c>
      <c r="B2731" s="2">
        <v>40.17</v>
      </c>
    </row>
    <row r="2732" spans="1:2" x14ac:dyDescent="0.25">
      <c r="A2732" s="3">
        <v>0.47</v>
      </c>
      <c r="B2732" s="3">
        <v>38.590000000000003</v>
      </c>
    </row>
    <row r="2733" spans="1:2" x14ac:dyDescent="0.25">
      <c r="A2733" s="2">
        <v>0.42</v>
      </c>
      <c r="B2733" s="2">
        <v>30.62</v>
      </c>
    </row>
    <row r="2734" spans="1:2" x14ac:dyDescent="0.25">
      <c r="A2734" s="3">
        <v>0.38</v>
      </c>
      <c r="B2734" s="3">
        <v>41.08</v>
      </c>
    </row>
    <row r="2735" spans="1:2" x14ac:dyDescent="0.25">
      <c r="A2735" s="2">
        <v>0.22</v>
      </c>
      <c r="B2735" s="2">
        <v>35.18</v>
      </c>
    </row>
    <row r="2736" spans="1:2" x14ac:dyDescent="0.25">
      <c r="A2736" s="3">
        <v>0.19</v>
      </c>
      <c r="B2736" s="3">
        <v>30.77</v>
      </c>
    </row>
    <row r="2737" spans="1:2" x14ac:dyDescent="0.25">
      <c r="A2737" s="2">
        <v>0.14000000000000001</v>
      </c>
      <c r="B2737" s="2">
        <v>39.799999999999997</v>
      </c>
    </row>
    <row r="2738" spans="1:2" x14ac:dyDescent="0.25">
      <c r="A2738" s="3">
        <v>0.13</v>
      </c>
      <c r="B2738" s="3">
        <v>37.64</v>
      </c>
    </row>
    <row r="2739" spans="1:2" x14ac:dyDescent="0.25">
      <c r="A2739" s="2">
        <v>0.09</v>
      </c>
      <c r="B2739" s="2">
        <v>30.42</v>
      </c>
    </row>
    <row r="2740" spans="1:2" x14ac:dyDescent="0.25">
      <c r="A2740" s="3">
        <v>0.08</v>
      </c>
      <c r="B2740" s="3">
        <v>43.11</v>
      </c>
    </row>
    <row r="2741" spans="1:2" x14ac:dyDescent="0.25">
      <c r="A2741" s="2">
        <v>3.88</v>
      </c>
      <c r="B2741" s="2">
        <v>18.7</v>
      </c>
    </row>
    <row r="2742" spans="1:2" x14ac:dyDescent="0.25">
      <c r="A2742" s="3">
        <v>0.8</v>
      </c>
      <c r="B2742" s="3">
        <v>31.61</v>
      </c>
    </row>
    <row r="2743" spans="1:2" x14ac:dyDescent="0.25">
      <c r="A2743" s="2">
        <v>0.76</v>
      </c>
      <c r="B2743" s="2">
        <v>39.78</v>
      </c>
    </row>
    <row r="2744" spans="1:2" x14ac:dyDescent="0.25">
      <c r="A2744" s="3">
        <v>0.56999999999999995</v>
      </c>
      <c r="B2744" s="3">
        <v>29.64</v>
      </c>
    </row>
    <row r="2745" spans="1:2" x14ac:dyDescent="0.25">
      <c r="A2745" s="2">
        <v>0.54</v>
      </c>
      <c r="B2745" s="2">
        <v>37.51</v>
      </c>
    </row>
    <row r="2746" spans="1:2" x14ac:dyDescent="0.25">
      <c r="A2746" s="3">
        <v>0.45</v>
      </c>
      <c r="B2746" s="3">
        <v>41.39</v>
      </c>
    </row>
    <row r="2747" spans="1:2" x14ac:dyDescent="0.25">
      <c r="A2747" s="2">
        <v>0.42</v>
      </c>
      <c r="B2747" s="2">
        <v>36.619999999999997</v>
      </c>
    </row>
    <row r="2748" spans="1:2" x14ac:dyDescent="0.25">
      <c r="A2748" s="3">
        <v>0.4</v>
      </c>
      <c r="B2748" s="3">
        <v>32.64</v>
      </c>
    </row>
    <row r="2749" spans="1:2" x14ac:dyDescent="0.25">
      <c r="A2749" s="2">
        <v>0.35</v>
      </c>
      <c r="B2749" s="2">
        <v>33.020000000000003</v>
      </c>
    </row>
    <row r="2750" spans="1:2" x14ac:dyDescent="0.25">
      <c r="A2750" s="3">
        <v>0.33</v>
      </c>
      <c r="B2750" s="3">
        <v>33.82</v>
      </c>
    </row>
    <row r="2751" spans="1:2" x14ac:dyDescent="0.25">
      <c r="A2751" s="2">
        <v>0.14000000000000001</v>
      </c>
      <c r="B2751" s="2">
        <v>42.54</v>
      </c>
    </row>
    <row r="2752" spans="1:2" x14ac:dyDescent="0.25">
      <c r="A2752" s="3">
        <v>0.13</v>
      </c>
      <c r="B2752" s="3">
        <v>34.65</v>
      </c>
    </row>
    <row r="2753" spans="1:2" x14ac:dyDescent="0.25">
      <c r="A2753" s="2">
        <v>1.18</v>
      </c>
      <c r="B2753" s="2">
        <v>28.9</v>
      </c>
    </row>
    <row r="2754" spans="1:2" x14ac:dyDescent="0.25">
      <c r="A2754" s="3">
        <v>0.64</v>
      </c>
      <c r="B2754" s="3">
        <v>36.200000000000003</v>
      </c>
    </row>
    <row r="2755" spans="1:2" x14ac:dyDescent="0.25">
      <c r="A2755" s="2">
        <v>0.61</v>
      </c>
      <c r="B2755" s="2">
        <v>36.64</v>
      </c>
    </row>
    <row r="2756" spans="1:2" x14ac:dyDescent="0.25">
      <c r="A2756" s="3">
        <v>0.61</v>
      </c>
      <c r="B2756" s="3">
        <v>29.44</v>
      </c>
    </row>
    <row r="2757" spans="1:2" x14ac:dyDescent="0.25">
      <c r="A2757" s="2">
        <v>0.59</v>
      </c>
      <c r="B2757" s="2">
        <v>34.76</v>
      </c>
    </row>
    <row r="2758" spans="1:2" x14ac:dyDescent="0.25">
      <c r="A2758" s="3">
        <v>0.57999999999999996</v>
      </c>
      <c r="B2758" s="3">
        <v>33.520000000000003</v>
      </c>
    </row>
    <row r="2759" spans="1:2" x14ac:dyDescent="0.25">
      <c r="A2759" s="2">
        <v>0.36</v>
      </c>
      <c r="B2759" s="2">
        <v>29.9</v>
      </c>
    </row>
    <row r="2760" spans="1:2" x14ac:dyDescent="0.25">
      <c r="A2760" s="3">
        <v>0.3</v>
      </c>
      <c r="B2760" s="3">
        <v>29.58</v>
      </c>
    </row>
    <row r="2761" spans="1:2" x14ac:dyDescent="0.25">
      <c r="A2761" s="2">
        <v>0.28999999999999998</v>
      </c>
      <c r="B2761" s="2">
        <v>42.25</v>
      </c>
    </row>
    <row r="2762" spans="1:2" x14ac:dyDescent="0.25">
      <c r="A2762" s="3">
        <v>0.27</v>
      </c>
      <c r="B2762" s="3">
        <v>34.58</v>
      </c>
    </row>
    <row r="2763" spans="1:2" x14ac:dyDescent="0.25">
      <c r="A2763" s="2">
        <v>0.14000000000000001</v>
      </c>
      <c r="B2763" s="2">
        <v>36.42</v>
      </c>
    </row>
    <row r="2764" spans="1:2" x14ac:dyDescent="0.25">
      <c r="A2764" s="3">
        <v>0.03</v>
      </c>
      <c r="B2764" s="3">
        <v>42.47</v>
      </c>
    </row>
    <row r="2765" spans="1:2" x14ac:dyDescent="0.25">
      <c r="A2765" s="2">
        <v>1.0900000000000001</v>
      </c>
      <c r="B2765" s="2">
        <v>26.09</v>
      </c>
    </row>
    <row r="2766" spans="1:2" x14ac:dyDescent="0.25">
      <c r="A2766" s="3">
        <v>0.65</v>
      </c>
      <c r="B2766" s="3">
        <v>37.01</v>
      </c>
    </row>
    <row r="2767" spans="1:2" x14ac:dyDescent="0.25">
      <c r="A2767" s="2">
        <v>0.64</v>
      </c>
      <c r="B2767" s="2">
        <v>28.53</v>
      </c>
    </row>
    <row r="2768" spans="1:2" x14ac:dyDescent="0.25">
      <c r="A2768" s="3">
        <v>0.56999999999999995</v>
      </c>
      <c r="B2768" s="3">
        <v>33.979999999999997</v>
      </c>
    </row>
    <row r="2769" spans="1:2" x14ac:dyDescent="0.25">
      <c r="A2769" s="2">
        <v>0.49</v>
      </c>
      <c r="B2769" s="2">
        <v>37.07</v>
      </c>
    </row>
    <row r="2770" spans="1:2" x14ac:dyDescent="0.25">
      <c r="A2770" s="3">
        <v>0.47</v>
      </c>
      <c r="B2770" s="3">
        <v>37.1</v>
      </c>
    </row>
    <row r="2771" spans="1:2" x14ac:dyDescent="0.25">
      <c r="A2771" s="2">
        <v>0.37</v>
      </c>
      <c r="B2771" s="2">
        <v>37.47</v>
      </c>
    </row>
    <row r="2772" spans="1:2" x14ac:dyDescent="0.25">
      <c r="A2772" s="3">
        <v>0.35</v>
      </c>
      <c r="B2772" s="3">
        <v>33.72</v>
      </c>
    </row>
    <row r="2773" spans="1:2" x14ac:dyDescent="0.25">
      <c r="A2773" s="2">
        <v>0.35</v>
      </c>
      <c r="B2773" s="2">
        <v>38.700000000000003</v>
      </c>
    </row>
    <row r="2774" spans="1:2" x14ac:dyDescent="0.25">
      <c r="A2774" s="3">
        <v>0.21</v>
      </c>
      <c r="B2774" s="3">
        <v>32.69</v>
      </c>
    </row>
    <row r="2775" spans="1:2" x14ac:dyDescent="0.25">
      <c r="A2775" s="2">
        <v>0.15</v>
      </c>
      <c r="B2775" s="2">
        <v>34.340000000000003</v>
      </c>
    </row>
    <row r="2776" spans="1:2" x14ac:dyDescent="0.25">
      <c r="A2776" s="3">
        <v>0.04</v>
      </c>
      <c r="B2776" s="3">
        <v>31.97</v>
      </c>
    </row>
    <row r="2777" spans="1:2" x14ac:dyDescent="0.25">
      <c r="A2777" s="2">
        <v>0.97</v>
      </c>
      <c r="B2777" s="2">
        <v>27.23</v>
      </c>
    </row>
    <row r="2778" spans="1:2" x14ac:dyDescent="0.25">
      <c r="A2778" s="3">
        <v>0.82</v>
      </c>
      <c r="B2778" s="3">
        <v>25.86</v>
      </c>
    </row>
    <row r="2779" spans="1:2" x14ac:dyDescent="0.25">
      <c r="A2779" s="2">
        <v>0.66</v>
      </c>
      <c r="B2779" s="2">
        <v>34.39</v>
      </c>
    </row>
    <row r="2780" spans="1:2" x14ac:dyDescent="0.25">
      <c r="A2780" s="3">
        <v>0.66</v>
      </c>
      <c r="B2780" s="3">
        <v>29.16</v>
      </c>
    </row>
    <row r="2781" spans="1:2" x14ac:dyDescent="0.25">
      <c r="A2781" s="2">
        <v>0.42</v>
      </c>
      <c r="B2781" s="2">
        <v>29.26</v>
      </c>
    </row>
    <row r="2782" spans="1:2" x14ac:dyDescent="0.25">
      <c r="A2782" s="3">
        <v>0.4</v>
      </c>
      <c r="B2782" s="3">
        <v>34.82</v>
      </c>
    </row>
    <row r="2783" spans="1:2" x14ac:dyDescent="0.25">
      <c r="A2783" s="2">
        <v>0.28000000000000003</v>
      </c>
      <c r="B2783" s="2">
        <v>32.75</v>
      </c>
    </row>
    <row r="2784" spans="1:2" x14ac:dyDescent="0.25">
      <c r="A2784" s="3">
        <v>0.28000000000000003</v>
      </c>
      <c r="B2784" s="3">
        <v>39.1</v>
      </c>
    </row>
    <row r="2785" spans="1:2" x14ac:dyDescent="0.25">
      <c r="A2785" s="2">
        <v>0.26</v>
      </c>
      <c r="B2785" s="2">
        <v>34.270000000000003</v>
      </c>
    </row>
    <row r="2786" spans="1:2" x14ac:dyDescent="0.25">
      <c r="A2786" s="3">
        <v>0.16</v>
      </c>
      <c r="B2786" s="3">
        <v>31.5</v>
      </c>
    </row>
    <row r="2787" spans="1:2" x14ac:dyDescent="0.25">
      <c r="A2787" s="2">
        <v>0.14000000000000001</v>
      </c>
      <c r="B2787" s="2">
        <v>28.2</v>
      </c>
    </row>
    <row r="2788" spans="1:2" x14ac:dyDescent="0.25">
      <c r="A2788" s="3">
        <v>0.13</v>
      </c>
      <c r="B2788" s="3">
        <v>33.1</v>
      </c>
    </row>
    <row r="2789" spans="1:2" x14ac:dyDescent="0.25">
      <c r="A2789" s="2">
        <v>3.81</v>
      </c>
      <c r="B2789" s="2">
        <v>17.84</v>
      </c>
    </row>
    <row r="2790" spans="1:2" x14ac:dyDescent="0.25">
      <c r="A2790" s="3">
        <v>2.1800000000000002</v>
      </c>
      <c r="B2790" s="3">
        <v>27.19</v>
      </c>
    </row>
    <row r="2791" spans="1:2" x14ac:dyDescent="0.25">
      <c r="A2791" s="2">
        <v>0.72</v>
      </c>
      <c r="B2791" s="2">
        <v>34.44</v>
      </c>
    </row>
    <row r="2792" spans="1:2" x14ac:dyDescent="0.25">
      <c r="A2792" s="3">
        <v>0.53</v>
      </c>
      <c r="B2792" s="3">
        <v>35.450000000000003</v>
      </c>
    </row>
    <row r="2793" spans="1:2" x14ac:dyDescent="0.25">
      <c r="A2793" s="2">
        <v>0.51</v>
      </c>
      <c r="B2793" s="2">
        <v>30.19</v>
      </c>
    </row>
    <row r="2794" spans="1:2" x14ac:dyDescent="0.25">
      <c r="A2794" s="3">
        <v>0.51</v>
      </c>
      <c r="B2794" s="3">
        <v>36.39</v>
      </c>
    </row>
    <row r="2795" spans="1:2" x14ac:dyDescent="0.25">
      <c r="A2795" s="2">
        <v>0.41</v>
      </c>
      <c r="B2795" s="2">
        <v>32.72</v>
      </c>
    </row>
    <row r="2796" spans="1:2" x14ac:dyDescent="0.25">
      <c r="A2796" s="3">
        <v>0.38</v>
      </c>
      <c r="B2796" s="3">
        <v>29.41</v>
      </c>
    </row>
    <row r="2797" spans="1:2" x14ac:dyDescent="0.25">
      <c r="A2797" s="2">
        <v>0.31</v>
      </c>
      <c r="B2797" s="2">
        <v>32.729999999999997</v>
      </c>
    </row>
    <row r="2798" spans="1:2" x14ac:dyDescent="0.25">
      <c r="A2798" s="3">
        <v>0.3</v>
      </c>
      <c r="B2798" s="3">
        <v>36.159999999999997</v>
      </c>
    </row>
    <row r="2799" spans="1:2" x14ac:dyDescent="0.25">
      <c r="A2799" s="2">
        <v>0.3</v>
      </c>
      <c r="B2799" s="2">
        <v>38.94</v>
      </c>
    </row>
    <row r="2800" spans="1:2" x14ac:dyDescent="0.25">
      <c r="A2800" s="3">
        <v>0.16</v>
      </c>
      <c r="B2800" s="3">
        <v>31.94</v>
      </c>
    </row>
    <row r="2801" spans="1:2" x14ac:dyDescent="0.25">
      <c r="A2801" s="2">
        <v>0.72</v>
      </c>
      <c r="B2801" s="2">
        <v>32.81</v>
      </c>
    </row>
    <row r="2802" spans="1:2" x14ac:dyDescent="0.25">
      <c r="A2802" s="3">
        <v>0.69</v>
      </c>
      <c r="B2802" s="3">
        <v>30.57</v>
      </c>
    </row>
    <row r="2803" spans="1:2" x14ac:dyDescent="0.25">
      <c r="A2803" s="2">
        <v>0.64</v>
      </c>
      <c r="B2803" s="2">
        <v>33.56</v>
      </c>
    </row>
    <row r="2804" spans="1:2" x14ac:dyDescent="0.25">
      <c r="A2804" s="3">
        <v>0.57999999999999996</v>
      </c>
      <c r="B2804" s="3">
        <v>30.23</v>
      </c>
    </row>
    <row r="2805" spans="1:2" x14ac:dyDescent="0.25">
      <c r="A2805" s="2">
        <v>0.56999999999999995</v>
      </c>
      <c r="B2805" s="2">
        <v>33.04</v>
      </c>
    </row>
    <row r="2806" spans="1:2" x14ac:dyDescent="0.25">
      <c r="A2806" s="3">
        <v>0.53</v>
      </c>
      <c r="B2806" s="3">
        <v>36.479999999999997</v>
      </c>
    </row>
    <row r="2807" spans="1:2" x14ac:dyDescent="0.25">
      <c r="A2807" s="2">
        <v>0.49</v>
      </c>
      <c r="B2807" s="2">
        <v>37.61</v>
      </c>
    </row>
    <row r="2808" spans="1:2" x14ac:dyDescent="0.25">
      <c r="A2808" s="3">
        <v>0.4</v>
      </c>
      <c r="B2808" s="3">
        <v>34.700000000000003</v>
      </c>
    </row>
    <row r="2809" spans="1:2" x14ac:dyDescent="0.25">
      <c r="A2809" s="2">
        <v>0.33</v>
      </c>
      <c r="B2809" s="2">
        <v>38.18</v>
      </c>
    </row>
    <row r="2810" spans="1:2" x14ac:dyDescent="0.25">
      <c r="A2810" s="3">
        <v>0.28000000000000003</v>
      </c>
      <c r="B2810" s="3">
        <v>30.12</v>
      </c>
    </row>
    <row r="2811" spans="1:2" x14ac:dyDescent="0.25">
      <c r="A2811" s="2">
        <v>0.14000000000000001</v>
      </c>
      <c r="B2811" s="2">
        <v>33.81</v>
      </c>
    </row>
    <row r="2812" spans="1:2" x14ac:dyDescent="0.25">
      <c r="A2812" s="3">
        <v>0.09</v>
      </c>
      <c r="B2812" s="3">
        <v>40.83</v>
      </c>
    </row>
    <row r="2813" spans="1:2" x14ac:dyDescent="0.25">
      <c r="A2813" s="2">
        <v>0.66</v>
      </c>
      <c r="B2813" s="2">
        <v>35.619999999999997</v>
      </c>
    </row>
    <row r="2814" spans="1:2" x14ac:dyDescent="0.25">
      <c r="A2814" s="3">
        <v>0.62</v>
      </c>
      <c r="B2814" s="3">
        <v>29.84</v>
      </c>
    </row>
    <row r="2815" spans="1:2" x14ac:dyDescent="0.25">
      <c r="A2815" s="2">
        <v>0.62</v>
      </c>
      <c r="B2815" s="2">
        <v>35.81</v>
      </c>
    </row>
    <row r="2816" spans="1:2" x14ac:dyDescent="0.25">
      <c r="A2816" s="3">
        <v>0.61</v>
      </c>
      <c r="B2816" s="3">
        <v>33.979999999999997</v>
      </c>
    </row>
    <row r="2817" spans="1:2" x14ac:dyDescent="0.25">
      <c r="A2817" s="2">
        <v>0.52</v>
      </c>
      <c r="B2817" s="2">
        <v>31.9</v>
      </c>
    </row>
    <row r="2818" spans="1:2" x14ac:dyDescent="0.25">
      <c r="A2818" s="3">
        <v>0.5</v>
      </c>
      <c r="B2818" s="3">
        <v>33.880000000000003</v>
      </c>
    </row>
    <row r="2819" spans="1:2" x14ac:dyDescent="0.25">
      <c r="A2819" s="2">
        <v>0.45</v>
      </c>
      <c r="B2819" s="2">
        <v>33.43</v>
      </c>
    </row>
    <row r="2820" spans="1:2" x14ac:dyDescent="0.25">
      <c r="A2820" s="3">
        <v>0.37</v>
      </c>
      <c r="B2820" s="3">
        <v>29.73</v>
      </c>
    </row>
    <row r="2821" spans="1:2" x14ac:dyDescent="0.25">
      <c r="A2821" s="2">
        <v>0.32</v>
      </c>
      <c r="B2821" s="2">
        <v>33.93</v>
      </c>
    </row>
    <row r="2822" spans="1:2" x14ac:dyDescent="0.25">
      <c r="A2822" s="3">
        <v>0.32</v>
      </c>
      <c r="B2822" s="3">
        <v>34.58</v>
      </c>
    </row>
    <row r="2823" spans="1:2" x14ac:dyDescent="0.25">
      <c r="A2823" s="2">
        <v>0.28000000000000003</v>
      </c>
      <c r="B2823" s="2">
        <v>36.630000000000003</v>
      </c>
    </row>
    <row r="2824" spans="1:2" x14ac:dyDescent="0.25">
      <c r="A2824" s="3">
        <v>0.28000000000000003</v>
      </c>
      <c r="B2824" s="3">
        <v>39.46</v>
      </c>
    </row>
    <row r="2825" spans="1:2" x14ac:dyDescent="0.25">
      <c r="A2825" s="2">
        <v>0.89</v>
      </c>
      <c r="B2825" s="2">
        <v>32.159999999999997</v>
      </c>
    </row>
    <row r="2826" spans="1:2" x14ac:dyDescent="0.25">
      <c r="A2826" s="3">
        <v>0.73</v>
      </c>
      <c r="B2826" s="3">
        <v>35.369999999999997</v>
      </c>
    </row>
    <row r="2827" spans="1:2" x14ac:dyDescent="0.25">
      <c r="A2827" s="2">
        <v>0.6</v>
      </c>
      <c r="B2827" s="2">
        <v>33.9</v>
      </c>
    </row>
    <row r="2828" spans="1:2" x14ac:dyDescent="0.25">
      <c r="A2828" s="3">
        <v>0.59</v>
      </c>
      <c r="B2828" s="3">
        <v>28.72</v>
      </c>
    </row>
    <row r="2829" spans="1:2" x14ac:dyDescent="0.25">
      <c r="A2829" s="2">
        <v>0.49</v>
      </c>
      <c r="B2829" s="2">
        <v>29.31</v>
      </c>
    </row>
    <row r="2830" spans="1:2" x14ac:dyDescent="0.25">
      <c r="A2830" s="3">
        <v>0.45</v>
      </c>
      <c r="B2830" s="3">
        <v>39.340000000000003</v>
      </c>
    </row>
    <row r="2831" spans="1:2" x14ac:dyDescent="0.25">
      <c r="A2831" s="2">
        <v>0.39</v>
      </c>
      <c r="B2831" s="2">
        <v>30.45</v>
      </c>
    </row>
    <row r="2832" spans="1:2" x14ac:dyDescent="0.25">
      <c r="A2832" s="3">
        <v>0.35</v>
      </c>
      <c r="B2832" s="3">
        <v>33.979999999999997</v>
      </c>
    </row>
    <row r="2833" spans="1:2" x14ac:dyDescent="0.25">
      <c r="A2833" s="2">
        <v>0.28999999999999998</v>
      </c>
      <c r="B2833" s="2">
        <v>38.549999999999997</v>
      </c>
    </row>
    <row r="2834" spans="1:2" x14ac:dyDescent="0.25">
      <c r="A2834" s="3">
        <v>0.2</v>
      </c>
      <c r="B2834" s="3">
        <v>36.43</v>
      </c>
    </row>
    <row r="2835" spans="1:2" x14ac:dyDescent="0.25">
      <c r="A2835" s="2">
        <v>0.2</v>
      </c>
      <c r="B2835" s="2">
        <v>30.49</v>
      </c>
    </row>
    <row r="2836" spans="1:2" x14ac:dyDescent="0.25">
      <c r="A2836" s="3">
        <v>0.13</v>
      </c>
      <c r="B2836" s="3">
        <v>36.299999999999997</v>
      </c>
    </row>
    <row r="2837" spans="1:2" x14ac:dyDescent="0.25">
      <c r="A2837" s="2">
        <v>0.6</v>
      </c>
      <c r="B2837" s="2">
        <v>35.76</v>
      </c>
    </row>
    <row r="2838" spans="1:2" x14ac:dyDescent="0.25">
      <c r="A2838" s="3">
        <v>0.56000000000000005</v>
      </c>
      <c r="B2838" s="3">
        <v>29.4</v>
      </c>
    </row>
    <row r="2839" spans="1:2" x14ac:dyDescent="0.25">
      <c r="A2839" s="2">
        <v>0.47</v>
      </c>
      <c r="B2839" s="2">
        <v>37.14</v>
      </c>
    </row>
    <row r="2840" spans="1:2" x14ac:dyDescent="0.25">
      <c r="A2840" s="3">
        <v>0.47</v>
      </c>
      <c r="B2840" s="3">
        <v>36.85</v>
      </c>
    </row>
    <row r="2841" spans="1:2" x14ac:dyDescent="0.25">
      <c r="A2841" s="2">
        <v>0.43</v>
      </c>
      <c r="B2841" s="2">
        <v>38.270000000000003</v>
      </c>
    </row>
    <row r="2842" spans="1:2" x14ac:dyDescent="0.25">
      <c r="A2842" s="3">
        <v>0.4</v>
      </c>
      <c r="B2842" s="3">
        <v>37.450000000000003</v>
      </c>
    </row>
    <row r="2843" spans="1:2" x14ac:dyDescent="0.25">
      <c r="A2843" s="2">
        <v>0.37</v>
      </c>
      <c r="B2843" s="2">
        <v>30.76</v>
      </c>
    </row>
    <row r="2844" spans="1:2" x14ac:dyDescent="0.25">
      <c r="A2844" s="3">
        <v>0.33</v>
      </c>
      <c r="B2844" s="3">
        <v>31.74</v>
      </c>
    </row>
    <row r="2845" spans="1:2" x14ac:dyDescent="0.25">
      <c r="A2845" s="2">
        <v>0.25</v>
      </c>
      <c r="B2845" s="2">
        <v>31.67</v>
      </c>
    </row>
    <row r="2846" spans="1:2" x14ac:dyDescent="0.25">
      <c r="A2846" s="3">
        <v>0.22</v>
      </c>
      <c r="B2846" s="3">
        <v>37.32</v>
      </c>
    </row>
    <row r="2847" spans="1:2" x14ac:dyDescent="0.25">
      <c r="A2847" s="2">
        <v>0.13</v>
      </c>
      <c r="B2847" s="2">
        <v>38.03</v>
      </c>
    </row>
    <row r="2848" spans="1:2" x14ac:dyDescent="0.25">
      <c r="A2848" s="3">
        <v>0</v>
      </c>
      <c r="B2848" s="3">
        <v>30.5</v>
      </c>
    </row>
    <row r="2849" spans="1:2" x14ac:dyDescent="0.25">
      <c r="A2849" s="2">
        <v>0.54</v>
      </c>
      <c r="B2849" s="2">
        <v>30.02</v>
      </c>
    </row>
    <row r="2850" spans="1:2" x14ac:dyDescent="0.25">
      <c r="A2850" s="3">
        <v>0.5</v>
      </c>
      <c r="B2850" s="3">
        <v>28.16</v>
      </c>
    </row>
    <row r="2851" spans="1:2" x14ac:dyDescent="0.25">
      <c r="A2851" s="2">
        <v>0.48</v>
      </c>
      <c r="B2851" s="2">
        <v>34.409999999999997</v>
      </c>
    </row>
    <row r="2852" spans="1:2" x14ac:dyDescent="0.25">
      <c r="A2852" s="3">
        <v>0.46</v>
      </c>
      <c r="B2852" s="3">
        <v>34.200000000000003</v>
      </c>
    </row>
    <row r="2853" spans="1:2" x14ac:dyDescent="0.25">
      <c r="A2853" s="2">
        <v>0.4</v>
      </c>
      <c r="B2853" s="2">
        <v>31.5</v>
      </c>
    </row>
    <row r="2854" spans="1:2" x14ac:dyDescent="0.25">
      <c r="A2854" s="3">
        <v>0.34</v>
      </c>
      <c r="B2854" s="3">
        <v>35.409999999999997</v>
      </c>
    </row>
    <row r="2855" spans="1:2" x14ac:dyDescent="0.25">
      <c r="A2855" s="2">
        <v>0.24</v>
      </c>
      <c r="B2855" s="2">
        <v>29.96</v>
      </c>
    </row>
    <row r="2856" spans="1:2" x14ac:dyDescent="0.25">
      <c r="A2856" s="3">
        <v>0.22</v>
      </c>
      <c r="B2856" s="3">
        <v>33.69</v>
      </c>
    </row>
    <row r="2857" spans="1:2" x14ac:dyDescent="0.25">
      <c r="A2857" s="2">
        <v>0.21</v>
      </c>
      <c r="B2857" s="2">
        <v>29.81</v>
      </c>
    </row>
    <row r="2858" spans="1:2" x14ac:dyDescent="0.25">
      <c r="A2858" s="3">
        <v>0.2</v>
      </c>
      <c r="B2858" s="3">
        <v>36.14</v>
      </c>
    </row>
    <row r="2859" spans="1:2" x14ac:dyDescent="0.25">
      <c r="A2859" s="2">
        <v>0.16</v>
      </c>
      <c r="B2859" s="2">
        <v>36.369999999999997</v>
      </c>
    </row>
    <row r="2860" spans="1:2" x14ac:dyDescent="0.25">
      <c r="A2860" s="3">
        <v>0</v>
      </c>
      <c r="B2860" s="3">
        <v>37.049999999999997</v>
      </c>
    </row>
    <row r="2861" spans="1:2" x14ac:dyDescent="0.25">
      <c r="A2861" s="2">
        <v>1.93</v>
      </c>
      <c r="B2861" s="2">
        <v>30.53</v>
      </c>
    </row>
    <row r="2862" spans="1:2" x14ac:dyDescent="0.25">
      <c r="A2862" s="3">
        <v>0.86</v>
      </c>
      <c r="B2862" s="3">
        <v>29.48</v>
      </c>
    </row>
    <row r="2863" spans="1:2" x14ac:dyDescent="0.25">
      <c r="A2863" s="2">
        <v>0.78</v>
      </c>
      <c r="B2863" s="2">
        <v>27.87</v>
      </c>
    </row>
    <row r="2864" spans="1:2" x14ac:dyDescent="0.25">
      <c r="A2864" s="3">
        <v>0.63</v>
      </c>
      <c r="B2864" s="3">
        <v>34.71</v>
      </c>
    </row>
    <row r="2865" spans="1:2" x14ac:dyDescent="0.25">
      <c r="A2865" s="2">
        <v>0.53</v>
      </c>
      <c r="B2865" s="2">
        <v>34.96</v>
      </c>
    </row>
    <row r="2866" spans="1:2" x14ac:dyDescent="0.25">
      <c r="A2866" s="3">
        <v>0.5</v>
      </c>
      <c r="B2866" s="3">
        <v>30.02</v>
      </c>
    </row>
    <row r="2867" spans="1:2" x14ac:dyDescent="0.25">
      <c r="A2867" s="2">
        <v>0.48</v>
      </c>
      <c r="B2867" s="2">
        <v>32.19</v>
      </c>
    </row>
    <row r="2868" spans="1:2" x14ac:dyDescent="0.25">
      <c r="A2868" s="3">
        <v>0.44</v>
      </c>
      <c r="B2868" s="3">
        <v>40.76</v>
      </c>
    </row>
    <row r="2869" spans="1:2" x14ac:dyDescent="0.25">
      <c r="A2869" s="2">
        <v>0.37</v>
      </c>
      <c r="B2869" s="2">
        <v>38.380000000000003</v>
      </c>
    </row>
    <row r="2870" spans="1:2" x14ac:dyDescent="0.25">
      <c r="A2870" s="3">
        <v>0.33</v>
      </c>
      <c r="B2870" s="3">
        <v>41.54</v>
      </c>
    </row>
    <row r="2871" spans="1:2" x14ac:dyDescent="0.25">
      <c r="A2871" s="2">
        <v>0.28000000000000003</v>
      </c>
      <c r="B2871" s="2">
        <v>31.61</v>
      </c>
    </row>
    <row r="2872" spans="1:2" x14ac:dyDescent="0.25">
      <c r="A2872" s="3">
        <v>0.11</v>
      </c>
      <c r="B2872" s="3">
        <v>31.4</v>
      </c>
    </row>
    <row r="2873" spans="1:2" x14ac:dyDescent="0.25">
      <c r="A2873" s="2">
        <v>2.81</v>
      </c>
      <c r="B2873" s="2">
        <v>22.96</v>
      </c>
    </row>
    <row r="2874" spans="1:2" x14ac:dyDescent="0.25">
      <c r="A2874" s="3">
        <v>2.67</v>
      </c>
      <c r="B2874" s="3">
        <v>22.9</v>
      </c>
    </row>
    <row r="2875" spans="1:2" x14ac:dyDescent="0.25">
      <c r="A2875" s="2">
        <v>0.83</v>
      </c>
      <c r="B2875" s="2">
        <v>29.52</v>
      </c>
    </row>
    <row r="2876" spans="1:2" x14ac:dyDescent="0.25">
      <c r="A2876" s="3">
        <v>0.64</v>
      </c>
      <c r="B2876" s="3">
        <v>30.97</v>
      </c>
    </row>
    <row r="2877" spans="1:2" x14ac:dyDescent="0.25">
      <c r="A2877" s="2">
        <v>0.6</v>
      </c>
      <c r="B2877" s="2">
        <v>31.41</v>
      </c>
    </row>
    <row r="2878" spans="1:2" x14ac:dyDescent="0.25">
      <c r="A2878" s="3">
        <v>0.51</v>
      </c>
      <c r="B2878" s="3">
        <v>37.06</v>
      </c>
    </row>
    <row r="2879" spans="1:2" x14ac:dyDescent="0.25">
      <c r="A2879" s="2">
        <v>0.42</v>
      </c>
      <c r="B2879" s="2">
        <v>37.86</v>
      </c>
    </row>
    <row r="2880" spans="1:2" x14ac:dyDescent="0.25">
      <c r="A2880" s="3">
        <v>0.37</v>
      </c>
      <c r="B2880" s="3">
        <v>36.36</v>
      </c>
    </row>
    <row r="2881" spans="1:2" x14ac:dyDescent="0.25">
      <c r="A2881" s="2">
        <v>0.36</v>
      </c>
      <c r="B2881" s="2">
        <v>37.04</v>
      </c>
    </row>
    <row r="2882" spans="1:2" x14ac:dyDescent="0.25">
      <c r="A2882" s="3">
        <v>0.31</v>
      </c>
      <c r="B2882" s="3">
        <v>38.04</v>
      </c>
    </row>
    <row r="2883" spans="1:2" x14ac:dyDescent="0.25">
      <c r="A2883" s="2">
        <v>0.22</v>
      </c>
      <c r="B2883" s="2">
        <v>40.22</v>
      </c>
    </row>
    <row r="2884" spans="1:2" x14ac:dyDescent="0.25">
      <c r="A2884" s="3">
        <v>0.19</v>
      </c>
      <c r="B2884" s="3">
        <v>33.06</v>
      </c>
    </row>
    <row r="2885" spans="1:2" x14ac:dyDescent="0.25">
      <c r="A2885" s="2">
        <v>1.1000000000000001</v>
      </c>
      <c r="B2885" s="2">
        <v>34.630000000000003</v>
      </c>
    </row>
    <row r="2886" spans="1:2" x14ac:dyDescent="0.25">
      <c r="A2886" s="3">
        <v>0.91</v>
      </c>
      <c r="B2886" s="3">
        <v>28.96</v>
      </c>
    </row>
    <row r="2887" spans="1:2" x14ac:dyDescent="0.25">
      <c r="A2887" s="2">
        <v>0.64</v>
      </c>
      <c r="B2887" s="2">
        <v>27.25</v>
      </c>
    </row>
    <row r="2888" spans="1:2" x14ac:dyDescent="0.25">
      <c r="A2888" s="3">
        <v>0.61</v>
      </c>
      <c r="B2888" s="3">
        <v>41.02</v>
      </c>
    </row>
    <row r="2889" spans="1:2" x14ac:dyDescent="0.25">
      <c r="A2889" s="2">
        <v>0.53</v>
      </c>
      <c r="B2889" s="2">
        <v>37.1</v>
      </c>
    </row>
    <row r="2890" spans="1:2" x14ac:dyDescent="0.25">
      <c r="A2890" s="3">
        <v>0.47</v>
      </c>
      <c r="B2890" s="3">
        <v>31.64</v>
      </c>
    </row>
    <row r="2891" spans="1:2" x14ac:dyDescent="0.25">
      <c r="A2891" s="2">
        <v>0.37</v>
      </c>
      <c r="B2891" s="2">
        <v>40.03</v>
      </c>
    </row>
    <row r="2892" spans="1:2" x14ac:dyDescent="0.25">
      <c r="A2892" s="3">
        <v>0.26</v>
      </c>
      <c r="B2892" s="3">
        <v>34.14</v>
      </c>
    </row>
    <row r="2893" spans="1:2" x14ac:dyDescent="0.25">
      <c r="A2893" s="2">
        <v>0.23</v>
      </c>
      <c r="B2893" s="2">
        <v>31.99</v>
      </c>
    </row>
    <row r="2894" spans="1:2" x14ac:dyDescent="0.25">
      <c r="A2894" s="3">
        <v>0.15</v>
      </c>
      <c r="B2894" s="3">
        <v>38.57</v>
      </c>
    </row>
    <row r="2895" spans="1:2" x14ac:dyDescent="0.25">
      <c r="A2895" s="2">
        <v>0.11</v>
      </c>
      <c r="B2895" s="2">
        <v>39.35</v>
      </c>
    </row>
    <row r="2896" spans="1:2" x14ac:dyDescent="0.25">
      <c r="A2896" s="3">
        <v>0</v>
      </c>
      <c r="B2896" s="3">
        <v>34.06</v>
      </c>
    </row>
    <row r="2897" spans="1:2" x14ac:dyDescent="0.25">
      <c r="A2897" s="2">
        <v>0.9</v>
      </c>
      <c r="B2897" s="2">
        <v>29.33</v>
      </c>
    </row>
    <row r="2898" spans="1:2" x14ac:dyDescent="0.25">
      <c r="A2898" s="3">
        <v>0.88</v>
      </c>
      <c r="B2898" s="3">
        <v>33.81</v>
      </c>
    </row>
    <row r="2899" spans="1:2" x14ac:dyDescent="0.25">
      <c r="A2899" s="2">
        <v>0.76</v>
      </c>
      <c r="B2899" s="2">
        <v>35.92</v>
      </c>
    </row>
    <row r="2900" spans="1:2" x14ac:dyDescent="0.25">
      <c r="A2900" s="3">
        <v>0.66</v>
      </c>
      <c r="B2900" s="3">
        <v>29.47</v>
      </c>
    </row>
    <row r="2901" spans="1:2" x14ac:dyDescent="0.25">
      <c r="A2901" s="2">
        <v>0.53</v>
      </c>
      <c r="B2901" s="2">
        <v>29.81</v>
      </c>
    </row>
    <row r="2902" spans="1:2" x14ac:dyDescent="0.25">
      <c r="A2902" s="3">
        <v>0.49</v>
      </c>
      <c r="B2902" s="3">
        <v>35.549999999999997</v>
      </c>
    </row>
    <row r="2903" spans="1:2" x14ac:dyDescent="0.25">
      <c r="A2903" s="2">
        <v>0.48</v>
      </c>
      <c r="B2903" s="2">
        <v>28.97</v>
      </c>
    </row>
    <row r="2904" spans="1:2" x14ac:dyDescent="0.25">
      <c r="A2904" s="3">
        <v>0.47</v>
      </c>
      <c r="B2904" s="3">
        <v>37.17</v>
      </c>
    </row>
    <row r="2905" spans="1:2" x14ac:dyDescent="0.25">
      <c r="A2905" s="2">
        <v>0.43</v>
      </c>
      <c r="B2905" s="2">
        <v>40.17</v>
      </c>
    </row>
    <row r="2906" spans="1:2" x14ac:dyDescent="0.25">
      <c r="A2906" s="3">
        <v>0.17</v>
      </c>
      <c r="B2906" s="3">
        <v>31.3</v>
      </c>
    </row>
    <row r="2907" spans="1:2" x14ac:dyDescent="0.25">
      <c r="A2907" s="2">
        <v>0.09</v>
      </c>
      <c r="B2907" s="2">
        <v>34.229999999999997</v>
      </c>
    </row>
    <row r="2908" spans="1:2" x14ac:dyDescent="0.25">
      <c r="A2908" s="3">
        <v>0.08</v>
      </c>
      <c r="B2908" s="3">
        <v>31.71</v>
      </c>
    </row>
    <row r="2909" spans="1:2" x14ac:dyDescent="0.25">
      <c r="A2909" s="2">
        <v>0.8</v>
      </c>
      <c r="B2909" s="2">
        <v>39.869999999999997</v>
      </c>
    </row>
    <row r="2910" spans="1:2" x14ac:dyDescent="0.25">
      <c r="A2910" s="3">
        <v>0.67</v>
      </c>
      <c r="B2910" s="3">
        <v>33.31</v>
      </c>
    </row>
    <row r="2911" spans="1:2" x14ac:dyDescent="0.25">
      <c r="A2911" s="2">
        <v>0.62</v>
      </c>
      <c r="B2911" s="2">
        <v>38.619999999999997</v>
      </c>
    </row>
    <row r="2912" spans="1:2" x14ac:dyDescent="0.25">
      <c r="A2912" s="3">
        <v>0.56000000000000005</v>
      </c>
      <c r="B2912" s="3">
        <v>39.31</v>
      </c>
    </row>
    <row r="2913" spans="1:2" x14ac:dyDescent="0.25">
      <c r="A2913" s="2">
        <v>0.53</v>
      </c>
      <c r="B2913" s="2">
        <v>33.17</v>
      </c>
    </row>
    <row r="2914" spans="1:2" x14ac:dyDescent="0.25">
      <c r="A2914" s="3">
        <v>0.47</v>
      </c>
      <c r="B2914" s="3">
        <v>31.63</v>
      </c>
    </row>
    <row r="2915" spans="1:2" x14ac:dyDescent="0.25">
      <c r="A2915" s="2">
        <v>0.45</v>
      </c>
      <c r="B2915" s="2">
        <v>31.06</v>
      </c>
    </row>
    <row r="2916" spans="1:2" x14ac:dyDescent="0.25">
      <c r="A2916" s="3">
        <v>0.37</v>
      </c>
      <c r="B2916" s="3">
        <v>36.78</v>
      </c>
    </row>
    <row r="2917" spans="1:2" x14ac:dyDescent="0.25">
      <c r="A2917" s="2">
        <v>0.34</v>
      </c>
      <c r="B2917" s="2">
        <v>33.049999999999997</v>
      </c>
    </row>
    <row r="2918" spans="1:2" x14ac:dyDescent="0.25">
      <c r="A2918" s="3">
        <v>0.18</v>
      </c>
      <c r="B2918" s="3">
        <v>31.38</v>
      </c>
    </row>
    <row r="2919" spans="1:2" x14ac:dyDescent="0.25">
      <c r="A2919" s="2">
        <v>0.17</v>
      </c>
      <c r="B2919" s="2">
        <v>38.14</v>
      </c>
    </row>
    <row r="2920" spans="1:2" x14ac:dyDescent="0.25">
      <c r="A2920" s="3">
        <v>0.15</v>
      </c>
      <c r="B2920" s="3">
        <v>35.79</v>
      </c>
    </row>
    <row r="2921" spans="1:2" x14ac:dyDescent="0.25">
      <c r="A2921" s="2">
        <v>0.92</v>
      </c>
      <c r="B2921" s="2">
        <v>29.3</v>
      </c>
    </row>
    <row r="2922" spans="1:2" x14ac:dyDescent="0.25">
      <c r="A2922" s="3">
        <v>0.69</v>
      </c>
      <c r="B2922" s="3">
        <v>33.96</v>
      </c>
    </row>
    <row r="2923" spans="1:2" x14ac:dyDescent="0.25">
      <c r="A2923" s="2">
        <v>0.53</v>
      </c>
      <c r="B2923" s="2">
        <v>37.450000000000003</v>
      </c>
    </row>
    <row r="2924" spans="1:2" x14ac:dyDescent="0.25">
      <c r="A2924" s="3">
        <v>0.51</v>
      </c>
      <c r="B2924" s="3">
        <v>38.770000000000003</v>
      </c>
    </row>
    <row r="2925" spans="1:2" x14ac:dyDescent="0.25">
      <c r="A2925" s="2">
        <v>0.48</v>
      </c>
      <c r="B2925" s="2">
        <v>37.78</v>
      </c>
    </row>
    <row r="2926" spans="1:2" x14ac:dyDescent="0.25">
      <c r="A2926" s="3">
        <v>0.44</v>
      </c>
      <c r="B2926" s="3">
        <v>28.02</v>
      </c>
    </row>
    <row r="2927" spans="1:2" x14ac:dyDescent="0.25">
      <c r="A2927" s="2">
        <v>0.4</v>
      </c>
      <c r="B2927" s="2">
        <v>35.130000000000003</v>
      </c>
    </row>
    <row r="2928" spans="1:2" x14ac:dyDescent="0.25">
      <c r="A2928" s="3">
        <v>0.37</v>
      </c>
      <c r="B2928" s="3">
        <v>41.39</v>
      </c>
    </row>
    <row r="2929" spans="1:2" x14ac:dyDescent="0.25">
      <c r="A2929" s="2">
        <v>0.32</v>
      </c>
      <c r="B2929" s="2">
        <v>32.24</v>
      </c>
    </row>
    <row r="2930" spans="1:2" x14ac:dyDescent="0.25">
      <c r="A2930" s="3">
        <v>0.31</v>
      </c>
      <c r="B2930" s="3">
        <v>34.57</v>
      </c>
    </row>
    <row r="2931" spans="1:2" x14ac:dyDescent="0.25">
      <c r="A2931" s="2">
        <v>0.22</v>
      </c>
      <c r="B2931" s="2">
        <v>40.270000000000003</v>
      </c>
    </row>
    <row r="2932" spans="1:2" x14ac:dyDescent="0.25">
      <c r="A2932" s="3">
        <v>0.08</v>
      </c>
      <c r="B2932" s="3">
        <v>33.99</v>
      </c>
    </row>
    <row r="2933" spans="1:2" x14ac:dyDescent="0.25">
      <c r="A2933" s="2">
        <v>0.91</v>
      </c>
      <c r="B2933" s="2">
        <v>33.659999999999997</v>
      </c>
    </row>
    <row r="2934" spans="1:2" x14ac:dyDescent="0.25">
      <c r="A2934" s="3">
        <v>0.81</v>
      </c>
      <c r="B2934" s="3">
        <v>29.49</v>
      </c>
    </row>
    <row r="2935" spans="1:2" x14ac:dyDescent="0.25">
      <c r="A2935" s="2">
        <v>0.7</v>
      </c>
      <c r="B2935" s="2">
        <v>35.15</v>
      </c>
    </row>
    <row r="2936" spans="1:2" x14ac:dyDescent="0.25">
      <c r="A2936" s="3">
        <v>0.6</v>
      </c>
      <c r="B2936" s="3">
        <v>32.880000000000003</v>
      </c>
    </row>
    <row r="2937" spans="1:2" x14ac:dyDescent="0.25">
      <c r="A2937" s="2">
        <v>0.56999999999999995</v>
      </c>
      <c r="B2937" s="2">
        <v>41.6</v>
      </c>
    </row>
    <row r="2938" spans="1:2" x14ac:dyDescent="0.25">
      <c r="A2938" s="3">
        <v>0.53</v>
      </c>
      <c r="B2938" s="3">
        <v>36.49</v>
      </c>
    </row>
    <row r="2939" spans="1:2" x14ac:dyDescent="0.25">
      <c r="A2939" s="2">
        <v>0.46</v>
      </c>
      <c r="B2939" s="2">
        <v>30.73</v>
      </c>
    </row>
    <row r="2940" spans="1:2" x14ac:dyDescent="0.25">
      <c r="A2940" s="3">
        <v>0.44</v>
      </c>
      <c r="B2940" s="3">
        <v>43.46</v>
      </c>
    </row>
    <row r="2941" spans="1:2" x14ac:dyDescent="0.25">
      <c r="A2941" s="2">
        <v>0.36</v>
      </c>
      <c r="B2941" s="2">
        <v>44.69</v>
      </c>
    </row>
    <row r="2942" spans="1:2" x14ac:dyDescent="0.25">
      <c r="A2942" s="3">
        <v>0.22</v>
      </c>
      <c r="B2942" s="3">
        <v>37.03</v>
      </c>
    </row>
    <row r="2943" spans="1:2" x14ac:dyDescent="0.25">
      <c r="A2943" s="2">
        <v>0.21</v>
      </c>
      <c r="B2943" s="2">
        <v>37.93</v>
      </c>
    </row>
    <row r="2944" spans="1:2" x14ac:dyDescent="0.25">
      <c r="A2944" s="3">
        <v>0.19</v>
      </c>
      <c r="B2944" s="3">
        <v>37.840000000000003</v>
      </c>
    </row>
    <row r="2945" spans="1:2" x14ac:dyDescent="0.25">
      <c r="A2945" s="2">
        <v>0.7</v>
      </c>
      <c r="B2945" s="2">
        <v>33.11</v>
      </c>
    </row>
    <row r="2946" spans="1:2" x14ac:dyDescent="0.25">
      <c r="A2946" s="3">
        <v>0.64</v>
      </c>
      <c r="B2946" s="3">
        <v>38.28</v>
      </c>
    </row>
    <row r="2947" spans="1:2" x14ac:dyDescent="0.25">
      <c r="A2947" s="2">
        <v>0.61</v>
      </c>
      <c r="B2947" s="2">
        <v>28.9</v>
      </c>
    </row>
    <row r="2948" spans="1:2" x14ac:dyDescent="0.25">
      <c r="A2948" s="3">
        <v>0.59</v>
      </c>
      <c r="B2948" s="3">
        <v>30.27</v>
      </c>
    </row>
    <row r="2949" spans="1:2" x14ac:dyDescent="0.25">
      <c r="A2949" s="2">
        <v>0.56999999999999995</v>
      </c>
      <c r="B2949" s="2">
        <v>30.53</v>
      </c>
    </row>
    <row r="2950" spans="1:2" x14ac:dyDescent="0.25">
      <c r="A2950" s="3">
        <v>0.47</v>
      </c>
      <c r="B2950" s="3">
        <v>39.409999999999997</v>
      </c>
    </row>
    <row r="2951" spans="1:2" x14ac:dyDescent="0.25">
      <c r="A2951" s="2">
        <v>0.45</v>
      </c>
      <c r="B2951" s="2">
        <v>36.159999999999997</v>
      </c>
    </row>
    <row r="2952" spans="1:2" x14ac:dyDescent="0.25">
      <c r="A2952" s="3">
        <v>0.42</v>
      </c>
      <c r="B2952" s="3">
        <v>30.24</v>
      </c>
    </row>
    <row r="2953" spans="1:2" x14ac:dyDescent="0.25">
      <c r="A2953" s="2">
        <v>0.25</v>
      </c>
      <c r="B2953" s="2">
        <v>39.57</v>
      </c>
    </row>
    <row r="2954" spans="1:2" x14ac:dyDescent="0.25">
      <c r="A2954" s="3">
        <v>0.23</v>
      </c>
      <c r="B2954" s="3">
        <v>37.57</v>
      </c>
    </row>
    <row r="2955" spans="1:2" x14ac:dyDescent="0.25">
      <c r="A2955" s="2">
        <v>0.21</v>
      </c>
      <c r="B2955" s="2">
        <v>36.94</v>
      </c>
    </row>
    <row r="2956" spans="1:2" x14ac:dyDescent="0.25">
      <c r="A2956" s="3">
        <v>0.15</v>
      </c>
      <c r="B2956" s="3">
        <v>34.61</v>
      </c>
    </row>
    <row r="2957" spans="1:2" x14ac:dyDescent="0.25">
      <c r="A2957" s="2">
        <v>0.85</v>
      </c>
      <c r="B2957" s="2">
        <v>32.83</v>
      </c>
    </row>
    <row r="2958" spans="1:2" x14ac:dyDescent="0.25">
      <c r="A2958" s="3">
        <v>0.71</v>
      </c>
      <c r="B2958" s="3">
        <v>35.42</v>
      </c>
    </row>
    <row r="2959" spans="1:2" x14ac:dyDescent="0.25">
      <c r="A2959" s="2">
        <v>0.63</v>
      </c>
      <c r="B2959" s="2">
        <v>32.81</v>
      </c>
    </row>
    <row r="2960" spans="1:2" x14ac:dyDescent="0.25">
      <c r="A2960" s="3">
        <v>0.62</v>
      </c>
      <c r="B2960" s="3">
        <v>32.83</v>
      </c>
    </row>
    <row r="2961" spans="1:2" x14ac:dyDescent="0.25">
      <c r="A2961" s="2">
        <v>0.55000000000000004</v>
      </c>
      <c r="B2961" s="2">
        <v>32.51</v>
      </c>
    </row>
    <row r="2962" spans="1:2" x14ac:dyDescent="0.25">
      <c r="A2962" s="3">
        <v>0.49</v>
      </c>
      <c r="B2962" s="3">
        <v>29.71</v>
      </c>
    </row>
    <row r="2963" spans="1:2" x14ac:dyDescent="0.25">
      <c r="A2963" s="2">
        <v>0.45</v>
      </c>
      <c r="B2963" s="2">
        <v>32.97</v>
      </c>
    </row>
    <row r="2964" spans="1:2" x14ac:dyDescent="0.25">
      <c r="A2964" s="3">
        <v>0.44</v>
      </c>
      <c r="B2964" s="3">
        <v>37.39</v>
      </c>
    </row>
    <row r="2965" spans="1:2" x14ac:dyDescent="0.25">
      <c r="A2965" s="2">
        <v>0.43</v>
      </c>
      <c r="B2965" s="2">
        <v>38.76</v>
      </c>
    </row>
    <row r="2966" spans="1:2" x14ac:dyDescent="0.25">
      <c r="A2966" s="3">
        <v>0.41</v>
      </c>
      <c r="B2966" s="3">
        <v>36.28</v>
      </c>
    </row>
    <row r="2967" spans="1:2" x14ac:dyDescent="0.25">
      <c r="A2967" s="2">
        <v>0.39</v>
      </c>
      <c r="B2967" s="2">
        <v>38.93</v>
      </c>
    </row>
    <row r="2968" spans="1:2" x14ac:dyDescent="0.25">
      <c r="A2968" s="3">
        <v>0.28999999999999998</v>
      </c>
      <c r="B2968" s="3">
        <v>36.049999999999997</v>
      </c>
    </row>
    <row r="2969" spans="1:2" x14ac:dyDescent="0.25">
      <c r="A2969" s="2">
        <v>0.61</v>
      </c>
      <c r="B2969" s="2">
        <v>28.61</v>
      </c>
    </row>
    <row r="2970" spans="1:2" x14ac:dyDescent="0.25">
      <c r="A2970" s="3">
        <v>0.51</v>
      </c>
      <c r="B2970" s="3">
        <v>36.72</v>
      </c>
    </row>
    <row r="2971" spans="1:2" x14ac:dyDescent="0.25">
      <c r="A2971" s="2">
        <v>0.49</v>
      </c>
      <c r="B2971" s="2">
        <v>33.11</v>
      </c>
    </row>
    <row r="2972" spans="1:2" x14ac:dyDescent="0.25">
      <c r="A2972" s="3">
        <v>0.47</v>
      </c>
      <c r="B2972" s="3">
        <v>31.93</v>
      </c>
    </row>
    <row r="2973" spans="1:2" x14ac:dyDescent="0.25">
      <c r="A2973" s="2">
        <v>0.42</v>
      </c>
      <c r="B2973" s="2">
        <v>33.79</v>
      </c>
    </row>
    <row r="2974" spans="1:2" x14ac:dyDescent="0.25">
      <c r="A2974" s="3">
        <v>0.37</v>
      </c>
      <c r="B2974" s="3">
        <v>30.12</v>
      </c>
    </row>
    <row r="2975" spans="1:2" x14ac:dyDescent="0.25">
      <c r="A2975" s="2">
        <v>0.37</v>
      </c>
      <c r="B2975" s="2">
        <v>34.56</v>
      </c>
    </row>
    <row r="2976" spans="1:2" x14ac:dyDescent="0.25">
      <c r="A2976" s="3">
        <v>0.3</v>
      </c>
      <c r="B2976" s="3">
        <v>35.74</v>
      </c>
    </row>
    <row r="2977" spans="1:2" x14ac:dyDescent="0.25">
      <c r="A2977" s="2">
        <v>0.3</v>
      </c>
      <c r="B2977" s="2">
        <v>34.03</v>
      </c>
    </row>
    <row r="2978" spans="1:2" x14ac:dyDescent="0.25">
      <c r="A2978" s="3">
        <v>0.26</v>
      </c>
      <c r="B2978" s="3">
        <v>27.71</v>
      </c>
    </row>
    <row r="2979" spans="1:2" x14ac:dyDescent="0.25">
      <c r="A2979" s="2">
        <v>0.22</v>
      </c>
      <c r="B2979" s="2">
        <v>32.909999999999997</v>
      </c>
    </row>
    <row r="2980" spans="1:2" x14ac:dyDescent="0.25">
      <c r="A2980" s="3">
        <v>0.11</v>
      </c>
      <c r="B2980" s="3">
        <v>36.590000000000003</v>
      </c>
    </row>
    <row r="2981" spans="1:2" x14ac:dyDescent="0.25">
      <c r="A2981" s="2">
        <v>0.91</v>
      </c>
      <c r="B2981" s="2">
        <v>31.93</v>
      </c>
    </row>
    <row r="2982" spans="1:2" x14ac:dyDescent="0.25">
      <c r="A2982" s="3">
        <v>0.76</v>
      </c>
      <c r="B2982" s="3">
        <v>31.84</v>
      </c>
    </row>
    <row r="2983" spans="1:2" x14ac:dyDescent="0.25">
      <c r="A2983" s="2">
        <v>0.72</v>
      </c>
      <c r="B2983" s="2">
        <v>36.619999999999997</v>
      </c>
    </row>
    <row r="2984" spans="1:2" x14ac:dyDescent="0.25">
      <c r="A2984" s="3">
        <v>0.54</v>
      </c>
      <c r="B2984" s="3">
        <v>31.08</v>
      </c>
    </row>
    <row r="2985" spans="1:2" x14ac:dyDescent="0.25">
      <c r="A2985" s="2">
        <v>0.54</v>
      </c>
      <c r="B2985" s="2">
        <v>34.24</v>
      </c>
    </row>
    <row r="2986" spans="1:2" x14ac:dyDescent="0.25">
      <c r="A2986" s="3">
        <v>0.43</v>
      </c>
      <c r="B2986" s="3">
        <v>33.15</v>
      </c>
    </row>
    <row r="2987" spans="1:2" x14ac:dyDescent="0.25">
      <c r="A2987" s="2">
        <v>0.41</v>
      </c>
      <c r="B2987" s="2">
        <v>31.38</v>
      </c>
    </row>
    <row r="2988" spans="1:2" x14ac:dyDescent="0.25">
      <c r="A2988" s="3">
        <v>0.41</v>
      </c>
      <c r="B2988" s="3">
        <v>29.02</v>
      </c>
    </row>
    <row r="2989" spans="1:2" x14ac:dyDescent="0.25">
      <c r="A2989" s="2">
        <v>0.22</v>
      </c>
      <c r="B2989" s="2">
        <v>28.62</v>
      </c>
    </row>
    <row r="2990" spans="1:2" x14ac:dyDescent="0.25">
      <c r="A2990" s="3">
        <v>0.16</v>
      </c>
      <c r="B2990" s="3">
        <v>38.11</v>
      </c>
    </row>
    <row r="2991" spans="1:2" x14ac:dyDescent="0.25">
      <c r="A2991" s="2">
        <v>0.15</v>
      </c>
      <c r="B2991" s="2">
        <v>37.31</v>
      </c>
    </row>
    <row r="2992" spans="1:2" x14ac:dyDescent="0.25">
      <c r="A2992" s="3">
        <v>0.14000000000000001</v>
      </c>
      <c r="B2992" s="3">
        <v>31.08</v>
      </c>
    </row>
    <row r="2993" spans="1:2" x14ac:dyDescent="0.25">
      <c r="A2993" s="2">
        <v>3.09</v>
      </c>
      <c r="B2993" s="2">
        <v>18.91</v>
      </c>
    </row>
    <row r="2994" spans="1:2" x14ac:dyDescent="0.25">
      <c r="A2994" s="3">
        <v>2.92</v>
      </c>
      <c r="B2994" s="3">
        <v>19.3</v>
      </c>
    </row>
    <row r="2995" spans="1:2" x14ac:dyDescent="0.25">
      <c r="A2995" s="2">
        <v>0.74</v>
      </c>
      <c r="B2995" s="2">
        <v>31.85</v>
      </c>
    </row>
    <row r="2996" spans="1:2" x14ac:dyDescent="0.25">
      <c r="A2996" s="3">
        <v>0.63</v>
      </c>
      <c r="B2996" s="3">
        <v>36.6</v>
      </c>
    </row>
    <row r="2997" spans="1:2" x14ac:dyDescent="0.25">
      <c r="A2997" s="2">
        <v>0.6</v>
      </c>
      <c r="B2997" s="2">
        <v>35.31</v>
      </c>
    </row>
    <row r="2998" spans="1:2" x14ac:dyDescent="0.25">
      <c r="A2998" s="3">
        <v>0.52</v>
      </c>
      <c r="B2998" s="3">
        <v>32.71</v>
      </c>
    </row>
    <row r="2999" spans="1:2" x14ac:dyDescent="0.25">
      <c r="A2999" s="2">
        <v>0.44</v>
      </c>
      <c r="B2999" s="2">
        <v>36.69</v>
      </c>
    </row>
    <row r="3000" spans="1:2" x14ac:dyDescent="0.25">
      <c r="A3000" s="3">
        <v>0.44</v>
      </c>
      <c r="B3000" s="3">
        <v>35.409999999999997</v>
      </c>
    </row>
    <row r="3001" spans="1:2" x14ac:dyDescent="0.25">
      <c r="A3001" s="2">
        <v>0.43</v>
      </c>
      <c r="B3001" s="2">
        <v>30.55</v>
      </c>
    </row>
    <row r="3002" spans="1:2" x14ac:dyDescent="0.25">
      <c r="A3002" s="3">
        <v>0.43</v>
      </c>
      <c r="B3002" s="3">
        <v>37.47</v>
      </c>
    </row>
    <row r="3003" spans="1:2" x14ac:dyDescent="0.25">
      <c r="A3003" s="2">
        <v>0.36</v>
      </c>
      <c r="B3003" s="2">
        <v>34.4</v>
      </c>
    </row>
    <row r="3004" spans="1:2" x14ac:dyDescent="0.25">
      <c r="A3004" s="3">
        <v>0.02</v>
      </c>
      <c r="B3004" s="3">
        <v>28.49</v>
      </c>
    </row>
    <row r="3005" spans="1:2" x14ac:dyDescent="0.25">
      <c r="A3005" s="2">
        <v>0.86</v>
      </c>
      <c r="B3005" s="2">
        <v>28.98</v>
      </c>
    </row>
    <row r="3006" spans="1:2" x14ac:dyDescent="0.25">
      <c r="A3006" s="3">
        <v>0.56000000000000005</v>
      </c>
      <c r="B3006" s="3">
        <v>41.49</v>
      </c>
    </row>
    <row r="3007" spans="1:2" x14ac:dyDescent="0.25">
      <c r="A3007" s="2">
        <v>0.52</v>
      </c>
      <c r="B3007" s="2">
        <v>35.78</v>
      </c>
    </row>
    <row r="3008" spans="1:2" x14ac:dyDescent="0.25">
      <c r="A3008" s="3">
        <v>0.51</v>
      </c>
      <c r="B3008" s="3">
        <v>43.61</v>
      </c>
    </row>
    <row r="3009" spans="1:2" x14ac:dyDescent="0.25">
      <c r="A3009" s="2">
        <v>0.46</v>
      </c>
      <c r="B3009" s="2">
        <v>36.72</v>
      </c>
    </row>
    <row r="3010" spans="1:2" x14ac:dyDescent="0.25">
      <c r="A3010" s="3">
        <v>0.44</v>
      </c>
      <c r="B3010" s="3">
        <v>34.21</v>
      </c>
    </row>
    <row r="3011" spans="1:2" x14ac:dyDescent="0.25">
      <c r="A3011" s="2">
        <v>0.42</v>
      </c>
      <c r="B3011" s="2">
        <v>30.27</v>
      </c>
    </row>
    <row r="3012" spans="1:2" x14ac:dyDescent="0.25">
      <c r="A3012" s="3">
        <v>0.39</v>
      </c>
      <c r="B3012" s="3">
        <v>37.19</v>
      </c>
    </row>
    <row r="3013" spans="1:2" x14ac:dyDescent="0.25">
      <c r="A3013" s="2">
        <v>0.38</v>
      </c>
      <c r="B3013" s="2">
        <v>34.35</v>
      </c>
    </row>
    <row r="3014" spans="1:2" x14ac:dyDescent="0.25">
      <c r="A3014" s="3">
        <v>0.31</v>
      </c>
      <c r="B3014" s="3">
        <v>35.11</v>
      </c>
    </row>
    <row r="3015" spans="1:2" x14ac:dyDescent="0.25">
      <c r="A3015" s="2">
        <v>0.13</v>
      </c>
      <c r="B3015" s="2">
        <v>34.61</v>
      </c>
    </row>
    <row r="3016" spans="1:2" x14ac:dyDescent="0.25">
      <c r="A3016" s="3">
        <v>0.12</v>
      </c>
      <c r="B3016" s="3">
        <v>41.93</v>
      </c>
    </row>
    <row r="3017" spans="1:2" x14ac:dyDescent="0.25">
      <c r="A3017" s="2">
        <v>0.99</v>
      </c>
      <c r="B3017" s="2">
        <v>28.14</v>
      </c>
    </row>
    <row r="3018" spans="1:2" x14ac:dyDescent="0.25">
      <c r="A3018" s="3">
        <v>0.68</v>
      </c>
      <c r="B3018" s="3">
        <v>31.37</v>
      </c>
    </row>
    <row r="3019" spans="1:2" x14ac:dyDescent="0.25">
      <c r="A3019" s="2">
        <v>0.65</v>
      </c>
      <c r="B3019" s="2">
        <v>42.21</v>
      </c>
    </row>
    <row r="3020" spans="1:2" x14ac:dyDescent="0.25">
      <c r="A3020" s="3">
        <v>0.61</v>
      </c>
      <c r="B3020" s="3">
        <v>36.6</v>
      </c>
    </row>
    <row r="3021" spans="1:2" x14ac:dyDescent="0.25">
      <c r="A3021" s="2">
        <v>0.56999999999999995</v>
      </c>
      <c r="B3021" s="2">
        <v>35.03</v>
      </c>
    </row>
    <row r="3022" spans="1:2" x14ac:dyDescent="0.25">
      <c r="A3022" s="3">
        <v>0.46</v>
      </c>
      <c r="B3022" s="3">
        <v>39.42</v>
      </c>
    </row>
    <row r="3023" spans="1:2" x14ac:dyDescent="0.25">
      <c r="A3023" s="2">
        <v>0.42</v>
      </c>
      <c r="B3023" s="2">
        <v>32.74</v>
      </c>
    </row>
    <row r="3024" spans="1:2" x14ac:dyDescent="0.25">
      <c r="A3024" s="3">
        <v>0.4</v>
      </c>
      <c r="B3024" s="3">
        <v>31.84</v>
      </c>
    </row>
    <row r="3025" spans="1:2" x14ac:dyDescent="0.25">
      <c r="A3025" s="2">
        <v>0.4</v>
      </c>
      <c r="B3025" s="2">
        <v>35.03</v>
      </c>
    </row>
    <row r="3026" spans="1:2" x14ac:dyDescent="0.25">
      <c r="A3026" s="3">
        <v>0.37</v>
      </c>
      <c r="B3026" s="3">
        <v>39.5</v>
      </c>
    </row>
    <row r="3027" spans="1:2" x14ac:dyDescent="0.25">
      <c r="A3027" s="2">
        <v>0.33</v>
      </c>
      <c r="B3027" s="2">
        <v>40.22</v>
      </c>
    </row>
    <row r="3028" spans="1:2" x14ac:dyDescent="0.25">
      <c r="A3028" s="3">
        <v>0.17</v>
      </c>
      <c r="B3028" s="3">
        <v>43.04</v>
      </c>
    </row>
    <row r="3029" spans="1:2" x14ac:dyDescent="0.25">
      <c r="A3029" s="2">
        <v>0.81</v>
      </c>
      <c r="B3029" s="2">
        <v>29.49</v>
      </c>
    </row>
    <row r="3030" spans="1:2" x14ac:dyDescent="0.25">
      <c r="A3030" s="3">
        <v>0.6</v>
      </c>
      <c r="B3030" s="3">
        <v>32.69</v>
      </c>
    </row>
    <row r="3031" spans="1:2" x14ac:dyDescent="0.25">
      <c r="A3031" s="2">
        <v>0.37</v>
      </c>
      <c r="B3031" s="2">
        <v>33.49</v>
      </c>
    </row>
    <row r="3032" spans="1:2" x14ac:dyDescent="0.25">
      <c r="A3032" s="3">
        <v>0.36</v>
      </c>
      <c r="B3032" s="3">
        <v>35.17</v>
      </c>
    </row>
    <row r="3033" spans="1:2" x14ac:dyDescent="0.25">
      <c r="A3033" s="2">
        <v>0.35</v>
      </c>
      <c r="B3033" s="2">
        <v>29.28</v>
      </c>
    </row>
    <row r="3034" spans="1:2" x14ac:dyDescent="0.25">
      <c r="A3034" s="3">
        <v>0.32</v>
      </c>
      <c r="B3034" s="3">
        <v>38.590000000000003</v>
      </c>
    </row>
    <row r="3035" spans="1:2" x14ac:dyDescent="0.25">
      <c r="A3035" s="2">
        <v>0.28999999999999998</v>
      </c>
      <c r="B3035" s="2">
        <v>38.44</v>
      </c>
    </row>
    <row r="3036" spans="1:2" x14ac:dyDescent="0.25">
      <c r="A3036" s="3">
        <v>0.28000000000000003</v>
      </c>
      <c r="B3036" s="3">
        <v>28.7</v>
      </c>
    </row>
    <row r="3037" spans="1:2" x14ac:dyDescent="0.25">
      <c r="A3037" s="2">
        <v>0.25</v>
      </c>
      <c r="B3037" s="2">
        <v>30.95</v>
      </c>
    </row>
    <row r="3038" spans="1:2" x14ac:dyDescent="0.25">
      <c r="A3038" s="3">
        <v>0.23</v>
      </c>
      <c r="B3038" s="3">
        <v>31.63</v>
      </c>
    </row>
    <row r="3039" spans="1:2" x14ac:dyDescent="0.25">
      <c r="A3039" s="2">
        <v>0.2</v>
      </c>
      <c r="B3039" s="2">
        <v>33.18</v>
      </c>
    </row>
    <row r="3040" spans="1:2" x14ac:dyDescent="0.25">
      <c r="A3040" s="3">
        <v>0.03</v>
      </c>
      <c r="B3040" s="3">
        <v>34.880000000000003</v>
      </c>
    </row>
    <row r="3041" spans="1:2" x14ac:dyDescent="0.25">
      <c r="A3041" s="2">
        <v>0.96</v>
      </c>
      <c r="B3041" s="2">
        <v>31.3</v>
      </c>
    </row>
    <row r="3042" spans="1:2" x14ac:dyDescent="0.25">
      <c r="A3042" s="3">
        <v>0.79</v>
      </c>
      <c r="B3042" s="3">
        <v>30.15</v>
      </c>
    </row>
    <row r="3043" spans="1:2" x14ac:dyDescent="0.25">
      <c r="A3043" s="2">
        <v>0.71</v>
      </c>
      <c r="B3043" s="2">
        <v>28.42</v>
      </c>
    </row>
    <row r="3044" spans="1:2" x14ac:dyDescent="0.25">
      <c r="A3044" s="3">
        <v>0.7</v>
      </c>
      <c r="B3044" s="3">
        <v>35.56</v>
      </c>
    </row>
    <row r="3045" spans="1:2" x14ac:dyDescent="0.25">
      <c r="A3045" s="2">
        <v>0.7</v>
      </c>
      <c r="B3045" s="2">
        <v>30.22</v>
      </c>
    </row>
    <row r="3046" spans="1:2" x14ac:dyDescent="0.25">
      <c r="A3046" s="3">
        <v>0.62</v>
      </c>
      <c r="B3046" s="3">
        <v>31.18</v>
      </c>
    </row>
    <row r="3047" spans="1:2" x14ac:dyDescent="0.25">
      <c r="A3047" s="2">
        <v>0.6</v>
      </c>
      <c r="B3047" s="2">
        <v>38.79</v>
      </c>
    </row>
    <row r="3048" spans="1:2" x14ac:dyDescent="0.25">
      <c r="A3048" s="3">
        <v>0.6</v>
      </c>
      <c r="B3048" s="3">
        <v>31.28</v>
      </c>
    </row>
    <row r="3049" spans="1:2" x14ac:dyDescent="0.25">
      <c r="A3049" s="2">
        <v>0.56000000000000005</v>
      </c>
      <c r="B3049" s="2">
        <v>27.63</v>
      </c>
    </row>
    <row r="3050" spans="1:2" x14ac:dyDescent="0.25">
      <c r="A3050" s="3">
        <v>0.25</v>
      </c>
      <c r="B3050" s="3">
        <v>35.549999999999997</v>
      </c>
    </row>
    <row r="3051" spans="1:2" x14ac:dyDescent="0.25">
      <c r="A3051" s="2">
        <v>0.18</v>
      </c>
      <c r="B3051" s="2">
        <v>34.549999999999997</v>
      </c>
    </row>
    <row r="3052" spans="1:2" x14ac:dyDescent="0.25">
      <c r="A3052" s="3">
        <v>0.17</v>
      </c>
      <c r="B3052" s="3">
        <v>30.4</v>
      </c>
    </row>
    <row r="3053" spans="1:2" x14ac:dyDescent="0.25">
      <c r="A3053" s="2">
        <v>0.79</v>
      </c>
      <c r="B3053" s="2">
        <v>33</v>
      </c>
    </row>
    <row r="3054" spans="1:2" x14ac:dyDescent="0.25">
      <c r="A3054" s="3">
        <v>0.73</v>
      </c>
      <c r="B3054" s="3">
        <v>31.56</v>
      </c>
    </row>
    <row r="3055" spans="1:2" x14ac:dyDescent="0.25">
      <c r="A3055" s="2">
        <v>0.61</v>
      </c>
      <c r="B3055" s="2">
        <v>35.340000000000003</v>
      </c>
    </row>
    <row r="3056" spans="1:2" x14ac:dyDescent="0.25">
      <c r="A3056" s="3">
        <v>0.46</v>
      </c>
      <c r="B3056" s="3">
        <v>37.65</v>
      </c>
    </row>
    <row r="3057" spans="1:2" x14ac:dyDescent="0.25">
      <c r="A3057" s="2">
        <v>0.45</v>
      </c>
      <c r="B3057" s="2">
        <v>35.270000000000003</v>
      </c>
    </row>
    <row r="3058" spans="1:2" x14ac:dyDescent="0.25">
      <c r="A3058" s="3">
        <v>0.35</v>
      </c>
      <c r="B3058" s="3">
        <v>29.7</v>
      </c>
    </row>
    <row r="3059" spans="1:2" x14ac:dyDescent="0.25">
      <c r="A3059" s="2">
        <v>0.31</v>
      </c>
      <c r="B3059" s="2">
        <v>37.85</v>
      </c>
    </row>
    <row r="3060" spans="1:2" x14ac:dyDescent="0.25">
      <c r="A3060" s="3">
        <v>0.25</v>
      </c>
      <c r="B3060" s="3">
        <v>36.86</v>
      </c>
    </row>
    <row r="3061" spans="1:2" x14ac:dyDescent="0.25">
      <c r="A3061" s="2">
        <v>0.23</v>
      </c>
      <c r="B3061" s="2">
        <v>33.81</v>
      </c>
    </row>
    <row r="3062" spans="1:2" x14ac:dyDescent="0.25">
      <c r="A3062" s="3">
        <v>0.23</v>
      </c>
      <c r="B3062" s="3">
        <v>31.78</v>
      </c>
    </row>
    <row r="3063" spans="1:2" x14ac:dyDescent="0.25">
      <c r="A3063" s="2">
        <v>0.19</v>
      </c>
      <c r="B3063" s="2">
        <v>35.659999999999997</v>
      </c>
    </row>
    <row r="3064" spans="1:2" x14ac:dyDescent="0.25">
      <c r="A3064" s="3">
        <v>0.17</v>
      </c>
      <c r="B3064" s="3">
        <v>32.520000000000003</v>
      </c>
    </row>
    <row r="3065" spans="1:2" x14ac:dyDescent="0.25">
      <c r="A3065" s="2">
        <v>3.17</v>
      </c>
      <c r="B3065" s="2">
        <v>19.95</v>
      </c>
    </row>
    <row r="3066" spans="1:2" x14ac:dyDescent="0.25">
      <c r="A3066" s="3">
        <v>0.6</v>
      </c>
      <c r="B3066" s="3">
        <v>33.43</v>
      </c>
    </row>
    <row r="3067" spans="1:2" x14ac:dyDescent="0.25">
      <c r="A3067" s="2">
        <v>0.56000000000000005</v>
      </c>
      <c r="B3067" s="2">
        <v>31.52</v>
      </c>
    </row>
    <row r="3068" spans="1:2" x14ac:dyDescent="0.25">
      <c r="A3068" s="3">
        <v>0.52</v>
      </c>
      <c r="B3068" s="3">
        <v>28.68</v>
      </c>
    </row>
    <row r="3069" spans="1:2" x14ac:dyDescent="0.25">
      <c r="A3069" s="2">
        <v>0.42</v>
      </c>
      <c r="B3069" s="2">
        <v>40.5</v>
      </c>
    </row>
    <row r="3070" spans="1:2" x14ac:dyDescent="0.25">
      <c r="A3070" s="3">
        <v>0.42</v>
      </c>
      <c r="B3070" s="3">
        <v>37.549999999999997</v>
      </c>
    </row>
    <row r="3071" spans="1:2" x14ac:dyDescent="0.25">
      <c r="A3071" s="2">
        <v>0.39</v>
      </c>
      <c r="B3071" s="2">
        <v>39.83</v>
      </c>
    </row>
    <row r="3072" spans="1:2" x14ac:dyDescent="0.25">
      <c r="A3072" s="3">
        <v>0.38</v>
      </c>
      <c r="B3072" s="3">
        <v>31.76</v>
      </c>
    </row>
    <row r="3073" spans="1:2" x14ac:dyDescent="0.25">
      <c r="A3073" s="2">
        <v>0.31</v>
      </c>
      <c r="B3073" s="2">
        <v>36.869999999999997</v>
      </c>
    </row>
    <row r="3074" spans="1:2" x14ac:dyDescent="0.25">
      <c r="A3074" s="3">
        <v>0.21</v>
      </c>
      <c r="B3074" s="3">
        <v>39.54</v>
      </c>
    </row>
    <row r="3075" spans="1:2" x14ac:dyDescent="0.25">
      <c r="A3075" s="2">
        <v>0.2</v>
      </c>
      <c r="B3075" s="2">
        <v>33.81</v>
      </c>
    </row>
    <row r="3076" spans="1:2" x14ac:dyDescent="0.25">
      <c r="A3076" s="3">
        <v>0.13</v>
      </c>
      <c r="B3076" s="3">
        <v>31.89</v>
      </c>
    </row>
    <row r="3077" spans="1:2" x14ac:dyDescent="0.25">
      <c r="A3077" s="2">
        <v>1.49</v>
      </c>
      <c r="B3077" s="2">
        <v>32.58</v>
      </c>
    </row>
    <row r="3078" spans="1:2" x14ac:dyDescent="0.25">
      <c r="A3078" s="3">
        <v>0.71</v>
      </c>
      <c r="B3078" s="3">
        <v>34.229999999999997</v>
      </c>
    </row>
    <row r="3079" spans="1:2" x14ac:dyDescent="0.25">
      <c r="A3079" s="2">
        <v>0.68</v>
      </c>
      <c r="B3079" s="2">
        <v>28.49</v>
      </c>
    </row>
    <row r="3080" spans="1:2" x14ac:dyDescent="0.25">
      <c r="A3080" s="3">
        <v>0.68</v>
      </c>
      <c r="B3080" s="3">
        <v>29.6</v>
      </c>
    </row>
    <row r="3081" spans="1:2" x14ac:dyDescent="0.25">
      <c r="A3081" s="2">
        <v>0.42</v>
      </c>
      <c r="B3081" s="2">
        <v>33.6</v>
      </c>
    </row>
    <row r="3082" spans="1:2" x14ac:dyDescent="0.25">
      <c r="A3082" s="3">
        <v>0.41</v>
      </c>
      <c r="B3082" s="3">
        <v>29.03</v>
      </c>
    </row>
    <row r="3083" spans="1:2" x14ac:dyDescent="0.25">
      <c r="A3083" s="2">
        <v>0.35</v>
      </c>
      <c r="B3083" s="2">
        <v>35.299999999999997</v>
      </c>
    </row>
    <row r="3084" spans="1:2" x14ac:dyDescent="0.25">
      <c r="A3084" s="3">
        <v>0.3</v>
      </c>
      <c r="B3084" s="3">
        <v>37.549999999999997</v>
      </c>
    </row>
    <row r="3085" spans="1:2" x14ac:dyDescent="0.25">
      <c r="A3085" s="2">
        <v>0.2</v>
      </c>
      <c r="B3085" s="2">
        <v>32.340000000000003</v>
      </c>
    </row>
    <row r="3086" spans="1:2" x14ac:dyDescent="0.25">
      <c r="A3086" s="3">
        <v>0.13</v>
      </c>
      <c r="B3086" s="3">
        <v>32.380000000000003</v>
      </c>
    </row>
    <row r="3087" spans="1:2" x14ac:dyDescent="0.25">
      <c r="A3087" s="2">
        <v>0.1</v>
      </c>
      <c r="B3087" s="2">
        <v>36.479999999999997</v>
      </c>
    </row>
    <row r="3088" spans="1:2" x14ac:dyDescent="0.25">
      <c r="A3088" s="3">
        <v>0.02</v>
      </c>
      <c r="B3088" s="3">
        <v>35.35</v>
      </c>
    </row>
    <row r="3089" spans="1:2" x14ac:dyDescent="0.25">
      <c r="A3089" s="2">
        <v>0.83</v>
      </c>
      <c r="B3089" s="2">
        <v>36.67</v>
      </c>
    </row>
    <row r="3090" spans="1:2" x14ac:dyDescent="0.25">
      <c r="A3090" s="3">
        <v>0.79</v>
      </c>
      <c r="B3090" s="3">
        <v>37.01</v>
      </c>
    </row>
    <row r="3091" spans="1:2" x14ac:dyDescent="0.25">
      <c r="A3091" s="2">
        <v>0.76</v>
      </c>
      <c r="B3091" s="2">
        <v>38.619999999999997</v>
      </c>
    </row>
    <row r="3092" spans="1:2" x14ac:dyDescent="0.25">
      <c r="A3092" s="3">
        <v>0.73</v>
      </c>
      <c r="B3092" s="3">
        <v>34.31</v>
      </c>
    </row>
    <row r="3093" spans="1:2" x14ac:dyDescent="0.25">
      <c r="A3093" s="2">
        <v>0.64</v>
      </c>
      <c r="B3093" s="2">
        <v>32.36</v>
      </c>
    </row>
    <row r="3094" spans="1:2" x14ac:dyDescent="0.25">
      <c r="A3094" s="3">
        <v>0.4</v>
      </c>
      <c r="B3094" s="3">
        <v>37.74</v>
      </c>
    </row>
    <row r="3095" spans="1:2" x14ac:dyDescent="0.25">
      <c r="A3095" s="2">
        <v>0.37</v>
      </c>
      <c r="B3095" s="2">
        <v>30.53</v>
      </c>
    </row>
    <row r="3096" spans="1:2" x14ac:dyDescent="0.25">
      <c r="A3096" s="3">
        <v>0.3</v>
      </c>
      <c r="B3096" s="3">
        <v>31.41</v>
      </c>
    </row>
    <row r="3097" spans="1:2" x14ac:dyDescent="0.25">
      <c r="A3097" s="2">
        <v>0.28000000000000003</v>
      </c>
      <c r="B3097" s="2">
        <v>40.19</v>
      </c>
    </row>
    <row r="3098" spans="1:2" x14ac:dyDescent="0.25">
      <c r="A3098" s="3">
        <v>0.27</v>
      </c>
      <c r="B3098" s="3">
        <v>32.26</v>
      </c>
    </row>
    <row r="3099" spans="1:2" x14ac:dyDescent="0.25">
      <c r="A3099" s="2">
        <v>0.22</v>
      </c>
      <c r="B3099" s="2">
        <v>33.770000000000003</v>
      </c>
    </row>
    <row r="3100" spans="1:2" x14ac:dyDescent="0.25">
      <c r="A3100" s="3">
        <v>0.01</v>
      </c>
      <c r="B3100" s="3">
        <v>36.74</v>
      </c>
    </row>
    <row r="3101" spans="1:2" x14ac:dyDescent="0.25">
      <c r="A3101" s="2">
        <v>2.2000000000000002</v>
      </c>
      <c r="B3101" s="2">
        <v>26.36</v>
      </c>
    </row>
    <row r="3102" spans="1:2" x14ac:dyDescent="0.25">
      <c r="A3102" s="3">
        <v>0.74</v>
      </c>
      <c r="B3102" s="3">
        <v>29.13</v>
      </c>
    </row>
    <row r="3103" spans="1:2" x14ac:dyDescent="0.25">
      <c r="A3103" s="2">
        <v>0.7</v>
      </c>
      <c r="B3103" s="2">
        <v>31.84</v>
      </c>
    </row>
    <row r="3104" spans="1:2" x14ac:dyDescent="0.25">
      <c r="A3104" s="3">
        <v>0.52</v>
      </c>
      <c r="B3104" s="3">
        <v>35.32</v>
      </c>
    </row>
    <row r="3105" spans="1:2" x14ac:dyDescent="0.25">
      <c r="A3105" s="2">
        <v>0.47</v>
      </c>
      <c r="B3105" s="2">
        <v>33.28</v>
      </c>
    </row>
    <row r="3106" spans="1:2" x14ac:dyDescent="0.25">
      <c r="A3106" s="3">
        <v>0.45</v>
      </c>
      <c r="B3106" s="3">
        <v>29.92</v>
      </c>
    </row>
    <row r="3107" spans="1:2" x14ac:dyDescent="0.25">
      <c r="A3107" s="2">
        <v>0.45</v>
      </c>
      <c r="B3107" s="2">
        <v>30.77</v>
      </c>
    </row>
    <row r="3108" spans="1:2" x14ac:dyDescent="0.25">
      <c r="A3108" s="3">
        <v>0.45</v>
      </c>
      <c r="B3108" s="3">
        <v>36.340000000000003</v>
      </c>
    </row>
    <row r="3109" spans="1:2" x14ac:dyDescent="0.25">
      <c r="A3109" s="2">
        <v>0.44</v>
      </c>
      <c r="B3109" s="2">
        <v>29.16</v>
      </c>
    </row>
    <row r="3110" spans="1:2" x14ac:dyDescent="0.25">
      <c r="A3110" s="3">
        <v>0.42</v>
      </c>
      <c r="B3110" s="3">
        <v>32.799999999999997</v>
      </c>
    </row>
    <row r="3111" spans="1:2" x14ac:dyDescent="0.25">
      <c r="A3111" s="2">
        <v>0.28999999999999998</v>
      </c>
      <c r="B3111" s="2">
        <v>31.71</v>
      </c>
    </row>
    <row r="3112" spans="1:2" x14ac:dyDescent="0.25">
      <c r="A3112" s="3">
        <v>0.08</v>
      </c>
      <c r="B3112" s="3">
        <v>39.1</v>
      </c>
    </row>
    <row r="3113" spans="1:2" x14ac:dyDescent="0.25">
      <c r="A3113" s="2">
        <v>0.77</v>
      </c>
      <c r="B3113" s="2">
        <v>37.89</v>
      </c>
    </row>
    <row r="3114" spans="1:2" x14ac:dyDescent="0.25">
      <c r="A3114" s="3">
        <v>0.73</v>
      </c>
      <c r="B3114" s="3">
        <v>34.619999999999997</v>
      </c>
    </row>
    <row r="3115" spans="1:2" x14ac:dyDescent="0.25">
      <c r="A3115" s="2">
        <v>0.7</v>
      </c>
      <c r="B3115" s="2">
        <v>28.02</v>
      </c>
    </row>
    <row r="3116" spans="1:2" x14ac:dyDescent="0.25">
      <c r="A3116" s="3">
        <v>0.66</v>
      </c>
      <c r="B3116" s="3">
        <v>30.42</v>
      </c>
    </row>
    <row r="3117" spans="1:2" x14ac:dyDescent="0.25">
      <c r="A3117" s="2">
        <v>0.53</v>
      </c>
      <c r="B3117" s="2">
        <v>31.07</v>
      </c>
    </row>
    <row r="3118" spans="1:2" x14ac:dyDescent="0.25">
      <c r="A3118" s="3">
        <v>0.42</v>
      </c>
      <c r="B3118" s="3">
        <v>30.04</v>
      </c>
    </row>
    <row r="3119" spans="1:2" x14ac:dyDescent="0.25">
      <c r="A3119" s="2">
        <v>0.38</v>
      </c>
      <c r="B3119" s="2">
        <v>27.52</v>
      </c>
    </row>
    <row r="3120" spans="1:2" x14ac:dyDescent="0.25">
      <c r="A3120" s="3">
        <v>0.34</v>
      </c>
      <c r="B3120" s="3">
        <v>36.520000000000003</v>
      </c>
    </row>
    <row r="3121" spans="1:2" x14ac:dyDescent="0.25">
      <c r="A3121" s="2">
        <v>0.27</v>
      </c>
      <c r="B3121" s="2">
        <v>31.05</v>
      </c>
    </row>
    <row r="3122" spans="1:2" x14ac:dyDescent="0.25">
      <c r="A3122" s="3">
        <v>0.27</v>
      </c>
      <c r="B3122" s="3">
        <v>31.59</v>
      </c>
    </row>
    <row r="3123" spans="1:2" x14ac:dyDescent="0.25">
      <c r="A3123" s="2">
        <v>0.21</v>
      </c>
      <c r="B3123" s="2">
        <v>40.56</v>
      </c>
    </row>
    <row r="3124" spans="1:2" x14ac:dyDescent="0.25">
      <c r="A3124" s="3">
        <v>0.16</v>
      </c>
      <c r="B3124" s="3">
        <v>33.9</v>
      </c>
    </row>
    <row r="3125" spans="1:2" x14ac:dyDescent="0.25">
      <c r="A3125" s="2">
        <v>0.72</v>
      </c>
      <c r="B3125" s="2">
        <v>35.369999999999997</v>
      </c>
    </row>
    <row r="3126" spans="1:2" x14ac:dyDescent="0.25">
      <c r="A3126" s="3">
        <v>0.61</v>
      </c>
      <c r="B3126" s="3">
        <v>29.9</v>
      </c>
    </row>
    <row r="3127" spans="1:2" x14ac:dyDescent="0.25">
      <c r="A3127" s="2">
        <v>0.57999999999999996</v>
      </c>
      <c r="B3127" s="2">
        <v>35.549999999999997</v>
      </c>
    </row>
    <row r="3128" spans="1:2" x14ac:dyDescent="0.25">
      <c r="A3128" s="3">
        <v>0.5</v>
      </c>
      <c r="B3128" s="3">
        <v>33.46</v>
      </c>
    </row>
    <row r="3129" spans="1:2" x14ac:dyDescent="0.25">
      <c r="A3129" s="2">
        <v>0.45</v>
      </c>
      <c r="B3129" s="2">
        <v>33.67</v>
      </c>
    </row>
    <row r="3130" spans="1:2" x14ac:dyDescent="0.25">
      <c r="A3130" s="3">
        <v>0.41</v>
      </c>
      <c r="B3130" s="3">
        <v>37.090000000000003</v>
      </c>
    </row>
    <row r="3131" spans="1:2" x14ac:dyDescent="0.25">
      <c r="A3131" s="2">
        <v>0.4</v>
      </c>
      <c r="B3131" s="2">
        <v>31.92</v>
      </c>
    </row>
    <row r="3132" spans="1:2" x14ac:dyDescent="0.25">
      <c r="A3132" s="3">
        <v>0.33</v>
      </c>
      <c r="B3132" s="3">
        <v>33.01</v>
      </c>
    </row>
    <row r="3133" spans="1:2" x14ac:dyDescent="0.25">
      <c r="A3133" s="2">
        <v>0.23</v>
      </c>
      <c r="B3133" s="2">
        <v>34.18</v>
      </c>
    </row>
    <row r="3134" spans="1:2" x14ac:dyDescent="0.25">
      <c r="A3134" s="3">
        <v>0.17</v>
      </c>
      <c r="B3134" s="3">
        <v>31.2</v>
      </c>
    </row>
    <row r="3135" spans="1:2" x14ac:dyDescent="0.25">
      <c r="A3135" s="2">
        <v>0.14000000000000001</v>
      </c>
      <c r="B3135" s="2">
        <v>35.08</v>
      </c>
    </row>
    <row r="3136" spans="1:2" x14ac:dyDescent="0.25">
      <c r="A3136" s="3">
        <v>0.06</v>
      </c>
      <c r="B3136" s="3">
        <v>35.92</v>
      </c>
    </row>
    <row r="3137" spans="1:2" x14ac:dyDescent="0.25">
      <c r="A3137" s="2">
        <v>1</v>
      </c>
      <c r="B3137" s="2">
        <v>29.39</v>
      </c>
    </row>
    <row r="3138" spans="1:2" x14ac:dyDescent="0.25">
      <c r="A3138" s="3">
        <v>0.64</v>
      </c>
      <c r="B3138" s="3">
        <v>36.950000000000003</v>
      </c>
    </row>
    <row r="3139" spans="1:2" x14ac:dyDescent="0.25">
      <c r="A3139" s="2">
        <v>0.54</v>
      </c>
      <c r="B3139" s="2">
        <v>34.590000000000003</v>
      </c>
    </row>
    <row r="3140" spans="1:2" x14ac:dyDescent="0.25">
      <c r="A3140" s="3">
        <v>0.52</v>
      </c>
      <c r="B3140" s="3">
        <v>30.55</v>
      </c>
    </row>
    <row r="3141" spans="1:2" x14ac:dyDescent="0.25">
      <c r="A3141" s="2">
        <v>0.36</v>
      </c>
      <c r="B3141" s="2">
        <v>40.99</v>
      </c>
    </row>
    <row r="3142" spans="1:2" x14ac:dyDescent="0.25">
      <c r="A3142" s="3">
        <v>0.32</v>
      </c>
      <c r="B3142" s="3">
        <v>37.82</v>
      </c>
    </row>
    <row r="3143" spans="1:2" x14ac:dyDescent="0.25">
      <c r="A3143" s="2">
        <v>0.32</v>
      </c>
      <c r="B3143" s="2">
        <v>29.33</v>
      </c>
    </row>
    <row r="3144" spans="1:2" x14ac:dyDescent="0.25">
      <c r="A3144" s="3">
        <v>0.28999999999999998</v>
      </c>
      <c r="B3144" s="3">
        <v>40.01</v>
      </c>
    </row>
    <row r="3145" spans="1:2" x14ac:dyDescent="0.25">
      <c r="A3145" s="2">
        <v>0.19</v>
      </c>
      <c r="B3145" s="2">
        <v>36.82</v>
      </c>
    </row>
    <row r="3146" spans="1:2" x14ac:dyDescent="0.25">
      <c r="A3146" s="3">
        <v>0.18</v>
      </c>
      <c r="B3146" s="3">
        <v>36.75</v>
      </c>
    </row>
    <row r="3147" spans="1:2" x14ac:dyDescent="0.25">
      <c r="A3147" s="2">
        <v>0.18</v>
      </c>
      <c r="B3147" s="2">
        <v>38.32</v>
      </c>
    </row>
    <row r="3148" spans="1:2" x14ac:dyDescent="0.25">
      <c r="A3148" s="3">
        <v>0.09</v>
      </c>
      <c r="B3148" s="3">
        <v>34.22</v>
      </c>
    </row>
    <row r="3149" spans="1:2" x14ac:dyDescent="0.25">
      <c r="A3149" s="2">
        <v>0.87</v>
      </c>
      <c r="B3149" s="2">
        <v>34.08</v>
      </c>
    </row>
    <row r="3150" spans="1:2" x14ac:dyDescent="0.25">
      <c r="A3150" s="3">
        <v>0.65</v>
      </c>
      <c r="B3150" s="3">
        <v>35.83</v>
      </c>
    </row>
    <row r="3151" spans="1:2" x14ac:dyDescent="0.25">
      <c r="A3151" s="2">
        <v>0.55000000000000004</v>
      </c>
      <c r="B3151" s="2">
        <v>30.9</v>
      </c>
    </row>
    <row r="3152" spans="1:2" x14ac:dyDescent="0.25">
      <c r="A3152" s="3">
        <v>0.45</v>
      </c>
      <c r="B3152" s="3">
        <v>31.15</v>
      </c>
    </row>
    <row r="3153" spans="1:2" x14ac:dyDescent="0.25">
      <c r="A3153" s="2">
        <v>0.35</v>
      </c>
      <c r="B3153" s="2">
        <v>30.75</v>
      </c>
    </row>
    <row r="3154" spans="1:2" x14ac:dyDescent="0.25">
      <c r="A3154" s="3">
        <v>0.33</v>
      </c>
      <c r="B3154" s="3">
        <v>29.93</v>
      </c>
    </row>
    <row r="3155" spans="1:2" x14ac:dyDescent="0.25">
      <c r="A3155" s="2">
        <v>0.33</v>
      </c>
      <c r="B3155" s="2">
        <v>29</v>
      </c>
    </row>
    <row r="3156" spans="1:2" x14ac:dyDescent="0.25">
      <c r="A3156" s="3">
        <v>0.33</v>
      </c>
      <c r="B3156" s="3">
        <v>39.07</v>
      </c>
    </row>
    <row r="3157" spans="1:2" x14ac:dyDescent="0.25">
      <c r="A3157" s="2">
        <v>0.3</v>
      </c>
      <c r="B3157" s="2">
        <v>32.11</v>
      </c>
    </row>
    <row r="3158" spans="1:2" x14ac:dyDescent="0.25">
      <c r="A3158" s="3">
        <v>0.28000000000000003</v>
      </c>
      <c r="B3158" s="3">
        <v>31.13</v>
      </c>
    </row>
    <row r="3159" spans="1:2" x14ac:dyDescent="0.25">
      <c r="A3159" s="2">
        <v>0.09</v>
      </c>
      <c r="B3159" s="2">
        <v>29.81</v>
      </c>
    </row>
    <row r="3160" spans="1:2" x14ac:dyDescent="0.25">
      <c r="A3160" s="3">
        <v>7.0000000000000007E-2</v>
      </c>
      <c r="B3160" s="3">
        <v>33.840000000000003</v>
      </c>
    </row>
    <row r="3161" spans="1:2" x14ac:dyDescent="0.25">
      <c r="A3161" s="2">
        <v>0.74</v>
      </c>
      <c r="B3161" s="2">
        <v>27.96</v>
      </c>
    </row>
    <row r="3162" spans="1:2" x14ac:dyDescent="0.25">
      <c r="A3162" s="3">
        <v>0.68</v>
      </c>
      <c r="B3162" s="3">
        <v>28.32</v>
      </c>
    </row>
    <row r="3163" spans="1:2" x14ac:dyDescent="0.25">
      <c r="A3163" s="2">
        <v>0.63</v>
      </c>
      <c r="B3163" s="2">
        <v>36.39</v>
      </c>
    </row>
    <row r="3164" spans="1:2" x14ac:dyDescent="0.25">
      <c r="A3164" s="3">
        <v>0.59</v>
      </c>
      <c r="B3164" s="3">
        <v>35.39</v>
      </c>
    </row>
    <row r="3165" spans="1:2" x14ac:dyDescent="0.25">
      <c r="A3165" s="2">
        <v>0.52</v>
      </c>
      <c r="B3165" s="2">
        <v>28.94</v>
      </c>
    </row>
    <row r="3166" spans="1:2" x14ac:dyDescent="0.25">
      <c r="A3166" s="3">
        <v>0.44</v>
      </c>
      <c r="B3166" s="3">
        <v>29.38</v>
      </c>
    </row>
    <row r="3167" spans="1:2" x14ac:dyDescent="0.25">
      <c r="A3167" s="2">
        <v>0.35</v>
      </c>
      <c r="B3167" s="2">
        <v>33.369999999999997</v>
      </c>
    </row>
    <row r="3168" spans="1:2" x14ac:dyDescent="0.25">
      <c r="A3168" s="3">
        <v>0.31</v>
      </c>
      <c r="B3168" s="3">
        <v>35.56</v>
      </c>
    </row>
    <row r="3169" spans="1:2" x14ac:dyDescent="0.25">
      <c r="A3169" s="2">
        <v>0.25</v>
      </c>
      <c r="B3169" s="2">
        <v>32.29</v>
      </c>
    </row>
    <row r="3170" spans="1:2" x14ac:dyDescent="0.25">
      <c r="A3170" s="3">
        <v>0.14000000000000001</v>
      </c>
      <c r="B3170" s="3">
        <v>34.270000000000003</v>
      </c>
    </row>
    <row r="3171" spans="1:2" x14ac:dyDescent="0.25">
      <c r="A3171" s="2">
        <v>0.1</v>
      </c>
      <c r="B3171" s="2">
        <v>27.72</v>
      </c>
    </row>
    <row r="3172" spans="1:2" x14ac:dyDescent="0.25">
      <c r="A3172" s="3">
        <v>0.01</v>
      </c>
      <c r="B3172" s="3">
        <v>37.22</v>
      </c>
    </row>
    <row r="3173" spans="1:2" x14ac:dyDescent="0.25">
      <c r="A3173" s="2">
        <v>0.91</v>
      </c>
      <c r="B3173" s="2">
        <v>30.22</v>
      </c>
    </row>
    <row r="3174" spans="1:2" x14ac:dyDescent="0.25">
      <c r="A3174" s="3">
        <v>0.72</v>
      </c>
      <c r="B3174" s="3">
        <v>36.26</v>
      </c>
    </row>
    <row r="3175" spans="1:2" x14ac:dyDescent="0.25">
      <c r="A3175" s="2">
        <v>0.56999999999999995</v>
      </c>
      <c r="B3175" s="2">
        <v>30.29</v>
      </c>
    </row>
    <row r="3176" spans="1:2" x14ac:dyDescent="0.25">
      <c r="A3176" s="3">
        <v>0.56000000000000005</v>
      </c>
      <c r="B3176" s="3">
        <v>30.98</v>
      </c>
    </row>
    <row r="3177" spans="1:2" x14ac:dyDescent="0.25">
      <c r="A3177" s="2">
        <v>0.52</v>
      </c>
      <c r="B3177" s="2">
        <v>36.630000000000003</v>
      </c>
    </row>
    <row r="3178" spans="1:2" x14ac:dyDescent="0.25">
      <c r="A3178" s="3">
        <v>0.52</v>
      </c>
      <c r="B3178" s="3">
        <v>32.090000000000003</v>
      </c>
    </row>
    <row r="3179" spans="1:2" x14ac:dyDescent="0.25">
      <c r="A3179" s="2">
        <v>0.51</v>
      </c>
      <c r="B3179" s="2">
        <v>34.58</v>
      </c>
    </row>
    <row r="3180" spans="1:2" x14ac:dyDescent="0.25">
      <c r="A3180" s="3">
        <v>0.37</v>
      </c>
      <c r="B3180" s="3">
        <v>31.63</v>
      </c>
    </row>
    <row r="3181" spans="1:2" x14ac:dyDescent="0.25">
      <c r="A3181" s="2">
        <v>0.19</v>
      </c>
      <c r="B3181" s="2">
        <v>37.47</v>
      </c>
    </row>
    <row r="3182" spans="1:2" x14ac:dyDescent="0.25">
      <c r="A3182" s="3">
        <v>0.16</v>
      </c>
      <c r="B3182" s="3">
        <v>31.23</v>
      </c>
    </row>
    <row r="3183" spans="1:2" x14ac:dyDescent="0.25">
      <c r="A3183" s="2">
        <v>0.14000000000000001</v>
      </c>
      <c r="B3183" s="2">
        <v>38.26</v>
      </c>
    </row>
    <row r="3184" spans="1:2" x14ac:dyDescent="0.25">
      <c r="A3184" s="3">
        <v>0.11</v>
      </c>
      <c r="B3184" s="3">
        <v>33.49</v>
      </c>
    </row>
    <row r="3185" spans="1:2" x14ac:dyDescent="0.25">
      <c r="A3185" s="2">
        <v>0.92</v>
      </c>
      <c r="B3185" s="2">
        <v>33.53</v>
      </c>
    </row>
    <row r="3186" spans="1:2" x14ac:dyDescent="0.25">
      <c r="A3186" s="3">
        <v>0.65</v>
      </c>
      <c r="B3186" s="3">
        <v>37.51</v>
      </c>
    </row>
    <row r="3187" spans="1:2" x14ac:dyDescent="0.25">
      <c r="A3187" s="2">
        <v>0.6</v>
      </c>
      <c r="B3187" s="2">
        <v>33.01</v>
      </c>
    </row>
    <row r="3188" spans="1:2" x14ac:dyDescent="0.25">
      <c r="A3188" s="3">
        <v>0.51</v>
      </c>
      <c r="B3188" s="3">
        <v>36.97</v>
      </c>
    </row>
    <row r="3189" spans="1:2" x14ac:dyDescent="0.25">
      <c r="A3189" s="2">
        <v>0.42</v>
      </c>
      <c r="B3189" s="2">
        <v>30.72</v>
      </c>
    </row>
    <row r="3190" spans="1:2" x14ac:dyDescent="0.25">
      <c r="A3190" s="3">
        <v>0.37</v>
      </c>
      <c r="B3190" s="3">
        <v>39.64</v>
      </c>
    </row>
    <row r="3191" spans="1:2" x14ac:dyDescent="0.25">
      <c r="A3191" s="2">
        <v>0.31</v>
      </c>
      <c r="B3191" s="2">
        <v>33.799999999999997</v>
      </c>
    </row>
    <row r="3192" spans="1:2" x14ac:dyDescent="0.25">
      <c r="A3192" s="3">
        <v>0.3</v>
      </c>
      <c r="B3192" s="3">
        <v>29.74</v>
      </c>
    </row>
    <row r="3193" spans="1:2" x14ac:dyDescent="0.25">
      <c r="A3193" s="2">
        <v>0.21</v>
      </c>
      <c r="B3193" s="2">
        <v>32.1</v>
      </c>
    </row>
    <row r="3194" spans="1:2" x14ac:dyDescent="0.25">
      <c r="A3194" s="3">
        <v>0.19</v>
      </c>
      <c r="B3194" s="3">
        <v>28.99</v>
      </c>
    </row>
    <row r="3195" spans="1:2" x14ac:dyDescent="0.25">
      <c r="A3195" s="2">
        <v>0.18</v>
      </c>
      <c r="B3195" s="2">
        <v>35.950000000000003</v>
      </c>
    </row>
    <row r="3196" spans="1:2" x14ac:dyDescent="0.25">
      <c r="A3196" s="3">
        <v>0.08</v>
      </c>
      <c r="B3196" s="3">
        <v>40.909999999999997</v>
      </c>
    </row>
    <row r="3197" spans="1:2" x14ac:dyDescent="0.25">
      <c r="A3197" s="2">
        <v>0.65</v>
      </c>
      <c r="B3197" s="2">
        <v>35.74</v>
      </c>
    </row>
    <row r="3198" spans="1:2" x14ac:dyDescent="0.25">
      <c r="A3198" s="3">
        <v>0.51</v>
      </c>
      <c r="B3198" s="3">
        <v>31.09</v>
      </c>
    </row>
    <row r="3199" spans="1:2" x14ac:dyDescent="0.25">
      <c r="A3199" s="2">
        <v>0.49</v>
      </c>
      <c r="B3199" s="2">
        <v>26.65</v>
      </c>
    </row>
    <row r="3200" spans="1:2" x14ac:dyDescent="0.25">
      <c r="A3200" s="3">
        <v>0.42</v>
      </c>
      <c r="B3200" s="3">
        <v>35.299999999999997</v>
      </c>
    </row>
    <row r="3201" spans="1:2" x14ac:dyDescent="0.25">
      <c r="A3201" s="2">
        <v>0.36</v>
      </c>
      <c r="B3201" s="2">
        <v>37.6</v>
      </c>
    </row>
    <row r="3202" spans="1:2" x14ac:dyDescent="0.25">
      <c r="A3202" s="3">
        <v>0.34</v>
      </c>
      <c r="B3202" s="3">
        <v>36.71</v>
      </c>
    </row>
    <row r="3203" spans="1:2" x14ac:dyDescent="0.25">
      <c r="A3203" s="2">
        <v>0.31</v>
      </c>
      <c r="B3203" s="2">
        <v>38.369999999999997</v>
      </c>
    </row>
    <row r="3204" spans="1:2" x14ac:dyDescent="0.25">
      <c r="A3204" s="3">
        <v>0.26</v>
      </c>
      <c r="B3204" s="3">
        <v>29.7</v>
      </c>
    </row>
    <row r="3205" spans="1:2" x14ac:dyDescent="0.25">
      <c r="A3205" s="2">
        <v>0.22</v>
      </c>
      <c r="B3205" s="2">
        <v>32.26</v>
      </c>
    </row>
    <row r="3206" spans="1:2" x14ac:dyDescent="0.25">
      <c r="A3206" s="3">
        <v>0.22</v>
      </c>
      <c r="B3206" s="3">
        <v>31.74</v>
      </c>
    </row>
    <row r="3207" spans="1:2" x14ac:dyDescent="0.25">
      <c r="A3207" s="2">
        <v>0.19</v>
      </c>
      <c r="B3207" s="2">
        <v>37.42</v>
      </c>
    </row>
    <row r="3208" spans="1:2" x14ac:dyDescent="0.25">
      <c r="A3208" s="3">
        <v>7.0000000000000007E-2</v>
      </c>
      <c r="B3208" s="3">
        <v>34.200000000000003</v>
      </c>
    </row>
    <row r="3209" spans="1:2" x14ac:dyDescent="0.25">
      <c r="A3209" s="2">
        <v>0.75</v>
      </c>
      <c r="B3209" s="2">
        <v>38.18</v>
      </c>
    </row>
    <row r="3210" spans="1:2" x14ac:dyDescent="0.25">
      <c r="A3210" s="3">
        <v>0.64</v>
      </c>
      <c r="B3210" s="3">
        <v>38.78</v>
      </c>
    </row>
    <row r="3211" spans="1:2" x14ac:dyDescent="0.25">
      <c r="A3211" s="2">
        <v>0.62</v>
      </c>
      <c r="B3211" s="2">
        <v>31.06</v>
      </c>
    </row>
    <row r="3212" spans="1:2" x14ac:dyDescent="0.25">
      <c r="A3212" s="3">
        <v>0.54</v>
      </c>
      <c r="B3212" s="3">
        <v>33.29</v>
      </c>
    </row>
    <row r="3213" spans="1:2" x14ac:dyDescent="0.25">
      <c r="A3213" s="2">
        <v>0.49</v>
      </c>
      <c r="B3213" s="2">
        <v>32.72</v>
      </c>
    </row>
    <row r="3214" spans="1:2" x14ac:dyDescent="0.25">
      <c r="A3214" s="3">
        <v>0.49</v>
      </c>
      <c r="B3214" s="3">
        <v>37.71</v>
      </c>
    </row>
    <row r="3215" spans="1:2" x14ac:dyDescent="0.25">
      <c r="A3215" s="2">
        <v>0.47</v>
      </c>
      <c r="B3215" s="2">
        <v>34.94</v>
      </c>
    </row>
    <row r="3216" spans="1:2" x14ac:dyDescent="0.25">
      <c r="A3216" s="3">
        <v>0.38</v>
      </c>
      <c r="B3216" s="3">
        <v>34.479999999999997</v>
      </c>
    </row>
    <row r="3217" spans="1:2" x14ac:dyDescent="0.25">
      <c r="A3217" s="2">
        <v>0.33</v>
      </c>
      <c r="B3217" s="2">
        <v>30.48</v>
      </c>
    </row>
    <row r="3218" spans="1:2" x14ac:dyDescent="0.25">
      <c r="A3218" s="3">
        <v>0.26</v>
      </c>
      <c r="B3218" s="3">
        <v>43.43</v>
      </c>
    </row>
    <row r="3219" spans="1:2" x14ac:dyDescent="0.25">
      <c r="A3219" s="2">
        <v>0.23</v>
      </c>
      <c r="B3219" s="2">
        <v>44.85</v>
      </c>
    </row>
    <row r="3220" spans="1:2" x14ac:dyDescent="0.25">
      <c r="A3220" s="3">
        <v>0.05</v>
      </c>
      <c r="B3220" s="3">
        <v>36.799999999999997</v>
      </c>
    </row>
    <row r="3221" spans="1:2" x14ac:dyDescent="0.25">
      <c r="A3221" s="2">
        <v>0.91</v>
      </c>
      <c r="B3221" s="2">
        <v>27.86</v>
      </c>
    </row>
    <row r="3222" spans="1:2" x14ac:dyDescent="0.25">
      <c r="A3222" s="3">
        <v>0.7</v>
      </c>
      <c r="B3222" s="3">
        <v>33.74</v>
      </c>
    </row>
    <row r="3223" spans="1:2" x14ac:dyDescent="0.25">
      <c r="A3223" s="2">
        <v>0.68</v>
      </c>
      <c r="B3223" s="2">
        <v>32</v>
      </c>
    </row>
    <row r="3224" spans="1:2" x14ac:dyDescent="0.25">
      <c r="A3224" s="3">
        <v>0.65</v>
      </c>
      <c r="B3224" s="3">
        <v>32.409999999999997</v>
      </c>
    </row>
    <row r="3225" spans="1:2" x14ac:dyDescent="0.25">
      <c r="A3225" s="2">
        <v>0.34</v>
      </c>
      <c r="B3225" s="2">
        <v>28.39</v>
      </c>
    </row>
    <row r="3226" spans="1:2" x14ac:dyDescent="0.25">
      <c r="A3226" s="3">
        <v>0.33</v>
      </c>
      <c r="B3226" s="3">
        <v>37.11</v>
      </c>
    </row>
    <row r="3227" spans="1:2" x14ac:dyDescent="0.25">
      <c r="A3227" s="2">
        <v>0.31</v>
      </c>
      <c r="B3227" s="2">
        <v>36.36</v>
      </c>
    </row>
    <row r="3228" spans="1:2" x14ac:dyDescent="0.25">
      <c r="A3228" s="3">
        <v>0.3</v>
      </c>
      <c r="B3228" s="3">
        <v>31.04</v>
      </c>
    </row>
    <row r="3229" spans="1:2" x14ac:dyDescent="0.25">
      <c r="A3229" s="2">
        <v>0.24</v>
      </c>
      <c r="B3229" s="2">
        <v>31.8</v>
      </c>
    </row>
    <row r="3230" spans="1:2" x14ac:dyDescent="0.25">
      <c r="A3230" s="3">
        <v>0.21</v>
      </c>
      <c r="B3230" s="3">
        <v>37.89</v>
      </c>
    </row>
    <row r="3231" spans="1:2" x14ac:dyDescent="0.25">
      <c r="A3231" s="2">
        <v>0.19</v>
      </c>
      <c r="B3231" s="2">
        <v>31.68</v>
      </c>
    </row>
    <row r="3232" spans="1:2" x14ac:dyDescent="0.25">
      <c r="A3232" s="3">
        <v>0.15</v>
      </c>
      <c r="B3232" s="3">
        <v>40.32</v>
      </c>
    </row>
    <row r="3233" spans="1:2" x14ac:dyDescent="0.25">
      <c r="A3233" s="2">
        <v>4.28</v>
      </c>
      <c r="B3233" s="2">
        <v>17.23</v>
      </c>
    </row>
    <row r="3234" spans="1:2" x14ac:dyDescent="0.25">
      <c r="A3234" s="3">
        <v>0.57999999999999996</v>
      </c>
      <c r="B3234" s="3">
        <v>36.76</v>
      </c>
    </row>
    <row r="3235" spans="1:2" x14ac:dyDescent="0.25">
      <c r="A3235" s="2">
        <v>0.56000000000000005</v>
      </c>
      <c r="B3235" s="2">
        <v>39.71</v>
      </c>
    </row>
    <row r="3236" spans="1:2" x14ac:dyDescent="0.25">
      <c r="A3236" s="3">
        <v>0.49</v>
      </c>
      <c r="B3236" s="3">
        <v>31.51</v>
      </c>
    </row>
    <row r="3237" spans="1:2" x14ac:dyDescent="0.25">
      <c r="A3237" s="2">
        <v>0.47</v>
      </c>
      <c r="B3237" s="2">
        <v>30.9</v>
      </c>
    </row>
    <row r="3238" spans="1:2" x14ac:dyDescent="0.25">
      <c r="A3238" s="3">
        <v>0.39</v>
      </c>
      <c r="B3238" s="3">
        <v>33.619999999999997</v>
      </c>
    </row>
    <row r="3239" spans="1:2" x14ac:dyDescent="0.25">
      <c r="A3239" s="2">
        <v>0.37</v>
      </c>
      <c r="B3239" s="2">
        <v>37.619999999999997</v>
      </c>
    </row>
    <row r="3240" spans="1:2" x14ac:dyDescent="0.25">
      <c r="A3240" s="3">
        <v>0.31</v>
      </c>
      <c r="B3240" s="3">
        <v>30.76</v>
      </c>
    </row>
    <row r="3241" spans="1:2" x14ac:dyDescent="0.25">
      <c r="A3241" s="2">
        <v>0.22</v>
      </c>
      <c r="B3241" s="2">
        <v>39.619999999999997</v>
      </c>
    </row>
    <row r="3242" spans="1:2" x14ac:dyDescent="0.25">
      <c r="A3242" s="3">
        <v>0.15</v>
      </c>
      <c r="B3242" s="3">
        <v>41.94</v>
      </c>
    </row>
    <row r="3243" spans="1:2" x14ac:dyDescent="0.25">
      <c r="A3243" s="2">
        <v>0.13</v>
      </c>
      <c r="B3243" s="2">
        <v>36.090000000000003</v>
      </c>
    </row>
    <row r="3244" spans="1:2" x14ac:dyDescent="0.25">
      <c r="A3244" s="3">
        <v>0.03</v>
      </c>
      <c r="B3244" s="3">
        <v>34.909999999999997</v>
      </c>
    </row>
    <row r="3245" spans="1:2" x14ac:dyDescent="0.25">
      <c r="A3245" s="2">
        <v>0.81</v>
      </c>
      <c r="B3245" s="2">
        <v>29.29</v>
      </c>
    </row>
    <row r="3246" spans="1:2" x14ac:dyDescent="0.25">
      <c r="A3246" s="3">
        <v>0.64</v>
      </c>
      <c r="B3246" s="3">
        <v>28.35</v>
      </c>
    </row>
    <row r="3247" spans="1:2" x14ac:dyDescent="0.25">
      <c r="A3247" s="2">
        <v>0.61</v>
      </c>
      <c r="B3247" s="2">
        <v>31.11</v>
      </c>
    </row>
    <row r="3248" spans="1:2" x14ac:dyDescent="0.25">
      <c r="A3248" s="3">
        <v>0.56000000000000005</v>
      </c>
      <c r="B3248" s="3">
        <v>34.61</v>
      </c>
    </row>
    <row r="3249" spans="1:2" x14ac:dyDescent="0.25">
      <c r="A3249" s="2">
        <v>0.48</v>
      </c>
      <c r="B3249" s="2">
        <v>34.130000000000003</v>
      </c>
    </row>
    <row r="3250" spans="1:2" x14ac:dyDescent="0.25">
      <c r="A3250" s="3">
        <v>0.47</v>
      </c>
      <c r="B3250" s="3">
        <v>35.47</v>
      </c>
    </row>
    <row r="3251" spans="1:2" x14ac:dyDescent="0.25">
      <c r="A3251" s="2">
        <v>0.43</v>
      </c>
      <c r="B3251" s="2">
        <v>28.74</v>
      </c>
    </row>
    <row r="3252" spans="1:2" x14ac:dyDescent="0.25">
      <c r="A3252" s="3">
        <v>0.39</v>
      </c>
      <c r="B3252" s="3">
        <v>32.83</v>
      </c>
    </row>
    <row r="3253" spans="1:2" x14ac:dyDescent="0.25">
      <c r="A3253" s="2">
        <v>0.36</v>
      </c>
      <c r="B3253" s="2">
        <v>32.06</v>
      </c>
    </row>
    <row r="3254" spans="1:2" x14ac:dyDescent="0.25">
      <c r="A3254" s="3">
        <v>0.31</v>
      </c>
      <c r="B3254" s="3">
        <v>30.87</v>
      </c>
    </row>
    <row r="3255" spans="1:2" x14ac:dyDescent="0.25">
      <c r="A3255" s="2">
        <v>0.3</v>
      </c>
      <c r="B3255" s="2">
        <v>32.659999999999997</v>
      </c>
    </row>
    <row r="3256" spans="1:2" x14ac:dyDescent="0.25">
      <c r="A3256" s="3">
        <v>0.2</v>
      </c>
      <c r="B3256" s="3">
        <v>34.49</v>
      </c>
    </row>
    <row r="3257" spans="1:2" x14ac:dyDescent="0.25">
      <c r="A3257" s="2">
        <v>0.76</v>
      </c>
      <c r="B3257" s="2">
        <v>35.33</v>
      </c>
    </row>
    <row r="3258" spans="1:2" x14ac:dyDescent="0.25">
      <c r="A3258" s="3">
        <v>0.73</v>
      </c>
      <c r="B3258" s="3">
        <v>29.68</v>
      </c>
    </row>
    <row r="3259" spans="1:2" x14ac:dyDescent="0.25">
      <c r="A3259" s="2">
        <v>0.64</v>
      </c>
      <c r="B3259" s="2">
        <v>28.42</v>
      </c>
    </row>
    <row r="3260" spans="1:2" x14ac:dyDescent="0.25">
      <c r="A3260" s="3">
        <v>0.52</v>
      </c>
      <c r="B3260" s="3">
        <v>31.55</v>
      </c>
    </row>
    <row r="3261" spans="1:2" x14ac:dyDescent="0.25">
      <c r="A3261" s="2">
        <v>0.44</v>
      </c>
      <c r="B3261" s="2">
        <v>32.92</v>
      </c>
    </row>
    <row r="3262" spans="1:2" x14ac:dyDescent="0.25">
      <c r="A3262" s="3">
        <v>0.39</v>
      </c>
      <c r="B3262" s="3">
        <v>37.869999999999997</v>
      </c>
    </row>
    <row r="3263" spans="1:2" x14ac:dyDescent="0.25">
      <c r="A3263" s="2">
        <v>0.35</v>
      </c>
      <c r="B3263" s="2">
        <v>29.82</v>
      </c>
    </row>
    <row r="3264" spans="1:2" x14ac:dyDescent="0.25">
      <c r="A3264" s="3">
        <v>0.28999999999999998</v>
      </c>
      <c r="B3264" s="3">
        <v>33.85</v>
      </c>
    </row>
    <row r="3265" spans="1:2" x14ac:dyDescent="0.25">
      <c r="A3265" s="2">
        <v>0.27</v>
      </c>
      <c r="B3265" s="2">
        <v>36.21</v>
      </c>
    </row>
    <row r="3266" spans="1:2" x14ac:dyDescent="0.25">
      <c r="A3266" s="3">
        <v>0.16</v>
      </c>
      <c r="B3266" s="3">
        <v>34.9</v>
      </c>
    </row>
    <row r="3267" spans="1:2" x14ac:dyDescent="0.25">
      <c r="A3267" s="2">
        <v>0.15</v>
      </c>
      <c r="B3267" s="2">
        <v>36.409999999999997</v>
      </c>
    </row>
    <row r="3268" spans="1:2" x14ac:dyDescent="0.25">
      <c r="A3268" s="3">
        <v>0.12</v>
      </c>
      <c r="B3268" s="3">
        <v>31.19</v>
      </c>
    </row>
    <row r="3269" spans="1:2" x14ac:dyDescent="0.25">
      <c r="A3269" s="2">
        <v>0.72</v>
      </c>
      <c r="B3269" s="2">
        <v>29.58</v>
      </c>
    </row>
    <row r="3270" spans="1:2" x14ac:dyDescent="0.25">
      <c r="A3270" s="3">
        <v>0.55000000000000004</v>
      </c>
      <c r="B3270" s="3">
        <v>30.94</v>
      </c>
    </row>
    <row r="3271" spans="1:2" x14ac:dyDescent="0.25">
      <c r="A3271" s="2">
        <v>0.51</v>
      </c>
      <c r="B3271" s="2">
        <v>29.08</v>
      </c>
    </row>
    <row r="3272" spans="1:2" x14ac:dyDescent="0.25">
      <c r="A3272" s="3">
        <v>0.5</v>
      </c>
      <c r="B3272" s="3">
        <v>37.57</v>
      </c>
    </row>
    <row r="3273" spans="1:2" x14ac:dyDescent="0.25">
      <c r="A3273" s="2">
        <v>0.38</v>
      </c>
      <c r="B3273" s="2">
        <v>37.61</v>
      </c>
    </row>
    <row r="3274" spans="1:2" x14ac:dyDescent="0.25">
      <c r="A3274" s="3">
        <v>0.38</v>
      </c>
      <c r="B3274" s="3">
        <v>34.28</v>
      </c>
    </row>
    <row r="3275" spans="1:2" x14ac:dyDescent="0.25">
      <c r="A3275" s="2">
        <v>0.33</v>
      </c>
      <c r="B3275" s="2">
        <v>34.1</v>
      </c>
    </row>
    <row r="3276" spans="1:2" x14ac:dyDescent="0.25">
      <c r="A3276" s="3">
        <v>0.28000000000000003</v>
      </c>
      <c r="B3276" s="3">
        <v>42.09</v>
      </c>
    </row>
    <row r="3277" spans="1:2" x14ac:dyDescent="0.25">
      <c r="A3277" s="2">
        <v>0.26</v>
      </c>
      <c r="B3277" s="2">
        <v>37.049999999999997</v>
      </c>
    </row>
    <row r="3278" spans="1:2" x14ac:dyDescent="0.25">
      <c r="A3278" s="3">
        <v>0.25</v>
      </c>
      <c r="B3278" s="3">
        <v>32.340000000000003</v>
      </c>
    </row>
    <row r="3279" spans="1:2" x14ac:dyDescent="0.25">
      <c r="A3279" s="2">
        <v>0.19</v>
      </c>
      <c r="B3279" s="2">
        <v>38.17</v>
      </c>
    </row>
    <row r="3280" spans="1:2" x14ac:dyDescent="0.25">
      <c r="A3280" s="3">
        <v>0.18</v>
      </c>
      <c r="B3280" s="3">
        <v>37.76</v>
      </c>
    </row>
    <row r="3281" spans="1:2" x14ac:dyDescent="0.25">
      <c r="A3281" s="2">
        <v>0.91</v>
      </c>
      <c r="B3281" s="2">
        <v>27.79</v>
      </c>
    </row>
    <row r="3282" spans="1:2" x14ac:dyDescent="0.25">
      <c r="A3282" s="3">
        <v>0.53</v>
      </c>
      <c r="B3282" s="3">
        <v>37.92</v>
      </c>
    </row>
    <row r="3283" spans="1:2" x14ac:dyDescent="0.25">
      <c r="A3283" s="2">
        <v>0.46</v>
      </c>
      <c r="B3283" s="2">
        <v>31.07</v>
      </c>
    </row>
    <row r="3284" spans="1:2" x14ac:dyDescent="0.25">
      <c r="A3284" s="3">
        <v>0.46</v>
      </c>
      <c r="B3284" s="3">
        <v>29.01</v>
      </c>
    </row>
    <row r="3285" spans="1:2" x14ac:dyDescent="0.25">
      <c r="A3285" s="2">
        <v>0.44</v>
      </c>
      <c r="B3285" s="2">
        <v>39.22</v>
      </c>
    </row>
    <row r="3286" spans="1:2" x14ac:dyDescent="0.25">
      <c r="A3286" s="3">
        <v>0.4</v>
      </c>
      <c r="B3286" s="3">
        <v>36.82</v>
      </c>
    </row>
    <row r="3287" spans="1:2" x14ac:dyDescent="0.25">
      <c r="A3287" s="2">
        <v>0.36</v>
      </c>
      <c r="B3287" s="2">
        <v>32.06</v>
      </c>
    </row>
    <row r="3288" spans="1:2" x14ac:dyDescent="0.25">
      <c r="A3288" s="3">
        <v>0.35</v>
      </c>
      <c r="B3288" s="3">
        <v>40.659999999999997</v>
      </c>
    </row>
    <row r="3289" spans="1:2" x14ac:dyDescent="0.25">
      <c r="A3289" s="2">
        <v>0.28000000000000003</v>
      </c>
      <c r="B3289" s="2">
        <v>35.82</v>
      </c>
    </row>
    <row r="3290" spans="1:2" x14ac:dyDescent="0.25">
      <c r="A3290" s="3">
        <v>0.28000000000000003</v>
      </c>
      <c r="B3290" s="3">
        <v>38.08</v>
      </c>
    </row>
    <row r="3291" spans="1:2" x14ac:dyDescent="0.25">
      <c r="A3291" s="2">
        <v>0.2</v>
      </c>
      <c r="B3291" s="2">
        <v>33.32</v>
      </c>
    </row>
    <row r="3292" spans="1:2" x14ac:dyDescent="0.25">
      <c r="A3292" s="3">
        <v>0.15</v>
      </c>
      <c r="B3292" s="3">
        <v>40.93</v>
      </c>
    </row>
    <row r="3293" spans="1:2" x14ac:dyDescent="0.25">
      <c r="A3293" s="2">
        <v>0.79</v>
      </c>
      <c r="B3293" s="2">
        <v>31.17</v>
      </c>
    </row>
    <row r="3294" spans="1:2" x14ac:dyDescent="0.25">
      <c r="A3294" s="3">
        <v>0.53</v>
      </c>
      <c r="B3294" s="3">
        <v>35.83</v>
      </c>
    </row>
    <row r="3295" spans="1:2" x14ac:dyDescent="0.25">
      <c r="A3295" s="2">
        <v>0.51</v>
      </c>
      <c r="B3295" s="2">
        <v>37.479999999999997</v>
      </c>
    </row>
    <row r="3296" spans="1:2" x14ac:dyDescent="0.25">
      <c r="A3296" s="3">
        <v>0.45</v>
      </c>
      <c r="B3296" s="3">
        <v>30.16</v>
      </c>
    </row>
    <row r="3297" spans="1:2" x14ac:dyDescent="0.25">
      <c r="A3297" s="2">
        <v>0.4</v>
      </c>
      <c r="B3297" s="2">
        <v>39.020000000000003</v>
      </c>
    </row>
    <row r="3298" spans="1:2" x14ac:dyDescent="0.25">
      <c r="A3298" s="3">
        <v>0.4</v>
      </c>
      <c r="B3298" s="3">
        <v>32.950000000000003</v>
      </c>
    </row>
    <row r="3299" spans="1:2" x14ac:dyDescent="0.25">
      <c r="A3299" s="2">
        <v>0.34</v>
      </c>
      <c r="B3299" s="2">
        <v>32.76</v>
      </c>
    </row>
    <row r="3300" spans="1:2" x14ac:dyDescent="0.25">
      <c r="A3300" s="3">
        <v>0.31</v>
      </c>
      <c r="B3300" s="3">
        <v>34.69</v>
      </c>
    </row>
    <row r="3301" spans="1:2" x14ac:dyDescent="0.25">
      <c r="A3301" s="2">
        <v>0.28000000000000003</v>
      </c>
      <c r="B3301" s="2">
        <v>41.68</v>
      </c>
    </row>
    <row r="3302" spans="1:2" x14ac:dyDescent="0.25">
      <c r="A3302" s="3">
        <v>0.27</v>
      </c>
      <c r="B3302" s="3">
        <v>33.46</v>
      </c>
    </row>
    <row r="3303" spans="1:2" x14ac:dyDescent="0.25">
      <c r="A3303" s="2">
        <v>0.19</v>
      </c>
      <c r="B3303" s="2">
        <v>37.54</v>
      </c>
    </row>
    <row r="3304" spans="1:2" x14ac:dyDescent="0.25">
      <c r="A3304" s="3">
        <v>0.13</v>
      </c>
      <c r="B3304" s="3">
        <v>38.03</v>
      </c>
    </row>
    <row r="3305" spans="1:2" x14ac:dyDescent="0.25">
      <c r="A3305" s="2">
        <v>1.08</v>
      </c>
      <c r="B3305" s="2">
        <v>34.29</v>
      </c>
    </row>
    <row r="3306" spans="1:2" x14ac:dyDescent="0.25">
      <c r="A3306" s="3">
        <v>1.05</v>
      </c>
      <c r="B3306" s="3">
        <v>27.32</v>
      </c>
    </row>
    <row r="3307" spans="1:2" x14ac:dyDescent="0.25">
      <c r="A3307" s="2">
        <v>0.87</v>
      </c>
      <c r="B3307" s="2">
        <v>28.74</v>
      </c>
    </row>
    <row r="3308" spans="1:2" x14ac:dyDescent="0.25">
      <c r="A3308" s="3">
        <v>0.56000000000000005</v>
      </c>
      <c r="B3308" s="3">
        <v>31.43</v>
      </c>
    </row>
    <row r="3309" spans="1:2" x14ac:dyDescent="0.25">
      <c r="A3309" s="2">
        <v>0.52</v>
      </c>
      <c r="B3309" s="2">
        <v>35.76</v>
      </c>
    </row>
    <row r="3310" spans="1:2" x14ac:dyDescent="0.25">
      <c r="A3310" s="3">
        <v>0.52</v>
      </c>
      <c r="B3310" s="3">
        <v>29.99</v>
      </c>
    </row>
    <row r="3311" spans="1:2" x14ac:dyDescent="0.25">
      <c r="A3311" s="2">
        <v>0.46</v>
      </c>
      <c r="B3311" s="2">
        <v>34.200000000000003</v>
      </c>
    </row>
    <row r="3312" spans="1:2" x14ac:dyDescent="0.25">
      <c r="A3312" s="3">
        <v>0.44</v>
      </c>
      <c r="B3312" s="3">
        <v>27.01</v>
      </c>
    </row>
    <row r="3313" spans="1:2" x14ac:dyDescent="0.25">
      <c r="A3313" s="2">
        <v>0.43</v>
      </c>
      <c r="B3313" s="2">
        <v>36.049999999999997</v>
      </c>
    </row>
    <row r="3314" spans="1:2" x14ac:dyDescent="0.25">
      <c r="A3314" s="3">
        <v>0.34</v>
      </c>
      <c r="B3314" s="3">
        <v>29.8</v>
      </c>
    </row>
    <row r="3315" spans="1:2" x14ac:dyDescent="0.25">
      <c r="A3315" s="2">
        <v>0.32</v>
      </c>
      <c r="B3315" s="2">
        <v>36.659999999999997</v>
      </c>
    </row>
    <row r="3316" spans="1:2" x14ac:dyDescent="0.25">
      <c r="A3316" s="3">
        <v>0.26</v>
      </c>
      <c r="B3316" s="3">
        <v>39.93</v>
      </c>
    </row>
    <row r="3317" spans="1:2" x14ac:dyDescent="0.25">
      <c r="A3317" s="2">
        <v>3.3</v>
      </c>
      <c r="B3317" s="2">
        <v>23.74</v>
      </c>
    </row>
    <row r="3318" spans="1:2" x14ac:dyDescent="0.25">
      <c r="A3318" s="3">
        <v>0.76</v>
      </c>
      <c r="B3318" s="3">
        <v>29.43</v>
      </c>
    </row>
    <row r="3319" spans="1:2" x14ac:dyDescent="0.25">
      <c r="A3319" s="2">
        <v>0.74</v>
      </c>
      <c r="B3319" s="2">
        <v>30.24</v>
      </c>
    </row>
    <row r="3320" spans="1:2" x14ac:dyDescent="0.25">
      <c r="A3320" s="3">
        <v>0.69</v>
      </c>
      <c r="B3320" s="3">
        <v>35.57</v>
      </c>
    </row>
    <row r="3321" spans="1:2" x14ac:dyDescent="0.25">
      <c r="A3321" s="2">
        <v>0.68</v>
      </c>
      <c r="B3321" s="2">
        <v>31.34</v>
      </c>
    </row>
    <row r="3322" spans="1:2" x14ac:dyDescent="0.25">
      <c r="A3322" s="3">
        <v>0.68</v>
      </c>
      <c r="B3322" s="3">
        <v>29.7</v>
      </c>
    </row>
    <row r="3323" spans="1:2" x14ac:dyDescent="0.25">
      <c r="A3323" s="2">
        <v>0.56000000000000005</v>
      </c>
      <c r="B3323" s="2">
        <v>34.15</v>
      </c>
    </row>
    <row r="3324" spans="1:2" x14ac:dyDescent="0.25">
      <c r="A3324" s="3">
        <v>0.49</v>
      </c>
      <c r="B3324" s="3">
        <v>34.119999999999997</v>
      </c>
    </row>
    <row r="3325" spans="1:2" x14ac:dyDescent="0.25">
      <c r="A3325" s="2">
        <v>0.32</v>
      </c>
      <c r="B3325" s="2">
        <v>31.95</v>
      </c>
    </row>
    <row r="3326" spans="1:2" x14ac:dyDescent="0.25">
      <c r="A3326" s="3">
        <v>0.25</v>
      </c>
      <c r="B3326" s="3">
        <v>35.1</v>
      </c>
    </row>
    <row r="3327" spans="1:2" x14ac:dyDescent="0.25">
      <c r="A3327" s="2">
        <v>0.1</v>
      </c>
      <c r="B3327" s="2">
        <v>37.69</v>
      </c>
    </row>
    <row r="3328" spans="1:2" x14ac:dyDescent="0.25">
      <c r="A3328" s="3">
        <v>0.02</v>
      </c>
      <c r="B3328" s="3">
        <v>28.3</v>
      </c>
    </row>
    <row r="3329" spans="1:2" x14ac:dyDescent="0.25">
      <c r="A3329" s="2">
        <v>1.95</v>
      </c>
      <c r="B3329" s="2">
        <v>26.58</v>
      </c>
    </row>
    <row r="3330" spans="1:2" x14ac:dyDescent="0.25">
      <c r="A3330" s="3">
        <v>0.69</v>
      </c>
      <c r="B3330" s="3">
        <v>30.62</v>
      </c>
    </row>
    <row r="3331" spans="1:2" x14ac:dyDescent="0.25">
      <c r="A3331" s="2">
        <v>0.67</v>
      </c>
      <c r="B3331" s="2">
        <v>26.81</v>
      </c>
    </row>
    <row r="3332" spans="1:2" x14ac:dyDescent="0.25">
      <c r="A3332" s="3">
        <v>0.61</v>
      </c>
      <c r="B3332" s="3">
        <v>34.15</v>
      </c>
    </row>
    <row r="3333" spans="1:2" x14ac:dyDescent="0.25">
      <c r="A3333" s="2">
        <v>0.59</v>
      </c>
      <c r="B3333" s="2">
        <v>34.950000000000003</v>
      </c>
    </row>
    <row r="3334" spans="1:2" x14ac:dyDescent="0.25">
      <c r="A3334" s="3">
        <v>0.5</v>
      </c>
      <c r="B3334" s="3">
        <v>34.44</v>
      </c>
    </row>
    <row r="3335" spans="1:2" x14ac:dyDescent="0.25">
      <c r="A3335" s="2">
        <v>0.42</v>
      </c>
      <c r="B3335" s="2">
        <v>36.19</v>
      </c>
    </row>
    <row r="3336" spans="1:2" x14ac:dyDescent="0.25">
      <c r="A3336" s="3">
        <v>0.37</v>
      </c>
      <c r="B3336" s="3">
        <v>34.72</v>
      </c>
    </row>
    <row r="3337" spans="1:2" x14ac:dyDescent="0.25">
      <c r="A3337" s="2">
        <v>0.2</v>
      </c>
      <c r="B3337" s="2">
        <v>35.81</v>
      </c>
    </row>
    <row r="3338" spans="1:2" x14ac:dyDescent="0.25">
      <c r="A3338" s="3">
        <v>0.17</v>
      </c>
      <c r="B3338" s="3">
        <v>29.67</v>
      </c>
    </row>
    <row r="3339" spans="1:2" x14ac:dyDescent="0.25">
      <c r="A3339" s="2">
        <v>0.12</v>
      </c>
      <c r="B3339" s="2">
        <v>37.82</v>
      </c>
    </row>
    <row r="3340" spans="1:2" x14ac:dyDescent="0.25">
      <c r="A3340" s="3">
        <v>0.11</v>
      </c>
      <c r="B3340" s="3">
        <v>35.08</v>
      </c>
    </row>
    <row r="3341" spans="1:2" x14ac:dyDescent="0.25">
      <c r="A3341" s="2">
        <v>2.1800000000000002</v>
      </c>
      <c r="B3341" s="2">
        <v>27.84</v>
      </c>
    </row>
    <row r="3342" spans="1:2" x14ac:dyDescent="0.25">
      <c r="A3342" s="3">
        <v>1.83</v>
      </c>
      <c r="B3342" s="3">
        <v>31.22</v>
      </c>
    </row>
    <row r="3343" spans="1:2" x14ac:dyDescent="0.25">
      <c r="A3343" s="2">
        <v>1.01</v>
      </c>
      <c r="B3343" s="2">
        <v>30.18</v>
      </c>
    </row>
    <row r="3344" spans="1:2" x14ac:dyDescent="0.25">
      <c r="A3344" s="3">
        <v>0.93</v>
      </c>
      <c r="B3344" s="3">
        <v>30.03</v>
      </c>
    </row>
    <row r="3345" spans="1:2" x14ac:dyDescent="0.25">
      <c r="A3345" s="2">
        <v>0.67</v>
      </c>
      <c r="B3345" s="2">
        <v>32.979999999999997</v>
      </c>
    </row>
    <row r="3346" spans="1:2" x14ac:dyDescent="0.25">
      <c r="A3346" s="3">
        <v>0.61</v>
      </c>
      <c r="B3346" s="3">
        <v>36.770000000000003</v>
      </c>
    </row>
    <row r="3347" spans="1:2" x14ac:dyDescent="0.25">
      <c r="A3347" s="2">
        <v>0.55000000000000004</v>
      </c>
      <c r="B3347" s="2">
        <v>38.76</v>
      </c>
    </row>
    <row r="3348" spans="1:2" x14ac:dyDescent="0.25">
      <c r="A3348" s="3">
        <v>0.31</v>
      </c>
      <c r="B3348" s="3">
        <v>31.66</v>
      </c>
    </row>
    <row r="3349" spans="1:2" x14ac:dyDescent="0.25">
      <c r="A3349" s="2">
        <v>0.31</v>
      </c>
      <c r="B3349" s="2">
        <v>31.85</v>
      </c>
    </row>
    <row r="3350" spans="1:2" x14ac:dyDescent="0.25">
      <c r="A3350" s="3">
        <v>0.28999999999999998</v>
      </c>
      <c r="B3350" s="3">
        <v>40.47</v>
      </c>
    </row>
    <row r="3351" spans="1:2" x14ac:dyDescent="0.25">
      <c r="A3351" s="2">
        <v>0.15</v>
      </c>
      <c r="B3351" s="2">
        <v>33.47</v>
      </c>
    </row>
    <row r="3352" spans="1:2" x14ac:dyDescent="0.25">
      <c r="A3352" s="3">
        <v>0.04</v>
      </c>
      <c r="B3352" s="3">
        <v>31.78</v>
      </c>
    </row>
    <row r="3353" spans="1:2" x14ac:dyDescent="0.25">
      <c r="A3353" s="2">
        <v>0.79</v>
      </c>
      <c r="B3353" s="2">
        <v>31.36</v>
      </c>
    </row>
    <row r="3354" spans="1:2" x14ac:dyDescent="0.25">
      <c r="A3354" s="3">
        <v>0.72</v>
      </c>
      <c r="B3354" s="3">
        <v>37.19</v>
      </c>
    </row>
    <row r="3355" spans="1:2" x14ac:dyDescent="0.25">
      <c r="A3355" s="2">
        <v>0.69</v>
      </c>
      <c r="B3355" s="2">
        <v>33.270000000000003</v>
      </c>
    </row>
    <row r="3356" spans="1:2" x14ac:dyDescent="0.25">
      <c r="A3356" s="3">
        <v>0.57999999999999996</v>
      </c>
      <c r="B3356" s="3">
        <v>34.880000000000003</v>
      </c>
    </row>
    <row r="3357" spans="1:2" x14ac:dyDescent="0.25">
      <c r="A3357" s="2">
        <v>0.56999999999999995</v>
      </c>
      <c r="B3357" s="2">
        <v>34.200000000000003</v>
      </c>
    </row>
    <row r="3358" spans="1:2" x14ac:dyDescent="0.25">
      <c r="A3358" s="3">
        <v>0.56000000000000005</v>
      </c>
      <c r="B3358" s="3">
        <v>31.34</v>
      </c>
    </row>
    <row r="3359" spans="1:2" x14ac:dyDescent="0.25">
      <c r="A3359" s="2">
        <v>0.24</v>
      </c>
      <c r="B3359" s="2">
        <v>36.64</v>
      </c>
    </row>
    <row r="3360" spans="1:2" x14ac:dyDescent="0.25">
      <c r="A3360" s="3">
        <v>0.23</v>
      </c>
      <c r="B3360" s="3">
        <v>36.82</v>
      </c>
    </row>
    <row r="3361" spans="1:2" x14ac:dyDescent="0.25">
      <c r="A3361" s="2">
        <v>0.11</v>
      </c>
      <c r="B3361" s="2">
        <v>38.24</v>
      </c>
    </row>
    <row r="3362" spans="1:2" x14ac:dyDescent="0.25">
      <c r="A3362" s="3">
        <v>0.11</v>
      </c>
      <c r="B3362" s="3">
        <v>31.91</v>
      </c>
    </row>
    <row r="3363" spans="1:2" x14ac:dyDescent="0.25">
      <c r="A3363" s="2">
        <v>0.1</v>
      </c>
      <c r="B3363" s="2">
        <v>41.6</v>
      </c>
    </row>
    <row r="3364" spans="1:2" x14ac:dyDescent="0.25">
      <c r="A3364" s="3">
        <v>0.09</v>
      </c>
      <c r="B3364" s="3">
        <v>34.97</v>
      </c>
    </row>
    <row r="3365" spans="1:2" x14ac:dyDescent="0.25">
      <c r="A3365" s="2">
        <v>0.56999999999999995</v>
      </c>
      <c r="B3365" s="2">
        <v>32.979999999999997</v>
      </c>
    </row>
    <row r="3366" spans="1:2" x14ac:dyDescent="0.25">
      <c r="A3366" s="3">
        <v>0.48</v>
      </c>
      <c r="B3366" s="3">
        <v>35.69</v>
      </c>
    </row>
    <row r="3367" spans="1:2" x14ac:dyDescent="0.25">
      <c r="A3367" s="2">
        <v>0.42</v>
      </c>
      <c r="B3367" s="2">
        <v>39.97</v>
      </c>
    </row>
    <row r="3368" spans="1:2" x14ac:dyDescent="0.25">
      <c r="A3368" s="3">
        <v>0.36</v>
      </c>
      <c r="B3368" s="3">
        <v>31.62</v>
      </c>
    </row>
    <row r="3369" spans="1:2" x14ac:dyDescent="0.25">
      <c r="A3369" s="2">
        <v>0.33</v>
      </c>
      <c r="B3369" s="2">
        <v>30.15</v>
      </c>
    </row>
    <row r="3370" spans="1:2" x14ac:dyDescent="0.25">
      <c r="A3370" s="3">
        <v>0.32</v>
      </c>
      <c r="B3370" s="3">
        <v>28.42</v>
      </c>
    </row>
    <row r="3371" spans="1:2" x14ac:dyDescent="0.25">
      <c r="A3371" s="2">
        <v>0.28999999999999998</v>
      </c>
      <c r="B3371" s="2">
        <v>34.369999999999997</v>
      </c>
    </row>
    <row r="3372" spans="1:2" x14ac:dyDescent="0.25">
      <c r="A3372" s="3">
        <v>0.28000000000000003</v>
      </c>
      <c r="B3372" s="3">
        <v>41.67</v>
      </c>
    </row>
    <row r="3373" spans="1:2" x14ac:dyDescent="0.25">
      <c r="A3373" s="2">
        <v>0.26</v>
      </c>
      <c r="B3373" s="2">
        <v>36.979999999999997</v>
      </c>
    </row>
    <row r="3374" spans="1:2" x14ac:dyDescent="0.25">
      <c r="A3374" s="3">
        <v>0.23</v>
      </c>
      <c r="B3374" s="3">
        <v>29.87</v>
      </c>
    </row>
    <row r="3375" spans="1:2" x14ac:dyDescent="0.25">
      <c r="A3375" s="2">
        <v>0.2</v>
      </c>
      <c r="B3375" s="2">
        <v>35.86</v>
      </c>
    </row>
    <row r="3376" spans="1:2" x14ac:dyDescent="0.25">
      <c r="A3376" s="3">
        <v>0.18</v>
      </c>
      <c r="B3376" s="3">
        <v>34.869999999999997</v>
      </c>
    </row>
    <row r="3377" spans="1:2" x14ac:dyDescent="0.25">
      <c r="A3377" s="2">
        <v>0.82</v>
      </c>
      <c r="B3377" s="2">
        <v>30.15</v>
      </c>
    </row>
    <row r="3378" spans="1:2" x14ac:dyDescent="0.25">
      <c r="A3378" s="3">
        <v>0.8</v>
      </c>
      <c r="B3378" s="3">
        <v>33.28</v>
      </c>
    </row>
    <row r="3379" spans="1:2" x14ac:dyDescent="0.25">
      <c r="A3379" s="2">
        <v>0.66</v>
      </c>
      <c r="B3379" s="2">
        <v>27.24</v>
      </c>
    </row>
    <row r="3380" spans="1:2" x14ac:dyDescent="0.25">
      <c r="A3380" s="3">
        <v>0.62</v>
      </c>
      <c r="B3380" s="3">
        <v>26.14</v>
      </c>
    </row>
    <row r="3381" spans="1:2" x14ac:dyDescent="0.25">
      <c r="A3381" s="2">
        <v>0.56999999999999995</v>
      </c>
      <c r="B3381" s="2">
        <v>31.92</v>
      </c>
    </row>
    <row r="3382" spans="1:2" x14ac:dyDescent="0.25">
      <c r="A3382" s="3">
        <v>0.51</v>
      </c>
      <c r="B3382" s="3">
        <v>34.56</v>
      </c>
    </row>
    <row r="3383" spans="1:2" x14ac:dyDescent="0.25">
      <c r="A3383" s="2">
        <v>0.5</v>
      </c>
      <c r="B3383" s="2">
        <v>35.619999999999997</v>
      </c>
    </row>
    <row r="3384" spans="1:2" x14ac:dyDescent="0.25">
      <c r="A3384" s="3">
        <v>0.37</v>
      </c>
      <c r="B3384" s="3">
        <v>36.68</v>
      </c>
    </row>
    <row r="3385" spans="1:2" x14ac:dyDescent="0.25">
      <c r="A3385" s="2">
        <v>0.37</v>
      </c>
      <c r="B3385" s="2">
        <v>34.53</v>
      </c>
    </row>
    <row r="3386" spans="1:2" x14ac:dyDescent="0.25">
      <c r="A3386" s="3">
        <v>0.34</v>
      </c>
      <c r="B3386" s="3">
        <v>31.5</v>
      </c>
    </row>
    <row r="3387" spans="1:2" x14ac:dyDescent="0.25">
      <c r="A3387" s="2">
        <v>0.24</v>
      </c>
      <c r="B3387" s="2">
        <v>28.32</v>
      </c>
    </row>
    <row r="3388" spans="1:2" x14ac:dyDescent="0.25">
      <c r="A3388" s="3">
        <v>0.01</v>
      </c>
      <c r="B3388" s="3">
        <v>36.54</v>
      </c>
    </row>
    <row r="3389" spans="1:2" x14ac:dyDescent="0.25">
      <c r="A3389" s="2">
        <v>0.84</v>
      </c>
      <c r="B3389" s="2">
        <v>35.950000000000003</v>
      </c>
    </row>
    <row r="3390" spans="1:2" x14ac:dyDescent="0.25">
      <c r="A3390" s="3">
        <v>0.8</v>
      </c>
      <c r="B3390" s="3">
        <v>31.17</v>
      </c>
    </row>
    <row r="3391" spans="1:2" x14ac:dyDescent="0.25">
      <c r="A3391" s="2">
        <v>0.79</v>
      </c>
      <c r="B3391" s="2">
        <v>35.25</v>
      </c>
    </row>
    <row r="3392" spans="1:2" x14ac:dyDescent="0.25">
      <c r="A3392" s="3">
        <v>0.68</v>
      </c>
      <c r="B3392" s="3">
        <v>31.74</v>
      </c>
    </row>
    <row r="3393" spans="1:2" x14ac:dyDescent="0.25">
      <c r="A3393" s="2">
        <v>0.65</v>
      </c>
      <c r="B3393" s="2">
        <v>34.32</v>
      </c>
    </row>
    <row r="3394" spans="1:2" x14ac:dyDescent="0.25">
      <c r="A3394" s="3">
        <v>0.62</v>
      </c>
      <c r="B3394" s="3">
        <v>31.58</v>
      </c>
    </row>
    <row r="3395" spans="1:2" x14ac:dyDescent="0.25">
      <c r="A3395" s="2">
        <v>0.6</v>
      </c>
      <c r="B3395" s="2">
        <v>29.71</v>
      </c>
    </row>
    <row r="3396" spans="1:2" x14ac:dyDescent="0.25">
      <c r="A3396" s="3">
        <v>0.51</v>
      </c>
      <c r="B3396" s="3">
        <v>30.92</v>
      </c>
    </row>
    <row r="3397" spans="1:2" x14ac:dyDescent="0.25">
      <c r="A3397" s="2">
        <v>0.47</v>
      </c>
      <c r="B3397" s="2">
        <v>37.97</v>
      </c>
    </row>
    <row r="3398" spans="1:2" x14ac:dyDescent="0.25">
      <c r="A3398" s="3">
        <v>0.43</v>
      </c>
      <c r="B3398" s="3">
        <v>32.950000000000003</v>
      </c>
    </row>
    <row r="3399" spans="1:2" x14ac:dyDescent="0.25">
      <c r="A3399" s="2">
        <v>0.38</v>
      </c>
      <c r="B3399" s="2">
        <v>38.83</v>
      </c>
    </row>
    <row r="3400" spans="1:2" x14ac:dyDescent="0.25">
      <c r="A3400" s="3">
        <v>0.31</v>
      </c>
      <c r="B3400" s="3">
        <v>38.590000000000003</v>
      </c>
    </row>
    <row r="3401" spans="1:2" x14ac:dyDescent="0.25">
      <c r="A3401" s="2">
        <v>0.85</v>
      </c>
      <c r="B3401" s="2">
        <v>35.72</v>
      </c>
    </row>
    <row r="3402" spans="1:2" x14ac:dyDescent="0.25">
      <c r="A3402" s="3">
        <v>0.78</v>
      </c>
      <c r="B3402" s="3">
        <v>31.09</v>
      </c>
    </row>
    <row r="3403" spans="1:2" x14ac:dyDescent="0.25">
      <c r="A3403" s="2">
        <v>0.72</v>
      </c>
      <c r="B3403" s="2">
        <v>32.9</v>
      </c>
    </row>
    <row r="3404" spans="1:2" x14ac:dyDescent="0.25">
      <c r="A3404" s="3">
        <v>0.69</v>
      </c>
      <c r="B3404" s="3">
        <v>24.33</v>
      </c>
    </row>
    <row r="3405" spans="1:2" x14ac:dyDescent="0.25">
      <c r="A3405" s="2">
        <v>0.48</v>
      </c>
      <c r="B3405" s="2">
        <v>40.42</v>
      </c>
    </row>
    <row r="3406" spans="1:2" x14ac:dyDescent="0.25">
      <c r="A3406" s="3">
        <v>0.46</v>
      </c>
      <c r="B3406" s="3">
        <v>28.88</v>
      </c>
    </row>
    <row r="3407" spans="1:2" x14ac:dyDescent="0.25">
      <c r="A3407" s="2">
        <v>0.43</v>
      </c>
      <c r="B3407" s="2">
        <v>37.15</v>
      </c>
    </row>
    <row r="3408" spans="1:2" x14ac:dyDescent="0.25">
      <c r="A3408" s="3">
        <v>0.41</v>
      </c>
      <c r="B3408" s="3">
        <v>30.13</v>
      </c>
    </row>
    <row r="3409" spans="1:2" x14ac:dyDescent="0.25">
      <c r="A3409" s="2">
        <v>0.34</v>
      </c>
      <c r="B3409" s="2">
        <v>37.36</v>
      </c>
    </row>
    <row r="3410" spans="1:2" x14ac:dyDescent="0.25">
      <c r="A3410" s="3">
        <v>0.33</v>
      </c>
      <c r="B3410" s="3">
        <v>29.87</v>
      </c>
    </row>
    <row r="3411" spans="1:2" x14ac:dyDescent="0.25">
      <c r="A3411" s="2">
        <v>0.14000000000000001</v>
      </c>
      <c r="B3411" s="2">
        <v>37.229999999999997</v>
      </c>
    </row>
    <row r="3412" spans="1:2" x14ac:dyDescent="0.25">
      <c r="A3412" s="3">
        <v>0.09</v>
      </c>
      <c r="B3412" s="3">
        <v>38.659999999999997</v>
      </c>
    </row>
    <row r="3413" spans="1:2" x14ac:dyDescent="0.25">
      <c r="A3413" s="2">
        <v>0.73</v>
      </c>
      <c r="B3413" s="2">
        <v>29.94</v>
      </c>
    </row>
    <row r="3414" spans="1:2" x14ac:dyDescent="0.25">
      <c r="A3414" s="3">
        <v>0.63</v>
      </c>
      <c r="B3414" s="3">
        <v>37.32</v>
      </c>
    </row>
    <row r="3415" spans="1:2" x14ac:dyDescent="0.25">
      <c r="A3415" s="2">
        <v>0.59</v>
      </c>
      <c r="B3415" s="2">
        <v>36.89</v>
      </c>
    </row>
    <row r="3416" spans="1:2" x14ac:dyDescent="0.25">
      <c r="A3416" s="3">
        <v>0.57999999999999996</v>
      </c>
      <c r="B3416" s="3">
        <v>30.18</v>
      </c>
    </row>
    <row r="3417" spans="1:2" x14ac:dyDescent="0.25">
      <c r="A3417" s="2">
        <v>0.57999999999999996</v>
      </c>
      <c r="B3417" s="2">
        <v>30.02</v>
      </c>
    </row>
    <row r="3418" spans="1:2" x14ac:dyDescent="0.25">
      <c r="A3418" s="3">
        <v>0.51</v>
      </c>
      <c r="B3418" s="3">
        <v>27.58</v>
      </c>
    </row>
    <row r="3419" spans="1:2" x14ac:dyDescent="0.25">
      <c r="A3419" s="2">
        <v>0.38</v>
      </c>
      <c r="B3419" s="2">
        <v>35.92</v>
      </c>
    </row>
    <row r="3420" spans="1:2" x14ac:dyDescent="0.25">
      <c r="A3420" s="3">
        <v>0.35</v>
      </c>
      <c r="B3420" s="3">
        <v>34.11</v>
      </c>
    </row>
    <row r="3421" spans="1:2" x14ac:dyDescent="0.25">
      <c r="A3421" s="2">
        <v>0.35</v>
      </c>
      <c r="B3421" s="2">
        <v>28.24</v>
      </c>
    </row>
    <row r="3422" spans="1:2" x14ac:dyDescent="0.25">
      <c r="A3422" s="3">
        <v>0.3</v>
      </c>
      <c r="B3422" s="3">
        <v>31.09</v>
      </c>
    </row>
    <row r="3423" spans="1:2" x14ac:dyDescent="0.25">
      <c r="A3423" s="2">
        <v>0.15</v>
      </c>
      <c r="B3423" s="2">
        <v>30.98</v>
      </c>
    </row>
    <row r="3424" spans="1:2" x14ac:dyDescent="0.25">
      <c r="A3424" s="3">
        <v>0</v>
      </c>
      <c r="B3424" s="3">
        <v>31.33</v>
      </c>
    </row>
    <row r="3425" spans="1:2" x14ac:dyDescent="0.25">
      <c r="A3425" s="2">
        <v>0.7</v>
      </c>
      <c r="B3425" s="2">
        <v>32.53</v>
      </c>
    </row>
    <row r="3426" spans="1:2" x14ac:dyDescent="0.25">
      <c r="A3426" s="3">
        <v>0.67</v>
      </c>
      <c r="B3426" s="3">
        <v>36.090000000000003</v>
      </c>
    </row>
    <row r="3427" spans="1:2" x14ac:dyDescent="0.25">
      <c r="A3427" s="2">
        <v>0.6</v>
      </c>
      <c r="B3427" s="2">
        <v>32.090000000000003</v>
      </c>
    </row>
    <row r="3428" spans="1:2" x14ac:dyDescent="0.25">
      <c r="A3428" s="3">
        <v>0.6</v>
      </c>
      <c r="B3428" s="3">
        <v>33.67</v>
      </c>
    </row>
    <row r="3429" spans="1:2" x14ac:dyDescent="0.25">
      <c r="A3429" s="2">
        <v>0.56000000000000005</v>
      </c>
      <c r="B3429" s="2">
        <v>36.6</v>
      </c>
    </row>
    <row r="3430" spans="1:2" x14ac:dyDescent="0.25">
      <c r="A3430" s="3">
        <v>0.56000000000000005</v>
      </c>
      <c r="B3430" s="3">
        <v>32.21</v>
      </c>
    </row>
    <row r="3431" spans="1:2" x14ac:dyDescent="0.25">
      <c r="A3431" s="2">
        <v>0.3</v>
      </c>
      <c r="B3431" s="2">
        <v>29.64</v>
      </c>
    </row>
    <row r="3432" spans="1:2" x14ac:dyDescent="0.25">
      <c r="A3432" s="3">
        <v>0.28999999999999998</v>
      </c>
      <c r="B3432" s="3">
        <v>36.28</v>
      </c>
    </row>
    <row r="3433" spans="1:2" x14ac:dyDescent="0.25">
      <c r="A3433" s="2">
        <v>0.23</v>
      </c>
      <c r="B3433" s="2">
        <v>33.85</v>
      </c>
    </row>
    <row r="3434" spans="1:2" x14ac:dyDescent="0.25">
      <c r="A3434" s="3">
        <v>0.22</v>
      </c>
      <c r="B3434" s="3">
        <v>38.32</v>
      </c>
    </row>
    <row r="3435" spans="1:2" x14ac:dyDescent="0.25">
      <c r="A3435" s="2">
        <v>0.18</v>
      </c>
      <c r="B3435" s="2">
        <v>31.79</v>
      </c>
    </row>
    <row r="3436" spans="1:2" x14ac:dyDescent="0.25">
      <c r="A3436" s="3">
        <v>0.16</v>
      </c>
      <c r="B3436" s="3">
        <v>31.74</v>
      </c>
    </row>
    <row r="3437" spans="1:2" x14ac:dyDescent="0.25">
      <c r="A3437" s="2">
        <v>0.89</v>
      </c>
      <c r="B3437" s="2">
        <v>34.979999999999997</v>
      </c>
    </row>
    <row r="3438" spans="1:2" x14ac:dyDescent="0.25">
      <c r="A3438" s="3">
        <v>0.6</v>
      </c>
      <c r="B3438" s="3">
        <v>29.02</v>
      </c>
    </row>
    <row r="3439" spans="1:2" x14ac:dyDescent="0.25">
      <c r="A3439" s="2">
        <v>0.59</v>
      </c>
      <c r="B3439" s="2">
        <v>30.15</v>
      </c>
    </row>
    <row r="3440" spans="1:2" x14ac:dyDescent="0.25">
      <c r="A3440" s="3">
        <v>0.54</v>
      </c>
      <c r="B3440" s="3">
        <v>33.53</v>
      </c>
    </row>
    <row r="3441" spans="1:2" x14ac:dyDescent="0.25">
      <c r="A3441" s="2">
        <v>0.5</v>
      </c>
      <c r="B3441" s="2">
        <v>35.14</v>
      </c>
    </row>
    <row r="3442" spans="1:2" x14ac:dyDescent="0.25">
      <c r="A3442" s="3">
        <v>0.49</v>
      </c>
      <c r="B3442" s="3">
        <v>30.86</v>
      </c>
    </row>
    <row r="3443" spans="1:2" x14ac:dyDescent="0.25">
      <c r="A3443" s="2">
        <v>0.38</v>
      </c>
      <c r="B3443" s="2">
        <v>30.49</v>
      </c>
    </row>
    <row r="3444" spans="1:2" x14ac:dyDescent="0.25">
      <c r="A3444" s="3">
        <v>0.32</v>
      </c>
      <c r="B3444" s="3">
        <v>30.62</v>
      </c>
    </row>
    <row r="3445" spans="1:2" x14ac:dyDescent="0.25">
      <c r="A3445" s="2">
        <v>0.28999999999999998</v>
      </c>
      <c r="B3445" s="2">
        <v>35.96</v>
      </c>
    </row>
    <row r="3446" spans="1:2" x14ac:dyDescent="0.25">
      <c r="A3446" s="3">
        <v>0.24</v>
      </c>
      <c r="B3446" s="3">
        <v>30.74</v>
      </c>
    </row>
    <row r="3447" spans="1:2" x14ac:dyDescent="0.25">
      <c r="A3447" s="2">
        <v>0.14000000000000001</v>
      </c>
      <c r="B3447" s="2">
        <v>33.869999999999997</v>
      </c>
    </row>
    <row r="3448" spans="1:2" x14ac:dyDescent="0.25">
      <c r="A3448" s="3">
        <v>0.11</v>
      </c>
      <c r="B3448" s="3">
        <v>37.24</v>
      </c>
    </row>
    <row r="3449" spans="1:2" x14ac:dyDescent="0.25">
      <c r="A3449" s="2">
        <v>0.78</v>
      </c>
      <c r="B3449" s="2">
        <v>35.89</v>
      </c>
    </row>
    <row r="3450" spans="1:2" x14ac:dyDescent="0.25">
      <c r="A3450" s="3">
        <v>0.72</v>
      </c>
      <c r="B3450" s="3">
        <v>35.5</v>
      </c>
    </row>
    <row r="3451" spans="1:2" x14ac:dyDescent="0.25">
      <c r="A3451" s="2">
        <v>0.71</v>
      </c>
      <c r="B3451" s="2">
        <v>34.06</v>
      </c>
    </row>
    <row r="3452" spans="1:2" x14ac:dyDescent="0.25">
      <c r="A3452" s="3">
        <v>0.61</v>
      </c>
      <c r="B3452" s="3">
        <v>30.43</v>
      </c>
    </row>
    <row r="3453" spans="1:2" x14ac:dyDescent="0.25">
      <c r="A3453" s="2">
        <v>0.5</v>
      </c>
      <c r="B3453" s="2">
        <v>33.31</v>
      </c>
    </row>
    <row r="3454" spans="1:2" x14ac:dyDescent="0.25">
      <c r="A3454" s="3">
        <v>0.44</v>
      </c>
      <c r="B3454" s="3">
        <v>32.49</v>
      </c>
    </row>
    <row r="3455" spans="1:2" x14ac:dyDescent="0.25">
      <c r="A3455" s="2">
        <v>0.38</v>
      </c>
      <c r="B3455" s="2">
        <v>36.840000000000003</v>
      </c>
    </row>
    <row r="3456" spans="1:2" x14ac:dyDescent="0.25">
      <c r="A3456" s="3">
        <v>0.35</v>
      </c>
      <c r="B3456" s="3">
        <v>38.049999999999997</v>
      </c>
    </row>
    <row r="3457" spans="1:2" x14ac:dyDescent="0.25">
      <c r="A3457" s="2">
        <v>0.23</v>
      </c>
      <c r="B3457" s="2">
        <v>41.83</v>
      </c>
    </row>
    <row r="3458" spans="1:2" x14ac:dyDescent="0.25">
      <c r="A3458" s="3">
        <v>0.18</v>
      </c>
      <c r="B3458" s="3">
        <v>38.090000000000003</v>
      </c>
    </row>
    <row r="3459" spans="1:2" x14ac:dyDescent="0.25">
      <c r="A3459" s="2">
        <v>0.16</v>
      </c>
      <c r="B3459" s="2">
        <v>34.840000000000003</v>
      </c>
    </row>
    <row r="3460" spans="1:2" x14ac:dyDescent="0.25">
      <c r="A3460" s="3">
        <v>0.16</v>
      </c>
      <c r="B3460" s="3">
        <v>34.369999999999997</v>
      </c>
    </row>
    <row r="3461" spans="1:2" x14ac:dyDescent="0.25">
      <c r="A3461" s="2">
        <v>0.71</v>
      </c>
      <c r="B3461" s="2">
        <v>32.44</v>
      </c>
    </row>
    <row r="3462" spans="1:2" x14ac:dyDescent="0.25">
      <c r="A3462" s="3">
        <v>0.61</v>
      </c>
      <c r="B3462" s="3">
        <v>34.75</v>
      </c>
    </row>
    <row r="3463" spans="1:2" x14ac:dyDescent="0.25">
      <c r="A3463" s="2">
        <v>0.6</v>
      </c>
      <c r="B3463" s="2">
        <v>27.19</v>
      </c>
    </row>
    <row r="3464" spans="1:2" x14ac:dyDescent="0.25">
      <c r="A3464" s="3">
        <v>0.56999999999999995</v>
      </c>
      <c r="B3464" s="3">
        <v>36.26</v>
      </c>
    </row>
    <row r="3465" spans="1:2" x14ac:dyDescent="0.25">
      <c r="A3465" s="2">
        <v>0.55000000000000004</v>
      </c>
      <c r="B3465" s="2">
        <v>34.03</v>
      </c>
    </row>
    <row r="3466" spans="1:2" x14ac:dyDescent="0.25">
      <c r="A3466" s="3">
        <v>0.54</v>
      </c>
      <c r="B3466" s="3">
        <v>32.54</v>
      </c>
    </row>
    <row r="3467" spans="1:2" x14ac:dyDescent="0.25">
      <c r="A3467" s="2">
        <v>0.45</v>
      </c>
      <c r="B3467" s="2">
        <v>28.98</v>
      </c>
    </row>
    <row r="3468" spans="1:2" x14ac:dyDescent="0.25">
      <c r="A3468" s="3">
        <v>0.41</v>
      </c>
      <c r="B3468" s="3">
        <v>34.369999999999997</v>
      </c>
    </row>
    <row r="3469" spans="1:2" x14ac:dyDescent="0.25">
      <c r="A3469" s="2">
        <v>0.33</v>
      </c>
      <c r="B3469" s="2">
        <v>32.380000000000003</v>
      </c>
    </row>
    <row r="3470" spans="1:2" x14ac:dyDescent="0.25">
      <c r="A3470" s="3">
        <v>0.3</v>
      </c>
      <c r="B3470" s="3">
        <v>33.28</v>
      </c>
    </row>
    <row r="3471" spans="1:2" x14ac:dyDescent="0.25">
      <c r="A3471" s="2">
        <v>0.27</v>
      </c>
      <c r="B3471" s="2">
        <v>36.21</v>
      </c>
    </row>
    <row r="3472" spans="1:2" x14ac:dyDescent="0.25">
      <c r="A3472" s="3">
        <v>0.21</v>
      </c>
      <c r="B3472" s="3">
        <v>38.380000000000003</v>
      </c>
    </row>
    <row r="3473" spans="1:2" x14ac:dyDescent="0.25">
      <c r="A3473" s="2">
        <v>3.09</v>
      </c>
      <c r="B3473" s="2">
        <v>27.51</v>
      </c>
    </row>
    <row r="3474" spans="1:2" x14ac:dyDescent="0.25">
      <c r="A3474" s="3">
        <v>1.01</v>
      </c>
      <c r="B3474" s="3">
        <v>32.89</v>
      </c>
    </row>
    <row r="3475" spans="1:2" x14ac:dyDescent="0.25">
      <c r="A3475" s="2">
        <v>0.65</v>
      </c>
      <c r="B3475" s="2">
        <v>34.71</v>
      </c>
    </row>
    <row r="3476" spans="1:2" x14ac:dyDescent="0.25">
      <c r="A3476" s="3">
        <v>0.6</v>
      </c>
      <c r="B3476" s="3">
        <v>34</v>
      </c>
    </row>
    <row r="3477" spans="1:2" x14ac:dyDescent="0.25">
      <c r="A3477" s="2">
        <v>0.6</v>
      </c>
      <c r="B3477" s="2">
        <v>27.13</v>
      </c>
    </row>
    <row r="3478" spans="1:2" x14ac:dyDescent="0.25">
      <c r="A3478" s="3">
        <v>0.56000000000000005</v>
      </c>
      <c r="B3478" s="3">
        <v>32.369999999999997</v>
      </c>
    </row>
    <row r="3479" spans="1:2" x14ac:dyDescent="0.25">
      <c r="A3479" s="2">
        <v>0.54</v>
      </c>
      <c r="B3479" s="2">
        <v>36.36</v>
      </c>
    </row>
    <row r="3480" spans="1:2" x14ac:dyDescent="0.25">
      <c r="A3480" s="3">
        <v>0.44</v>
      </c>
      <c r="B3480" s="3">
        <v>38.21</v>
      </c>
    </row>
    <row r="3481" spans="1:2" x14ac:dyDescent="0.25">
      <c r="A3481" s="2">
        <v>0.38</v>
      </c>
      <c r="B3481" s="2">
        <v>33.07</v>
      </c>
    </row>
    <row r="3482" spans="1:2" x14ac:dyDescent="0.25">
      <c r="A3482" s="3">
        <v>0.38</v>
      </c>
      <c r="B3482" s="3">
        <v>28.97</v>
      </c>
    </row>
    <row r="3483" spans="1:2" x14ac:dyDescent="0.25">
      <c r="A3483" s="2">
        <v>0.28999999999999998</v>
      </c>
      <c r="B3483" s="2">
        <v>33.409999999999997</v>
      </c>
    </row>
    <row r="3484" spans="1:2" x14ac:dyDescent="0.25">
      <c r="A3484" s="3">
        <v>0.28000000000000003</v>
      </c>
      <c r="B3484" s="3">
        <v>31.1</v>
      </c>
    </row>
    <row r="3485" spans="1:2" x14ac:dyDescent="0.25">
      <c r="A3485" s="2">
        <v>2.85</v>
      </c>
      <c r="B3485" s="2">
        <v>28.08</v>
      </c>
    </row>
    <row r="3486" spans="1:2" x14ac:dyDescent="0.25">
      <c r="A3486" s="3">
        <v>0.68</v>
      </c>
      <c r="B3486" s="3">
        <v>31.24</v>
      </c>
    </row>
    <row r="3487" spans="1:2" x14ac:dyDescent="0.25">
      <c r="A3487" s="2">
        <v>0.66</v>
      </c>
      <c r="B3487" s="2">
        <v>34.32</v>
      </c>
    </row>
    <row r="3488" spans="1:2" x14ac:dyDescent="0.25">
      <c r="A3488" s="3">
        <v>0.52</v>
      </c>
      <c r="B3488" s="3">
        <v>38.32</v>
      </c>
    </row>
    <row r="3489" spans="1:2" x14ac:dyDescent="0.25">
      <c r="A3489" s="2">
        <v>0.5</v>
      </c>
      <c r="B3489" s="2">
        <v>31.57</v>
      </c>
    </row>
    <row r="3490" spans="1:2" x14ac:dyDescent="0.25">
      <c r="A3490" s="3">
        <v>0.5</v>
      </c>
      <c r="B3490" s="3">
        <v>34.31</v>
      </c>
    </row>
    <row r="3491" spans="1:2" x14ac:dyDescent="0.25">
      <c r="A3491" s="2">
        <v>0.46</v>
      </c>
      <c r="B3491" s="2">
        <v>32.200000000000003</v>
      </c>
    </row>
    <row r="3492" spans="1:2" x14ac:dyDescent="0.25">
      <c r="A3492" s="3">
        <v>0.4</v>
      </c>
      <c r="B3492" s="3">
        <v>36.909999999999997</v>
      </c>
    </row>
    <row r="3493" spans="1:2" x14ac:dyDescent="0.25">
      <c r="A3493" s="2">
        <v>0.39</v>
      </c>
      <c r="B3493" s="2">
        <v>37.549999999999997</v>
      </c>
    </row>
    <row r="3494" spans="1:2" x14ac:dyDescent="0.25">
      <c r="A3494" s="3">
        <v>0.36</v>
      </c>
      <c r="B3494" s="3">
        <v>34.450000000000003</v>
      </c>
    </row>
    <row r="3495" spans="1:2" x14ac:dyDescent="0.25">
      <c r="A3495" s="2">
        <v>0.35</v>
      </c>
      <c r="B3495" s="2">
        <v>40.22</v>
      </c>
    </row>
    <row r="3496" spans="1:2" x14ac:dyDescent="0.25">
      <c r="A3496" s="3">
        <v>0.1</v>
      </c>
      <c r="B3496" s="3">
        <v>34.61</v>
      </c>
    </row>
    <row r="3497" spans="1:2" x14ac:dyDescent="0.25">
      <c r="A3497" s="2">
        <v>0.77</v>
      </c>
      <c r="B3497" s="2">
        <v>34.57</v>
      </c>
    </row>
    <row r="3498" spans="1:2" x14ac:dyDescent="0.25">
      <c r="A3498" s="3">
        <v>0.77</v>
      </c>
      <c r="B3498" s="3">
        <v>35.28</v>
      </c>
    </row>
    <row r="3499" spans="1:2" x14ac:dyDescent="0.25">
      <c r="A3499" s="2">
        <v>0.62</v>
      </c>
      <c r="B3499" s="2">
        <v>36.229999999999997</v>
      </c>
    </row>
    <row r="3500" spans="1:2" x14ac:dyDescent="0.25">
      <c r="A3500" s="3">
        <v>0.46</v>
      </c>
      <c r="B3500" s="3">
        <v>32.43</v>
      </c>
    </row>
    <row r="3501" spans="1:2" x14ac:dyDescent="0.25">
      <c r="A3501" s="2">
        <v>0.39</v>
      </c>
      <c r="B3501" s="2">
        <v>32.79</v>
      </c>
    </row>
    <row r="3502" spans="1:2" x14ac:dyDescent="0.25">
      <c r="A3502" s="3">
        <v>0.39</v>
      </c>
      <c r="B3502" s="3">
        <v>29.82</v>
      </c>
    </row>
    <row r="3503" spans="1:2" x14ac:dyDescent="0.25">
      <c r="A3503" s="2">
        <v>0.39</v>
      </c>
      <c r="B3503" s="2">
        <v>41.23</v>
      </c>
    </row>
    <row r="3504" spans="1:2" x14ac:dyDescent="0.25">
      <c r="A3504" s="3">
        <v>0.21</v>
      </c>
      <c r="B3504" s="3">
        <v>31.43</v>
      </c>
    </row>
    <row r="3505" spans="1:2" x14ac:dyDescent="0.25">
      <c r="A3505" s="2">
        <v>0.18</v>
      </c>
      <c r="B3505" s="2">
        <v>35.520000000000003</v>
      </c>
    </row>
    <row r="3506" spans="1:2" x14ac:dyDescent="0.25">
      <c r="A3506" s="3">
        <v>0.14000000000000001</v>
      </c>
      <c r="B3506" s="3">
        <v>40.409999999999997</v>
      </c>
    </row>
    <row r="3507" spans="1:2" x14ac:dyDescent="0.25">
      <c r="A3507" s="2">
        <v>0.11</v>
      </c>
      <c r="B3507" s="2">
        <v>33.33</v>
      </c>
    </row>
    <row r="3508" spans="1:2" x14ac:dyDescent="0.25">
      <c r="A3508" s="3">
        <v>0.06</v>
      </c>
      <c r="B3508" s="3">
        <v>35.97</v>
      </c>
    </row>
    <row r="3509" spans="1:2" x14ac:dyDescent="0.25">
      <c r="A3509" s="2">
        <v>1.1499999999999999</v>
      </c>
      <c r="B3509" s="2">
        <v>35.08</v>
      </c>
    </row>
    <row r="3510" spans="1:2" x14ac:dyDescent="0.25">
      <c r="A3510" s="3">
        <v>1.1200000000000001</v>
      </c>
      <c r="B3510" s="3">
        <v>31.05</v>
      </c>
    </row>
    <row r="3511" spans="1:2" x14ac:dyDescent="0.25">
      <c r="A3511" s="2">
        <v>0.79</v>
      </c>
      <c r="B3511" s="2">
        <v>35.85</v>
      </c>
    </row>
    <row r="3512" spans="1:2" x14ac:dyDescent="0.25">
      <c r="A3512" s="3">
        <v>0.56000000000000005</v>
      </c>
      <c r="B3512" s="3">
        <v>32.07</v>
      </c>
    </row>
    <row r="3513" spans="1:2" x14ac:dyDescent="0.25">
      <c r="A3513" s="2">
        <v>0.54</v>
      </c>
      <c r="B3513" s="2">
        <v>36.270000000000003</v>
      </c>
    </row>
    <row r="3514" spans="1:2" x14ac:dyDescent="0.25">
      <c r="A3514" s="3">
        <v>0.44</v>
      </c>
      <c r="B3514" s="3">
        <v>33.450000000000003</v>
      </c>
    </row>
    <row r="3515" spans="1:2" x14ac:dyDescent="0.25">
      <c r="A3515" s="2">
        <v>0.35</v>
      </c>
      <c r="B3515" s="2">
        <v>36.46</v>
      </c>
    </row>
    <row r="3516" spans="1:2" x14ac:dyDescent="0.25">
      <c r="A3516" s="3">
        <v>0.32</v>
      </c>
      <c r="B3516" s="3">
        <v>36.24</v>
      </c>
    </row>
    <row r="3517" spans="1:2" x14ac:dyDescent="0.25">
      <c r="A3517" s="2">
        <v>0.28000000000000003</v>
      </c>
      <c r="B3517" s="2">
        <v>33.44</v>
      </c>
    </row>
    <row r="3518" spans="1:2" x14ac:dyDescent="0.25">
      <c r="A3518" s="3">
        <v>0.26</v>
      </c>
      <c r="B3518" s="3">
        <v>33.409999999999997</v>
      </c>
    </row>
    <row r="3519" spans="1:2" x14ac:dyDescent="0.25">
      <c r="A3519" s="2">
        <v>0.15</v>
      </c>
      <c r="B3519" s="2">
        <v>41.12</v>
      </c>
    </row>
    <row r="3520" spans="1:2" x14ac:dyDescent="0.25">
      <c r="A3520" s="3">
        <v>0.09</v>
      </c>
      <c r="B3520" s="3">
        <v>34.11</v>
      </c>
    </row>
    <row r="3521" spans="1:2" x14ac:dyDescent="0.25">
      <c r="A3521" s="2">
        <v>0.87</v>
      </c>
      <c r="B3521" s="2">
        <v>26.53</v>
      </c>
    </row>
    <row r="3522" spans="1:2" x14ac:dyDescent="0.25">
      <c r="A3522" s="3">
        <v>0.73</v>
      </c>
      <c r="B3522" s="3">
        <v>28.23</v>
      </c>
    </row>
    <row r="3523" spans="1:2" x14ac:dyDescent="0.25">
      <c r="A3523" s="2">
        <v>0.6</v>
      </c>
      <c r="B3523" s="2">
        <v>33.69</v>
      </c>
    </row>
    <row r="3524" spans="1:2" x14ac:dyDescent="0.25">
      <c r="A3524" s="3">
        <v>0.59</v>
      </c>
      <c r="B3524" s="3">
        <v>36.24</v>
      </c>
    </row>
    <row r="3525" spans="1:2" x14ac:dyDescent="0.25">
      <c r="A3525" s="2">
        <v>0.42</v>
      </c>
      <c r="B3525" s="2">
        <v>28.93</v>
      </c>
    </row>
    <row r="3526" spans="1:2" x14ac:dyDescent="0.25">
      <c r="A3526" s="3">
        <v>0.33</v>
      </c>
      <c r="B3526" s="3">
        <v>35.049999999999997</v>
      </c>
    </row>
    <row r="3527" spans="1:2" x14ac:dyDescent="0.25">
      <c r="A3527" s="2">
        <v>0.25</v>
      </c>
      <c r="B3527" s="2">
        <v>40.299999999999997</v>
      </c>
    </row>
    <row r="3528" spans="1:2" x14ac:dyDescent="0.25">
      <c r="A3528" s="3">
        <v>0.25</v>
      </c>
      <c r="B3528" s="3">
        <v>32.07</v>
      </c>
    </row>
    <row r="3529" spans="1:2" x14ac:dyDescent="0.25">
      <c r="A3529" s="2">
        <v>0.25</v>
      </c>
      <c r="B3529" s="2">
        <v>33.28</v>
      </c>
    </row>
    <row r="3530" spans="1:2" x14ac:dyDescent="0.25">
      <c r="A3530" s="3">
        <v>0.21</v>
      </c>
      <c r="B3530" s="3">
        <v>30.86</v>
      </c>
    </row>
    <row r="3531" spans="1:2" x14ac:dyDescent="0.25">
      <c r="A3531" s="2">
        <v>0.16</v>
      </c>
      <c r="B3531" s="2">
        <v>40.28</v>
      </c>
    </row>
    <row r="3532" spans="1:2" x14ac:dyDescent="0.25">
      <c r="A3532" s="3">
        <v>0.11</v>
      </c>
      <c r="B3532" s="3">
        <v>37.61</v>
      </c>
    </row>
    <row r="3533" spans="1:2" x14ac:dyDescent="0.25">
      <c r="A3533" s="2">
        <v>1.03</v>
      </c>
      <c r="B3533" s="2">
        <v>29.06</v>
      </c>
    </row>
    <row r="3534" spans="1:2" x14ac:dyDescent="0.25">
      <c r="A3534" s="3">
        <v>0.8</v>
      </c>
      <c r="B3534" s="3">
        <v>35.020000000000003</v>
      </c>
    </row>
    <row r="3535" spans="1:2" x14ac:dyDescent="0.25">
      <c r="A3535" s="2">
        <v>0.52</v>
      </c>
      <c r="B3535" s="2">
        <v>28.93</v>
      </c>
    </row>
    <row r="3536" spans="1:2" x14ac:dyDescent="0.25">
      <c r="A3536" s="3">
        <v>0.47</v>
      </c>
      <c r="B3536" s="3">
        <v>33.33</v>
      </c>
    </row>
    <row r="3537" spans="1:2" x14ac:dyDescent="0.25">
      <c r="A3537" s="2">
        <v>0.47</v>
      </c>
      <c r="B3537" s="2">
        <v>30.95</v>
      </c>
    </row>
    <row r="3538" spans="1:2" x14ac:dyDescent="0.25">
      <c r="A3538" s="3">
        <v>0.42</v>
      </c>
      <c r="B3538" s="3">
        <v>35.94</v>
      </c>
    </row>
    <row r="3539" spans="1:2" x14ac:dyDescent="0.25">
      <c r="A3539" s="2">
        <v>0.41</v>
      </c>
      <c r="B3539" s="2">
        <v>27.77</v>
      </c>
    </row>
    <row r="3540" spans="1:2" x14ac:dyDescent="0.25">
      <c r="A3540" s="3">
        <v>0.31</v>
      </c>
      <c r="B3540" s="3">
        <v>41.04</v>
      </c>
    </row>
    <row r="3541" spans="1:2" x14ac:dyDescent="0.25">
      <c r="A3541" s="2">
        <v>0.3</v>
      </c>
      <c r="B3541" s="2">
        <v>30.67</v>
      </c>
    </row>
    <row r="3542" spans="1:2" x14ac:dyDescent="0.25">
      <c r="A3542" s="3">
        <v>0.19</v>
      </c>
      <c r="B3542" s="3">
        <v>32.75</v>
      </c>
    </row>
    <row r="3543" spans="1:2" x14ac:dyDescent="0.25">
      <c r="A3543" s="2">
        <v>0.17</v>
      </c>
      <c r="B3543" s="2">
        <v>30.83</v>
      </c>
    </row>
    <row r="3544" spans="1:2" x14ac:dyDescent="0.25">
      <c r="A3544" s="3">
        <v>7.0000000000000007E-2</v>
      </c>
      <c r="B3544" s="3">
        <v>39.08</v>
      </c>
    </row>
    <row r="3545" spans="1:2" x14ac:dyDescent="0.25">
      <c r="A3545" s="2">
        <v>2.21</v>
      </c>
      <c r="B3545" s="2">
        <v>23.17</v>
      </c>
    </row>
    <row r="3546" spans="1:2" x14ac:dyDescent="0.25">
      <c r="A3546" s="3">
        <v>0.76</v>
      </c>
      <c r="B3546" s="3">
        <v>30.5</v>
      </c>
    </row>
    <row r="3547" spans="1:2" x14ac:dyDescent="0.25">
      <c r="A3547" s="2">
        <v>0.72</v>
      </c>
      <c r="B3547" s="2">
        <v>35.43</v>
      </c>
    </row>
    <row r="3548" spans="1:2" x14ac:dyDescent="0.25">
      <c r="A3548" s="3">
        <v>0.72</v>
      </c>
      <c r="B3548" s="3">
        <v>34.950000000000003</v>
      </c>
    </row>
    <row r="3549" spans="1:2" x14ac:dyDescent="0.25">
      <c r="A3549" s="2">
        <v>0.44</v>
      </c>
      <c r="B3549" s="2">
        <v>42.08</v>
      </c>
    </row>
    <row r="3550" spans="1:2" x14ac:dyDescent="0.25">
      <c r="A3550" s="3">
        <v>0.37</v>
      </c>
      <c r="B3550" s="3">
        <v>34.159999999999997</v>
      </c>
    </row>
    <row r="3551" spans="1:2" x14ac:dyDescent="0.25">
      <c r="A3551" s="2">
        <v>0.34</v>
      </c>
      <c r="B3551" s="2">
        <v>38</v>
      </c>
    </row>
    <row r="3552" spans="1:2" x14ac:dyDescent="0.25">
      <c r="A3552" s="3">
        <v>0.28999999999999998</v>
      </c>
      <c r="B3552" s="3">
        <v>38.33</v>
      </c>
    </row>
    <row r="3553" spans="1:2" x14ac:dyDescent="0.25">
      <c r="A3553" s="2">
        <v>0.27</v>
      </c>
      <c r="B3553" s="2">
        <v>32.56</v>
      </c>
    </row>
    <row r="3554" spans="1:2" x14ac:dyDescent="0.25">
      <c r="A3554" s="3">
        <v>0.26</v>
      </c>
      <c r="B3554" s="3">
        <v>39.49</v>
      </c>
    </row>
    <row r="3555" spans="1:2" x14ac:dyDescent="0.25">
      <c r="A3555" s="2">
        <v>0.21</v>
      </c>
      <c r="B3555" s="2">
        <v>33.65</v>
      </c>
    </row>
    <row r="3556" spans="1:2" x14ac:dyDescent="0.25">
      <c r="A3556" s="3">
        <v>0.11</v>
      </c>
      <c r="B3556" s="3">
        <v>35.450000000000003</v>
      </c>
    </row>
    <row r="3557" spans="1:2" x14ac:dyDescent="0.25">
      <c r="A3557" s="2">
        <v>0.98</v>
      </c>
      <c r="B3557" s="2">
        <v>29.49</v>
      </c>
    </row>
    <row r="3558" spans="1:2" x14ac:dyDescent="0.25">
      <c r="A3558" s="3">
        <v>0.76</v>
      </c>
      <c r="B3558" s="3">
        <v>28.58</v>
      </c>
    </row>
    <row r="3559" spans="1:2" x14ac:dyDescent="0.25">
      <c r="A3559" s="2">
        <v>0.62</v>
      </c>
      <c r="B3559" s="2">
        <v>28.85</v>
      </c>
    </row>
    <row r="3560" spans="1:2" x14ac:dyDescent="0.25">
      <c r="A3560" s="3">
        <v>0.6</v>
      </c>
      <c r="B3560" s="3">
        <v>28.89</v>
      </c>
    </row>
    <row r="3561" spans="1:2" x14ac:dyDescent="0.25">
      <c r="A3561" s="2">
        <v>0.55000000000000004</v>
      </c>
      <c r="B3561" s="2">
        <v>37.21</v>
      </c>
    </row>
    <row r="3562" spans="1:2" x14ac:dyDescent="0.25">
      <c r="A3562" s="3">
        <v>0.5</v>
      </c>
      <c r="B3562" s="3">
        <v>37.229999999999997</v>
      </c>
    </row>
    <row r="3563" spans="1:2" x14ac:dyDescent="0.25">
      <c r="A3563" s="2">
        <v>0.44</v>
      </c>
      <c r="B3563" s="2">
        <v>29.75</v>
      </c>
    </row>
    <row r="3564" spans="1:2" x14ac:dyDescent="0.25">
      <c r="A3564" s="3">
        <v>0.42</v>
      </c>
      <c r="B3564" s="3">
        <v>34.5</v>
      </c>
    </row>
    <row r="3565" spans="1:2" x14ac:dyDescent="0.25">
      <c r="A3565" s="2">
        <v>0.4</v>
      </c>
      <c r="B3565" s="2">
        <v>30.73</v>
      </c>
    </row>
    <row r="3566" spans="1:2" x14ac:dyDescent="0.25">
      <c r="A3566" s="3">
        <v>0.26</v>
      </c>
      <c r="B3566" s="3">
        <v>29.82</v>
      </c>
    </row>
    <row r="3567" spans="1:2" x14ac:dyDescent="0.25">
      <c r="A3567" s="2">
        <v>0.09</v>
      </c>
      <c r="B3567" s="2">
        <v>34.26</v>
      </c>
    </row>
    <row r="3568" spans="1:2" x14ac:dyDescent="0.25">
      <c r="A3568" s="3">
        <v>0.05</v>
      </c>
      <c r="B3568" s="3">
        <v>41.13</v>
      </c>
    </row>
    <row r="3569" spans="1:2" x14ac:dyDescent="0.25">
      <c r="A3569" s="2">
        <v>3.34</v>
      </c>
      <c r="B3569" s="2">
        <v>20.41</v>
      </c>
    </row>
    <row r="3570" spans="1:2" x14ac:dyDescent="0.25">
      <c r="A3570" s="3">
        <v>0.7</v>
      </c>
      <c r="B3570" s="3">
        <v>37.47</v>
      </c>
    </row>
    <row r="3571" spans="1:2" x14ac:dyDescent="0.25">
      <c r="A3571" s="2">
        <v>0.63</v>
      </c>
      <c r="B3571" s="2">
        <v>30</v>
      </c>
    </row>
    <row r="3572" spans="1:2" x14ac:dyDescent="0.25">
      <c r="A3572" s="3">
        <v>0.59</v>
      </c>
      <c r="B3572" s="3">
        <v>29.1</v>
      </c>
    </row>
    <row r="3573" spans="1:2" x14ac:dyDescent="0.25">
      <c r="A3573" s="2">
        <v>0.57999999999999996</v>
      </c>
      <c r="B3573" s="2">
        <v>35.880000000000003</v>
      </c>
    </row>
    <row r="3574" spans="1:2" x14ac:dyDescent="0.25">
      <c r="A3574" s="3">
        <v>0.56999999999999995</v>
      </c>
      <c r="B3574" s="3">
        <v>26.36</v>
      </c>
    </row>
    <row r="3575" spans="1:2" x14ac:dyDescent="0.25">
      <c r="A3575" s="2">
        <v>0.53</v>
      </c>
      <c r="B3575" s="2">
        <v>30.64</v>
      </c>
    </row>
    <row r="3576" spans="1:2" x14ac:dyDescent="0.25">
      <c r="A3576" s="3">
        <v>0.49</v>
      </c>
      <c r="B3576" s="3">
        <v>37.04</v>
      </c>
    </row>
    <row r="3577" spans="1:2" x14ac:dyDescent="0.25">
      <c r="A3577" s="2">
        <v>0.46</v>
      </c>
      <c r="B3577" s="2">
        <v>36.200000000000003</v>
      </c>
    </row>
    <row r="3578" spans="1:2" x14ac:dyDescent="0.25">
      <c r="A3578" s="3">
        <v>0.37</v>
      </c>
      <c r="B3578" s="3">
        <v>40.28</v>
      </c>
    </row>
    <row r="3579" spans="1:2" x14ac:dyDescent="0.25">
      <c r="A3579" s="2">
        <v>0.32</v>
      </c>
      <c r="B3579" s="2">
        <v>34.64</v>
      </c>
    </row>
    <row r="3580" spans="1:2" x14ac:dyDescent="0.25">
      <c r="A3580" s="3">
        <v>0.21</v>
      </c>
      <c r="B3580" s="3">
        <v>35.380000000000003</v>
      </c>
    </row>
    <row r="3581" spans="1:2" x14ac:dyDescent="0.25">
      <c r="A3581" s="2">
        <v>1.72</v>
      </c>
      <c r="B3581" s="2">
        <v>28.75</v>
      </c>
    </row>
    <row r="3582" spans="1:2" x14ac:dyDescent="0.25">
      <c r="A3582" s="3">
        <v>0.81</v>
      </c>
      <c r="B3582" s="3">
        <v>34.58</v>
      </c>
    </row>
    <row r="3583" spans="1:2" x14ac:dyDescent="0.25">
      <c r="A3583" s="2">
        <v>0.76</v>
      </c>
      <c r="B3583" s="2">
        <v>40.79</v>
      </c>
    </row>
    <row r="3584" spans="1:2" x14ac:dyDescent="0.25">
      <c r="A3584" s="3">
        <v>0.66</v>
      </c>
      <c r="B3584" s="3">
        <v>39.56</v>
      </c>
    </row>
    <row r="3585" spans="1:2" x14ac:dyDescent="0.25">
      <c r="A3585" s="2">
        <v>0.57999999999999996</v>
      </c>
      <c r="B3585" s="2">
        <v>35.5</v>
      </c>
    </row>
    <row r="3586" spans="1:2" x14ac:dyDescent="0.25">
      <c r="A3586" s="3">
        <v>0.54</v>
      </c>
      <c r="B3586" s="3">
        <v>40.32</v>
      </c>
    </row>
    <row r="3587" spans="1:2" x14ac:dyDescent="0.25">
      <c r="A3587" s="2">
        <v>0.48</v>
      </c>
      <c r="B3587" s="2">
        <v>29.36</v>
      </c>
    </row>
    <row r="3588" spans="1:2" x14ac:dyDescent="0.25">
      <c r="A3588" s="3">
        <v>0.35</v>
      </c>
      <c r="B3588" s="3">
        <v>36.81</v>
      </c>
    </row>
    <row r="3589" spans="1:2" x14ac:dyDescent="0.25">
      <c r="A3589" s="2">
        <v>0.34</v>
      </c>
      <c r="B3589" s="2">
        <v>40.799999999999997</v>
      </c>
    </row>
    <row r="3590" spans="1:2" x14ac:dyDescent="0.25">
      <c r="A3590" s="3">
        <v>0.28000000000000003</v>
      </c>
      <c r="B3590" s="3">
        <v>32.090000000000003</v>
      </c>
    </row>
    <row r="3591" spans="1:2" x14ac:dyDescent="0.25">
      <c r="A3591" s="2">
        <v>0.24</v>
      </c>
      <c r="B3591" s="2">
        <v>33.549999999999997</v>
      </c>
    </row>
    <row r="3592" spans="1:2" x14ac:dyDescent="0.25">
      <c r="A3592" s="3">
        <v>0.08</v>
      </c>
      <c r="B3592" s="3">
        <v>34.630000000000003</v>
      </c>
    </row>
    <row r="3593" spans="1:2" x14ac:dyDescent="0.25">
      <c r="A3593" s="2">
        <v>2.9</v>
      </c>
      <c r="B3593" s="2">
        <v>25.92</v>
      </c>
    </row>
    <row r="3594" spans="1:2" x14ac:dyDescent="0.25">
      <c r="A3594" s="3">
        <v>0.89</v>
      </c>
      <c r="B3594" s="3">
        <v>35.26</v>
      </c>
    </row>
    <row r="3595" spans="1:2" x14ac:dyDescent="0.25">
      <c r="A3595" s="2">
        <v>0.84</v>
      </c>
      <c r="B3595" s="2">
        <v>31.28</v>
      </c>
    </row>
    <row r="3596" spans="1:2" x14ac:dyDescent="0.25">
      <c r="A3596" s="3">
        <v>0.83</v>
      </c>
      <c r="B3596" s="3">
        <v>36.43</v>
      </c>
    </row>
    <row r="3597" spans="1:2" x14ac:dyDescent="0.25">
      <c r="A3597" s="2">
        <v>0.83</v>
      </c>
      <c r="B3597" s="2">
        <v>33.25</v>
      </c>
    </row>
    <row r="3598" spans="1:2" x14ac:dyDescent="0.25">
      <c r="A3598" s="3">
        <v>0.75</v>
      </c>
      <c r="B3598" s="3">
        <v>34.57</v>
      </c>
    </row>
    <row r="3599" spans="1:2" x14ac:dyDescent="0.25">
      <c r="A3599" s="2">
        <v>0.53</v>
      </c>
      <c r="B3599" s="2">
        <v>30.17</v>
      </c>
    </row>
    <row r="3600" spans="1:2" x14ac:dyDescent="0.25">
      <c r="A3600" s="3">
        <v>0.36</v>
      </c>
      <c r="B3600" s="3">
        <v>36.25</v>
      </c>
    </row>
    <row r="3601" spans="1:2" x14ac:dyDescent="0.25">
      <c r="A3601" s="2">
        <v>0.25</v>
      </c>
      <c r="B3601" s="2">
        <v>35.340000000000003</v>
      </c>
    </row>
    <row r="3602" spans="1:2" x14ac:dyDescent="0.25">
      <c r="A3602" s="3">
        <v>0.24</v>
      </c>
      <c r="B3602" s="3">
        <v>41.17</v>
      </c>
    </row>
    <row r="3603" spans="1:2" x14ac:dyDescent="0.25">
      <c r="A3603" s="2">
        <v>0.23</v>
      </c>
      <c r="B3603" s="2">
        <v>33.26</v>
      </c>
    </row>
    <row r="3604" spans="1:2" x14ac:dyDescent="0.25">
      <c r="A3604" s="3">
        <v>0.19</v>
      </c>
      <c r="B3604" s="3">
        <v>37.49</v>
      </c>
    </row>
    <row r="3605" spans="1:2" x14ac:dyDescent="0.25">
      <c r="A3605" s="2">
        <v>0.62</v>
      </c>
      <c r="B3605" s="2">
        <v>35.72</v>
      </c>
    </row>
    <row r="3606" spans="1:2" x14ac:dyDescent="0.25">
      <c r="A3606" s="3">
        <v>0.56000000000000005</v>
      </c>
      <c r="B3606" s="3">
        <v>38.340000000000003</v>
      </c>
    </row>
    <row r="3607" spans="1:2" x14ac:dyDescent="0.25">
      <c r="A3607" s="2">
        <v>0.53</v>
      </c>
      <c r="B3607" s="2">
        <v>40.14</v>
      </c>
    </row>
    <row r="3608" spans="1:2" x14ac:dyDescent="0.25">
      <c r="A3608" s="3">
        <v>0.5</v>
      </c>
      <c r="B3608" s="3">
        <v>36.74</v>
      </c>
    </row>
    <row r="3609" spans="1:2" x14ac:dyDescent="0.25">
      <c r="A3609" s="2">
        <v>0.5</v>
      </c>
      <c r="B3609" s="2">
        <v>30.13</v>
      </c>
    </row>
    <row r="3610" spans="1:2" x14ac:dyDescent="0.25">
      <c r="A3610" s="3">
        <v>0.41</v>
      </c>
      <c r="B3610" s="3">
        <v>30.37</v>
      </c>
    </row>
    <row r="3611" spans="1:2" x14ac:dyDescent="0.25">
      <c r="A3611" s="2">
        <v>0.32</v>
      </c>
      <c r="B3611" s="2">
        <v>35.43</v>
      </c>
    </row>
    <row r="3612" spans="1:2" x14ac:dyDescent="0.25">
      <c r="A3612" s="3">
        <v>0.31</v>
      </c>
      <c r="B3612" s="3">
        <v>34.33</v>
      </c>
    </row>
    <row r="3613" spans="1:2" x14ac:dyDescent="0.25">
      <c r="A3613" s="2">
        <v>0.3</v>
      </c>
      <c r="B3613" s="2">
        <v>31.86</v>
      </c>
    </row>
    <row r="3614" spans="1:2" x14ac:dyDescent="0.25">
      <c r="A3614" s="3">
        <v>0.21</v>
      </c>
      <c r="B3614" s="3">
        <v>35.51</v>
      </c>
    </row>
    <row r="3615" spans="1:2" x14ac:dyDescent="0.25">
      <c r="A3615" s="2">
        <v>0.18</v>
      </c>
      <c r="B3615" s="2">
        <v>30.65</v>
      </c>
    </row>
    <row r="3616" spans="1:2" x14ac:dyDescent="0.25">
      <c r="A3616" s="3">
        <v>0.05</v>
      </c>
      <c r="B3616" s="3">
        <v>32.42</v>
      </c>
    </row>
    <row r="3617" spans="1:2" x14ac:dyDescent="0.25">
      <c r="A3617" s="2">
        <v>0.82</v>
      </c>
      <c r="B3617" s="2">
        <v>27</v>
      </c>
    </row>
    <row r="3618" spans="1:2" x14ac:dyDescent="0.25">
      <c r="A3618" s="3">
        <v>0.74</v>
      </c>
      <c r="B3618" s="3">
        <v>31.08</v>
      </c>
    </row>
    <row r="3619" spans="1:2" x14ac:dyDescent="0.25">
      <c r="A3619" s="2">
        <v>0.64</v>
      </c>
      <c r="B3619" s="2">
        <v>34.049999999999997</v>
      </c>
    </row>
    <row r="3620" spans="1:2" x14ac:dyDescent="0.25">
      <c r="A3620" s="3">
        <v>0.61</v>
      </c>
      <c r="B3620" s="3">
        <v>35.19</v>
      </c>
    </row>
    <row r="3621" spans="1:2" x14ac:dyDescent="0.25">
      <c r="A3621" s="2">
        <v>0.53</v>
      </c>
      <c r="B3621" s="2">
        <v>33.24</v>
      </c>
    </row>
    <row r="3622" spans="1:2" x14ac:dyDescent="0.25">
      <c r="A3622" s="3">
        <v>0.53</v>
      </c>
      <c r="B3622" s="3">
        <v>38.54</v>
      </c>
    </row>
    <row r="3623" spans="1:2" x14ac:dyDescent="0.25">
      <c r="A3623" s="2">
        <v>0.52</v>
      </c>
      <c r="B3623" s="2">
        <v>35.56</v>
      </c>
    </row>
    <row r="3624" spans="1:2" x14ac:dyDescent="0.25">
      <c r="A3624" s="3">
        <v>0.5</v>
      </c>
      <c r="B3624" s="3">
        <v>39.49</v>
      </c>
    </row>
    <row r="3625" spans="1:2" x14ac:dyDescent="0.25">
      <c r="A3625" s="2">
        <v>0.47</v>
      </c>
      <c r="B3625" s="2">
        <v>31.52</v>
      </c>
    </row>
    <row r="3626" spans="1:2" x14ac:dyDescent="0.25">
      <c r="A3626" s="3">
        <v>0.45</v>
      </c>
      <c r="B3626" s="3">
        <v>34.74</v>
      </c>
    </row>
    <row r="3627" spans="1:2" x14ac:dyDescent="0.25">
      <c r="A3627" s="2">
        <v>0.31</v>
      </c>
      <c r="B3627" s="2">
        <v>38.729999999999997</v>
      </c>
    </row>
    <row r="3628" spans="1:2" x14ac:dyDescent="0.25">
      <c r="A3628" s="3">
        <v>0.28999999999999998</v>
      </c>
      <c r="B3628" s="3">
        <v>32.69</v>
      </c>
    </row>
    <row r="3629" spans="1:2" x14ac:dyDescent="0.25">
      <c r="A3629" s="2">
        <v>0.84</v>
      </c>
      <c r="B3629" s="2">
        <v>34.03</v>
      </c>
    </row>
    <row r="3630" spans="1:2" x14ac:dyDescent="0.25">
      <c r="A3630" s="3">
        <v>0.78</v>
      </c>
      <c r="B3630" s="3">
        <v>34.83</v>
      </c>
    </row>
    <row r="3631" spans="1:2" x14ac:dyDescent="0.25">
      <c r="A3631" s="2">
        <v>0.56000000000000005</v>
      </c>
      <c r="B3631" s="2">
        <v>31.99</v>
      </c>
    </row>
    <row r="3632" spans="1:2" x14ac:dyDescent="0.25">
      <c r="A3632" s="3">
        <v>0.49</v>
      </c>
      <c r="B3632" s="3">
        <v>32.340000000000003</v>
      </c>
    </row>
    <row r="3633" spans="1:2" x14ac:dyDescent="0.25">
      <c r="A3633" s="2">
        <v>0.44</v>
      </c>
      <c r="B3633" s="2">
        <v>33.5</v>
      </c>
    </row>
    <row r="3634" spans="1:2" x14ac:dyDescent="0.25">
      <c r="A3634" s="3">
        <v>0.43</v>
      </c>
      <c r="B3634" s="3">
        <v>32.409999999999997</v>
      </c>
    </row>
    <row r="3635" spans="1:2" x14ac:dyDescent="0.25">
      <c r="A3635" s="2">
        <v>0.43</v>
      </c>
      <c r="B3635" s="2">
        <v>37.409999999999997</v>
      </c>
    </row>
    <row r="3636" spans="1:2" x14ac:dyDescent="0.25">
      <c r="A3636" s="3">
        <v>0.4</v>
      </c>
      <c r="B3636" s="3">
        <v>34.53</v>
      </c>
    </row>
    <row r="3637" spans="1:2" x14ac:dyDescent="0.25">
      <c r="A3637" s="2">
        <v>0.37</v>
      </c>
      <c r="B3637" s="2">
        <v>35.229999999999997</v>
      </c>
    </row>
    <row r="3638" spans="1:2" x14ac:dyDescent="0.25">
      <c r="A3638" s="3">
        <v>0.35</v>
      </c>
      <c r="B3638" s="3">
        <v>26.22</v>
      </c>
    </row>
    <row r="3639" spans="1:2" x14ac:dyDescent="0.25">
      <c r="A3639" s="2">
        <v>0.34</v>
      </c>
      <c r="B3639" s="2">
        <v>35.229999999999997</v>
      </c>
    </row>
    <row r="3640" spans="1:2" x14ac:dyDescent="0.25">
      <c r="A3640" s="3">
        <v>0.33</v>
      </c>
      <c r="B3640" s="3">
        <v>30.26</v>
      </c>
    </row>
    <row r="3641" spans="1:2" x14ac:dyDescent="0.25">
      <c r="A3641" s="2">
        <v>0.97</v>
      </c>
      <c r="B3641" s="2">
        <v>37.909999999999997</v>
      </c>
    </row>
    <row r="3642" spans="1:2" x14ac:dyDescent="0.25">
      <c r="A3642" s="3">
        <v>0.94</v>
      </c>
      <c r="B3642" s="3">
        <v>28.21</v>
      </c>
    </row>
    <row r="3643" spans="1:2" x14ac:dyDescent="0.25">
      <c r="A3643" s="2">
        <v>0.69</v>
      </c>
      <c r="B3643" s="2">
        <v>36.44</v>
      </c>
    </row>
    <row r="3644" spans="1:2" x14ac:dyDescent="0.25">
      <c r="A3644" s="3">
        <v>0.61</v>
      </c>
      <c r="B3644" s="3">
        <v>30.61</v>
      </c>
    </row>
    <row r="3645" spans="1:2" x14ac:dyDescent="0.25">
      <c r="A3645" s="2">
        <v>0.52</v>
      </c>
      <c r="B3645" s="2">
        <v>37.36</v>
      </c>
    </row>
    <row r="3646" spans="1:2" x14ac:dyDescent="0.25">
      <c r="A3646" s="3">
        <v>0.43</v>
      </c>
      <c r="B3646" s="3">
        <v>30.82</v>
      </c>
    </row>
    <row r="3647" spans="1:2" x14ac:dyDescent="0.25">
      <c r="A3647" s="2">
        <v>0.39</v>
      </c>
      <c r="B3647" s="2">
        <v>33.799999999999997</v>
      </c>
    </row>
    <row r="3648" spans="1:2" x14ac:dyDescent="0.25">
      <c r="A3648" s="3">
        <v>0.35</v>
      </c>
      <c r="B3648" s="3">
        <v>31.72</v>
      </c>
    </row>
    <row r="3649" spans="1:2" x14ac:dyDescent="0.25">
      <c r="A3649" s="2">
        <v>0.28000000000000003</v>
      </c>
      <c r="B3649" s="2">
        <v>31.63</v>
      </c>
    </row>
    <row r="3650" spans="1:2" x14ac:dyDescent="0.25">
      <c r="A3650" s="3">
        <v>0.25</v>
      </c>
      <c r="B3650" s="3">
        <v>35.44</v>
      </c>
    </row>
    <row r="3651" spans="1:2" x14ac:dyDescent="0.25">
      <c r="A3651" s="2">
        <v>0.14000000000000001</v>
      </c>
      <c r="B3651" s="2">
        <v>34.32</v>
      </c>
    </row>
    <row r="3652" spans="1:2" x14ac:dyDescent="0.25">
      <c r="A3652" s="3">
        <v>0.13</v>
      </c>
      <c r="B3652" s="3">
        <v>30.3</v>
      </c>
    </row>
    <row r="3653" spans="1:2" x14ac:dyDescent="0.25">
      <c r="A3653" s="2">
        <v>0.82</v>
      </c>
      <c r="B3653" s="2">
        <v>37.4</v>
      </c>
    </row>
    <row r="3654" spans="1:2" x14ac:dyDescent="0.25">
      <c r="A3654" s="3">
        <v>0.65</v>
      </c>
      <c r="B3654" s="3">
        <v>33.94</v>
      </c>
    </row>
    <row r="3655" spans="1:2" x14ac:dyDescent="0.25">
      <c r="A3655" s="2">
        <v>0.63</v>
      </c>
      <c r="B3655" s="2">
        <v>29.32</v>
      </c>
    </row>
    <row r="3656" spans="1:2" x14ac:dyDescent="0.25">
      <c r="A3656" s="3">
        <v>0.61</v>
      </c>
      <c r="B3656" s="3">
        <v>36.9</v>
      </c>
    </row>
    <row r="3657" spans="1:2" x14ac:dyDescent="0.25">
      <c r="A3657" s="2">
        <v>0.56999999999999995</v>
      </c>
      <c r="B3657" s="2">
        <v>34.22</v>
      </c>
    </row>
    <row r="3658" spans="1:2" x14ac:dyDescent="0.25">
      <c r="A3658" s="3">
        <v>0.5</v>
      </c>
      <c r="B3658" s="3">
        <v>32.130000000000003</v>
      </c>
    </row>
    <row r="3659" spans="1:2" x14ac:dyDescent="0.25">
      <c r="A3659" s="2">
        <v>0.47</v>
      </c>
      <c r="B3659" s="2">
        <v>32.67</v>
      </c>
    </row>
    <row r="3660" spans="1:2" x14ac:dyDescent="0.25">
      <c r="A3660" s="3">
        <v>0.46</v>
      </c>
      <c r="B3660" s="3">
        <v>30.54</v>
      </c>
    </row>
    <row r="3661" spans="1:2" x14ac:dyDescent="0.25">
      <c r="A3661" s="2">
        <v>0.43</v>
      </c>
      <c r="B3661" s="2">
        <v>29.97</v>
      </c>
    </row>
    <row r="3662" spans="1:2" x14ac:dyDescent="0.25">
      <c r="A3662" s="3">
        <v>0.39</v>
      </c>
      <c r="B3662" s="3">
        <v>37.5</v>
      </c>
    </row>
    <row r="3663" spans="1:2" x14ac:dyDescent="0.25">
      <c r="A3663" s="2">
        <v>0.25</v>
      </c>
      <c r="B3663" s="2">
        <v>32.75</v>
      </c>
    </row>
    <row r="3664" spans="1:2" x14ac:dyDescent="0.25">
      <c r="A3664" s="3">
        <v>0.23</v>
      </c>
      <c r="B3664" s="3">
        <v>29.52</v>
      </c>
    </row>
    <row r="3665" spans="1:2" x14ac:dyDescent="0.25">
      <c r="A3665" s="2">
        <v>0.75</v>
      </c>
      <c r="B3665" s="2">
        <v>35.85</v>
      </c>
    </row>
    <row r="3666" spans="1:2" x14ac:dyDescent="0.25">
      <c r="A3666" s="3">
        <v>0.71</v>
      </c>
      <c r="B3666" s="3">
        <v>32.020000000000003</v>
      </c>
    </row>
    <row r="3667" spans="1:2" x14ac:dyDescent="0.25">
      <c r="A3667" s="2">
        <v>0.63</v>
      </c>
      <c r="B3667" s="2">
        <v>30.4</v>
      </c>
    </row>
    <row r="3668" spans="1:2" x14ac:dyDescent="0.25">
      <c r="A3668" s="3">
        <v>0.62</v>
      </c>
      <c r="B3668" s="3">
        <v>31.22</v>
      </c>
    </row>
    <row r="3669" spans="1:2" x14ac:dyDescent="0.25">
      <c r="A3669" s="2">
        <v>0.57999999999999996</v>
      </c>
      <c r="B3669" s="2">
        <v>27.73</v>
      </c>
    </row>
    <row r="3670" spans="1:2" x14ac:dyDescent="0.25">
      <c r="A3670" s="3">
        <v>0.56999999999999995</v>
      </c>
      <c r="B3670" s="3">
        <v>35.11</v>
      </c>
    </row>
    <row r="3671" spans="1:2" x14ac:dyDescent="0.25">
      <c r="A3671" s="2">
        <v>0.44</v>
      </c>
      <c r="B3671" s="2">
        <v>29.93</v>
      </c>
    </row>
    <row r="3672" spans="1:2" x14ac:dyDescent="0.25">
      <c r="A3672" s="3">
        <v>0.42</v>
      </c>
      <c r="B3672" s="3">
        <v>37.69</v>
      </c>
    </row>
    <row r="3673" spans="1:2" x14ac:dyDescent="0.25">
      <c r="A3673" s="2">
        <v>0.31</v>
      </c>
      <c r="B3673" s="2">
        <v>33.79</v>
      </c>
    </row>
    <row r="3674" spans="1:2" x14ac:dyDescent="0.25">
      <c r="A3674" s="3">
        <v>0.24</v>
      </c>
      <c r="B3674" s="3">
        <v>37.97</v>
      </c>
    </row>
    <row r="3675" spans="1:2" x14ac:dyDescent="0.25">
      <c r="A3675" s="2">
        <v>0.24</v>
      </c>
      <c r="B3675" s="2">
        <v>27.96</v>
      </c>
    </row>
    <row r="3676" spans="1:2" x14ac:dyDescent="0.25">
      <c r="A3676" s="3">
        <v>0.18</v>
      </c>
      <c r="B3676" s="3">
        <v>35.630000000000003</v>
      </c>
    </row>
    <row r="3677" spans="1:2" x14ac:dyDescent="0.25">
      <c r="A3677" s="2">
        <v>2.69</v>
      </c>
      <c r="B3677" s="2">
        <v>23.36</v>
      </c>
    </row>
    <row r="3678" spans="1:2" x14ac:dyDescent="0.25">
      <c r="A3678" s="3">
        <v>1.01</v>
      </c>
      <c r="B3678" s="3">
        <v>26.19</v>
      </c>
    </row>
    <row r="3679" spans="1:2" x14ac:dyDescent="0.25">
      <c r="A3679" s="2">
        <v>0.78</v>
      </c>
      <c r="B3679" s="2">
        <v>28.03</v>
      </c>
    </row>
    <row r="3680" spans="1:2" x14ac:dyDescent="0.25">
      <c r="A3680" s="3">
        <v>0.61</v>
      </c>
      <c r="B3680" s="3">
        <v>33.86</v>
      </c>
    </row>
    <row r="3681" spans="1:2" x14ac:dyDescent="0.25">
      <c r="A3681" s="2">
        <v>0.6</v>
      </c>
      <c r="B3681" s="2">
        <v>30.66</v>
      </c>
    </row>
    <row r="3682" spans="1:2" x14ac:dyDescent="0.25">
      <c r="A3682" s="3">
        <v>0.54</v>
      </c>
      <c r="B3682" s="3">
        <v>33.85</v>
      </c>
    </row>
    <row r="3683" spans="1:2" x14ac:dyDescent="0.25">
      <c r="A3683" s="2">
        <v>0.44</v>
      </c>
      <c r="B3683" s="2">
        <v>29.36</v>
      </c>
    </row>
    <row r="3684" spans="1:2" x14ac:dyDescent="0.25">
      <c r="A3684" s="3">
        <v>0.43</v>
      </c>
      <c r="B3684" s="3">
        <v>28.36</v>
      </c>
    </row>
    <row r="3685" spans="1:2" x14ac:dyDescent="0.25">
      <c r="A3685" s="2">
        <v>0.25</v>
      </c>
      <c r="B3685" s="2">
        <v>35.47</v>
      </c>
    </row>
    <row r="3686" spans="1:2" x14ac:dyDescent="0.25">
      <c r="A3686" s="3">
        <v>0.16</v>
      </c>
      <c r="B3686" s="3">
        <v>34.44</v>
      </c>
    </row>
    <row r="3687" spans="1:2" x14ac:dyDescent="0.25">
      <c r="A3687" s="2">
        <v>0.14000000000000001</v>
      </c>
      <c r="B3687" s="2">
        <v>35.58</v>
      </c>
    </row>
    <row r="3688" spans="1:2" x14ac:dyDescent="0.25">
      <c r="A3688" s="3">
        <v>0.12</v>
      </c>
      <c r="B3688" s="3">
        <v>36.67</v>
      </c>
    </row>
    <row r="3689" spans="1:2" x14ac:dyDescent="0.25">
      <c r="A3689" s="2">
        <v>3.5</v>
      </c>
      <c r="B3689" s="2">
        <v>17.41</v>
      </c>
    </row>
    <row r="3690" spans="1:2" x14ac:dyDescent="0.25">
      <c r="A3690" s="3">
        <v>2.13</v>
      </c>
      <c r="B3690" s="3">
        <v>32.28</v>
      </c>
    </row>
    <row r="3691" spans="1:2" x14ac:dyDescent="0.25">
      <c r="A3691" s="2">
        <v>1.1599999999999999</v>
      </c>
      <c r="B3691" s="2">
        <v>30.04</v>
      </c>
    </row>
    <row r="3692" spans="1:2" x14ac:dyDescent="0.25">
      <c r="A3692" s="3">
        <v>0.77</v>
      </c>
      <c r="B3692" s="3">
        <v>31.43</v>
      </c>
    </row>
    <row r="3693" spans="1:2" x14ac:dyDescent="0.25">
      <c r="A3693" s="2">
        <v>0.64</v>
      </c>
      <c r="B3693" s="2">
        <v>31.49</v>
      </c>
    </row>
    <row r="3694" spans="1:2" x14ac:dyDescent="0.25">
      <c r="A3694" s="3">
        <v>0.53</v>
      </c>
      <c r="B3694" s="3">
        <v>37.340000000000003</v>
      </c>
    </row>
    <row r="3695" spans="1:2" x14ac:dyDescent="0.25">
      <c r="A3695" s="2">
        <v>0.38</v>
      </c>
      <c r="B3695" s="2">
        <v>37.11</v>
      </c>
    </row>
    <row r="3696" spans="1:2" x14ac:dyDescent="0.25">
      <c r="A3696" s="3">
        <v>0.36</v>
      </c>
      <c r="B3696" s="3">
        <v>31.23</v>
      </c>
    </row>
    <row r="3697" spans="1:2" x14ac:dyDescent="0.25">
      <c r="A3697" s="2">
        <v>0.35</v>
      </c>
      <c r="B3697" s="2">
        <v>31.78</v>
      </c>
    </row>
    <row r="3698" spans="1:2" x14ac:dyDescent="0.25">
      <c r="A3698" s="3">
        <v>0.35</v>
      </c>
      <c r="B3698" s="3">
        <v>30.49</v>
      </c>
    </row>
    <row r="3699" spans="1:2" x14ac:dyDescent="0.25">
      <c r="A3699" s="2">
        <v>0.28999999999999998</v>
      </c>
      <c r="B3699" s="2">
        <v>37.549999999999997</v>
      </c>
    </row>
    <row r="3700" spans="1:2" x14ac:dyDescent="0.25">
      <c r="A3700" s="3">
        <v>0.28000000000000003</v>
      </c>
      <c r="B3700" s="3">
        <v>37.97</v>
      </c>
    </row>
    <row r="3701" spans="1:2" x14ac:dyDescent="0.25">
      <c r="A3701" s="2">
        <v>1.05</v>
      </c>
      <c r="B3701" s="2">
        <v>29.75</v>
      </c>
    </row>
    <row r="3702" spans="1:2" x14ac:dyDescent="0.25">
      <c r="A3702" s="3">
        <v>0.67</v>
      </c>
      <c r="B3702" s="3">
        <v>35.450000000000003</v>
      </c>
    </row>
    <row r="3703" spans="1:2" x14ac:dyDescent="0.25">
      <c r="A3703" s="2">
        <v>0.66</v>
      </c>
      <c r="B3703" s="2">
        <v>31.21</v>
      </c>
    </row>
    <row r="3704" spans="1:2" x14ac:dyDescent="0.25">
      <c r="A3704" s="3">
        <v>0.47</v>
      </c>
      <c r="B3704" s="3">
        <v>29.69</v>
      </c>
    </row>
    <row r="3705" spans="1:2" x14ac:dyDescent="0.25">
      <c r="A3705" s="2">
        <v>0.4</v>
      </c>
      <c r="B3705" s="2">
        <v>36.729999999999997</v>
      </c>
    </row>
    <row r="3706" spans="1:2" x14ac:dyDescent="0.25">
      <c r="A3706" s="3">
        <v>0.39</v>
      </c>
      <c r="B3706" s="3">
        <v>38.22</v>
      </c>
    </row>
    <row r="3707" spans="1:2" x14ac:dyDescent="0.25">
      <c r="A3707" s="2">
        <v>0.38</v>
      </c>
      <c r="B3707" s="2">
        <v>33.49</v>
      </c>
    </row>
    <row r="3708" spans="1:2" x14ac:dyDescent="0.25">
      <c r="A3708" s="3">
        <v>0.37</v>
      </c>
      <c r="B3708" s="3">
        <v>32.72</v>
      </c>
    </row>
    <row r="3709" spans="1:2" x14ac:dyDescent="0.25">
      <c r="A3709" s="2">
        <v>0.32</v>
      </c>
      <c r="B3709" s="2">
        <v>39.47</v>
      </c>
    </row>
    <row r="3710" spans="1:2" x14ac:dyDescent="0.25">
      <c r="A3710" s="3">
        <v>0.22</v>
      </c>
      <c r="B3710" s="3">
        <v>38.08</v>
      </c>
    </row>
    <row r="3711" spans="1:2" x14ac:dyDescent="0.25">
      <c r="A3711" s="2">
        <v>0.16</v>
      </c>
      <c r="B3711" s="2">
        <v>29.98</v>
      </c>
    </row>
    <row r="3712" spans="1:2" x14ac:dyDescent="0.25">
      <c r="A3712" s="3">
        <v>0.08</v>
      </c>
      <c r="B3712" s="3">
        <v>34.520000000000003</v>
      </c>
    </row>
    <row r="3713" spans="1:2" x14ac:dyDescent="0.25">
      <c r="A3713" s="2">
        <v>0.84</v>
      </c>
      <c r="B3713" s="2">
        <v>28.06</v>
      </c>
    </row>
    <row r="3714" spans="1:2" x14ac:dyDescent="0.25">
      <c r="A3714" s="3">
        <v>0.78</v>
      </c>
      <c r="B3714" s="3">
        <v>32.33</v>
      </c>
    </row>
    <row r="3715" spans="1:2" x14ac:dyDescent="0.25">
      <c r="A3715" s="2">
        <v>0.73</v>
      </c>
      <c r="B3715" s="2">
        <v>34.53</v>
      </c>
    </row>
    <row r="3716" spans="1:2" x14ac:dyDescent="0.25">
      <c r="A3716" s="3">
        <v>0.63</v>
      </c>
      <c r="B3716" s="3">
        <v>36.479999999999997</v>
      </c>
    </row>
    <row r="3717" spans="1:2" x14ac:dyDescent="0.25">
      <c r="A3717" s="2">
        <v>0.52</v>
      </c>
      <c r="B3717" s="2">
        <v>32.200000000000003</v>
      </c>
    </row>
    <row r="3718" spans="1:2" x14ac:dyDescent="0.25">
      <c r="A3718" s="3">
        <v>0.51</v>
      </c>
      <c r="B3718" s="3">
        <v>28.56</v>
      </c>
    </row>
    <row r="3719" spans="1:2" x14ac:dyDescent="0.25">
      <c r="A3719" s="2">
        <v>0.5</v>
      </c>
      <c r="B3719" s="2">
        <v>30.97</v>
      </c>
    </row>
    <row r="3720" spans="1:2" x14ac:dyDescent="0.25">
      <c r="A3720" s="3">
        <v>0.5</v>
      </c>
      <c r="B3720" s="3">
        <v>38.04</v>
      </c>
    </row>
    <row r="3721" spans="1:2" x14ac:dyDescent="0.25">
      <c r="A3721" s="2">
        <v>0.48</v>
      </c>
      <c r="B3721" s="2">
        <v>32.880000000000003</v>
      </c>
    </row>
    <row r="3722" spans="1:2" x14ac:dyDescent="0.25">
      <c r="A3722" s="3">
        <v>0.48</v>
      </c>
      <c r="B3722" s="3">
        <v>33.770000000000003</v>
      </c>
    </row>
    <row r="3723" spans="1:2" x14ac:dyDescent="0.25">
      <c r="A3723" s="2">
        <v>0.32</v>
      </c>
      <c r="B3723" s="2">
        <v>35.06</v>
      </c>
    </row>
    <row r="3724" spans="1:2" x14ac:dyDescent="0.25">
      <c r="A3724" s="3">
        <v>0.21</v>
      </c>
      <c r="B3724" s="3">
        <v>35.049999999999997</v>
      </c>
    </row>
    <row r="3725" spans="1:2" x14ac:dyDescent="0.25">
      <c r="A3725" s="2">
        <v>0.64</v>
      </c>
      <c r="B3725" s="2">
        <v>33.24</v>
      </c>
    </row>
    <row r="3726" spans="1:2" x14ac:dyDescent="0.25">
      <c r="A3726" s="3">
        <v>0.52</v>
      </c>
      <c r="B3726" s="3">
        <v>29.37</v>
      </c>
    </row>
    <row r="3727" spans="1:2" x14ac:dyDescent="0.25">
      <c r="A3727" s="2">
        <v>0.51</v>
      </c>
      <c r="B3727" s="2">
        <v>38.25</v>
      </c>
    </row>
    <row r="3728" spans="1:2" x14ac:dyDescent="0.25">
      <c r="A3728" s="3">
        <v>0.5</v>
      </c>
      <c r="B3728" s="3">
        <v>30.08</v>
      </c>
    </row>
    <row r="3729" spans="1:2" x14ac:dyDescent="0.25">
      <c r="A3729" s="2">
        <v>0.48</v>
      </c>
      <c r="B3729" s="2">
        <v>33.380000000000003</v>
      </c>
    </row>
    <row r="3730" spans="1:2" x14ac:dyDescent="0.25">
      <c r="A3730" s="3">
        <v>0.47</v>
      </c>
      <c r="B3730" s="3">
        <v>33.76</v>
      </c>
    </row>
    <row r="3731" spans="1:2" x14ac:dyDescent="0.25">
      <c r="A3731" s="2">
        <v>0.41</v>
      </c>
      <c r="B3731" s="2">
        <v>35.83</v>
      </c>
    </row>
    <row r="3732" spans="1:2" x14ac:dyDescent="0.25">
      <c r="A3732" s="3">
        <v>0.31</v>
      </c>
      <c r="B3732" s="3">
        <v>39.15</v>
      </c>
    </row>
    <row r="3733" spans="1:2" x14ac:dyDescent="0.25">
      <c r="A3733" s="2">
        <v>0.27</v>
      </c>
      <c r="B3733" s="2">
        <v>32.79</v>
      </c>
    </row>
    <row r="3734" spans="1:2" x14ac:dyDescent="0.25">
      <c r="A3734" s="3">
        <v>0.27</v>
      </c>
      <c r="B3734" s="3">
        <v>40.24</v>
      </c>
    </row>
    <row r="3735" spans="1:2" x14ac:dyDescent="0.25">
      <c r="A3735" s="2">
        <v>0.24</v>
      </c>
      <c r="B3735" s="2">
        <v>42.2</v>
      </c>
    </row>
    <row r="3736" spans="1:2" x14ac:dyDescent="0.25">
      <c r="A3736" s="3">
        <v>0</v>
      </c>
      <c r="B3736" s="3">
        <v>39.49</v>
      </c>
    </row>
    <row r="3737" spans="1:2" x14ac:dyDescent="0.25">
      <c r="A3737" s="2">
        <v>3.41</v>
      </c>
      <c r="B3737" s="2">
        <v>22.22</v>
      </c>
    </row>
    <row r="3738" spans="1:2" x14ac:dyDescent="0.25">
      <c r="A3738" s="3">
        <v>0.9</v>
      </c>
      <c r="B3738" s="3">
        <v>32.04</v>
      </c>
    </row>
    <row r="3739" spans="1:2" x14ac:dyDescent="0.25">
      <c r="A3739" s="2">
        <v>0.81</v>
      </c>
      <c r="B3739" s="2">
        <v>36.39</v>
      </c>
    </row>
    <row r="3740" spans="1:2" x14ac:dyDescent="0.25">
      <c r="A3740" s="3">
        <v>0.5</v>
      </c>
      <c r="B3740" s="3">
        <v>30.3</v>
      </c>
    </row>
    <row r="3741" spans="1:2" x14ac:dyDescent="0.25">
      <c r="A3741" s="2">
        <v>0.49</v>
      </c>
      <c r="B3741" s="2">
        <v>33.03</v>
      </c>
    </row>
    <row r="3742" spans="1:2" x14ac:dyDescent="0.25">
      <c r="A3742" s="3">
        <v>0.47</v>
      </c>
      <c r="B3742" s="3">
        <v>31.89</v>
      </c>
    </row>
    <row r="3743" spans="1:2" x14ac:dyDescent="0.25">
      <c r="A3743" s="2">
        <v>0.44</v>
      </c>
      <c r="B3743" s="2">
        <v>25.69</v>
      </c>
    </row>
    <row r="3744" spans="1:2" x14ac:dyDescent="0.25">
      <c r="A3744" s="3">
        <v>0.4</v>
      </c>
      <c r="B3744" s="3">
        <v>37.47</v>
      </c>
    </row>
    <row r="3745" spans="1:2" x14ac:dyDescent="0.25">
      <c r="A3745" s="2">
        <v>0.36</v>
      </c>
      <c r="B3745" s="2">
        <v>29.42</v>
      </c>
    </row>
    <row r="3746" spans="1:2" x14ac:dyDescent="0.25">
      <c r="A3746" s="3">
        <v>0.19</v>
      </c>
      <c r="B3746" s="3">
        <v>39.83</v>
      </c>
    </row>
    <row r="3747" spans="1:2" x14ac:dyDescent="0.25">
      <c r="A3747" s="2">
        <v>0.15</v>
      </c>
      <c r="B3747" s="2">
        <v>29.41</v>
      </c>
    </row>
    <row r="3748" spans="1:2" x14ac:dyDescent="0.25">
      <c r="A3748" s="3">
        <v>0.14000000000000001</v>
      </c>
      <c r="B3748" s="3">
        <v>38.71</v>
      </c>
    </row>
    <row r="3749" spans="1:2" x14ac:dyDescent="0.25">
      <c r="A3749" s="2">
        <v>0.75</v>
      </c>
      <c r="B3749" s="2">
        <v>32.99</v>
      </c>
    </row>
    <row r="3750" spans="1:2" x14ac:dyDescent="0.25">
      <c r="A3750" s="3">
        <v>0.62</v>
      </c>
      <c r="B3750" s="3">
        <v>29.8</v>
      </c>
    </row>
    <row r="3751" spans="1:2" x14ac:dyDescent="0.25">
      <c r="A3751" s="2">
        <v>0.57999999999999996</v>
      </c>
      <c r="B3751" s="2">
        <v>27.2</v>
      </c>
    </row>
    <row r="3752" spans="1:2" x14ac:dyDescent="0.25">
      <c r="A3752" s="3">
        <v>0.56000000000000005</v>
      </c>
      <c r="B3752" s="3">
        <v>30.15</v>
      </c>
    </row>
    <row r="3753" spans="1:2" x14ac:dyDescent="0.25">
      <c r="A3753" s="2">
        <v>0.54</v>
      </c>
      <c r="B3753" s="2">
        <v>36.07</v>
      </c>
    </row>
    <row r="3754" spans="1:2" x14ac:dyDescent="0.25">
      <c r="A3754" s="3">
        <v>0.47</v>
      </c>
      <c r="B3754" s="3">
        <v>35.22</v>
      </c>
    </row>
    <row r="3755" spans="1:2" x14ac:dyDescent="0.25">
      <c r="A3755" s="2">
        <v>0.4</v>
      </c>
      <c r="B3755" s="2">
        <v>29.69</v>
      </c>
    </row>
    <row r="3756" spans="1:2" x14ac:dyDescent="0.25">
      <c r="A3756" s="3">
        <v>0.37</v>
      </c>
      <c r="B3756" s="3">
        <v>37.270000000000003</v>
      </c>
    </row>
    <row r="3757" spans="1:2" x14ac:dyDescent="0.25">
      <c r="A3757" s="2">
        <v>0.3</v>
      </c>
      <c r="B3757" s="2">
        <v>35.04</v>
      </c>
    </row>
    <row r="3758" spans="1:2" x14ac:dyDescent="0.25">
      <c r="A3758" s="3">
        <v>0.18</v>
      </c>
      <c r="B3758" s="3">
        <v>38.64</v>
      </c>
    </row>
    <row r="3759" spans="1:2" x14ac:dyDescent="0.25">
      <c r="A3759" s="2">
        <v>0.17</v>
      </c>
      <c r="B3759" s="2">
        <v>36.159999999999997</v>
      </c>
    </row>
    <row r="3760" spans="1:2" x14ac:dyDescent="0.25">
      <c r="A3760" s="3">
        <v>0.16</v>
      </c>
      <c r="B3760" s="3">
        <v>33.11</v>
      </c>
    </row>
    <row r="3761" spans="1:2" x14ac:dyDescent="0.25">
      <c r="A3761" s="2">
        <v>0.62</v>
      </c>
      <c r="B3761" s="2">
        <v>36.96</v>
      </c>
    </row>
    <row r="3762" spans="1:2" x14ac:dyDescent="0.25">
      <c r="A3762" s="3">
        <v>0.61</v>
      </c>
      <c r="B3762" s="3">
        <v>35.42</v>
      </c>
    </row>
    <row r="3763" spans="1:2" x14ac:dyDescent="0.25">
      <c r="A3763" s="2">
        <v>0.6</v>
      </c>
      <c r="B3763" s="2">
        <v>33.68</v>
      </c>
    </row>
    <row r="3764" spans="1:2" x14ac:dyDescent="0.25">
      <c r="A3764" s="3">
        <v>0.44</v>
      </c>
      <c r="B3764" s="3">
        <v>34.51</v>
      </c>
    </row>
    <row r="3765" spans="1:2" x14ac:dyDescent="0.25">
      <c r="A3765" s="2">
        <v>0.43</v>
      </c>
      <c r="B3765" s="2">
        <v>38.700000000000003</v>
      </c>
    </row>
    <row r="3766" spans="1:2" x14ac:dyDescent="0.25">
      <c r="A3766" s="3">
        <v>0.35</v>
      </c>
      <c r="B3766" s="3">
        <v>37.15</v>
      </c>
    </row>
    <row r="3767" spans="1:2" x14ac:dyDescent="0.25">
      <c r="A3767" s="2">
        <v>0.31</v>
      </c>
      <c r="B3767" s="2">
        <v>39.049999999999997</v>
      </c>
    </row>
    <row r="3768" spans="1:2" x14ac:dyDescent="0.25">
      <c r="A3768" s="3">
        <v>0.28000000000000003</v>
      </c>
      <c r="B3768" s="3">
        <v>33.869999999999997</v>
      </c>
    </row>
    <row r="3769" spans="1:2" x14ac:dyDescent="0.25">
      <c r="A3769" s="2">
        <v>0.26</v>
      </c>
      <c r="B3769" s="2">
        <v>36.270000000000003</v>
      </c>
    </row>
    <row r="3770" spans="1:2" x14ac:dyDescent="0.25">
      <c r="A3770" s="3">
        <v>0.26</v>
      </c>
      <c r="B3770" s="3">
        <v>33.18</v>
      </c>
    </row>
    <row r="3771" spans="1:2" x14ac:dyDescent="0.25">
      <c r="A3771" s="2">
        <v>0.12</v>
      </c>
      <c r="B3771" s="2">
        <v>36.979999999999997</v>
      </c>
    </row>
    <row r="3772" spans="1:2" x14ac:dyDescent="0.25">
      <c r="A3772" s="3">
        <v>0.1</v>
      </c>
      <c r="B3772" s="3">
        <v>42.58</v>
      </c>
    </row>
    <row r="3773" spans="1:2" x14ac:dyDescent="0.25">
      <c r="A3773" s="2">
        <v>2.12</v>
      </c>
      <c r="B3773" s="2">
        <v>23.13</v>
      </c>
    </row>
    <row r="3774" spans="1:2" x14ac:dyDescent="0.25">
      <c r="A3774" s="3">
        <v>0.77</v>
      </c>
      <c r="B3774" s="3">
        <v>30.36</v>
      </c>
    </row>
    <row r="3775" spans="1:2" x14ac:dyDescent="0.25">
      <c r="A3775" s="2">
        <v>0.75</v>
      </c>
      <c r="B3775" s="2">
        <v>35.21</v>
      </c>
    </row>
    <row r="3776" spans="1:2" x14ac:dyDescent="0.25">
      <c r="A3776" s="3">
        <v>0.73</v>
      </c>
      <c r="B3776" s="3">
        <v>30.86</v>
      </c>
    </row>
    <row r="3777" spans="1:2" x14ac:dyDescent="0.25">
      <c r="A3777" s="2">
        <v>0.72</v>
      </c>
      <c r="B3777" s="2">
        <v>31.54</v>
      </c>
    </row>
    <row r="3778" spans="1:2" x14ac:dyDescent="0.25">
      <c r="A3778" s="3">
        <v>0.47</v>
      </c>
      <c r="B3778" s="3">
        <v>30.22</v>
      </c>
    </row>
    <row r="3779" spans="1:2" x14ac:dyDescent="0.25">
      <c r="A3779" s="2">
        <v>0.47</v>
      </c>
      <c r="B3779" s="2">
        <v>27.67</v>
      </c>
    </row>
    <row r="3780" spans="1:2" x14ac:dyDescent="0.25">
      <c r="A3780" s="3">
        <v>0.45</v>
      </c>
      <c r="B3780" s="3">
        <v>31.46</v>
      </c>
    </row>
    <row r="3781" spans="1:2" x14ac:dyDescent="0.25">
      <c r="A3781" s="2">
        <v>0.45</v>
      </c>
      <c r="B3781" s="2">
        <v>36.25</v>
      </c>
    </row>
    <row r="3782" spans="1:2" x14ac:dyDescent="0.25">
      <c r="A3782" s="3">
        <v>0.42</v>
      </c>
      <c r="B3782" s="3">
        <v>36.72</v>
      </c>
    </row>
    <row r="3783" spans="1:2" x14ac:dyDescent="0.25">
      <c r="A3783" s="2">
        <v>0.33</v>
      </c>
      <c r="B3783" s="2">
        <v>35.06</v>
      </c>
    </row>
    <row r="3784" spans="1:2" x14ac:dyDescent="0.25">
      <c r="A3784" s="3">
        <v>0.18</v>
      </c>
      <c r="B3784" s="3">
        <v>38.270000000000003</v>
      </c>
    </row>
    <row r="3785" spans="1:2" x14ac:dyDescent="0.25">
      <c r="A3785" s="2">
        <v>0.69</v>
      </c>
      <c r="B3785" s="2">
        <v>32.229999999999997</v>
      </c>
    </row>
    <row r="3786" spans="1:2" x14ac:dyDescent="0.25">
      <c r="A3786" s="3">
        <v>0.67</v>
      </c>
      <c r="B3786" s="3">
        <v>31.72</v>
      </c>
    </row>
    <row r="3787" spans="1:2" x14ac:dyDescent="0.25">
      <c r="A3787" s="2">
        <v>0.5</v>
      </c>
      <c r="B3787" s="2">
        <v>31.65</v>
      </c>
    </row>
    <row r="3788" spans="1:2" x14ac:dyDescent="0.25">
      <c r="A3788" s="3">
        <v>0.42</v>
      </c>
      <c r="B3788" s="3">
        <v>29.3</v>
      </c>
    </row>
    <row r="3789" spans="1:2" x14ac:dyDescent="0.25">
      <c r="A3789" s="2">
        <v>0.36</v>
      </c>
      <c r="B3789" s="2">
        <v>34.68</v>
      </c>
    </row>
    <row r="3790" spans="1:2" x14ac:dyDescent="0.25">
      <c r="A3790" s="3">
        <v>0.36</v>
      </c>
      <c r="B3790" s="3">
        <v>28.04</v>
      </c>
    </row>
    <row r="3791" spans="1:2" x14ac:dyDescent="0.25">
      <c r="A3791" s="2">
        <v>0.33</v>
      </c>
      <c r="B3791" s="2">
        <v>32.42</v>
      </c>
    </row>
    <row r="3792" spans="1:2" x14ac:dyDescent="0.25">
      <c r="A3792" s="3">
        <v>0.32</v>
      </c>
      <c r="B3792" s="3">
        <v>38.69</v>
      </c>
    </row>
    <row r="3793" spans="1:2" x14ac:dyDescent="0.25">
      <c r="A3793" s="2">
        <v>0.3</v>
      </c>
      <c r="B3793" s="2">
        <v>34.75</v>
      </c>
    </row>
    <row r="3794" spans="1:2" x14ac:dyDescent="0.25">
      <c r="A3794" s="3">
        <v>0.27</v>
      </c>
      <c r="B3794" s="3">
        <v>32.770000000000003</v>
      </c>
    </row>
    <row r="3795" spans="1:2" x14ac:dyDescent="0.25">
      <c r="A3795" s="2">
        <v>0.25</v>
      </c>
      <c r="B3795" s="2">
        <v>39.090000000000003</v>
      </c>
    </row>
    <row r="3796" spans="1:2" x14ac:dyDescent="0.25">
      <c r="A3796" s="3">
        <v>0.24</v>
      </c>
      <c r="B3796" s="3">
        <v>37.75</v>
      </c>
    </row>
    <row r="3797" spans="1:2" x14ac:dyDescent="0.25">
      <c r="A3797" s="2">
        <v>0.65</v>
      </c>
      <c r="B3797" s="2">
        <v>37</v>
      </c>
    </row>
    <row r="3798" spans="1:2" x14ac:dyDescent="0.25">
      <c r="A3798" s="3">
        <v>0.59</v>
      </c>
      <c r="B3798" s="3">
        <v>28.32</v>
      </c>
    </row>
    <row r="3799" spans="1:2" x14ac:dyDescent="0.25">
      <c r="A3799" s="2">
        <v>0.57999999999999996</v>
      </c>
      <c r="B3799" s="2">
        <v>30.57</v>
      </c>
    </row>
    <row r="3800" spans="1:2" x14ac:dyDescent="0.25">
      <c r="A3800" s="3">
        <v>0.55000000000000004</v>
      </c>
      <c r="B3800" s="3">
        <v>27.37</v>
      </c>
    </row>
    <row r="3801" spans="1:2" x14ac:dyDescent="0.25">
      <c r="A3801" s="2">
        <v>0.53</v>
      </c>
      <c r="B3801" s="2">
        <v>34.1</v>
      </c>
    </row>
    <row r="3802" spans="1:2" x14ac:dyDescent="0.25">
      <c r="A3802" s="3">
        <v>0.52</v>
      </c>
      <c r="B3802" s="3">
        <v>36.380000000000003</v>
      </c>
    </row>
    <row r="3803" spans="1:2" x14ac:dyDescent="0.25">
      <c r="A3803" s="2">
        <v>0.37</v>
      </c>
      <c r="B3803" s="2">
        <v>30.11</v>
      </c>
    </row>
    <row r="3804" spans="1:2" x14ac:dyDescent="0.25">
      <c r="A3804" s="3">
        <v>0.31</v>
      </c>
      <c r="B3804" s="3">
        <v>38.17</v>
      </c>
    </row>
    <row r="3805" spans="1:2" x14ac:dyDescent="0.25">
      <c r="A3805" s="2">
        <v>0.28000000000000003</v>
      </c>
      <c r="B3805" s="2">
        <v>36.89</v>
      </c>
    </row>
    <row r="3806" spans="1:2" x14ac:dyDescent="0.25">
      <c r="A3806" s="3">
        <v>0.21</v>
      </c>
      <c r="B3806" s="3">
        <v>41.17</v>
      </c>
    </row>
    <row r="3807" spans="1:2" x14ac:dyDescent="0.25">
      <c r="A3807" s="2">
        <v>0.19</v>
      </c>
      <c r="B3807" s="2">
        <v>32.979999999999997</v>
      </c>
    </row>
    <row r="3808" spans="1:2" x14ac:dyDescent="0.25">
      <c r="A3808" s="3">
        <v>0.08</v>
      </c>
      <c r="B3808" s="3">
        <v>34.950000000000003</v>
      </c>
    </row>
    <row r="3809" spans="1:2" x14ac:dyDescent="0.25">
      <c r="A3809" s="2">
        <v>0.75</v>
      </c>
      <c r="B3809" s="2">
        <v>31.11</v>
      </c>
    </row>
    <row r="3810" spans="1:2" x14ac:dyDescent="0.25">
      <c r="A3810" s="3">
        <v>0.7</v>
      </c>
      <c r="B3810" s="3">
        <v>33.159999999999997</v>
      </c>
    </row>
    <row r="3811" spans="1:2" x14ac:dyDescent="0.25">
      <c r="A3811" s="2">
        <v>0.67</v>
      </c>
      <c r="B3811" s="2">
        <v>37.090000000000003</v>
      </c>
    </row>
    <row r="3812" spans="1:2" x14ac:dyDescent="0.25">
      <c r="A3812" s="3">
        <v>0.61</v>
      </c>
      <c r="B3812" s="3">
        <v>34.19</v>
      </c>
    </row>
    <row r="3813" spans="1:2" x14ac:dyDescent="0.25">
      <c r="A3813" s="2">
        <v>0.56999999999999995</v>
      </c>
      <c r="B3813" s="2">
        <v>31.76</v>
      </c>
    </row>
    <row r="3814" spans="1:2" x14ac:dyDescent="0.25">
      <c r="A3814" s="3">
        <v>0.52</v>
      </c>
      <c r="B3814" s="3">
        <v>31.05</v>
      </c>
    </row>
    <row r="3815" spans="1:2" x14ac:dyDescent="0.25">
      <c r="A3815" s="2">
        <v>0.47</v>
      </c>
      <c r="B3815" s="2">
        <v>28.68</v>
      </c>
    </row>
    <row r="3816" spans="1:2" x14ac:dyDescent="0.25">
      <c r="A3816" s="3">
        <v>0.47</v>
      </c>
      <c r="B3816" s="3">
        <v>31.38</v>
      </c>
    </row>
    <row r="3817" spans="1:2" x14ac:dyDescent="0.25">
      <c r="A3817" s="2">
        <v>0.4</v>
      </c>
      <c r="B3817" s="2">
        <v>36.630000000000003</v>
      </c>
    </row>
    <row r="3818" spans="1:2" x14ac:dyDescent="0.25">
      <c r="A3818" s="3">
        <v>0.38</v>
      </c>
      <c r="B3818" s="3">
        <v>35.46</v>
      </c>
    </row>
    <row r="3819" spans="1:2" x14ac:dyDescent="0.25">
      <c r="A3819" s="2">
        <v>0.3</v>
      </c>
      <c r="B3819" s="2">
        <v>32.520000000000003</v>
      </c>
    </row>
    <row r="3820" spans="1:2" x14ac:dyDescent="0.25">
      <c r="A3820" s="3">
        <v>0.17</v>
      </c>
      <c r="B3820" s="3">
        <v>41.29</v>
      </c>
    </row>
    <row r="3821" spans="1:2" x14ac:dyDescent="0.25">
      <c r="A3821" s="2">
        <v>0.89</v>
      </c>
      <c r="B3821" s="2">
        <v>30.37</v>
      </c>
    </row>
    <row r="3822" spans="1:2" x14ac:dyDescent="0.25">
      <c r="A3822" s="3">
        <v>0.78</v>
      </c>
      <c r="B3822" s="3">
        <v>31.79</v>
      </c>
    </row>
    <row r="3823" spans="1:2" x14ac:dyDescent="0.25">
      <c r="A3823" s="2">
        <v>0.6</v>
      </c>
      <c r="B3823" s="2">
        <v>29.13</v>
      </c>
    </row>
    <row r="3824" spans="1:2" x14ac:dyDescent="0.25">
      <c r="A3824" s="3">
        <v>0.59</v>
      </c>
      <c r="B3824" s="3">
        <v>32.79</v>
      </c>
    </row>
    <row r="3825" spans="1:2" x14ac:dyDescent="0.25">
      <c r="A3825" s="2">
        <v>0.55000000000000004</v>
      </c>
      <c r="B3825" s="2">
        <v>35.229999999999997</v>
      </c>
    </row>
    <row r="3826" spans="1:2" x14ac:dyDescent="0.25">
      <c r="A3826" s="3">
        <v>0.55000000000000004</v>
      </c>
      <c r="B3826" s="3">
        <v>36.54</v>
      </c>
    </row>
    <row r="3827" spans="1:2" x14ac:dyDescent="0.25">
      <c r="A3827" s="2">
        <v>0.52</v>
      </c>
      <c r="B3827" s="2">
        <v>34.6</v>
      </c>
    </row>
    <row r="3828" spans="1:2" x14ac:dyDescent="0.25">
      <c r="A3828" s="3">
        <v>0.5</v>
      </c>
      <c r="B3828" s="3">
        <v>30.07</v>
      </c>
    </row>
    <row r="3829" spans="1:2" x14ac:dyDescent="0.25">
      <c r="A3829" s="2">
        <v>0.36</v>
      </c>
      <c r="B3829" s="2">
        <v>37.22</v>
      </c>
    </row>
    <row r="3830" spans="1:2" x14ac:dyDescent="0.25">
      <c r="A3830" s="3">
        <v>0.34</v>
      </c>
      <c r="B3830" s="3">
        <v>32.950000000000003</v>
      </c>
    </row>
    <row r="3831" spans="1:2" x14ac:dyDescent="0.25">
      <c r="A3831" s="2">
        <v>0.33</v>
      </c>
      <c r="B3831" s="2">
        <v>30.45</v>
      </c>
    </row>
    <row r="3832" spans="1:2" x14ac:dyDescent="0.25">
      <c r="A3832" s="3">
        <v>0.23</v>
      </c>
      <c r="B3832" s="3">
        <v>30.83</v>
      </c>
    </row>
    <row r="3833" spans="1:2" x14ac:dyDescent="0.25">
      <c r="A3833" s="2">
        <v>2.4700000000000002</v>
      </c>
      <c r="B3833" s="2">
        <v>20.98</v>
      </c>
    </row>
    <row r="3834" spans="1:2" x14ac:dyDescent="0.25">
      <c r="A3834" s="3">
        <v>1.1000000000000001</v>
      </c>
      <c r="B3834" s="3">
        <v>26.95</v>
      </c>
    </row>
    <row r="3835" spans="1:2" x14ac:dyDescent="0.25">
      <c r="A3835" s="2">
        <v>0.67</v>
      </c>
      <c r="B3835" s="2">
        <v>34.69</v>
      </c>
    </row>
    <row r="3836" spans="1:2" x14ac:dyDescent="0.25">
      <c r="A3836" s="3">
        <v>0.65</v>
      </c>
      <c r="B3836" s="3">
        <v>31.24</v>
      </c>
    </row>
    <row r="3837" spans="1:2" x14ac:dyDescent="0.25">
      <c r="A3837" s="2">
        <v>0.59</v>
      </c>
      <c r="B3837" s="2">
        <v>33.729999999999997</v>
      </c>
    </row>
    <row r="3838" spans="1:2" x14ac:dyDescent="0.25">
      <c r="A3838" s="3">
        <v>0.59</v>
      </c>
      <c r="B3838" s="3">
        <v>29.14</v>
      </c>
    </row>
    <row r="3839" spans="1:2" x14ac:dyDescent="0.25">
      <c r="A3839" s="2">
        <v>0.53</v>
      </c>
      <c r="B3839" s="2">
        <v>34.25</v>
      </c>
    </row>
    <row r="3840" spans="1:2" x14ac:dyDescent="0.25">
      <c r="A3840" s="3">
        <v>0.5</v>
      </c>
      <c r="B3840" s="3">
        <v>40.33</v>
      </c>
    </row>
    <row r="3841" spans="1:2" x14ac:dyDescent="0.25">
      <c r="A3841" s="2">
        <v>0.41</v>
      </c>
      <c r="B3841" s="2">
        <v>32.93</v>
      </c>
    </row>
    <row r="3842" spans="1:2" x14ac:dyDescent="0.25">
      <c r="A3842" s="3">
        <v>0.37</v>
      </c>
      <c r="B3842" s="3">
        <v>32.61</v>
      </c>
    </row>
    <row r="3843" spans="1:2" x14ac:dyDescent="0.25">
      <c r="A3843" s="2">
        <v>0.35</v>
      </c>
      <c r="B3843" s="2">
        <v>37.74</v>
      </c>
    </row>
    <row r="3844" spans="1:2" x14ac:dyDescent="0.25">
      <c r="A3844" s="3">
        <v>0.28000000000000003</v>
      </c>
      <c r="B3844" s="3">
        <v>29.92</v>
      </c>
    </row>
    <row r="3845" spans="1:2" x14ac:dyDescent="0.25">
      <c r="A3845" s="2">
        <v>0.63</v>
      </c>
      <c r="B3845" s="2">
        <v>30.34</v>
      </c>
    </row>
    <row r="3846" spans="1:2" x14ac:dyDescent="0.25">
      <c r="A3846" s="3">
        <v>0.62</v>
      </c>
      <c r="B3846" s="3">
        <v>38.549999999999997</v>
      </c>
    </row>
    <row r="3847" spans="1:2" x14ac:dyDescent="0.25">
      <c r="A3847" s="2">
        <v>0.54</v>
      </c>
      <c r="B3847" s="2">
        <v>28.54</v>
      </c>
    </row>
    <row r="3848" spans="1:2" x14ac:dyDescent="0.25">
      <c r="A3848" s="3">
        <v>0.46</v>
      </c>
      <c r="B3848" s="3">
        <v>37.549999999999997</v>
      </c>
    </row>
    <row r="3849" spans="1:2" x14ac:dyDescent="0.25">
      <c r="A3849" s="2">
        <v>0.38</v>
      </c>
      <c r="B3849" s="2">
        <v>37.799999999999997</v>
      </c>
    </row>
    <row r="3850" spans="1:2" x14ac:dyDescent="0.25">
      <c r="A3850" s="3">
        <v>0.27</v>
      </c>
      <c r="B3850" s="3">
        <v>38.26</v>
      </c>
    </row>
    <row r="3851" spans="1:2" x14ac:dyDescent="0.25">
      <c r="A3851" s="2">
        <v>0.27</v>
      </c>
      <c r="B3851" s="2">
        <v>33.869999999999997</v>
      </c>
    </row>
    <row r="3852" spans="1:2" x14ac:dyDescent="0.25">
      <c r="A3852" s="3">
        <v>0.27</v>
      </c>
      <c r="B3852" s="3">
        <v>32.46</v>
      </c>
    </row>
    <row r="3853" spans="1:2" x14ac:dyDescent="0.25">
      <c r="A3853" s="2">
        <v>0.22</v>
      </c>
      <c r="B3853" s="2">
        <v>35.799999999999997</v>
      </c>
    </row>
    <row r="3854" spans="1:2" x14ac:dyDescent="0.25">
      <c r="A3854" s="3">
        <v>0.22</v>
      </c>
      <c r="B3854" s="3">
        <v>34.24</v>
      </c>
    </row>
    <row r="3855" spans="1:2" x14ac:dyDescent="0.25">
      <c r="A3855" s="2">
        <v>0.18</v>
      </c>
      <c r="B3855" s="2">
        <v>34.619999999999997</v>
      </c>
    </row>
    <row r="3856" spans="1:2" x14ac:dyDescent="0.25">
      <c r="A3856" s="3">
        <v>0.09</v>
      </c>
      <c r="B3856" s="3">
        <v>37.5</v>
      </c>
    </row>
    <row r="3857" spans="1:2" x14ac:dyDescent="0.25">
      <c r="A3857" s="2">
        <v>0.91</v>
      </c>
      <c r="B3857" s="2">
        <v>30</v>
      </c>
    </row>
    <row r="3858" spans="1:2" x14ac:dyDescent="0.25">
      <c r="A3858" s="3">
        <v>0.74</v>
      </c>
      <c r="B3858" s="3">
        <v>33.549999999999997</v>
      </c>
    </row>
    <row r="3859" spans="1:2" x14ac:dyDescent="0.25">
      <c r="A3859" s="2">
        <v>0.57999999999999996</v>
      </c>
      <c r="B3859" s="2">
        <v>32.950000000000003</v>
      </c>
    </row>
    <row r="3860" spans="1:2" x14ac:dyDescent="0.25">
      <c r="A3860" s="3">
        <v>0.56999999999999995</v>
      </c>
      <c r="B3860" s="3">
        <v>38.96</v>
      </c>
    </row>
    <row r="3861" spans="1:2" x14ac:dyDescent="0.25">
      <c r="A3861" s="2">
        <v>0.37</v>
      </c>
      <c r="B3861" s="2">
        <v>31.59</v>
      </c>
    </row>
    <row r="3862" spans="1:2" x14ac:dyDescent="0.25">
      <c r="A3862" s="3">
        <v>0.28000000000000003</v>
      </c>
      <c r="B3862" s="3">
        <v>32.03</v>
      </c>
    </row>
    <row r="3863" spans="1:2" x14ac:dyDescent="0.25">
      <c r="A3863" s="2">
        <v>0.27</v>
      </c>
      <c r="B3863" s="2">
        <v>37.46</v>
      </c>
    </row>
    <row r="3864" spans="1:2" x14ac:dyDescent="0.25">
      <c r="A3864" s="3">
        <v>0.26</v>
      </c>
      <c r="B3864" s="3">
        <v>38.200000000000003</v>
      </c>
    </row>
    <row r="3865" spans="1:2" x14ac:dyDescent="0.25">
      <c r="A3865" s="2">
        <v>0.18</v>
      </c>
      <c r="B3865" s="2">
        <v>43.89</v>
      </c>
    </row>
    <row r="3866" spans="1:2" x14ac:dyDescent="0.25">
      <c r="A3866" s="3">
        <v>0.14000000000000001</v>
      </c>
      <c r="B3866" s="3">
        <v>41.01</v>
      </c>
    </row>
    <row r="3867" spans="1:2" x14ac:dyDescent="0.25">
      <c r="A3867" s="2">
        <v>0.08</v>
      </c>
      <c r="B3867" s="2">
        <v>35.369999999999997</v>
      </c>
    </row>
    <row r="3868" spans="1:2" x14ac:dyDescent="0.25">
      <c r="A3868" s="3">
        <v>7.0000000000000007E-2</v>
      </c>
      <c r="B3868" s="3">
        <v>38.57</v>
      </c>
    </row>
    <row r="3869" spans="1:2" x14ac:dyDescent="0.25">
      <c r="A3869" s="2">
        <v>0.79</v>
      </c>
      <c r="B3869" s="2">
        <v>37.9</v>
      </c>
    </row>
    <row r="3870" spans="1:2" x14ac:dyDescent="0.25">
      <c r="A3870" s="3">
        <v>0.71</v>
      </c>
      <c r="B3870" s="3">
        <v>32.950000000000003</v>
      </c>
    </row>
    <row r="3871" spans="1:2" x14ac:dyDescent="0.25">
      <c r="A3871" s="2">
        <v>0.64</v>
      </c>
      <c r="B3871" s="2">
        <v>32.200000000000003</v>
      </c>
    </row>
    <row r="3872" spans="1:2" x14ac:dyDescent="0.25">
      <c r="A3872" s="3">
        <v>0.56000000000000005</v>
      </c>
      <c r="B3872" s="3">
        <v>31.49</v>
      </c>
    </row>
    <row r="3873" spans="1:2" x14ac:dyDescent="0.25">
      <c r="A3873" s="2">
        <v>0.46</v>
      </c>
      <c r="B3873" s="2">
        <v>36.1</v>
      </c>
    </row>
    <row r="3874" spans="1:2" x14ac:dyDescent="0.25">
      <c r="A3874" s="3">
        <v>0.44</v>
      </c>
      <c r="B3874" s="3">
        <v>33.020000000000003</v>
      </c>
    </row>
    <row r="3875" spans="1:2" x14ac:dyDescent="0.25">
      <c r="A3875" s="2">
        <v>0.43</v>
      </c>
      <c r="B3875" s="2">
        <v>33.549999999999997</v>
      </c>
    </row>
    <row r="3876" spans="1:2" x14ac:dyDescent="0.25">
      <c r="A3876" s="3">
        <v>0.4</v>
      </c>
      <c r="B3876" s="3">
        <v>33.369999999999997</v>
      </c>
    </row>
    <row r="3877" spans="1:2" x14ac:dyDescent="0.25">
      <c r="A3877" s="2">
        <v>0.32</v>
      </c>
      <c r="B3877" s="2">
        <v>38.1</v>
      </c>
    </row>
    <row r="3878" spans="1:2" x14ac:dyDescent="0.25">
      <c r="A3878" s="3">
        <v>0.27</v>
      </c>
      <c r="B3878" s="3">
        <v>37.090000000000003</v>
      </c>
    </row>
    <row r="3879" spans="1:2" x14ac:dyDescent="0.25">
      <c r="A3879" s="2">
        <v>0.21</v>
      </c>
      <c r="B3879" s="2">
        <v>35.950000000000003</v>
      </c>
    </row>
    <row r="3880" spans="1:2" x14ac:dyDescent="0.25">
      <c r="A3880" s="3">
        <v>0.19</v>
      </c>
      <c r="B3880" s="3">
        <v>36.130000000000003</v>
      </c>
    </row>
    <row r="3881" spans="1:2" x14ac:dyDescent="0.25">
      <c r="A3881" s="2">
        <v>0.74</v>
      </c>
      <c r="B3881" s="2">
        <v>30.9</v>
      </c>
    </row>
    <row r="3882" spans="1:2" x14ac:dyDescent="0.25">
      <c r="A3882" s="3">
        <v>0.61</v>
      </c>
      <c r="B3882" s="3">
        <v>39.369999999999997</v>
      </c>
    </row>
    <row r="3883" spans="1:2" x14ac:dyDescent="0.25">
      <c r="A3883" s="2">
        <v>0.6</v>
      </c>
      <c r="B3883" s="2">
        <v>37.57</v>
      </c>
    </row>
    <row r="3884" spans="1:2" x14ac:dyDescent="0.25">
      <c r="A3884" s="3">
        <v>0.5</v>
      </c>
      <c r="B3884" s="3">
        <v>36.69</v>
      </c>
    </row>
    <row r="3885" spans="1:2" x14ac:dyDescent="0.25">
      <c r="A3885" s="2">
        <v>0.44</v>
      </c>
      <c r="B3885" s="2">
        <v>37.22</v>
      </c>
    </row>
    <row r="3886" spans="1:2" x14ac:dyDescent="0.25">
      <c r="A3886" s="3">
        <v>0.44</v>
      </c>
      <c r="B3886" s="3">
        <v>31.29</v>
      </c>
    </row>
    <row r="3887" spans="1:2" x14ac:dyDescent="0.25">
      <c r="A3887" s="2">
        <v>0.43</v>
      </c>
      <c r="B3887" s="2">
        <v>28.13</v>
      </c>
    </row>
    <row r="3888" spans="1:2" x14ac:dyDescent="0.25">
      <c r="A3888" s="3">
        <v>0.34</v>
      </c>
      <c r="B3888" s="3">
        <v>35.65</v>
      </c>
    </row>
    <row r="3889" spans="1:2" x14ac:dyDescent="0.25">
      <c r="A3889" s="2">
        <v>0.3</v>
      </c>
      <c r="B3889" s="2">
        <v>34.64</v>
      </c>
    </row>
    <row r="3890" spans="1:2" x14ac:dyDescent="0.25">
      <c r="A3890" s="3">
        <v>0.17</v>
      </c>
      <c r="B3890" s="3">
        <v>29.53</v>
      </c>
    </row>
    <row r="3891" spans="1:2" x14ac:dyDescent="0.25">
      <c r="A3891" s="2">
        <v>0.14000000000000001</v>
      </c>
      <c r="B3891" s="2">
        <v>30.37</v>
      </c>
    </row>
    <row r="3892" spans="1:2" x14ac:dyDescent="0.25">
      <c r="A3892" s="3">
        <v>7.0000000000000007E-2</v>
      </c>
      <c r="B3892" s="3">
        <v>42.35</v>
      </c>
    </row>
    <row r="3893" spans="1:2" x14ac:dyDescent="0.25">
      <c r="A3893" s="2">
        <v>0.99</v>
      </c>
      <c r="B3893" s="2">
        <v>28.23</v>
      </c>
    </row>
    <row r="3894" spans="1:2" x14ac:dyDescent="0.25">
      <c r="A3894" s="3">
        <v>0.85</v>
      </c>
      <c r="B3894" s="3">
        <v>34.18</v>
      </c>
    </row>
    <row r="3895" spans="1:2" x14ac:dyDescent="0.25">
      <c r="A3895" s="2">
        <v>0.49</v>
      </c>
      <c r="B3895" s="2">
        <v>40.32</v>
      </c>
    </row>
    <row r="3896" spans="1:2" x14ac:dyDescent="0.25">
      <c r="A3896" s="3">
        <v>0.48</v>
      </c>
      <c r="B3896" s="3">
        <v>32.44</v>
      </c>
    </row>
    <row r="3897" spans="1:2" x14ac:dyDescent="0.25">
      <c r="A3897" s="2">
        <v>0.47</v>
      </c>
      <c r="B3897" s="2">
        <v>32.22</v>
      </c>
    </row>
    <row r="3898" spans="1:2" x14ac:dyDescent="0.25">
      <c r="A3898" s="3">
        <v>0.4</v>
      </c>
      <c r="B3898" s="3">
        <v>34.659999999999997</v>
      </c>
    </row>
    <row r="3899" spans="1:2" x14ac:dyDescent="0.25">
      <c r="A3899" s="2">
        <v>0.4</v>
      </c>
      <c r="B3899" s="2">
        <v>38.78</v>
      </c>
    </row>
    <row r="3900" spans="1:2" x14ac:dyDescent="0.25">
      <c r="A3900" s="3">
        <v>0.37</v>
      </c>
      <c r="B3900" s="3">
        <v>37.32</v>
      </c>
    </row>
    <row r="3901" spans="1:2" x14ac:dyDescent="0.25">
      <c r="A3901" s="2">
        <v>0.35</v>
      </c>
      <c r="B3901" s="2">
        <v>30.79</v>
      </c>
    </row>
    <row r="3902" spans="1:2" x14ac:dyDescent="0.25">
      <c r="A3902" s="3">
        <v>0.3</v>
      </c>
      <c r="B3902" s="3">
        <v>35.97</v>
      </c>
    </row>
    <row r="3903" spans="1:2" x14ac:dyDescent="0.25">
      <c r="A3903" s="2">
        <v>0.14000000000000001</v>
      </c>
      <c r="B3903" s="2">
        <v>37.979999999999997</v>
      </c>
    </row>
    <row r="3904" spans="1:2" x14ac:dyDescent="0.25">
      <c r="A3904" s="3">
        <v>0.01</v>
      </c>
      <c r="B3904" s="3">
        <v>34.18</v>
      </c>
    </row>
    <row r="3905" spans="1:2" x14ac:dyDescent="0.25">
      <c r="A3905" s="2">
        <v>0.84</v>
      </c>
      <c r="B3905" s="2">
        <v>27.76</v>
      </c>
    </row>
    <row r="3906" spans="1:2" x14ac:dyDescent="0.25">
      <c r="A3906" s="3">
        <v>0.72</v>
      </c>
      <c r="B3906" s="3">
        <v>28.37</v>
      </c>
    </row>
    <row r="3907" spans="1:2" x14ac:dyDescent="0.25">
      <c r="A3907" s="2">
        <v>0.67</v>
      </c>
      <c r="B3907" s="2">
        <v>31.13</v>
      </c>
    </row>
    <row r="3908" spans="1:2" x14ac:dyDescent="0.25">
      <c r="A3908" s="3">
        <v>0.63</v>
      </c>
      <c r="B3908" s="3">
        <v>28.56</v>
      </c>
    </row>
    <row r="3909" spans="1:2" x14ac:dyDescent="0.25">
      <c r="A3909" s="2">
        <v>0.6</v>
      </c>
      <c r="B3909" s="2">
        <v>35.72</v>
      </c>
    </row>
    <row r="3910" spans="1:2" x14ac:dyDescent="0.25">
      <c r="A3910" s="3">
        <v>0.54</v>
      </c>
      <c r="B3910" s="3">
        <v>36.35</v>
      </c>
    </row>
    <row r="3911" spans="1:2" x14ac:dyDescent="0.25">
      <c r="A3911" s="2">
        <v>0.41</v>
      </c>
      <c r="B3911" s="2">
        <v>35.32</v>
      </c>
    </row>
    <row r="3912" spans="1:2" x14ac:dyDescent="0.25">
      <c r="A3912" s="3">
        <v>0.32</v>
      </c>
      <c r="B3912" s="3">
        <v>32.42</v>
      </c>
    </row>
    <row r="3913" spans="1:2" x14ac:dyDescent="0.25">
      <c r="A3913" s="2">
        <v>0.27</v>
      </c>
      <c r="B3913" s="2">
        <v>37.72</v>
      </c>
    </row>
    <row r="3914" spans="1:2" x14ac:dyDescent="0.25">
      <c r="A3914" s="3">
        <v>0.25</v>
      </c>
      <c r="B3914" s="3">
        <v>36.840000000000003</v>
      </c>
    </row>
    <row r="3915" spans="1:2" x14ac:dyDescent="0.25">
      <c r="A3915" s="2">
        <v>7.0000000000000007E-2</v>
      </c>
      <c r="B3915" s="2">
        <v>31.35</v>
      </c>
    </row>
    <row r="3916" spans="1:2" x14ac:dyDescent="0.25">
      <c r="A3916" s="3">
        <v>7.0000000000000007E-2</v>
      </c>
      <c r="B3916" s="3">
        <v>34.909999999999997</v>
      </c>
    </row>
    <row r="3917" spans="1:2" x14ac:dyDescent="0.25">
      <c r="A3917" s="2">
        <v>0.68</v>
      </c>
      <c r="B3917" s="2">
        <v>26.43</v>
      </c>
    </row>
    <row r="3918" spans="1:2" x14ac:dyDescent="0.25">
      <c r="A3918" s="3">
        <v>0.55000000000000004</v>
      </c>
      <c r="B3918" s="3">
        <v>35.64</v>
      </c>
    </row>
    <row r="3919" spans="1:2" x14ac:dyDescent="0.25">
      <c r="A3919" s="2">
        <v>0.45</v>
      </c>
      <c r="B3919" s="2">
        <v>32.32</v>
      </c>
    </row>
    <row r="3920" spans="1:2" x14ac:dyDescent="0.25">
      <c r="A3920" s="3">
        <v>0.44</v>
      </c>
      <c r="B3920" s="3">
        <v>38.369999999999997</v>
      </c>
    </row>
    <row r="3921" spans="1:2" x14ac:dyDescent="0.25">
      <c r="A3921" s="2">
        <v>0.38</v>
      </c>
      <c r="B3921" s="2">
        <v>35.770000000000003</v>
      </c>
    </row>
    <row r="3922" spans="1:2" x14ac:dyDescent="0.25">
      <c r="A3922" s="3">
        <v>0.33</v>
      </c>
      <c r="B3922" s="3">
        <v>29.9</v>
      </c>
    </row>
    <row r="3923" spans="1:2" x14ac:dyDescent="0.25">
      <c r="A3923" s="2">
        <v>0.28000000000000003</v>
      </c>
      <c r="B3923" s="2">
        <v>36.82</v>
      </c>
    </row>
    <row r="3924" spans="1:2" x14ac:dyDescent="0.25">
      <c r="A3924" s="3">
        <v>0.27</v>
      </c>
      <c r="B3924" s="3">
        <v>32.57</v>
      </c>
    </row>
    <row r="3925" spans="1:2" x14ac:dyDescent="0.25">
      <c r="A3925" s="2">
        <v>0.26</v>
      </c>
      <c r="B3925" s="2">
        <v>34.07</v>
      </c>
    </row>
    <row r="3926" spans="1:2" x14ac:dyDescent="0.25">
      <c r="A3926" s="3">
        <v>0.26</v>
      </c>
      <c r="B3926" s="3">
        <v>30.42</v>
      </c>
    </row>
    <row r="3927" spans="1:2" x14ac:dyDescent="0.25">
      <c r="A3927" s="2">
        <v>0.21</v>
      </c>
      <c r="B3927" s="2">
        <v>35.82</v>
      </c>
    </row>
    <row r="3928" spans="1:2" x14ac:dyDescent="0.25">
      <c r="A3928" s="3">
        <v>0.19</v>
      </c>
      <c r="B3928" s="3">
        <v>35.11</v>
      </c>
    </row>
    <row r="3929" spans="1:2" x14ac:dyDescent="0.25">
      <c r="A3929" s="2">
        <v>0.93</v>
      </c>
      <c r="B3929" s="2">
        <v>28.95</v>
      </c>
    </row>
    <row r="3930" spans="1:2" x14ac:dyDescent="0.25">
      <c r="A3930" s="3">
        <v>0.78</v>
      </c>
      <c r="B3930" s="3">
        <v>34.04</v>
      </c>
    </row>
    <row r="3931" spans="1:2" x14ac:dyDescent="0.25">
      <c r="A3931" s="2">
        <v>0.67</v>
      </c>
      <c r="B3931" s="2">
        <v>34.57</v>
      </c>
    </row>
    <row r="3932" spans="1:2" x14ac:dyDescent="0.25">
      <c r="A3932" s="3">
        <v>0.55000000000000004</v>
      </c>
      <c r="B3932" s="3">
        <v>29.33</v>
      </c>
    </row>
    <row r="3933" spans="1:2" x14ac:dyDescent="0.25">
      <c r="A3933" s="2">
        <v>0.51</v>
      </c>
      <c r="B3933" s="2">
        <v>31.01</v>
      </c>
    </row>
    <row r="3934" spans="1:2" x14ac:dyDescent="0.25">
      <c r="A3934" s="3">
        <v>0.48</v>
      </c>
      <c r="B3934" s="3">
        <v>36.450000000000003</v>
      </c>
    </row>
    <row r="3935" spans="1:2" x14ac:dyDescent="0.25">
      <c r="A3935" s="2">
        <v>0.44</v>
      </c>
      <c r="B3935" s="2">
        <v>31.57</v>
      </c>
    </row>
    <row r="3936" spans="1:2" x14ac:dyDescent="0.25">
      <c r="A3936" s="3">
        <v>0.34</v>
      </c>
      <c r="B3936" s="3">
        <v>39.840000000000003</v>
      </c>
    </row>
    <row r="3937" spans="1:2" x14ac:dyDescent="0.25">
      <c r="A3937" s="2">
        <v>0.33</v>
      </c>
      <c r="B3937" s="2">
        <v>31.03</v>
      </c>
    </row>
    <row r="3938" spans="1:2" x14ac:dyDescent="0.25">
      <c r="A3938" s="3">
        <v>0.23</v>
      </c>
      <c r="B3938" s="3">
        <v>36.24</v>
      </c>
    </row>
    <row r="3939" spans="1:2" x14ac:dyDescent="0.25">
      <c r="A3939" s="2">
        <v>0.04</v>
      </c>
      <c r="B3939" s="2">
        <v>35.909999999999997</v>
      </c>
    </row>
    <row r="3940" spans="1:2" x14ac:dyDescent="0.25">
      <c r="A3940" s="3">
        <v>0.01</v>
      </c>
      <c r="B3940" s="3">
        <v>32.869999999999997</v>
      </c>
    </row>
    <row r="3941" spans="1:2" x14ac:dyDescent="0.25">
      <c r="A3941" s="2">
        <v>1</v>
      </c>
      <c r="B3941" s="2">
        <v>32.4</v>
      </c>
    </row>
    <row r="3942" spans="1:2" x14ac:dyDescent="0.25">
      <c r="A3942" s="3">
        <v>0.84</v>
      </c>
      <c r="B3942" s="3">
        <v>36.520000000000003</v>
      </c>
    </row>
    <row r="3943" spans="1:2" x14ac:dyDescent="0.25">
      <c r="A3943" s="2">
        <v>0.78</v>
      </c>
      <c r="B3943" s="2">
        <v>31.32</v>
      </c>
    </row>
    <row r="3944" spans="1:2" x14ac:dyDescent="0.25">
      <c r="A3944" s="3">
        <v>0.56999999999999995</v>
      </c>
      <c r="B3944" s="3">
        <v>30.13</v>
      </c>
    </row>
    <row r="3945" spans="1:2" x14ac:dyDescent="0.25">
      <c r="A3945" s="2">
        <v>0.43</v>
      </c>
      <c r="B3945" s="2">
        <v>34.75</v>
      </c>
    </row>
    <row r="3946" spans="1:2" x14ac:dyDescent="0.25">
      <c r="A3946" s="3">
        <v>0.41</v>
      </c>
      <c r="B3946" s="3">
        <v>35.270000000000003</v>
      </c>
    </row>
    <row r="3947" spans="1:2" x14ac:dyDescent="0.25">
      <c r="A3947" s="2">
        <v>0.39</v>
      </c>
      <c r="B3947" s="2">
        <v>30.97</v>
      </c>
    </row>
    <row r="3948" spans="1:2" x14ac:dyDescent="0.25">
      <c r="A3948" s="3">
        <v>0.33</v>
      </c>
      <c r="B3948" s="3">
        <v>39.53</v>
      </c>
    </row>
    <row r="3949" spans="1:2" x14ac:dyDescent="0.25">
      <c r="A3949" s="2">
        <v>0.3</v>
      </c>
      <c r="B3949" s="2">
        <v>39.49</v>
      </c>
    </row>
    <row r="3950" spans="1:2" x14ac:dyDescent="0.25">
      <c r="A3950" s="3">
        <v>0.28999999999999998</v>
      </c>
      <c r="B3950" s="3">
        <v>36.369999999999997</v>
      </c>
    </row>
    <row r="3951" spans="1:2" x14ac:dyDescent="0.25">
      <c r="A3951" s="2">
        <v>0.22</v>
      </c>
      <c r="B3951" s="2">
        <v>36.54</v>
      </c>
    </row>
    <row r="3952" spans="1:2" x14ac:dyDescent="0.25">
      <c r="A3952" s="3">
        <v>0.15</v>
      </c>
      <c r="B3952" s="3">
        <v>39.51</v>
      </c>
    </row>
    <row r="3953" spans="1:2" x14ac:dyDescent="0.25">
      <c r="A3953" s="2">
        <v>0.82</v>
      </c>
      <c r="B3953" s="2">
        <v>33.35</v>
      </c>
    </row>
    <row r="3954" spans="1:2" x14ac:dyDescent="0.25">
      <c r="A3954" s="3">
        <v>0.65</v>
      </c>
      <c r="B3954" s="3">
        <v>33.96</v>
      </c>
    </row>
    <row r="3955" spans="1:2" x14ac:dyDescent="0.25">
      <c r="A3955" s="2">
        <v>0.62</v>
      </c>
      <c r="B3955" s="2">
        <v>35.26</v>
      </c>
    </row>
    <row r="3956" spans="1:2" x14ac:dyDescent="0.25">
      <c r="A3956" s="3">
        <v>0.45</v>
      </c>
      <c r="B3956" s="3">
        <v>30.72</v>
      </c>
    </row>
    <row r="3957" spans="1:2" x14ac:dyDescent="0.25">
      <c r="A3957" s="2">
        <v>0.44</v>
      </c>
      <c r="B3957" s="2">
        <v>39.07</v>
      </c>
    </row>
    <row r="3958" spans="1:2" x14ac:dyDescent="0.25">
      <c r="A3958" s="3">
        <v>0.35</v>
      </c>
      <c r="B3958" s="3">
        <v>37.200000000000003</v>
      </c>
    </row>
    <row r="3959" spans="1:2" x14ac:dyDescent="0.25">
      <c r="A3959" s="2">
        <v>0.31</v>
      </c>
      <c r="B3959" s="2">
        <v>36.83</v>
      </c>
    </row>
    <row r="3960" spans="1:2" x14ac:dyDescent="0.25">
      <c r="A3960" s="3">
        <v>0.28000000000000003</v>
      </c>
      <c r="B3960" s="3">
        <v>31.42</v>
      </c>
    </row>
    <row r="3961" spans="1:2" x14ac:dyDescent="0.25">
      <c r="A3961" s="2">
        <v>0.27</v>
      </c>
      <c r="B3961" s="2">
        <v>43.53</v>
      </c>
    </row>
    <row r="3962" spans="1:2" x14ac:dyDescent="0.25">
      <c r="A3962" s="3">
        <v>0.26</v>
      </c>
      <c r="B3962" s="3">
        <v>32.44</v>
      </c>
    </row>
    <row r="3963" spans="1:2" x14ac:dyDescent="0.25">
      <c r="A3963" s="2">
        <v>0.14000000000000001</v>
      </c>
      <c r="B3963" s="2">
        <v>39.33</v>
      </c>
    </row>
    <row r="3964" spans="1:2" x14ac:dyDescent="0.25">
      <c r="A3964" s="3">
        <v>0.13</v>
      </c>
      <c r="B3964" s="3">
        <v>36.520000000000003</v>
      </c>
    </row>
    <row r="3965" spans="1:2" x14ac:dyDescent="0.25">
      <c r="A3965" s="2">
        <v>1.02</v>
      </c>
      <c r="B3965" s="2">
        <v>32.89</v>
      </c>
    </row>
    <row r="3966" spans="1:2" x14ac:dyDescent="0.25">
      <c r="A3966" s="3">
        <v>0.7</v>
      </c>
      <c r="B3966" s="3">
        <v>28.66</v>
      </c>
    </row>
    <row r="3967" spans="1:2" x14ac:dyDescent="0.25">
      <c r="A3967" s="2">
        <v>0.62</v>
      </c>
      <c r="B3967" s="2">
        <v>32.26</v>
      </c>
    </row>
    <row r="3968" spans="1:2" x14ac:dyDescent="0.25">
      <c r="A3968" s="3">
        <v>0.61</v>
      </c>
      <c r="B3968" s="3">
        <v>39.06</v>
      </c>
    </row>
    <row r="3969" spans="1:2" x14ac:dyDescent="0.25">
      <c r="A3969" s="2">
        <v>0.55000000000000004</v>
      </c>
      <c r="B3969" s="2">
        <v>30.37</v>
      </c>
    </row>
    <row r="3970" spans="1:2" x14ac:dyDescent="0.25">
      <c r="A3970" s="3">
        <v>0.51</v>
      </c>
      <c r="B3970" s="3">
        <v>38.520000000000003</v>
      </c>
    </row>
    <row r="3971" spans="1:2" x14ac:dyDescent="0.25">
      <c r="A3971" s="2">
        <v>0.39</v>
      </c>
      <c r="B3971" s="2">
        <v>34.049999999999997</v>
      </c>
    </row>
    <row r="3972" spans="1:2" x14ac:dyDescent="0.25">
      <c r="A3972" s="3">
        <v>0.38</v>
      </c>
      <c r="B3972" s="3">
        <v>37.909999999999997</v>
      </c>
    </row>
    <row r="3973" spans="1:2" x14ac:dyDescent="0.25">
      <c r="A3973" s="2">
        <v>0.36</v>
      </c>
      <c r="B3973" s="2">
        <v>37.799999999999997</v>
      </c>
    </row>
    <row r="3974" spans="1:2" x14ac:dyDescent="0.25">
      <c r="A3974" s="3">
        <v>0.35</v>
      </c>
      <c r="B3974" s="3">
        <v>33.479999999999997</v>
      </c>
    </row>
    <row r="3975" spans="1:2" x14ac:dyDescent="0.25">
      <c r="A3975" s="2">
        <v>0.28999999999999998</v>
      </c>
      <c r="B3975" s="2">
        <v>38.6</v>
      </c>
    </row>
    <row r="3976" spans="1:2" x14ac:dyDescent="0.25">
      <c r="A3976" s="3">
        <v>0.28000000000000003</v>
      </c>
      <c r="B3976" s="3">
        <v>41.83</v>
      </c>
    </row>
    <row r="3977" spans="1:2" x14ac:dyDescent="0.25">
      <c r="A3977" s="2">
        <v>0.66</v>
      </c>
      <c r="B3977" s="2">
        <v>40.71</v>
      </c>
    </row>
    <row r="3978" spans="1:2" x14ac:dyDescent="0.25">
      <c r="A3978" s="3">
        <v>0.62</v>
      </c>
      <c r="B3978" s="3">
        <v>34.28</v>
      </c>
    </row>
    <row r="3979" spans="1:2" x14ac:dyDescent="0.25">
      <c r="A3979" s="2">
        <v>0.57999999999999996</v>
      </c>
      <c r="B3979" s="2">
        <v>34.64</v>
      </c>
    </row>
    <row r="3980" spans="1:2" x14ac:dyDescent="0.25">
      <c r="A3980" s="3">
        <v>0.53</v>
      </c>
      <c r="B3980" s="3">
        <v>37.96</v>
      </c>
    </row>
    <row r="3981" spans="1:2" x14ac:dyDescent="0.25">
      <c r="A3981" s="2">
        <v>0.51</v>
      </c>
      <c r="B3981" s="2">
        <v>35.56</v>
      </c>
    </row>
    <row r="3982" spans="1:2" x14ac:dyDescent="0.25">
      <c r="A3982" s="3">
        <v>0.5</v>
      </c>
      <c r="B3982" s="3">
        <v>39.71</v>
      </c>
    </row>
    <row r="3983" spans="1:2" x14ac:dyDescent="0.25">
      <c r="A3983" s="2">
        <v>0.49</v>
      </c>
      <c r="B3983" s="2">
        <v>28.17</v>
      </c>
    </row>
    <row r="3984" spans="1:2" x14ac:dyDescent="0.25">
      <c r="A3984" s="3">
        <v>0.39</v>
      </c>
      <c r="B3984" s="3">
        <v>36.56</v>
      </c>
    </row>
    <row r="3985" spans="1:2" x14ac:dyDescent="0.25">
      <c r="A3985" s="2">
        <v>0.37</v>
      </c>
      <c r="B3985" s="2">
        <v>31.87</v>
      </c>
    </row>
    <row r="3986" spans="1:2" x14ac:dyDescent="0.25">
      <c r="A3986" s="3">
        <v>0.31</v>
      </c>
      <c r="B3986" s="3">
        <v>32.28</v>
      </c>
    </row>
    <row r="3987" spans="1:2" x14ac:dyDescent="0.25">
      <c r="A3987" s="2">
        <v>0.24</v>
      </c>
      <c r="B3987" s="2">
        <v>31.16</v>
      </c>
    </row>
    <row r="3988" spans="1:2" x14ac:dyDescent="0.25">
      <c r="A3988" s="3">
        <v>0.12</v>
      </c>
      <c r="B3988" s="3">
        <v>41.47</v>
      </c>
    </row>
    <row r="3989" spans="1:2" x14ac:dyDescent="0.25">
      <c r="A3989" s="2">
        <v>0.67</v>
      </c>
      <c r="B3989" s="2">
        <v>35.090000000000003</v>
      </c>
    </row>
    <row r="3990" spans="1:2" x14ac:dyDescent="0.25">
      <c r="A3990" s="3">
        <v>0.57999999999999996</v>
      </c>
      <c r="B3990" s="3">
        <v>39.08</v>
      </c>
    </row>
    <row r="3991" spans="1:2" x14ac:dyDescent="0.25">
      <c r="A3991" s="2">
        <v>0.52</v>
      </c>
      <c r="B3991" s="2">
        <v>30.85</v>
      </c>
    </row>
    <row r="3992" spans="1:2" x14ac:dyDescent="0.25">
      <c r="A3992" s="3">
        <v>0.48</v>
      </c>
      <c r="B3992" s="3">
        <v>38.020000000000003</v>
      </c>
    </row>
    <row r="3993" spans="1:2" x14ac:dyDescent="0.25">
      <c r="A3993" s="2">
        <v>0.47</v>
      </c>
      <c r="B3993" s="2">
        <v>34.35</v>
      </c>
    </row>
    <row r="3994" spans="1:2" x14ac:dyDescent="0.25">
      <c r="A3994" s="3">
        <v>0.46</v>
      </c>
      <c r="B3994" s="3">
        <v>32.5</v>
      </c>
    </row>
    <row r="3995" spans="1:2" x14ac:dyDescent="0.25">
      <c r="A3995" s="2">
        <v>0.38</v>
      </c>
      <c r="B3995" s="2">
        <v>35.36</v>
      </c>
    </row>
    <row r="3996" spans="1:2" x14ac:dyDescent="0.25">
      <c r="A3996" s="3">
        <v>0.34</v>
      </c>
      <c r="B3996" s="3">
        <v>35.99</v>
      </c>
    </row>
    <row r="3997" spans="1:2" x14ac:dyDescent="0.25">
      <c r="A3997" s="2">
        <v>0.34</v>
      </c>
      <c r="B3997" s="2">
        <v>30</v>
      </c>
    </row>
    <row r="3998" spans="1:2" x14ac:dyDescent="0.25">
      <c r="A3998" s="3">
        <v>0.33</v>
      </c>
      <c r="B3998" s="3">
        <v>36.049999999999997</v>
      </c>
    </row>
    <row r="3999" spans="1:2" x14ac:dyDescent="0.25">
      <c r="A3999" s="2">
        <v>0.25</v>
      </c>
      <c r="B3999" s="2">
        <v>33.08</v>
      </c>
    </row>
    <row r="4000" spans="1:2" x14ac:dyDescent="0.25">
      <c r="A4000" s="3">
        <v>0.18</v>
      </c>
      <c r="B4000" s="3">
        <v>38.29</v>
      </c>
    </row>
    <row r="4001" spans="1:2" x14ac:dyDescent="0.25">
      <c r="A4001" s="2">
        <v>0.89</v>
      </c>
      <c r="B4001" s="2">
        <v>35.22</v>
      </c>
    </row>
    <row r="4002" spans="1:2" x14ac:dyDescent="0.25">
      <c r="A4002" s="3">
        <v>0.67</v>
      </c>
      <c r="B4002" s="3">
        <v>30.73</v>
      </c>
    </row>
    <row r="4003" spans="1:2" x14ac:dyDescent="0.25">
      <c r="A4003" s="2">
        <v>0.55000000000000004</v>
      </c>
      <c r="B4003" s="2">
        <v>40.15</v>
      </c>
    </row>
    <row r="4004" spans="1:2" x14ac:dyDescent="0.25">
      <c r="A4004" s="3">
        <v>0.55000000000000004</v>
      </c>
      <c r="B4004" s="3">
        <v>37.96</v>
      </c>
    </row>
    <row r="4005" spans="1:2" x14ac:dyDescent="0.25">
      <c r="A4005" s="2">
        <v>0.49</v>
      </c>
      <c r="B4005" s="2">
        <v>34.08</v>
      </c>
    </row>
    <row r="4006" spans="1:2" x14ac:dyDescent="0.25">
      <c r="A4006" s="3">
        <v>0.48</v>
      </c>
      <c r="B4006" s="3">
        <v>32.18</v>
      </c>
    </row>
    <row r="4007" spans="1:2" x14ac:dyDescent="0.25">
      <c r="A4007" s="2">
        <v>0.42</v>
      </c>
      <c r="B4007" s="2">
        <v>36.950000000000003</v>
      </c>
    </row>
    <row r="4008" spans="1:2" x14ac:dyDescent="0.25">
      <c r="A4008" s="3">
        <v>0.42</v>
      </c>
      <c r="B4008" s="3">
        <v>43.1</v>
      </c>
    </row>
    <row r="4009" spans="1:2" x14ac:dyDescent="0.25">
      <c r="A4009" s="2">
        <v>0.4</v>
      </c>
      <c r="B4009" s="2">
        <v>37.229999999999997</v>
      </c>
    </row>
    <row r="4010" spans="1:2" x14ac:dyDescent="0.25">
      <c r="A4010" s="3">
        <v>0.28999999999999998</v>
      </c>
      <c r="B4010" s="3">
        <v>33.75</v>
      </c>
    </row>
    <row r="4011" spans="1:2" x14ac:dyDescent="0.25">
      <c r="A4011" s="2">
        <v>0.25</v>
      </c>
      <c r="B4011" s="2">
        <v>41.58</v>
      </c>
    </row>
    <row r="4012" spans="1:2" x14ac:dyDescent="0.25">
      <c r="A4012" s="3">
        <v>0.16</v>
      </c>
      <c r="B4012" s="3">
        <v>32</v>
      </c>
    </row>
    <row r="4013" spans="1:2" x14ac:dyDescent="0.25">
      <c r="A4013" s="2">
        <v>0.97</v>
      </c>
      <c r="B4013" s="2">
        <v>30.29</v>
      </c>
    </row>
    <row r="4014" spans="1:2" x14ac:dyDescent="0.25">
      <c r="A4014" s="3">
        <v>0.83</v>
      </c>
      <c r="B4014" s="3">
        <v>27.59</v>
      </c>
    </row>
    <row r="4015" spans="1:2" x14ac:dyDescent="0.25">
      <c r="A4015" s="2">
        <v>0.56000000000000005</v>
      </c>
      <c r="B4015" s="2">
        <v>32.96</v>
      </c>
    </row>
    <row r="4016" spans="1:2" x14ac:dyDescent="0.25">
      <c r="A4016" s="3">
        <v>0.53</v>
      </c>
      <c r="B4016" s="3">
        <v>31.39</v>
      </c>
    </row>
    <row r="4017" spans="1:2" x14ac:dyDescent="0.25">
      <c r="A4017" s="2">
        <v>0.52</v>
      </c>
      <c r="B4017" s="2">
        <v>36.61</v>
      </c>
    </row>
    <row r="4018" spans="1:2" x14ac:dyDescent="0.25">
      <c r="A4018" s="3">
        <v>0.5</v>
      </c>
      <c r="B4018" s="3">
        <v>29.88</v>
      </c>
    </row>
    <row r="4019" spans="1:2" x14ac:dyDescent="0.25">
      <c r="A4019" s="2">
        <v>0.42</v>
      </c>
      <c r="B4019" s="2">
        <v>30.74</v>
      </c>
    </row>
    <row r="4020" spans="1:2" x14ac:dyDescent="0.25">
      <c r="A4020" s="3">
        <v>0.35</v>
      </c>
      <c r="B4020" s="3">
        <v>34.909999999999997</v>
      </c>
    </row>
    <row r="4021" spans="1:2" x14ac:dyDescent="0.25">
      <c r="A4021" s="2">
        <v>0.34</v>
      </c>
      <c r="B4021" s="2">
        <v>42.73</v>
      </c>
    </row>
    <row r="4022" spans="1:2" x14ac:dyDescent="0.25">
      <c r="A4022" s="3">
        <v>0.28999999999999998</v>
      </c>
      <c r="B4022" s="3">
        <v>38.31</v>
      </c>
    </row>
    <row r="4023" spans="1:2" x14ac:dyDescent="0.25">
      <c r="A4023" s="2">
        <v>0.26</v>
      </c>
      <c r="B4023" s="2">
        <v>36.08</v>
      </c>
    </row>
    <row r="4024" spans="1:2" x14ac:dyDescent="0.25">
      <c r="A4024" s="3">
        <v>0.25</v>
      </c>
      <c r="B4024" s="3">
        <v>35.15</v>
      </c>
    </row>
    <row r="4025" spans="1:2" x14ac:dyDescent="0.25">
      <c r="A4025" s="2">
        <v>0.82</v>
      </c>
      <c r="B4025" s="2">
        <v>28.71</v>
      </c>
    </row>
    <row r="4026" spans="1:2" x14ac:dyDescent="0.25">
      <c r="A4026" s="3">
        <v>0.73</v>
      </c>
      <c r="B4026" s="3">
        <v>32.33</v>
      </c>
    </row>
    <row r="4027" spans="1:2" x14ac:dyDescent="0.25">
      <c r="A4027" s="2">
        <v>0.64</v>
      </c>
      <c r="B4027" s="2">
        <v>36.130000000000003</v>
      </c>
    </row>
    <row r="4028" spans="1:2" x14ac:dyDescent="0.25">
      <c r="A4028" s="3">
        <v>0.59</v>
      </c>
      <c r="B4028" s="3">
        <v>34.229999999999997</v>
      </c>
    </row>
    <row r="4029" spans="1:2" x14ac:dyDescent="0.25">
      <c r="A4029" s="2">
        <v>0.56000000000000005</v>
      </c>
      <c r="B4029" s="2">
        <v>34.33</v>
      </c>
    </row>
    <row r="4030" spans="1:2" x14ac:dyDescent="0.25">
      <c r="A4030" s="3">
        <v>0.48</v>
      </c>
      <c r="B4030" s="3">
        <v>36.86</v>
      </c>
    </row>
    <row r="4031" spans="1:2" x14ac:dyDescent="0.25">
      <c r="A4031" s="2">
        <v>0.4</v>
      </c>
      <c r="B4031" s="2">
        <v>34.35</v>
      </c>
    </row>
    <row r="4032" spans="1:2" x14ac:dyDescent="0.25">
      <c r="A4032" s="3">
        <v>0.4</v>
      </c>
      <c r="B4032" s="3">
        <v>38.14</v>
      </c>
    </row>
    <row r="4033" spans="1:2" x14ac:dyDescent="0.25">
      <c r="A4033" s="2">
        <v>0.39</v>
      </c>
      <c r="B4033" s="2">
        <v>33.299999999999997</v>
      </c>
    </row>
    <row r="4034" spans="1:2" x14ac:dyDescent="0.25">
      <c r="A4034" s="3">
        <v>0.31</v>
      </c>
      <c r="B4034" s="3">
        <v>39.78</v>
      </c>
    </row>
    <row r="4035" spans="1:2" x14ac:dyDescent="0.25">
      <c r="A4035" s="2">
        <v>0.28000000000000003</v>
      </c>
      <c r="B4035" s="2">
        <v>34.380000000000003</v>
      </c>
    </row>
    <row r="4036" spans="1:2" x14ac:dyDescent="0.25">
      <c r="A4036" s="3">
        <v>0.17</v>
      </c>
      <c r="B4036" s="3">
        <v>38.51</v>
      </c>
    </row>
    <row r="4037" spans="1:2" x14ac:dyDescent="0.25">
      <c r="A4037" s="2">
        <v>1.29</v>
      </c>
      <c r="B4037" s="2">
        <v>34.83</v>
      </c>
    </row>
    <row r="4038" spans="1:2" x14ac:dyDescent="0.25">
      <c r="A4038" s="3">
        <v>0.9</v>
      </c>
      <c r="B4038" s="3">
        <v>30.22</v>
      </c>
    </row>
    <row r="4039" spans="1:2" x14ac:dyDescent="0.25">
      <c r="A4039" s="2">
        <v>0.55000000000000004</v>
      </c>
      <c r="B4039" s="2">
        <v>35.72</v>
      </c>
    </row>
    <row r="4040" spans="1:2" x14ac:dyDescent="0.25">
      <c r="A4040" s="3">
        <v>0.48</v>
      </c>
      <c r="B4040" s="3">
        <v>31.15</v>
      </c>
    </row>
    <row r="4041" spans="1:2" x14ac:dyDescent="0.25">
      <c r="A4041" s="2">
        <v>0.35</v>
      </c>
      <c r="B4041" s="2">
        <v>34.39</v>
      </c>
    </row>
    <row r="4042" spans="1:2" x14ac:dyDescent="0.25">
      <c r="A4042" s="3">
        <v>0.31</v>
      </c>
      <c r="B4042" s="3">
        <v>37</v>
      </c>
    </row>
    <row r="4043" spans="1:2" x14ac:dyDescent="0.25">
      <c r="A4043" s="2">
        <v>0.3</v>
      </c>
      <c r="B4043" s="2">
        <v>38.04</v>
      </c>
    </row>
    <row r="4044" spans="1:2" x14ac:dyDescent="0.25">
      <c r="A4044" s="3">
        <v>0.28000000000000003</v>
      </c>
      <c r="B4044" s="3">
        <v>30.86</v>
      </c>
    </row>
    <row r="4045" spans="1:2" x14ac:dyDescent="0.25">
      <c r="A4045" s="2">
        <v>0.27</v>
      </c>
      <c r="B4045" s="2">
        <v>35.65</v>
      </c>
    </row>
    <row r="4046" spans="1:2" x14ac:dyDescent="0.25">
      <c r="A4046" s="3">
        <v>0.25</v>
      </c>
      <c r="B4046" s="3">
        <v>34.24</v>
      </c>
    </row>
    <row r="4047" spans="1:2" x14ac:dyDescent="0.25">
      <c r="A4047" s="2">
        <v>0.06</v>
      </c>
      <c r="B4047" s="2">
        <v>30.68</v>
      </c>
    </row>
    <row r="4048" spans="1:2" x14ac:dyDescent="0.25">
      <c r="A4048" s="3">
        <v>0.01</v>
      </c>
      <c r="B4048" s="3">
        <v>39.18</v>
      </c>
    </row>
    <row r="4049" spans="1:2" x14ac:dyDescent="0.25">
      <c r="A4049" s="2">
        <v>0.87</v>
      </c>
      <c r="B4049" s="2">
        <v>30.98</v>
      </c>
    </row>
    <row r="4050" spans="1:2" x14ac:dyDescent="0.25">
      <c r="A4050" s="3">
        <v>0.7</v>
      </c>
      <c r="B4050" s="3">
        <v>35.07</v>
      </c>
    </row>
    <row r="4051" spans="1:2" x14ac:dyDescent="0.25">
      <c r="A4051" s="2">
        <v>0.61</v>
      </c>
      <c r="B4051" s="2">
        <v>32.01</v>
      </c>
    </row>
    <row r="4052" spans="1:2" x14ac:dyDescent="0.25">
      <c r="A4052" s="3">
        <v>0.51</v>
      </c>
      <c r="B4052" s="3">
        <v>34.090000000000003</v>
      </c>
    </row>
    <row r="4053" spans="1:2" x14ac:dyDescent="0.25">
      <c r="A4053" s="2">
        <v>0.49</v>
      </c>
      <c r="B4053" s="2">
        <v>37.61</v>
      </c>
    </row>
    <row r="4054" spans="1:2" x14ac:dyDescent="0.25">
      <c r="A4054" s="3">
        <v>0.45</v>
      </c>
      <c r="B4054" s="3">
        <v>34.840000000000003</v>
      </c>
    </row>
    <row r="4055" spans="1:2" x14ac:dyDescent="0.25">
      <c r="A4055" s="2">
        <v>0.41</v>
      </c>
      <c r="B4055" s="2">
        <v>34.56</v>
      </c>
    </row>
    <row r="4056" spans="1:2" x14ac:dyDescent="0.25">
      <c r="A4056" s="3">
        <v>0.36</v>
      </c>
      <c r="B4056" s="3">
        <v>33.15</v>
      </c>
    </row>
    <row r="4057" spans="1:2" x14ac:dyDescent="0.25">
      <c r="A4057" s="2">
        <v>0.28999999999999998</v>
      </c>
      <c r="B4057" s="2">
        <v>30.07</v>
      </c>
    </row>
    <row r="4058" spans="1:2" x14ac:dyDescent="0.25">
      <c r="A4058" s="3">
        <v>0.18</v>
      </c>
      <c r="B4058" s="3">
        <v>31.78</v>
      </c>
    </row>
    <row r="4059" spans="1:2" x14ac:dyDescent="0.25">
      <c r="A4059" s="2">
        <v>0.16</v>
      </c>
      <c r="B4059" s="2">
        <v>32.19</v>
      </c>
    </row>
    <row r="4060" spans="1:2" x14ac:dyDescent="0.25">
      <c r="A4060" s="3">
        <v>0.11</v>
      </c>
      <c r="B4060" s="3">
        <v>38.799999999999997</v>
      </c>
    </row>
    <row r="4061" spans="1:2" x14ac:dyDescent="0.25">
      <c r="A4061" s="2">
        <v>0.7</v>
      </c>
      <c r="B4061" s="2">
        <v>36.090000000000003</v>
      </c>
    </row>
    <row r="4062" spans="1:2" x14ac:dyDescent="0.25">
      <c r="A4062" s="3">
        <v>0.66</v>
      </c>
      <c r="B4062" s="3">
        <v>37.1</v>
      </c>
    </row>
    <row r="4063" spans="1:2" x14ac:dyDescent="0.25">
      <c r="A4063" s="2">
        <v>0.63</v>
      </c>
      <c r="B4063" s="2">
        <v>32.57</v>
      </c>
    </row>
    <row r="4064" spans="1:2" x14ac:dyDescent="0.25">
      <c r="A4064" s="3">
        <v>0.56000000000000005</v>
      </c>
      <c r="B4064" s="3">
        <v>26.34</v>
      </c>
    </row>
    <row r="4065" spans="1:2" x14ac:dyDescent="0.25">
      <c r="A4065" s="2">
        <v>0.45</v>
      </c>
      <c r="B4065" s="2">
        <v>36.04</v>
      </c>
    </row>
    <row r="4066" spans="1:2" x14ac:dyDescent="0.25">
      <c r="A4066" s="3">
        <v>0.31</v>
      </c>
      <c r="B4066" s="3">
        <v>31.53</v>
      </c>
    </row>
    <row r="4067" spans="1:2" x14ac:dyDescent="0.25">
      <c r="A4067" s="2">
        <v>0.28000000000000003</v>
      </c>
      <c r="B4067" s="2">
        <v>32.35</v>
      </c>
    </row>
    <row r="4068" spans="1:2" x14ac:dyDescent="0.25">
      <c r="A4068" s="3">
        <v>0.24</v>
      </c>
      <c r="B4068" s="3">
        <v>38.85</v>
      </c>
    </row>
    <row r="4069" spans="1:2" x14ac:dyDescent="0.25">
      <c r="A4069" s="2">
        <v>0.23</v>
      </c>
      <c r="B4069" s="2">
        <v>31.71</v>
      </c>
    </row>
    <row r="4070" spans="1:2" x14ac:dyDescent="0.25">
      <c r="A4070" s="3">
        <v>0.18</v>
      </c>
      <c r="B4070" s="3">
        <v>37.61</v>
      </c>
    </row>
    <row r="4071" spans="1:2" x14ac:dyDescent="0.25">
      <c r="A4071" s="2">
        <v>0.15</v>
      </c>
      <c r="B4071" s="2">
        <v>34.619999999999997</v>
      </c>
    </row>
    <row r="4072" spans="1:2" x14ac:dyDescent="0.25">
      <c r="A4072" s="3">
        <v>0.15</v>
      </c>
      <c r="B4072" s="3">
        <v>30.7</v>
      </c>
    </row>
    <row r="4073" spans="1:2" x14ac:dyDescent="0.25">
      <c r="A4073" s="2">
        <v>3.22</v>
      </c>
      <c r="B4073" s="2">
        <v>21.6</v>
      </c>
    </row>
    <row r="4074" spans="1:2" x14ac:dyDescent="0.25">
      <c r="A4074" s="3">
        <v>0.86</v>
      </c>
      <c r="B4074" s="3">
        <v>35.9</v>
      </c>
    </row>
    <row r="4075" spans="1:2" x14ac:dyDescent="0.25">
      <c r="A4075" s="2">
        <v>0.72</v>
      </c>
      <c r="B4075" s="2">
        <v>37.96</v>
      </c>
    </row>
    <row r="4076" spans="1:2" x14ac:dyDescent="0.25">
      <c r="A4076" s="3">
        <v>0.69</v>
      </c>
      <c r="B4076" s="3">
        <v>31.87</v>
      </c>
    </row>
    <row r="4077" spans="1:2" x14ac:dyDescent="0.25">
      <c r="A4077" s="2">
        <v>0.69</v>
      </c>
      <c r="B4077" s="2">
        <v>39.14</v>
      </c>
    </row>
    <row r="4078" spans="1:2" x14ac:dyDescent="0.25">
      <c r="A4078" s="3">
        <v>0.53</v>
      </c>
      <c r="B4078" s="3">
        <v>34.049999999999997</v>
      </c>
    </row>
    <row r="4079" spans="1:2" x14ac:dyDescent="0.25">
      <c r="A4079" s="2">
        <v>0.53</v>
      </c>
      <c r="B4079" s="2">
        <v>38.380000000000003</v>
      </c>
    </row>
    <row r="4080" spans="1:2" x14ac:dyDescent="0.25">
      <c r="A4080" s="3">
        <v>0.52</v>
      </c>
      <c r="B4080" s="3">
        <v>32.21</v>
      </c>
    </row>
    <row r="4081" spans="1:2" x14ac:dyDescent="0.25">
      <c r="A4081" s="2">
        <v>0.33</v>
      </c>
      <c r="B4081" s="2">
        <v>38.17</v>
      </c>
    </row>
    <row r="4082" spans="1:2" x14ac:dyDescent="0.25">
      <c r="A4082" s="3">
        <v>0.26</v>
      </c>
      <c r="B4082" s="3">
        <v>32.020000000000003</v>
      </c>
    </row>
    <row r="4083" spans="1:2" x14ac:dyDescent="0.25">
      <c r="A4083" s="2">
        <v>0.21</v>
      </c>
      <c r="B4083" s="2">
        <v>30.66</v>
      </c>
    </row>
    <row r="4084" spans="1:2" x14ac:dyDescent="0.25">
      <c r="A4084" s="3">
        <v>0.1</v>
      </c>
      <c r="B4084" s="3">
        <v>40.75</v>
      </c>
    </row>
    <row r="4085" spans="1:2" x14ac:dyDescent="0.25">
      <c r="A4085" s="2">
        <v>0.8</v>
      </c>
      <c r="B4085" s="2">
        <v>32.39</v>
      </c>
    </row>
    <row r="4086" spans="1:2" x14ac:dyDescent="0.25">
      <c r="A4086" s="3">
        <v>0.69</v>
      </c>
      <c r="B4086" s="3">
        <v>37.49</v>
      </c>
    </row>
    <row r="4087" spans="1:2" x14ac:dyDescent="0.25">
      <c r="A4087" s="2">
        <v>0.59</v>
      </c>
      <c r="B4087" s="2">
        <v>33.58</v>
      </c>
    </row>
    <row r="4088" spans="1:2" x14ac:dyDescent="0.25">
      <c r="A4088" s="3">
        <v>0.56000000000000005</v>
      </c>
      <c r="B4088" s="3">
        <v>36.65</v>
      </c>
    </row>
    <row r="4089" spans="1:2" x14ac:dyDescent="0.25">
      <c r="A4089" s="2">
        <v>0.5</v>
      </c>
      <c r="B4089" s="2">
        <v>37.94</v>
      </c>
    </row>
    <row r="4090" spans="1:2" x14ac:dyDescent="0.25">
      <c r="A4090" s="3">
        <v>0.49</v>
      </c>
      <c r="B4090" s="3">
        <v>32.68</v>
      </c>
    </row>
    <row r="4091" spans="1:2" x14ac:dyDescent="0.25">
      <c r="A4091" s="2">
        <v>0.49</v>
      </c>
      <c r="B4091" s="2">
        <v>39.520000000000003</v>
      </c>
    </row>
    <row r="4092" spans="1:2" x14ac:dyDescent="0.25">
      <c r="A4092" s="3">
        <v>0.43</v>
      </c>
      <c r="B4092" s="3">
        <v>36.67</v>
      </c>
    </row>
    <row r="4093" spans="1:2" x14ac:dyDescent="0.25">
      <c r="A4093" s="2">
        <v>0.39</v>
      </c>
      <c r="B4093" s="2">
        <v>37.869999999999997</v>
      </c>
    </row>
    <row r="4094" spans="1:2" x14ac:dyDescent="0.25">
      <c r="A4094" s="3">
        <v>0.37</v>
      </c>
      <c r="B4094" s="3">
        <v>31.27</v>
      </c>
    </row>
    <row r="4095" spans="1:2" x14ac:dyDescent="0.25">
      <c r="A4095" s="2">
        <v>0.34</v>
      </c>
      <c r="B4095" s="2">
        <v>31.58</v>
      </c>
    </row>
    <row r="4096" spans="1:2" x14ac:dyDescent="0.25">
      <c r="A4096" s="3">
        <v>0.19</v>
      </c>
      <c r="B4096" s="3">
        <v>36.450000000000003</v>
      </c>
    </row>
    <row r="4097" spans="1:2" x14ac:dyDescent="0.25">
      <c r="A4097" s="2">
        <v>0.68</v>
      </c>
      <c r="B4097" s="2">
        <v>30.36</v>
      </c>
    </row>
    <row r="4098" spans="1:2" x14ac:dyDescent="0.25">
      <c r="A4098" s="3">
        <v>0.61</v>
      </c>
      <c r="B4098" s="3">
        <v>35.49</v>
      </c>
    </row>
    <row r="4099" spans="1:2" x14ac:dyDescent="0.25">
      <c r="A4099" s="2">
        <v>0.54</v>
      </c>
      <c r="B4099" s="2">
        <v>32.71</v>
      </c>
    </row>
    <row r="4100" spans="1:2" x14ac:dyDescent="0.25">
      <c r="A4100" s="3">
        <v>0.53</v>
      </c>
      <c r="B4100" s="3">
        <v>32.200000000000003</v>
      </c>
    </row>
    <row r="4101" spans="1:2" x14ac:dyDescent="0.25">
      <c r="A4101" s="2">
        <v>0.52</v>
      </c>
      <c r="B4101" s="2">
        <v>35.43</v>
      </c>
    </row>
    <row r="4102" spans="1:2" x14ac:dyDescent="0.25">
      <c r="A4102" s="3">
        <v>0.49</v>
      </c>
      <c r="B4102" s="3">
        <v>34.880000000000003</v>
      </c>
    </row>
    <row r="4103" spans="1:2" x14ac:dyDescent="0.25">
      <c r="A4103" s="2">
        <v>0.47</v>
      </c>
      <c r="B4103" s="2">
        <v>38.29</v>
      </c>
    </row>
    <row r="4104" spans="1:2" x14ac:dyDescent="0.25">
      <c r="A4104" s="3">
        <v>0.46</v>
      </c>
      <c r="B4104" s="3">
        <v>37.42</v>
      </c>
    </row>
    <row r="4105" spans="1:2" x14ac:dyDescent="0.25">
      <c r="A4105" s="2">
        <v>0.35</v>
      </c>
      <c r="B4105" s="2">
        <v>38.520000000000003</v>
      </c>
    </row>
    <row r="4106" spans="1:2" x14ac:dyDescent="0.25">
      <c r="A4106" s="3">
        <v>0.32</v>
      </c>
      <c r="B4106" s="3">
        <v>32.9</v>
      </c>
    </row>
    <row r="4107" spans="1:2" x14ac:dyDescent="0.25">
      <c r="A4107" s="2">
        <v>0.22</v>
      </c>
      <c r="B4107" s="2">
        <v>38.31</v>
      </c>
    </row>
    <row r="4108" spans="1:2" x14ac:dyDescent="0.25">
      <c r="A4108" s="3">
        <v>0.16</v>
      </c>
      <c r="B4108" s="3">
        <v>32.81</v>
      </c>
    </row>
    <row r="4109" spans="1:2" x14ac:dyDescent="0.25">
      <c r="A4109" s="2">
        <v>0.77</v>
      </c>
      <c r="B4109" s="2">
        <v>31.98</v>
      </c>
    </row>
    <row r="4110" spans="1:2" x14ac:dyDescent="0.25">
      <c r="A4110" s="3">
        <v>0.67</v>
      </c>
      <c r="B4110" s="3">
        <v>27.9</v>
      </c>
    </row>
    <row r="4111" spans="1:2" x14ac:dyDescent="0.25">
      <c r="A4111" s="2">
        <v>0.66</v>
      </c>
      <c r="B4111" s="2">
        <v>29.6</v>
      </c>
    </row>
    <row r="4112" spans="1:2" x14ac:dyDescent="0.25">
      <c r="A4112" s="3">
        <v>0.64</v>
      </c>
      <c r="B4112" s="3">
        <v>31.7</v>
      </c>
    </row>
    <row r="4113" spans="1:2" x14ac:dyDescent="0.25">
      <c r="A4113" s="2">
        <v>0.63</v>
      </c>
      <c r="B4113" s="2">
        <v>33.97</v>
      </c>
    </row>
    <row r="4114" spans="1:2" x14ac:dyDescent="0.25">
      <c r="A4114" s="3">
        <v>0.36</v>
      </c>
      <c r="B4114" s="3">
        <v>31.75</v>
      </c>
    </row>
    <row r="4115" spans="1:2" x14ac:dyDescent="0.25">
      <c r="A4115" s="2">
        <v>0.28999999999999998</v>
      </c>
      <c r="B4115" s="2">
        <v>34.47</v>
      </c>
    </row>
    <row r="4116" spans="1:2" x14ac:dyDescent="0.25">
      <c r="A4116" s="3">
        <v>0.28000000000000003</v>
      </c>
      <c r="B4116" s="3">
        <v>37.979999999999997</v>
      </c>
    </row>
    <row r="4117" spans="1:2" x14ac:dyDescent="0.25">
      <c r="A4117" s="2">
        <v>0.17</v>
      </c>
      <c r="B4117" s="2">
        <v>40.92</v>
      </c>
    </row>
    <row r="4118" spans="1:2" x14ac:dyDescent="0.25">
      <c r="A4118" s="3">
        <v>0.16</v>
      </c>
      <c r="B4118" s="3">
        <v>37.39</v>
      </c>
    </row>
    <row r="4119" spans="1:2" x14ac:dyDescent="0.25">
      <c r="A4119" s="2">
        <v>0.14000000000000001</v>
      </c>
      <c r="B4119" s="2">
        <v>34.56</v>
      </c>
    </row>
    <row r="4120" spans="1:2" x14ac:dyDescent="0.25">
      <c r="A4120" s="3">
        <v>0.12</v>
      </c>
      <c r="B4120" s="3">
        <v>40.9</v>
      </c>
    </row>
    <row r="4121" spans="1:2" x14ac:dyDescent="0.25">
      <c r="A4121" s="2">
        <v>0.74</v>
      </c>
      <c r="B4121" s="2">
        <v>33.79</v>
      </c>
    </row>
    <row r="4122" spans="1:2" x14ac:dyDescent="0.25">
      <c r="A4122" s="3">
        <v>0.6</v>
      </c>
      <c r="B4122" s="3">
        <v>41.16</v>
      </c>
    </row>
    <row r="4123" spans="1:2" x14ac:dyDescent="0.25">
      <c r="A4123" s="2">
        <v>0.54</v>
      </c>
      <c r="B4123" s="2">
        <v>41.58</v>
      </c>
    </row>
    <row r="4124" spans="1:2" x14ac:dyDescent="0.25">
      <c r="A4124" s="3">
        <v>0.47</v>
      </c>
      <c r="B4124" s="3">
        <v>40.14</v>
      </c>
    </row>
    <row r="4125" spans="1:2" x14ac:dyDescent="0.25">
      <c r="A4125" s="2">
        <v>0.43</v>
      </c>
      <c r="B4125" s="2">
        <v>38.99</v>
      </c>
    </row>
    <row r="4126" spans="1:2" x14ac:dyDescent="0.25">
      <c r="A4126" s="3">
        <v>0.32</v>
      </c>
      <c r="B4126" s="3">
        <v>30.81</v>
      </c>
    </row>
    <row r="4127" spans="1:2" x14ac:dyDescent="0.25">
      <c r="A4127" s="2">
        <v>0.28999999999999998</v>
      </c>
      <c r="B4127" s="2">
        <v>37.159999999999997</v>
      </c>
    </row>
    <row r="4128" spans="1:2" x14ac:dyDescent="0.25">
      <c r="A4128" s="3">
        <v>0.28999999999999998</v>
      </c>
      <c r="B4128" s="3">
        <v>46.03</v>
      </c>
    </row>
    <row r="4129" spans="1:2" x14ac:dyDescent="0.25">
      <c r="A4129" s="2">
        <v>0.26</v>
      </c>
      <c r="B4129" s="2">
        <v>41.82</v>
      </c>
    </row>
    <row r="4130" spans="1:2" x14ac:dyDescent="0.25">
      <c r="A4130" s="3">
        <v>0.26</v>
      </c>
      <c r="B4130" s="3">
        <v>44.95</v>
      </c>
    </row>
    <row r="4131" spans="1:2" x14ac:dyDescent="0.25">
      <c r="A4131" s="2">
        <v>0.16</v>
      </c>
      <c r="B4131" s="2">
        <v>36.14</v>
      </c>
    </row>
    <row r="4132" spans="1:2" x14ac:dyDescent="0.25">
      <c r="A4132" s="3">
        <v>0.14000000000000001</v>
      </c>
      <c r="B4132" s="3">
        <v>39.51</v>
      </c>
    </row>
    <row r="4133" spans="1:2" x14ac:dyDescent="0.25">
      <c r="A4133" s="2">
        <v>0.66</v>
      </c>
      <c r="B4133" s="2">
        <v>33.64</v>
      </c>
    </row>
    <row r="4134" spans="1:2" x14ac:dyDescent="0.25">
      <c r="A4134" s="3">
        <v>0.61</v>
      </c>
      <c r="B4134" s="3">
        <v>39.53</v>
      </c>
    </row>
    <row r="4135" spans="1:2" x14ac:dyDescent="0.25">
      <c r="A4135" s="2">
        <v>0.59</v>
      </c>
      <c r="B4135" s="2">
        <v>28.39</v>
      </c>
    </row>
    <row r="4136" spans="1:2" x14ac:dyDescent="0.25">
      <c r="A4136" s="3">
        <v>0.5</v>
      </c>
      <c r="B4136" s="3">
        <v>33.72</v>
      </c>
    </row>
    <row r="4137" spans="1:2" x14ac:dyDescent="0.25">
      <c r="A4137" s="2">
        <v>0.49</v>
      </c>
      <c r="B4137" s="2">
        <v>39.97</v>
      </c>
    </row>
    <row r="4138" spans="1:2" x14ac:dyDescent="0.25">
      <c r="A4138" s="3">
        <v>0.44</v>
      </c>
      <c r="B4138" s="3">
        <v>33.49</v>
      </c>
    </row>
    <row r="4139" spans="1:2" x14ac:dyDescent="0.25">
      <c r="A4139" s="2">
        <v>0.3</v>
      </c>
      <c r="B4139" s="2">
        <v>36.93</v>
      </c>
    </row>
    <row r="4140" spans="1:2" x14ac:dyDescent="0.25">
      <c r="A4140" s="3">
        <v>0.28000000000000003</v>
      </c>
      <c r="B4140" s="3">
        <v>32.700000000000003</v>
      </c>
    </row>
    <row r="4141" spans="1:2" x14ac:dyDescent="0.25">
      <c r="A4141" s="2">
        <v>0.24</v>
      </c>
      <c r="B4141" s="2">
        <v>33.64</v>
      </c>
    </row>
    <row r="4142" spans="1:2" x14ac:dyDescent="0.25">
      <c r="A4142" s="3">
        <v>0.23</v>
      </c>
      <c r="B4142" s="3">
        <v>38.25</v>
      </c>
    </row>
    <row r="4143" spans="1:2" x14ac:dyDescent="0.25">
      <c r="A4143" s="2">
        <v>0.21</v>
      </c>
      <c r="B4143" s="2">
        <v>36.68</v>
      </c>
    </row>
    <row r="4144" spans="1:2" x14ac:dyDescent="0.25">
      <c r="A4144" s="3">
        <v>0.14000000000000001</v>
      </c>
      <c r="B4144" s="3">
        <v>33.15</v>
      </c>
    </row>
    <row r="4145" spans="1:2" x14ac:dyDescent="0.25">
      <c r="A4145" s="2">
        <v>0.88</v>
      </c>
      <c r="B4145" s="2">
        <v>36</v>
      </c>
    </row>
    <row r="4146" spans="1:2" x14ac:dyDescent="0.25">
      <c r="A4146" s="3">
        <v>0.77</v>
      </c>
      <c r="B4146" s="3">
        <v>29.14</v>
      </c>
    </row>
    <row r="4147" spans="1:2" x14ac:dyDescent="0.25">
      <c r="A4147" s="2">
        <v>0.62</v>
      </c>
      <c r="B4147" s="2">
        <v>39.159999999999997</v>
      </c>
    </row>
    <row r="4148" spans="1:2" x14ac:dyDescent="0.25">
      <c r="A4148" s="3">
        <v>0.6</v>
      </c>
      <c r="B4148" s="3">
        <v>36.380000000000003</v>
      </c>
    </row>
    <row r="4149" spans="1:2" x14ac:dyDescent="0.25">
      <c r="A4149" s="2">
        <v>0.49</v>
      </c>
      <c r="B4149" s="2">
        <v>33.06</v>
      </c>
    </row>
    <row r="4150" spans="1:2" x14ac:dyDescent="0.25">
      <c r="A4150" s="3">
        <v>0.41</v>
      </c>
      <c r="B4150" s="3">
        <v>34.17</v>
      </c>
    </row>
    <row r="4151" spans="1:2" x14ac:dyDescent="0.25">
      <c r="A4151" s="2">
        <v>0.41</v>
      </c>
      <c r="B4151" s="2">
        <v>40.69</v>
      </c>
    </row>
    <row r="4152" spans="1:2" x14ac:dyDescent="0.25">
      <c r="A4152" s="3">
        <v>0.37</v>
      </c>
      <c r="B4152" s="3">
        <v>37.85</v>
      </c>
    </row>
    <row r="4153" spans="1:2" x14ac:dyDescent="0.25">
      <c r="A4153" s="2">
        <v>0.35</v>
      </c>
      <c r="B4153" s="2">
        <v>39.950000000000003</v>
      </c>
    </row>
    <row r="4154" spans="1:2" x14ac:dyDescent="0.25">
      <c r="A4154" s="3">
        <v>0.12</v>
      </c>
      <c r="B4154" s="3">
        <v>30.17</v>
      </c>
    </row>
    <row r="4155" spans="1:2" x14ac:dyDescent="0.25">
      <c r="A4155" s="2">
        <v>0.06</v>
      </c>
      <c r="B4155" s="2">
        <v>33.700000000000003</v>
      </c>
    </row>
    <row r="4156" spans="1:2" x14ac:dyDescent="0.25">
      <c r="A4156" s="3">
        <v>0</v>
      </c>
      <c r="B4156" s="3">
        <v>34.68</v>
      </c>
    </row>
    <row r="4157" spans="1:2" x14ac:dyDescent="0.25">
      <c r="A4157" s="2">
        <v>0.86</v>
      </c>
      <c r="B4157" s="2">
        <v>37.840000000000003</v>
      </c>
    </row>
    <row r="4158" spans="1:2" x14ac:dyDescent="0.25">
      <c r="A4158" s="3">
        <v>0.68</v>
      </c>
      <c r="B4158" s="3">
        <v>36.06</v>
      </c>
    </row>
    <row r="4159" spans="1:2" x14ac:dyDescent="0.25">
      <c r="A4159" s="2">
        <v>0.67</v>
      </c>
      <c r="B4159" s="2">
        <v>32.9</v>
      </c>
    </row>
    <row r="4160" spans="1:2" x14ac:dyDescent="0.25">
      <c r="A4160" s="3">
        <v>0.56000000000000005</v>
      </c>
      <c r="B4160" s="3">
        <v>32.61</v>
      </c>
    </row>
    <row r="4161" spans="1:2" x14ac:dyDescent="0.25">
      <c r="A4161" s="2">
        <v>0.39</v>
      </c>
      <c r="B4161" s="2">
        <v>32.92</v>
      </c>
    </row>
    <row r="4162" spans="1:2" x14ac:dyDescent="0.25">
      <c r="A4162" s="3">
        <v>0.37</v>
      </c>
      <c r="B4162" s="3">
        <v>33.99</v>
      </c>
    </row>
    <row r="4163" spans="1:2" x14ac:dyDescent="0.25">
      <c r="A4163" s="2">
        <v>0.33</v>
      </c>
      <c r="B4163" s="2">
        <v>37.33</v>
      </c>
    </row>
    <row r="4164" spans="1:2" x14ac:dyDescent="0.25">
      <c r="A4164" s="3">
        <v>0.23</v>
      </c>
      <c r="B4164" s="3">
        <v>41.2</v>
      </c>
    </row>
    <row r="4165" spans="1:2" x14ac:dyDescent="0.25">
      <c r="A4165" s="2">
        <v>0.17</v>
      </c>
      <c r="B4165" s="2">
        <v>38.700000000000003</v>
      </c>
    </row>
    <row r="4166" spans="1:2" x14ac:dyDescent="0.25">
      <c r="A4166" s="3">
        <v>0.15</v>
      </c>
      <c r="B4166" s="3">
        <v>33.92</v>
      </c>
    </row>
    <row r="4167" spans="1:2" x14ac:dyDescent="0.25">
      <c r="A4167" s="2">
        <v>0.09</v>
      </c>
      <c r="B4167" s="2">
        <v>28.8</v>
      </c>
    </row>
    <row r="4168" spans="1:2" x14ac:dyDescent="0.25">
      <c r="A4168" s="3">
        <v>0.02</v>
      </c>
      <c r="B4168" s="3">
        <v>34.590000000000003</v>
      </c>
    </row>
    <row r="4169" spans="1:2" x14ac:dyDescent="0.25">
      <c r="A4169" s="2">
        <v>0.87</v>
      </c>
      <c r="B4169" s="2">
        <v>32.799999999999997</v>
      </c>
    </row>
    <row r="4170" spans="1:2" x14ac:dyDescent="0.25">
      <c r="A4170" s="3">
        <v>0.66</v>
      </c>
      <c r="B4170" s="3">
        <v>37.26</v>
      </c>
    </row>
    <row r="4171" spans="1:2" x14ac:dyDescent="0.25">
      <c r="A4171" s="2">
        <v>0.54</v>
      </c>
      <c r="B4171" s="2">
        <v>35.840000000000003</v>
      </c>
    </row>
    <row r="4172" spans="1:2" x14ac:dyDescent="0.25">
      <c r="A4172" s="3">
        <v>0.45</v>
      </c>
      <c r="B4172" s="3">
        <v>30.04</v>
      </c>
    </row>
    <row r="4173" spans="1:2" x14ac:dyDescent="0.25">
      <c r="A4173" s="2">
        <v>0.44</v>
      </c>
      <c r="B4173" s="2">
        <v>37.24</v>
      </c>
    </row>
    <row r="4174" spans="1:2" x14ac:dyDescent="0.25">
      <c r="A4174" s="3">
        <v>0.38</v>
      </c>
      <c r="B4174" s="3">
        <v>37.08</v>
      </c>
    </row>
    <row r="4175" spans="1:2" x14ac:dyDescent="0.25">
      <c r="A4175" s="2">
        <v>0.28999999999999998</v>
      </c>
      <c r="B4175" s="2">
        <v>34.01</v>
      </c>
    </row>
    <row r="4176" spans="1:2" x14ac:dyDescent="0.25">
      <c r="A4176" s="3">
        <v>0.28999999999999998</v>
      </c>
      <c r="B4176" s="3">
        <v>28.35</v>
      </c>
    </row>
    <row r="4177" spans="1:2" x14ac:dyDescent="0.25">
      <c r="A4177" s="2">
        <v>0.25</v>
      </c>
      <c r="B4177" s="2">
        <v>35.75</v>
      </c>
    </row>
    <row r="4178" spans="1:2" x14ac:dyDescent="0.25">
      <c r="A4178" s="3">
        <v>0.18</v>
      </c>
      <c r="B4178" s="3">
        <v>33.659999999999997</v>
      </c>
    </row>
    <row r="4179" spans="1:2" x14ac:dyDescent="0.25">
      <c r="A4179" s="2">
        <v>0.12</v>
      </c>
      <c r="B4179" s="2">
        <v>29.87</v>
      </c>
    </row>
    <row r="4180" spans="1:2" x14ac:dyDescent="0.25">
      <c r="A4180" s="3">
        <v>0</v>
      </c>
      <c r="B4180" s="3">
        <v>39.380000000000003</v>
      </c>
    </row>
    <row r="4181" spans="1:2" x14ac:dyDescent="0.25">
      <c r="A4181" s="2">
        <v>1.28</v>
      </c>
      <c r="B4181" s="2">
        <v>33.090000000000003</v>
      </c>
    </row>
    <row r="4182" spans="1:2" x14ac:dyDescent="0.25">
      <c r="A4182" s="3">
        <v>0.71</v>
      </c>
      <c r="B4182" s="3">
        <v>28.57</v>
      </c>
    </row>
    <row r="4183" spans="1:2" x14ac:dyDescent="0.25">
      <c r="A4183" s="2">
        <v>0.65</v>
      </c>
      <c r="B4183" s="2">
        <v>33.840000000000003</v>
      </c>
    </row>
    <row r="4184" spans="1:2" x14ac:dyDescent="0.25">
      <c r="A4184" s="3">
        <v>0.54</v>
      </c>
      <c r="B4184" s="3">
        <v>32.1</v>
      </c>
    </row>
    <row r="4185" spans="1:2" x14ac:dyDescent="0.25">
      <c r="A4185" s="2">
        <v>0.54</v>
      </c>
      <c r="B4185" s="2">
        <v>39.54</v>
      </c>
    </row>
    <row r="4186" spans="1:2" x14ac:dyDescent="0.25">
      <c r="A4186" s="3">
        <v>0.52</v>
      </c>
      <c r="B4186" s="3">
        <v>31</v>
      </c>
    </row>
    <row r="4187" spans="1:2" x14ac:dyDescent="0.25">
      <c r="A4187" s="2">
        <v>0.47</v>
      </c>
      <c r="B4187" s="2">
        <v>33.479999999999997</v>
      </c>
    </row>
    <row r="4188" spans="1:2" x14ac:dyDescent="0.25">
      <c r="A4188" s="3">
        <v>0.43</v>
      </c>
      <c r="B4188" s="3">
        <v>31.99</v>
      </c>
    </row>
    <row r="4189" spans="1:2" x14ac:dyDescent="0.25">
      <c r="A4189" s="2">
        <v>0.38</v>
      </c>
      <c r="B4189" s="2">
        <v>37.409999999999997</v>
      </c>
    </row>
    <row r="4190" spans="1:2" x14ac:dyDescent="0.25">
      <c r="A4190" s="3">
        <v>0.38</v>
      </c>
      <c r="B4190" s="3">
        <v>32.229999999999997</v>
      </c>
    </row>
    <row r="4191" spans="1:2" x14ac:dyDescent="0.25">
      <c r="A4191" s="2">
        <v>0.32</v>
      </c>
      <c r="B4191" s="2">
        <v>36.72</v>
      </c>
    </row>
    <row r="4192" spans="1:2" x14ac:dyDescent="0.25">
      <c r="A4192" s="3">
        <v>0.26</v>
      </c>
      <c r="B4192" s="3">
        <v>40.450000000000003</v>
      </c>
    </row>
    <row r="4193" spans="1:2" x14ac:dyDescent="0.25">
      <c r="A4193" s="2">
        <v>1.06</v>
      </c>
      <c r="B4193" s="2">
        <v>35.729999999999997</v>
      </c>
    </row>
    <row r="4194" spans="1:2" x14ac:dyDescent="0.25">
      <c r="A4194" s="3">
        <v>0.89</v>
      </c>
      <c r="B4194" s="3">
        <v>36.69</v>
      </c>
    </row>
    <row r="4195" spans="1:2" x14ac:dyDescent="0.25">
      <c r="A4195" s="2">
        <v>0.72</v>
      </c>
      <c r="B4195" s="2">
        <v>24.1</v>
      </c>
    </row>
    <row r="4196" spans="1:2" x14ac:dyDescent="0.25">
      <c r="A4196" s="3">
        <v>0.71</v>
      </c>
      <c r="B4196" s="3">
        <v>37.659999999999997</v>
      </c>
    </row>
    <row r="4197" spans="1:2" x14ac:dyDescent="0.25">
      <c r="A4197" s="2">
        <v>0.67</v>
      </c>
      <c r="B4197" s="2">
        <v>29.42</v>
      </c>
    </row>
    <row r="4198" spans="1:2" x14ac:dyDescent="0.25">
      <c r="A4198" s="3">
        <v>0.48</v>
      </c>
      <c r="B4198" s="3">
        <v>37.67</v>
      </c>
    </row>
    <row r="4199" spans="1:2" x14ac:dyDescent="0.25">
      <c r="A4199" s="2">
        <v>0.38</v>
      </c>
      <c r="B4199" s="2">
        <v>32.22</v>
      </c>
    </row>
    <row r="4200" spans="1:2" x14ac:dyDescent="0.25">
      <c r="A4200" s="3">
        <v>0.38</v>
      </c>
      <c r="B4200" s="3">
        <v>37.4</v>
      </c>
    </row>
    <row r="4201" spans="1:2" x14ac:dyDescent="0.25">
      <c r="A4201" s="2">
        <v>0.35</v>
      </c>
      <c r="B4201" s="2">
        <v>35.03</v>
      </c>
    </row>
    <row r="4202" spans="1:2" x14ac:dyDescent="0.25">
      <c r="A4202" s="3">
        <v>0.31</v>
      </c>
      <c r="B4202" s="3">
        <v>33.630000000000003</v>
      </c>
    </row>
    <row r="4203" spans="1:2" x14ac:dyDescent="0.25">
      <c r="A4203" s="2">
        <v>0.28999999999999998</v>
      </c>
      <c r="B4203" s="2">
        <v>33.74</v>
      </c>
    </row>
    <row r="4204" spans="1:2" x14ac:dyDescent="0.25">
      <c r="A4204" s="3">
        <v>0.17</v>
      </c>
      <c r="B4204" s="3">
        <v>34.49</v>
      </c>
    </row>
    <row r="4205" spans="1:2" x14ac:dyDescent="0.25">
      <c r="A4205" s="2">
        <v>0.97</v>
      </c>
      <c r="B4205" s="2">
        <v>30.77</v>
      </c>
    </row>
    <row r="4206" spans="1:2" x14ac:dyDescent="0.25">
      <c r="A4206" s="3">
        <v>0.8</v>
      </c>
      <c r="B4206" s="3">
        <v>39.86</v>
      </c>
    </row>
    <row r="4207" spans="1:2" x14ac:dyDescent="0.25">
      <c r="A4207" s="2">
        <v>0.79</v>
      </c>
      <c r="B4207" s="2">
        <v>36.01</v>
      </c>
    </row>
    <row r="4208" spans="1:2" x14ac:dyDescent="0.25">
      <c r="A4208" s="3">
        <v>0.73</v>
      </c>
      <c r="B4208" s="3">
        <v>40.299999999999997</v>
      </c>
    </row>
    <row r="4209" spans="1:2" x14ac:dyDescent="0.25">
      <c r="A4209" s="2">
        <v>0.72</v>
      </c>
      <c r="B4209" s="2">
        <v>38.21</v>
      </c>
    </row>
    <row r="4210" spans="1:2" x14ac:dyDescent="0.25">
      <c r="A4210" s="3">
        <v>0.63</v>
      </c>
      <c r="B4210" s="3">
        <v>32.729999999999997</v>
      </c>
    </row>
    <row r="4211" spans="1:2" x14ac:dyDescent="0.25">
      <c r="A4211" s="2">
        <v>0.61</v>
      </c>
      <c r="B4211" s="2">
        <v>31.9</v>
      </c>
    </row>
    <row r="4212" spans="1:2" x14ac:dyDescent="0.25">
      <c r="A4212" s="3">
        <v>0.61</v>
      </c>
      <c r="B4212" s="3">
        <v>36.799999999999997</v>
      </c>
    </row>
    <row r="4213" spans="1:2" x14ac:dyDescent="0.25">
      <c r="A4213" s="2">
        <v>0.42</v>
      </c>
      <c r="B4213" s="2">
        <v>35.229999999999997</v>
      </c>
    </row>
    <row r="4214" spans="1:2" x14ac:dyDescent="0.25">
      <c r="A4214" s="3">
        <v>0.38</v>
      </c>
      <c r="B4214" s="3">
        <v>29.95</v>
      </c>
    </row>
    <row r="4215" spans="1:2" x14ac:dyDescent="0.25">
      <c r="A4215" s="2">
        <v>0.37</v>
      </c>
      <c r="B4215" s="2">
        <v>31.79</v>
      </c>
    </row>
    <row r="4216" spans="1:2" x14ac:dyDescent="0.25">
      <c r="A4216" s="3">
        <v>0</v>
      </c>
      <c r="B4216" s="3">
        <v>33.94</v>
      </c>
    </row>
    <row r="4217" spans="1:2" x14ac:dyDescent="0.25">
      <c r="A4217" s="2">
        <v>0.98</v>
      </c>
      <c r="B4217" s="2">
        <v>29.72</v>
      </c>
    </row>
    <row r="4218" spans="1:2" x14ac:dyDescent="0.25">
      <c r="A4218" s="3">
        <v>0.62</v>
      </c>
      <c r="B4218" s="3">
        <v>33.33</v>
      </c>
    </row>
    <row r="4219" spans="1:2" x14ac:dyDescent="0.25">
      <c r="A4219" s="2">
        <v>0.48</v>
      </c>
      <c r="B4219" s="2">
        <v>29.19</v>
      </c>
    </row>
    <row r="4220" spans="1:2" x14ac:dyDescent="0.25">
      <c r="A4220" s="3">
        <v>0.37</v>
      </c>
      <c r="B4220" s="3">
        <v>39.32</v>
      </c>
    </row>
    <row r="4221" spans="1:2" x14ac:dyDescent="0.25">
      <c r="A4221" s="2">
        <v>0.37</v>
      </c>
      <c r="B4221" s="2">
        <v>36.51</v>
      </c>
    </row>
    <row r="4222" spans="1:2" x14ac:dyDescent="0.25">
      <c r="A4222" s="3">
        <v>0.35</v>
      </c>
      <c r="B4222" s="3">
        <v>38.299999999999997</v>
      </c>
    </row>
    <row r="4223" spans="1:2" x14ac:dyDescent="0.25">
      <c r="A4223" s="2">
        <v>0.33</v>
      </c>
      <c r="B4223" s="2">
        <v>31.46</v>
      </c>
    </row>
    <row r="4224" spans="1:2" x14ac:dyDescent="0.25">
      <c r="A4224" s="3">
        <v>0.28000000000000003</v>
      </c>
      <c r="B4224" s="3">
        <v>34.299999999999997</v>
      </c>
    </row>
    <row r="4225" spans="1:2" x14ac:dyDescent="0.25">
      <c r="A4225" s="2">
        <v>0.27</v>
      </c>
      <c r="B4225" s="2">
        <v>39.520000000000003</v>
      </c>
    </row>
    <row r="4226" spans="1:2" x14ac:dyDescent="0.25">
      <c r="A4226" s="3">
        <v>0.25</v>
      </c>
      <c r="B4226" s="3">
        <v>42.23</v>
      </c>
    </row>
    <row r="4227" spans="1:2" x14ac:dyDescent="0.25">
      <c r="A4227" s="2">
        <v>0.09</v>
      </c>
      <c r="B4227" s="2">
        <v>34.04</v>
      </c>
    </row>
    <row r="4228" spans="1:2" x14ac:dyDescent="0.25">
      <c r="A4228" s="3">
        <v>0</v>
      </c>
      <c r="B4228" s="3">
        <v>36.61</v>
      </c>
    </row>
    <row r="4229" spans="1:2" x14ac:dyDescent="0.25">
      <c r="A4229" s="2">
        <v>2.64</v>
      </c>
      <c r="B4229" s="2">
        <v>24.26</v>
      </c>
    </row>
    <row r="4230" spans="1:2" x14ac:dyDescent="0.25">
      <c r="A4230" s="3">
        <v>0.9</v>
      </c>
      <c r="B4230" s="3">
        <v>28.92</v>
      </c>
    </row>
    <row r="4231" spans="1:2" x14ac:dyDescent="0.25">
      <c r="A4231" s="2">
        <v>0.69</v>
      </c>
      <c r="B4231" s="2">
        <v>36.93</v>
      </c>
    </row>
    <row r="4232" spans="1:2" x14ac:dyDescent="0.25">
      <c r="A4232" s="3">
        <v>0.56000000000000005</v>
      </c>
      <c r="B4232" s="3">
        <v>38.39</v>
      </c>
    </row>
    <row r="4233" spans="1:2" x14ac:dyDescent="0.25">
      <c r="A4233" s="2">
        <v>0.53</v>
      </c>
      <c r="B4233" s="2">
        <v>38.9</v>
      </c>
    </row>
    <row r="4234" spans="1:2" x14ac:dyDescent="0.25">
      <c r="A4234" s="3">
        <v>0.51</v>
      </c>
      <c r="B4234" s="3">
        <v>33.590000000000003</v>
      </c>
    </row>
    <row r="4235" spans="1:2" x14ac:dyDescent="0.25">
      <c r="A4235" s="2">
        <v>0.45</v>
      </c>
      <c r="B4235" s="2">
        <v>39.479999999999997</v>
      </c>
    </row>
    <row r="4236" spans="1:2" x14ac:dyDescent="0.25">
      <c r="A4236" s="3">
        <v>0.4</v>
      </c>
      <c r="B4236" s="3">
        <v>34.950000000000003</v>
      </c>
    </row>
    <row r="4237" spans="1:2" x14ac:dyDescent="0.25">
      <c r="A4237" s="2">
        <v>0.33</v>
      </c>
      <c r="B4237" s="2">
        <v>39.409999999999997</v>
      </c>
    </row>
    <row r="4238" spans="1:2" x14ac:dyDescent="0.25">
      <c r="A4238" s="3">
        <v>0.3</v>
      </c>
      <c r="B4238" s="3">
        <v>34.76</v>
      </c>
    </row>
    <row r="4239" spans="1:2" x14ac:dyDescent="0.25">
      <c r="A4239" s="2">
        <v>0.19</v>
      </c>
      <c r="B4239" s="2">
        <v>34.75</v>
      </c>
    </row>
    <row r="4240" spans="1:2" x14ac:dyDescent="0.25">
      <c r="A4240" s="3">
        <v>0.14000000000000001</v>
      </c>
      <c r="B4240" s="3">
        <v>35.74</v>
      </c>
    </row>
    <row r="4241" spans="1:2" x14ac:dyDescent="0.25">
      <c r="A4241" s="2">
        <v>0.77</v>
      </c>
      <c r="B4241" s="2">
        <v>32.4</v>
      </c>
    </row>
    <row r="4242" spans="1:2" x14ac:dyDescent="0.25">
      <c r="A4242" s="3">
        <v>0.73</v>
      </c>
      <c r="B4242" s="3">
        <v>35.58</v>
      </c>
    </row>
    <row r="4243" spans="1:2" x14ac:dyDescent="0.25">
      <c r="A4243" s="2">
        <v>0.6</v>
      </c>
      <c r="B4243" s="2">
        <v>33.840000000000003</v>
      </c>
    </row>
    <row r="4244" spans="1:2" x14ac:dyDescent="0.25">
      <c r="A4244" s="3">
        <v>0.57999999999999996</v>
      </c>
      <c r="B4244" s="3">
        <v>37.479999999999997</v>
      </c>
    </row>
    <row r="4245" spans="1:2" x14ac:dyDescent="0.25">
      <c r="A4245" s="2">
        <v>0.41</v>
      </c>
      <c r="B4245" s="2">
        <v>28.54</v>
      </c>
    </row>
    <row r="4246" spans="1:2" x14ac:dyDescent="0.25">
      <c r="A4246" s="3">
        <v>0.4</v>
      </c>
      <c r="B4246" s="3">
        <v>30.35</v>
      </c>
    </row>
    <row r="4247" spans="1:2" x14ac:dyDescent="0.25">
      <c r="A4247" s="2">
        <v>0.4</v>
      </c>
      <c r="B4247" s="2">
        <v>30.14</v>
      </c>
    </row>
    <row r="4248" spans="1:2" x14ac:dyDescent="0.25">
      <c r="A4248" s="3">
        <v>0.3</v>
      </c>
      <c r="B4248" s="3">
        <v>37.909999999999997</v>
      </c>
    </row>
    <row r="4249" spans="1:2" x14ac:dyDescent="0.25">
      <c r="A4249" s="2">
        <v>0.27</v>
      </c>
      <c r="B4249" s="2">
        <v>31.17</v>
      </c>
    </row>
    <row r="4250" spans="1:2" x14ac:dyDescent="0.25">
      <c r="A4250" s="3">
        <v>0.22</v>
      </c>
      <c r="B4250" s="3">
        <v>32.64</v>
      </c>
    </row>
    <row r="4251" spans="1:2" x14ac:dyDescent="0.25">
      <c r="A4251" s="2">
        <v>0.21</v>
      </c>
      <c r="B4251" s="2">
        <v>39.01</v>
      </c>
    </row>
    <row r="4252" spans="1:2" x14ac:dyDescent="0.25">
      <c r="A4252" s="3">
        <v>0.17</v>
      </c>
      <c r="B4252" s="3">
        <v>35.24</v>
      </c>
    </row>
    <row r="4253" spans="1:2" x14ac:dyDescent="0.25">
      <c r="A4253" s="2">
        <v>0.72</v>
      </c>
      <c r="B4253" s="2">
        <v>36.200000000000003</v>
      </c>
    </row>
    <row r="4254" spans="1:2" x14ac:dyDescent="0.25">
      <c r="A4254" s="3">
        <v>0.71</v>
      </c>
      <c r="B4254" s="3">
        <v>33.58</v>
      </c>
    </row>
    <row r="4255" spans="1:2" x14ac:dyDescent="0.25">
      <c r="A4255" s="2">
        <v>0.7</v>
      </c>
      <c r="B4255" s="2">
        <v>34.729999999999997</v>
      </c>
    </row>
    <row r="4256" spans="1:2" x14ac:dyDescent="0.25">
      <c r="A4256" s="3">
        <v>0.63</v>
      </c>
      <c r="B4256" s="3">
        <v>35.11</v>
      </c>
    </row>
    <row r="4257" spans="1:2" x14ac:dyDescent="0.25">
      <c r="A4257" s="2">
        <v>0.56999999999999995</v>
      </c>
      <c r="B4257" s="2">
        <v>31.76</v>
      </c>
    </row>
    <row r="4258" spans="1:2" x14ac:dyDescent="0.25">
      <c r="A4258" s="3">
        <v>0.48</v>
      </c>
      <c r="B4258" s="3">
        <v>37.24</v>
      </c>
    </row>
    <row r="4259" spans="1:2" x14ac:dyDescent="0.25">
      <c r="A4259" s="2">
        <v>0.38</v>
      </c>
      <c r="B4259" s="2">
        <v>33.340000000000003</v>
      </c>
    </row>
    <row r="4260" spans="1:2" x14ac:dyDescent="0.25">
      <c r="A4260" s="3">
        <v>0.3</v>
      </c>
      <c r="B4260" s="3">
        <v>30.44</v>
      </c>
    </row>
    <row r="4261" spans="1:2" x14ac:dyDescent="0.25">
      <c r="A4261" s="2">
        <v>0.26</v>
      </c>
      <c r="B4261" s="2">
        <v>29.93</v>
      </c>
    </row>
    <row r="4262" spans="1:2" x14ac:dyDescent="0.25">
      <c r="A4262" s="3">
        <v>0.25</v>
      </c>
      <c r="B4262" s="3">
        <v>34.46</v>
      </c>
    </row>
    <row r="4263" spans="1:2" x14ac:dyDescent="0.25">
      <c r="A4263" s="2">
        <v>0.21</v>
      </c>
      <c r="B4263" s="2">
        <v>38.14</v>
      </c>
    </row>
    <row r="4264" spans="1:2" x14ac:dyDescent="0.25">
      <c r="A4264" s="3">
        <v>0.12</v>
      </c>
      <c r="B4264" s="3">
        <v>41.62</v>
      </c>
    </row>
    <row r="4265" spans="1:2" x14ac:dyDescent="0.25">
      <c r="A4265" s="2">
        <v>0.73</v>
      </c>
      <c r="B4265" s="2">
        <v>29.68</v>
      </c>
    </row>
    <row r="4266" spans="1:2" x14ac:dyDescent="0.25">
      <c r="A4266" s="3">
        <v>0.69</v>
      </c>
      <c r="B4266" s="3">
        <v>39.9</v>
      </c>
    </row>
    <row r="4267" spans="1:2" x14ac:dyDescent="0.25">
      <c r="A4267" s="2">
        <v>0.61</v>
      </c>
      <c r="B4267" s="2">
        <v>36.369999999999997</v>
      </c>
    </row>
    <row r="4268" spans="1:2" x14ac:dyDescent="0.25">
      <c r="A4268" s="3">
        <v>0.61</v>
      </c>
      <c r="B4268" s="3">
        <v>34.11</v>
      </c>
    </row>
    <row r="4269" spans="1:2" x14ac:dyDescent="0.25">
      <c r="A4269" s="2">
        <v>0.56000000000000005</v>
      </c>
      <c r="B4269" s="2">
        <v>37.6</v>
      </c>
    </row>
    <row r="4270" spans="1:2" x14ac:dyDescent="0.25">
      <c r="A4270" s="3">
        <v>0.52</v>
      </c>
      <c r="B4270" s="3">
        <v>37.94</v>
      </c>
    </row>
    <row r="4271" spans="1:2" x14ac:dyDescent="0.25">
      <c r="A4271" s="2">
        <v>0.43</v>
      </c>
      <c r="B4271" s="2">
        <v>32.65</v>
      </c>
    </row>
    <row r="4272" spans="1:2" x14ac:dyDescent="0.25">
      <c r="A4272" s="3">
        <v>0.43</v>
      </c>
      <c r="B4272" s="3">
        <v>33.86</v>
      </c>
    </row>
    <row r="4273" spans="1:2" x14ac:dyDescent="0.25">
      <c r="A4273" s="2">
        <v>0.43</v>
      </c>
      <c r="B4273" s="2">
        <v>38.21</v>
      </c>
    </row>
    <row r="4274" spans="1:2" x14ac:dyDescent="0.25">
      <c r="A4274" s="3">
        <v>0.34</v>
      </c>
      <c r="B4274" s="3">
        <v>30.16</v>
      </c>
    </row>
    <row r="4275" spans="1:2" x14ac:dyDescent="0.25">
      <c r="A4275" s="2">
        <v>0.32</v>
      </c>
      <c r="B4275" s="2">
        <v>34.44</v>
      </c>
    </row>
    <row r="4276" spans="1:2" x14ac:dyDescent="0.25">
      <c r="A4276" s="3">
        <v>0.28000000000000003</v>
      </c>
      <c r="B4276" s="3">
        <v>36.43</v>
      </c>
    </row>
    <row r="4277" spans="1:2" x14ac:dyDescent="0.25">
      <c r="A4277" s="2">
        <v>0.81</v>
      </c>
      <c r="B4277" s="2">
        <v>32.25</v>
      </c>
    </row>
    <row r="4278" spans="1:2" x14ac:dyDescent="0.25">
      <c r="A4278" s="3">
        <v>0.74</v>
      </c>
      <c r="B4278" s="3">
        <v>40.18</v>
      </c>
    </row>
    <row r="4279" spans="1:2" x14ac:dyDescent="0.25">
      <c r="A4279" s="2">
        <v>0.68</v>
      </c>
      <c r="B4279" s="2">
        <v>32.409999999999997</v>
      </c>
    </row>
    <row r="4280" spans="1:2" x14ac:dyDescent="0.25">
      <c r="A4280" s="3">
        <v>0.61</v>
      </c>
      <c r="B4280" s="3">
        <v>29.77</v>
      </c>
    </row>
    <row r="4281" spans="1:2" x14ac:dyDescent="0.25">
      <c r="A4281" s="2">
        <v>0.55000000000000004</v>
      </c>
      <c r="B4281" s="2">
        <v>30.31</v>
      </c>
    </row>
    <row r="4282" spans="1:2" x14ac:dyDescent="0.25">
      <c r="A4282" s="3">
        <v>0.55000000000000004</v>
      </c>
      <c r="B4282" s="3">
        <v>40.36</v>
      </c>
    </row>
    <row r="4283" spans="1:2" x14ac:dyDescent="0.25">
      <c r="A4283" s="2">
        <v>0.38</v>
      </c>
      <c r="B4283" s="2">
        <v>36.57</v>
      </c>
    </row>
    <row r="4284" spans="1:2" x14ac:dyDescent="0.25">
      <c r="A4284" s="3">
        <v>0.37</v>
      </c>
      <c r="B4284" s="3">
        <v>37.65</v>
      </c>
    </row>
    <row r="4285" spans="1:2" x14ac:dyDescent="0.25">
      <c r="A4285" s="2">
        <v>0.3</v>
      </c>
      <c r="B4285" s="2">
        <v>39.97</v>
      </c>
    </row>
    <row r="4286" spans="1:2" x14ac:dyDescent="0.25">
      <c r="A4286" s="3">
        <v>0.15</v>
      </c>
      <c r="B4286" s="3">
        <v>42.25</v>
      </c>
    </row>
    <row r="4287" spans="1:2" x14ac:dyDescent="0.25">
      <c r="A4287" s="2">
        <v>0.12</v>
      </c>
      <c r="B4287" s="2">
        <v>36.729999999999997</v>
      </c>
    </row>
    <row r="4288" spans="1:2" x14ac:dyDescent="0.25">
      <c r="A4288" s="3">
        <v>7.0000000000000007E-2</v>
      </c>
      <c r="B4288" s="3">
        <v>31.69</v>
      </c>
    </row>
    <row r="4289" spans="1:2" x14ac:dyDescent="0.25">
      <c r="A4289" s="2">
        <v>0.64</v>
      </c>
      <c r="B4289" s="2">
        <v>25.34</v>
      </c>
    </row>
    <row r="4290" spans="1:2" x14ac:dyDescent="0.25">
      <c r="A4290" s="3">
        <v>0.5</v>
      </c>
      <c r="B4290" s="3">
        <v>33.81</v>
      </c>
    </row>
    <row r="4291" spans="1:2" x14ac:dyDescent="0.25">
      <c r="A4291" s="2">
        <v>0.49</v>
      </c>
      <c r="B4291" s="2">
        <v>33</v>
      </c>
    </row>
    <row r="4292" spans="1:2" x14ac:dyDescent="0.25">
      <c r="A4292" s="3">
        <v>0.45</v>
      </c>
      <c r="B4292" s="3">
        <v>34.72</v>
      </c>
    </row>
    <row r="4293" spans="1:2" x14ac:dyDescent="0.25">
      <c r="A4293" s="2">
        <v>0.41</v>
      </c>
      <c r="B4293" s="2">
        <v>37.659999999999997</v>
      </c>
    </row>
    <row r="4294" spans="1:2" x14ac:dyDescent="0.25">
      <c r="A4294" s="3">
        <v>0.41</v>
      </c>
      <c r="B4294" s="3">
        <v>28.56</v>
      </c>
    </row>
    <row r="4295" spans="1:2" x14ac:dyDescent="0.25">
      <c r="A4295" s="2">
        <v>0.33</v>
      </c>
      <c r="B4295" s="2">
        <v>32.869999999999997</v>
      </c>
    </row>
    <row r="4296" spans="1:2" x14ac:dyDescent="0.25">
      <c r="A4296" s="3">
        <v>0.28000000000000003</v>
      </c>
      <c r="B4296" s="3">
        <v>34.04</v>
      </c>
    </row>
    <row r="4297" spans="1:2" x14ac:dyDescent="0.25">
      <c r="A4297" s="2">
        <v>0.23</v>
      </c>
      <c r="B4297" s="2">
        <v>40.119999999999997</v>
      </c>
    </row>
    <row r="4298" spans="1:2" x14ac:dyDescent="0.25">
      <c r="A4298" s="3">
        <v>0.16</v>
      </c>
      <c r="B4298" s="3">
        <v>34.44</v>
      </c>
    </row>
    <row r="4299" spans="1:2" x14ac:dyDescent="0.25">
      <c r="A4299" s="2">
        <v>0.13</v>
      </c>
      <c r="B4299" s="2">
        <v>37.83</v>
      </c>
    </row>
    <row r="4300" spans="1:2" x14ac:dyDescent="0.25">
      <c r="A4300" s="3">
        <v>0.08</v>
      </c>
      <c r="B4300" s="3">
        <v>37.130000000000003</v>
      </c>
    </row>
    <row r="4301" spans="1:2" x14ac:dyDescent="0.25">
      <c r="A4301" s="2">
        <v>0.71</v>
      </c>
      <c r="B4301" s="2">
        <v>30.11</v>
      </c>
    </row>
    <row r="4302" spans="1:2" x14ac:dyDescent="0.25">
      <c r="A4302" s="3">
        <v>0.67</v>
      </c>
      <c r="B4302" s="3">
        <v>32.75</v>
      </c>
    </row>
    <row r="4303" spans="1:2" x14ac:dyDescent="0.25">
      <c r="A4303" s="2">
        <v>0.5</v>
      </c>
      <c r="B4303" s="2">
        <v>33.74</v>
      </c>
    </row>
    <row r="4304" spans="1:2" x14ac:dyDescent="0.25">
      <c r="A4304" s="3">
        <v>0.46</v>
      </c>
      <c r="B4304" s="3">
        <v>35.700000000000003</v>
      </c>
    </row>
    <row r="4305" spans="1:2" x14ac:dyDescent="0.25">
      <c r="A4305" s="2">
        <v>0.36</v>
      </c>
      <c r="B4305" s="2">
        <v>34.65</v>
      </c>
    </row>
    <row r="4306" spans="1:2" x14ac:dyDescent="0.25">
      <c r="A4306" s="3">
        <v>0.34</v>
      </c>
      <c r="B4306" s="3">
        <v>40</v>
      </c>
    </row>
    <row r="4307" spans="1:2" x14ac:dyDescent="0.25">
      <c r="A4307" s="2">
        <v>0.33</v>
      </c>
      <c r="B4307" s="2">
        <v>34.19</v>
      </c>
    </row>
    <row r="4308" spans="1:2" x14ac:dyDescent="0.25">
      <c r="A4308" s="3">
        <v>0.28000000000000003</v>
      </c>
      <c r="B4308" s="3">
        <v>38.86</v>
      </c>
    </row>
    <row r="4309" spans="1:2" x14ac:dyDescent="0.25">
      <c r="A4309" s="2">
        <v>0.27</v>
      </c>
      <c r="B4309" s="2">
        <v>39.270000000000003</v>
      </c>
    </row>
    <row r="4310" spans="1:2" x14ac:dyDescent="0.25">
      <c r="A4310" s="3">
        <v>0.18</v>
      </c>
      <c r="B4310" s="3">
        <v>41.74</v>
      </c>
    </row>
    <row r="4311" spans="1:2" x14ac:dyDescent="0.25">
      <c r="A4311" s="2">
        <v>0.14000000000000001</v>
      </c>
      <c r="B4311" s="2">
        <v>37.78</v>
      </c>
    </row>
    <row r="4312" spans="1:2" x14ac:dyDescent="0.25">
      <c r="A4312" s="3">
        <v>0.05</v>
      </c>
      <c r="B4312" s="3">
        <v>36.46</v>
      </c>
    </row>
    <row r="4313" spans="1:2" x14ac:dyDescent="0.25">
      <c r="A4313" s="2">
        <v>2.61</v>
      </c>
      <c r="B4313" s="2">
        <v>25.77</v>
      </c>
    </row>
    <row r="4314" spans="1:2" x14ac:dyDescent="0.25">
      <c r="A4314" s="3">
        <v>0.89</v>
      </c>
      <c r="B4314" s="3">
        <v>31.55</v>
      </c>
    </row>
    <row r="4315" spans="1:2" x14ac:dyDescent="0.25">
      <c r="A4315" s="2">
        <v>0.87</v>
      </c>
      <c r="B4315" s="2">
        <v>33.81</v>
      </c>
    </row>
    <row r="4316" spans="1:2" x14ac:dyDescent="0.25">
      <c r="A4316" s="3">
        <v>0.72</v>
      </c>
      <c r="B4316" s="3">
        <v>31.19</v>
      </c>
    </row>
    <row r="4317" spans="1:2" x14ac:dyDescent="0.25">
      <c r="A4317" s="2">
        <v>0.63</v>
      </c>
      <c r="B4317" s="2">
        <v>32.64</v>
      </c>
    </row>
    <row r="4318" spans="1:2" x14ac:dyDescent="0.25">
      <c r="A4318" s="3">
        <v>0.59</v>
      </c>
      <c r="B4318" s="3">
        <v>34.82</v>
      </c>
    </row>
    <row r="4319" spans="1:2" x14ac:dyDescent="0.25">
      <c r="A4319" s="2">
        <v>0.53</v>
      </c>
      <c r="B4319" s="2">
        <v>34.71</v>
      </c>
    </row>
    <row r="4320" spans="1:2" x14ac:dyDescent="0.25">
      <c r="A4320" s="3">
        <v>0.4</v>
      </c>
      <c r="B4320" s="3">
        <v>30</v>
      </c>
    </row>
    <row r="4321" spans="1:2" x14ac:dyDescent="0.25">
      <c r="A4321" s="2">
        <v>0.37</v>
      </c>
      <c r="B4321" s="2">
        <v>34.92</v>
      </c>
    </row>
    <row r="4322" spans="1:2" x14ac:dyDescent="0.25">
      <c r="A4322" s="3">
        <v>0.31</v>
      </c>
      <c r="B4322" s="3">
        <v>37.44</v>
      </c>
    </row>
    <row r="4323" spans="1:2" x14ac:dyDescent="0.25">
      <c r="A4323" s="2">
        <v>0.3</v>
      </c>
      <c r="B4323" s="2">
        <v>36.619999999999997</v>
      </c>
    </row>
    <row r="4324" spans="1:2" x14ac:dyDescent="0.25">
      <c r="A4324" s="3">
        <v>0.25</v>
      </c>
      <c r="B4324" s="3">
        <v>41.12</v>
      </c>
    </row>
    <row r="4325" spans="1:2" x14ac:dyDescent="0.25">
      <c r="A4325" s="2">
        <v>1.04</v>
      </c>
      <c r="B4325" s="2">
        <v>28.51</v>
      </c>
    </row>
    <row r="4326" spans="1:2" x14ac:dyDescent="0.25">
      <c r="A4326" s="3">
        <v>0.61</v>
      </c>
      <c r="B4326" s="3">
        <v>34.01</v>
      </c>
    </row>
    <row r="4327" spans="1:2" x14ac:dyDescent="0.25">
      <c r="A4327" s="2">
        <v>0.6</v>
      </c>
      <c r="B4327" s="2">
        <v>38.090000000000003</v>
      </c>
    </row>
    <row r="4328" spans="1:2" x14ac:dyDescent="0.25">
      <c r="A4328" s="3">
        <v>0.6</v>
      </c>
      <c r="B4328" s="3">
        <v>30.78</v>
      </c>
    </row>
    <row r="4329" spans="1:2" x14ac:dyDescent="0.25">
      <c r="A4329" s="2">
        <v>0.54</v>
      </c>
      <c r="B4329" s="2">
        <v>36.72</v>
      </c>
    </row>
    <row r="4330" spans="1:2" x14ac:dyDescent="0.25">
      <c r="A4330" s="3">
        <v>0.51</v>
      </c>
      <c r="B4330" s="3">
        <v>37.82</v>
      </c>
    </row>
    <row r="4331" spans="1:2" x14ac:dyDescent="0.25">
      <c r="A4331" s="2">
        <v>0.4</v>
      </c>
      <c r="B4331" s="2">
        <v>40.31</v>
      </c>
    </row>
    <row r="4332" spans="1:2" x14ac:dyDescent="0.25">
      <c r="A4332" s="3">
        <v>0.36</v>
      </c>
      <c r="B4332" s="3">
        <v>33.76</v>
      </c>
    </row>
    <row r="4333" spans="1:2" x14ac:dyDescent="0.25">
      <c r="A4333" s="2">
        <v>0.34</v>
      </c>
      <c r="B4333" s="2">
        <v>34.82</v>
      </c>
    </row>
    <row r="4334" spans="1:2" x14ac:dyDescent="0.25">
      <c r="A4334" s="3">
        <v>0.22</v>
      </c>
      <c r="B4334" s="3">
        <v>31.64</v>
      </c>
    </row>
    <row r="4335" spans="1:2" x14ac:dyDescent="0.25">
      <c r="A4335" s="2">
        <v>0.14000000000000001</v>
      </c>
      <c r="B4335" s="2">
        <v>38.549999999999997</v>
      </c>
    </row>
    <row r="4336" spans="1:2" x14ac:dyDescent="0.25">
      <c r="A4336" s="3">
        <v>0</v>
      </c>
      <c r="B4336" s="3">
        <v>37.89</v>
      </c>
    </row>
    <row r="4337" spans="1:2" x14ac:dyDescent="0.25">
      <c r="A4337" s="2">
        <v>0.74</v>
      </c>
      <c r="B4337" s="2">
        <v>29.81</v>
      </c>
    </row>
    <row r="4338" spans="1:2" x14ac:dyDescent="0.25">
      <c r="A4338" s="3">
        <v>0.72</v>
      </c>
      <c r="B4338" s="3">
        <v>35.79</v>
      </c>
    </row>
    <row r="4339" spans="1:2" x14ac:dyDescent="0.25">
      <c r="A4339" s="2">
        <v>0.52</v>
      </c>
      <c r="B4339" s="2">
        <v>31.46</v>
      </c>
    </row>
    <row r="4340" spans="1:2" x14ac:dyDescent="0.25">
      <c r="A4340" s="3">
        <v>0.48</v>
      </c>
      <c r="B4340" s="3">
        <v>35.630000000000003</v>
      </c>
    </row>
    <row r="4341" spans="1:2" x14ac:dyDescent="0.25">
      <c r="A4341" s="2">
        <v>0.39</v>
      </c>
      <c r="B4341" s="2">
        <v>29.26</v>
      </c>
    </row>
    <row r="4342" spans="1:2" x14ac:dyDescent="0.25">
      <c r="A4342" s="3">
        <v>0.37</v>
      </c>
      <c r="B4342" s="3">
        <v>29.72</v>
      </c>
    </row>
    <row r="4343" spans="1:2" x14ac:dyDescent="0.25">
      <c r="A4343" s="2">
        <v>0.34</v>
      </c>
      <c r="B4343" s="2">
        <v>34.21</v>
      </c>
    </row>
    <row r="4344" spans="1:2" x14ac:dyDescent="0.25">
      <c r="A4344" s="3">
        <v>0.28999999999999998</v>
      </c>
      <c r="B4344" s="3">
        <v>39.54</v>
      </c>
    </row>
    <row r="4345" spans="1:2" x14ac:dyDescent="0.25">
      <c r="A4345" s="2">
        <v>0.24</v>
      </c>
      <c r="B4345" s="2">
        <v>37.57</v>
      </c>
    </row>
    <row r="4346" spans="1:2" x14ac:dyDescent="0.25">
      <c r="A4346" s="3">
        <v>0.22</v>
      </c>
      <c r="B4346" s="3">
        <v>31.74</v>
      </c>
    </row>
    <row r="4347" spans="1:2" x14ac:dyDescent="0.25">
      <c r="A4347" s="2">
        <v>0.13</v>
      </c>
      <c r="B4347" s="2">
        <v>31.61</v>
      </c>
    </row>
    <row r="4348" spans="1:2" x14ac:dyDescent="0.25">
      <c r="A4348" s="3">
        <v>0</v>
      </c>
      <c r="B4348" s="3">
        <v>38.83</v>
      </c>
    </row>
    <row r="4349" spans="1:2" x14ac:dyDescent="0.25">
      <c r="A4349" s="2">
        <v>0.72</v>
      </c>
      <c r="B4349" s="2">
        <v>34.83</v>
      </c>
    </row>
    <row r="4350" spans="1:2" x14ac:dyDescent="0.25">
      <c r="A4350" s="3">
        <v>0.62</v>
      </c>
      <c r="B4350" s="3">
        <v>29.86</v>
      </c>
    </row>
    <row r="4351" spans="1:2" x14ac:dyDescent="0.25">
      <c r="A4351" s="2">
        <v>0.59</v>
      </c>
      <c r="B4351" s="2">
        <v>35</v>
      </c>
    </row>
    <row r="4352" spans="1:2" x14ac:dyDescent="0.25">
      <c r="A4352" s="3">
        <v>0.51</v>
      </c>
      <c r="B4352" s="3">
        <v>35.71</v>
      </c>
    </row>
    <row r="4353" spans="1:2" x14ac:dyDescent="0.25">
      <c r="A4353" s="2">
        <v>0.33</v>
      </c>
      <c r="B4353" s="2">
        <v>40.44</v>
      </c>
    </row>
    <row r="4354" spans="1:2" x14ac:dyDescent="0.25">
      <c r="A4354" s="3">
        <v>0.32</v>
      </c>
      <c r="B4354" s="3">
        <v>35.979999999999997</v>
      </c>
    </row>
    <row r="4355" spans="1:2" x14ac:dyDescent="0.25">
      <c r="A4355" s="2">
        <v>0.28000000000000003</v>
      </c>
      <c r="B4355" s="2">
        <v>32.4</v>
      </c>
    </row>
    <row r="4356" spans="1:2" x14ac:dyDescent="0.25">
      <c r="A4356" s="3">
        <v>0.24</v>
      </c>
      <c r="B4356" s="3">
        <v>38.200000000000003</v>
      </c>
    </row>
    <row r="4357" spans="1:2" x14ac:dyDescent="0.25">
      <c r="A4357" s="2">
        <v>0.23</v>
      </c>
      <c r="B4357" s="2">
        <v>29.26</v>
      </c>
    </row>
    <row r="4358" spans="1:2" x14ac:dyDescent="0.25">
      <c r="A4358" s="3">
        <v>0.2</v>
      </c>
      <c r="B4358" s="3">
        <v>29.66</v>
      </c>
    </row>
    <row r="4359" spans="1:2" x14ac:dyDescent="0.25">
      <c r="A4359" s="2">
        <v>0.1</v>
      </c>
      <c r="B4359" s="2">
        <v>38.549999999999997</v>
      </c>
    </row>
    <row r="4360" spans="1:2" x14ac:dyDescent="0.25">
      <c r="A4360" s="3">
        <v>0.05</v>
      </c>
      <c r="B4360" s="3">
        <v>38.409999999999997</v>
      </c>
    </row>
    <row r="4361" spans="1:2" x14ac:dyDescent="0.25">
      <c r="A4361" s="2">
        <v>0.79</v>
      </c>
      <c r="B4361" s="2">
        <v>36.39</v>
      </c>
    </row>
    <row r="4362" spans="1:2" x14ac:dyDescent="0.25">
      <c r="A4362" s="3">
        <v>0.7</v>
      </c>
      <c r="B4362" s="3">
        <v>36.380000000000003</v>
      </c>
    </row>
    <row r="4363" spans="1:2" x14ac:dyDescent="0.25">
      <c r="A4363" s="2">
        <v>0.64</v>
      </c>
      <c r="B4363" s="2">
        <v>31.42</v>
      </c>
    </row>
    <row r="4364" spans="1:2" x14ac:dyDescent="0.25">
      <c r="A4364" s="3">
        <v>0.61</v>
      </c>
      <c r="B4364" s="3">
        <v>31.04</v>
      </c>
    </row>
    <row r="4365" spans="1:2" x14ac:dyDescent="0.25">
      <c r="A4365" s="2">
        <v>0.51</v>
      </c>
      <c r="B4365" s="2">
        <v>29.5</v>
      </c>
    </row>
    <row r="4366" spans="1:2" x14ac:dyDescent="0.25">
      <c r="A4366" s="3">
        <v>0.39</v>
      </c>
      <c r="B4366" s="3">
        <v>38.75</v>
      </c>
    </row>
    <row r="4367" spans="1:2" x14ac:dyDescent="0.25">
      <c r="A4367" s="2">
        <v>0.36</v>
      </c>
      <c r="B4367" s="2">
        <v>36.229999999999997</v>
      </c>
    </row>
    <row r="4368" spans="1:2" x14ac:dyDescent="0.25">
      <c r="A4368" s="3">
        <v>0.32</v>
      </c>
      <c r="B4368" s="3">
        <v>32.32</v>
      </c>
    </row>
    <row r="4369" spans="1:2" x14ac:dyDescent="0.25">
      <c r="A4369" s="2">
        <v>0.27</v>
      </c>
      <c r="B4369" s="2">
        <v>31.89</v>
      </c>
    </row>
    <row r="4370" spans="1:2" x14ac:dyDescent="0.25">
      <c r="A4370" s="3">
        <v>0.16</v>
      </c>
      <c r="B4370" s="3">
        <v>42.22</v>
      </c>
    </row>
    <row r="4371" spans="1:2" x14ac:dyDescent="0.25">
      <c r="A4371" s="2">
        <v>0.09</v>
      </c>
      <c r="B4371" s="2">
        <v>41.73</v>
      </c>
    </row>
    <row r="4372" spans="1:2" x14ac:dyDescent="0.25">
      <c r="A4372" s="3">
        <v>0.06</v>
      </c>
      <c r="B4372" s="3">
        <v>35.24</v>
      </c>
    </row>
    <row r="4373" spans="1:2" x14ac:dyDescent="0.25">
      <c r="A4373" s="2">
        <v>0.75</v>
      </c>
      <c r="B4373" s="2">
        <v>36.42</v>
      </c>
    </row>
    <row r="4374" spans="1:2" x14ac:dyDescent="0.25">
      <c r="A4374" s="3">
        <v>0.6</v>
      </c>
      <c r="B4374" s="3">
        <v>33.1</v>
      </c>
    </row>
    <row r="4375" spans="1:2" x14ac:dyDescent="0.25">
      <c r="A4375" s="2">
        <v>0.54</v>
      </c>
      <c r="B4375" s="2">
        <v>30.41</v>
      </c>
    </row>
    <row r="4376" spans="1:2" x14ac:dyDescent="0.25">
      <c r="A4376" s="3">
        <v>0.52</v>
      </c>
      <c r="B4376" s="3">
        <v>31.54</v>
      </c>
    </row>
    <row r="4377" spans="1:2" x14ac:dyDescent="0.25">
      <c r="A4377" s="2">
        <v>0.45</v>
      </c>
      <c r="B4377" s="2">
        <v>37.07</v>
      </c>
    </row>
    <row r="4378" spans="1:2" x14ac:dyDescent="0.25">
      <c r="A4378" s="3">
        <v>0.44</v>
      </c>
      <c r="B4378" s="3">
        <v>37.28</v>
      </c>
    </row>
    <row r="4379" spans="1:2" x14ac:dyDescent="0.25">
      <c r="A4379" s="2">
        <v>0.38</v>
      </c>
      <c r="B4379" s="2">
        <v>31.9</v>
      </c>
    </row>
    <row r="4380" spans="1:2" x14ac:dyDescent="0.25">
      <c r="A4380" s="3">
        <v>0.36</v>
      </c>
      <c r="B4380" s="3">
        <v>34.69</v>
      </c>
    </row>
    <row r="4381" spans="1:2" x14ac:dyDescent="0.25">
      <c r="A4381" s="2">
        <v>0.34</v>
      </c>
      <c r="B4381" s="2">
        <v>39.770000000000003</v>
      </c>
    </row>
    <row r="4382" spans="1:2" x14ac:dyDescent="0.25">
      <c r="A4382" s="3">
        <v>0.33</v>
      </c>
      <c r="B4382" s="3">
        <v>29.92</v>
      </c>
    </row>
    <row r="4383" spans="1:2" x14ac:dyDescent="0.25">
      <c r="A4383" s="2">
        <v>0.31</v>
      </c>
      <c r="B4383" s="2">
        <v>34.630000000000003</v>
      </c>
    </row>
    <row r="4384" spans="1:2" x14ac:dyDescent="0.25">
      <c r="A4384" s="7">
        <v>0.28999999999999998</v>
      </c>
      <c r="B4384" s="7">
        <v>38.39</v>
      </c>
    </row>
  </sheetData>
  <mergeCells count="1">
    <mergeCell ref="A2:O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F2D4-1984-4D8F-A0AC-69577F5EADB1}">
  <sheetPr>
    <tabColor rgb="FFFFFF00"/>
  </sheetPr>
  <dimension ref="A1:O17"/>
  <sheetViews>
    <sheetView workbookViewId="0">
      <selection sqref="A1:O1"/>
    </sheetView>
  </sheetViews>
  <sheetFormatPr defaultRowHeight="15" x14ac:dyDescent="0.25"/>
  <cols>
    <col min="1" max="1" width="11.28515625" bestFit="1" customWidth="1"/>
    <col min="2" max="2" width="26.140625" bestFit="1" customWidth="1"/>
    <col min="3" max="3" width="19.28515625" bestFit="1" customWidth="1"/>
    <col min="4" max="23" width="6" bestFit="1" customWidth="1"/>
    <col min="24" max="24" width="5" bestFit="1" customWidth="1"/>
    <col min="25" max="27" width="6" bestFit="1" customWidth="1"/>
    <col min="28" max="28" width="5" bestFit="1" customWidth="1"/>
    <col min="29" max="31" width="6" bestFit="1" customWidth="1"/>
    <col min="32" max="32" width="5" bestFit="1" customWidth="1"/>
    <col min="33" max="37" width="6" bestFit="1" customWidth="1"/>
    <col min="38" max="38" width="5" bestFit="1" customWidth="1"/>
    <col min="39" max="45" width="6" bestFit="1" customWidth="1"/>
    <col min="46" max="46" width="5" bestFit="1" customWidth="1"/>
    <col min="47" max="68" width="6" bestFit="1" customWidth="1"/>
    <col min="69" max="69" width="3" bestFit="1" customWidth="1"/>
    <col min="70" max="77" width="6" bestFit="1" customWidth="1"/>
    <col min="78" max="78" width="5" bestFit="1" customWidth="1"/>
    <col min="79" max="85" width="6" bestFit="1" customWidth="1"/>
    <col min="86" max="86" width="5" bestFit="1" customWidth="1"/>
    <col min="87" max="101" width="6" bestFit="1" customWidth="1"/>
    <col min="102" max="102" width="5" bestFit="1" customWidth="1"/>
    <col min="103" max="110" width="6" bestFit="1" customWidth="1"/>
    <col min="111" max="111" width="5" bestFit="1" customWidth="1"/>
    <col min="112" max="119" width="6" bestFit="1" customWidth="1"/>
    <col min="120" max="120" width="5" bestFit="1" customWidth="1"/>
    <col min="121" max="127" width="6" bestFit="1" customWidth="1"/>
    <col min="128" max="128" width="5" bestFit="1" customWidth="1"/>
    <col min="129" max="137" width="6" bestFit="1" customWidth="1"/>
    <col min="138" max="138" width="5" bestFit="1" customWidth="1"/>
    <col min="139" max="147" width="6" bestFit="1" customWidth="1"/>
    <col min="148" max="148" width="5" bestFit="1" customWidth="1"/>
    <col min="149" max="156" width="6" bestFit="1" customWidth="1"/>
    <col min="157" max="157" width="3" bestFit="1" customWidth="1"/>
    <col min="158" max="165" width="6" bestFit="1" customWidth="1"/>
    <col min="166" max="166" width="5" bestFit="1" customWidth="1"/>
    <col min="167" max="183" width="6" bestFit="1" customWidth="1"/>
    <col min="184" max="184" width="5" bestFit="1" customWidth="1"/>
    <col min="185" max="193" width="6" bestFit="1" customWidth="1"/>
    <col min="194" max="194" width="5" bestFit="1" customWidth="1"/>
    <col min="195" max="212" width="6" bestFit="1" customWidth="1"/>
    <col min="213" max="213" width="5" bestFit="1" customWidth="1"/>
    <col min="214" max="222" width="6" bestFit="1" customWidth="1"/>
    <col min="223" max="223" width="5" bestFit="1" customWidth="1"/>
    <col min="224" max="232" width="6" bestFit="1" customWidth="1"/>
    <col min="233" max="233" width="5" bestFit="1" customWidth="1"/>
    <col min="234" max="242" width="6" bestFit="1" customWidth="1"/>
    <col min="243" max="243" width="5" bestFit="1" customWidth="1"/>
    <col min="244" max="252" width="6" bestFit="1" customWidth="1"/>
    <col min="253" max="253" width="3" bestFit="1" customWidth="1"/>
    <col min="254" max="262" width="6" bestFit="1" customWidth="1"/>
    <col min="263" max="263" width="5" bestFit="1" customWidth="1"/>
    <col min="264" max="272" width="6" bestFit="1" customWidth="1"/>
    <col min="273" max="273" width="5" bestFit="1" customWidth="1"/>
    <col min="274" max="282" width="6" bestFit="1" customWidth="1"/>
    <col min="283" max="283" width="5" bestFit="1" customWidth="1"/>
    <col min="284" max="292" width="6" bestFit="1" customWidth="1"/>
    <col min="293" max="293" width="5" bestFit="1" customWidth="1"/>
    <col min="294" max="302" width="6" bestFit="1" customWidth="1"/>
    <col min="303" max="303" width="5" bestFit="1" customWidth="1"/>
    <col min="304" max="312" width="6" bestFit="1" customWidth="1"/>
    <col min="313" max="313" width="5" bestFit="1" customWidth="1"/>
    <col min="314" max="322" width="6" bestFit="1" customWidth="1"/>
    <col min="323" max="323" width="5" bestFit="1" customWidth="1"/>
    <col min="324" max="332" width="6" bestFit="1" customWidth="1"/>
    <col min="333" max="333" width="5" bestFit="1" customWidth="1"/>
    <col min="334" max="342" width="6" bestFit="1" customWidth="1"/>
    <col min="343" max="343" width="5" bestFit="1" customWidth="1"/>
    <col min="344" max="352" width="6" bestFit="1" customWidth="1"/>
    <col min="353" max="353" width="3" bestFit="1" customWidth="1"/>
    <col min="354" max="371" width="6" bestFit="1" customWidth="1"/>
    <col min="372" max="372" width="5" bestFit="1" customWidth="1"/>
    <col min="373" max="381" width="6" bestFit="1" customWidth="1"/>
    <col min="382" max="382" width="5" bestFit="1" customWidth="1"/>
    <col min="383" max="391" width="6" bestFit="1" customWidth="1"/>
    <col min="392" max="392" width="5" bestFit="1" customWidth="1"/>
    <col min="393" max="401" width="6" bestFit="1" customWidth="1"/>
    <col min="402" max="402" width="5" bestFit="1" customWidth="1"/>
    <col min="403" max="411" width="6" bestFit="1" customWidth="1"/>
    <col min="412" max="412" width="5" bestFit="1" customWidth="1"/>
    <col min="413" max="421" width="6" bestFit="1" customWidth="1"/>
    <col min="422" max="422" width="5" bestFit="1" customWidth="1"/>
    <col min="423" max="431" width="6" bestFit="1" customWidth="1"/>
    <col min="432" max="432" width="5" bestFit="1" customWidth="1"/>
    <col min="433" max="441" width="6" bestFit="1" customWidth="1"/>
    <col min="442" max="442" width="5" bestFit="1" customWidth="1"/>
    <col min="443" max="451" width="6" bestFit="1" customWidth="1"/>
    <col min="452" max="452" width="3" bestFit="1" customWidth="1"/>
    <col min="453" max="461" width="6" bestFit="1" customWidth="1"/>
    <col min="462" max="462" width="5" bestFit="1" customWidth="1"/>
    <col min="463" max="471" width="6" bestFit="1" customWidth="1"/>
    <col min="472" max="472" width="5" bestFit="1" customWidth="1"/>
    <col min="473" max="480" width="6" bestFit="1" customWidth="1"/>
    <col min="481" max="481" width="5" bestFit="1" customWidth="1"/>
    <col min="482" max="490" width="6" bestFit="1" customWidth="1"/>
    <col min="491" max="491" width="5" bestFit="1" customWidth="1"/>
    <col min="492" max="500" width="6" bestFit="1" customWidth="1"/>
    <col min="501" max="501" width="5" bestFit="1" customWidth="1"/>
    <col min="502" max="509" width="6" bestFit="1" customWidth="1"/>
    <col min="510" max="510" width="5" bestFit="1" customWidth="1"/>
    <col min="511" max="519" width="6" bestFit="1" customWidth="1"/>
    <col min="520" max="520" width="5" bestFit="1" customWidth="1"/>
    <col min="521" max="529" width="6" bestFit="1" customWidth="1"/>
    <col min="530" max="530" width="5" bestFit="1" customWidth="1"/>
    <col min="531" max="538" width="6" bestFit="1" customWidth="1"/>
    <col min="539" max="539" width="5" bestFit="1" customWidth="1"/>
    <col min="540" max="548" width="6" bestFit="1" customWidth="1"/>
    <col min="549" max="549" width="3" bestFit="1" customWidth="1"/>
    <col min="550" max="557" width="6" bestFit="1" customWidth="1"/>
    <col min="558" max="558" width="5" bestFit="1" customWidth="1"/>
    <col min="559" max="567" width="6" bestFit="1" customWidth="1"/>
    <col min="568" max="568" width="5" bestFit="1" customWidth="1"/>
    <col min="569" max="577" width="6" bestFit="1" customWidth="1"/>
    <col min="578" max="578" width="5" bestFit="1" customWidth="1"/>
    <col min="579" max="587" width="6" bestFit="1" customWidth="1"/>
    <col min="588" max="588" width="5" bestFit="1" customWidth="1"/>
    <col min="589" max="597" width="6" bestFit="1" customWidth="1"/>
    <col min="598" max="598" width="5" bestFit="1" customWidth="1"/>
    <col min="599" max="607" width="6" bestFit="1" customWidth="1"/>
    <col min="608" max="608" width="5" bestFit="1" customWidth="1"/>
    <col min="609" max="617" width="6" bestFit="1" customWidth="1"/>
    <col min="618" max="618" width="5" bestFit="1" customWidth="1"/>
    <col min="619" max="627" width="6" bestFit="1" customWidth="1"/>
    <col min="628" max="628" width="5" bestFit="1" customWidth="1"/>
    <col min="629" max="637" width="6" bestFit="1" customWidth="1"/>
    <col min="638" max="638" width="5" bestFit="1" customWidth="1"/>
    <col min="639" max="647" width="6" bestFit="1" customWidth="1"/>
    <col min="648" max="648" width="3" bestFit="1" customWidth="1"/>
    <col min="649" max="657" width="6" bestFit="1" customWidth="1"/>
    <col min="658" max="658" width="5" bestFit="1" customWidth="1"/>
    <col min="659" max="666" width="6" bestFit="1" customWidth="1"/>
    <col min="667" max="667" width="5" bestFit="1" customWidth="1"/>
    <col min="668" max="676" width="6" bestFit="1" customWidth="1"/>
    <col min="677" max="677" width="5" bestFit="1" customWidth="1"/>
    <col min="678" max="685" width="6" bestFit="1" customWidth="1"/>
    <col min="686" max="686" width="5" bestFit="1" customWidth="1"/>
    <col min="687" max="695" width="6" bestFit="1" customWidth="1"/>
    <col min="696" max="696" width="5" bestFit="1" customWidth="1"/>
    <col min="697" max="713" width="6" bestFit="1" customWidth="1"/>
    <col min="714" max="714" width="5" bestFit="1" customWidth="1"/>
    <col min="715" max="723" width="6" bestFit="1" customWidth="1"/>
    <col min="724" max="724" width="5" bestFit="1" customWidth="1"/>
    <col min="725" max="742" width="6" bestFit="1" customWidth="1"/>
    <col min="743" max="743" width="3" bestFit="1" customWidth="1"/>
    <col min="744" max="751" width="6" bestFit="1" customWidth="1"/>
    <col min="752" max="752" width="5" bestFit="1" customWidth="1"/>
    <col min="753" max="761" width="6" bestFit="1" customWidth="1"/>
    <col min="762" max="762" width="5" bestFit="1" customWidth="1"/>
    <col min="763" max="770" width="6" bestFit="1" customWidth="1"/>
    <col min="771" max="771" width="5" bestFit="1" customWidth="1"/>
    <col min="772" max="780" width="6" bestFit="1" customWidth="1"/>
    <col min="781" max="781" width="5" bestFit="1" customWidth="1"/>
    <col min="782" max="790" width="6" bestFit="1" customWidth="1"/>
    <col min="791" max="791" width="5" bestFit="1" customWidth="1"/>
    <col min="792" max="800" width="6" bestFit="1" customWidth="1"/>
    <col min="801" max="801" width="5" bestFit="1" customWidth="1"/>
    <col min="802" max="810" width="6" bestFit="1" customWidth="1"/>
    <col min="811" max="811" width="5" bestFit="1" customWidth="1"/>
    <col min="812" max="819" width="6" bestFit="1" customWidth="1"/>
    <col min="820" max="820" width="5" bestFit="1" customWidth="1"/>
    <col min="821" max="829" width="6" bestFit="1" customWidth="1"/>
    <col min="830" max="830" width="5" bestFit="1" customWidth="1"/>
    <col min="831" max="839" width="6" bestFit="1" customWidth="1"/>
    <col min="840" max="840" width="3" bestFit="1" customWidth="1"/>
    <col min="841" max="849" width="6" bestFit="1" customWidth="1"/>
    <col min="850" max="850" width="5" bestFit="1" customWidth="1"/>
    <col min="851" max="858" width="6" bestFit="1" customWidth="1"/>
    <col min="859" max="859" width="5" bestFit="1" customWidth="1"/>
    <col min="860" max="868" width="6" bestFit="1" customWidth="1"/>
    <col min="869" max="869" width="5" bestFit="1" customWidth="1"/>
    <col min="870" max="878" width="6" bestFit="1" customWidth="1"/>
    <col min="879" max="879" width="5" bestFit="1" customWidth="1"/>
    <col min="880" max="887" width="6" bestFit="1" customWidth="1"/>
    <col min="888" max="888" width="5" bestFit="1" customWidth="1"/>
    <col min="889" max="897" width="6" bestFit="1" customWidth="1"/>
    <col min="898" max="898" width="5" bestFit="1" customWidth="1"/>
    <col min="899" max="907" width="6" bestFit="1" customWidth="1"/>
    <col min="908" max="908" width="5" bestFit="1" customWidth="1"/>
    <col min="909" max="916" width="6" bestFit="1" customWidth="1"/>
    <col min="917" max="917" width="5" bestFit="1" customWidth="1"/>
    <col min="918" max="926" width="6" bestFit="1" customWidth="1"/>
    <col min="927" max="927" width="5" bestFit="1" customWidth="1"/>
    <col min="928" max="936" width="6" bestFit="1" customWidth="1"/>
    <col min="937" max="937" width="3" bestFit="1" customWidth="1"/>
    <col min="938" max="946" width="6" bestFit="1" customWidth="1"/>
    <col min="947" max="947" width="5" bestFit="1" customWidth="1"/>
    <col min="948" max="956" width="6" bestFit="1" customWidth="1"/>
    <col min="957" max="957" width="5" bestFit="1" customWidth="1"/>
    <col min="958" max="965" width="6" bestFit="1" customWidth="1"/>
    <col min="966" max="966" width="5" bestFit="1" customWidth="1"/>
    <col min="967" max="975" width="6" bestFit="1" customWidth="1"/>
    <col min="976" max="976" width="5" bestFit="1" customWidth="1"/>
    <col min="977" max="985" width="6" bestFit="1" customWidth="1"/>
    <col min="986" max="986" width="5" bestFit="1" customWidth="1"/>
    <col min="987" max="995" width="6" bestFit="1" customWidth="1"/>
    <col min="996" max="996" width="5" bestFit="1" customWidth="1"/>
    <col min="997" max="1005" width="6" bestFit="1" customWidth="1"/>
    <col min="1006" max="1006" width="5" bestFit="1" customWidth="1"/>
    <col min="1007" max="1015" width="6" bestFit="1" customWidth="1"/>
    <col min="1016" max="1016" width="5" bestFit="1" customWidth="1"/>
    <col min="1017" max="1025" width="6" bestFit="1" customWidth="1"/>
    <col min="1026" max="1026" width="5" bestFit="1" customWidth="1"/>
    <col min="1027" max="1035" width="6" bestFit="1" customWidth="1"/>
    <col min="1036" max="1036" width="3" bestFit="1" customWidth="1"/>
    <col min="1037" max="1045" width="6" bestFit="1" customWidth="1"/>
    <col min="1046" max="1046" width="5" bestFit="1" customWidth="1"/>
    <col min="1047" max="1055" width="6" bestFit="1" customWidth="1"/>
    <col min="1056" max="1056" width="5" bestFit="1" customWidth="1"/>
    <col min="1057" max="1065" width="6" bestFit="1" customWidth="1"/>
    <col min="1066" max="1066" width="5" bestFit="1" customWidth="1"/>
    <col min="1067" max="1075" width="6" bestFit="1" customWidth="1"/>
    <col min="1076" max="1076" width="5" bestFit="1" customWidth="1"/>
    <col min="1077" max="1084" width="6" bestFit="1" customWidth="1"/>
    <col min="1085" max="1085" width="5" bestFit="1" customWidth="1"/>
    <col min="1086" max="1094" width="6" bestFit="1" customWidth="1"/>
    <col min="1095" max="1095" width="5" bestFit="1" customWidth="1"/>
    <col min="1096" max="1103" width="6" bestFit="1" customWidth="1"/>
    <col min="1104" max="1104" width="5" bestFit="1" customWidth="1"/>
    <col min="1105" max="1111" width="6" bestFit="1" customWidth="1"/>
    <col min="1112" max="1112" width="5" bestFit="1" customWidth="1"/>
    <col min="1113" max="1121" width="6" bestFit="1" customWidth="1"/>
    <col min="1122" max="1122" width="5" bestFit="1" customWidth="1"/>
    <col min="1123" max="1131" width="6" bestFit="1" customWidth="1"/>
    <col min="1132" max="1132" width="3" bestFit="1" customWidth="1"/>
    <col min="1133" max="1150" width="6" bestFit="1" customWidth="1"/>
    <col min="1151" max="1151" width="5" bestFit="1" customWidth="1"/>
    <col min="1152" max="1158" width="6" bestFit="1" customWidth="1"/>
    <col min="1159" max="1159" width="5" bestFit="1" customWidth="1"/>
    <col min="1160" max="1167" width="6" bestFit="1" customWidth="1"/>
    <col min="1168" max="1168" width="5" bestFit="1" customWidth="1"/>
    <col min="1169" max="1175" width="6" bestFit="1" customWidth="1"/>
    <col min="1176" max="1176" width="5" bestFit="1" customWidth="1"/>
    <col min="1177" max="1185" width="6" bestFit="1" customWidth="1"/>
    <col min="1186" max="1186" width="5" bestFit="1" customWidth="1"/>
    <col min="1187" max="1195" width="6" bestFit="1" customWidth="1"/>
    <col min="1196" max="1196" width="5" bestFit="1" customWidth="1"/>
    <col min="1197" max="1213" width="6" bestFit="1" customWidth="1"/>
    <col min="1214" max="1214" width="5" bestFit="1" customWidth="1"/>
    <col min="1215" max="1221" width="6" bestFit="1" customWidth="1"/>
    <col min="1222" max="1222" width="3" bestFit="1" customWidth="1"/>
    <col min="1223" max="1228" width="6" bestFit="1" customWidth="1"/>
    <col min="1229" max="1229" width="5" bestFit="1" customWidth="1"/>
    <col min="1230" max="1238" width="6" bestFit="1" customWidth="1"/>
    <col min="1239" max="1239" width="5" bestFit="1" customWidth="1"/>
    <col min="1240" max="1245" width="6" bestFit="1" customWidth="1"/>
    <col min="1246" max="1246" width="5" bestFit="1" customWidth="1"/>
    <col min="1247" max="1253" width="6" bestFit="1" customWidth="1"/>
    <col min="1254" max="1254" width="5" bestFit="1" customWidth="1"/>
    <col min="1255" max="1262" width="6" bestFit="1" customWidth="1"/>
    <col min="1263" max="1263" width="5" bestFit="1" customWidth="1"/>
    <col min="1264" max="1269" width="6" bestFit="1" customWidth="1"/>
    <col min="1270" max="1270" width="5" bestFit="1" customWidth="1"/>
    <col min="1271" max="1282" width="6" bestFit="1" customWidth="1"/>
    <col min="1283" max="1283" width="5" bestFit="1" customWidth="1"/>
    <col min="1284" max="1287" width="6" bestFit="1" customWidth="1"/>
    <col min="1288" max="1288" width="5" bestFit="1" customWidth="1"/>
    <col min="1289" max="1296" width="6" bestFit="1" customWidth="1"/>
    <col min="1297" max="1297" width="3" bestFit="1" customWidth="1"/>
    <col min="1298" max="1350" width="6" bestFit="1" customWidth="1"/>
    <col min="1351" max="1351" width="5" bestFit="1" customWidth="1"/>
    <col min="1352" max="1355" width="6" bestFit="1" customWidth="1"/>
    <col min="1356" max="1356" width="5" bestFit="1" customWidth="1"/>
    <col min="1357" max="1358" width="6" bestFit="1" customWidth="1"/>
    <col min="1359" max="1359" width="5" bestFit="1" customWidth="1"/>
    <col min="1360" max="1369" width="6" bestFit="1" customWidth="1"/>
    <col min="1370" max="1370" width="11.28515625" bestFit="1" customWidth="1"/>
  </cols>
  <sheetData>
    <row r="1" spans="1:15" ht="28.5" x14ac:dyDescent="0.45">
      <c r="A1" s="46" t="s">
        <v>120</v>
      </c>
      <c r="B1" s="46"/>
      <c r="C1" s="46"/>
      <c r="D1" s="46"/>
      <c r="E1" s="46"/>
      <c r="F1" s="46"/>
      <c r="G1" s="46"/>
      <c r="H1" s="46"/>
      <c r="I1" s="46"/>
      <c r="J1" s="46"/>
      <c r="K1" s="46"/>
      <c r="L1" s="46"/>
      <c r="M1" s="46"/>
      <c r="N1" s="46"/>
      <c r="O1" s="46"/>
    </row>
    <row r="4" spans="1:15" x14ac:dyDescent="0.25">
      <c r="A4" s="17" t="s">
        <v>88</v>
      </c>
      <c r="B4" t="s">
        <v>110</v>
      </c>
      <c r="C4" t="s">
        <v>87</v>
      </c>
    </row>
    <row r="5" spans="1:15" x14ac:dyDescent="0.25">
      <c r="A5" s="18" t="s">
        <v>73</v>
      </c>
      <c r="B5">
        <v>14749.130000000001</v>
      </c>
      <c r="C5">
        <v>13101.480000000007</v>
      </c>
    </row>
    <row r="6" spans="1:15" x14ac:dyDescent="0.25">
      <c r="A6" s="18" t="s">
        <v>74</v>
      </c>
      <c r="B6">
        <v>13562.010000000004</v>
      </c>
      <c r="C6">
        <v>12115.259999999995</v>
      </c>
    </row>
    <row r="7" spans="1:15" x14ac:dyDescent="0.25">
      <c r="A7" s="18" t="s">
        <v>75</v>
      </c>
      <c r="B7">
        <v>15206.479999999992</v>
      </c>
      <c r="C7">
        <v>13582.82000000002</v>
      </c>
    </row>
    <row r="8" spans="1:15" x14ac:dyDescent="0.25">
      <c r="A8" s="18" t="s">
        <v>76</v>
      </c>
      <c r="B8">
        <v>14608.71</v>
      </c>
      <c r="C8">
        <v>12992.770000000004</v>
      </c>
    </row>
    <row r="9" spans="1:15" x14ac:dyDescent="0.25">
      <c r="A9" s="18" t="s">
        <v>77</v>
      </c>
      <c r="B9">
        <v>14999.730000000001</v>
      </c>
      <c r="C9">
        <v>13378.14</v>
      </c>
    </row>
    <row r="10" spans="1:15" x14ac:dyDescent="0.25">
      <c r="A10" s="18" t="s">
        <v>78</v>
      </c>
      <c r="B10">
        <v>14250.609999999993</v>
      </c>
      <c r="C10">
        <v>12735.830000000005</v>
      </c>
    </row>
    <row r="11" spans="1:15" x14ac:dyDescent="0.25">
      <c r="A11" s="18" t="s">
        <v>79</v>
      </c>
      <c r="B11">
        <v>14217.080000000007</v>
      </c>
      <c r="C11">
        <v>12726.420000000007</v>
      </c>
    </row>
    <row r="12" spans="1:15" x14ac:dyDescent="0.25">
      <c r="A12" s="18" t="s">
        <v>80</v>
      </c>
      <c r="B12">
        <v>14137.520000000006</v>
      </c>
      <c r="C12">
        <v>12639.669999999993</v>
      </c>
    </row>
    <row r="13" spans="1:15" x14ac:dyDescent="0.25">
      <c r="A13" s="18" t="s">
        <v>81</v>
      </c>
      <c r="B13">
        <v>13666.380000000005</v>
      </c>
      <c r="C13">
        <v>12209.1</v>
      </c>
    </row>
    <row r="14" spans="1:15" x14ac:dyDescent="0.25">
      <c r="A14" s="18" t="s">
        <v>82</v>
      </c>
      <c r="B14">
        <v>14079.629999999997</v>
      </c>
      <c r="C14">
        <v>12553.679999999991</v>
      </c>
    </row>
    <row r="15" spans="1:15" x14ac:dyDescent="0.25">
      <c r="A15" s="18" t="s">
        <v>83</v>
      </c>
      <c r="B15">
        <v>13728.969999999996</v>
      </c>
      <c r="C15">
        <v>12252.929999999997</v>
      </c>
    </row>
    <row r="16" spans="1:15" x14ac:dyDescent="0.25">
      <c r="A16" s="18" t="s">
        <v>84</v>
      </c>
      <c r="B16">
        <v>14433.260000000004</v>
      </c>
      <c r="C16">
        <v>12955.409999999993</v>
      </c>
    </row>
    <row r="17" spans="1:3" x14ac:dyDescent="0.25">
      <c r="A17" s="18" t="s">
        <v>85</v>
      </c>
      <c r="B17">
        <v>171639.51</v>
      </c>
      <c r="C17">
        <v>153243.51000000004</v>
      </c>
    </row>
  </sheetData>
  <mergeCells count="1">
    <mergeCell ref="A1:O1"/>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00C22-250E-4279-B897-8B7E5B083D05}">
  <sheetPr>
    <tabColor rgb="FF69F808"/>
  </sheetPr>
  <dimension ref="A2:P8"/>
  <sheetViews>
    <sheetView workbookViewId="0">
      <selection activeCell="D15" sqref="D15"/>
    </sheetView>
  </sheetViews>
  <sheetFormatPr defaultRowHeight="15" x14ac:dyDescent="0.25"/>
  <cols>
    <col min="1" max="1" width="10.7109375" bestFit="1" customWidth="1"/>
    <col min="2" max="2" width="27.28515625" bestFit="1" customWidth="1"/>
    <col min="3" max="3" width="16.28515625" bestFit="1" customWidth="1"/>
  </cols>
  <sheetData>
    <row r="2" spans="1:16" ht="33.75" x14ac:dyDescent="0.5">
      <c r="A2" s="49" t="s">
        <v>51</v>
      </c>
      <c r="B2" s="49"/>
      <c r="C2" s="49"/>
      <c r="D2" s="49"/>
      <c r="E2" s="49"/>
      <c r="F2" s="49"/>
      <c r="G2" s="49"/>
      <c r="H2" s="49"/>
      <c r="I2" s="49"/>
      <c r="J2" s="49"/>
      <c r="K2" s="49"/>
      <c r="L2" s="49"/>
      <c r="M2" s="49"/>
      <c r="N2" s="49"/>
      <c r="O2" s="49"/>
      <c r="P2" s="49"/>
    </row>
    <row r="4" spans="1:16" x14ac:dyDescent="0.25">
      <c r="A4" s="35" t="s">
        <v>95</v>
      </c>
      <c r="B4" s="35" t="s">
        <v>123</v>
      </c>
      <c r="C4" s="35" t="s">
        <v>124</v>
      </c>
    </row>
    <row r="5" spans="1:16" x14ac:dyDescent="0.25">
      <c r="A5" s="21" t="s">
        <v>21</v>
      </c>
      <c r="B5" s="15">
        <v>35838.960000000006</v>
      </c>
      <c r="C5" s="22">
        <f>B5/SUM($B$5:$B$8)</f>
        <v>0.23859265659195911</v>
      </c>
    </row>
    <row r="6" spans="1:16" x14ac:dyDescent="0.25">
      <c r="A6" s="21" t="s">
        <v>22</v>
      </c>
      <c r="B6" s="15">
        <v>33434.330000000045</v>
      </c>
      <c r="C6" s="22">
        <f t="shared" ref="C6:C8" si="0">B6/SUM($B$5:$B$8)</f>
        <v>0.22258418257874241</v>
      </c>
    </row>
    <row r="7" spans="1:16" x14ac:dyDescent="0.25">
      <c r="A7" s="21" t="s">
        <v>23</v>
      </c>
      <c r="B7" s="15">
        <v>41715.599999999999</v>
      </c>
      <c r="C7" s="22">
        <f t="shared" si="0"/>
        <v>0.27771553151451739</v>
      </c>
    </row>
    <row r="8" spans="1:16" x14ac:dyDescent="0.25">
      <c r="A8" s="21" t="s">
        <v>17</v>
      </c>
      <c r="B8" s="15">
        <v>39220.930000000037</v>
      </c>
      <c r="C8" s="22">
        <f t="shared" si="0"/>
        <v>0.26110762931478126</v>
      </c>
    </row>
  </sheetData>
  <mergeCells count="1">
    <mergeCell ref="A2:P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145C4-262A-4822-B243-57DFAA8CBD1E}">
  <sheetPr>
    <tabColor rgb="FFFF0000"/>
  </sheetPr>
  <dimension ref="A3:B8"/>
  <sheetViews>
    <sheetView workbookViewId="0">
      <selection activeCell="I13" sqref="I13"/>
    </sheetView>
  </sheetViews>
  <sheetFormatPr defaultRowHeight="15" x14ac:dyDescent="0.25"/>
  <cols>
    <col min="1" max="1" width="13.140625" bestFit="1" customWidth="1"/>
    <col min="2" max="2" width="25.28515625" bestFit="1" customWidth="1"/>
  </cols>
  <sheetData>
    <row r="3" spans="1:2" x14ac:dyDescent="0.25">
      <c r="A3" s="17" t="s">
        <v>72</v>
      </c>
      <c r="B3" t="s">
        <v>122</v>
      </c>
    </row>
    <row r="4" spans="1:2" x14ac:dyDescent="0.25">
      <c r="A4" s="18" t="s">
        <v>21</v>
      </c>
      <c r="B4">
        <v>35838.960000000006</v>
      </c>
    </row>
    <row r="5" spans="1:2" x14ac:dyDescent="0.25">
      <c r="A5" s="18" t="s">
        <v>22</v>
      </c>
      <c r="B5">
        <v>33434.330000000045</v>
      </c>
    </row>
    <row r="6" spans="1:2" x14ac:dyDescent="0.25">
      <c r="A6" s="18" t="s">
        <v>23</v>
      </c>
      <c r="B6">
        <v>41715.599999999999</v>
      </c>
    </row>
    <row r="7" spans="1:2" x14ac:dyDescent="0.25">
      <c r="A7" s="18" t="s">
        <v>17</v>
      </c>
      <c r="B7">
        <v>39220.930000000037</v>
      </c>
    </row>
    <row r="8" spans="1:2" x14ac:dyDescent="0.25">
      <c r="A8" s="18" t="s">
        <v>85</v>
      </c>
      <c r="B8">
        <v>150209.82000000007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6B7B4-A17B-4AF9-9251-4A7BD0FA903E}">
  <sheetPr>
    <tabColor rgb="FFFFFF00"/>
  </sheetPr>
  <dimension ref="A2:P372"/>
  <sheetViews>
    <sheetView workbookViewId="0">
      <selection activeCell="I16" sqref="I16"/>
    </sheetView>
  </sheetViews>
  <sheetFormatPr defaultRowHeight="15" x14ac:dyDescent="0.25"/>
  <cols>
    <col min="1" max="1" width="13.140625" bestFit="1" customWidth="1"/>
    <col min="2" max="2" width="19.28515625" bestFit="1" customWidth="1"/>
    <col min="5" max="5" width="21.42578125" bestFit="1" customWidth="1"/>
  </cols>
  <sheetData>
    <row r="2" spans="1:16" ht="28.5" x14ac:dyDescent="0.45">
      <c r="A2" s="46" t="s">
        <v>492</v>
      </c>
      <c r="B2" s="46"/>
      <c r="C2" s="46"/>
      <c r="D2" s="46"/>
      <c r="E2" s="46"/>
      <c r="F2" s="46"/>
      <c r="G2" s="46"/>
      <c r="H2" s="46"/>
      <c r="I2" s="46"/>
      <c r="J2" s="46"/>
      <c r="K2" s="46"/>
      <c r="L2" s="46"/>
      <c r="M2" s="46"/>
      <c r="N2" s="46"/>
      <c r="O2" s="46"/>
      <c r="P2" s="46"/>
    </row>
    <row r="4" spans="1:16" x14ac:dyDescent="0.25">
      <c r="A4" s="17" t="s">
        <v>1</v>
      </c>
      <c r="B4" t="s">
        <v>125</v>
      </c>
    </row>
    <row r="6" spans="1:16" x14ac:dyDescent="0.25">
      <c r="A6" s="17" t="s">
        <v>72</v>
      </c>
      <c r="B6" t="s">
        <v>87</v>
      </c>
    </row>
    <row r="7" spans="1:16" x14ac:dyDescent="0.25">
      <c r="A7" s="18" t="s">
        <v>126</v>
      </c>
      <c r="B7">
        <v>431.54</v>
      </c>
    </row>
    <row r="8" spans="1:16" x14ac:dyDescent="0.25">
      <c r="A8" s="18" t="s">
        <v>127</v>
      </c>
      <c r="B8">
        <v>409.11</v>
      </c>
    </row>
    <row r="9" spans="1:16" x14ac:dyDescent="0.25">
      <c r="A9" s="18" t="s">
        <v>128</v>
      </c>
      <c r="B9">
        <v>427.26</v>
      </c>
    </row>
    <row r="10" spans="1:16" x14ac:dyDescent="0.25">
      <c r="A10" s="18" t="s">
        <v>129</v>
      </c>
      <c r="B10">
        <v>421.8</v>
      </c>
      <c r="E10" s="8" t="s">
        <v>491</v>
      </c>
      <c r="F10" s="30">
        <f>_xlfn.STDEV.S(B7:B371)</f>
        <v>19.619858457527712</v>
      </c>
    </row>
    <row r="11" spans="1:16" x14ac:dyDescent="0.25">
      <c r="A11" s="18" t="s">
        <v>130</v>
      </c>
      <c r="B11">
        <v>398.45</v>
      </c>
    </row>
    <row r="12" spans="1:16" x14ac:dyDescent="0.25">
      <c r="A12" s="18" t="s">
        <v>131</v>
      </c>
      <c r="B12">
        <v>437.74000000000007</v>
      </c>
    </row>
    <row r="13" spans="1:16" x14ac:dyDescent="0.25">
      <c r="A13" s="18" t="s">
        <v>132</v>
      </c>
      <c r="B13">
        <v>443.18000000000006</v>
      </c>
    </row>
    <row r="14" spans="1:16" x14ac:dyDescent="0.25">
      <c r="A14" s="18" t="s">
        <v>133</v>
      </c>
      <c r="B14">
        <v>411.29999999999995</v>
      </c>
    </row>
    <row r="15" spans="1:16" x14ac:dyDescent="0.25">
      <c r="A15" s="18" t="s">
        <v>134</v>
      </c>
      <c r="B15">
        <v>431.45</v>
      </c>
    </row>
    <row r="16" spans="1:16" x14ac:dyDescent="0.25">
      <c r="A16" s="18" t="s">
        <v>135</v>
      </c>
      <c r="B16">
        <v>431.92</v>
      </c>
    </row>
    <row r="17" spans="1:2" x14ac:dyDescent="0.25">
      <c r="A17" s="18" t="s">
        <v>136</v>
      </c>
      <c r="B17">
        <v>428.95999999999992</v>
      </c>
    </row>
    <row r="18" spans="1:2" x14ac:dyDescent="0.25">
      <c r="A18" s="18" t="s">
        <v>137</v>
      </c>
      <c r="B18">
        <v>408.10999999999996</v>
      </c>
    </row>
    <row r="19" spans="1:2" x14ac:dyDescent="0.25">
      <c r="A19" s="18" t="s">
        <v>138</v>
      </c>
      <c r="B19">
        <v>406.39</v>
      </c>
    </row>
    <row r="20" spans="1:2" x14ac:dyDescent="0.25">
      <c r="A20" s="18" t="s">
        <v>139</v>
      </c>
      <c r="B20">
        <v>423.12</v>
      </c>
    </row>
    <row r="21" spans="1:2" x14ac:dyDescent="0.25">
      <c r="A21" s="18" t="s">
        <v>140</v>
      </c>
      <c r="B21">
        <v>442.83000000000004</v>
      </c>
    </row>
    <row r="22" spans="1:2" x14ac:dyDescent="0.25">
      <c r="A22" s="18" t="s">
        <v>141</v>
      </c>
      <c r="B22">
        <v>396.99</v>
      </c>
    </row>
    <row r="23" spans="1:2" x14ac:dyDescent="0.25">
      <c r="A23" s="18" t="s">
        <v>142</v>
      </c>
      <c r="B23">
        <v>422.37</v>
      </c>
    </row>
    <row r="24" spans="1:2" x14ac:dyDescent="0.25">
      <c r="A24" s="18" t="s">
        <v>143</v>
      </c>
      <c r="B24">
        <v>436.14000000000004</v>
      </c>
    </row>
    <row r="25" spans="1:2" x14ac:dyDescent="0.25">
      <c r="A25" s="18" t="s">
        <v>144</v>
      </c>
      <c r="B25">
        <v>433.13000000000011</v>
      </c>
    </row>
    <row r="26" spans="1:2" x14ac:dyDescent="0.25">
      <c r="A26" s="18" t="s">
        <v>145</v>
      </c>
      <c r="B26">
        <v>432.32000000000005</v>
      </c>
    </row>
    <row r="27" spans="1:2" x14ac:dyDescent="0.25">
      <c r="A27" s="18" t="s">
        <v>146</v>
      </c>
      <c r="B27">
        <v>437.5</v>
      </c>
    </row>
    <row r="28" spans="1:2" x14ac:dyDescent="0.25">
      <c r="A28" s="18" t="s">
        <v>147</v>
      </c>
      <c r="B28">
        <v>423.65000000000003</v>
      </c>
    </row>
    <row r="29" spans="1:2" x14ac:dyDescent="0.25">
      <c r="A29" s="18" t="s">
        <v>148</v>
      </c>
      <c r="B29">
        <v>445.22999999999996</v>
      </c>
    </row>
    <row r="30" spans="1:2" x14ac:dyDescent="0.25">
      <c r="A30" s="18" t="s">
        <v>149</v>
      </c>
      <c r="B30">
        <v>412.15999999999997</v>
      </c>
    </row>
    <row r="31" spans="1:2" x14ac:dyDescent="0.25">
      <c r="A31" s="18" t="s">
        <v>150</v>
      </c>
      <c r="B31">
        <v>435.54999999999995</v>
      </c>
    </row>
    <row r="32" spans="1:2" x14ac:dyDescent="0.25">
      <c r="A32" s="18" t="s">
        <v>151</v>
      </c>
      <c r="B32">
        <v>404.29999999999995</v>
      </c>
    </row>
    <row r="33" spans="1:2" x14ac:dyDescent="0.25">
      <c r="A33" s="18" t="s">
        <v>152</v>
      </c>
      <c r="B33">
        <v>404.81</v>
      </c>
    </row>
    <row r="34" spans="1:2" x14ac:dyDescent="0.25">
      <c r="A34" s="18" t="s">
        <v>153</v>
      </c>
      <c r="B34">
        <v>400.62</v>
      </c>
    </row>
    <row r="35" spans="1:2" x14ac:dyDescent="0.25">
      <c r="A35" s="18" t="s">
        <v>154</v>
      </c>
      <c r="B35">
        <v>422.96</v>
      </c>
    </row>
    <row r="36" spans="1:2" x14ac:dyDescent="0.25">
      <c r="A36" s="18" t="s">
        <v>155</v>
      </c>
      <c r="B36">
        <v>418.53000000000003</v>
      </c>
    </row>
    <row r="37" spans="1:2" x14ac:dyDescent="0.25">
      <c r="A37" s="18" t="s">
        <v>156</v>
      </c>
      <c r="B37">
        <v>422.06000000000006</v>
      </c>
    </row>
    <row r="38" spans="1:2" x14ac:dyDescent="0.25">
      <c r="A38" s="18" t="s">
        <v>157</v>
      </c>
      <c r="B38">
        <v>406.03999999999996</v>
      </c>
    </row>
    <row r="39" spans="1:2" x14ac:dyDescent="0.25">
      <c r="A39" s="18" t="s">
        <v>158</v>
      </c>
      <c r="B39">
        <v>409.67</v>
      </c>
    </row>
    <row r="40" spans="1:2" x14ac:dyDescent="0.25">
      <c r="A40" s="18" t="s">
        <v>159</v>
      </c>
      <c r="B40">
        <v>408.3</v>
      </c>
    </row>
    <row r="41" spans="1:2" x14ac:dyDescent="0.25">
      <c r="A41" s="18" t="s">
        <v>160</v>
      </c>
      <c r="B41">
        <v>430.08</v>
      </c>
    </row>
    <row r="42" spans="1:2" x14ac:dyDescent="0.25">
      <c r="A42" s="18" t="s">
        <v>161</v>
      </c>
      <c r="B42">
        <v>409.43999999999994</v>
      </c>
    </row>
    <row r="43" spans="1:2" x14ac:dyDescent="0.25">
      <c r="A43" s="18" t="s">
        <v>162</v>
      </c>
      <c r="B43">
        <v>410.13</v>
      </c>
    </row>
    <row r="44" spans="1:2" x14ac:dyDescent="0.25">
      <c r="A44" s="18" t="s">
        <v>163</v>
      </c>
      <c r="B44">
        <v>424.79000000000008</v>
      </c>
    </row>
    <row r="45" spans="1:2" x14ac:dyDescent="0.25">
      <c r="A45" s="18" t="s">
        <v>164</v>
      </c>
      <c r="B45">
        <v>429.79999999999995</v>
      </c>
    </row>
    <row r="46" spans="1:2" x14ac:dyDescent="0.25">
      <c r="A46" s="18" t="s">
        <v>165</v>
      </c>
      <c r="B46">
        <v>437.73000000000008</v>
      </c>
    </row>
    <row r="47" spans="1:2" x14ac:dyDescent="0.25">
      <c r="A47" s="18" t="s">
        <v>166</v>
      </c>
      <c r="B47">
        <v>455.27</v>
      </c>
    </row>
    <row r="48" spans="1:2" x14ac:dyDescent="0.25">
      <c r="A48" s="18" t="s">
        <v>167</v>
      </c>
      <c r="B48">
        <v>436.77</v>
      </c>
    </row>
    <row r="49" spans="1:2" x14ac:dyDescent="0.25">
      <c r="A49" s="18" t="s">
        <v>168</v>
      </c>
      <c r="B49">
        <v>449.48</v>
      </c>
    </row>
    <row r="50" spans="1:2" x14ac:dyDescent="0.25">
      <c r="A50" s="18" t="s">
        <v>169</v>
      </c>
      <c r="B50">
        <v>446.12</v>
      </c>
    </row>
    <row r="51" spans="1:2" x14ac:dyDescent="0.25">
      <c r="A51" s="18" t="s">
        <v>170</v>
      </c>
      <c r="B51">
        <v>414.74</v>
      </c>
    </row>
    <row r="52" spans="1:2" x14ac:dyDescent="0.25">
      <c r="A52" s="18" t="s">
        <v>171</v>
      </c>
      <c r="B52">
        <v>439.94</v>
      </c>
    </row>
    <row r="53" spans="1:2" x14ac:dyDescent="0.25">
      <c r="A53" s="18" t="s">
        <v>172</v>
      </c>
      <c r="B53">
        <v>442.9</v>
      </c>
    </row>
    <row r="54" spans="1:2" x14ac:dyDescent="0.25">
      <c r="A54" s="18" t="s">
        <v>173</v>
      </c>
      <c r="B54">
        <v>439.14000000000004</v>
      </c>
    </row>
    <row r="55" spans="1:2" x14ac:dyDescent="0.25">
      <c r="A55" s="18" t="s">
        <v>174</v>
      </c>
      <c r="B55">
        <v>434.57000000000005</v>
      </c>
    </row>
    <row r="56" spans="1:2" x14ac:dyDescent="0.25">
      <c r="A56" s="18" t="s">
        <v>175</v>
      </c>
      <c r="B56">
        <v>429.07</v>
      </c>
    </row>
    <row r="57" spans="1:2" x14ac:dyDescent="0.25">
      <c r="A57" s="18" t="s">
        <v>176</v>
      </c>
      <c r="B57">
        <v>440.87999999999994</v>
      </c>
    </row>
    <row r="58" spans="1:2" x14ac:dyDescent="0.25">
      <c r="A58" s="18" t="s">
        <v>177</v>
      </c>
      <c r="B58">
        <v>458.18</v>
      </c>
    </row>
    <row r="59" spans="1:2" x14ac:dyDescent="0.25">
      <c r="A59" s="18" t="s">
        <v>178</v>
      </c>
      <c r="B59">
        <v>434.24</v>
      </c>
    </row>
    <row r="60" spans="1:2" x14ac:dyDescent="0.25">
      <c r="A60" s="18" t="s">
        <v>179</v>
      </c>
      <c r="B60">
        <v>426.47</v>
      </c>
    </row>
    <row r="61" spans="1:2" x14ac:dyDescent="0.25">
      <c r="A61" s="18" t="s">
        <v>180</v>
      </c>
      <c r="B61">
        <v>425.92999999999995</v>
      </c>
    </row>
    <row r="62" spans="1:2" x14ac:dyDescent="0.25">
      <c r="A62" s="18" t="s">
        <v>181</v>
      </c>
      <c r="B62">
        <v>443.66999999999996</v>
      </c>
    </row>
    <row r="63" spans="1:2" x14ac:dyDescent="0.25">
      <c r="A63" s="18" t="s">
        <v>182</v>
      </c>
      <c r="B63">
        <v>456.15999999999997</v>
      </c>
    </row>
    <row r="64" spans="1:2" x14ac:dyDescent="0.25">
      <c r="A64" s="18" t="s">
        <v>183</v>
      </c>
      <c r="B64">
        <v>456.35</v>
      </c>
    </row>
    <row r="65" spans="1:2" x14ac:dyDescent="0.25">
      <c r="A65" s="18" t="s">
        <v>184</v>
      </c>
      <c r="B65">
        <v>419.40000000000003</v>
      </c>
    </row>
    <row r="66" spans="1:2" x14ac:dyDescent="0.25">
      <c r="A66" s="18" t="s">
        <v>185</v>
      </c>
      <c r="B66">
        <v>465.4</v>
      </c>
    </row>
    <row r="67" spans="1:2" x14ac:dyDescent="0.25">
      <c r="A67" s="18" t="s">
        <v>186</v>
      </c>
      <c r="B67">
        <v>435.02</v>
      </c>
    </row>
    <row r="68" spans="1:2" x14ac:dyDescent="0.25">
      <c r="A68" s="18" t="s">
        <v>187</v>
      </c>
      <c r="B68">
        <v>446.83000000000004</v>
      </c>
    </row>
    <row r="69" spans="1:2" x14ac:dyDescent="0.25">
      <c r="A69" s="18" t="s">
        <v>188</v>
      </c>
      <c r="B69">
        <v>429.90999999999997</v>
      </c>
    </row>
    <row r="70" spans="1:2" x14ac:dyDescent="0.25">
      <c r="A70" s="18" t="s">
        <v>189</v>
      </c>
      <c r="B70">
        <v>404.59000000000003</v>
      </c>
    </row>
    <row r="71" spans="1:2" x14ac:dyDescent="0.25">
      <c r="A71" s="18" t="s">
        <v>190</v>
      </c>
      <c r="B71">
        <v>398.70000000000005</v>
      </c>
    </row>
    <row r="72" spans="1:2" x14ac:dyDescent="0.25">
      <c r="A72" s="18" t="s">
        <v>191</v>
      </c>
      <c r="B72">
        <v>446.66</v>
      </c>
    </row>
    <row r="73" spans="1:2" x14ac:dyDescent="0.25">
      <c r="A73" s="18" t="s">
        <v>192</v>
      </c>
      <c r="B73">
        <v>409.77000000000004</v>
      </c>
    </row>
    <row r="74" spans="1:2" x14ac:dyDescent="0.25">
      <c r="A74" s="18" t="s">
        <v>193</v>
      </c>
      <c r="B74">
        <v>452.69000000000011</v>
      </c>
    </row>
    <row r="75" spans="1:2" x14ac:dyDescent="0.25">
      <c r="A75" s="18" t="s">
        <v>194</v>
      </c>
      <c r="B75">
        <v>471.08000000000004</v>
      </c>
    </row>
    <row r="76" spans="1:2" x14ac:dyDescent="0.25">
      <c r="A76" s="18" t="s">
        <v>195</v>
      </c>
      <c r="B76">
        <v>414.08000000000004</v>
      </c>
    </row>
    <row r="77" spans="1:2" x14ac:dyDescent="0.25">
      <c r="A77" s="18" t="s">
        <v>196</v>
      </c>
      <c r="B77">
        <v>450.85</v>
      </c>
    </row>
    <row r="78" spans="1:2" x14ac:dyDescent="0.25">
      <c r="A78" s="18" t="s">
        <v>197</v>
      </c>
      <c r="B78">
        <v>444.42999999999995</v>
      </c>
    </row>
    <row r="79" spans="1:2" x14ac:dyDescent="0.25">
      <c r="A79" s="18" t="s">
        <v>198</v>
      </c>
      <c r="B79">
        <v>425.51</v>
      </c>
    </row>
    <row r="80" spans="1:2" x14ac:dyDescent="0.25">
      <c r="A80" s="18" t="s">
        <v>199</v>
      </c>
      <c r="B80">
        <v>466.86000000000007</v>
      </c>
    </row>
    <row r="81" spans="1:2" x14ac:dyDescent="0.25">
      <c r="A81" s="18" t="s">
        <v>200</v>
      </c>
      <c r="B81">
        <v>435.75</v>
      </c>
    </row>
    <row r="82" spans="1:2" x14ac:dyDescent="0.25">
      <c r="A82" s="18" t="s">
        <v>201</v>
      </c>
      <c r="B82">
        <v>445</v>
      </c>
    </row>
    <row r="83" spans="1:2" x14ac:dyDescent="0.25">
      <c r="A83" s="18" t="s">
        <v>202</v>
      </c>
      <c r="B83">
        <v>424.85</v>
      </c>
    </row>
    <row r="84" spans="1:2" x14ac:dyDescent="0.25">
      <c r="A84" s="18" t="s">
        <v>203</v>
      </c>
      <c r="B84">
        <v>454.22</v>
      </c>
    </row>
    <row r="85" spans="1:2" x14ac:dyDescent="0.25">
      <c r="A85" s="18" t="s">
        <v>204</v>
      </c>
      <c r="B85">
        <v>436.38</v>
      </c>
    </row>
    <row r="86" spans="1:2" x14ac:dyDescent="0.25">
      <c r="A86" s="18" t="s">
        <v>205</v>
      </c>
      <c r="B86">
        <v>456.36000000000007</v>
      </c>
    </row>
    <row r="87" spans="1:2" x14ac:dyDescent="0.25">
      <c r="A87" s="18" t="s">
        <v>206</v>
      </c>
      <c r="B87">
        <v>446.96999999999997</v>
      </c>
    </row>
    <row r="88" spans="1:2" x14ac:dyDescent="0.25">
      <c r="A88" s="18" t="s">
        <v>207</v>
      </c>
      <c r="B88">
        <v>421.65</v>
      </c>
    </row>
    <row r="89" spans="1:2" x14ac:dyDescent="0.25">
      <c r="A89" s="18" t="s">
        <v>208</v>
      </c>
      <c r="B89">
        <v>440.51</v>
      </c>
    </row>
    <row r="90" spans="1:2" x14ac:dyDescent="0.25">
      <c r="A90" s="18" t="s">
        <v>209</v>
      </c>
      <c r="B90">
        <v>450.95000000000005</v>
      </c>
    </row>
    <row r="91" spans="1:2" x14ac:dyDescent="0.25">
      <c r="A91" s="18" t="s">
        <v>210</v>
      </c>
      <c r="B91">
        <v>443.28000000000003</v>
      </c>
    </row>
    <row r="92" spans="1:2" x14ac:dyDescent="0.25">
      <c r="A92" s="18" t="s">
        <v>211</v>
      </c>
      <c r="B92">
        <v>420.71000000000004</v>
      </c>
    </row>
    <row r="93" spans="1:2" x14ac:dyDescent="0.25">
      <c r="A93" s="18" t="s">
        <v>212</v>
      </c>
      <c r="B93">
        <v>427.88</v>
      </c>
    </row>
    <row r="94" spans="1:2" x14ac:dyDescent="0.25">
      <c r="A94" s="18" t="s">
        <v>213</v>
      </c>
      <c r="B94">
        <v>428.97</v>
      </c>
    </row>
    <row r="95" spans="1:2" x14ac:dyDescent="0.25">
      <c r="A95" s="18" t="s">
        <v>214</v>
      </c>
      <c r="B95">
        <v>459.26000000000005</v>
      </c>
    </row>
    <row r="96" spans="1:2" x14ac:dyDescent="0.25">
      <c r="A96" s="18" t="s">
        <v>215</v>
      </c>
      <c r="B96">
        <v>427.70000000000005</v>
      </c>
    </row>
    <row r="97" spans="1:2" x14ac:dyDescent="0.25">
      <c r="A97" s="18" t="s">
        <v>216</v>
      </c>
      <c r="B97">
        <v>430.55</v>
      </c>
    </row>
    <row r="98" spans="1:2" x14ac:dyDescent="0.25">
      <c r="A98" s="18" t="s">
        <v>217</v>
      </c>
      <c r="B98">
        <v>438.04</v>
      </c>
    </row>
    <row r="99" spans="1:2" x14ac:dyDescent="0.25">
      <c r="A99" s="18" t="s">
        <v>218</v>
      </c>
      <c r="B99">
        <v>429.33</v>
      </c>
    </row>
    <row r="100" spans="1:2" x14ac:dyDescent="0.25">
      <c r="A100" s="18" t="s">
        <v>219</v>
      </c>
      <c r="B100">
        <v>452.23</v>
      </c>
    </row>
    <row r="101" spans="1:2" x14ac:dyDescent="0.25">
      <c r="A101" s="18" t="s">
        <v>220</v>
      </c>
      <c r="B101">
        <v>400.46</v>
      </c>
    </row>
    <row r="102" spans="1:2" x14ac:dyDescent="0.25">
      <c r="A102" s="18" t="s">
        <v>221</v>
      </c>
      <c r="B102">
        <v>443.94</v>
      </c>
    </row>
    <row r="103" spans="1:2" x14ac:dyDescent="0.25">
      <c r="A103" s="18" t="s">
        <v>222</v>
      </c>
      <c r="B103">
        <v>392.81</v>
      </c>
    </row>
    <row r="104" spans="1:2" x14ac:dyDescent="0.25">
      <c r="A104" s="18" t="s">
        <v>223</v>
      </c>
      <c r="B104">
        <v>426.7</v>
      </c>
    </row>
    <row r="105" spans="1:2" x14ac:dyDescent="0.25">
      <c r="A105" s="18" t="s">
        <v>224</v>
      </c>
      <c r="B105">
        <v>416.72999999999996</v>
      </c>
    </row>
    <row r="106" spans="1:2" x14ac:dyDescent="0.25">
      <c r="A106" s="18" t="s">
        <v>225</v>
      </c>
      <c r="B106">
        <v>434.64</v>
      </c>
    </row>
    <row r="107" spans="1:2" x14ac:dyDescent="0.25">
      <c r="A107" s="18" t="s">
        <v>226</v>
      </c>
      <c r="B107">
        <v>427.40999999999997</v>
      </c>
    </row>
    <row r="108" spans="1:2" x14ac:dyDescent="0.25">
      <c r="A108" s="18" t="s">
        <v>227</v>
      </c>
      <c r="B108">
        <v>430.39</v>
      </c>
    </row>
    <row r="109" spans="1:2" x14ac:dyDescent="0.25">
      <c r="A109" s="18" t="s">
        <v>228</v>
      </c>
      <c r="B109">
        <v>400.39</v>
      </c>
    </row>
    <row r="110" spans="1:2" x14ac:dyDescent="0.25">
      <c r="A110" s="18" t="s">
        <v>229</v>
      </c>
      <c r="B110">
        <v>471.70000000000005</v>
      </c>
    </row>
    <row r="111" spans="1:2" x14ac:dyDescent="0.25">
      <c r="A111" s="18" t="s">
        <v>230</v>
      </c>
      <c r="B111">
        <v>432.23</v>
      </c>
    </row>
    <row r="112" spans="1:2" x14ac:dyDescent="0.25">
      <c r="A112" s="18" t="s">
        <v>231</v>
      </c>
      <c r="B112">
        <v>459.43999999999994</v>
      </c>
    </row>
    <row r="113" spans="1:2" x14ac:dyDescent="0.25">
      <c r="A113" s="18" t="s">
        <v>232</v>
      </c>
      <c r="B113">
        <v>429.34000000000003</v>
      </c>
    </row>
    <row r="114" spans="1:2" x14ac:dyDescent="0.25">
      <c r="A114" s="18" t="s">
        <v>233</v>
      </c>
      <c r="B114">
        <v>446.00999999999993</v>
      </c>
    </row>
    <row r="115" spans="1:2" x14ac:dyDescent="0.25">
      <c r="A115" s="18" t="s">
        <v>234</v>
      </c>
      <c r="B115">
        <v>462.33</v>
      </c>
    </row>
    <row r="116" spans="1:2" x14ac:dyDescent="0.25">
      <c r="A116" s="18" t="s">
        <v>235</v>
      </c>
      <c r="B116">
        <v>434.51</v>
      </c>
    </row>
    <row r="117" spans="1:2" x14ac:dyDescent="0.25">
      <c r="A117" s="18" t="s">
        <v>236</v>
      </c>
      <c r="B117">
        <v>421.43</v>
      </c>
    </row>
    <row r="118" spans="1:2" x14ac:dyDescent="0.25">
      <c r="A118" s="18" t="s">
        <v>237</v>
      </c>
      <c r="B118">
        <v>451.04000000000008</v>
      </c>
    </row>
    <row r="119" spans="1:2" x14ac:dyDescent="0.25">
      <c r="A119" s="18" t="s">
        <v>238</v>
      </c>
      <c r="B119">
        <v>449.40000000000003</v>
      </c>
    </row>
    <row r="120" spans="1:2" x14ac:dyDescent="0.25">
      <c r="A120" s="18" t="s">
        <v>239</v>
      </c>
      <c r="B120">
        <v>433.84000000000003</v>
      </c>
    </row>
    <row r="121" spans="1:2" x14ac:dyDescent="0.25">
      <c r="A121" s="18" t="s">
        <v>240</v>
      </c>
      <c r="B121">
        <v>411.64</v>
      </c>
    </row>
    <row r="122" spans="1:2" x14ac:dyDescent="0.25">
      <c r="A122" s="18" t="s">
        <v>241</v>
      </c>
      <c r="B122">
        <v>427.62000000000006</v>
      </c>
    </row>
    <row r="123" spans="1:2" x14ac:dyDescent="0.25">
      <c r="A123" s="18" t="s">
        <v>242</v>
      </c>
      <c r="B123">
        <v>429.23999999999995</v>
      </c>
    </row>
    <row r="124" spans="1:2" x14ac:dyDescent="0.25">
      <c r="A124" s="18" t="s">
        <v>243</v>
      </c>
      <c r="B124">
        <v>444.64000000000004</v>
      </c>
    </row>
    <row r="125" spans="1:2" x14ac:dyDescent="0.25">
      <c r="A125" s="18" t="s">
        <v>244</v>
      </c>
      <c r="B125">
        <v>427.96000000000004</v>
      </c>
    </row>
    <row r="126" spans="1:2" x14ac:dyDescent="0.25">
      <c r="A126" s="18" t="s">
        <v>245</v>
      </c>
      <c r="B126">
        <v>436.78000000000003</v>
      </c>
    </row>
    <row r="127" spans="1:2" x14ac:dyDescent="0.25">
      <c r="A127" s="18" t="s">
        <v>246</v>
      </c>
      <c r="B127">
        <v>425.04000000000008</v>
      </c>
    </row>
    <row r="128" spans="1:2" x14ac:dyDescent="0.25">
      <c r="A128" s="18" t="s">
        <v>247</v>
      </c>
      <c r="B128">
        <v>413.6</v>
      </c>
    </row>
    <row r="129" spans="1:2" x14ac:dyDescent="0.25">
      <c r="A129" s="18" t="s">
        <v>248</v>
      </c>
      <c r="B129">
        <v>434.34000000000003</v>
      </c>
    </row>
    <row r="130" spans="1:2" x14ac:dyDescent="0.25">
      <c r="A130" s="18" t="s">
        <v>249</v>
      </c>
      <c r="B130">
        <v>465.24999999999994</v>
      </c>
    </row>
    <row r="131" spans="1:2" x14ac:dyDescent="0.25">
      <c r="A131" s="18" t="s">
        <v>250</v>
      </c>
      <c r="B131">
        <v>444.23</v>
      </c>
    </row>
    <row r="132" spans="1:2" x14ac:dyDescent="0.25">
      <c r="A132" s="18" t="s">
        <v>251</v>
      </c>
      <c r="B132">
        <v>396.16</v>
      </c>
    </row>
    <row r="133" spans="1:2" x14ac:dyDescent="0.25">
      <c r="A133" s="18" t="s">
        <v>252</v>
      </c>
      <c r="B133">
        <v>447.74</v>
      </c>
    </row>
    <row r="134" spans="1:2" x14ac:dyDescent="0.25">
      <c r="A134" s="18" t="s">
        <v>253</v>
      </c>
      <c r="B134">
        <v>441.92</v>
      </c>
    </row>
    <row r="135" spans="1:2" x14ac:dyDescent="0.25">
      <c r="A135" s="18" t="s">
        <v>254</v>
      </c>
      <c r="B135">
        <v>450.87</v>
      </c>
    </row>
    <row r="136" spans="1:2" x14ac:dyDescent="0.25">
      <c r="A136" s="18" t="s">
        <v>255</v>
      </c>
      <c r="B136">
        <v>437.32000000000005</v>
      </c>
    </row>
    <row r="137" spans="1:2" x14ac:dyDescent="0.25">
      <c r="A137" s="18" t="s">
        <v>256</v>
      </c>
      <c r="B137">
        <v>460.03</v>
      </c>
    </row>
    <row r="138" spans="1:2" x14ac:dyDescent="0.25">
      <c r="A138" s="18" t="s">
        <v>257</v>
      </c>
      <c r="B138">
        <v>426.95</v>
      </c>
    </row>
    <row r="139" spans="1:2" x14ac:dyDescent="0.25">
      <c r="A139" s="18" t="s">
        <v>258</v>
      </c>
      <c r="B139">
        <v>413</v>
      </c>
    </row>
    <row r="140" spans="1:2" x14ac:dyDescent="0.25">
      <c r="A140" s="18" t="s">
        <v>259</v>
      </c>
      <c r="B140">
        <v>413.94999999999993</v>
      </c>
    </row>
    <row r="141" spans="1:2" x14ac:dyDescent="0.25">
      <c r="A141" s="18" t="s">
        <v>260</v>
      </c>
      <c r="B141">
        <v>435.17</v>
      </c>
    </row>
    <row r="142" spans="1:2" x14ac:dyDescent="0.25">
      <c r="A142" s="18" t="s">
        <v>261</v>
      </c>
      <c r="B142">
        <v>437.88</v>
      </c>
    </row>
    <row r="143" spans="1:2" x14ac:dyDescent="0.25">
      <c r="A143" s="18" t="s">
        <v>262</v>
      </c>
      <c r="B143">
        <v>453.18000000000006</v>
      </c>
    </row>
    <row r="144" spans="1:2" x14ac:dyDescent="0.25">
      <c r="A144" s="18" t="s">
        <v>263</v>
      </c>
      <c r="B144">
        <v>400.39</v>
      </c>
    </row>
    <row r="145" spans="1:2" x14ac:dyDescent="0.25">
      <c r="A145" s="18" t="s">
        <v>264</v>
      </c>
      <c r="B145">
        <v>430.76</v>
      </c>
    </row>
    <row r="146" spans="1:2" x14ac:dyDescent="0.25">
      <c r="A146" s="18" t="s">
        <v>265</v>
      </c>
      <c r="B146">
        <v>437.39000000000004</v>
      </c>
    </row>
    <row r="147" spans="1:2" x14ac:dyDescent="0.25">
      <c r="A147" s="18" t="s">
        <v>266</v>
      </c>
      <c r="B147">
        <v>455.68999999999994</v>
      </c>
    </row>
    <row r="148" spans="1:2" x14ac:dyDescent="0.25">
      <c r="A148" s="18" t="s">
        <v>267</v>
      </c>
      <c r="B148">
        <v>439.03000000000003</v>
      </c>
    </row>
    <row r="149" spans="1:2" x14ac:dyDescent="0.25">
      <c r="A149" s="18" t="s">
        <v>268</v>
      </c>
      <c r="B149">
        <v>429.53</v>
      </c>
    </row>
    <row r="150" spans="1:2" x14ac:dyDescent="0.25">
      <c r="A150" s="18" t="s">
        <v>269</v>
      </c>
      <c r="B150">
        <v>424.26</v>
      </c>
    </row>
    <row r="151" spans="1:2" x14ac:dyDescent="0.25">
      <c r="A151" s="18" t="s">
        <v>270</v>
      </c>
      <c r="B151">
        <v>430.14999999999992</v>
      </c>
    </row>
    <row r="152" spans="1:2" x14ac:dyDescent="0.25">
      <c r="A152" s="18" t="s">
        <v>271</v>
      </c>
      <c r="B152">
        <v>408.48</v>
      </c>
    </row>
    <row r="153" spans="1:2" x14ac:dyDescent="0.25">
      <c r="A153" s="18" t="s">
        <v>272</v>
      </c>
      <c r="B153">
        <v>415.66999999999996</v>
      </c>
    </row>
    <row r="154" spans="1:2" x14ac:dyDescent="0.25">
      <c r="A154" s="18" t="s">
        <v>273</v>
      </c>
      <c r="B154">
        <v>441.07000000000005</v>
      </c>
    </row>
    <row r="155" spans="1:2" x14ac:dyDescent="0.25">
      <c r="A155" s="18" t="s">
        <v>274</v>
      </c>
      <c r="B155">
        <v>420.82999999999993</v>
      </c>
    </row>
    <row r="156" spans="1:2" x14ac:dyDescent="0.25">
      <c r="A156" s="18" t="s">
        <v>275</v>
      </c>
      <c r="B156">
        <v>422.20999999999992</v>
      </c>
    </row>
    <row r="157" spans="1:2" x14ac:dyDescent="0.25">
      <c r="A157" s="18" t="s">
        <v>276</v>
      </c>
      <c r="B157">
        <v>426.04999999999995</v>
      </c>
    </row>
    <row r="158" spans="1:2" x14ac:dyDescent="0.25">
      <c r="A158" s="18" t="s">
        <v>277</v>
      </c>
      <c r="B158">
        <v>419.46000000000004</v>
      </c>
    </row>
    <row r="159" spans="1:2" x14ac:dyDescent="0.25">
      <c r="A159" s="18" t="s">
        <v>278</v>
      </c>
      <c r="B159">
        <v>413.02000000000004</v>
      </c>
    </row>
    <row r="160" spans="1:2" x14ac:dyDescent="0.25">
      <c r="A160" s="18" t="s">
        <v>279</v>
      </c>
      <c r="B160">
        <v>444.06</v>
      </c>
    </row>
    <row r="161" spans="1:2" x14ac:dyDescent="0.25">
      <c r="A161" s="18" t="s">
        <v>280</v>
      </c>
      <c r="B161">
        <v>447.46</v>
      </c>
    </row>
    <row r="162" spans="1:2" x14ac:dyDescent="0.25">
      <c r="A162" s="18" t="s">
        <v>281</v>
      </c>
      <c r="B162">
        <v>432.53</v>
      </c>
    </row>
    <row r="163" spans="1:2" x14ac:dyDescent="0.25">
      <c r="A163" s="18" t="s">
        <v>282</v>
      </c>
      <c r="B163">
        <v>442.02000000000004</v>
      </c>
    </row>
    <row r="164" spans="1:2" x14ac:dyDescent="0.25">
      <c r="A164" s="18" t="s">
        <v>283</v>
      </c>
      <c r="B164">
        <v>433.85999999999996</v>
      </c>
    </row>
    <row r="165" spans="1:2" x14ac:dyDescent="0.25">
      <c r="A165" s="18" t="s">
        <v>284</v>
      </c>
      <c r="B165">
        <v>447.78</v>
      </c>
    </row>
    <row r="166" spans="1:2" x14ac:dyDescent="0.25">
      <c r="A166" s="18" t="s">
        <v>285</v>
      </c>
      <c r="B166">
        <v>435.8</v>
      </c>
    </row>
    <row r="167" spans="1:2" x14ac:dyDescent="0.25">
      <c r="A167" s="18" t="s">
        <v>286</v>
      </c>
      <c r="B167">
        <v>424.08000000000004</v>
      </c>
    </row>
    <row r="168" spans="1:2" x14ac:dyDescent="0.25">
      <c r="A168" s="18" t="s">
        <v>287</v>
      </c>
      <c r="B168">
        <v>421.27999999999992</v>
      </c>
    </row>
    <row r="169" spans="1:2" x14ac:dyDescent="0.25">
      <c r="A169" s="18" t="s">
        <v>288</v>
      </c>
      <c r="B169">
        <v>441.43</v>
      </c>
    </row>
    <row r="170" spans="1:2" x14ac:dyDescent="0.25">
      <c r="A170" s="18" t="s">
        <v>289</v>
      </c>
      <c r="B170">
        <v>387.82000000000005</v>
      </c>
    </row>
    <row r="171" spans="1:2" x14ac:dyDescent="0.25">
      <c r="A171" s="18" t="s">
        <v>290</v>
      </c>
      <c r="B171">
        <v>447.52</v>
      </c>
    </row>
    <row r="172" spans="1:2" x14ac:dyDescent="0.25">
      <c r="A172" s="18" t="s">
        <v>291</v>
      </c>
      <c r="B172">
        <v>388.87000000000006</v>
      </c>
    </row>
    <row r="173" spans="1:2" x14ac:dyDescent="0.25">
      <c r="A173" s="18" t="s">
        <v>292</v>
      </c>
      <c r="B173">
        <v>417.62999999999994</v>
      </c>
    </row>
    <row r="174" spans="1:2" x14ac:dyDescent="0.25">
      <c r="A174" s="18" t="s">
        <v>293</v>
      </c>
      <c r="B174">
        <v>437.57</v>
      </c>
    </row>
    <row r="175" spans="1:2" x14ac:dyDescent="0.25">
      <c r="A175" s="18" t="s">
        <v>294</v>
      </c>
      <c r="B175">
        <v>423.89000000000004</v>
      </c>
    </row>
    <row r="176" spans="1:2" x14ac:dyDescent="0.25">
      <c r="A176" s="18" t="s">
        <v>295</v>
      </c>
      <c r="B176">
        <v>442.57000000000005</v>
      </c>
    </row>
    <row r="177" spans="1:2" x14ac:dyDescent="0.25">
      <c r="A177" s="18" t="s">
        <v>296</v>
      </c>
      <c r="B177">
        <v>398.16999999999996</v>
      </c>
    </row>
    <row r="178" spans="1:2" x14ac:dyDescent="0.25">
      <c r="A178" s="18" t="s">
        <v>297</v>
      </c>
      <c r="B178">
        <v>416.19999999999993</v>
      </c>
    </row>
    <row r="179" spans="1:2" x14ac:dyDescent="0.25">
      <c r="A179" s="18" t="s">
        <v>298</v>
      </c>
      <c r="B179">
        <v>415.72</v>
      </c>
    </row>
    <row r="180" spans="1:2" x14ac:dyDescent="0.25">
      <c r="A180" s="18" t="s">
        <v>299</v>
      </c>
      <c r="B180">
        <v>418.97999999999996</v>
      </c>
    </row>
    <row r="181" spans="1:2" x14ac:dyDescent="0.25">
      <c r="A181" s="18" t="s">
        <v>300</v>
      </c>
      <c r="B181">
        <v>439</v>
      </c>
    </row>
    <row r="182" spans="1:2" x14ac:dyDescent="0.25">
      <c r="A182" s="18" t="s">
        <v>301</v>
      </c>
      <c r="B182">
        <v>429.65</v>
      </c>
    </row>
    <row r="183" spans="1:2" x14ac:dyDescent="0.25">
      <c r="A183" s="18" t="s">
        <v>302</v>
      </c>
      <c r="B183">
        <v>410.59000000000003</v>
      </c>
    </row>
    <row r="184" spans="1:2" x14ac:dyDescent="0.25">
      <c r="A184" s="18" t="s">
        <v>303</v>
      </c>
      <c r="B184">
        <v>399.3</v>
      </c>
    </row>
    <row r="185" spans="1:2" x14ac:dyDescent="0.25">
      <c r="A185" s="18" t="s">
        <v>304</v>
      </c>
      <c r="B185">
        <v>412.84000000000003</v>
      </c>
    </row>
    <row r="186" spans="1:2" x14ac:dyDescent="0.25">
      <c r="A186" s="18" t="s">
        <v>305</v>
      </c>
      <c r="B186">
        <v>409.01000000000005</v>
      </c>
    </row>
    <row r="187" spans="1:2" x14ac:dyDescent="0.25">
      <c r="A187" s="18" t="s">
        <v>306</v>
      </c>
      <c r="B187">
        <v>437.71999999999991</v>
      </c>
    </row>
    <row r="188" spans="1:2" x14ac:dyDescent="0.25">
      <c r="A188" s="18" t="s">
        <v>307</v>
      </c>
      <c r="B188">
        <v>402.33</v>
      </c>
    </row>
    <row r="189" spans="1:2" x14ac:dyDescent="0.25">
      <c r="A189" s="18" t="s">
        <v>308</v>
      </c>
      <c r="B189">
        <v>394.31</v>
      </c>
    </row>
    <row r="190" spans="1:2" x14ac:dyDescent="0.25">
      <c r="A190" s="18" t="s">
        <v>309</v>
      </c>
      <c r="B190">
        <v>409.01</v>
      </c>
    </row>
    <row r="191" spans="1:2" x14ac:dyDescent="0.25">
      <c r="A191" s="18" t="s">
        <v>310</v>
      </c>
      <c r="B191">
        <v>401.98</v>
      </c>
    </row>
    <row r="192" spans="1:2" x14ac:dyDescent="0.25">
      <c r="A192" s="18" t="s">
        <v>311</v>
      </c>
      <c r="B192">
        <v>431.74999999999994</v>
      </c>
    </row>
    <row r="193" spans="1:2" x14ac:dyDescent="0.25">
      <c r="A193" s="18" t="s">
        <v>312</v>
      </c>
      <c r="B193">
        <v>412.52000000000004</v>
      </c>
    </row>
    <row r="194" spans="1:2" x14ac:dyDescent="0.25">
      <c r="A194" s="18" t="s">
        <v>313</v>
      </c>
      <c r="B194">
        <v>425.52</v>
      </c>
    </row>
    <row r="195" spans="1:2" x14ac:dyDescent="0.25">
      <c r="A195" s="18" t="s">
        <v>314</v>
      </c>
      <c r="B195">
        <v>413.93000000000006</v>
      </c>
    </row>
    <row r="196" spans="1:2" x14ac:dyDescent="0.25">
      <c r="A196" s="18" t="s">
        <v>315</v>
      </c>
      <c r="B196">
        <v>413.24</v>
      </c>
    </row>
    <row r="197" spans="1:2" x14ac:dyDescent="0.25">
      <c r="A197" s="18" t="s">
        <v>316</v>
      </c>
      <c r="B197">
        <v>417.04</v>
      </c>
    </row>
    <row r="198" spans="1:2" x14ac:dyDescent="0.25">
      <c r="A198" s="18" t="s">
        <v>317</v>
      </c>
      <c r="B198">
        <v>412.55</v>
      </c>
    </row>
    <row r="199" spans="1:2" x14ac:dyDescent="0.25">
      <c r="A199" s="18" t="s">
        <v>318</v>
      </c>
      <c r="B199">
        <v>399.53</v>
      </c>
    </row>
    <row r="200" spans="1:2" x14ac:dyDescent="0.25">
      <c r="A200" s="18" t="s">
        <v>319</v>
      </c>
      <c r="B200">
        <v>438.15</v>
      </c>
    </row>
    <row r="201" spans="1:2" x14ac:dyDescent="0.25">
      <c r="A201" s="18" t="s">
        <v>320</v>
      </c>
      <c r="B201">
        <v>403.60999999999996</v>
      </c>
    </row>
    <row r="202" spans="1:2" x14ac:dyDescent="0.25">
      <c r="A202" s="18" t="s">
        <v>321</v>
      </c>
      <c r="B202">
        <v>411.45</v>
      </c>
    </row>
    <row r="203" spans="1:2" x14ac:dyDescent="0.25">
      <c r="A203" s="18" t="s">
        <v>322</v>
      </c>
      <c r="B203">
        <v>437.96</v>
      </c>
    </row>
    <row r="204" spans="1:2" x14ac:dyDescent="0.25">
      <c r="A204" s="18" t="s">
        <v>323</v>
      </c>
      <c r="B204">
        <v>408.08000000000004</v>
      </c>
    </row>
    <row r="205" spans="1:2" x14ac:dyDescent="0.25">
      <c r="A205" s="18" t="s">
        <v>324</v>
      </c>
      <c r="B205">
        <v>409.99</v>
      </c>
    </row>
    <row r="206" spans="1:2" x14ac:dyDescent="0.25">
      <c r="A206" s="18" t="s">
        <v>325</v>
      </c>
      <c r="B206">
        <v>418.25</v>
      </c>
    </row>
    <row r="207" spans="1:2" x14ac:dyDescent="0.25">
      <c r="A207" s="18" t="s">
        <v>326</v>
      </c>
      <c r="B207">
        <v>398.25</v>
      </c>
    </row>
    <row r="208" spans="1:2" x14ac:dyDescent="0.25">
      <c r="A208" s="18" t="s">
        <v>327</v>
      </c>
      <c r="B208">
        <v>415.20999999999992</v>
      </c>
    </row>
    <row r="209" spans="1:2" x14ac:dyDescent="0.25">
      <c r="A209" s="18" t="s">
        <v>328</v>
      </c>
      <c r="B209">
        <v>435.47</v>
      </c>
    </row>
    <row r="210" spans="1:2" x14ac:dyDescent="0.25">
      <c r="A210" s="18" t="s">
        <v>329</v>
      </c>
      <c r="B210">
        <v>405.8300000000001</v>
      </c>
    </row>
    <row r="211" spans="1:2" x14ac:dyDescent="0.25">
      <c r="A211" s="18" t="s">
        <v>330</v>
      </c>
      <c r="B211">
        <v>404.24000000000007</v>
      </c>
    </row>
    <row r="212" spans="1:2" x14ac:dyDescent="0.25">
      <c r="A212" s="18" t="s">
        <v>331</v>
      </c>
      <c r="B212">
        <v>405.48</v>
      </c>
    </row>
    <row r="213" spans="1:2" x14ac:dyDescent="0.25">
      <c r="A213" s="18" t="s">
        <v>332</v>
      </c>
      <c r="B213">
        <v>423.43000000000006</v>
      </c>
    </row>
    <row r="214" spans="1:2" x14ac:dyDescent="0.25">
      <c r="A214" s="18" t="s">
        <v>333</v>
      </c>
      <c r="B214">
        <v>403.67</v>
      </c>
    </row>
    <row r="215" spans="1:2" x14ac:dyDescent="0.25">
      <c r="A215" s="18" t="s">
        <v>334</v>
      </c>
      <c r="B215">
        <v>393.21</v>
      </c>
    </row>
    <row r="216" spans="1:2" x14ac:dyDescent="0.25">
      <c r="A216" s="18" t="s">
        <v>335</v>
      </c>
      <c r="B216">
        <v>390.77000000000004</v>
      </c>
    </row>
    <row r="217" spans="1:2" x14ac:dyDescent="0.25">
      <c r="A217" s="18" t="s">
        <v>336</v>
      </c>
      <c r="B217">
        <v>380.61</v>
      </c>
    </row>
    <row r="218" spans="1:2" x14ac:dyDescent="0.25">
      <c r="A218" s="18" t="s">
        <v>337</v>
      </c>
      <c r="B218">
        <v>409.04999999999995</v>
      </c>
    </row>
    <row r="219" spans="1:2" x14ac:dyDescent="0.25">
      <c r="A219" s="18" t="s">
        <v>338</v>
      </c>
      <c r="B219">
        <v>368.54</v>
      </c>
    </row>
    <row r="220" spans="1:2" x14ac:dyDescent="0.25">
      <c r="A220" s="18" t="s">
        <v>339</v>
      </c>
      <c r="B220">
        <v>415.65</v>
      </c>
    </row>
    <row r="221" spans="1:2" x14ac:dyDescent="0.25">
      <c r="A221" s="18" t="s">
        <v>340</v>
      </c>
      <c r="B221">
        <v>411.42999999999995</v>
      </c>
    </row>
    <row r="222" spans="1:2" x14ac:dyDescent="0.25">
      <c r="A222" s="18" t="s">
        <v>341</v>
      </c>
      <c r="B222">
        <v>411.59999999999991</v>
      </c>
    </row>
    <row r="223" spans="1:2" x14ac:dyDescent="0.25">
      <c r="A223" s="18" t="s">
        <v>342</v>
      </c>
      <c r="B223">
        <v>432.37999999999994</v>
      </c>
    </row>
    <row r="224" spans="1:2" x14ac:dyDescent="0.25">
      <c r="A224" s="18" t="s">
        <v>343</v>
      </c>
      <c r="B224">
        <v>434.47000000000008</v>
      </c>
    </row>
    <row r="225" spans="1:2" x14ac:dyDescent="0.25">
      <c r="A225" s="18" t="s">
        <v>344</v>
      </c>
      <c r="B225">
        <v>392.75000000000006</v>
      </c>
    </row>
    <row r="226" spans="1:2" x14ac:dyDescent="0.25">
      <c r="A226" s="18" t="s">
        <v>345</v>
      </c>
      <c r="B226">
        <v>411.58000000000004</v>
      </c>
    </row>
    <row r="227" spans="1:2" x14ac:dyDescent="0.25">
      <c r="A227" s="18" t="s">
        <v>346</v>
      </c>
      <c r="B227">
        <v>408.03</v>
      </c>
    </row>
    <row r="228" spans="1:2" x14ac:dyDescent="0.25">
      <c r="A228" s="18" t="s">
        <v>347</v>
      </c>
      <c r="B228">
        <v>422.66000000000008</v>
      </c>
    </row>
    <row r="229" spans="1:2" x14ac:dyDescent="0.25">
      <c r="A229" s="18" t="s">
        <v>348</v>
      </c>
      <c r="B229">
        <v>406.93</v>
      </c>
    </row>
    <row r="230" spans="1:2" x14ac:dyDescent="0.25">
      <c r="A230" s="18" t="s">
        <v>349</v>
      </c>
      <c r="B230">
        <v>380.74</v>
      </c>
    </row>
    <row r="231" spans="1:2" x14ac:dyDescent="0.25">
      <c r="A231" s="18" t="s">
        <v>350</v>
      </c>
      <c r="B231">
        <v>370.64</v>
      </c>
    </row>
    <row r="232" spans="1:2" x14ac:dyDescent="0.25">
      <c r="A232" s="18" t="s">
        <v>351</v>
      </c>
      <c r="B232">
        <v>439.58000000000004</v>
      </c>
    </row>
    <row r="233" spans="1:2" x14ac:dyDescent="0.25">
      <c r="A233" s="18" t="s">
        <v>352</v>
      </c>
      <c r="B233">
        <v>426.09000000000009</v>
      </c>
    </row>
    <row r="234" spans="1:2" x14ac:dyDescent="0.25">
      <c r="A234" s="18" t="s">
        <v>353</v>
      </c>
      <c r="B234">
        <v>431.83000000000004</v>
      </c>
    </row>
    <row r="235" spans="1:2" x14ac:dyDescent="0.25">
      <c r="A235" s="18" t="s">
        <v>354</v>
      </c>
      <c r="B235">
        <v>411.9199999999999</v>
      </c>
    </row>
    <row r="236" spans="1:2" x14ac:dyDescent="0.25">
      <c r="A236" s="18" t="s">
        <v>355</v>
      </c>
      <c r="B236">
        <v>414.65999999999991</v>
      </c>
    </row>
    <row r="237" spans="1:2" x14ac:dyDescent="0.25">
      <c r="A237" s="18" t="s">
        <v>356</v>
      </c>
      <c r="B237">
        <v>408.67</v>
      </c>
    </row>
    <row r="238" spans="1:2" x14ac:dyDescent="0.25">
      <c r="A238" s="18" t="s">
        <v>357</v>
      </c>
      <c r="B238">
        <v>379.64</v>
      </c>
    </row>
    <row r="239" spans="1:2" x14ac:dyDescent="0.25">
      <c r="A239" s="18" t="s">
        <v>358</v>
      </c>
      <c r="B239">
        <v>383.4</v>
      </c>
    </row>
    <row r="240" spans="1:2" x14ac:dyDescent="0.25">
      <c r="A240" s="18" t="s">
        <v>359</v>
      </c>
      <c r="B240">
        <v>411.94</v>
      </c>
    </row>
    <row r="241" spans="1:2" x14ac:dyDescent="0.25">
      <c r="A241" s="18" t="s">
        <v>360</v>
      </c>
      <c r="B241">
        <v>408.79</v>
      </c>
    </row>
    <row r="242" spans="1:2" x14ac:dyDescent="0.25">
      <c r="A242" s="18" t="s">
        <v>361</v>
      </c>
      <c r="B242">
        <v>405</v>
      </c>
    </row>
    <row r="243" spans="1:2" x14ac:dyDescent="0.25">
      <c r="A243" s="18" t="s">
        <v>362</v>
      </c>
      <c r="B243">
        <v>414.89</v>
      </c>
    </row>
    <row r="244" spans="1:2" x14ac:dyDescent="0.25">
      <c r="A244" s="18" t="s">
        <v>363</v>
      </c>
      <c r="B244">
        <v>396.72000000000008</v>
      </c>
    </row>
    <row r="245" spans="1:2" x14ac:dyDescent="0.25">
      <c r="A245" s="18" t="s">
        <v>364</v>
      </c>
      <c r="B245">
        <v>403.45</v>
      </c>
    </row>
    <row r="246" spans="1:2" x14ac:dyDescent="0.25">
      <c r="A246" s="18" t="s">
        <v>365</v>
      </c>
      <c r="B246">
        <v>397.40000000000003</v>
      </c>
    </row>
    <row r="247" spans="1:2" x14ac:dyDescent="0.25">
      <c r="A247" s="18" t="s">
        <v>366</v>
      </c>
      <c r="B247">
        <v>418.74</v>
      </c>
    </row>
    <row r="248" spans="1:2" x14ac:dyDescent="0.25">
      <c r="A248" s="18" t="s">
        <v>367</v>
      </c>
      <c r="B248">
        <v>397.44000000000005</v>
      </c>
    </row>
    <row r="249" spans="1:2" x14ac:dyDescent="0.25">
      <c r="A249" s="18" t="s">
        <v>368</v>
      </c>
      <c r="B249">
        <v>422.11</v>
      </c>
    </row>
    <row r="250" spans="1:2" x14ac:dyDescent="0.25">
      <c r="A250" s="18" t="s">
        <v>369</v>
      </c>
      <c r="B250">
        <v>422.86999999999995</v>
      </c>
    </row>
    <row r="251" spans="1:2" x14ac:dyDescent="0.25">
      <c r="A251" s="18" t="s">
        <v>370</v>
      </c>
      <c r="B251">
        <v>440.95000000000005</v>
      </c>
    </row>
    <row r="252" spans="1:2" x14ac:dyDescent="0.25">
      <c r="A252" s="18" t="s">
        <v>371</v>
      </c>
      <c r="B252">
        <v>415.58999999999992</v>
      </c>
    </row>
    <row r="253" spans="1:2" x14ac:dyDescent="0.25">
      <c r="A253" s="18" t="s">
        <v>372</v>
      </c>
      <c r="B253">
        <v>416.48999999999995</v>
      </c>
    </row>
    <row r="254" spans="1:2" x14ac:dyDescent="0.25">
      <c r="A254" s="18" t="s">
        <v>373</v>
      </c>
      <c r="B254">
        <v>395.82000000000005</v>
      </c>
    </row>
    <row r="255" spans="1:2" x14ac:dyDescent="0.25">
      <c r="A255" s="18" t="s">
        <v>374</v>
      </c>
      <c r="B255">
        <v>394.38</v>
      </c>
    </row>
    <row r="256" spans="1:2" x14ac:dyDescent="0.25">
      <c r="A256" s="18" t="s">
        <v>375</v>
      </c>
      <c r="B256">
        <v>377.69000000000005</v>
      </c>
    </row>
    <row r="257" spans="1:2" x14ac:dyDescent="0.25">
      <c r="A257" s="18" t="s">
        <v>376</v>
      </c>
      <c r="B257">
        <v>434.25</v>
      </c>
    </row>
    <row r="258" spans="1:2" x14ac:dyDescent="0.25">
      <c r="A258" s="18" t="s">
        <v>377</v>
      </c>
      <c r="B258">
        <v>435.14</v>
      </c>
    </row>
    <row r="259" spans="1:2" x14ac:dyDescent="0.25">
      <c r="A259" s="18" t="s">
        <v>378</v>
      </c>
      <c r="B259">
        <v>396.49</v>
      </c>
    </row>
    <row r="260" spans="1:2" x14ac:dyDescent="0.25">
      <c r="A260" s="18" t="s">
        <v>379</v>
      </c>
      <c r="B260">
        <v>385.03000000000003</v>
      </c>
    </row>
    <row r="261" spans="1:2" x14ac:dyDescent="0.25">
      <c r="A261" s="18" t="s">
        <v>380</v>
      </c>
      <c r="B261">
        <v>411</v>
      </c>
    </row>
    <row r="262" spans="1:2" x14ac:dyDescent="0.25">
      <c r="A262" s="18" t="s">
        <v>381</v>
      </c>
      <c r="B262">
        <v>405.33</v>
      </c>
    </row>
    <row r="263" spans="1:2" x14ac:dyDescent="0.25">
      <c r="A263" s="18" t="s">
        <v>382</v>
      </c>
      <c r="B263">
        <v>396.93000000000006</v>
      </c>
    </row>
    <row r="264" spans="1:2" x14ac:dyDescent="0.25">
      <c r="A264" s="18" t="s">
        <v>383</v>
      </c>
      <c r="B264">
        <v>421.61000000000007</v>
      </c>
    </row>
    <row r="265" spans="1:2" x14ac:dyDescent="0.25">
      <c r="A265" s="18" t="s">
        <v>384</v>
      </c>
      <c r="B265">
        <v>385.73</v>
      </c>
    </row>
    <row r="266" spans="1:2" x14ac:dyDescent="0.25">
      <c r="A266" s="18" t="s">
        <v>385</v>
      </c>
      <c r="B266">
        <v>393.2</v>
      </c>
    </row>
    <row r="267" spans="1:2" x14ac:dyDescent="0.25">
      <c r="A267" s="18" t="s">
        <v>386</v>
      </c>
      <c r="B267">
        <v>406.34999999999997</v>
      </c>
    </row>
    <row r="268" spans="1:2" x14ac:dyDescent="0.25">
      <c r="A268" s="18" t="s">
        <v>387</v>
      </c>
      <c r="B268">
        <v>425.7399999999999</v>
      </c>
    </row>
    <row r="269" spans="1:2" x14ac:dyDescent="0.25">
      <c r="A269" s="18" t="s">
        <v>388</v>
      </c>
      <c r="B269">
        <v>387.59999999999997</v>
      </c>
    </row>
    <row r="270" spans="1:2" x14ac:dyDescent="0.25">
      <c r="A270" s="18" t="s">
        <v>389</v>
      </c>
      <c r="B270">
        <v>386.80999999999995</v>
      </c>
    </row>
    <row r="271" spans="1:2" x14ac:dyDescent="0.25">
      <c r="A271" s="18" t="s">
        <v>390</v>
      </c>
      <c r="B271">
        <v>403.12999999999994</v>
      </c>
    </row>
    <row r="272" spans="1:2" x14ac:dyDescent="0.25">
      <c r="A272" s="18" t="s">
        <v>391</v>
      </c>
      <c r="B272">
        <v>412.87000000000006</v>
      </c>
    </row>
    <row r="273" spans="1:2" x14ac:dyDescent="0.25">
      <c r="A273" s="18" t="s">
        <v>392</v>
      </c>
      <c r="B273">
        <v>406.78</v>
      </c>
    </row>
    <row r="274" spans="1:2" x14ac:dyDescent="0.25">
      <c r="A274" s="18" t="s">
        <v>393</v>
      </c>
      <c r="B274">
        <v>436.71999999999997</v>
      </c>
    </row>
    <row r="275" spans="1:2" x14ac:dyDescent="0.25">
      <c r="A275" s="18" t="s">
        <v>394</v>
      </c>
      <c r="B275">
        <v>400.6</v>
      </c>
    </row>
    <row r="276" spans="1:2" x14ac:dyDescent="0.25">
      <c r="A276" s="18" t="s">
        <v>395</v>
      </c>
      <c r="B276">
        <v>410.67</v>
      </c>
    </row>
    <row r="277" spans="1:2" x14ac:dyDescent="0.25">
      <c r="A277" s="18" t="s">
        <v>396</v>
      </c>
      <c r="B277">
        <v>384.61</v>
      </c>
    </row>
    <row r="278" spans="1:2" x14ac:dyDescent="0.25">
      <c r="A278" s="18" t="s">
        <v>397</v>
      </c>
      <c r="B278">
        <v>398.15</v>
      </c>
    </row>
    <row r="279" spans="1:2" x14ac:dyDescent="0.25">
      <c r="A279" s="18" t="s">
        <v>398</v>
      </c>
      <c r="B279">
        <v>420.56999999999994</v>
      </c>
    </row>
    <row r="280" spans="1:2" x14ac:dyDescent="0.25">
      <c r="A280" s="18" t="s">
        <v>399</v>
      </c>
      <c r="B280">
        <v>422.69999999999993</v>
      </c>
    </row>
    <row r="281" spans="1:2" x14ac:dyDescent="0.25">
      <c r="A281" s="18" t="s">
        <v>400</v>
      </c>
      <c r="B281">
        <v>424.77000000000004</v>
      </c>
    </row>
    <row r="282" spans="1:2" x14ac:dyDescent="0.25">
      <c r="A282" s="18" t="s">
        <v>401</v>
      </c>
      <c r="B282">
        <v>391.18000000000006</v>
      </c>
    </row>
    <row r="283" spans="1:2" x14ac:dyDescent="0.25">
      <c r="A283" s="18" t="s">
        <v>402</v>
      </c>
      <c r="B283">
        <v>381.33000000000004</v>
      </c>
    </row>
    <row r="284" spans="1:2" x14ac:dyDescent="0.25">
      <c r="A284" s="18" t="s">
        <v>403</v>
      </c>
      <c r="B284">
        <v>396.84000000000003</v>
      </c>
    </row>
    <row r="285" spans="1:2" x14ac:dyDescent="0.25">
      <c r="A285" s="18" t="s">
        <v>404</v>
      </c>
      <c r="B285">
        <v>397.01</v>
      </c>
    </row>
    <row r="286" spans="1:2" x14ac:dyDescent="0.25">
      <c r="A286" s="18" t="s">
        <v>405</v>
      </c>
      <c r="B286">
        <v>422.42000000000007</v>
      </c>
    </row>
    <row r="287" spans="1:2" x14ac:dyDescent="0.25">
      <c r="A287" s="18" t="s">
        <v>406</v>
      </c>
      <c r="B287">
        <v>412.45</v>
      </c>
    </row>
    <row r="288" spans="1:2" x14ac:dyDescent="0.25">
      <c r="A288" s="18" t="s">
        <v>407</v>
      </c>
      <c r="B288">
        <v>386.48</v>
      </c>
    </row>
    <row r="289" spans="1:2" x14ac:dyDescent="0.25">
      <c r="A289" s="18" t="s">
        <v>408</v>
      </c>
      <c r="B289">
        <v>408.98</v>
      </c>
    </row>
    <row r="290" spans="1:2" x14ac:dyDescent="0.25">
      <c r="A290" s="18" t="s">
        <v>409</v>
      </c>
      <c r="B290">
        <v>403.7399999999999</v>
      </c>
    </row>
    <row r="291" spans="1:2" x14ac:dyDescent="0.25">
      <c r="A291" s="18" t="s">
        <v>410</v>
      </c>
      <c r="B291">
        <v>383.59999999999997</v>
      </c>
    </row>
    <row r="292" spans="1:2" x14ac:dyDescent="0.25">
      <c r="A292" s="18" t="s">
        <v>411</v>
      </c>
      <c r="B292">
        <v>404.81</v>
      </c>
    </row>
    <row r="293" spans="1:2" x14ac:dyDescent="0.25">
      <c r="A293" s="18" t="s">
        <v>412</v>
      </c>
      <c r="B293">
        <v>392.6</v>
      </c>
    </row>
    <row r="294" spans="1:2" x14ac:dyDescent="0.25">
      <c r="A294" s="18" t="s">
        <v>413</v>
      </c>
      <c r="B294">
        <v>425.7</v>
      </c>
    </row>
    <row r="295" spans="1:2" x14ac:dyDescent="0.25">
      <c r="A295" s="18" t="s">
        <v>414</v>
      </c>
      <c r="B295">
        <v>400.81</v>
      </c>
    </row>
    <row r="296" spans="1:2" x14ac:dyDescent="0.25">
      <c r="A296" s="18" t="s">
        <v>415</v>
      </c>
      <c r="B296">
        <v>389.73</v>
      </c>
    </row>
    <row r="297" spans="1:2" x14ac:dyDescent="0.25">
      <c r="A297" s="18" t="s">
        <v>416</v>
      </c>
      <c r="B297">
        <v>413.78</v>
      </c>
    </row>
    <row r="298" spans="1:2" x14ac:dyDescent="0.25">
      <c r="A298" s="18" t="s">
        <v>417</v>
      </c>
      <c r="B298">
        <v>419.01</v>
      </c>
    </row>
    <row r="299" spans="1:2" x14ac:dyDescent="0.25">
      <c r="A299" s="18" t="s">
        <v>418</v>
      </c>
      <c r="B299">
        <v>418.55000000000007</v>
      </c>
    </row>
    <row r="300" spans="1:2" x14ac:dyDescent="0.25">
      <c r="A300" s="18" t="s">
        <v>419</v>
      </c>
      <c r="B300">
        <v>403.06999999999994</v>
      </c>
    </row>
    <row r="301" spans="1:2" x14ac:dyDescent="0.25">
      <c r="A301" s="18" t="s">
        <v>420</v>
      </c>
      <c r="B301">
        <v>395.37</v>
      </c>
    </row>
    <row r="302" spans="1:2" x14ac:dyDescent="0.25">
      <c r="A302" s="18" t="s">
        <v>421</v>
      </c>
      <c r="B302">
        <v>417.76999999999992</v>
      </c>
    </row>
    <row r="303" spans="1:2" x14ac:dyDescent="0.25">
      <c r="A303" s="18" t="s">
        <v>422</v>
      </c>
      <c r="B303">
        <v>390.43999999999994</v>
      </c>
    </row>
    <row r="304" spans="1:2" x14ac:dyDescent="0.25">
      <c r="A304" s="18" t="s">
        <v>423</v>
      </c>
      <c r="B304">
        <v>393.40000000000003</v>
      </c>
    </row>
    <row r="305" spans="1:2" x14ac:dyDescent="0.25">
      <c r="A305" s="18" t="s">
        <v>424</v>
      </c>
      <c r="B305">
        <v>426.74000000000007</v>
      </c>
    </row>
    <row r="306" spans="1:2" x14ac:dyDescent="0.25">
      <c r="A306" s="18" t="s">
        <v>425</v>
      </c>
      <c r="B306">
        <v>410.39000000000004</v>
      </c>
    </row>
    <row r="307" spans="1:2" x14ac:dyDescent="0.25">
      <c r="A307" s="18" t="s">
        <v>426</v>
      </c>
      <c r="B307">
        <v>411.6400000000001</v>
      </c>
    </row>
    <row r="308" spans="1:2" x14ac:dyDescent="0.25">
      <c r="A308" s="18" t="s">
        <v>427</v>
      </c>
      <c r="B308">
        <v>411.83000000000004</v>
      </c>
    </row>
    <row r="309" spans="1:2" x14ac:dyDescent="0.25">
      <c r="A309" s="18" t="s">
        <v>428</v>
      </c>
      <c r="B309">
        <v>397.9799999999999</v>
      </c>
    </row>
    <row r="310" spans="1:2" x14ac:dyDescent="0.25">
      <c r="A310" s="18" t="s">
        <v>429</v>
      </c>
      <c r="B310">
        <v>398.56</v>
      </c>
    </row>
    <row r="311" spans="1:2" x14ac:dyDescent="0.25">
      <c r="A311" s="18" t="s">
        <v>430</v>
      </c>
      <c r="B311">
        <v>396.85999999999996</v>
      </c>
    </row>
    <row r="312" spans="1:2" x14ac:dyDescent="0.25">
      <c r="A312" s="18" t="s">
        <v>431</v>
      </c>
      <c r="B312">
        <v>395.30000000000007</v>
      </c>
    </row>
    <row r="313" spans="1:2" x14ac:dyDescent="0.25">
      <c r="A313" s="18" t="s">
        <v>432</v>
      </c>
      <c r="B313">
        <v>375.83000000000004</v>
      </c>
    </row>
    <row r="314" spans="1:2" x14ac:dyDescent="0.25">
      <c r="A314" s="18" t="s">
        <v>433</v>
      </c>
      <c r="B314">
        <v>386.12000000000012</v>
      </c>
    </row>
    <row r="315" spans="1:2" x14ac:dyDescent="0.25">
      <c r="A315" s="18" t="s">
        <v>434</v>
      </c>
      <c r="B315">
        <v>409.31000000000012</v>
      </c>
    </row>
    <row r="316" spans="1:2" x14ac:dyDescent="0.25">
      <c r="A316" s="18" t="s">
        <v>435</v>
      </c>
      <c r="B316">
        <v>397.93000000000006</v>
      </c>
    </row>
    <row r="317" spans="1:2" x14ac:dyDescent="0.25">
      <c r="A317" s="18" t="s">
        <v>436</v>
      </c>
      <c r="B317">
        <v>427.78</v>
      </c>
    </row>
    <row r="318" spans="1:2" x14ac:dyDescent="0.25">
      <c r="A318" s="18" t="s">
        <v>437</v>
      </c>
      <c r="B318">
        <v>386.4</v>
      </c>
    </row>
    <row r="319" spans="1:2" x14ac:dyDescent="0.25">
      <c r="A319" s="18" t="s">
        <v>438</v>
      </c>
      <c r="B319">
        <v>401.34</v>
      </c>
    </row>
    <row r="320" spans="1:2" x14ac:dyDescent="0.25">
      <c r="A320" s="18" t="s">
        <v>439</v>
      </c>
      <c r="B320">
        <v>438.34999999999997</v>
      </c>
    </row>
    <row r="321" spans="1:2" x14ac:dyDescent="0.25">
      <c r="A321" s="18" t="s">
        <v>440</v>
      </c>
      <c r="B321">
        <v>386.75</v>
      </c>
    </row>
    <row r="322" spans="1:2" x14ac:dyDescent="0.25">
      <c r="A322" s="18" t="s">
        <v>441</v>
      </c>
      <c r="B322">
        <v>403.09</v>
      </c>
    </row>
    <row r="323" spans="1:2" x14ac:dyDescent="0.25">
      <c r="A323" s="18" t="s">
        <v>442</v>
      </c>
      <c r="B323">
        <v>408.01</v>
      </c>
    </row>
    <row r="324" spans="1:2" x14ac:dyDescent="0.25">
      <c r="A324" s="18" t="s">
        <v>443</v>
      </c>
      <c r="B324">
        <v>404.32</v>
      </c>
    </row>
    <row r="325" spans="1:2" x14ac:dyDescent="0.25">
      <c r="A325" s="18" t="s">
        <v>444</v>
      </c>
      <c r="B325">
        <v>391.97</v>
      </c>
    </row>
    <row r="326" spans="1:2" x14ac:dyDescent="0.25">
      <c r="A326" s="18" t="s">
        <v>445</v>
      </c>
      <c r="B326">
        <v>384.50999999999993</v>
      </c>
    </row>
    <row r="327" spans="1:2" x14ac:dyDescent="0.25">
      <c r="A327" s="18" t="s">
        <v>446</v>
      </c>
      <c r="B327">
        <v>419.53000000000003</v>
      </c>
    </row>
    <row r="328" spans="1:2" x14ac:dyDescent="0.25">
      <c r="A328" s="18" t="s">
        <v>447</v>
      </c>
      <c r="B328">
        <v>433.58</v>
      </c>
    </row>
    <row r="329" spans="1:2" x14ac:dyDescent="0.25">
      <c r="A329" s="18" t="s">
        <v>448</v>
      </c>
      <c r="B329">
        <v>417.85</v>
      </c>
    </row>
    <row r="330" spans="1:2" x14ac:dyDescent="0.25">
      <c r="A330" s="18" t="s">
        <v>449</v>
      </c>
      <c r="B330">
        <v>413.71</v>
      </c>
    </row>
    <row r="331" spans="1:2" x14ac:dyDescent="0.25">
      <c r="A331" s="18" t="s">
        <v>450</v>
      </c>
      <c r="B331">
        <v>417.06999999999994</v>
      </c>
    </row>
    <row r="332" spans="1:2" x14ac:dyDescent="0.25">
      <c r="A332" s="18" t="s">
        <v>451</v>
      </c>
      <c r="B332">
        <v>396.45000000000005</v>
      </c>
    </row>
    <row r="333" spans="1:2" x14ac:dyDescent="0.25">
      <c r="A333" s="18" t="s">
        <v>452</v>
      </c>
      <c r="B333">
        <v>403.23999999999995</v>
      </c>
    </row>
    <row r="334" spans="1:2" x14ac:dyDescent="0.25">
      <c r="A334" s="18" t="s">
        <v>453</v>
      </c>
      <c r="B334">
        <v>401.81000000000006</v>
      </c>
    </row>
    <row r="335" spans="1:2" x14ac:dyDescent="0.25">
      <c r="A335" s="18" t="s">
        <v>454</v>
      </c>
      <c r="B335">
        <v>422.79999999999995</v>
      </c>
    </row>
    <row r="336" spans="1:2" x14ac:dyDescent="0.25">
      <c r="A336" s="18" t="s">
        <v>455</v>
      </c>
      <c r="B336">
        <v>429.62999999999994</v>
      </c>
    </row>
    <row r="337" spans="1:2" x14ac:dyDescent="0.25">
      <c r="A337" s="18" t="s">
        <v>456</v>
      </c>
      <c r="B337">
        <v>425.43</v>
      </c>
    </row>
    <row r="338" spans="1:2" x14ac:dyDescent="0.25">
      <c r="A338" s="18" t="s">
        <v>457</v>
      </c>
      <c r="B338">
        <v>424.37</v>
      </c>
    </row>
    <row r="339" spans="1:2" x14ac:dyDescent="0.25">
      <c r="A339" s="18" t="s">
        <v>458</v>
      </c>
      <c r="B339">
        <v>418.66</v>
      </c>
    </row>
    <row r="340" spans="1:2" x14ac:dyDescent="0.25">
      <c r="A340" s="18" t="s">
        <v>459</v>
      </c>
      <c r="B340">
        <v>434.93</v>
      </c>
    </row>
    <row r="341" spans="1:2" x14ac:dyDescent="0.25">
      <c r="A341" s="18" t="s">
        <v>460</v>
      </c>
      <c r="B341">
        <v>406.64000000000004</v>
      </c>
    </row>
    <row r="342" spans="1:2" x14ac:dyDescent="0.25">
      <c r="A342" s="18" t="s">
        <v>461</v>
      </c>
      <c r="B342">
        <v>421.04999999999995</v>
      </c>
    </row>
    <row r="343" spans="1:2" x14ac:dyDescent="0.25">
      <c r="A343" s="18" t="s">
        <v>462</v>
      </c>
      <c r="B343">
        <v>411.96</v>
      </c>
    </row>
    <row r="344" spans="1:2" x14ac:dyDescent="0.25">
      <c r="A344" s="18" t="s">
        <v>463</v>
      </c>
      <c r="B344">
        <v>405.15000000000003</v>
      </c>
    </row>
    <row r="345" spans="1:2" x14ac:dyDescent="0.25">
      <c r="A345" s="18" t="s">
        <v>464</v>
      </c>
      <c r="B345">
        <v>405.51</v>
      </c>
    </row>
    <row r="346" spans="1:2" x14ac:dyDescent="0.25">
      <c r="A346" s="18" t="s">
        <v>465</v>
      </c>
      <c r="B346">
        <v>412.71000000000004</v>
      </c>
    </row>
    <row r="347" spans="1:2" x14ac:dyDescent="0.25">
      <c r="A347" s="18" t="s">
        <v>466</v>
      </c>
      <c r="B347">
        <v>424.09</v>
      </c>
    </row>
    <row r="348" spans="1:2" x14ac:dyDescent="0.25">
      <c r="A348" s="18" t="s">
        <v>467</v>
      </c>
      <c r="B348">
        <v>419.32000000000005</v>
      </c>
    </row>
    <row r="349" spans="1:2" x14ac:dyDescent="0.25">
      <c r="A349" s="18" t="s">
        <v>468</v>
      </c>
      <c r="B349">
        <v>413.12</v>
      </c>
    </row>
    <row r="350" spans="1:2" x14ac:dyDescent="0.25">
      <c r="A350" s="18" t="s">
        <v>469</v>
      </c>
      <c r="B350">
        <v>472.07999999999993</v>
      </c>
    </row>
    <row r="351" spans="1:2" x14ac:dyDescent="0.25">
      <c r="A351" s="18" t="s">
        <v>470</v>
      </c>
      <c r="B351">
        <v>420.09</v>
      </c>
    </row>
    <row r="352" spans="1:2" x14ac:dyDescent="0.25">
      <c r="A352" s="18" t="s">
        <v>471</v>
      </c>
      <c r="B352">
        <v>424.9500000000001</v>
      </c>
    </row>
    <row r="353" spans="1:2" x14ac:dyDescent="0.25">
      <c r="A353" s="18" t="s">
        <v>472</v>
      </c>
      <c r="B353">
        <v>420.86</v>
      </c>
    </row>
    <row r="354" spans="1:2" x14ac:dyDescent="0.25">
      <c r="A354" s="18" t="s">
        <v>473</v>
      </c>
      <c r="B354">
        <v>411.28</v>
      </c>
    </row>
    <row r="355" spans="1:2" x14ac:dyDescent="0.25">
      <c r="A355" s="18" t="s">
        <v>474</v>
      </c>
      <c r="B355">
        <v>410.41999999999996</v>
      </c>
    </row>
    <row r="356" spans="1:2" x14ac:dyDescent="0.25">
      <c r="A356" s="18" t="s">
        <v>475</v>
      </c>
      <c r="B356">
        <v>407.78000000000003</v>
      </c>
    </row>
    <row r="357" spans="1:2" x14ac:dyDescent="0.25">
      <c r="A357" s="18" t="s">
        <v>476</v>
      </c>
      <c r="B357">
        <v>417.49</v>
      </c>
    </row>
    <row r="358" spans="1:2" x14ac:dyDescent="0.25">
      <c r="A358" s="18" t="s">
        <v>477</v>
      </c>
      <c r="B358">
        <v>424.53000000000003</v>
      </c>
    </row>
    <row r="359" spans="1:2" x14ac:dyDescent="0.25">
      <c r="A359" s="18" t="s">
        <v>478</v>
      </c>
      <c r="B359">
        <v>420.07999999999993</v>
      </c>
    </row>
    <row r="360" spans="1:2" x14ac:dyDescent="0.25">
      <c r="A360" s="18" t="s">
        <v>479</v>
      </c>
      <c r="B360">
        <v>404.30000000000007</v>
      </c>
    </row>
    <row r="361" spans="1:2" x14ac:dyDescent="0.25">
      <c r="A361" s="18" t="s">
        <v>480</v>
      </c>
      <c r="B361">
        <v>416.55</v>
      </c>
    </row>
    <row r="362" spans="1:2" x14ac:dyDescent="0.25">
      <c r="A362" s="18" t="s">
        <v>481</v>
      </c>
      <c r="B362">
        <v>421.34999999999997</v>
      </c>
    </row>
    <row r="363" spans="1:2" x14ac:dyDescent="0.25">
      <c r="A363" s="18" t="s">
        <v>482</v>
      </c>
      <c r="B363">
        <v>430.14</v>
      </c>
    </row>
    <row r="364" spans="1:2" x14ac:dyDescent="0.25">
      <c r="A364" s="18" t="s">
        <v>483</v>
      </c>
      <c r="B364">
        <v>409.52</v>
      </c>
    </row>
    <row r="365" spans="1:2" x14ac:dyDescent="0.25">
      <c r="A365" s="18" t="s">
        <v>484</v>
      </c>
      <c r="B365">
        <v>435.25000000000006</v>
      </c>
    </row>
    <row r="366" spans="1:2" x14ac:dyDescent="0.25">
      <c r="A366" s="18" t="s">
        <v>485</v>
      </c>
      <c r="B366">
        <v>404.59</v>
      </c>
    </row>
    <row r="367" spans="1:2" x14ac:dyDescent="0.25">
      <c r="A367" s="18" t="s">
        <v>486</v>
      </c>
      <c r="B367">
        <v>422.89999999999992</v>
      </c>
    </row>
    <row r="368" spans="1:2" x14ac:dyDescent="0.25">
      <c r="A368" s="18" t="s">
        <v>487</v>
      </c>
      <c r="B368">
        <v>405.17</v>
      </c>
    </row>
    <row r="369" spans="1:2" x14ac:dyDescent="0.25">
      <c r="A369" s="18" t="s">
        <v>488</v>
      </c>
      <c r="B369">
        <v>418.29999999999995</v>
      </c>
    </row>
    <row r="370" spans="1:2" x14ac:dyDescent="0.25">
      <c r="A370" s="18" t="s">
        <v>489</v>
      </c>
      <c r="B370">
        <v>423.11</v>
      </c>
    </row>
    <row r="371" spans="1:2" x14ac:dyDescent="0.25">
      <c r="A371" s="18" t="s">
        <v>490</v>
      </c>
      <c r="B371">
        <v>415.11999999999995</v>
      </c>
    </row>
    <row r="372" spans="1:2" x14ac:dyDescent="0.25">
      <c r="A372" s="18" t="s">
        <v>85</v>
      </c>
      <c r="B372">
        <v>153243.50999999992</v>
      </c>
    </row>
  </sheetData>
  <mergeCells count="1">
    <mergeCell ref="A2:P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1204D-16BF-4E98-B563-5F3E53F3E022}">
  <sheetPr>
    <tabColor rgb="FFFFFF00"/>
  </sheetPr>
  <dimension ref="A2:M19"/>
  <sheetViews>
    <sheetView workbookViewId="0">
      <selection activeCell="F8" sqref="F8"/>
    </sheetView>
  </sheetViews>
  <sheetFormatPr defaultRowHeight="15" x14ac:dyDescent="0.25"/>
  <cols>
    <col min="1" max="1" width="13.140625" bestFit="1" customWidth="1"/>
    <col min="2" max="2" width="32.5703125" bestFit="1" customWidth="1"/>
    <col min="3" max="3" width="36.28515625" bestFit="1" customWidth="1"/>
  </cols>
  <sheetData>
    <row r="2" spans="1:13" ht="28.5" x14ac:dyDescent="0.45">
      <c r="A2" s="46" t="s">
        <v>53</v>
      </c>
      <c r="B2" s="46"/>
      <c r="C2" s="46"/>
      <c r="D2" s="46"/>
      <c r="E2" s="46"/>
      <c r="F2" s="46"/>
      <c r="G2" s="46"/>
      <c r="H2" s="46"/>
      <c r="I2" s="46"/>
      <c r="J2" s="46"/>
      <c r="K2" s="46"/>
      <c r="L2" s="46"/>
      <c r="M2" s="46"/>
    </row>
    <row r="4" spans="1:13" x14ac:dyDescent="0.25">
      <c r="A4" s="17" t="s">
        <v>1</v>
      </c>
      <c r="B4" t="s">
        <v>125</v>
      </c>
    </row>
    <row r="6" spans="1:13" x14ac:dyDescent="0.25">
      <c r="A6" s="17" t="s">
        <v>72</v>
      </c>
      <c r="B6" t="s">
        <v>493</v>
      </c>
      <c r="C6" t="s">
        <v>494</v>
      </c>
    </row>
    <row r="7" spans="1:13" x14ac:dyDescent="0.25">
      <c r="A7" s="18" t="s">
        <v>98</v>
      </c>
      <c r="B7">
        <v>0.88017204301075314</v>
      </c>
      <c r="C7">
        <v>84.380860215053772</v>
      </c>
    </row>
    <row r="8" spans="1:13" x14ac:dyDescent="0.25">
      <c r="A8" s="18" t="s">
        <v>99</v>
      </c>
      <c r="B8">
        <v>0.88342261904762032</v>
      </c>
      <c r="C8">
        <v>84.495267857142821</v>
      </c>
    </row>
    <row r="9" spans="1:13" x14ac:dyDescent="0.25">
      <c r="A9" s="18" t="s">
        <v>100</v>
      </c>
      <c r="B9">
        <v>0.88037096774193546</v>
      </c>
      <c r="C9">
        <v>84.346854838709703</v>
      </c>
    </row>
    <row r="10" spans="1:13" x14ac:dyDescent="0.25">
      <c r="A10" s="18" t="s">
        <v>101</v>
      </c>
      <c r="B10">
        <v>0.88097222222222216</v>
      </c>
      <c r="C10">
        <v>84.464305555555512</v>
      </c>
    </row>
    <row r="11" spans="1:13" x14ac:dyDescent="0.25">
      <c r="A11" s="18" t="s">
        <v>102</v>
      </c>
      <c r="B11">
        <v>0.87982526881720358</v>
      </c>
      <c r="C11">
        <v>84.563360215053748</v>
      </c>
    </row>
    <row r="12" spans="1:13" x14ac:dyDescent="0.25">
      <c r="A12" s="18" t="s">
        <v>103</v>
      </c>
      <c r="B12">
        <v>0.8814583333333339</v>
      </c>
      <c r="C12">
        <v>84.299694444444427</v>
      </c>
    </row>
    <row r="13" spans="1:13" x14ac:dyDescent="0.25">
      <c r="A13" s="18" t="s">
        <v>104</v>
      </c>
      <c r="B13">
        <v>0.88209946236559089</v>
      </c>
      <c r="C13">
        <v>84.475860215053771</v>
      </c>
    </row>
    <row r="14" spans="1:13" x14ac:dyDescent="0.25">
      <c r="A14" s="18" t="s">
        <v>105</v>
      </c>
      <c r="B14">
        <v>0.87937365591397776</v>
      </c>
      <c r="C14">
        <v>84.575349462365494</v>
      </c>
    </row>
    <row r="15" spans="1:13" x14ac:dyDescent="0.25">
      <c r="A15" s="18" t="s">
        <v>106</v>
      </c>
      <c r="B15">
        <v>0.88103333333333356</v>
      </c>
      <c r="C15">
        <v>84.649805555555517</v>
      </c>
    </row>
    <row r="16" spans="1:13" x14ac:dyDescent="0.25">
      <c r="A16" s="18" t="s">
        <v>107</v>
      </c>
      <c r="B16">
        <v>0.87733870967741889</v>
      </c>
      <c r="C16">
        <v>84.358225806451543</v>
      </c>
    </row>
    <row r="17" spans="1:3" x14ac:dyDescent="0.25">
      <c r="A17" s="18" t="s">
        <v>108</v>
      </c>
      <c r="B17">
        <v>0.8819999999999999</v>
      </c>
      <c r="C17">
        <v>84.458805555555557</v>
      </c>
    </row>
    <row r="18" spans="1:3" x14ac:dyDescent="0.25">
      <c r="A18" s="18" t="s">
        <v>109</v>
      </c>
      <c r="B18">
        <v>0.8802983870967741</v>
      </c>
      <c r="C18">
        <v>84.519731182795667</v>
      </c>
    </row>
    <row r="19" spans="1:3" x14ac:dyDescent="0.25">
      <c r="A19" s="18" t="s">
        <v>85</v>
      </c>
      <c r="B19">
        <v>0.88066735159817455</v>
      </c>
      <c r="C19">
        <v>84.465406392694149</v>
      </c>
    </row>
  </sheetData>
  <mergeCells count="1">
    <mergeCell ref="A2:M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02C33-B7DE-445B-B27D-43262B08B670}">
  <sheetPr>
    <tabColor rgb="FFFFFF00"/>
  </sheetPr>
  <dimension ref="A2:M19"/>
  <sheetViews>
    <sheetView workbookViewId="0">
      <selection activeCell="F9" sqref="F9"/>
    </sheetView>
  </sheetViews>
  <sheetFormatPr defaultRowHeight="15" x14ac:dyDescent="0.25"/>
  <cols>
    <col min="1" max="1" width="13.140625" bestFit="1" customWidth="1"/>
    <col min="2" max="2" width="25.140625" bestFit="1" customWidth="1"/>
    <col min="3" max="3" width="26.7109375" bestFit="1" customWidth="1"/>
    <col min="4" max="4" width="21.5703125" bestFit="1" customWidth="1"/>
    <col min="5" max="5" width="18.42578125" bestFit="1" customWidth="1"/>
  </cols>
  <sheetData>
    <row r="2" spans="1:13" ht="26.25" x14ac:dyDescent="0.4">
      <c r="A2" s="47" t="s">
        <v>54</v>
      </c>
      <c r="B2" s="47"/>
      <c r="C2" s="47"/>
      <c r="D2" s="47"/>
      <c r="E2" s="47"/>
      <c r="F2" s="47"/>
      <c r="G2" s="47"/>
      <c r="H2" s="47"/>
      <c r="I2" s="47"/>
      <c r="J2" s="47"/>
      <c r="K2" s="47"/>
      <c r="L2" s="47"/>
      <c r="M2" s="47"/>
    </row>
    <row r="4" spans="1:13" x14ac:dyDescent="0.25">
      <c r="A4" s="17" t="s">
        <v>1</v>
      </c>
      <c r="B4" t="s">
        <v>125</v>
      </c>
    </row>
    <row r="6" spans="1:13" x14ac:dyDescent="0.25">
      <c r="A6" s="17" t="s">
        <v>72</v>
      </c>
      <c r="B6" t="s">
        <v>495</v>
      </c>
      <c r="C6" t="s">
        <v>496</v>
      </c>
      <c r="D6" t="s">
        <v>497</v>
      </c>
      <c r="E6" t="s">
        <v>90</v>
      </c>
    </row>
    <row r="7" spans="1:13" x14ac:dyDescent="0.25">
      <c r="A7" s="18" t="s">
        <v>98</v>
      </c>
      <c r="B7">
        <v>93.737258064516141</v>
      </c>
      <c r="C7">
        <v>95.159301075268843</v>
      </c>
      <c r="D7">
        <v>97.946586021505311</v>
      </c>
      <c r="E7">
        <v>87.369301075268837</v>
      </c>
    </row>
    <row r="8" spans="1:13" x14ac:dyDescent="0.25">
      <c r="A8" s="18" t="s">
        <v>99</v>
      </c>
      <c r="B8">
        <v>93.962738095238066</v>
      </c>
      <c r="C8">
        <v>95.116517857142853</v>
      </c>
      <c r="D8">
        <v>98.000327380952299</v>
      </c>
      <c r="E8">
        <v>87.581964285714307</v>
      </c>
      <c r="H8" s="8" t="s">
        <v>498</v>
      </c>
    </row>
    <row r="9" spans="1:13" x14ac:dyDescent="0.25">
      <c r="A9" s="18" t="s">
        <v>100</v>
      </c>
      <c r="B9">
        <v>93.966586021505435</v>
      </c>
      <c r="C9">
        <v>95.403548387096777</v>
      </c>
      <c r="D9">
        <v>97.957876344086003</v>
      </c>
      <c r="E9">
        <v>87.828225806451584</v>
      </c>
      <c r="I9" s="8">
        <f>CORREL($E$7:$E$18,D7:D18)</f>
        <v>-7.6876261413756641E-2</v>
      </c>
    </row>
    <row r="10" spans="1:13" x14ac:dyDescent="0.25">
      <c r="A10" s="18" t="s">
        <v>101</v>
      </c>
      <c r="B10">
        <v>93.988222222222248</v>
      </c>
      <c r="C10">
        <v>95.108694444444453</v>
      </c>
      <c r="D10">
        <v>97.919916666666566</v>
      </c>
      <c r="E10">
        <v>87.549166666666721</v>
      </c>
    </row>
    <row r="11" spans="1:13" x14ac:dyDescent="0.25">
      <c r="A11" s="18" t="s">
        <v>102</v>
      </c>
      <c r="B11">
        <v>93.870860215053796</v>
      </c>
      <c r="C11">
        <v>95.297231182795642</v>
      </c>
      <c r="D11">
        <v>98.079247311827984</v>
      </c>
      <c r="E11">
        <v>87.746720430107516</v>
      </c>
    </row>
    <row r="12" spans="1:13" x14ac:dyDescent="0.25">
      <c r="A12" s="18" t="s">
        <v>103</v>
      </c>
      <c r="B12">
        <v>93.861333333333334</v>
      </c>
      <c r="C12">
        <v>95.536027777777775</v>
      </c>
      <c r="D12">
        <v>98.016805555555578</v>
      </c>
      <c r="E12">
        <v>87.89838888888886</v>
      </c>
    </row>
    <row r="13" spans="1:13" x14ac:dyDescent="0.25">
      <c r="A13" s="18" t="s">
        <v>104</v>
      </c>
      <c r="B13">
        <v>93.962150537634386</v>
      </c>
      <c r="C13">
        <v>95.329811827957002</v>
      </c>
      <c r="D13">
        <v>97.96389784946237</v>
      </c>
      <c r="E13">
        <v>87.753602150537617</v>
      </c>
    </row>
    <row r="14" spans="1:13" x14ac:dyDescent="0.25">
      <c r="A14" s="18" t="s">
        <v>105</v>
      </c>
      <c r="B14">
        <v>93.961263440860264</v>
      </c>
      <c r="C14">
        <v>95.316397849462334</v>
      </c>
      <c r="D14">
        <v>98.017258064516099</v>
      </c>
      <c r="E14">
        <v>87.78884408602157</v>
      </c>
    </row>
    <row r="15" spans="1:13" x14ac:dyDescent="0.25">
      <c r="A15" s="18" t="s">
        <v>106</v>
      </c>
      <c r="B15">
        <v>94.202861111111105</v>
      </c>
      <c r="C15">
        <v>95.373722222222227</v>
      </c>
      <c r="D15">
        <v>97.904027777777813</v>
      </c>
      <c r="E15">
        <v>87.966638888888923</v>
      </c>
    </row>
    <row r="16" spans="1:13" x14ac:dyDescent="0.25">
      <c r="A16" s="18" t="s">
        <v>107</v>
      </c>
      <c r="B16">
        <v>93.622392473118296</v>
      </c>
      <c r="C16">
        <v>95.2832795698925</v>
      </c>
      <c r="D16">
        <v>97.993225806451562</v>
      </c>
      <c r="E16">
        <v>87.397284946236567</v>
      </c>
    </row>
    <row r="17" spans="1:5" x14ac:dyDescent="0.25">
      <c r="A17" s="18" t="s">
        <v>108</v>
      </c>
      <c r="B17">
        <v>93.962944444444389</v>
      </c>
      <c r="C17">
        <v>95.309055555555616</v>
      </c>
      <c r="D17">
        <v>98.021305555555571</v>
      </c>
      <c r="E17">
        <v>87.793388888888913</v>
      </c>
    </row>
    <row r="18" spans="1:5" x14ac:dyDescent="0.25">
      <c r="A18" s="18" t="s">
        <v>109</v>
      </c>
      <c r="B18">
        <v>94.321290322580694</v>
      </c>
      <c r="C18">
        <v>95.508360215053798</v>
      </c>
      <c r="D18">
        <v>97.943978494623678</v>
      </c>
      <c r="E18">
        <v>88.223521505376354</v>
      </c>
    </row>
    <row r="19" spans="1:5" x14ac:dyDescent="0.25">
      <c r="A19" s="18" t="s">
        <v>85</v>
      </c>
      <c r="B19">
        <v>93.950995433790027</v>
      </c>
      <c r="C19">
        <v>95.313214611871928</v>
      </c>
      <c r="D19">
        <v>97.980369863013777</v>
      </c>
      <c r="E19">
        <v>87.742068493150555</v>
      </c>
    </row>
  </sheetData>
  <mergeCells count="1">
    <mergeCell ref="A2:M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6AB6A-6F49-4645-B3F9-51AA83203133}">
  <sheetPr>
    <tabColor rgb="FFFFFF00"/>
  </sheetPr>
  <dimension ref="A2:N9"/>
  <sheetViews>
    <sheetView workbookViewId="0">
      <selection activeCell="G13" sqref="G13"/>
    </sheetView>
  </sheetViews>
  <sheetFormatPr defaultRowHeight="15" x14ac:dyDescent="0.25"/>
  <cols>
    <col min="1" max="1" width="25.140625" bestFit="1" customWidth="1"/>
    <col min="2" max="2" width="16.28515625" bestFit="1" customWidth="1"/>
    <col min="3" max="14" width="12" bestFit="1" customWidth="1"/>
  </cols>
  <sheetData>
    <row r="2" spans="1:14" ht="31.5" x14ac:dyDescent="0.5">
      <c r="A2" s="48" t="s">
        <v>56</v>
      </c>
      <c r="B2" s="48"/>
      <c r="C2" s="48"/>
      <c r="D2" s="48"/>
      <c r="E2" s="48"/>
      <c r="F2" s="48"/>
      <c r="G2" s="48"/>
      <c r="H2" s="48"/>
      <c r="I2" s="48"/>
      <c r="J2" s="48"/>
      <c r="K2" s="48"/>
      <c r="L2" s="48"/>
      <c r="M2" s="48"/>
      <c r="N2" s="48"/>
    </row>
    <row r="4" spans="1:14" x14ac:dyDescent="0.25">
      <c r="A4" s="17" t="s">
        <v>495</v>
      </c>
      <c r="B4" s="17" t="s">
        <v>86</v>
      </c>
    </row>
    <row r="5" spans="1:14" x14ac:dyDescent="0.25">
      <c r="A5" s="17" t="s">
        <v>72</v>
      </c>
      <c r="B5" t="s">
        <v>98</v>
      </c>
      <c r="C5" t="s">
        <v>99</v>
      </c>
      <c r="D5" t="s">
        <v>100</v>
      </c>
      <c r="E5" t="s">
        <v>101</v>
      </c>
      <c r="F5" t="s">
        <v>102</v>
      </c>
      <c r="G5" t="s">
        <v>103</v>
      </c>
      <c r="H5" t="s">
        <v>104</v>
      </c>
      <c r="I5" t="s">
        <v>105</v>
      </c>
      <c r="J5" t="s">
        <v>106</v>
      </c>
      <c r="K5" t="s">
        <v>107</v>
      </c>
      <c r="L5" t="s">
        <v>108</v>
      </c>
      <c r="M5" t="s">
        <v>109</v>
      </c>
      <c r="N5" t="s">
        <v>85</v>
      </c>
    </row>
    <row r="6" spans="1:14" x14ac:dyDescent="0.25">
      <c r="A6" s="18" t="s">
        <v>18</v>
      </c>
      <c r="B6">
        <v>94.682258064516091</v>
      </c>
      <c r="C6">
        <v>94.186339285714283</v>
      </c>
      <c r="D6">
        <v>94.575564516129035</v>
      </c>
      <c r="E6">
        <v>94.487416666666618</v>
      </c>
      <c r="F6">
        <v>94.379274193548369</v>
      </c>
      <c r="G6">
        <v>93.141500000000008</v>
      </c>
      <c r="H6">
        <v>94.62379032258066</v>
      </c>
      <c r="I6">
        <v>94.177903225806446</v>
      </c>
      <c r="J6">
        <v>94.677166666666693</v>
      </c>
      <c r="K6">
        <v>94.26419354838707</v>
      </c>
      <c r="L6">
        <v>94.309750000000022</v>
      </c>
      <c r="M6">
        <v>94.725000000000023</v>
      </c>
      <c r="N6">
        <v>94.356054794520531</v>
      </c>
    </row>
    <row r="7" spans="1:14" x14ac:dyDescent="0.25">
      <c r="A7" s="18" t="s">
        <v>19</v>
      </c>
      <c r="B7">
        <v>93.703790322580602</v>
      </c>
      <c r="C7">
        <v>93.95116071428572</v>
      </c>
      <c r="D7">
        <v>94.695322580645154</v>
      </c>
      <c r="E7">
        <v>94.267916666666608</v>
      </c>
      <c r="F7">
        <v>94.458548387096727</v>
      </c>
      <c r="G7">
        <v>94.270500000000013</v>
      </c>
      <c r="H7">
        <v>93.610241935483842</v>
      </c>
      <c r="I7">
        <v>94.504112903225774</v>
      </c>
      <c r="J7">
        <v>94.845000000000013</v>
      </c>
      <c r="K7">
        <v>93.269354838709646</v>
      </c>
      <c r="L7">
        <v>94.409333333333336</v>
      </c>
      <c r="M7">
        <v>94.502499999999998</v>
      </c>
      <c r="N7">
        <v>94.206780821917917</v>
      </c>
    </row>
    <row r="8" spans="1:14" x14ac:dyDescent="0.25">
      <c r="A8" s="18" t="s">
        <v>20</v>
      </c>
      <c r="B8">
        <v>92.825725806451587</v>
      </c>
      <c r="C8">
        <v>93.750714285714295</v>
      </c>
      <c r="D8">
        <v>92.628870967741918</v>
      </c>
      <c r="E8">
        <v>93.209333333333291</v>
      </c>
      <c r="F8">
        <v>92.774758064516149</v>
      </c>
      <c r="G8">
        <v>94.172000000000011</v>
      </c>
      <c r="H8">
        <v>93.652419354838699</v>
      </c>
      <c r="I8">
        <v>93.201774193548374</v>
      </c>
      <c r="J8">
        <v>93.086416666666707</v>
      </c>
      <c r="K8">
        <v>93.33362903225806</v>
      </c>
      <c r="L8">
        <v>93.169749999999979</v>
      </c>
      <c r="M8">
        <v>93.736370967741905</v>
      </c>
      <c r="N8">
        <v>93.290150684931547</v>
      </c>
    </row>
    <row r="9" spans="1:14" x14ac:dyDescent="0.25">
      <c r="A9" s="18" t="s">
        <v>85</v>
      </c>
      <c r="B9">
        <v>93.737258064516112</v>
      </c>
      <c r="C9">
        <v>93.962738095238066</v>
      </c>
      <c r="D9">
        <v>93.966586021505435</v>
      </c>
      <c r="E9">
        <v>93.988222222222291</v>
      </c>
      <c r="F9">
        <v>93.870860215053781</v>
      </c>
      <c r="G9">
        <v>93.861333333333292</v>
      </c>
      <c r="H9">
        <v>93.962150537634429</v>
      </c>
      <c r="I9">
        <v>93.961263440860307</v>
      </c>
      <c r="J9">
        <v>94.202861111111162</v>
      </c>
      <c r="K9">
        <v>93.62239247311831</v>
      </c>
      <c r="L9">
        <v>93.962944444444432</v>
      </c>
      <c r="M9">
        <v>94.321290322580637</v>
      </c>
      <c r="N9">
        <v>93.950995433789984</v>
      </c>
    </row>
  </sheetData>
  <mergeCells count="1">
    <mergeCell ref="A2:N2"/>
  </mergeCells>
  <conditionalFormatting sqref="A6:A8">
    <cfRule type="colorScale" priority="2">
      <colorScale>
        <cfvo type="min"/>
        <cfvo type="percentile" val="50"/>
        <cfvo type="max"/>
        <color rgb="FFF8696B"/>
        <color rgb="FFFFEB84"/>
        <color rgb="FF63BE7B"/>
      </colorScale>
    </cfRule>
  </conditionalFormatting>
  <conditionalFormatting pivot="1" sqref="B6:N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14657-9BFF-40F6-B872-367489AA5C3E}">
  <sheetPr>
    <tabColor rgb="FF69F808"/>
  </sheetPr>
  <dimension ref="A2:T223"/>
  <sheetViews>
    <sheetView topLeftCell="D1" zoomScale="75" workbookViewId="0">
      <selection activeCell="M4" sqref="M4"/>
    </sheetView>
  </sheetViews>
  <sheetFormatPr defaultRowHeight="15" x14ac:dyDescent="0.25"/>
  <cols>
    <col min="1" max="1" width="11.5703125" bestFit="1" customWidth="1"/>
    <col min="2" max="2" width="7.42578125" bestFit="1" customWidth="1"/>
    <col min="3" max="3" width="11.42578125" bestFit="1" customWidth="1"/>
    <col min="4" max="4" width="5.28515625" bestFit="1" customWidth="1"/>
    <col min="5" max="5" width="19.5703125" bestFit="1" customWidth="1"/>
    <col min="6" max="6" width="11.7109375" bestFit="1" customWidth="1"/>
    <col min="7" max="7" width="13.42578125" bestFit="1" customWidth="1"/>
    <col min="8" max="8" width="12.85546875" bestFit="1" customWidth="1"/>
    <col min="9" max="9" width="18.85546875" bestFit="1" customWidth="1"/>
    <col min="10" max="10" width="18.42578125" bestFit="1" customWidth="1"/>
    <col min="11" max="11" width="11.5703125" bestFit="1" customWidth="1"/>
    <col min="12" max="12" width="15.140625" bestFit="1" customWidth="1"/>
    <col min="13" max="13" width="16.7109375" bestFit="1" customWidth="1"/>
    <col min="14" max="14" width="8.28515625" bestFit="1" customWidth="1"/>
    <col min="15" max="15" width="19" bestFit="1" customWidth="1"/>
    <col min="16" max="16" width="22.7109375" bestFit="1" customWidth="1"/>
    <col min="17" max="17" width="14" bestFit="1" customWidth="1"/>
    <col min="18" max="18" width="26" bestFit="1" customWidth="1"/>
    <col min="19" max="19" width="17.7109375" bestFit="1" customWidth="1"/>
    <col min="20" max="20" width="30.42578125" bestFit="1" customWidth="1"/>
  </cols>
  <sheetData>
    <row r="2" spans="1:20" ht="31.5" x14ac:dyDescent="0.5">
      <c r="A2" s="48" t="s">
        <v>510</v>
      </c>
      <c r="B2" s="48"/>
      <c r="C2" s="48"/>
      <c r="D2" s="48"/>
      <c r="E2" s="48"/>
      <c r="F2" s="48"/>
      <c r="G2" s="48"/>
      <c r="H2" s="48"/>
      <c r="I2" s="48"/>
      <c r="J2" s="48"/>
      <c r="K2" s="48"/>
      <c r="L2" s="48"/>
      <c r="M2" s="48"/>
      <c r="N2" s="48"/>
      <c r="O2" s="48"/>
      <c r="P2" s="48"/>
      <c r="Q2" s="48"/>
      <c r="R2" s="48"/>
      <c r="S2" s="48"/>
      <c r="T2" s="48"/>
    </row>
    <row r="4" spans="1:20" ht="15.75" thickBot="1" x14ac:dyDescent="0.3">
      <c r="A4" s="23" t="s">
        <v>0</v>
      </c>
      <c r="B4" s="24" t="s">
        <v>71</v>
      </c>
      <c r="C4" s="24" t="s">
        <v>1</v>
      </c>
      <c r="D4" s="24" t="s">
        <v>2</v>
      </c>
      <c r="E4" s="24" t="s">
        <v>3</v>
      </c>
      <c r="F4" s="24" t="s">
        <v>4</v>
      </c>
      <c r="G4" s="24" t="s">
        <v>5</v>
      </c>
      <c r="H4" s="24" t="s">
        <v>6</v>
      </c>
      <c r="I4" s="24" t="s">
        <v>7</v>
      </c>
      <c r="J4" s="24" t="s">
        <v>8</v>
      </c>
      <c r="K4" s="24" t="s">
        <v>9</v>
      </c>
      <c r="L4" s="24" t="s">
        <v>10</v>
      </c>
      <c r="M4" s="24" t="s">
        <v>11</v>
      </c>
      <c r="N4" s="24" t="s">
        <v>12</v>
      </c>
      <c r="O4" s="24" t="s">
        <v>13</v>
      </c>
      <c r="P4" s="24" t="s">
        <v>14</v>
      </c>
      <c r="Q4" s="24" t="s">
        <v>116</v>
      </c>
      <c r="R4" s="24" t="s">
        <v>16</v>
      </c>
      <c r="S4" s="24" t="s">
        <v>121</v>
      </c>
      <c r="T4" s="25" t="s">
        <v>506</v>
      </c>
    </row>
    <row r="5" spans="1:20" ht="15.75" thickTop="1" x14ac:dyDescent="0.25">
      <c r="A5" s="26">
        <v>45658</v>
      </c>
      <c r="B5" s="27" t="s">
        <v>73</v>
      </c>
      <c r="C5" s="2" t="s">
        <v>21</v>
      </c>
      <c r="D5" s="2" t="s">
        <v>18</v>
      </c>
      <c r="E5" s="2">
        <v>39.950000000000003</v>
      </c>
      <c r="F5" s="2">
        <v>7.59</v>
      </c>
      <c r="G5" s="2">
        <v>0.41</v>
      </c>
      <c r="H5" s="2">
        <v>37.33</v>
      </c>
      <c r="I5" s="2">
        <v>36.200000000000003</v>
      </c>
      <c r="J5" s="2">
        <v>1.1299999999999999</v>
      </c>
      <c r="K5" s="2">
        <v>96.97</v>
      </c>
      <c r="L5" s="2">
        <v>94.88</v>
      </c>
      <c r="M5" s="2">
        <v>92.39</v>
      </c>
      <c r="N5" s="2">
        <v>85</v>
      </c>
      <c r="O5" s="2">
        <v>51.82</v>
      </c>
      <c r="P5" s="2">
        <v>4350.8599999999997</v>
      </c>
      <c r="Q5" s="2">
        <v>1.3879999999999999</v>
      </c>
      <c r="R5" s="2">
        <v>116.54</v>
      </c>
      <c r="S5" s="2" t="s">
        <v>507</v>
      </c>
      <c r="T5" s="4" t="s">
        <v>508</v>
      </c>
    </row>
    <row r="6" spans="1:20" x14ac:dyDescent="0.25">
      <c r="A6" s="28">
        <v>45660</v>
      </c>
      <c r="B6" s="29" t="s">
        <v>73</v>
      </c>
      <c r="C6" s="3" t="s">
        <v>21</v>
      </c>
      <c r="D6" s="3" t="s">
        <v>19</v>
      </c>
      <c r="E6" s="3">
        <v>37.409999999999997</v>
      </c>
      <c r="F6" s="3">
        <v>7.72</v>
      </c>
      <c r="G6" s="3">
        <v>0.28000000000000003</v>
      </c>
      <c r="H6" s="3">
        <v>36.99</v>
      </c>
      <c r="I6" s="3">
        <v>36.369999999999997</v>
      </c>
      <c r="J6" s="3">
        <v>0.63</v>
      </c>
      <c r="K6" s="3">
        <v>98.31</v>
      </c>
      <c r="L6" s="3">
        <v>96.5</v>
      </c>
      <c r="M6" s="3">
        <v>95.04</v>
      </c>
      <c r="N6" s="3">
        <v>90.17</v>
      </c>
      <c r="O6" s="3">
        <v>52.08</v>
      </c>
      <c r="P6" s="3">
        <v>4420.37</v>
      </c>
      <c r="Q6" s="3">
        <v>1.4079999999999999</v>
      </c>
      <c r="R6" s="3">
        <v>119.5</v>
      </c>
      <c r="S6" s="3" t="s">
        <v>507</v>
      </c>
      <c r="T6" s="5" t="s">
        <v>508</v>
      </c>
    </row>
    <row r="7" spans="1:20" x14ac:dyDescent="0.25">
      <c r="A7" s="26">
        <v>45661</v>
      </c>
      <c r="B7" s="27" t="s">
        <v>73</v>
      </c>
      <c r="C7" s="2" t="s">
        <v>21</v>
      </c>
      <c r="D7" s="2" t="s">
        <v>18</v>
      </c>
      <c r="E7" s="2">
        <v>38.93</v>
      </c>
      <c r="F7" s="2">
        <v>7.38</v>
      </c>
      <c r="G7" s="2">
        <v>0.62</v>
      </c>
      <c r="H7" s="2">
        <v>37.53</v>
      </c>
      <c r="I7" s="2">
        <v>36.869999999999997</v>
      </c>
      <c r="J7" s="2">
        <v>0.66</v>
      </c>
      <c r="K7" s="2">
        <v>98.24</v>
      </c>
      <c r="L7" s="2">
        <v>92.25</v>
      </c>
      <c r="M7" s="2">
        <v>97.48</v>
      </c>
      <c r="N7" s="2">
        <v>88.34</v>
      </c>
      <c r="O7" s="2">
        <v>51.83</v>
      </c>
      <c r="P7" s="2">
        <v>4474.96</v>
      </c>
      <c r="Q7" s="2">
        <v>1.381</v>
      </c>
      <c r="R7" s="2">
        <v>119.25</v>
      </c>
      <c r="S7" s="2" t="s">
        <v>507</v>
      </c>
      <c r="T7" s="4" t="s">
        <v>508</v>
      </c>
    </row>
    <row r="8" spans="1:20" x14ac:dyDescent="0.25">
      <c r="A8" s="28">
        <v>45661</v>
      </c>
      <c r="B8" s="29" t="s">
        <v>73</v>
      </c>
      <c r="C8" s="3" t="s">
        <v>21</v>
      </c>
      <c r="D8" s="3" t="s">
        <v>19</v>
      </c>
      <c r="E8" s="3">
        <v>38.35</v>
      </c>
      <c r="F8" s="3">
        <v>7.8</v>
      </c>
      <c r="G8" s="3">
        <v>0.2</v>
      </c>
      <c r="H8" s="3">
        <v>35.14</v>
      </c>
      <c r="I8" s="3">
        <v>34.36</v>
      </c>
      <c r="J8" s="3">
        <v>0.78</v>
      </c>
      <c r="K8" s="3">
        <v>97.77</v>
      </c>
      <c r="L8" s="3">
        <v>97.5</v>
      </c>
      <c r="M8" s="3">
        <v>99.41</v>
      </c>
      <c r="N8" s="3">
        <v>94.77</v>
      </c>
      <c r="O8" s="3">
        <v>51.7</v>
      </c>
      <c r="P8" s="3">
        <v>4098.43</v>
      </c>
      <c r="Q8" s="3">
        <v>1.4710000000000001</v>
      </c>
      <c r="R8" s="3">
        <v>116.62</v>
      </c>
      <c r="S8" s="3" t="s">
        <v>507</v>
      </c>
      <c r="T8" s="5" t="s">
        <v>508</v>
      </c>
    </row>
    <row r="9" spans="1:20" x14ac:dyDescent="0.25">
      <c r="A9" s="26">
        <v>45663</v>
      </c>
      <c r="B9" s="27" t="s">
        <v>73</v>
      </c>
      <c r="C9" s="2" t="s">
        <v>21</v>
      </c>
      <c r="D9" s="2" t="s">
        <v>18</v>
      </c>
      <c r="E9" s="2">
        <v>38.700000000000003</v>
      </c>
      <c r="F9" s="2">
        <v>7.89</v>
      </c>
      <c r="G9" s="2">
        <v>0.11</v>
      </c>
      <c r="H9" s="2">
        <v>37.409999999999997</v>
      </c>
      <c r="I9" s="2">
        <v>37.409999999999997</v>
      </c>
      <c r="J9" s="2">
        <v>0</v>
      </c>
      <c r="K9" s="2">
        <v>100</v>
      </c>
      <c r="L9" s="2">
        <v>98.62</v>
      </c>
      <c r="M9" s="2">
        <v>98.88</v>
      </c>
      <c r="N9" s="2">
        <v>97.52</v>
      </c>
      <c r="O9" s="2">
        <v>54.78</v>
      </c>
      <c r="P9" s="2">
        <v>4468.01</v>
      </c>
      <c r="Q9" s="2">
        <v>1.464</v>
      </c>
      <c r="R9" s="2">
        <v>119.43</v>
      </c>
      <c r="S9" s="2" t="s">
        <v>507</v>
      </c>
      <c r="T9" s="4" t="s">
        <v>508</v>
      </c>
    </row>
    <row r="10" spans="1:20" x14ac:dyDescent="0.25">
      <c r="A10" s="28">
        <v>45664</v>
      </c>
      <c r="B10" s="29" t="s">
        <v>73</v>
      </c>
      <c r="C10" s="3" t="s">
        <v>21</v>
      </c>
      <c r="D10" s="3" t="s">
        <v>19</v>
      </c>
      <c r="E10" s="3">
        <v>38.65</v>
      </c>
      <c r="F10" s="3">
        <v>7.8</v>
      </c>
      <c r="G10" s="3">
        <v>0.2</v>
      </c>
      <c r="H10" s="3">
        <v>36.21</v>
      </c>
      <c r="I10" s="3">
        <v>35.92</v>
      </c>
      <c r="J10" s="3">
        <v>0.28999999999999998</v>
      </c>
      <c r="K10" s="3">
        <v>99.19</v>
      </c>
      <c r="L10" s="3">
        <v>97.5</v>
      </c>
      <c r="M10" s="3">
        <v>95.87</v>
      </c>
      <c r="N10" s="3">
        <v>92.71</v>
      </c>
      <c r="O10" s="3">
        <v>52.89</v>
      </c>
      <c r="P10" s="3">
        <v>4382.97</v>
      </c>
      <c r="Q10" s="3">
        <v>1.4610000000000001</v>
      </c>
      <c r="R10" s="3">
        <v>121.05</v>
      </c>
      <c r="S10" s="3" t="s">
        <v>507</v>
      </c>
      <c r="T10" s="5" t="s">
        <v>508</v>
      </c>
    </row>
    <row r="11" spans="1:20" x14ac:dyDescent="0.25">
      <c r="A11" s="26">
        <v>45666</v>
      </c>
      <c r="B11" s="27" t="s">
        <v>73</v>
      </c>
      <c r="C11" s="2" t="s">
        <v>21</v>
      </c>
      <c r="D11" s="2" t="s">
        <v>18</v>
      </c>
      <c r="E11" s="2">
        <v>39.770000000000003</v>
      </c>
      <c r="F11" s="2">
        <v>7.31</v>
      </c>
      <c r="G11" s="2">
        <v>0.69</v>
      </c>
      <c r="H11" s="2">
        <v>35.83</v>
      </c>
      <c r="I11" s="2">
        <v>35.71</v>
      </c>
      <c r="J11" s="2">
        <v>0.12</v>
      </c>
      <c r="K11" s="2">
        <v>99.67</v>
      </c>
      <c r="L11" s="2">
        <v>91.38</v>
      </c>
      <c r="M11" s="2">
        <v>93.99</v>
      </c>
      <c r="N11" s="2">
        <v>85.6</v>
      </c>
      <c r="O11" s="2">
        <v>52.21</v>
      </c>
      <c r="P11" s="2">
        <v>4329.4799999999996</v>
      </c>
      <c r="Q11" s="2">
        <v>1.4570000000000001</v>
      </c>
      <c r="R11" s="2">
        <v>120.84</v>
      </c>
      <c r="S11" s="2" t="s">
        <v>507</v>
      </c>
      <c r="T11" s="4" t="s">
        <v>508</v>
      </c>
    </row>
    <row r="12" spans="1:20" x14ac:dyDescent="0.25">
      <c r="A12" s="28">
        <v>45667</v>
      </c>
      <c r="B12" s="29" t="s">
        <v>73</v>
      </c>
      <c r="C12" s="3" t="s">
        <v>21</v>
      </c>
      <c r="D12" s="3" t="s">
        <v>20</v>
      </c>
      <c r="E12" s="3">
        <v>38.229999999999997</v>
      </c>
      <c r="F12" s="3">
        <v>7.58</v>
      </c>
      <c r="G12" s="3">
        <v>0.42</v>
      </c>
      <c r="H12" s="3">
        <v>37.54</v>
      </c>
      <c r="I12" s="3">
        <v>37.159999999999997</v>
      </c>
      <c r="J12" s="3">
        <v>0.38</v>
      </c>
      <c r="K12" s="3">
        <v>99</v>
      </c>
      <c r="L12" s="3">
        <v>94.75</v>
      </c>
      <c r="M12" s="3">
        <v>91.36</v>
      </c>
      <c r="N12" s="3">
        <v>85.69</v>
      </c>
      <c r="O12" s="3">
        <v>56.17</v>
      </c>
      <c r="P12" s="3">
        <v>4502.3599999999997</v>
      </c>
      <c r="Q12" s="3">
        <v>1.496</v>
      </c>
      <c r="R12" s="3">
        <v>119.94</v>
      </c>
      <c r="S12" s="3" t="s">
        <v>507</v>
      </c>
      <c r="T12" s="5" t="s">
        <v>508</v>
      </c>
    </row>
    <row r="13" spans="1:20" x14ac:dyDescent="0.25">
      <c r="A13" s="26">
        <v>45668</v>
      </c>
      <c r="B13" s="27" t="s">
        <v>73</v>
      </c>
      <c r="C13" s="2" t="s">
        <v>21</v>
      </c>
      <c r="D13" s="2" t="s">
        <v>18</v>
      </c>
      <c r="E13" s="2">
        <v>38.33</v>
      </c>
      <c r="F13" s="2">
        <v>7.95</v>
      </c>
      <c r="G13" s="2">
        <v>0.05</v>
      </c>
      <c r="H13" s="2">
        <v>38.07</v>
      </c>
      <c r="I13" s="2">
        <v>37.409999999999997</v>
      </c>
      <c r="J13" s="2">
        <v>0.66</v>
      </c>
      <c r="K13" s="2">
        <v>98.27</v>
      </c>
      <c r="L13" s="2">
        <v>99.38</v>
      </c>
      <c r="M13" s="2">
        <v>97.86</v>
      </c>
      <c r="N13" s="2">
        <v>95.56</v>
      </c>
      <c r="O13" s="2">
        <v>56.28</v>
      </c>
      <c r="P13" s="2">
        <v>4503.08</v>
      </c>
      <c r="Q13" s="2">
        <v>1.478</v>
      </c>
      <c r="R13" s="2">
        <v>118.3</v>
      </c>
      <c r="S13" s="2" t="s">
        <v>507</v>
      </c>
      <c r="T13" s="4" t="s">
        <v>508</v>
      </c>
    </row>
    <row r="14" spans="1:20" x14ac:dyDescent="0.25">
      <c r="A14" s="28">
        <v>45669</v>
      </c>
      <c r="B14" s="29" t="s">
        <v>73</v>
      </c>
      <c r="C14" s="3" t="s">
        <v>21</v>
      </c>
      <c r="D14" s="3" t="s">
        <v>19</v>
      </c>
      <c r="E14" s="3">
        <v>37.33</v>
      </c>
      <c r="F14" s="3">
        <v>7.79</v>
      </c>
      <c r="G14" s="3">
        <v>0.21</v>
      </c>
      <c r="H14" s="3">
        <v>34.83</v>
      </c>
      <c r="I14" s="3">
        <v>34.29</v>
      </c>
      <c r="J14" s="3">
        <v>0.53</v>
      </c>
      <c r="K14" s="3">
        <v>98.47</v>
      </c>
      <c r="L14" s="3">
        <v>97.38</v>
      </c>
      <c r="M14" s="3">
        <v>93.05</v>
      </c>
      <c r="N14" s="3">
        <v>89.23</v>
      </c>
      <c r="O14" s="3">
        <v>51.78</v>
      </c>
      <c r="P14" s="3">
        <v>4129.51</v>
      </c>
      <c r="Q14" s="3">
        <v>1.4870000000000001</v>
      </c>
      <c r="R14" s="3">
        <v>118.57</v>
      </c>
      <c r="S14" s="3" t="s">
        <v>507</v>
      </c>
      <c r="T14" s="5" t="s">
        <v>508</v>
      </c>
    </row>
    <row r="15" spans="1:20" x14ac:dyDescent="0.25">
      <c r="A15" s="26">
        <v>45670</v>
      </c>
      <c r="B15" s="27" t="s">
        <v>73</v>
      </c>
      <c r="C15" s="2" t="s">
        <v>21</v>
      </c>
      <c r="D15" s="2" t="s">
        <v>18</v>
      </c>
      <c r="E15" s="2">
        <v>39.03</v>
      </c>
      <c r="F15" s="2">
        <v>7.36</v>
      </c>
      <c r="G15" s="2">
        <v>0.64</v>
      </c>
      <c r="H15" s="2">
        <v>36.5</v>
      </c>
      <c r="I15" s="2">
        <v>35.39</v>
      </c>
      <c r="J15" s="2">
        <v>1.1100000000000001</v>
      </c>
      <c r="K15" s="2">
        <v>96.96</v>
      </c>
      <c r="L15" s="2">
        <v>92</v>
      </c>
      <c r="M15" s="2">
        <v>96.48</v>
      </c>
      <c r="N15" s="2">
        <v>86.07</v>
      </c>
      <c r="O15" s="2">
        <v>52.19</v>
      </c>
      <c r="P15" s="2">
        <v>4279.13</v>
      </c>
      <c r="Q15" s="2">
        <v>1.43</v>
      </c>
      <c r="R15" s="2">
        <v>117.24</v>
      </c>
      <c r="S15" s="2" t="s">
        <v>507</v>
      </c>
      <c r="T15" s="4" t="s">
        <v>508</v>
      </c>
    </row>
    <row r="16" spans="1:20" x14ac:dyDescent="0.25">
      <c r="A16" s="28">
        <v>45671</v>
      </c>
      <c r="B16" s="29" t="s">
        <v>73</v>
      </c>
      <c r="C16" s="3" t="s">
        <v>21</v>
      </c>
      <c r="D16" s="3" t="s">
        <v>18</v>
      </c>
      <c r="E16" s="3">
        <v>38.01</v>
      </c>
      <c r="F16" s="3">
        <v>7.66</v>
      </c>
      <c r="G16" s="3">
        <v>0.34</v>
      </c>
      <c r="H16" s="3">
        <v>37.51</v>
      </c>
      <c r="I16" s="3">
        <v>36.53</v>
      </c>
      <c r="J16" s="3">
        <v>0.98</v>
      </c>
      <c r="K16" s="3">
        <v>97.39</v>
      </c>
      <c r="L16" s="3">
        <v>95.75</v>
      </c>
      <c r="M16" s="3">
        <v>96.65</v>
      </c>
      <c r="N16" s="3">
        <v>90.13</v>
      </c>
      <c r="O16" s="3">
        <v>55.5</v>
      </c>
      <c r="P16" s="3">
        <v>4639.46</v>
      </c>
      <c r="Q16" s="3">
        <v>1.48</v>
      </c>
      <c r="R16" s="3">
        <v>123.68</v>
      </c>
      <c r="S16" s="3" t="s">
        <v>507</v>
      </c>
      <c r="T16" s="5" t="s">
        <v>508</v>
      </c>
    </row>
    <row r="17" spans="1:20" x14ac:dyDescent="0.25">
      <c r="A17" s="26">
        <v>45671</v>
      </c>
      <c r="B17" s="27" t="s">
        <v>73</v>
      </c>
      <c r="C17" s="2" t="s">
        <v>21</v>
      </c>
      <c r="D17" s="2" t="s">
        <v>19</v>
      </c>
      <c r="E17" s="2">
        <v>37.44</v>
      </c>
      <c r="F17" s="2">
        <v>7.68</v>
      </c>
      <c r="G17" s="2">
        <v>0.32</v>
      </c>
      <c r="H17" s="2">
        <v>37.74</v>
      </c>
      <c r="I17" s="2">
        <v>35.31</v>
      </c>
      <c r="J17" s="2">
        <v>2.4300000000000002</v>
      </c>
      <c r="K17" s="2">
        <v>93.57</v>
      </c>
      <c r="L17" s="2">
        <v>96</v>
      </c>
      <c r="M17" s="2">
        <v>97.4</v>
      </c>
      <c r="N17" s="2">
        <v>87.49</v>
      </c>
      <c r="O17" s="2">
        <v>53.81</v>
      </c>
      <c r="P17" s="2">
        <v>4461.6000000000004</v>
      </c>
      <c r="Q17" s="2">
        <v>1.4259999999999999</v>
      </c>
      <c r="R17" s="2">
        <v>118.23</v>
      </c>
      <c r="S17" s="2" t="s">
        <v>509</v>
      </c>
      <c r="T17" s="4" t="s">
        <v>508</v>
      </c>
    </row>
    <row r="18" spans="1:20" x14ac:dyDescent="0.25">
      <c r="A18" s="28">
        <v>45675</v>
      </c>
      <c r="B18" s="29" t="s">
        <v>73</v>
      </c>
      <c r="C18" s="3" t="s">
        <v>21</v>
      </c>
      <c r="D18" s="3" t="s">
        <v>18</v>
      </c>
      <c r="E18" s="3">
        <v>39.21</v>
      </c>
      <c r="F18" s="3">
        <v>7.92</v>
      </c>
      <c r="G18" s="3">
        <v>0.08</v>
      </c>
      <c r="H18" s="3">
        <v>35.46</v>
      </c>
      <c r="I18" s="3">
        <v>35</v>
      </c>
      <c r="J18" s="3">
        <v>0.46</v>
      </c>
      <c r="K18" s="3">
        <v>98.7</v>
      </c>
      <c r="L18" s="3">
        <v>99</v>
      </c>
      <c r="M18" s="3">
        <v>91.87</v>
      </c>
      <c r="N18" s="3">
        <v>89.77</v>
      </c>
      <c r="O18" s="3">
        <v>52.03</v>
      </c>
      <c r="P18" s="3">
        <v>4248.17</v>
      </c>
      <c r="Q18" s="3">
        <v>1.4670000000000001</v>
      </c>
      <c r="R18" s="3">
        <v>119.79</v>
      </c>
      <c r="S18" s="3" t="s">
        <v>507</v>
      </c>
      <c r="T18" s="5" t="s">
        <v>508</v>
      </c>
    </row>
    <row r="19" spans="1:20" x14ac:dyDescent="0.25">
      <c r="A19" s="26">
        <v>45676</v>
      </c>
      <c r="B19" s="27" t="s">
        <v>73</v>
      </c>
      <c r="C19" s="2" t="s">
        <v>21</v>
      </c>
      <c r="D19" s="2" t="s">
        <v>19</v>
      </c>
      <c r="E19" s="2">
        <v>39.5</v>
      </c>
      <c r="F19" s="2">
        <v>7.83</v>
      </c>
      <c r="G19" s="2">
        <v>0.17</v>
      </c>
      <c r="H19" s="2">
        <v>34.869999999999997</v>
      </c>
      <c r="I19" s="2">
        <v>34.17</v>
      </c>
      <c r="J19" s="2">
        <v>0.69</v>
      </c>
      <c r="K19" s="2">
        <v>98.01</v>
      </c>
      <c r="L19" s="2">
        <v>97.88</v>
      </c>
      <c r="M19" s="2">
        <v>93.84</v>
      </c>
      <c r="N19" s="2">
        <v>90.01</v>
      </c>
      <c r="O19" s="2">
        <v>51.58</v>
      </c>
      <c r="P19" s="2">
        <v>4303.55</v>
      </c>
      <c r="Q19" s="2">
        <v>1.4790000000000001</v>
      </c>
      <c r="R19" s="2">
        <v>123.43</v>
      </c>
      <c r="S19" s="2" t="s">
        <v>507</v>
      </c>
      <c r="T19" s="4" t="s">
        <v>508</v>
      </c>
    </row>
    <row r="20" spans="1:20" x14ac:dyDescent="0.25">
      <c r="A20" s="28">
        <v>45677</v>
      </c>
      <c r="B20" s="29" t="s">
        <v>73</v>
      </c>
      <c r="C20" s="3" t="s">
        <v>21</v>
      </c>
      <c r="D20" s="3" t="s">
        <v>18</v>
      </c>
      <c r="E20" s="3">
        <v>39.119999999999997</v>
      </c>
      <c r="F20" s="3">
        <v>7.54</v>
      </c>
      <c r="G20" s="3">
        <v>0.46</v>
      </c>
      <c r="H20" s="3">
        <v>35.14</v>
      </c>
      <c r="I20" s="3">
        <v>34.74</v>
      </c>
      <c r="J20" s="3">
        <v>0.4</v>
      </c>
      <c r="K20" s="3">
        <v>98.87</v>
      </c>
      <c r="L20" s="3">
        <v>94.25</v>
      </c>
      <c r="M20" s="3">
        <v>91.51</v>
      </c>
      <c r="N20" s="3">
        <v>85.28</v>
      </c>
      <c r="O20" s="3">
        <v>51.86</v>
      </c>
      <c r="P20" s="3">
        <v>4157.7700000000004</v>
      </c>
      <c r="Q20" s="3">
        <v>1.476</v>
      </c>
      <c r="R20" s="3">
        <v>118.33</v>
      </c>
      <c r="S20" s="3" t="s">
        <v>507</v>
      </c>
      <c r="T20" s="5" t="s">
        <v>508</v>
      </c>
    </row>
    <row r="21" spans="1:20" x14ac:dyDescent="0.25">
      <c r="A21" s="26">
        <v>45677</v>
      </c>
      <c r="B21" s="27" t="s">
        <v>73</v>
      </c>
      <c r="C21" s="2" t="s">
        <v>21</v>
      </c>
      <c r="D21" s="2" t="s">
        <v>20</v>
      </c>
      <c r="E21" s="2">
        <v>37.35</v>
      </c>
      <c r="F21" s="2">
        <v>7.74</v>
      </c>
      <c r="G21" s="2">
        <v>0.26</v>
      </c>
      <c r="H21" s="2">
        <v>35.200000000000003</v>
      </c>
      <c r="I21" s="2">
        <v>34.61</v>
      </c>
      <c r="J21" s="2">
        <v>0.59</v>
      </c>
      <c r="K21" s="2">
        <v>98.32</v>
      </c>
      <c r="L21" s="2">
        <v>96.75</v>
      </c>
      <c r="M21" s="2">
        <v>89.91</v>
      </c>
      <c r="N21" s="2">
        <v>85.53</v>
      </c>
      <c r="O21" s="2">
        <v>53.51</v>
      </c>
      <c r="P21" s="2">
        <v>4235.7299999999996</v>
      </c>
      <c r="Q21" s="2">
        <v>1.52</v>
      </c>
      <c r="R21" s="2">
        <v>120.33</v>
      </c>
      <c r="S21" s="2" t="s">
        <v>507</v>
      </c>
      <c r="T21" s="4" t="s">
        <v>508</v>
      </c>
    </row>
    <row r="22" spans="1:20" x14ac:dyDescent="0.25">
      <c r="A22" s="28">
        <v>45678</v>
      </c>
      <c r="B22" s="29" t="s">
        <v>73</v>
      </c>
      <c r="C22" s="3" t="s">
        <v>21</v>
      </c>
      <c r="D22" s="3" t="s">
        <v>18</v>
      </c>
      <c r="E22" s="3">
        <v>40.049999999999997</v>
      </c>
      <c r="F22" s="3">
        <v>7.64</v>
      </c>
      <c r="G22" s="3">
        <v>0.36</v>
      </c>
      <c r="H22" s="3">
        <v>37.32</v>
      </c>
      <c r="I22" s="3">
        <v>36.24</v>
      </c>
      <c r="J22" s="3">
        <v>1.0900000000000001</v>
      </c>
      <c r="K22" s="3">
        <v>97.09</v>
      </c>
      <c r="L22" s="3">
        <v>95.5</v>
      </c>
      <c r="M22" s="3">
        <v>97.5</v>
      </c>
      <c r="N22" s="3">
        <v>90.4</v>
      </c>
      <c r="O22" s="3">
        <v>55.09</v>
      </c>
      <c r="P22" s="3">
        <v>4484.5</v>
      </c>
      <c r="Q22" s="3">
        <v>1.476</v>
      </c>
      <c r="R22" s="3">
        <v>120.15</v>
      </c>
      <c r="S22" s="3" t="s">
        <v>507</v>
      </c>
      <c r="T22" s="5" t="s">
        <v>508</v>
      </c>
    </row>
    <row r="23" spans="1:20" x14ac:dyDescent="0.25">
      <c r="A23" s="26">
        <v>45679</v>
      </c>
      <c r="B23" s="27" t="s">
        <v>73</v>
      </c>
      <c r="C23" s="2" t="s">
        <v>21</v>
      </c>
      <c r="D23" s="2" t="s">
        <v>18</v>
      </c>
      <c r="E23" s="2">
        <v>38.270000000000003</v>
      </c>
      <c r="F23" s="2">
        <v>7.75</v>
      </c>
      <c r="G23" s="2">
        <v>0.25</v>
      </c>
      <c r="H23" s="2">
        <v>35.869999999999997</v>
      </c>
      <c r="I23" s="2">
        <v>35.47</v>
      </c>
      <c r="J23" s="2">
        <v>0.4</v>
      </c>
      <c r="K23" s="2">
        <v>98.89</v>
      </c>
      <c r="L23" s="2">
        <v>96.88</v>
      </c>
      <c r="M23" s="2">
        <v>98.05</v>
      </c>
      <c r="N23" s="2">
        <v>93.93</v>
      </c>
      <c r="O23" s="2">
        <v>53.53</v>
      </c>
      <c r="P23" s="2">
        <v>4260.05</v>
      </c>
      <c r="Q23" s="2">
        <v>1.492</v>
      </c>
      <c r="R23" s="2">
        <v>118.77</v>
      </c>
      <c r="S23" s="2" t="s">
        <v>507</v>
      </c>
      <c r="T23" s="4" t="s">
        <v>508</v>
      </c>
    </row>
    <row r="24" spans="1:20" x14ac:dyDescent="0.25">
      <c r="A24" s="28">
        <v>45680</v>
      </c>
      <c r="B24" s="29" t="s">
        <v>73</v>
      </c>
      <c r="C24" s="3" t="s">
        <v>21</v>
      </c>
      <c r="D24" s="3" t="s">
        <v>20</v>
      </c>
      <c r="E24" s="3">
        <v>37.46</v>
      </c>
      <c r="F24" s="3">
        <v>7.41</v>
      </c>
      <c r="G24" s="3">
        <v>0.59</v>
      </c>
      <c r="H24" s="3">
        <v>35.729999999999997</v>
      </c>
      <c r="I24" s="3">
        <v>35.229999999999997</v>
      </c>
      <c r="J24" s="3">
        <v>0.5</v>
      </c>
      <c r="K24" s="3">
        <v>98.59</v>
      </c>
      <c r="L24" s="3">
        <v>92.62</v>
      </c>
      <c r="M24" s="3">
        <v>99.74</v>
      </c>
      <c r="N24" s="3">
        <v>91.08</v>
      </c>
      <c r="O24" s="3">
        <v>52.59</v>
      </c>
      <c r="P24" s="3">
        <v>4208.92</v>
      </c>
      <c r="Q24" s="3">
        <v>1.472</v>
      </c>
      <c r="R24" s="3">
        <v>117.8</v>
      </c>
      <c r="S24" s="3" t="s">
        <v>507</v>
      </c>
      <c r="T24" s="5" t="s">
        <v>508</v>
      </c>
    </row>
    <row r="25" spans="1:20" x14ac:dyDescent="0.25">
      <c r="A25" s="26">
        <v>45680</v>
      </c>
      <c r="B25" s="27" t="s">
        <v>73</v>
      </c>
      <c r="C25" s="2" t="s">
        <v>21</v>
      </c>
      <c r="D25" s="2" t="s">
        <v>19</v>
      </c>
      <c r="E25" s="2">
        <v>38.64</v>
      </c>
      <c r="F25" s="2">
        <v>7.54</v>
      </c>
      <c r="G25" s="2">
        <v>0.46</v>
      </c>
      <c r="H25" s="2">
        <v>36.479999999999997</v>
      </c>
      <c r="I25" s="2">
        <v>35.9</v>
      </c>
      <c r="J25" s="2">
        <v>0.57999999999999996</v>
      </c>
      <c r="K25" s="2">
        <v>98.4</v>
      </c>
      <c r="L25" s="2">
        <v>94.25</v>
      </c>
      <c r="M25" s="2">
        <v>95.43</v>
      </c>
      <c r="N25" s="2">
        <v>88.5</v>
      </c>
      <c r="O25" s="2">
        <v>53.35</v>
      </c>
      <c r="P25" s="2">
        <v>4292.87</v>
      </c>
      <c r="Q25" s="2">
        <v>1.4630000000000001</v>
      </c>
      <c r="R25" s="2">
        <v>117.68</v>
      </c>
      <c r="S25" s="2" t="s">
        <v>507</v>
      </c>
      <c r="T25" s="4" t="s">
        <v>508</v>
      </c>
    </row>
    <row r="26" spans="1:20" x14ac:dyDescent="0.25">
      <c r="A26" s="28">
        <v>45681</v>
      </c>
      <c r="B26" s="29" t="s">
        <v>73</v>
      </c>
      <c r="C26" s="3" t="s">
        <v>21</v>
      </c>
      <c r="D26" s="3" t="s">
        <v>18</v>
      </c>
      <c r="E26" s="3">
        <v>36.49</v>
      </c>
      <c r="F26" s="3">
        <v>7.43</v>
      </c>
      <c r="G26" s="3">
        <v>0.56999999999999995</v>
      </c>
      <c r="H26" s="3">
        <v>35.58</v>
      </c>
      <c r="I26" s="3">
        <v>35.25</v>
      </c>
      <c r="J26" s="3">
        <v>0.34</v>
      </c>
      <c r="K26" s="3">
        <v>99.05</v>
      </c>
      <c r="L26" s="3">
        <v>92.88</v>
      </c>
      <c r="M26" s="3">
        <v>97.16</v>
      </c>
      <c r="N26" s="3">
        <v>89.38</v>
      </c>
      <c r="O26" s="3">
        <v>52.11</v>
      </c>
      <c r="P26" s="3">
        <v>4173.5</v>
      </c>
      <c r="Q26" s="3">
        <v>1.464</v>
      </c>
      <c r="R26" s="3">
        <v>117.29</v>
      </c>
      <c r="S26" s="3" t="s">
        <v>507</v>
      </c>
      <c r="T26" s="5" t="s">
        <v>508</v>
      </c>
    </row>
    <row r="27" spans="1:20" x14ac:dyDescent="0.25">
      <c r="A27" s="26">
        <v>45682</v>
      </c>
      <c r="B27" s="27" t="s">
        <v>73</v>
      </c>
      <c r="C27" s="2" t="s">
        <v>21</v>
      </c>
      <c r="D27" s="2" t="s">
        <v>19</v>
      </c>
      <c r="E27" s="2">
        <v>38.56</v>
      </c>
      <c r="F27" s="2">
        <v>7.45</v>
      </c>
      <c r="G27" s="2">
        <v>0.55000000000000004</v>
      </c>
      <c r="H27" s="2">
        <v>34.35</v>
      </c>
      <c r="I27" s="2">
        <v>33.53</v>
      </c>
      <c r="J27" s="2">
        <v>0.81</v>
      </c>
      <c r="K27" s="2">
        <v>97.63</v>
      </c>
      <c r="L27" s="2">
        <v>93.12</v>
      </c>
      <c r="M27" s="2">
        <v>94.87</v>
      </c>
      <c r="N27" s="2">
        <v>86.25</v>
      </c>
      <c r="O27" s="2">
        <v>51.54</v>
      </c>
      <c r="P27" s="2">
        <v>4048.17</v>
      </c>
      <c r="Q27" s="2">
        <v>1.5009999999999999</v>
      </c>
      <c r="R27" s="2">
        <v>117.86</v>
      </c>
      <c r="S27" s="2" t="s">
        <v>507</v>
      </c>
      <c r="T27" s="4" t="s">
        <v>508</v>
      </c>
    </row>
    <row r="28" spans="1:20" x14ac:dyDescent="0.25">
      <c r="A28" s="28">
        <v>45682</v>
      </c>
      <c r="B28" s="29" t="s">
        <v>73</v>
      </c>
      <c r="C28" s="3" t="s">
        <v>21</v>
      </c>
      <c r="D28" s="3" t="s">
        <v>18</v>
      </c>
      <c r="E28" s="3">
        <v>39.15</v>
      </c>
      <c r="F28" s="3">
        <v>7.47</v>
      </c>
      <c r="G28" s="3">
        <v>0.53</v>
      </c>
      <c r="H28" s="3">
        <v>35.090000000000003</v>
      </c>
      <c r="I28" s="3">
        <v>34.53</v>
      </c>
      <c r="J28" s="3">
        <v>0.56000000000000005</v>
      </c>
      <c r="K28" s="3">
        <v>98.4</v>
      </c>
      <c r="L28" s="3">
        <v>93.38</v>
      </c>
      <c r="M28" s="3">
        <v>91.33</v>
      </c>
      <c r="N28" s="3">
        <v>83.91</v>
      </c>
      <c r="O28" s="3">
        <v>52.01</v>
      </c>
      <c r="P28" s="3">
        <v>4253.8599999999997</v>
      </c>
      <c r="Q28" s="3">
        <v>1.482</v>
      </c>
      <c r="R28" s="3">
        <v>121.23</v>
      </c>
      <c r="S28" s="3" t="s">
        <v>507</v>
      </c>
      <c r="T28" s="5" t="s">
        <v>508</v>
      </c>
    </row>
    <row r="29" spans="1:20" x14ac:dyDescent="0.25">
      <c r="A29" s="26">
        <v>45686</v>
      </c>
      <c r="B29" s="27" t="s">
        <v>73</v>
      </c>
      <c r="C29" s="2" t="s">
        <v>21</v>
      </c>
      <c r="D29" s="2" t="s">
        <v>19</v>
      </c>
      <c r="E29" s="2">
        <v>37.25</v>
      </c>
      <c r="F29" s="2">
        <v>7.52</v>
      </c>
      <c r="G29" s="2">
        <v>0.48</v>
      </c>
      <c r="H29" s="2">
        <v>35.99</v>
      </c>
      <c r="I29" s="2">
        <v>35.130000000000003</v>
      </c>
      <c r="J29" s="2">
        <v>0.86</v>
      </c>
      <c r="K29" s="2">
        <v>97.62</v>
      </c>
      <c r="L29" s="2">
        <v>94</v>
      </c>
      <c r="M29" s="2">
        <v>103</v>
      </c>
      <c r="N29" s="2">
        <v>94.52</v>
      </c>
      <c r="O29" s="2">
        <v>51.74</v>
      </c>
      <c r="P29" s="2">
        <v>4352.22</v>
      </c>
      <c r="Q29" s="2">
        <v>1.4379999999999999</v>
      </c>
      <c r="R29" s="2">
        <v>120.94</v>
      </c>
      <c r="S29" s="2" t="s">
        <v>507</v>
      </c>
      <c r="T29" s="4" t="s">
        <v>508</v>
      </c>
    </row>
    <row r="30" spans="1:20" x14ac:dyDescent="0.25">
      <c r="A30" s="28">
        <v>45688</v>
      </c>
      <c r="B30" s="29" t="s">
        <v>73</v>
      </c>
      <c r="C30" s="3" t="s">
        <v>21</v>
      </c>
      <c r="D30" s="3" t="s">
        <v>18</v>
      </c>
      <c r="E30" s="3">
        <v>39.049999999999997</v>
      </c>
      <c r="F30" s="3">
        <v>7.75</v>
      </c>
      <c r="G30" s="3">
        <v>0.25</v>
      </c>
      <c r="H30" s="3">
        <v>35.75</v>
      </c>
      <c r="I30" s="3">
        <v>34.82</v>
      </c>
      <c r="J30" s="3">
        <v>0.93</v>
      </c>
      <c r="K30" s="3">
        <v>97.39</v>
      </c>
      <c r="L30" s="3">
        <v>96.88</v>
      </c>
      <c r="M30" s="3">
        <v>97.44</v>
      </c>
      <c r="N30" s="3">
        <v>91.93</v>
      </c>
      <c r="O30" s="3">
        <v>53.17</v>
      </c>
      <c r="P30" s="3">
        <v>4170.7700000000004</v>
      </c>
      <c r="Q30" s="3">
        <v>1.4870000000000001</v>
      </c>
      <c r="R30" s="3">
        <v>116.66</v>
      </c>
      <c r="S30" s="3" t="s">
        <v>507</v>
      </c>
      <c r="T30" s="5" t="s">
        <v>508</v>
      </c>
    </row>
    <row r="31" spans="1:20" x14ac:dyDescent="0.25">
      <c r="A31" s="26">
        <v>45691</v>
      </c>
      <c r="B31" s="27" t="s">
        <v>74</v>
      </c>
      <c r="C31" s="2" t="s">
        <v>21</v>
      </c>
      <c r="D31" s="2" t="s">
        <v>18</v>
      </c>
      <c r="E31" s="2">
        <v>38.799999999999997</v>
      </c>
      <c r="F31" s="2">
        <v>7.66</v>
      </c>
      <c r="G31" s="2">
        <v>0.34</v>
      </c>
      <c r="H31" s="2">
        <v>36.200000000000003</v>
      </c>
      <c r="I31" s="2">
        <v>35.799999999999997</v>
      </c>
      <c r="J31" s="2">
        <v>0.4</v>
      </c>
      <c r="K31" s="2">
        <v>98.89</v>
      </c>
      <c r="L31" s="2">
        <v>95.75</v>
      </c>
      <c r="M31" s="2">
        <v>94.94</v>
      </c>
      <c r="N31" s="2">
        <v>89.9</v>
      </c>
      <c r="O31" s="2">
        <v>52.03</v>
      </c>
      <c r="P31" s="2">
        <v>4257.71</v>
      </c>
      <c r="Q31" s="2">
        <v>1.4370000000000001</v>
      </c>
      <c r="R31" s="2">
        <v>117.61</v>
      </c>
      <c r="S31" s="2" t="s">
        <v>507</v>
      </c>
      <c r="T31" s="4" t="s">
        <v>508</v>
      </c>
    </row>
    <row r="32" spans="1:20" x14ac:dyDescent="0.25">
      <c r="A32" s="28">
        <v>45691</v>
      </c>
      <c r="B32" s="29" t="s">
        <v>74</v>
      </c>
      <c r="C32" s="3" t="s">
        <v>21</v>
      </c>
      <c r="D32" s="3" t="s">
        <v>19</v>
      </c>
      <c r="E32" s="3">
        <v>38.22</v>
      </c>
      <c r="F32" s="3">
        <v>7.82</v>
      </c>
      <c r="G32" s="3">
        <v>0.18</v>
      </c>
      <c r="H32" s="3">
        <v>37.49</v>
      </c>
      <c r="I32" s="3">
        <v>36.880000000000003</v>
      </c>
      <c r="J32" s="3">
        <v>0.61</v>
      </c>
      <c r="K32" s="3">
        <v>98.38</v>
      </c>
      <c r="L32" s="3">
        <v>97.75</v>
      </c>
      <c r="M32" s="3">
        <v>101.95</v>
      </c>
      <c r="N32" s="3">
        <v>98.04</v>
      </c>
      <c r="O32" s="3">
        <v>55.9</v>
      </c>
      <c r="P32" s="3">
        <v>4398.84</v>
      </c>
      <c r="Q32" s="3">
        <v>1.4910000000000001</v>
      </c>
      <c r="R32" s="3">
        <v>117.34</v>
      </c>
      <c r="S32" s="3" t="s">
        <v>507</v>
      </c>
      <c r="T32" s="5" t="s">
        <v>508</v>
      </c>
    </row>
    <row r="33" spans="1:20" x14ac:dyDescent="0.25">
      <c r="A33" s="26">
        <v>45692</v>
      </c>
      <c r="B33" s="27" t="s">
        <v>74</v>
      </c>
      <c r="C33" s="2" t="s">
        <v>21</v>
      </c>
      <c r="D33" s="2" t="s">
        <v>18</v>
      </c>
      <c r="E33" s="2">
        <v>39.72</v>
      </c>
      <c r="F33" s="2">
        <v>7.83</v>
      </c>
      <c r="G33" s="2">
        <v>0.17</v>
      </c>
      <c r="H33" s="2">
        <v>40.82</v>
      </c>
      <c r="I33" s="2">
        <v>40.17</v>
      </c>
      <c r="J33" s="2">
        <v>0.65</v>
      </c>
      <c r="K33" s="2">
        <v>98.41</v>
      </c>
      <c r="L33" s="2">
        <v>97.88</v>
      </c>
      <c r="M33" s="2">
        <v>96.37</v>
      </c>
      <c r="N33" s="2">
        <v>92.82</v>
      </c>
      <c r="O33" s="2">
        <v>57.88</v>
      </c>
      <c r="P33" s="2">
        <v>4877.25</v>
      </c>
      <c r="Q33" s="2">
        <v>1.4179999999999999</v>
      </c>
      <c r="R33" s="2">
        <v>119.47</v>
      </c>
      <c r="S33" s="2" t="s">
        <v>507</v>
      </c>
      <c r="T33" s="4" t="s">
        <v>508</v>
      </c>
    </row>
    <row r="34" spans="1:20" x14ac:dyDescent="0.25">
      <c r="A34" s="28">
        <v>45695</v>
      </c>
      <c r="B34" s="29" t="s">
        <v>74</v>
      </c>
      <c r="C34" s="3" t="s">
        <v>21</v>
      </c>
      <c r="D34" s="3" t="s">
        <v>18</v>
      </c>
      <c r="E34" s="3">
        <v>38.14</v>
      </c>
      <c r="F34" s="3">
        <v>7.53</v>
      </c>
      <c r="G34" s="3">
        <v>0.47</v>
      </c>
      <c r="H34" s="3">
        <v>36.08</v>
      </c>
      <c r="I34" s="3">
        <v>35.869999999999997</v>
      </c>
      <c r="J34" s="3">
        <v>0.21</v>
      </c>
      <c r="K34" s="3">
        <v>99.42</v>
      </c>
      <c r="L34" s="3">
        <v>94.12</v>
      </c>
      <c r="M34" s="3">
        <v>96.34</v>
      </c>
      <c r="N34" s="3">
        <v>90.16</v>
      </c>
      <c r="O34" s="3">
        <v>53.26</v>
      </c>
      <c r="P34" s="3">
        <v>4366.42</v>
      </c>
      <c r="Q34" s="3">
        <v>1.476</v>
      </c>
      <c r="R34" s="3">
        <v>121.03</v>
      </c>
      <c r="S34" s="3" t="s">
        <v>507</v>
      </c>
      <c r="T34" s="5" t="s">
        <v>508</v>
      </c>
    </row>
    <row r="35" spans="1:20" x14ac:dyDescent="0.25">
      <c r="A35" s="26">
        <v>45697</v>
      </c>
      <c r="B35" s="27" t="s">
        <v>74</v>
      </c>
      <c r="C35" s="2" t="s">
        <v>21</v>
      </c>
      <c r="D35" s="2" t="s">
        <v>18</v>
      </c>
      <c r="E35" s="2">
        <v>39.25</v>
      </c>
      <c r="F35" s="2">
        <v>7.68</v>
      </c>
      <c r="G35" s="2">
        <v>0.32</v>
      </c>
      <c r="H35" s="2">
        <v>38</v>
      </c>
      <c r="I35" s="2">
        <v>36.909999999999997</v>
      </c>
      <c r="J35" s="2">
        <v>1.0900000000000001</v>
      </c>
      <c r="K35" s="2">
        <v>97.13</v>
      </c>
      <c r="L35" s="2">
        <v>96</v>
      </c>
      <c r="M35" s="2">
        <v>98.62</v>
      </c>
      <c r="N35" s="2">
        <v>91.96</v>
      </c>
      <c r="O35" s="2">
        <v>54.87</v>
      </c>
      <c r="P35" s="2">
        <v>4453.41</v>
      </c>
      <c r="Q35" s="2">
        <v>1.444</v>
      </c>
      <c r="R35" s="2">
        <v>117.18</v>
      </c>
      <c r="S35" s="2" t="s">
        <v>507</v>
      </c>
      <c r="T35" s="4" t="s">
        <v>508</v>
      </c>
    </row>
    <row r="36" spans="1:20" x14ac:dyDescent="0.25">
      <c r="A36" s="28">
        <v>45698</v>
      </c>
      <c r="B36" s="29" t="s">
        <v>74</v>
      </c>
      <c r="C36" s="3" t="s">
        <v>21</v>
      </c>
      <c r="D36" s="3" t="s">
        <v>20</v>
      </c>
      <c r="E36" s="3">
        <v>38.29</v>
      </c>
      <c r="F36" s="3">
        <v>7.61</v>
      </c>
      <c r="G36" s="3">
        <v>0.39</v>
      </c>
      <c r="H36" s="3">
        <v>37.06</v>
      </c>
      <c r="I36" s="3">
        <v>36.520000000000003</v>
      </c>
      <c r="J36" s="3">
        <v>0.54</v>
      </c>
      <c r="K36" s="3">
        <v>98.55</v>
      </c>
      <c r="L36" s="3">
        <v>95.12</v>
      </c>
      <c r="M36" s="3">
        <v>93.57</v>
      </c>
      <c r="N36" s="3">
        <v>87.72</v>
      </c>
      <c r="O36" s="3">
        <v>52.62</v>
      </c>
      <c r="P36" s="3">
        <v>4317.6899999999996</v>
      </c>
      <c r="Q36" s="3">
        <v>1.42</v>
      </c>
      <c r="R36" s="3">
        <v>116.51</v>
      </c>
      <c r="S36" s="3" t="s">
        <v>507</v>
      </c>
      <c r="T36" s="5" t="s">
        <v>508</v>
      </c>
    </row>
    <row r="37" spans="1:20" x14ac:dyDescent="0.25">
      <c r="A37" s="26">
        <v>45699</v>
      </c>
      <c r="B37" s="27" t="s">
        <v>74</v>
      </c>
      <c r="C37" s="2" t="s">
        <v>21</v>
      </c>
      <c r="D37" s="2" t="s">
        <v>18</v>
      </c>
      <c r="E37" s="2">
        <v>38.21</v>
      </c>
      <c r="F37" s="2">
        <v>7.73</v>
      </c>
      <c r="G37" s="2">
        <v>0.27</v>
      </c>
      <c r="H37" s="2">
        <v>38.770000000000003</v>
      </c>
      <c r="I37" s="2">
        <v>38.26</v>
      </c>
      <c r="J37" s="2">
        <v>0.5</v>
      </c>
      <c r="K37" s="2">
        <v>98.7</v>
      </c>
      <c r="L37" s="2">
        <v>96.62</v>
      </c>
      <c r="M37" s="2">
        <v>94.68</v>
      </c>
      <c r="N37" s="2">
        <v>90.29</v>
      </c>
      <c r="O37" s="2">
        <v>55.64</v>
      </c>
      <c r="P37" s="2">
        <v>4543.8999999999996</v>
      </c>
      <c r="Q37" s="2">
        <v>1.4350000000000001</v>
      </c>
      <c r="R37" s="2">
        <v>117.21</v>
      </c>
      <c r="S37" s="2" t="s">
        <v>507</v>
      </c>
      <c r="T37" s="4" t="s">
        <v>508</v>
      </c>
    </row>
    <row r="38" spans="1:20" x14ac:dyDescent="0.25">
      <c r="A38" s="28">
        <v>45700</v>
      </c>
      <c r="B38" s="29" t="s">
        <v>74</v>
      </c>
      <c r="C38" s="3" t="s">
        <v>21</v>
      </c>
      <c r="D38" s="3" t="s">
        <v>20</v>
      </c>
      <c r="E38" s="3">
        <v>38.61</v>
      </c>
      <c r="F38" s="3">
        <v>7.78</v>
      </c>
      <c r="G38" s="3">
        <v>0.22</v>
      </c>
      <c r="H38" s="3">
        <v>35.68</v>
      </c>
      <c r="I38" s="3">
        <v>35.14</v>
      </c>
      <c r="J38" s="3">
        <v>0.54</v>
      </c>
      <c r="K38" s="3">
        <v>98.5</v>
      </c>
      <c r="L38" s="3">
        <v>97.25</v>
      </c>
      <c r="M38" s="3">
        <v>92.51</v>
      </c>
      <c r="N38" s="3">
        <v>88.62</v>
      </c>
      <c r="O38" s="3">
        <v>53.53</v>
      </c>
      <c r="P38" s="3">
        <v>4032.23</v>
      </c>
      <c r="Q38" s="3">
        <v>1.5</v>
      </c>
      <c r="R38" s="3">
        <v>113.02</v>
      </c>
      <c r="S38" s="3" t="s">
        <v>507</v>
      </c>
      <c r="T38" s="5" t="s">
        <v>508</v>
      </c>
    </row>
    <row r="39" spans="1:20" x14ac:dyDescent="0.25">
      <c r="A39" s="26">
        <v>45700</v>
      </c>
      <c r="B39" s="27" t="s">
        <v>74</v>
      </c>
      <c r="C39" s="2" t="s">
        <v>21</v>
      </c>
      <c r="D39" s="2" t="s">
        <v>19</v>
      </c>
      <c r="E39" s="2">
        <v>39.82</v>
      </c>
      <c r="F39" s="2">
        <v>7.84</v>
      </c>
      <c r="G39" s="2">
        <v>0.16</v>
      </c>
      <c r="H39" s="2">
        <v>39.119999999999997</v>
      </c>
      <c r="I39" s="2">
        <v>38.21</v>
      </c>
      <c r="J39" s="2">
        <v>0.92</v>
      </c>
      <c r="K39" s="2">
        <v>97.65</v>
      </c>
      <c r="L39" s="2">
        <v>98</v>
      </c>
      <c r="M39" s="2">
        <v>94.92</v>
      </c>
      <c r="N39" s="2">
        <v>90.84</v>
      </c>
      <c r="O39" s="2">
        <v>56.31</v>
      </c>
      <c r="P39" s="2">
        <v>4718.68</v>
      </c>
      <c r="Q39" s="2">
        <v>1.4390000000000001</v>
      </c>
      <c r="R39" s="2">
        <v>120.61</v>
      </c>
      <c r="S39" s="2" t="s">
        <v>507</v>
      </c>
      <c r="T39" s="4" t="s">
        <v>508</v>
      </c>
    </row>
    <row r="40" spans="1:20" x14ac:dyDescent="0.25">
      <c r="A40" s="28">
        <v>45701</v>
      </c>
      <c r="B40" s="29" t="s">
        <v>74</v>
      </c>
      <c r="C40" s="3" t="s">
        <v>21</v>
      </c>
      <c r="D40" s="3" t="s">
        <v>20</v>
      </c>
      <c r="E40" s="3">
        <v>38.049999999999997</v>
      </c>
      <c r="F40" s="3">
        <v>7.82</v>
      </c>
      <c r="G40" s="3">
        <v>0.18</v>
      </c>
      <c r="H40" s="3">
        <v>37.75</v>
      </c>
      <c r="I40" s="3">
        <v>36.869999999999997</v>
      </c>
      <c r="J40" s="3">
        <v>0.87</v>
      </c>
      <c r="K40" s="3">
        <v>97.69</v>
      </c>
      <c r="L40" s="3">
        <v>97.75</v>
      </c>
      <c r="M40" s="3">
        <v>96.18</v>
      </c>
      <c r="N40" s="3">
        <v>91.84</v>
      </c>
      <c r="O40" s="3">
        <v>53.26</v>
      </c>
      <c r="P40" s="3">
        <v>4381.87</v>
      </c>
      <c r="Q40" s="3">
        <v>1.411</v>
      </c>
      <c r="R40" s="3">
        <v>116.09</v>
      </c>
      <c r="S40" s="3" t="s">
        <v>507</v>
      </c>
      <c r="T40" s="5" t="s">
        <v>508</v>
      </c>
    </row>
    <row r="41" spans="1:20" x14ac:dyDescent="0.25">
      <c r="A41" s="26">
        <v>45702</v>
      </c>
      <c r="B41" s="27" t="s">
        <v>74</v>
      </c>
      <c r="C41" s="2" t="s">
        <v>21</v>
      </c>
      <c r="D41" s="2" t="s">
        <v>18</v>
      </c>
      <c r="E41" s="2">
        <v>37.4</v>
      </c>
      <c r="F41" s="2">
        <v>7.96</v>
      </c>
      <c r="G41" s="2">
        <v>0.04</v>
      </c>
      <c r="H41" s="2">
        <v>37.96</v>
      </c>
      <c r="I41" s="2">
        <v>37.56</v>
      </c>
      <c r="J41" s="2">
        <v>0.41</v>
      </c>
      <c r="K41" s="2">
        <v>98.93</v>
      </c>
      <c r="L41" s="2">
        <v>99.5</v>
      </c>
      <c r="M41" s="2">
        <v>92.02</v>
      </c>
      <c r="N41" s="2">
        <v>90.58</v>
      </c>
      <c r="O41" s="2">
        <v>56.04</v>
      </c>
      <c r="P41" s="2">
        <v>4352.3500000000004</v>
      </c>
      <c r="Q41" s="2">
        <v>1.476</v>
      </c>
      <c r="R41" s="2">
        <v>114.65</v>
      </c>
      <c r="S41" s="2" t="s">
        <v>507</v>
      </c>
      <c r="T41" s="4" t="s">
        <v>508</v>
      </c>
    </row>
    <row r="42" spans="1:20" x14ac:dyDescent="0.25">
      <c r="A42" s="28">
        <v>45703</v>
      </c>
      <c r="B42" s="29" t="s">
        <v>74</v>
      </c>
      <c r="C42" s="3" t="s">
        <v>21</v>
      </c>
      <c r="D42" s="3" t="s">
        <v>20</v>
      </c>
      <c r="E42" s="3">
        <v>37.840000000000003</v>
      </c>
      <c r="F42" s="3">
        <v>7.25</v>
      </c>
      <c r="G42" s="3">
        <v>0.75</v>
      </c>
      <c r="H42" s="3">
        <v>33.909999999999997</v>
      </c>
      <c r="I42" s="3">
        <v>33.380000000000003</v>
      </c>
      <c r="J42" s="3">
        <v>0.52</v>
      </c>
      <c r="K42" s="3">
        <v>98.46</v>
      </c>
      <c r="L42" s="3">
        <v>90.62</v>
      </c>
      <c r="M42" s="3">
        <v>94.96</v>
      </c>
      <c r="N42" s="3">
        <v>84.73</v>
      </c>
      <c r="O42" s="3">
        <v>51.92</v>
      </c>
      <c r="P42" s="3">
        <v>4027.69</v>
      </c>
      <c r="Q42" s="3">
        <v>1.5309999999999999</v>
      </c>
      <c r="R42" s="3">
        <v>118.79</v>
      </c>
      <c r="S42" s="3" t="s">
        <v>507</v>
      </c>
      <c r="T42" s="5" t="s">
        <v>508</v>
      </c>
    </row>
    <row r="43" spans="1:20" x14ac:dyDescent="0.25">
      <c r="A43" s="26">
        <v>45703</v>
      </c>
      <c r="B43" s="27" t="s">
        <v>74</v>
      </c>
      <c r="C43" s="2" t="s">
        <v>21</v>
      </c>
      <c r="D43" s="2" t="s">
        <v>19</v>
      </c>
      <c r="E43" s="2">
        <v>39.020000000000003</v>
      </c>
      <c r="F43" s="2">
        <v>7.31</v>
      </c>
      <c r="G43" s="2">
        <v>0.69</v>
      </c>
      <c r="H43" s="2">
        <v>36.72</v>
      </c>
      <c r="I43" s="2">
        <v>36.479999999999997</v>
      </c>
      <c r="J43" s="2">
        <v>0.24</v>
      </c>
      <c r="K43" s="2">
        <v>99.34</v>
      </c>
      <c r="L43" s="2">
        <v>91.38</v>
      </c>
      <c r="M43" s="2">
        <v>95.08</v>
      </c>
      <c r="N43" s="2">
        <v>86.3</v>
      </c>
      <c r="O43" s="2">
        <v>53.08</v>
      </c>
      <c r="P43" s="2">
        <v>4304.71</v>
      </c>
      <c r="Q43" s="2">
        <v>1.446</v>
      </c>
      <c r="R43" s="2">
        <v>117.22</v>
      </c>
      <c r="S43" s="2" t="s">
        <v>507</v>
      </c>
      <c r="T43" s="4" t="s">
        <v>508</v>
      </c>
    </row>
    <row r="44" spans="1:20" x14ac:dyDescent="0.25">
      <c r="A44" s="28">
        <v>45703</v>
      </c>
      <c r="B44" s="29" t="s">
        <v>74</v>
      </c>
      <c r="C44" s="3" t="s">
        <v>21</v>
      </c>
      <c r="D44" s="3" t="s">
        <v>18</v>
      </c>
      <c r="E44" s="3">
        <v>39.619999999999997</v>
      </c>
      <c r="F44" s="3">
        <v>7.78</v>
      </c>
      <c r="G44" s="3">
        <v>0.22</v>
      </c>
      <c r="H44" s="3">
        <v>35.74</v>
      </c>
      <c r="I44" s="3">
        <v>35.11</v>
      </c>
      <c r="J44" s="3">
        <v>0.63</v>
      </c>
      <c r="K44" s="3">
        <v>98.24</v>
      </c>
      <c r="L44" s="3">
        <v>97.25</v>
      </c>
      <c r="M44" s="3">
        <v>90.77</v>
      </c>
      <c r="N44" s="3">
        <v>86.72</v>
      </c>
      <c r="O44" s="3">
        <v>51.81</v>
      </c>
      <c r="P44" s="3">
        <v>4252.95</v>
      </c>
      <c r="Q44" s="3">
        <v>1.45</v>
      </c>
      <c r="R44" s="3">
        <v>119.01</v>
      </c>
      <c r="S44" s="3" t="s">
        <v>507</v>
      </c>
      <c r="T44" s="5" t="s">
        <v>508</v>
      </c>
    </row>
    <row r="45" spans="1:20" x14ac:dyDescent="0.25">
      <c r="A45" s="26">
        <v>45704</v>
      </c>
      <c r="B45" s="27" t="s">
        <v>74</v>
      </c>
      <c r="C45" s="2" t="s">
        <v>21</v>
      </c>
      <c r="D45" s="2" t="s">
        <v>19</v>
      </c>
      <c r="E45" s="2">
        <v>39.42</v>
      </c>
      <c r="F45" s="2">
        <v>7.71</v>
      </c>
      <c r="G45" s="2">
        <v>0.28999999999999998</v>
      </c>
      <c r="H45" s="2">
        <v>35.99</v>
      </c>
      <c r="I45" s="2">
        <v>35.82</v>
      </c>
      <c r="J45" s="2">
        <v>0.17</v>
      </c>
      <c r="K45" s="2">
        <v>99.54</v>
      </c>
      <c r="L45" s="2">
        <v>96.38</v>
      </c>
      <c r="M45" s="2">
        <v>94.84</v>
      </c>
      <c r="N45" s="2">
        <v>90.98</v>
      </c>
      <c r="O45" s="2">
        <v>52.57</v>
      </c>
      <c r="P45" s="2">
        <v>4355.83</v>
      </c>
      <c r="Q45" s="2">
        <v>1.4610000000000001</v>
      </c>
      <c r="R45" s="2">
        <v>121.04</v>
      </c>
      <c r="S45" s="2" t="s">
        <v>507</v>
      </c>
      <c r="T45" s="4" t="s">
        <v>508</v>
      </c>
    </row>
    <row r="46" spans="1:20" x14ac:dyDescent="0.25">
      <c r="A46" s="28">
        <v>45705</v>
      </c>
      <c r="B46" s="29" t="s">
        <v>74</v>
      </c>
      <c r="C46" s="3" t="s">
        <v>21</v>
      </c>
      <c r="D46" s="3" t="s">
        <v>18</v>
      </c>
      <c r="E46" s="3">
        <v>39.659999999999997</v>
      </c>
      <c r="F46" s="3">
        <v>7.84</v>
      </c>
      <c r="G46" s="3">
        <v>0.16</v>
      </c>
      <c r="H46" s="3">
        <v>36.85</v>
      </c>
      <c r="I46" s="3">
        <v>35.94</v>
      </c>
      <c r="J46" s="3">
        <v>0.91</v>
      </c>
      <c r="K46" s="3">
        <v>97.53</v>
      </c>
      <c r="L46" s="3">
        <v>98</v>
      </c>
      <c r="M46" s="3">
        <v>95.6</v>
      </c>
      <c r="N46" s="3">
        <v>91.37</v>
      </c>
      <c r="O46" s="3">
        <v>53.57</v>
      </c>
      <c r="P46" s="3">
        <v>4234.96</v>
      </c>
      <c r="Q46" s="3">
        <v>1.454</v>
      </c>
      <c r="R46" s="3">
        <v>114.94</v>
      </c>
      <c r="S46" s="3" t="s">
        <v>507</v>
      </c>
      <c r="T46" s="5" t="s">
        <v>508</v>
      </c>
    </row>
    <row r="47" spans="1:20" x14ac:dyDescent="0.25">
      <c r="A47" s="26">
        <v>45706</v>
      </c>
      <c r="B47" s="27" t="s">
        <v>74</v>
      </c>
      <c r="C47" s="2" t="s">
        <v>21</v>
      </c>
      <c r="D47" s="2" t="s">
        <v>18</v>
      </c>
      <c r="E47" s="2">
        <v>37.6</v>
      </c>
      <c r="F47" s="2">
        <v>7.63</v>
      </c>
      <c r="G47" s="2">
        <v>0.37</v>
      </c>
      <c r="H47" s="2">
        <v>37.369999999999997</v>
      </c>
      <c r="I47" s="2">
        <v>36.72</v>
      </c>
      <c r="J47" s="2">
        <v>0.65</v>
      </c>
      <c r="K47" s="2">
        <v>98.26</v>
      </c>
      <c r="L47" s="2">
        <v>95.38</v>
      </c>
      <c r="M47" s="2">
        <v>94.21</v>
      </c>
      <c r="N47" s="2">
        <v>88.29</v>
      </c>
      <c r="O47" s="2">
        <v>54.8</v>
      </c>
      <c r="P47" s="2">
        <v>4387.3</v>
      </c>
      <c r="Q47" s="2">
        <v>1.466</v>
      </c>
      <c r="R47" s="2">
        <v>117.39</v>
      </c>
      <c r="S47" s="2" t="s">
        <v>507</v>
      </c>
      <c r="T47" s="4" t="s">
        <v>508</v>
      </c>
    </row>
    <row r="48" spans="1:20" x14ac:dyDescent="0.25">
      <c r="A48" s="28">
        <v>45707</v>
      </c>
      <c r="B48" s="29" t="s">
        <v>74</v>
      </c>
      <c r="C48" s="3" t="s">
        <v>21</v>
      </c>
      <c r="D48" s="3" t="s">
        <v>19</v>
      </c>
      <c r="E48" s="3">
        <v>38.54</v>
      </c>
      <c r="F48" s="3">
        <v>7.75</v>
      </c>
      <c r="G48" s="3">
        <v>0.25</v>
      </c>
      <c r="H48" s="3">
        <v>36.659999999999997</v>
      </c>
      <c r="I48" s="3">
        <v>33.89</v>
      </c>
      <c r="J48" s="3">
        <v>2.77</v>
      </c>
      <c r="K48" s="3">
        <v>92.44</v>
      </c>
      <c r="L48" s="3">
        <v>96.88</v>
      </c>
      <c r="M48" s="3">
        <v>99.78</v>
      </c>
      <c r="N48" s="3">
        <v>89.35</v>
      </c>
      <c r="O48" s="3">
        <v>52.64</v>
      </c>
      <c r="P48" s="3">
        <v>4288.1899999999996</v>
      </c>
      <c r="Q48" s="3">
        <v>1.4359999999999999</v>
      </c>
      <c r="R48" s="3">
        <v>116.96</v>
      </c>
      <c r="S48" s="3" t="s">
        <v>509</v>
      </c>
      <c r="T48" s="5" t="s">
        <v>508</v>
      </c>
    </row>
    <row r="49" spans="1:20" x14ac:dyDescent="0.25">
      <c r="A49" s="26">
        <v>45708</v>
      </c>
      <c r="B49" s="27" t="s">
        <v>74</v>
      </c>
      <c r="C49" s="2" t="s">
        <v>21</v>
      </c>
      <c r="D49" s="2" t="s">
        <v>18</v>
      </c>
      <c r="E49" s="2">
        <v>39.409999999999997</v>
      </c>
      <c r="F49" s="2">
        <v>7.9</v>
      </c>
      <c r="G49" s="2">
        <v>0.1</v>
      </c>
      <c r="H49" s="2">
        <v>38.86</v>
      </c>
      <c r="I49" s="2">
        <v>38.03</v>
      </c>
      <c r="J49" s="2">
        <v>0.84</v>
      </c>
      <c r="K49" s="2">
        <v>97.84</v>
      </c>
      <c r="L49" s="2">
        <v>98.75</v>
      </c>
      <c r="M49" s="2">
        <v>99.57</v>
      </c>
      <c r="N49" s="2">
        <v>96.21</v>
      </c>
      <c r="O49" s="2">
        <v>55.73</v>
      </c>
      <c r="P49" s="2">
        <v>4553.8100000000004</v>
      </c>
      <c r="Q49" s="2">
        <v>1.4339999999999999</v>
      </c>
      <c r="R49" s="2">
        <v>117.17</v>
      </c>
      <c r="S49" s="2" t="s">
        <v>507</v>
      </c>
      <c r="T49" s="4" t="s">
        <v>508</v>
      </c>
    </row>
    <row r="50" spans="1:20" x14ac:dyDescent="0.25">
      <c r="A50" s="28">
        <v>45709</v>
      </c>
      <c r="B50" s="29" t="s">
        <v>74</v>
      </c>
      <c r="C50" s="3" t="s">
        <v>21</v>
      </c>
      <c r="D50" s="3" t="s">
        <v>19</v>
      </c>
      <c r="E50" s="3">
        <v>40.49</v>
      </c>
      <c r="F50" s="3">
        <v>7.7</v>
      </c>
      <c r="G50" s="3">
        <v>0.3</v>
      </c>
      <c r="H50" s="3">
        <v>39.68</v>
      </c>
      <c r="I50" s="3">
        <v>38.549999999999997</v>
      </c>
      <c r="J50" s="3">
        <v>1.1299999999999999</v>
      </c>
      <c r="K50" s="3">
        <v>97.14</v>
      </c>
      <c r="L50" s="3">
        <v>96.25</v>
      </c>
      <c r="M50" s="3">
        <v>98.17</v>
      </c>
      <c r="N50" s="3">
        <v>91.78</v>
      </c>
      <c r="O50" s="3">
        <v>58.19</v>
      </c>
      <c r="P50" s="3">
        <v>4774.75</v>
      </c>
      <c r="Q50" s="3">
        <v>1.4670000000000001</v>
      </c>
      <c r="R50" s="3">
        <v>120.33</v>
      </c>
      <c r="S50" s="3" t="s">
        <v>507</v>
      </c>
      <c r="T50" s="5" t="s">
        <v>508</v>
      </c>
    </row>
    <row r="51" spans="1:20" x14ac:dyDescent="0.25">
      <c r="A51" s="26">
        <v>45709</v>
      </c>
      <c r="B51" s="27" t="s">
        <v>74</v>
      </c>
      <c r="C51" s="2" t="s">
        <v>21</v>
      </c>
      <c r="D51" s="2" t="s">
        <v>18</v>
      </c>
      <c r="E51" s="2">
        <v>41.11</v>
      </c>
      <c r="F51" s="2">
        <v>7.84</v>
      </c>
      <c r="G51" s="2">
        <v>0.16</v>
      </c>
      <c r="H51" s="2">
        <v>38.299999999999997</v>
      </c>
      <c r="I51" s="2">
        <v>37.61</v>
      </c>
      <c r="J51" s="2">
        <v>0.69</v>
      </c>
      <c r="K51" s="2">
        <v>98.2</v>
      </c>
      <c r="L51" s="2">
        <v>98</v>
      </c>
      <c r="M51" s="2">
        <v>96.78</v>
      </c>
      <c r="N51" s="2">
        <v>93.13</v>
      </c>
      <c r="O51" s="2">
        <v>56.29</v>
      </c>
      <c r="P51" s="2">
        <v>4533.53</v>
      </c>
      <c r="Q51" s="2">
        <v>1.47</v>
      </c>
      <c r="R51" s="2">
        <v>118.38</v>
      </c>
      <c r="S51" s="2" t="s">
        <v>507</v>
      </c>
      <c r="T51" s="4" t="s">
        <v>508</v>
      </c>
    </row>
    <row r="52" spans="1:20" x14ac:dyDescent="0.25">
      <c r="A52" s="28">
        <v>45710</v>
      </c>
      <c r="B52" s="29" t="s">
        <v>74</v>
      </c>
      <c r="C52" s="3" t="s">
        <v>21</v>
      </c>
      <c r="D52" s="3" t="s">
        <v>18</v>
      </c>
      <c r="E52" s="3">
        <v>38.76</v>
      </c>
      <c r="F52" s="3">
        <v>7.68</v>
      </c>
      <c r="G52" s="3">
        <v>0.32</v>
      </c>
      <c r="H52" s="3">
        <v>36.17</v>
      </c>
      <c r="I52" s="3">
        <v>35.549999999999997</v>
      </c>
      <c r="J52" s="3">
        <v>0.62</v>
      </c>
      <c r="K52" s="3">
        <v>98.28</v>
      </c>
      <c r="L52" s="3">
        <v>96</v>
      </c>
      <c r="M52" s="3">
        <v>94.39</v>
      </c>
      <c r="N52" s="3">
        <v>89.06</v>
      </c>
      <c r="O52" s="3">
        <v>53.37</v>
      </c>
      <c r="P52" s="3">
        <v>4278.09</v>
      </c>
      <c r="Q52" s="3">
        <v>1.476</v>
      </c>
      <c r="R52" s="3">
        <v>118.28</v>
      </c>
      <c r="S52" s="3" t="s">
        <v>507</v>
      </c>
      <c r="T52" s="5" t="s">
        <v>508</v>
      </c>
    </row>
    <row r="53" spans="1:20" x14ac:dyDescent="0.25">
      <c r="A53" s="26">
        <v>45710</v>
      </c>
      <c r="B53" s="27" t="s">
        <v>74</v>
      </c>
      <c r="C53" s="2" t="s">
        <v>21</v>
      </c>
      <c r="D53" s="2" t="s">
        <v>19</v>
      </c>
      <c r="E53" s="2">
        <v>38.18</v>
      </c>
      <c r="F53" s="2">
        <v>7.92</v>
      </c>
      <c r="G53" s="2">
        <v>0.08</v>
      </c>
      <c r="H53" s="2">
        <v>36.47</v>
      </c>
      <c r="I53" s="2">
        <v>36.47</v>
      </c>
      <c r="J53" s="2">
        <v>0</v>
      </c>
      <c r="K53" s="2">
        <v>100</v>
      </c>
      <c r="L53" s="2">
        <v>99</v>
      </c>
      <c r="M53" s="2">
        <v>94.82</v>
      </c>
      <c r="N53" s="2">
        <v>93.87</v>
      </c>
      <c r="O53" s="2">
        <v>52.46</v>
      </c>
      <c r="P53" s="2">
        <v>4410.68</v>
      </c>
      <c r="Q53" s="2">
        <v>1.4379999999999999</v>
      </c>
      <c r="R53" s="2">
        <v>120.93</v>
      </c>
      <c r="S53" s="2" t="s">
        <v>507</v>
      </c>
      <c r="T53" s="4" t="s">
        <v>508</v>
      </c>
    </row>
    <row r="54" spans="1:20" x14ac:dyDescent="0.25">
      <c r="A54" s="28">
        <v>45712</v>
      </c>
      <c r="B54" s="29" t="s">
        <v>74</v>
      </c>
      <c r="C54" s="3" t="s">
        <v>21</v>
      </c>
      <c r="D54" s="3" t="s">
        <v>18</v>
      </c>
      <c r="E54" s="3">
        <v>39.29</v>
      </c>
      <c r="F54" s="3">
        <v>7.33</v>
      </c>
      <c r="G54" s="3">
        <v>0.67</v>
      </c>
      <c r="H54" s="3">
        <v>36.49</v>
      </c>
      <c r="I54" s="3">
        <v>35.76</v>
      </c>
      <c r="J54" s="3">
        <v>0.73</v>
      </c>
      <c r="K54" s="3">
        <v>97.99</v>
      </c>
      <c r="L54" s="3">
        <v>91.62</v>
      </c>
      <c r="M54" s="3">
        <v>96.37</v>
      </c>
      <c r="N54" s="3">
        <v>86.53</v>
      </c>
      <c r="O54" s="3">
        <v>53.31</v>
      </c>
      <c r="P54" s="3">
        <v>4362.45</v>
      </c>
      <c r="Q54" s="3">
        <v>1.4610000000000001</v>
      </c>
      <c r="R54" s="3">
        <v>119.55</v>
      </c>
      <c r="S54" s="3" t="s">
        <v>507</v>
      </c>
      <c r="T54" s="5" t="s">
        <v>508</v>
      </c>
    </row>
    <row r="55" spans="1:20" x14ac:dyDescent="0.25">
      <c r="A55" s="26">
        <v>45713</v>
      </c>
      <c r="B55" s="27" t="s">
        <v>74</v>
      </c>
      <c r="C55" s="2" t="s">
        <v>21</v>
      </c>
      <c r="D55" s="2" t="s">
        <v>18</v>
      </c>
      <c r="E55" s="2">
        <v>40.85</v>
      </c>
      <c r="F55" s="2">
        <v>7.68</v>
      </c>
      <c r="G55" s="2">
        <v>0.32</v>
      </c>
      <c r="H55" s="2">
        <v>37.36</v>
      </c>
      <c r="I55" s="2">
        <v>37.04</v>
      </c>
      <c r="J55" s="2">
        <v>0.32</v>
      </c>
      <c r="K55" s="2">
        <v>99.14</v>
      </c>
      <c r="L55" s="2">
        <v>96</v>
      </c>
      <c r="M55" s="2">
        <v>98</v>
      </c>
      <c r="N55" s="2">
        <v>93.27</v>
      </c>
      <c r="O55" s="2">
        <v>54.78</v>
      </c>
      <c r="P55" s="2">
        <v>4266.8900000000003</v>
      </c>
      <c r="Q55" s="2">
        <v>1.466</v>
      </c>
      <c r="R55" s="2">
        <v>114.21</v>
      </c>
      <c r="S55" s="2" t="s">
        <v>507</v>
      </c>
      <c r="T55" s="4" t="s">
        <v>508</v>
      </c>
    </row>
    <row r="56" spans="1:20" x14ac:dyDescent="0.25">
      <c r="A56" s="28">
        <v>45713</v>
      </c>
      <c r="B56" s="29" t="s">
        <v>74</v>
      </c>
      <c r="C56" s="3" t="s">
        <v>21</v>
      </c>
      <c r="D56" s="3" t="s">
        <v>19</v>
      </c>
      <c r="E56" s="3">
        <v>40.229999999999997</v>
      </c>
      <c r="F56" s="3">
        <v>7.71</v>
      </c>
      <c r="G56" s="3">
        <v>0.28999999999999998</v>
      </c>
      <c r="H56" s="3">
        <v>35.869999999999997</v>
      </c>
      <c r="I56" s="3">
        <v>34.64</v>
      </c>
      <c r="J56" s="3">
        <v>1.23</v>
      </c>
      <c r="K56" s="3">
        <v>96.58</v>
      </c>
      <c r="L56" s="3">
        <v>96.38</v>
      </c>
      <c r="M56" s="3">
        <v>87.92</v>
      </c>
      <c r="N56" s="3">
        <v>81.84</v>
      </c>
      <c r="O56" s="3">
        <v>52.77</v>
      </c>
      <c r="P56" s="3">
        <v>4320.66</v>
      </c>
      <c r="Q56" s="3">
        <v>1.4710000000000001</v>
      </c>
      <c r="R56" s="3">
        <v>120.45</v>
      </c>
      <c r="S56" s="3" t="s">
        <v>507</v>
      </c>
      <c r="T56" s="5" t="s">
        <v>508</v>
      </c>
    </row>
    <row r="57" spans="1:20" x14ac:dyDescent="0.25">
      <c r="A57" s="26">
        <v>45714</v>
      </c>
      <c r="B57" s="27" t="s">
        <v>74</v>
      </c>
      <c r="C57" s="2" t="s">
        <v>21</v>
      </c>
      <c r="D57" s="2" t="s">
        <v>20</v>
      </c>
      <c r="E57" s="2">
        <v>38.71</v>
      </c>
      <c r="F57" s="2">
        <v>7.67</v>
      </c>
      <c r="G57" s="2">
        <v>0.33</v>
      </c>
      <c r="H57" s="2">
        <v>36.020000000000003</v>
      </c>
      <c r="I57" s="2">
        <v>35.9</v>
      </c>
      <c r="J57" s="2">
        <v>0.13</v>
      </c>
      <c r="K57" s="2">
        <v>99.65</v>
      </c>
      <c r="L57" s="2">
        <v>95.88</v>
      </c>
      <c r="M57" s="2">
        <v>92.77</v>
      </c>
      <c r="N57" s="2">
        <v>88.63</v>
      </c>
      <c r="O57" s="2">
        <v>53.95</v>
      </c>
      <c r="P57" s="2">
        <v>4195.53</v>
      </c>
      <c r="Q57" s="2">
        <v>1.498</v>
      </c>
      <c r="R57" s="2">
        <v>116.47</v>
      </c>
      <c r="S57" s="2" t="s">
        <v>507</v>
      </c>
      <c r="T57" s="4" t="s">
        <v>508</v>
      </c>
    </row>
    <row r="58" spans="1:20" x14ac:dyDescent="0.25">
      <c r="A58" s="28">
        <v>45715</v>
      </c>
      <c r="B58" s="29" t="s">
        <v>74</v>
      </c>
      <c r="C58" s="3" t="s">
        <v>21</v>
      </c>
      <c r="D58" s="3" t="s">
        <v>18</v>
      </c>
      <c r="E58" s="3">
        <v>40.72</v>
      </c>
      <c r="F58" s="3">
        <v>7.59</v>
      </c>
      <c r="G58" s="3">
        <v>0.41</v>
      </c>
      <c r="H58" s="3">
        <v>36.119999999999997</v>
      </c>
      <c r="I58" s="3">
        <v>35.4</v>
      </c>
      <c r="J58" s="3">
        <v>0.72</v>
      </c>
      <c r="K58" s="3">
        <v>98.01</v>
      </c>
      <c r="L58" s="3">
        <v>94.88</v>
      </c>
      <c r="M58" s="3">
        <v>93.96</v>
      </c>
      <c r="N58" s="3">
        <v>87.37</v>
      </c>
      <c r="O58" s="3">
        <v>52.67</v>
      </c>
      <c r="P58" s="3">
        <v>4192.13</v>
      </c>
      <c r="Q58" s="3">
        <v>1.458</v>
      </c>
      <c r="R58" s="3">
        <v>116.06</v>
      </c>
      <c r="S58" s="3" t="s">
        <v>507</v>
      </c>
      <c r="T58" s="5" t="s">
        <v>508</v>
      </c>
    </row>
    <row r="59" spans="1:20" x14ac:dyDescent="0.25">
      <c r="A59" s="26">
        <v>45717</v>
      </c>
      <c r="B59" s="27" t="s">
        <v>75</v>
      </c>
      <c r="C59" s="2" t="s">
        <v>21</v>
      </c>
      <c r="D59" s="2" t="s">
        <v>18</v>
      </c>
      <c r="E59" s="2">
        <v>41.55</v>
      </c>
      <c r="F59" s="2">
        <v>7.42</v>
      </c>
      <c r="G59" s="2">
        <v>0.57999999999999996</v>
      </c>
      <c r="H59" s="2">
        <v>36.72</v>
      </c>
      <c r="I59" s="2">
        <v>35.49</v>
      </c>
      <c r="J59" s="2">
        <v>1.23</v>
      </c>
      <c r="K59" s="2">
        <v>96.65</v>
      </c>
      <c r="L59" s="2">
        <v>92.75</v>
      </c>
      <c r="M59" s="2">
        <v>96.34</v>
      </c>
      <c r="N59" s="2">
        <v>86.36</v>
      </c>
      <c r="O59" s="2">
        <v>54.03</v>
      </c>
      <c r="P59" s="2">
        <v>4404.22</v>
      </c>
      <c r="Q59" s="2">
        <v>1.4710000000000001</v>
      </c>
      <c r="R59" s="2">
        <v>119.94</v>
      </c>
      <c r="S59" s="2" t="s">
        <v>507</v>
      </c>
      <c r="T59" s="4" t="s">
        <v>508</v>
      </c>
    </row>
    <row r="60" spans="1:20" x14ac:dyDescent="0.25">
      <c r="A60" s="28">
        <v>45717</v>
      </c>
      <c r="B60" s="29" t="s">
        <v>75</v>
      </c>
      <c r="C60" s="3" t="s">
        <v>21</v>
      </c>
      <c r="D60" s="3" t="s">
        <v>19</v>
      </c>
      <c r="E60" s="3">
        <v>40.93</v>
      </c>
      <c r="F60" s="3">
        <v>7.81</v>
      </c>
      <c r="G60" s="3">
        <v>0.19</v>
      </c>
      <c r="H60" s="3">
        <v>37.36</v>
      </c>
      <c r="I60" s="3">
        <v>36.979999999999997</v>
      </c>
      <c r="J60" s="3">
        <v>0.39</v>
      </c>
      <c r="K60" s="3">
        <v>98.96</v>
      </c>
      <c r="L60" s="3">
        <v>97.62</v>
      </c>
      <c r="M60" s="3">
        <v>98.5</v>
      </c>
      <c r="N60" s="3">
        <v>95.16</v>
      </c>
      <c r="O60" s="3">
        <v>56.38</v>
      </c>
      <c r="P60" s="3">
        <v>4308.7299999999996</v>
      </c>
      <c r="Q60" s="3">
        <v>1.5089999999999999</v>
      </c>
      <c r="R60" s="3">
        <v>115.32</v>
      </c>
      <c r="S60" s="3" t="s">
        <v>507</v>
      </c>
      <c r="T60" s="5" t="s">
        <v>508</v>
      </c>
    </row>
    <row r="61" spans="1:20" x14ac:dyDescent="0.25">
      <c r="A61" s="26">
        <v>45717</v>
      </c>
      <c r="B61" s="27" t="s">
        <v>75</v>
      </c>
      <c r="C61" s="2" t="s">
        <v>21</v>
      </c>
      <c r="D61" s="2" t="s">
        <v>20</v>
      </c>
      <c r="E61" s="2">
        <v>39.68</v>
      </c>
      <c r="F61" s="2">
        <v>7.96</v>
      </c>
      <c r="G61" s="2">
        <v>0.04</v>
      </c>
      <c r="H61" s="2">
        <v>38.81</v>
      </c>
      <c r="I61" s="2">
        <v>38.450000000000003</v>
      </c>
      <c r="J61" s="2">
        <v>0.36</v>
      </c>
      <c r="K61" s="2">
        <v>99.07</v>
      </c>
      <c r="L61" s="2">
        <v>99.5</v>
      </c>
      <c r="M61" s="2">
        <v>92.88</v>
      </c>
      <c r="N61" s="2">
        <v>91.56</v>
      </c>
      <c r="O61" s="2">
        <v>54.43</v>
      </c>
      <c r="P61" s="2">
        <v>4524.3599999999997</v>
      </c>
      <c r="Q61" s="2">
        <v>1.403</v>
      </c>
      <c r="R61" s="2">
        <v>116.58</v>
      </c>
      <c r="S61" s="2" t="s">
        <v>507</v>
      </c>
      <c r="T61" s="4" t="s">
        <v>508</v>
      </c>
    </row>
    <row r="62" spans="1:20" x14ac:dyDescent="0.25">
      <c r="A62" s="28">
        <v>45718</v>
      </c>
      <c r="B62" s="29" t="s">
        <v>75</v>
      </c>
      <c r="C62" s="3" t="s">
        <v>21</v>
      </c>
      <c r="D62" s="3" t="s">
        <v>19</v>
      </c>
      <c r="E62" s="3">
        <v>39.86</v>
      </c>
      <c r="F62" s="3">
        <v>7.41</v>
      </c>
      <c r="G62" s="3">
        <v>0.59</v>
      </c>
      <c r="H62" s="3">
        <v>37.07</v>
      </c>
      <c r="I62" s="3">
        <v>36.270000000000003</v>
      </c>
      <c r="J62" s="3">
        <v>0.8</v>
      </c>
      <c r="K62" s="3">
        <v>97.84</v>
      </c>
      <c r="L62" s="3">
        <v>92.62</v>
      </c>
      <c r="M62" s="3">
        <v>94.62</v>
      </c>
      <c r="N62" s="3">
        <v>85.75</v>
      </c>
      <c r="O62" s="3">
        <v>52.28</v>
      </c>
      <c r="P62" s="3">
        <v>4230.66</v>
      </c>
      <c r="Q62" s="3">
        <v>1.41</v>
      </c>
      <c r="R62" s="3">
        <v>114.13</v>
      </c>
      <c r="S62" s="3" t="s">
        <v>507</v>
      </c>
      <c r="T62" s="5" t="s">
        <v>508</v>
      </c>
    </row>
    <row r="63" spans="1:20" x14ac:dyDescent="0.25">
      <c r="A63" s="26">
        <v>45719</v>
      </c>
      <c r="B63" s="27" t="s">
        <v>75</v>
      </c>
      <c r="C63" s="2" t="s">
        <v>21</v>
      </c>
      <c r="D63" s="2" t="s">
        <v>19</v>
      </c>
      <c r="E63" s="2">
        <v>39.68</v>
      </c>
      <c r="F63" s="2">
        <v>7.71</v>
      </c>
      <c r="G63" s="2">
        <v>0.28999999999999998</v>
      </c>
      <c r="H63" s="2">
        <v>36.46</v>
      </c>
      <c r="I63" s="2">
        <v>35.049999999999997</v>
      </c>
      <c r="J63" s="2">
        <v>1.4</v>
      </c>
      <c r="K63" s="2">
        <v>96.15</v>
      </c>
      <c r="L63" s="2">
        <v>96.38</v>
      </c>
      <c r="M63" s="2">
        <v>91.24</v>
      </c>
      <c r="N63" s="2">
        <v>84.54</v>
      </c>
      <c r="O63" s="2">
        <v>52.63</v>
      </c>
      <c r="P63" s="2">
        <v>4339.7</v>
      </c>
      <c r="Q63" s="2">
        <v>1.444</v>
      </c>
      <c r="R63" s="2">
        <v>119.04</v>
      </c>
      <c r="S63" s="2" t="s">
        <v>507</v>
      </c>
      <c r="T63" s="4" t="s">
        <v>508</v>
      </c>
    </row>
    <row r="64" spans="1:20" x14ac:dyDescent="0.25">
      <c r="A64" s="28">
        <v>45719</v>
      </c>
      <c r="B64" s="29" t="s">
        <v>75</v>
      </c>
      <c r="C64" s="3" t="s">
        <v>21</v>
      </c>
      <c r="D64" s="3" t="s">
        <v>18</v>
      </c>
      <c r="E64" s="3">
        <v>40.28</v>
      </c>
      <c r="F64" s="3">
        <v>7.94</v>
      </c>
      <c r="G64" s="3">
        <v>0.06</v>
      </c>
      <c r="H64" s="3">
        <v>38.94</v>
      </c>
      <c r="I64" s="3">
        <v>38.39</v>
      </c>
      <c r="J64" s="3">
        <v>0.55000000000000004</v>
      </c>
      <c r="K64" s="3">
        <v>98.59</v>
      </c>
      <c r="L64" s="3">
        <v>99.25</v>
      </c>
      <c r="M64" s="3">
        <v>99.08</v>
      </c>
      <c r="N64" s="3">
        <v>96.95</v>
      </c>
      <c r="O64" s="3">
        <v>55.58</v>
      </c>
      <c r="P64" s="3">
        <v>4529.18</v>
      </c>
      <c r="Q64" s="3">
        <v>1.427</v>
      </c>
      <c r="R64" s="3">
        <v>116.3</v>
      </c>
      <c r="S64" s="3" t="s">
        <v>507</v>
      </c>
      <c r="T64" s="5" t="s">
        <v>508</v>
      </c>
    </row>
    <row r="65" spans="1:20" x14ac:dyDescent="0.25">
      <c r="A65" s="26">
        <v>45720</v>
      </c>
      <c r="B65" s="27" t="s">
        <v>75</v>
      </c>
      <c r="C65" s="2" t="s">
        <v>21</v>
      </c>
      <c r="D65" s="2" t="s">
        <v>19</v>
      </c>
      <c r="E65" s="2">
        <v>38.020000000000003</v>
      </c>
      <c r="F65" s="2">
        <v>7.68</v>
      </c>
      <c r="G65" s="2">
        <v>0.32</v>
      </c>
      <c r="H65" s="2">
        <v>38.33</v>
      </c>
      <c r="I65" s="2">
        <v>37.979999999999997</v>
      </c>
      <c r="J65" s="2">
        <v>0.35</v>
      </c>
      <c r="K65" s="2">
        <v>99.09</v>
      </c>
      <c r="L65" s="2">
        <v>96</v>
      </c>
      <c r="M65" s="2">
        <v>96.66</v>
      </c>
      <c r="N65" s="2">
        <v>91.94</v>
      </c>
      <c r="O65" s="2">
        <v>55.92</v>
      </c>
      <c r="P65" s="2">
        <v>4590.66</v>
      </c>
      <c r="Q65" s="2">
        <v>1.4590000000000001</v>
      </c>
      <c r="R65" s="2">
        <v>119.77</v>
      </c>
      <c r="S65" s="2" t="s">
        <v>507</v>
      </c>
      <c r="T65" s="4" t="s">
        <v>508</v>
      </c>
    </row>
    <row r="66" spans="1:20" x14ac:dyDescent="0.25">
      <c r="A66" s="28">
        <v>45723</v>
      </c>
      <c r="B66" s="29" t="s">
        <v>75</v>
      </c>
      <c r="C66" s="3" t="s">
        <v>21</v>
      </c>
      <c r="D66" s="3" t="s">
        <v>18</v>
      </c>
      <c r="E66" s="3">
        <v>39.43</v>
      </c>
      <c r="F66" s="3">
        <v>7.33</v>
      </c>
      <c r="G66" s="3">
        <v>0.67</v>
      </c>
      <c r="H66" s="3">
        <v>36.090000000000003</v>
      </c>
      <c r="I66" s="3">
        <v>35.119999999999997</v>
      </c>
      <c r="J66" s="3">
        <v>0.98</v>
      </c>
      <c r="K66" s="3">
        <v>97.29</v>
      </c>
      <c r="L66" s="3">
        <v>91.62</v>
      </c>
      <c r="M66" s="3">
        <v>98.14</v>
      </c>
      <c r="N66" s="3">
        <v>87.49</v>
      </c>
      <c r="O66" s="3">
        <v>53.85</v>
      </c>
      <c r="P66" s="3">
        <v>4333.26</v>
      </c>
      <c r="Q66" s="3">
        <v>1.492</v>
      </c>
      <c r="R66" s="3">
        <v>120.06</v>
      </c>
      <c r="S66" s="3" t="s">
        <v>507</v>
      </c>
      <c r="T66" s="5" t="s">
        <v>508</v>
      </c>
    </row>
    <row r="67" spans="1:20" x14ac:dyDescent="0.25">
      <c r="A67" s="26">
        <v>45723</v>
      </c>
      <c r="B67" s="27" t="s">
        <v>75</v>
      </c>
      <c r="C67" s="2" t="s">
        <v>21</v>
      </c>
      <c r="D67" s="2" t="s">
        <v>20</v>
      </c>
      <c r="E67" s="2">
        <v>37.659999999999997</v>
      </c>
      <c r="F67" s="2">
        <v>7.68</v>
      </c>
      <c r="G67" s="2">
        <v>0.32</v>
      </c>
      <c r="H67" s="2">
        <v>36.15</v>
      </c>
      <c r="I67" s="2">
        <v>35.770000000000003</v>
      </c>
      <c r="J67" s="2">
        <v>0.38</v>
      </c>
      <c r="K67" s="2">
        <v>98.95</v>
      </c>
      <c r="L67" s="2">
        <v>96</v>
      </c>
      <c r="M67" s="2">
        <v>96.58</v>
      </c>
      <c r="N67" s="2">
        <v>91.74</v>
      </c>
      <c r="O67" s="2">
        <v>53.13</v>
      </c>
      <c r="P67" s="2">
        <v>4181.91</v>
      </c>
      <c r="Q67" s="2">
        <v>1.47</v>
      </c>
      <c r="R67" s="2">
        <v>115.69</v>
      </c>
      <c r="S67" s="2" t="s">
        <v>507</v>
      </c>
      <c r="T67" s="4" t="s">
        <v>508</v>
      </c>
    </row>
    <row r="68" spans="1:20" x14ac:dyDescent="0.25">
      <c r="A68" s="28">
        <v>45723</v>
      </c>
      <c r="B68" s="29" t="s">
        <v>75</v>
      </c>
      <c r="C68" s="3" t="s">
        <v>21</v>
      </c>
      <c r="D68" s="3" t="s">
        <v>19</v>
      </c>
      <c r="E68" s="3">
        <v>38.840000000000003</v>
      </c>
      <c r="F68" s="3">
        <v>7.89</v>
      </c>
      <c r="G68" s="3">
        <v>0.11</v>
      </c>
      <c r="H68" s="3">
        <v>36.29</v>
      </c>
      <c r="I68" s="3">
        <v>35.549999999999997</v>
      </c>
      <c r="J68" s="3">
        <v>0.74</v>
      </c>
      <c r="K68" s="3">
        <v>97.96</v>
      </c>
      <c r="L68" s="3">
        <v>98.62</v>
      </c>
      <c r="M68" s="3">
        <v>98.92</v>
      </c>
      <c r="N68" s="3">
        <v>95.57</v>
      </c>
      <c r="O68" s="3">
        <v>51.64</v>
      </c>
      <c r="P68" s="3">
        <v>4364.58</v>
      </c>
      <c r="Q68" s="3">
        <v>1.423</v>
      </c>
      <c r="R68" s="3">
        <v>120.26</v>
      </c>
      <c r="S68" s="3" t="s">
        <v>507</v>
      </c>
      <c r="T68" s="5" t="s">
        <v>508</v>
      </c>
    </row>
    <row r="69" spans="1:20" x14ac:dyDescent="0.25">
      <c r="A69" s="26">
        <v>45725</v>
      </c>
      <c r="B69" s="27" t="s">
        <v>75</v>
      </c>
      <c r="C69" s="2" t="s">
        <v>21</v>
      </c>
      <c r="D69" s="2" t="s">
        <v>19</v>
      </c>
      <c r="E69" s="2">
        <v>40.35</v>
      </c>
      <c r="F69" s="2">
        <v>7.45</v>
      </c>
      <c r="G69" s="2">
        <v>0.55000000000000004</v>
      </c>
      <c r="H69" s="2">
        <v>36.549999999999997</v>
      </c>
      <c r="I69" s="2">
        <v>36.46</v>
      </c>
      <c r="J69" s="2">
        <v>0.09</v>
      </c>
      <c r="K69" s="2">
        <v>99.76</v>
      </c>
      <c r="L69" s="2">
        <v>93.12</v>
      </c>
      <c r="M69" s="2">
        <v>98.91</v>
      </c>
      <c r="N69" s="2">
        <v>91.89</v>
      </c>
      <c r="O69" s="2">
        <v>53.73</v>
      </c>
      <c r="P69" s="2">
        <v>4219.6000000000004</v>
      </c>
      <c r="Q69" s="2">
        <v>1.47</v>
      </c>
      <c r="R69" s="2">
        <v>115.46</v>
      </c>
      <c r="S69" s="2" t="s">
        <v>507</v>
      </c>
      <c r="T69" s="4" t="s">
        <v>508</v>
      </c>
    </row>
    <row r="70" spans="1:20" x14ac:dyDescent="0.25">
      <c r="A70" s="28">
        <v>45725</v>
      </c>
      <c r="B70" s="29" t="s">
        <v>75</v>
      </c>
      <c r="C70" s="3" t="s">
        <v>21</v>
      </c>
      <c r="D70" s="3" t="s">
        <v>18</v>
      </c>
      <c r="E70" s="3">
        <v>40.97</v>
      </c>
      <c r="F70" s="3">
        <v>7.78</v>
      </c>
      <c r="G70" s="3">
        <v>0.22</v>
      </c>
      <c r="H70" s="3">
        <v>39.53</v>
      </c>
      <c r="I70" s="3">
        <v>38.83</v>
      </c>
      <c r="J70" s="3">
        <v>0.7</v>
      </c>
      <c r="K70" s="3">
        <v>98.24</v>
      </c>
      <c r="L70" s="3">
        <v>97.25</v>
      </c>
      <c r="M70" s="3">
        <v>98.95</v>
      </c>
      <c r="N70" s="3">
        <v>94.54</v>
      </c>
      <c r="O70" s="3">
        <v>57.28</v>
      </c>
      <c r="P70" s="3">
        <v>4527.08</v>
      </c>
      <c r="Q70" s="3">
        <v>1.4490000000000001</v>
      </c>
      <c r="R70" s="3">
        <v>114.53</v>
      </c>
      <c r="S70" s="3" t="s">
        <v>507</v>
      </c>
      <c r="T70" s="5" t="s">
        <v>508</v>
      </c>
    </row>
    <row r="71" spans="1:20" x14ac:dyDescent="0.25">
      <c r="A71" s="26">
        <v>45725</v>
      </c>
      <c r="B71" s="27" t="s">
        <v>75</v>
      </c>
      <c r="C71" s="2" t="s">
        <v>21</v>
      </c>
      <c r="D71" s="2" t="s">
        <v>20</v>
      </c>
      <c r="E71" s="2">
        <v>39.130000000000003</v>
      </c>
      <c r="F71" s="2">
        <v>7.88</v>
      </c>
      <c r="G71" s="2">
        <v>0.12</v>
      </c>
      <c r="H71" s="2">
        <v>37.01</v>
      </c>
      <c r="I71" s="2">
        <v>35.93</v>
      </c>
      <c r="J71" s="2">
        <v>1.07</v>
      </c>
      <c r="K71" s="2">
        <v>97.1</v>
      </c>
      <c r="L71" s="2">
        <v>98.5</v>
      </c>
      <c r="M71" s="2">
        <v>93.48</v>
      </c>
      <c r="N71" s="2">
        <v>89.4</v>
      </c>
      <c r="O71" s="2">
        <v>55.53</v>
      </c>
      <c r="P71" s="2">
        <v>4458.13</v>
      </c>
      <c r="Q71" s="2">
        <v>1.5009999999999999</v>
      </c>
      <c r="R71" s="2">
        <v>120.47</v>
      </c>
      <c r="S71" s="2" t="s">
        <v>507</v>
      </c>
      <c r="T71" s="4" t="s">
        <v>508</v>
      </c>
    </row>
    <row r="72" spans="1:20" x14ac:dyDescent="0.25">
      <c r="A72" s="28">
        <v>45726</v>
      </c>
      <c r="B72" s="29" t="s">
        <v>75</v>
      </c>
      <c r="C72" s="3" t="s">
        <v>21</v>
      </c>
      <c r="D72" s="3" t="s">
        <v>20</v>
      </c>
      <c r="E72" s="3">
        <v>40.11</v>
      </c>
      <c r="F72" s="3">
        <v>7.6</v>
      </c>
      <c r="G72" s="3">
        <v>0.4</v>
      </c>
      <c r="H72" s="3">
        <v>34.869999999999997</v>
      </c>
      <c r="I72" s="3">
        <v>34.33</v>
      </c>
      <c r="J72" s="3">
        <v>0.54</v>
      </c>
      <c r="K72" s="3">
        <v>98.46</v>
      </c>
      <c r="L72" s="3">
        <v>95</v>
      </c>
      <c r="M72" s="3">
        <v>97.3</v>
      </c>
      <c r="N72" s="3">
        <v>91.01</v>
      </c>
      <c r="O72" s="3">
        <v>51.65</v>
      </c>
      <c r="P72" s="3">
        <v>4105.3599999999997</v>
      </c>
      <c r="Q72" s="3">
        <v>1.4810000000000001</v>
      </c>
      <c r="R72" s="3">
        <v>117.73</v>
      </c>
      <c r="S72" s="3" t="s">
        <v>507</v>
      </c>
      <c r="T72" s="5" t="s">
        <v>508</v>
      </c>
    </row>
    <row r="73" spans="1:20" x14ac:dyDescent="0.25">
      <c r="A73" s="26">
        <v>45726</v>
      </c>
      <c r="B73" s="27" t="s">
        <v>75</v>
      </c>
      <c r="C73" s="2" t="s">
        <v>21</v>
      </c>
      <c r="D73" s="2" t="s">
        <v>18</v>
      </c>
      <c r="E73" s="2">
        <v>42</v>
      </c>
      <c r="F73" s="2">
        <v>7.95</v>
      </c>
      <c r="G73" s="2">
        <v>0.05</v>
      </c>
      <c r="H73" s="2">
        <v>40.26</v>
      </c>
      <c r="I73" s="2">
        <v>39.32</v>
      </c>
      <c r="J73" s="2">
        <v>0.94</v>
      </c>
      <c r="K73" s="2">
        <v>97.67</v>
      </c>
      <c r="L73" s="2">
        <v>99.38</v>
      </c>
      <c r="M73" s="2">
        <v>97.61</v>
      </c>
      <c r="N73" s="2">
        <v>94.74</v>
      </c>
      <c r="O73" s="2">
        <v>59.28</v>
      </c>
      <c r="P73" s="2">
        <v>4753.79</v>
      </c>
      <c r="Q73" s="2">
        <v>1.472</v>
      </c>
      <c r="R73" s="2">
        <v>118.07</v>
      </c>
      <c r="S73" s="2" t="s">
        <v>507</v>
      </c>
      <c r="T73" s="4" t="s">
        <v>508</v>
      </c>
    </row>
    <row r="74" spans="1:20" x14ac:dyDescent="0.25">
      <c r="A74" s="28">
        <v>45728</v>
      </c>
      <c r="B74" s="29" t="s">
        <v>75</v>
      </c>
      <c r="C74" s="3" t="s">
        <v>21</v>
      </c>
      <c r="D74" s="3" t="s">
        <v>19</v>
      </c>
      <c r="E74" s="3">
        <v>39.51</v>
      </c>
      <c r="F74" s="3">
        <v>7.37</v>
      </c>
      <c r="G74" s="3">
        <v>0.63</v>
      </c>
      <c r="H74" s="3">
        <v>33.74</v>
      </c>
      <c r="I74" s="3">
        <v>33.26</v>
      </c>
      <c r="J74" s="3">
        <v>0.47</v>
      </c>
      <c r="K74" s="3">
        <v>98.6</v>
      </c>
      <c r="L74" s="3">
        <v>92.12</v>
      </c>
      <c r="M74" s="3">
        <v>93.33</v>
      </c>
      <c r="N74" s="3">
        <v>84.77</v>
      </c>
      <c r="O74" s="3">
        <v>51.53</v>
      </c>
      <c r="P74" s="3">
        <v>3890.3</v>
      </c>
      <c r="Q74" s="3">
        <v>1.5269999999999999</v>
      </c>
      <c r="R74" s="3">
        <v>115.31</v>
      </c>
      <c r="S74" s="3" t="s">
        <v>507</v>
      </c>
      <c r="T74" s="5" t="s">
        <v>508</v>
      </c>
    </row>
    <row r="75" spans="1:20" x14ac:dyDescent="0.25">
      <c r="A75" s="26">
        <v>45728</v>
      </c>
      <c r="B75" s="27" t="s">
        <v>75</v>
      </c>
      <c r="C75" s="2" t="s">
        <v>21</v>
      </c>
      <c r="D75" s="2" t="s">
        <v>18</v>
      </c>
      <c r="E75" s="2">
        <v>40.11</v>
      </c>
      <c r="F75" s="2">
        <v>7.46</v>
      </c>
      <c r="G75" s="2">
        <v>0.54</v>
      </c>
      <c r="H75" s="2">
        <v>37.49</v>
      </c>
      <c r="I75" s="2">
        <v>36.659999999999997</v>
      </c>
      <c r="J75" s="2">
        <v>0.83</v>
      </c>
      <c r="K75" s="2">
        <v>97.78</v>
      </c>
      <c r="L75" s="2">
        <v>93.25</v>
      </c>
      <c r="M75" s="2">
        <v>92.96</v>
      </c>
      <c r="N75" s="2">
        <v>84.76</v>
      </c>
      <c r="O75" s="2">
        <v>54.33</v>
      </c>
      <c r="P75" s="2">
        <v>4520.05</v>
      </c>
      <c r="Q75" s="2">
        <v>1.4490000000000001</v>
      </c>
      <c r="R75" s="2">
        <v>120.56</v>
      </c>
      <c r="S75" s="2" t="s">
        <v>507</v>
      </c>
      <c r="T75" s="4" t="s">
        <v>508</v>
      </c>
    </row>
    <row r="76" spans="1:20" x14ac:dyDescent="0.25">
      <c r="A76" s="28">
        <v>45729</v>
      </c>
      <c r="B76" s="29" t="s">
        <v>75</v>
      </c>
      <c r="C76" s="3" t="s">
        <v>21</v>
      </c>
      <c r="D76" s="3" t="s">
        <v>19</v>
      </c>
      <c r="E76" s="3">
        <v>38.78</v>
      </c>
      <c r="F76" s="3">
        <v>7.72</v>
      </c>
      <c r="G76" s="3">
        <v>0.28000000000000003</v>
      </c>
      <c r="H76" s="3">
        <v>37.33</v>
      </c>
      <c r="I76" s="3">
        <v>37.119999999999997</v>
      </c>
      <c r="J76" s="3">
        <v>0.21</v>
      </c>
      <c r="K76" s="3">
        <v>99.45</v>
      </c>
      <c r="L76" s="3">
        <v>96.5</v>
      </c>
      <c r="M76" s="3">
        <v>97.69</v>
      </c>
      <c r="N76" s="3">
        <v>93.75</v>
      </c>
      <c r="O76" s="3">
        <v>53.88</v>
      </c>
      <c r="P76" s="3">
        <v>4407.28</v>
      </c>
      <c r="Q76" s="3">
        <v>1.4430000000000001</v>
      </c>
      <c r="R76" s="3">
        <v>118.07</v>
      </c>
      <c r="S76" s="3" t="s">
        <v>507</v>
      </c>
      <c r="T76" s="5" t="s">
        <v>508</v>
      </c>
    </row>
    <row r="77" spans="1:20" x14ac:dyDescent="0.25">
      <c r="A77" s="26">
        <v>45730</v>
      </c>
      <c r="B77" s="27" t="s">
        <v>75</v>
      </c>
      <c r="C77" s="2" t="s">
        <v>21</v>
      </c>
      <c r="D77" s="2" t="s">
        <v>18</v>
      </c>
      <c r="E77" s="2">
        <v>38.85</v>
      </c>
      <c r="F77" s="2">
        <v>7.78</v>
      </c>
      <c r="G77" s="2">
        <v>0.22</v>
      </c>
      <c r="H77" s="2">
        <v>36.65</v>
      </c>
      <c r="I77" s="2">
        <v>35.880000000000003</v>
      </c>
      <c r="J77" s="2">
        <v>0.77</v>
      </c>
      <c r="K77" s="2">
        <v>97.9</v>
      </c>
      <c r="L77" s="2">
        <v>97.25</v>
      </c>
      <c r="M77" s="2">
        <v>86.85</v>
      </c>
      <c r="N77" s="2">
        <v>82.69</v>
      </c>
      <c r="O77" s="2">
        <v>53.47</v>
      </c>
      <c r="P77" s="2">
        <v>4244.42</v>
      </c>
      <c r="Q77" s="2">
        <v>1.4590000000000001</v>
      </c>
      <c r="R77" s="2">
        <v>115.8</v>
      </c>
      <c r="S77" s="2" t="s">
        <v>507</v>
      </c>
      <c r="T77" s="4" t="s">
        <v>508</v>
      </c>
    </row>
    <row r="78" spans="1:20" x14ac:dyDescent="0.25">
      <c r="A78" s="28">
        <v>45731</v>
      </c>
      <c r="B78" s="29" t="s">
        <v>75</v>
      </c>
      <c r="C78" s="3" t="s">
        <v>21</v>
      </c>
      <c r="D78" s="3" t="s">
        <v>20</v>
      </c>
      <c r="E78" s="3">
        <v>39.65</v>
      </c>
      <c r="F78" s="3">
        <v>6.89</v>
      </c>
      <c r="G78" s="3">
        <v>1.1100000000000001</v>
      </c>
      <c r="H78" s="3">
        <v>34.21</v>
      </c>
      <c r="I78" s="3">
        <v>33.47</v>
      </c>
      <c r="J78" s="3">
        <v>0.74</v>
      </c>
      <c r="K78" s="3">
        <v>97.84</v>
      </c>
      <c r="L78" s="3">
        <v>86.12</v>
      </c>
      <c r="M78" s="3">
        <v>91.51</v>
      </c>
      <c r="N78" s="3">
        <v>77.11</v>
      </c>
      <c r="O78" s="3">
        <v>51.53</v>
      </c>
      <c r="P78" s="3">
        <v>4020.42</v>
      </c>
      <c r="Q78" s="3">
        <v>1.506</v>
      </c>
      <c r="R78" s="3">
        <v>117.51</v>
      </c>
      <c r="S78" s="3" t="s">
        <v>507</v>
      </c>
      <c r="T78" s="5" t="s">
        <v>508</v>
      </c>
    </row>
    <row r="79" spans="1:20" x14ac:dyDescent="0.25">
      <c r="A79" s="26">
        <v>45731</v>
      </c>
      <c r="B79" s="27" t="s">
        <v>75</v>
      </c>
      <c r="C79" s="2" t="s">
        <v>21</v>
      </c>
      <c r="D79" s="2" t="s">
        <v>18</v>
      </c>
      <c r="E79" s="2">
        <v>41.52</v>
      </c>
      <c r="F79" s="2">
        <v>7.55</v>
      </c>
      <c r="G79" s="2">
        <v>0.45</v>
      </c>
      <c r="H79" s="2">
        <v>38.04</v>
      </c>
      <c r="I79" s="2">
        <v>37.07</v>
      </c>
      <c r="J79" s="2">
        <v>0.98</v>
      </c>
      <c r="K79" s="2">
        <v>97.43</v>
      </c>
      <c r="L79" s="2">
        <v>94.38</v>
      </c>
      <c r="M79" s="2">
        <v>96.53</v>
      </c>
      <c r="N79" s="2">
        <v>88.76</v>
      </c>
      <c r="O79" s="2">
        <v>56.04</v>
      </c>
      <c r="P79" s="2">
        <v>4618.8599999999997</v>
      </c>
      <c r="Q79" s="2">
        <v>1.4730000000000001</v>
      </c>
      <c r="R79" s="2">
        <v>121.41</v>
      </c>
      <c r="S79" s="2" t="s">
        <v>507</v>
      </c>
      <c r="T79" s="4" t="s">
        <v>508</v>
      </c>
    </row>
    <row r="80" spans="1:20" x14ac:dyDescent="0.25">
      <c r="A80" s="28">
        <v>45731</v>
      </c>
      <c r="B80" s="29" t="s">
        <v>75</v>
      </c>
      <c r="C80" s="3" t="s">
        <v>21</v>
      </c>
      <c r="D80" s="3" t="s">
        <v>19</v>
      </c>
      <c r="E80" s="3">
        <v>40.89</v>
      </c>
      <c r="F80" s="3">
        <v>7.78</v>
      </c>
      <c r="G80" s="3">
        <v>0.22</v>
      </c>
      <c r="H80" s="3">
        <v>35.619999999999997</v>
      </c>
      <c r="I80" s="3">
        <v>35.4</v>
      </c>
      <c r="J80" s="3">
        <v>0.22</v>
      </c>
      <c r="K80" s="3">
        <v>99.39</v>
      </c>
      <c r="L80" s="3">
        <v>97.25</v>
      </c>
      <c r="M80" s="3">
        <v>99.6</v>
      </c>
      <c r="N80" s="3">
        <v>96.27</v>
      </c>
      <c r="O80" s="3">
        <v>51.58</v>
      </c>
      <c r="P80" s="3">
        <v>4177.3500000000004</v>
      </c>
      <c r="Q80" s="3">
        <v>1.448</v>
      </c>
      <c r="R80" s="3">
        <v>117.28</v>
      </c>
      <c r="S80" s="3" t="s">
        <v>507</v>
      </c>
      <c r="T80" s="5" t="s">
        <v>508</v>
      </c>
    </row>
    <row r="81" spans="1:20" x14ac:dyDescent="0.25">
      <c r="A81" s="26">
        <v>45732</v>
      </c>
      <c r="B81" s="27" t="s">
        <v>75</v>
      </c>
      <c r="C81" s="2" t="s">
        <v>21</v>
      </c>
      <c r="D81" s="2" t="s">
        <v>18</v>
      </c>
      <c r="E81" s="2">
        <v>40.17</v>
      </c>
      <c r="F81" s="2">
        <v>7.76</v>
      </c>
      <c r="G81" s="2">
        <v>0.24</v>
      </c>
      <c r="H81" s="2">
        <v>40.78</v>
      </c>
      <c r="I81" s="2">
        <v>39.92</v>
      </c>
      <c r="J81" s="2">
        <v>0.86</v>
      </c>
      <c r="K81" s="2">
        <v>97.89</v>
      </c>
      <c r="L81" s="2">
        <v>97</v>
      </c>
      <c r="M81" s="2">
        <v>101.06</v>
      </c>
      <c r="N81" s="2">
        <v>95.96</v>
      </c>
      <c r="O81" s="2">
        <v>59.22</v>
      </c>
      <c r="P81" s="2">
        <v>4935.17</v>
      </c>
      <c r="Q81" s="2">
        <v>1.452</v>
      </c>
      <c r="R81" s="2">
        <v>121.01</v>
      </c>
      <c r="S81" s="2" t="s">
        <v>507</v>
      </c>
      <c r="T81" s="4" t="s">
        <v>508</v>
      </c>
    </row>
    <row r="82" spans="1:20" x14ac:dyDescent="0.25">
      <c r="A82" s="28">
        <v>45733</v>
      </c>
      <c r="B82" s="29" t="s">
        <v>75</v>
      </c>
      <c r="C82" s="3" t="s">
        <v>21</v>
      </c>
      <c r="D82" s="3" t="s">
        <v>20</v>
      </c>
      <c r="E82" s="3">
        <v>38.74</v>
      </c>
      <c r="F82" s="3">
        <v>7.55</v>
      </c>
      <c r="G82" s="3">
        <v>0.45</v>
      </c>
      <c r="H82" s="3">
        <v>35.520000000000003</v>
      </c>
      <c r="I82" s="3">
        <v>35.36</v>
      </c>
      <c r="J82" s="3">
        <v>0.16</v>
      </c>
      <c r="K82" s="3">
        <v>99.54</v>
      </c>
      <c r="L82" s="3">
        <v>94.38</v>
      </c>
      <c r="M82" s="3">
        <v>94.26</v>
      </c>
      <c r="N82" s="3">
        <v>88.55</v>
      </c>
      <c r="O82" s="3">
        <v>51.91</v>
      </c>
      <c r="P82" s="3">
        <v>4144.82</v>
      </c>
      <c r="Q82" s="3">
        <v>1.4610000000000001</v>
      </c>
      <c r="R82" s="3">
        <v>116.68</v>
      </c>
      <c r="S82" s="3" t="s">
        <v>507</v>
      </c>
      <c r="T82" s="5" t="s">
        <v>508</v>
      </c>
    </row>
    <row r="83" spans="1:20" x14ac:dyDescent="0.25">
      <c r="A83" s="26">
        <v>45733</v>
      </c>
      <c r="B83" s="27" t="s">
        <v>75</v>
      </c>
      <c r="C83" s="2" t="s">
        <v>21</v>
      </c>
      <c r="D83" s="2" t="s">
        <v>19</v>
      </c>
      <c r="E83" s="2">
        <v>39.96</v>
      </c>
      <c r="F83" s="2">
        <v>7.61</v>
      </c>
      <c r="G83" s="2">
        <v>0.39</v>
      </c>
      <c r="H83" s="2">
        <v>37.1</v>
      </c>
      <c r="I83" s="2">
        <v>37.049999999999997</v>
      </c>
      <c r="J83" s="2">
        <v>0.06</v>
      </c>
      <c r="K83" s="2">
        <v>99.85</v>
      </c>
      <c r="L83" s="2">
        <v>95.12</v>
      </c>
      <c r="M83" s="2">
        <v>94.83</v>
      </c>
      <c r="N83" s="2">
        <v>90.07</v>
      </c>
      <c r="O83" s="2">
        <v>52.86</v>
      </c>
      <c r="P83" s="2">
        <v>4391.51</v>
      </c>
      <c r="Q83" s="2">
        <v>1.425</v>
      </c>
      <c r="R83" s="2">
        <v>118.36</v>
      </c>
      <c r="S83" s="2" t="s">
        <v>507</v>
      </c>
      <c r="T83" s="4" t="s">
        <v>508</v>
      </c>
    </row>
    <row r="84" spans="1:20" x14ac:dyDescent="0.25">
      <c r="A84" s="28">
        <v>45733</v>
      </c>
      <c r="B84" s="29" t="s">
        <v>75</v>
      </c>
      <c r="C84" s="3" t="s">
        <v>21</v>
      </c>
      <c r="D84" s="3" t="s">
        <v>18</v>
      </c>
      <c r="E84" s="3">
        <v>40.56</v>
      </c>
      <c r="F84" s="3">
        <v>7.69</v>
      </c>
      <c r="G84" s="3">
        <v>0.31</v>
      </c>
      <c r="H84" s="3">
        <v>36.130000000000003</v>
      </c>
      <c r="I84" s="3">
        <v>35.74</v>
      </c>
      <c r="J84" s="3">
        <v>0.39</v>
      </c>
      <c r="K84" s="3">
        <v>98.93</v>
      </c>
      <c r="L84" s="3">
        <v>96.12</v>
      </c>
      <c r="M84" s="3">
        <v>95.56</v>
      </c>
      <c r="N84" s="3">
        <v>90.87</v>
      </c>
      <c r="O84" s="3">
        <v>53.68</v>
      </c>
      <c r="P84" s="3">
        <v>4356.08</v>
      </c>
      <c r="Q84" s="3">
        <v>1.486</v>
      </c>
      <c r="R84" s="3">
        <v>120.58</v>
      </c>
      <c r="S84" s="3" t="s">
        <v>507</v>
      </c>
      <c r="T84" s="5" t="s">
        <v>508</v>
      </c>
    </row>
    <row r="85" spans="1:20" x14ac:dyDescent="0.25">
      <c r="A85" s="26">
        <v>45734</v>
      </c>
      <c r="B85" s="27" t="s">
        <v>75</v>
      </c>
      <c r="C85" s="2" t="s">
        <v>21</v>
      </c>
      <c r="D85" s="2" t="s">
        <v>19</v>
      </c>
      <c r="E85" s="2">
        <v>37.97</v>
      </c>
      <c r="F85" s="2">
        <v>7.69</v>
      </c>
      <c r="G85" s="2">
        <v>0.31</v>
      </c>
      <c r="H85" s="2">
        <v>35.159999999999997</v>
      </c>
      <c r="I85" s="2">
        <v>34.869999999999997</v>
      </c>
      <c r="J85" s="2">
        <v>0.28999999999999998</v>
      </c>
      <c r="K85" s="2">
        <v>99.18</v>
      </c>
      <c r="L85" s="2">
        <v>96.12</v>
      </c>
      <c r="M85" s="2">
        <v>99.47</v>
      </c>
      <c r="N85" s="2">
        <v>94.83</v>
      </c>
      <c r="O85" s="2">
        <v>51.57</v>
      </c>
      <c r="P85" s="2">
        <v>4166.38</v>
      </c>
      <c r="Q85" s="2">
        <v>1.4670000000000001</v>
      </c>
      <c r="R85" s="2">
        <v>118.51</v>
      </c>
      <c r="S85" s="2" t="s">
        <v>507</v>
      </c>
      <c r="T85" s="4" t="s">
        <v>508</v>
      </c>
    </row>
    <row r="86" spans="1:20" x14ac:dyDescent="0.25">
      <c r="A86" s="28">
        <v>45735</v>
      </c>
      <c r="B86" s="29" t="s">
        <v>75</v>
      </c>
      <c r="C86" s="3" t="s">
        <v>21</v>
      </c>
      <c r="D86" s="3" t="s">
        <v>19</v>
      </c>
      <c r="E86" s="3">
        <v>40.549999999999997</v>
      </c>
      <c r="F86" s="3">
        <v>7.45</v>
      </c>
      <c r="G86" s="3">
        <v>0.55000000000000004</v>
      </c>
      <c r="H86" s="3">
        <v>38.979999999999997</v>
      </c>
      <c r="I86" s="3">
        <v>38.71</v>
      </c>
      <c r="J86" s="3">
        <v>0.27</v>
      </c>
      <c r="K86" s="3">
        <v>99.32</v>
      </c>
      <c r="L86" s="3">
        <v>93.12</v>
      </c>
      <c r="M86" s="3">
        <v>94.19</v>
      </c>
      <c r="N86" s="3">
        <v>87.12</v>
      </c>
      <c r="O86" s="3">
        <v>55.73</v>
      </c>
      <c r="P86" s="3">
        <v>4544.1400000000003</v>
      </c>
      <c r="Q86" s="3">
        <v>1.43</v>
      </c>
      <c r="R86" s="3">
        <v>116.59</v>
      </c>
      <c r="S86" s="3" t="s">
        <v>507</v>
      </c>
      <c r="T86" s="5" t="s">
        <v>508</v>
      </c>
    </row>
    <row r="87" spans="1:20" x14ac:dyDescent="0.25">
      <c r="A87" s="26">
        <v>45735</v>
      </c>
      <c r="B87" s="27" t="s">
        <v>75</v>
      </c>
      <c r="C87" s="2" t="s">
        <v>21</v>
      </c>
      <c r="D87" s="2" t="s">
        <v>18</v>
      </c>
      <c r="E87" s="2">
        <v>41.17</v>
      </c>
      <c r="F87" s="2">
        <v>7.89</v>
      </c>
      <c r="G87" s="2">
        <v>0.11</v>
      </c>
      <c r="H87" s="2">
        <v>37.44</v>
      </c>
      <c r="I87" s="2">
        <v>36.5</v>
      </c>
      <c r="J87" s="2">
        <v>0.94</v>
      </c>
      <c r="K87" s="2">
        <v>97.49</v>
      </c>
      <c r="L87" s="2">
        <v>98.62</v>
      </c>
      <c r="M87" s="2">
        <v>90.57</v>
      </c>
      <c r="N87" s="2">
        <v>87.08</v>
      </c>
      <c r="O87" s="2">
        <v>53.62</v>
      </c>
      <c r="P87" s="2">
        <v>4357.59</v>
      </c>
      <c r="Q87" s="2">
        <v>1.4319999999999999</v>
      </c>
      <c r="R87" s="2">
        <v>116.39</v>
      </c>
      <c r="S87" s="2" t="s">
        <v>507</v>
      </c>
      <c r="T87" s="4" t="s">
        <v>508</v>
      </c>
    </row>
    <row r="88" spans="1:20" x14ac:dyDescent="0.25">
      <c r="A88" s="28">
        <v>45737</v>
      </c>
      <c r="B88" s="29" t="s">
        <v>75</v>
      </c>
      <c r="C88" s="3" t="s">
        <v>21</v>
      </c>
      <c r="D88" s="3" t="s">
        <v>18</v>
      </c>
      <c r="E88" s="3">
        <v>40.98</v>
      </c>
      <c r="F88" s="3">
        <v>7.53</v>
      </c>
      <c r="G88" s="3">
        <v>0.47</v>
      </c>
      <c r="H88" s="3">
        <v>36.71</v>
      </c>
      <c r="I88" s="3">
        <v>36.19</v>
      </c>
      <c r="J88" s="3">
        <v>0.52</v>
      </c>
      <c r="K88" s="3">
        <v>98.59</v>
      </c>
      <c r="L88" s="3">
        <v>94.12</v>
      </c>
      <c r="M88" s="3">
        <v>92.84</v>
      </c>
      <c r="N88" s="3">
        <v>86.15</v>
      </c>
      <c r="O88" s="3">
        <v>53.39</v>
      </c>
      <c r="P88" s="3">
        <v>4360.04</v>
      </c>
      <c r="Q88" s="3">
        <v>1.454</v>
      </c>
      <c r="R88" s="3">
        <v>118.78</v>
      </c>
      <c r="S88" s="3" t="s">
        <v>507</v>
      </c>
      <c r="T88" s="5" t="s">
        <v>508</v>
      </c>
    </row>
    <row r="89" spans="1:20" x14ac:dyDescent="0.25">
      <c r="A89" s="26">
        <v>45738</v>
      </c>
      <c r="B89" s="27" t="s">
        <v>75</v>
      </c>
      <c r="C89" s="2" t="s">
        <v>21</v>
      </c>
      <c r="D89" s="2" t="s">
        <v>18</v>
      </c>
      <c r="E89" s="2">
        <v>40.299999999999997</v>
      </c>
      <c r="F89" s="2">
        <v>7.77</v>
      </c>
      <c r="G89" s="2">
        <v>0.23</v>
      </c>
      <c r="H89" s="2">
        <v>38.01</v>
      </c>
      <c r="I89" s="2">
        <v>37.74</v>
      </c>
      <c r="J89" s="2">
        <v>0.27</v>
      </c>
      <c r="K89" s="2">
        <v>99.3</v>
      </c>
      <c r="L89" s="2">
        <v>97.12</v>
      </c>
      <c r="M89" s="2">
        <v>97.69</v>
      </c>
      <c r="N89" s="2">
        <v>94.22</v>
      </c>
      <c r="O89" s="2">
        <v>54.14</v>
      </c>
      <c r="P89" s="2">
        <v>4383.32</v>
      </c>
      <c r="Q89" s="2">
        <v>1.425</v>
      </c>
      <c r="R89" s="2">
        <v>115.33</v>
      </c>
      <c r="S89" s="2" t="s">
        <v>507</v>
      </c>
      <c r="T89" s="4" t="s">
        <v>508</v>
      </c>
    </row>
    <row r="90" spans="1:20" x14ac:dyDescent="0.25">
      <c r="A90" s="28">
        <v>45741</v>
      </c>
      <c r="B90" s="29" t="s">
        <v>75</v>
      </c>
      <c r="C90" s="3" t="s">
        <v>21</v>
      </c>
      <c r="D90" s="3" t="s">
        <v>18</v>
      </c>
      <c r="E90" s="3">
        <v>39.46</v>
      </c>
      <c r="F90" s="3">
        <v>7.42</v>
      </c>
      <c r="G90" s="3">
        <v>0.57999999999999996</v>
      </c>
      <c r="H90" s="3">
        <v>37.200000000000003</v>
      </c>
      <c r="I90" s="3">
        <v>36.75</v>
      </c>
      <c r="J90" s="3">
        <v>0.45</v>
      </c>
      <c r="K90" s="3">
        <v>98.79</v>
      </c>
      <c r="L90" s="3">
        <v>92.75</v>
      </c>
      <c r="M90" s="3">
        <v>101.87</v>
      </c>
      <c r="N90" s="3">
        <v>93.35</v>
      </c>
      <c r="O90" s="3">
        <v>55.19</v>
      </c>
      <c r="P90" s="3">
        <v>4373.34</v>
      </c>
      <c r="Q90" s="3">
        <v>1.484</v>
      </c>
      <c r="R90" s="3">
        <v>117.57</v>
      </c>
      <c r="S90" s="3" t="s">
        <v>507</v>
      </c>
      <c r="T90" s="5" t="s">
        <v>508</v>
      </c>
    </row>
    <row r="91" spans="1:20" x14ac:dyDescent="0.25">
      <c r="A91" s="26">
        <v>45741</v>
      </c>
      <c r="B91" s="27" t="s">
        <v>75</v>
      </c>
      <c r="C91" s="2" t="s">
        <v>21</v>
      </c>
      <c r="D91" s="2" t="s">
        <v>19</v>
      </c>
      <c r="E91" s="2">
        <v>38.869999999999997</v>
      </c>
      <c r="F91" s="2">
        <v>7.92</v>
      </c>
      <c r="G91" s="2">
        <v>0.08</v>
      </c>
      <c r="H91" s="2">
        <v>37.840000000000003</v>
      </c>
      <c r="I91" s="2">
        <v>37.04</v>
      </c>
      <c r="J91" s="2">
        <v>0.79</v>
      </c>
      <c r="K91" s="2">
        <v>97.9</v>
      </c>
      <c r="L91" s="2">
        <v>99</v>
      </c>
      <c r="M91" s="2">
        <v>99.07</v>
      </c>
      <c r="N91" s="2">
        <v>96.02</v>
      </c>
      <c r="O91" s="2">
        <v>54.24</v>
      </c>
      <c r="P91" s="2">
        <v>4481.6499999999996</v>
      </c>
      <c r="Q91" s="2">
        <v>1.4330000000000001</v>
      </c>
      <c r="R91" s="2">
        <v>118.44</v>
      </c>
      <c r="S91" s="2" t="s">
        <v>507</v>
      </c>
      <c r="T91" s="4" t="s">
        <v>508</v>
      </c>
    </row>
    <row r="92" spans="1:20" x14ac:dyDescent="0.25">
      <c r="A92" s="28">
        <v>45742</v>
      </c>
      <c r="B92" s="29" t="s">
        <v>75</v>
      </c>
      <c r="C92" s="3" t="s">
        <v>21</v>
      </c>
      <c r="D92" s="3" t="s">
        <v>19</v>
      </c>
      <c r="E92" s="3">
        <v>38.76</v>
      </c>
      <c r="F92" s="3">
        <v>7.6</v>
      </c>
      <c r="G92" s="3">
        <v>0.4</v>
      </c>
      <c r="H92" s="3">
        <v>35.229999999999997</v>
      </c>
      <c r="I92" s="3">
        <v>34.799999999999997</v>
      </c>
      <c r="J92" s="3">
        <v>0.43</v>
      </c>
      <c r="K92" s="3">
        <v>98.77</v>
      </c>
      <c r="L92" s="3">
        <v>95</v>
      </c>
      <c r="M92" s="3">
        <v>98.91</v>
      </c>
      <c r="N92" s="3">
        <v>92.81</v>
      </c>
      <c r="O92" s="3">
        <v>51.63</v>
      </c>
      <c r="P92" s="3">
        <v>4213.24</v>
      </c>
      <c r="Q92" s="3">
        <v>1.466</v>
      </c>
      <c r="R92" s="3">
        <v>119.59</v>
      </c>
      <c r="S92" s="3" t="s">
        <v>507</v>
      </c>
      <c r="T92" s="5" t="s">
        <v>508</v>
      </c>
    </row>
    <row r="93" spans="1:20" x14ac:dyDescent="0.25">
      <c r="A93" s="26">
        <v>45743</v>
      </c>
      <c r="B93" s="27" t="s">
        <v>75</v>
      </c>
      <c r="C93" s="2" t="s">
        <v>21</v>
      </c>
      <c r="D93" s="2" t="s">
        <v>18</v>
      </c>
      <c r="E93" s="2">
        <v>38.33</v>
      </c>
      <c r="F93" s="2">
        <v>7.86</v>
      </c>
      <c r="G93" s="2">
        <v>0.14000000000000001</v>
      </c>
      <c r="H93" s="2">
        <v>39.01</v>
      </c>
      <c r="I93" s="2">
        <v>38.869999999999997</v>
      </c>
      <c r="J93" s="2">
        <v>0.14000000000000001</v>
      </c>
      <c r="K93" s="2">
        <v>99.64</v>
      </c>
      <c r="L93" s="2">
        <v>98.25</v>
      </c>
      <c r="M93" s="2">
        <v>94.66</v>
      </c>
      <c r="N93" s="2">
        <v>92.67</v>
      </c>
      <c r="O93" s="2">
        <v>57.3</v>
      </c>
      <c r="P93" s="2">
        <v>4513.75</v>
      </c>
      <c r="Q93" s="2">
        <v>1.4690000000000001</v>
      </c>
      <c r="R93" s="2">
        <v>115.7</v>
      </c>
      <c r="S93" s="2" t="s">
        <v>507</v>
      </c>
      <c r="T93" s="4" t="s">
        <v>508</v>
      </c>
    </row>
    <row r="94" spans="1:20" x14ac:dyDescent="0.25">
      <c r="A94" s="28">
        <v>45746</v>
      </c>
      <c r="B94" s="29" t="s">
        <v>75</v>
      </c>
      <c r="C94" s="3" t="s">
        <v>21</v>
      </c>
      <c r="D94" s="3" t="s">
        <v>18</v>
      </c>
      <c r="E94" s="3">
        <v>40.82</v>
      </c>
      <c r="F94" s="3">
        <v>7.79</v>
      </c>
      <c r="G94" s="3">
        <v>0.21</v>
      </c>
      <c r="H94" s="3">
        <v>38.299999999999997</v>
      </c>
      <c r="I94" s="3">
        <v>37.19</v>
      </c>
      <c r="J94" s="3">
        <v>1.1000000000000001</v>
      </c>
      <c r="K94" s="3">
        <v>97.12</v>
      </c>
      <c r="L94" s="3">
        <v>97.38</v>
      </c>
      <c r="M94" s="3">
        <v>94.94</v>
      </c>
      <c r="N94" s="3">
        <v>89.79</v>
      </c>
      <c r="O94" s="3">
        <v>55</v>
      </c>
      <c r="P94" s="3">
        <v>4528</v>
      </c>
      <c r="Q94" s="3">
        <v>1.4359999999999999</v>
      </c>
      <c r="R94" s="3">
        <v>118.24</v>
      </c>
      <c r="S94" s="3" t="s">
        <v>507</v>
      </c>
      <c r="T94" s="5" t="s">
        <v>508</v>
      </c>
    </row>
    <row r="95" spans="1:20" x14ac:dyDescent="0.25">
      <c r="A95" s="26">
        <v>45746</v>
      </c>
      <c r="B95" s="27" t="s">
        <v>75</v>
      </c>
      <c r="C95" s="2" t="s">
        <v>21</v>
      </c>
      <c r="D95" s="2" t="s">
        <v>19</v>
      </c>
      <c r="E95" s="2">
        <v>40.21</v>
      </c>
      <c r="F95" s="2">
        <v>7.86</v>
      </c>
      <c r="G95" s="2">
        <v>0.14000000000000001</v>
      </c>
      <c r="H95" s="2">
        <v>36.549999999999997</v>
      </c>
      <c r="I95" s="2">
        <v>35.909999999999997</v>
      </c>
      <c r="J95" s="2">
        <v>0.65</v>
      </c>
      <c r="K95" s="2">
        <v>98.23</v>
      </c>
      <c r="L95" s="2">
        <v>98.25</v>
      </c>
      <c r="M95" s="2">
        <v>96.37</v>
      </c>
      <c r="N95" s="2">
        <v>93.01</v>
      </c>
      <c r="O95" s="2">
        <v>53.07</v>
      </c>
      <c r="P95" s="2">
        <v>4410.78</v>
      </c>
      <c r="Q95" s="2">
        <v>1.452</v>
      </c>
      <c r="R95" s="2">
        <v>120.66</v>
      </c>
      <c r="S95" s="2" t="s">
        <v>507</v>
      </c>
      <c r="T95" s="4" t="s">
        <v>508</v>
      </c>
    </row>
    <row r="96" spans="1:20" x14ac:dyDescent="0.25">
      <c r="A96" s="28">
        <v>45747</v>
      </c>
      <c r="B96" s="29" t="s">
        <v>75</v>
      </c>
      <c r="C96" s="3" t="s">
        <v>21</v>
      </c>
      <c r="D96" s="3" t="s">
        <v>19</v>
      </c>
      <c r="E96" s="3">
        <v>38.1</v>
      </c>
      <c r="F96" s="3">
        <v>7.91</v>
      </c>
      <c r="G96" s="3">
        <v>0.09</v>
      </c>
      <c r="H96" s="3">
        <v>36.590000000000003</v>
      </c>
      <c r="I96" s="3">
        <v>36.08</v>
      </c>
      <c r="J96" s="3">
        <v>0.52</v>
      </c>
      <c r="K96" s="3">
        <v>98.59</v>
      </c>
      <c r="L96" s="3">
        <v>98.88</v>
      </c>
      <c r="M96" s="3">
        <v>97.78</v>
      </c>
      <c r="N96" s="3">
        <v>95.31</v>
      </c>
      <c r="O96" s="3">
        <v>53.1</v>
      </c>
      <c r="P96" s="3">
        <v>4346.83</v>
      </c>
      <c r="Q96" s="3">
        <v>1.4510000000000001</v>
      </c>
      <c r="R96" s="3">
        <v>118.79</v>
      </c>
      <c r="S96" s="3" t="s">
        <v>507</v>
      </c>
      <c r="T96" s="5" t="s">
        <v>508</v>
      </c>
    </row>
    <row r="97" spans="1:20" x14ac:dyDescent="0.25">
      <c r="A97" s="26">
        <v>45748</v>
      </c>
      <c r="B97" s="27" t="s">
        <v>76</v>
      </c>
      <c r="C97" s="2" t="s">
        <v>21</v>
      </c>
      <c r="D97" s="2" t="s">
        <v>18</v>
      </c>
      <c r="E97" s="2">
        <v>39.21</v>
      </c>
      <c r="F97" s="2">
        <v>7.71</v>
      </c>
      <c r="G97" s="2">
        <v>0.28999999999999998</v>
      </c>
      <c r="H97" s="2">
        <v>36.44</v>
      </c>
      <c r="I97" s="2">
        <v>36.07</v>
      </c>
      <c r="J97" s="2">
        <v>0.37</v>
      </c>
      <c r="K97" s="2">
        <v>98.99</v>
      </c>
      <c r="L97" s="2">
        <v>96.38</v>
      </c>
      <c r="M97" s="2">
        <v>96.08</v>
      </c>
      <c r="N97" s="2">
        <v>91.67</v>
      </c>
      <c r="O97" s="2">
        <v>53.84</v>
      </c>
      <c r="P97" s="2">
        <v>4381.5200000000004</v>
      </c>
      <c r="Q97" s="2">
        <v>1.4770000000000001</v>
      </c>
      <c r="R97" s="2">
        <v>120.23</v>
      </c>
      <c r="S97" s="2" t="s">
        <v>507</v>
      </c>
      <c r="T97" s="4" t="s">
        <v>508</v>
      </c>
    </row>
    <row r="98" spans="1:20" x14ac:dyDescent="0.25">
      <c r="A98" s="28">
        <v>45751</v>
      </c>
      <c r="B98" s="29" t="s">
        <v>76</v>
      </c>
      <c r="C98" s="3" t="s">
        <v>21</v>
      </c>
      <c r="D98" s="3" t="s">
        <v>18</v>
      </c>
      <c r="E98" s="3">
        <v>41.34</v>
      </c>
      <c r="F98" s="3">
        <v>7.73</v>
      </c>
      <c r="G98" s="3">
        <v>0.27</v>
      </c>
      <c r="H98" s="3">
        <v>37.56</v>
      </c>
      <c r="I98" s="3">
        <v>36.71</v>
      </c>
      <c r="J98" s="3">
        <v>0.85</v>
      </c>
      <c r="K98" s="3">
        <v>97.75</v>
      </c>
      <c r="L98" s="3">
        <v>96.62</v>
      </c>
      <c r="M98" s="3">
        <v>90.76</v>
      </c>
      <c r="N98" s="3">
        <v>85.72</v>
      </c>
      <c r="O98" s="3">
        <v>56.12</v>
      </c>
      <c r="P98" s="3">
        <v>4441.74</v>
      </c>
      <c r="Q98" s="3">
        <v>1.494</v>
      </c>
      <c r="R98" s="3">
        <v>118.27</v>
      </c>
      <c r="S98" s="3" t="s">
        <v>507</v>
      </c>
      <c r="T98" s="5" t="s">
        <v>508</v>
      </c>
    </row>
    <row r="99" spans="1:20" x14ac:dyDescent="0.25">
      <c r="A99" s="26">
        <v>45757</v>
      </c>
      <c r="B99" s="27" t="s">
        <v>76</v>
      </c>
      <c r="C99" s="2" t="s">
        <v>21</v>
      </c>
      <c r="D99" s="2" t="s">
        <v>18</v>
      </c>
      <c r="E99" s="2">
        <v>39.75</v>
      </c>
      <c r="F99" s="2">
        <v>7.87</v>
      </c>
      <c r="G99" s="2">
        <v>0.13</v>
      </c>
      <c r="H99" s="2">
        <v>37</v>
      </c>
      <c r="I99" s="2">
        <v>37</v>
      </c>
      <c r="J99" s="2">
        <v>0</v>
      </c>
      <c r="K99" s="2">
        <v>99.99</v>
      </c>
      <c r="L99" s="2">
        <v>98.38</v>
      </c>
      <c r="M99" s="2">
        <v>97.47</v>
      </c>
      <c r="N99" s="2">
        <v>95.88</v>
      </c>
      <c r="O99" s="2">
        <v>53.73</v>
      </c>
      <c r="P99" s="2">
        <v>4366.91</v>
      </c>
      <c r="Q99" s="2">
        <v>1.452</v>
      </c>
      <c r="R99" s="2">
        <v>118.03</v>
      </c>
      <c r="S99" s="2" t="s">
        <v>507</v>
      </c>
      <c r="T99" s="4" t="s">
        <v>508</v>
      </c>
    </row>
    <row r="100" spans="1:20" x14ac:dyDescent="0.25">
      <c r="A100" s="28">
        <v>45758</v>
      </c>
      <c r="B100" s="29" t="s">
        <v>76</v>
      </c>
      <c r="C100" s="3" t="s">
        <v>21</v>
      </c>
      <c r="D100" s="3" t="s">
        <v>18</v>
      </c>
      <c r="E100" s="3">
        <v>39.119999999999997</v>
      </c>
      <c r="F100" s="3">
        <v>7.74</v>
      </c>
      <c r="G100" s="3">
        <v>0.26</v>
      </c>
      <c r="H100" s="3">
        <v>38.56</v>
      </c>
      <c r="I100" s="3">
        <v>37.880000000000003</v>
      </c>
      <c r="J100" s="3">
        <v>0.68</v>
      </c>
      <c r="K100" s="3">
        <v>98.24</v>
      </c>
      <c r="L100" s="3">
        <v>96.75</v>
      </c>
      <c r="M100" s="3">
        <v>94.44</v>
      </c>
      <c r="N100" s="3">
        <v>89.76</v>
      </c>
      <c r="O100" s="3">
        <v>55.36</v>
      </c>
      <c r="P100" s="3">
        <v>4572.59</v>
      </c>
      <c r="Q100" s="3">
        <v>1.4359999999999999</v>
      </c>
      <c r="R100" s="3">
        <v>118.58</v>
      </c>
      <c r="S100" s="3" t="s">
        <v>507</v>
      </c>
      <c r="T100" s="5" t="s">
        <v>508</v>
      </c>
    </row>
    <row r="101" spans="1:20" x14ac:dyDescent="0.25">
      <c r="A101" s="26">
        <v>45759</v>
      </c>
      <c r="B101" s="27" t="s">
        <v>76</v>
      </c>
      <c r="C101" s="2" t="s">
        <v>21</v>
      </c>
      <c r="D101" s="2" t="s">
        <v>19</v>
      </c>
      <c r="E101" s="2">
        <v>38.630000000000003</v>
      </c>
      <c r="F101" s="2">
        <v>7.73</v>
      </c>
      <c r="G101" s="2">
        <v>0.27</v>
      </c>
      <c r="H101" s="2">
        <v>36.4</v>
      </c>
      <c r="I101" s="2">
        <v>35.97</v>
      </c>
      <c r="J101" s="2">
        <v>0.43</v>
      </c>
      <c r="K101" s="2">
        <v>98.82</v>
      </c>
      <c r="L101" s="2">
        <v>96.62</v>
      </c>
      <c r="M101" s="2">
        <v>94.78</v>
      </c>
      <c r="N101" s="2">
        <v>90.5</v>
      </c>
      <c r="O101" s="2">
        <v>52.79</v>
      </c>
      <c r="P101" s="2">
        <v>4478.1000000000004</v>
      </c>
      <c r="Q101" s="2">
        <v>1.45</v>
      </c>
      <c r="R101" s="2">
        <v>123.04</v>
      </c>
      <c r="S101" s="2" t="s">
        <v>507</v>
      </c>
      <c r="T101" s="4" t="s">
        <v>508</v>
      </c>
    </row>
    <row r="102" spans="1:20" x14ac:dyDescent="0.25">
      <c r="A102" s="28">
        <v>45759</v>
      </c>
      <c r="B102" s="29" t="s">
        <v>76</v>
      </c>
      <c r="C102" s="3" t="s">
        <v>21</v>
      </c>
      <c r="D102" s="3" t="s">
        <v>18</v>
      </c>
      <c r="E102" s="3">
        <v>39.22</v>
      </c>
      <c r="F102" s="3">
        <v>7.82</v>
      </c>
      <c r="G102" s="3">
        <v>0.18</v>
      </c>
      <c r="H102" s="3">
        <v>36.86</v>
      </c>
      <c r="I102" s="3">
        <v>36.36</v>
      </c>
      <c r="J102" s="3">
        <v>0.49</v>
      </c>
      <c r="K102" s="3">
        <v>98.66</v>
      </c>
      <c r="L102" s="3">
        <v>97.75</v>
      </c>
      <c r="M102" s="3">
        <v>94.72</v>
      </c>
      <c r="N102" s="3">
        <v>91.35</v>
      </c>
      <c r="O102" s="3">
        <v>55.39</v>
      </c>
      <c r="P102" s="3">
        <v>4309.91</v>
      </c>
      <c r="Q102" s="3">
        <v>1.5029999999999999</v>
      </c>
      <c r="R102" s="3">
        <v>116.94</v>
      </c>
      <c r="S102" s="3" t="s">
        <v>507</v>
      </c>
      <c r="T102" s="5" t="s">
        <v>508</v>
      </c>
    </row>
    <row r="103" spans="1:20" x14ac:dyDescent="0.25">
      <c r="A103" s="26">
        <v>45761</v>
      </c>
      <c r="B103" s="27" t="s">
        <v>76</v>
      </c>
      <c r="C103" s="2" t="s">
        <v>21</v>
      </c>
      <c r="D103" s="2" t="s">
        <v>18</v>
      </c>
      <c r="E103" s="2">
        <v>41.08</v>
      </c>
      <c r="F103" s="2">
        <v>7.44</v>
      </c>
      <c r="G103" s="2">
        <v>0.56000000000000005</v>
      </c>
      <c r="H103" s="2">
        <v>40.11</v>
      </c>
      <c r="I103" s="2">
        <v>39.28</v>
      </c>
      <c r="J103" s="2">
        <v>0.83</v>
      </c>
      <c r="K103" s="2">
        <v>97.93</v>
      </c>
      <c r="L103" s="2">
        <v>93</v>
      </c>
      <c r="M103" s="2">
        <v>98.52</v>
      </c>
      <c r="N103" s="2">
        <v>89.72</v>
      </c>
      <c r="O103" s="2">
        <v>59.4</v>
      </c>
      <c r="P103" s="2">
        <v>4569.33</v>
      </c>
      <c r="Q103" s="2">
        <v>1.4810000000000001</v>
      </c>
      <c r="R103" s="2">
        <v>113.92</v>
      </c>
      <c r="S103" s="2" t="s">
        <v>507</v>
      </c>
      <c r="T103" s="4" t="s">
        <v>508</v>
      </c>
    </row>
    <row r="104" spans="1:20" x14ac:dyDescent="0.25">
      <c r="A104" s="28">
        <v>45761</v>
      </c>
      <c r="B104" s="29" t="s">
        <v>76</v>
      </c>
      <c r="C104" s="3" t="s">
        <v>21</v>
      </c>
      <c r="D104" s="3" t="s">
        <v>19</v>
      </c>
      <c r="E104" s="3">
        <v>40.46</v>
      </c>
      <c r="F104" s="3">
        <v>7.59</v>
      </c>
      <c r="G104" s="3">
        <v>0.41</v>
      </c>
      <c r="H104" s="3">
        <v>37.380000000000003</v>
      </c>
      <c r="I104" s="3">
        <v>36.880000000000003</v>
      </c>
      <c r="J104" s="3">
        <v>0.5</v>
      </c>
      <c r="K104" s="3">
        <v>98.66</v>
      </c>
      <c r="L104" s="3">
        <v>94.88</v>
      </c>
      <c r="M104" s="3">
        <v>95.08</v>
      </c>
      <c r="N104" s="3">
        <v>89</v>
      </c>
      <c r="O104" s="3">
        <v>54.17</v>
      </c>
      <c r="P104" s="3">
        <v>4504.33</v>
      </c>
      <c r="Q104" s="3">
        <v>1.4490000000000001</v>
      </c>
      <c r="R104" s="3">
        <v>120.51</v>
      </c>
      <c r="S104" s="3" t="s">
        <v>507</v>
      </c>
      <c r="T104" s="5" t="s">
        <v>508</v>
      </c>
    </row>
    <row r="105" spans="1:20" x14ac:dyDescent="0.25">
      <c r="A105" s="26">
        <v>45762</v>
      </c>
      <c r="B105" s="27" t="s">
        <v>76</v>
      </c>
      <c r="C105" s="2" t="s">
        <v>21</v>
      </c>
      <c r="D105" s="2" t="s">
        <v>18</v>
      </c>
      <c r="E105" s="2">
        <v>38.950000000000003</v>
      </c>
      <c r="F105" s="2">
        <v>7.8</v>
      </c>
      <c r="G105" s="2">
        <v>0.2</v>
      </c>
      <c r="H105" s="2">
        <v>37.200000000000003</v>
      </c>
      <c r="I105" s="2">
        <v>36.61</v>
      </c>
      <c r="J105" s="2">
        <v>0.6</v>
      </c>
      <c r="K105" s="2">
        <v>98.39</v>
      </c>
      <c r="L105" s="2">
        <v>97.5</v>
      </c>
      <c r="M105" s="2">
        <v>97.29</v>
      </c>
      <c r="N105" s="2">
        <v>93.33</v>
      </c>
      <c r="O105" s="2">
        <v>53.87</v>
      </c>
      <c r="P105" s="2">
        <v>4322.4399999999996</v>
      </c>
      <c r="Q105" s="2">
        <v>1.448</v>
      </c>
      <c r="R105" s="2">
        <v>116.18</v>
      </c>
      <c r="S105" s="2" t="s">
        <v>507</v>
      </c>
      <c r="T105" s="4" t="s">
        <v>508</v>
      </c>
    </row>
    <row r="106" spans="1:20" x14ac:dyDescent="0.25">
      <c r="A106" s="28">
        <v>45763</v>
      </c>
      <c r="B106" s="29" t="s">
        <v>76</v>
      </c>
      <c r="C106" s="3" t="s">
        <v>21</v>
      </c>
      <c r="D106" s="3" t="s">
        <v>18</v>
      </c>
      <c r="E106" s="3">
        <v>40.97</v>
      </c>
      <c r="F106" s="3">
        <v>7.29</v>
      </c>
      <c r="G106" s="3">
        <v>0.71</v>
      </c>
      <c r="H106" s="3">
        <v>37.64</v>
      </c>
      <c r="I106" s="3">
        <v>37.43</v>
      </c>
      <c r="J106" s="3">
        <v>0.21</v>
      </c>
      <c r="K106" s="3">
        <v>99.44</v>
      </c>
      <c r="L106" s="3">
        <v>91.12</v>
      </c>
      <c r="M106" s="3">
        <v>95.8</v>
      </c>
      <c r="N106" s="3">
        <v>86.81</v>
      </c>
      <c r="O106" s="3">
        <v>53.96</v>
      </c>
      <c r="P106" s="3">
        <v>4397.21</v>
      </c>
      <c r="Q106" s="3">
        <v>1.4330000000000001</v>
      </c>
      <c r="R106" s="3">
        <v>116.81</v>
      </c>
      <c r="S106" s="3" t="s">
        <v>507</v>
      </c>
      <c r="T106" s="5" t="s">
        <v>508</v>
      </c>
    </row>
    <row r="107" spans="1:20" x14ac:dyDescent="0.25">
      <c r="A107" s="26">
        <v>45763</v>
      </c>
      <c r="B107" s="27" t="s">
        <v>76</v>
      </c>
      <c r="C107" s="2" t="s">
        <v>21</v>
      </c>
      <c r="D107" s="2" t="s">
        <v>19</v>
      </c>
      <c r="E107" s="2">
        <v>40.35</v>
      </c>
      <c r="F107" s="2">
        <v>7.49</v>
      </c>
      <c r="G107" s="2">
        <v>0.51</v>
      </c>
      <c r="H107" s="2">
        <v>38.4</v>
      </c>
      <c r="I107" s="2">
        <v>37.75</v>
      </c>
      <c r="J107" s="2">
        <v>0.65</v>
      </c>
      <c r="K107" s="2">
        <v>98.31</v>
      </c>
      <c r="L107" s="2">
        <v>93.62</v>
      </c>
      <c r="M107" s="2">
        <v>95.78</v>
      </c>
      <c r="N107" s="2">
        <v>88.16</v>
      </c>
      <c r="O107" s="2">
        <v>55.89</v>
      </c>
      <c r="P107" s="2">
        <v>4599.8500000000004</v>
      </c>
      <c r="Q107" s="2">
        <v>1.456</v>
      </c>
      <c r="R107" s="2">
        <v>119.8</v>
      </c>
      <c r="S107" s="2" t="s">
        <v>507</v>
      </c>
      <c r="T107" s="4" t="s">
        <v>508</v>
      </c>
    </row>
    <row r="108" spans="1:20" x14ac:dyDescent="0.25">
      <c r="A108" s="28">
        <v>45764</v>
      </c>
      <c r="B108" s="29" t="s">
        <v>76</v>
      </c>
      <c r="C108" s="3" t="s">
        <v>21</v>
      </c>
      <c r="D108" s="3" t="s">
        <v>19</v>
      </c>
      <c r="E108" s="3">
        <v>39.72</v>
      </c>
      <c r="F108" s="3">
        <v>7.57</v>
      </c>
      <c r="G108" s="3">
        <v>0.43</v>
      </c>
      <c r="H108" s="3">
        <v>38.520000000000003</v>
      </c>
      <c r="I108" s="3">
        <v>38.36</v>
      </c>
      <c r="J108" s="3">
        <v>0.15</v>
      </c>
      <c r="K108" s="3">
        <v>99.6</v>
      </c>
      <c r="L108" s="3">
        <v>94.62</v>
      </c>
      <c r="M108" s="3">
        <v>97.5</v>
      </c>
      <c r="N108" s="3">
        <v>91.89</v>
      </c>
      <c r="O108" s="3">
        <v>57.71</v>
      </c>
      <c r="P108" s="3">
        <v>4595.6000000000004</v>
      </c>
      <c r="Q108" s="3">
        <v>1.498</v>
      </c>
      <c r="R108" s="3">
        <v>119.32</v>
      </c>
      <c r="S108" s="3" t="s">
        <v>507</v>
      </c>
      <c r="T108" s="5" t="s">
        <v>508</v>
      </c>
    </row>
    <row r="109" spans="1:20" x14ac:dyDescent="0.25">
      <c r="A109" s="26">
        <v>45765</v>
      </c>
      <c r="B109" s="27" t="s">
        <v>76</v>
      </c>
      <c r="C109" s="2" t="s">
        <v>21</v>
      </c>
      <c r="D109" s="2" t="s">
        <v>20</v>
      </c>
      <c r="E109" s="2">
        <v>38.229999999999997</v>
      </c>
      <c r="F109" s="2">
        <v>7.51</v>
      </c>
      <c r="G109" s="2">
        <v>0.49</v>
      </c>
      <c r="H109" s="2">
        <v>36.17</v>
      </c>
      <c r="I109" s="2">
        <v>35.590000000000003</v>
      </c>
      <c r="J109" s="2">
        <v>0.57999999999999996</v>
      </c>
      <c r="K109" s="2">
        <v>98.4</v>
      </c>
      <c r="L109" s="2">
        <v>93.88</v>
      </c>
      <c r="M109" s="2">
        <v>87.34</v>
      </c>
      <c r="N109" s="2">
        <v>80.680000000000007</v>
      </c>
      <c r="O109" s="2">
        <v>54.17</v>
      </c>
      <c r="P109" s="2">
        <v>4241.0600000000004</v>
      </c>
      <c r="Q109" s="2">
        <v>1.498</v>
      </c>
      <c r="R109" s="2">
        <v>117.27</v>
      </c>
      <c r="S109" s="2" t="s">
        <v>507</v>
      </c>
      <c r="T109" s="4" t="s">
        <v>508</v>
      </c>
    </row>
    <row r="110" spans="1:20" x14ac:dyDescent="0.25">
      <c r="A110" s="28">
        <v>45765</v>
      </c>
      <c r="B110" s="29" t="s">
        <v>76</v>
      </c>
      <c r="C110" s="3" t="s">
        <v>21</v>
      </c>
      <c r="D110" s="3" t="s">
        <v>18</v>
      </c>
      <c r="E110" s="3">
        <v>40.03</v>
      </c>
      <c r="F110" s="3">
        <v>7.97</v>
      </c>
      <c r="G110" s="3">
        <v>0.03</v>
      </c>
      <c r="H110" s="3">
        <v>38.42</v>
      </c>
      <c r="I110" s="3">
        <v>38.42</v>
      </c>
      <c r="J110" s="3">
        <v>0</v>
      </c>
      <c r="K110" s="3">
        <v>100</v>
      </c>
      <c r="L110" s="3">
        <v>99.62</v>
      </c>
      <c r="M110" s="3">
        <v>93.85</v>
      </c>
      <c r="N110" s="3">
        <v>93.5</v>
      </c>
      <c r="O110" s="3">
        <v>54.71</v>
      </c>
      <c r="P110" s="3">
        <v>4564.6899999999996</v>
      </c>
      <c r="Q110" s="3">
        <v>1.4239999999999999</v>
      </c>
      <c r="R110" s="3">
        <v>118.82</v>
      </c>
      <c r="S110" s="3" t="s">
        <v>507</v>
      </c>
      <c r="T110" s="5" t="s">
        <v>508</v>
      </c>
    </row>
    <row r="111" spans="1:20" x14ac:dyDescent="0.25">
      <c r="A111" s="26">
        <v>45766</v>
      </c>
      <c r="B111" s="27" t="s">
        <v>76</v>
      </c>
      <c r="C111" s="2" t="s">
        <v>21</v>
      </c>
      <c r="D111" s="2" t="s">
        <v>18</v>
      </c>
      <c r="E111" s="2">
        <v>41.14</v>
      </c>
      <c r="F111" s="2">
        <v>7.49</v>
      </c>
      <c r="G111" s="2">
        <v>0.51</v>
      </c>
      <c r="H111" s="2">
        <v>40.200000000000003</v>
      </c>
      <c r="I111" s="2">
        <v>39.32</v>
      </c>
      <c r="J111" s="2">
        <v>0.89</v>
      </c>
      <c r="K111" s="2">
        <v>97.79</v>
      </c>
      <c r="L111" s="2">
        <v>93.62</v>
      </c>
      <c r="M111" s="2">
        <v>97.58</v>
      </c>
      <c r="N111" s="2">
        <v>89.34</v>
      </c>
      <c r="O111" s="2">
        <v>61.18</v>
      </c>
      <c r="P111" s="2">
        <v>4746.22</v>
      </c>
      <c r="Q111" s="2">
        <v>1.522</v>
      </c>
      <c r="R111" s="2">
        <v>118.05</v>
      </c>
      <c r="S111" s="2" t="s">
        <v>507</v>
      </c>
      <c r="T111" s="4" t="s">
        <v>508</v>
      </c>
    </row>
    <row r="112" spans="1:20" x14ac:dyDescent="0.25">
      <c r="A112" s="28">
        <v>45766</v>
      </c>
      <c r="B112" s="29" t="s">
        <v>76</v>
      </c>
      <c r="C112" s="3" t="s">
        <v>21</v>
      </c>
      <c r="D112" s="3" t="s">
        <v>19</v>
      </c>
      <c r="E112" s="3">
        <v>40.520000000000003</v>
      </c>
      <c r="F112" s="3">
        <v>7.57</v>
      </c>
      <c r="G112" s="3">
        <v>0.43</v>
      </c>
      <c r="H112" s="3">
        <v>38.86</v>
      </c>
      <c r="I112" s="3">
        <v>38.33</v>
      </c>
      <c r="J112" s="3">
        <v>0.53</v>
      </c>
      <c r="K112" s="3">
        <v>98.64</v>
      </c>
      <c r="L112" s="3">
        <v>94.62</v>
      </c>
      <c r="M112" s="3">
        <v>90.17</v>
      </c>
      <c r="N112" s="3">
        <v>84.16</v>
      </c>
      <c r="O112" s="3">
        <v>57.01</v>
      </c>
      <c r="P112" s="3">
        <v>4684.0200000000004</v>
      </c>
      <c r="Q112" s="3">
        <v>1.4670000000000001</v>
      </c>
      <c r="R112" s="3">
        <v>120.54</v>
      </c>
      <c r="S112" s="3" t="s">
        <v>507</v>
      </c>
      <c r="T112" s="5" t="s">
        <v>508</v>
      </c>
    </row>
    <row r="113" spans="1:20" x14ac:dyDescent="0.25">
      <c r="A113" s="26">
        <v>45767</v>
      </c>
      <c r="B113" s="27" t="s">
        <v>76</v>
      </c>
      <c r="C113" s="2" t="s">
        <v>21</v>
      </c>
      <c r="D113" s="2" t="s">
        <v>18</v>
      </c>
      <c r="E113" s="2">
        <v>40.18</v>
      </c>
      <c r="F113" s="2">
        <v>7.59</v>
      </c>
      <c r="G113" s="2">
        <v>0.41</v>
      </c>
      <c r="H113" s="2">
        <v>36.630000000000003</v>
      </c>
      <c r="I113" s="2">
        <v>35.94</v>
      </c>
      <c r="J113" s="2">
        <v>0.69</v>
      </c>
      <c r="K113" s="2">
        <v>98.12</v>
      </c>
      <c r="L113" s="2">
        <v>94.88</v>
      </c>
      <c r="M113" s="2">
        <v>93.25</v>
      </c>
      <c r="N113" s="2">
        <v>86.81</v>
      </c>
      <c r="O113" s="2">
        <v>53.97</v>
      </c>
      <c r="P113" s="2">
        <v>4381.0600000000004</v>
      </c>
      <c r="Q113" s="2">
        <v>1.4730000000000001</v>
      </c>
      <c r="R113" s="2">
        <v>119.6</v>
      </c>
      <c r="S113" s="2" t="s">
        <v>507</v>
      </c>
      <c r="T113" s="4" t="s">
        <v>508</v>
      </c>
    </row>
    <row r="114" spans="1:20" x14ac:dyDescent="0.25">
      <c r="A114" s="28">
        <v>45767</v>
      </c>
      <c r="B114" s="29" t="s">
        <v>76</v>
      </c>
      <c r="C114" s="3" t="s">
        <v>21</v>
      </c>
      <c r="D114" s="3" t="s">
        <v>19</v>
      </c>
      <c r="E114" s="3">
        <v>39.58</v>
      </c>
      <c r="F114" s="3">
        <v>7.66</v>
      </c>
      <c r="G114" s="3">
        <v>0.34</v>
      </c>
      <c r="H114" s="3">
        <v>38.32</v>
      </c>
      <c r="I114" s="3">
        <v>37.76</v>
      </c>
      <c r="J114" s="3">
        <v>0.55000000000000004</v>
      </c>
      <c r="K114" s="3">
        <v>98.56</v>
      </c>
      <c r="L114" s="3">
        <v>95.75</v>
      </c>
      <c r="M114" s="3">
        <v>93.76</v>
      </c>
      <c r="N114" s="3">
        <v>88.48</v>
      </c>
      <c r="O114" s="3">
        <v>54.48</v>
      </c>
      <c r="P114" s="3">
        <v>4513.68</v>
      </c>
      <c r="Q114" s="3">
        <v>1.4219999999999999</v>
      </c>
      <c r="R114" s="3">
        <v>117.8</v>
      </c>
      <c r="S114" s="3" t="s">
        <v>507</v>
      </c>
      <c r="T114" s="5" t="s">
        <v>508</v>
      </c>
    </row>
    <row r="115" spans="1:20" x14ac:dyDescent="0.25">
      <c r="A115" s="26">
        <v>45768</v>
      </c>
      <c r="B115" s="27" t="s">
        <v>76</v>
      </c>
      <c r="C115" s="2" t="s">
        <v>21</v>
      </c>
      <c r="D115" s="2" t="s">
        <v>19</v>
      </c>
      <c r="E115" s="2">
        <v>38.58</v>
      </c>
      <c r="F115" s="2">
        <v>7.21</v>
      </c>
      <c r="G115" s="2">
        <v>0.79</v>
      </c>
      <c r="H115" s="2">
        <v>34.69</v>
      </c>
      <c r="I115" s="2">
        <v>34.03</v>
      </c>
      <c r="J115" s="2">
        <v>0.66</v>
      </c>
      <c r="K115" s="2">
        <v>98.1</v>
      </c>
      <c r="L115" s="2">
        <v>90.12</v>
      </c>
      <c r="M115" s="2">
        <v>91.47</v>
      </c>
      <c r="N115" s="2">
        <v>80.87</v>
      </c>
      <c r="O115" s="2">
        <v>52.88</v>
      </c>
      <c r="P115" s="2">
        <v>4026.27</v>
      </c>
      <c r="Q115" s="2">
        <v>1.524</v>
      </c>
      <c r="R115" s="2">
        <v>116.05</v>
      </c>
      <c r="S115" s="2" t="s">
        <v>507</v>
      </c>
      <c r="T115" s="4" t="s">
        <v>508</v>
      </c>
    </row>
    <row r="116" spans="1:20" x14ac:dyDescent="0.25">
      <c r="A116" s="28">
        <v>45769</v>
      </c>
      <c r="B116" s="29" t="s">
        <v>76</v>
      </c>
      <c r="C116" s="3" t="s">
        <v>21</v>
      </c>
      <c r="D116" s="3" t="s">
        <v>18</v>
      </c>
      <c r="E116" s="3">
        <v>40.15</v>
      </c>
      <c r="F116" s="3">
        <v>7.52</v>
      </c>
      <c r="G116" s="3">
        <v>0.48</v>
      </c>
      <c r="H116" s="3">
        <v>36.81</v>
      </c>
      <c r="I116" s="3">
        <v>35.979999999999997</v>
      </c>
      <c r="J116" s="3">
        <v>0.82</v>
      </c>
      <c r="K116" s="3">
        <v>97.76</v>
      </c>
      <c r="L116" s="3">
        <v>94</v>
      </c>
      <c r="M116" s="3">
        <v>93.52</v>
      </c>
      <c r="N116" s="3">
        <v>85.94</v>
      </c>
      <c r="O116" s="3">
        <v>54.58</v>
      </c>
      <c r="P116" s="3">
        <v>4358.6499999999996</v>
      </c>
      <c r="Q116" s="3">
        <v>1.4830000000000001</v>
      </c>
      <c r="R116" s="3">
        <v>118.42</v>
      </c>
      <c r="S116" s="3" t="s">
        <v>507</v>
      </c>
      <c r="T116" s="5" t="s">
        <v>508</v>
      </c>
    </row>
    <row r="117" spans="1:20" x14ac:dyDescent="0.25">
      <c r="A117" s="26">
        <v>45769</v>
      </c>
      <c r="B117" s="27" t="s">
        <v>76</v>
      </c>
      <c r="C117" s="2" t="s">
        <v>21</v>
      </c>
      <c r="D117" s="2" t="s">
        <v>19</v>
      </c>
      <c r="E117" s="2">
        <v>39.549999999999997</v>
      </c>
      <c r="F117" s="2">
        <v>7.73</v>
      </c>
      <c r="G117" s="2">
        <v>0.27</v>
      </c>
      <c r="H117" s="2">
        <v>39.17</v>
      </c>
      <c r="I117" s="2">
        <v>38.090000000000003</v>
      </c>
      <c r="J117" s="2">
        <v>1.0900000000000001</v>
      </c>
      <c r="K117" s="2">
        <v>97.23</v>
      </c>
      <c r="L117" s="2">
        <v>96.62</v>
      </c>
      <c r="M117" s="2">
        <v>94</v>
      </c>
      <c r="N117" s="2">
        <v>88.31</v>
      </c>
      <c r="O117" s="2">
        <v>56.55</v>
      </c>
      <c r="P117" s="2">
        <v>4614.8100000000004</v>
      </c>
      <c r="Q117" s="2">
        <v>1.444</v>
      </c>
      <c r="R117" s="2">
        <v>117.81</v>
      </c>
      <c r="S117" s="2" t="s">
        <v>507</v>
      </c>
      <c r="T117" s="4" t="s">
        <v>508</v>
      </c>
    </row>
    <row r="118" spans="1:20" x14ac:dyDescent="0.25">
      <c r="A118" s="28">
        <v>45770</v>
      </c>
      <c r="B118" s="29" t="s">
        <v>76</v>
      </c>
      <c r="C118" s="3" t="s">
        <v>21</v>
      </c>
      <c r="D118" s="3" t="s">
        <v>20</v>
      </c>
      <c r="E118" s="3">
        <v>38.81</v>
      </c>
      <c r="F118" s="3">
        <v>7.33</v>
      </c>
      <c r="G118" s="3">
        <v>0.67</v>
      </c>
      <c r="H118" s="3">
        <v>36.86</v>
      </c>
      <c r="I118" s="3">
        <v>36.159999999999997</v>
      </c>
      <c r="J118" s="3">
        <v>0.7</v>
      </c>
      <c r="K118" s="3">
        <v>98.09</v>
      </c>
      <c r="L118" s="3">
        <v>91.62</v>
      </c>
      <c r="M118" s="3">
        <v>103</v>
      </c>
      <c r="N118" s="3">
        <v>92.57</v>
      </c>
      <c r="O118" s="3">
        <v>55.87</v>
      </c>
      <c r="P118" s="3">
        <v>4390.29</v>
      </c>
      <c r="Q118" s="3">
        <v>1.516</v>
      </c>
      <c r="R118" s="3">
        <v>119.11</v>
      </c>
      <c r="S118" s="3" t="s">
        <v>507</v>
      </c>
      <c r="T118" s="5" t="s">
        <v>508</v>
      </c>
    </row>
    <row r="119" spans="1:20" x14ac:dyDescent="0.25">
      <c r="A119" s="26">
        <v>45770</v>
      </c>
      <c r="B119" s="27" t="s">
        <v>76</v>
      </c>
      <c r="C119" s="2" t="s">
        <v>21</v>
      </c>
      <c r="D119" s="2" t="s">
        <v>19</v>
      </c>
      <c r="E119" s="2">
        <v>40.03</v>
      </c>
      <c r="F119" s="2">
        <v>7.76</v>
      </c>
      <c r="G119" s="2">
        <v>0.24</v>
      </c>
      <c r="H119" s="2">
        <v>37.340000000000003</v>
      </c>
      <c r="I119" s="2">
        <v>36.89</v>
      </c>
      <c r="J119" s="2">
        <v>0.44</v>
      </c>
      <c r="K119" s="2">
        <v>98.81</v>
      </c>
      <c r="L119" s="2">
        <v>97</v>
      </c>
      <c r="M119" s="2">
        <v>96.35</v>
      </c>
      <c r="N119" s="2">
        <v>92.34</v>
      </c>
      <c r="O119" s="2">
        <v>54.69</v>
      </c>
      <c r="P119" s="2">
        <v>4368.5</v>
      </c>
      <c r="Q119" s="2">
        <v>1.4650000000000001</v>
      </c>
      <c r="R119" s="2">
        <v>117</v>
      </c>
      <c r="S119" s="2" t="s">
        <v>507</v>
      </c>
      <c r="T119" s="4" t="s">
        <v>508</v>
      </c>
    </row>
    <row r="120" spans="1:20" x14ac:dyDescent="0.25">
      <c r="A120" s="28">
        <v>45771</v>
      </c>
      <c r="B120" s="29" t="s">
        <v>76</v>
      </c>
      <c r="C120" s="3" t="s">
        <v>21</v>
      </c>
      <c r="D120" s="3" t="s">
        <v>18</v>
      </c>
      <c r="E120" s="3">
        <v>39.01</v>
      </c>
      <c r="F120" s="3">
        <v>7.66</v>
      </c>
      <c r="G120" s="3">
        <v>0.34</v>
      </c>
      <c r="H120" s="3">
        <v>36.979999999999997</v>
      </c>
      <c r="I120" s="3">
        <v>36.15</v>
      </c>
      <c r="J120" s="3">
        <v>0.83</v>
      </c>
      <c r="K120" s="3">
        <v>97.76</v>
      </c>
      <c r="L120" s="3">
        <v>95.75</v>
      </c>
      <c r="M120" s="3">
        <v>94.59</v>
      </c>
      <c r="N120" s="3">
        <v>88.54</v>
      </c>
      <c r="O120" s="3">
        <v>51.56</v>
      </c>
      <c r="P120" s="3">
        <v>4260.33</v>
      </c>
      <c r="Q120" s="3">
        <v>1.3939999999999999</v>
      </c>
      <c r="R120" s="3">
        <v>115.21</v>
      </c>
      <c r="S120" s="3" t="s">
        <v>507</v>
      </c>
      <c r="T120" s="5" t="s">
        <v>508</v>
      </c>
    </row>
    <row r="121" spans="1:20" x14ac:dyDescent="0.25">
      <c r="A121" s="26">
        <v>45772</v>
      </c>
      <c r="B121" s="27" t="s">
        <v>76</v>
      </c>
      <c r="C121" s="2" t="s">
        <v>21</v>
      </c>
      <c r="D121" s="2" t="s">
        <v>18</v>
      </c>
      <c r="E121" s="2">
        <v>38.53</v>
      </c>
      <c r="F121" s="2">
        <v>7.45</v>
      </c>
      <c r="G121" s="2">
        <v>0.55000000000000004</v>
      </c>
      <c r="H121" s="2">
        <v>35.71</v>
      </c>
      <c r="I121" s="2">
        <v>35.08</v>
      </c>
      <c r="J121" s="2">
        <v>0.62</v>
      </c>
      <c r="K121" s="2">
        <v>98.25</v>
      </c>
      <c r="L121" s="2">
        <v>93.12</v>
      </c>
      <c r="M121" s="2">
        <v>99.45</v>
      </c>
      <c r="N121" s="2">
        <v>90.99</v>
      </c>
      <c r="O121" s="2">
        <v>52.72</v>
      </c>
      <c r="P121" s="2">
        <v>4319</v>
      </c>
      <c r="Q121" s="2">
        <v>1.4770000000000001</v>
      </c>
      <c r="R121" s="2">
        <v>120.96</v>
      </c>
      <c r="S121" s="2" t="s">
        <v>507</v>
      </c>
      <c r="T121" s="4" t="s">
        <v>508</v>
      </c>
    </row>
    <row r="122" spans="1:20" x14ac:dyDescent="0.25">
      <c r="A122" s="28">
        <v>45774</v>
      </c>
      <c r="B122" s="29" t="s">
        <v>76</v>
      </c>
      <c r="C122" s="3" t="s">
        <v>21</v>
      </c>
      <c r="D122" s="3" t="s">
        <v>18</v>
      </c>
      <c r="E122" s="3">
        <v>37.65</v>
      </c>
      <c r="F122" s="3">
        <v>7.71</v>
      </c>
      <c r="G122" s="3">
        <v>0.28999999999999998</v>
      </c>
      <c r="H122" s="3">
        <v>37.07</v>
      </c>
      <c r="I122" s="3">
        <v>36.270000000000003</v>
      </c>
      <c r="J122" s="3">
        <v>0.8</v>
      </c>
      <c r="K122" s="3">
        <v>97.83</v>
      </c>
      <c r="L122" s="3">
        <v>96.38</v>
      </c>
      <c r="M122" s="3">
        <v>95.71</v>
      </c>
      <c r="N122" s="3">
        <v>90.24</v>
      </c>
      <c r="O122" s="3">
        <v>54.75</v>
      </c>
      <c r="P122" s="3">
        <v>4425.87</v>
      </c>
      <c r="Q122" s="3">
        <v>1.4770000000000001</v>
      </c>
      <c r="R122" s="3">
        <v>119.39</v>
      </c>
      <c r="S122" s="3" t="s">
        <v>507</v>
      </c>
      <c r="T122" s="5" t="s">
        <v>508</v>
      </c>
    </row>
    <row r="123" spans="1:20" x14ac:dyDescent="0.25">
      <c r="A123" s="26">
        <v>45774</v>
      </c>
      <c r="B123" s="27" t="s">
        <v>76</v>
      </c>
      <c r="C123" s="2" t="s">
        <v>21</v>
      </c>
      <c r="D123" s="2" t="s">
        <v>20</v>
      </c>
      <c r="E123" s="2">
        <v>35.96</v>
      </c>
      <c r="F123" s="2">
        <v>7.79</v>
      </c>
      <c r="G123" s="2">
        <v>0.21</v>
      </c>
      <c r="H123" s="2">
        <v>35.82</v>
      </c>
      <c r="I123" s="2">
        <v>35.090000000000003</v>
      </c>
      <c r="J123" s="2">
        <v>0.73</v>
      </c>
      <c r="K123" s="2">
        <v>97.95</v>
      </c>
      <c r="L123" s="2">
        <v>97.38</v>
      </c>
      <c r="M123" s="2">
        <v>91.09</v>
      </c>
      <c r="N123" s="2">
        <v>86.88</v>
      </c>
      <c r="O123" s="2">
        <v>51.81</v>
      </c>
      <c r="P123" s="2">
        <v>4287.07</v>
      </c>
      <c r="Q123" s="2">
        <v>1.446</v>
      </c>
      <c r="R123" s="2">
        <v>119.68</v>
      </c>
      <c r="S123" s="2" t="s">
        <v>507</v>
      </c>
      <c r="T123" s="4" t="s">
        <v>508</v>
      </c>
    </row>
    <row r="124" spans="1:20" x14ac:dyDescent="0.25">
      <c r="A124" s="28">
        <v>45775</v>
      </c>
      <c r="B124" s="29" t="s">
        <v>76</v>
      </c>
      <c r="C124" s="3" t="s">
        <v>21</v>
      </c>
      <c r="D124" s="3" t="s">
        <v>20</v>
      </c>
      <c r="E124" s="3">
        <v>37.909999999999997</v>
      </c>
      <c r="F124" s="3">
        <v>7.75</v>
      </c>
      <c r="G124" s="3">
        <v>0.25</v>
      </c>
      <c r="H124" s="3">
        <v>37.54</v>
      </c>
      <c r="I124" s="3">
        <v>36.979999999999997</v>
      </c>
      <c r="J124" s="3">
        <v>0.56000000000000005</v>
      </c>
      <c r="K124" s="3">
        <v>98.51</v>
      </c>
      <c r="L124" s="3">
        <v>96.88</v>
      </c>
      <c r="M124" s="3">
        <v>95.43</v>
      </c>
      <c r="N124" s="3">
        <v>91.07</v>
      </c>
      <c r="O124" s="3">
        <v>52.87</v>
      </c>
      <c r="P124" s="3">
        <v>4452.87</v>
      </c>
      <c r="Q124" s="3">
        <v>1.409</v>
      </c>
      <c r="R124" s="3">
        <v>118.62</v>
      </c>
      <c r="S124" s="3" t="s">
        <v>507</v>
      </c>
      <c r="T124" s="5" t="s">
        <v>508</v>
      </c>
    </row>
    <row r="125" spans="1:20" x14ac:dyDescent="0.25">
      <c r="A125" s="26">
        <v>45775</v>
      </c>
      <c r="B125" s="27" t="s">
        <v>76</v>
      </c>
      <c r="C125" s="2" t="s">
        <v>21</v>
      </c>
      <c r="D125" s="2" t="s">
        <v>19</v>
      </c>
      <c r="E125" s="2">
        <v>39.1</v>
      </c>
      <c r="F125" s="2">
        <v>7.84</v>
      </c>
      <c r="G125" s="2">
        <v>0.16</v>
      </c>
      <c r="H125" s="2">
        <v>35.33</v>
      </c>
      <c r="I125" s="2">
        <v>34.94</v>
      </c>
      <c r="J125" s="2">
        <v>0.39</v>
      </c>
      <c r="K125" s="2">
        <v>98.9</v>
      </c>
      <c r="L125" s="2">
        <v>98</v>
      </c>
      <c r="M125" s="2">
        <v>96.64</v>
      </c>
      <c r="N125" s="2">
        <v>93.66</v>
      </c>
      <c r="O125" s="2">
        <v>52.39</v>
      </c>
      <c r="P125" s="2">
        <v>4292.83</v>
      </c>
      <c r="Q125" s="2">
        <v>1.4830000000000001</v>
      </c>
      <c r="R125" s="2">
        <v>121.52</v>
      </c>
      <c r="S125" s="2" t="s">
        <v>507</v>
      </c>
      <c r="T125" s="4" t="s">
        <v>508</v>
      </c>
    </row>
    <row r="126" spans="1:20" x14ac:dyDescent="0.25">
      <c r="A126" s="28">
        <v>45776</v>
      </c>
      <c r="B126" s="29" t="s">
        <v>76</v>
      </c>
      <c r="C126" s="3" t="s">
        <v>21</v>
      </c>
      <c r="D126" s="3" t="s">
        <v>18</v>
      </c>
      <c r="E126" s="3">
        <v>39.75</v>
      </c>
      <c r="F126" s="3">
        <v>7.83</v>
      </c>
      <c r="G126" s="3">
        <v>0.17</v>
      </c>
      <c r="H126" s="3">
        <v>36.76</v>
      </c>
      <c r="I126" s="3">
        <v>35.89</v>
      </c>
      <c r="J126" s="3">
        <v>0.87</v>
      </c>
      <c r="K126" s="3">
        <v>97.62</v>
      </c>
      <c r="L126" s="3">
        <v>97.88</v>
      </c>
      <c r="M126" s="3">
        <v>101.25</v>
      </c>
      <c r="N126" s="3">
        <v>96.74</v>
      </c>
      <c r="O126" s="3">
        <v>53.08</v>
      </c>
      <c r="P126" s="3">
        <v>4304.37</v>
      </c>
      <c r="Q126" s="3">
        <v>1.444</v>
      </c>
      <c r="R126" s="3">
        <v>117.08</v>
      </c>
      <c r="S126" s="3" t="s">
        <v>507</v>
      </c>
      <c r="T126" s="5" t="s">
        <v>508</v>
      </c>
    </row>
    <row r="127" spans="1:20" x14ac:dyDescent="0.25">
      <c r="A127" s="26">
        <v>45780</v>
      </c>
      <c r="B127" s="27" t="s">
        <v>77</v>
      </c>
      <c r="C127" s="2" t="s">
        <v>21</v>
      </c>
      <c r="D127" s="2" t="s">
        <v>19</v>
      </c>
      <c r="E127" s="2">
        <v>38.770000000000003</v>
      </c>
      <c r="F127" s="2">
        <v>7.33</v>
      </c>
      <c r="G127" s="2">
        <v>0.67</v>
      </c>
      <c r="H127" s="2">
        <v>36.44</v>
      </c>
      <c r="I127" s="2">
        <v>35.520000000000003</v>
      </c>
      <c r="J127" s="2">
        <v>0.91</v>
      </c>
      <c r="K127" s="2">
        <v>97.49</v>
      </c>
      <c r="L127" s="2">
        <v>91.62</v>
      </c>
      <c r="M127" s="2">
        <v>93.66</v>
      </c>
      <c r="N127" s="2">
        <v>83.67</v>
      </c>
      <c r="O127" s="2">
        <v>52.76</v>
      </c>
      <c r="P127" s="2">
        <v>4459.1499999999996</v>
      </c>
      <c r="Q127" s="2">
        <v>1.448</v>
      </c>
      <c r="R127" s="2">
        <v>122.38</v>
      </c>
      <c r="S127" s="2" t="s">
        <v>507</v>
      </c>
      <c r="T127" s="4" t="s">
        <v>508</v>
      </c>
    </row>
    <row r="128" spans="1:20" x14ac:dyDescent="0.25">
      <c r="A128" s="28">
        <v>45781</v>
      </c>
      <c r="B128" s="29" t="s">
        <v>77</v>
      </c>
      <c r="C128" s="3" t="s">
        <v>21</v>
      </c>
      <c r="D128" s="3" t="s">
        <v>19</v>
      </c>
      <c r="E128" s="3">
        <v>41.69</v>
      </c>
      <c r="F128" s="3">
        <v>7.24</v>
      </c>
      <c r="G128" s="3">
        <v>0.76</v>
      </c>
      <c r="H128" s="3">
        <v>37.07</v>
      </c>
      <c r="I128" s="3">
        <v>35.83</v>
      </c>
      <c r="J128" s="3">
        <v>1.24</v>
      </c>
      <c r="K128" s="3">
        <v>96.66</v>
      </c>
      <c r="L128" s="3">
        <v>90.5</v>
      </c>
      <c r="M128" s="3">
        <v>93.86</v>
      </c>
      <c r="N128" s="3">
        <v>82.1</v>
      </c>
      <c r="O128" s="3">
        <v>53.83</v>
      </c>
      <c r="P128" s="3">
        <v>4304.3100000000004</v>
      </c>
      <c r="Q128" s="3">
        <v>1.452</v>
      </c>
      <c r="R128" s="3">
        <v>116.1</v>
      </c>
      <c r="S128" s="3" t="s">
        <v>507</v>
      </c>
      <c r="T128" s="5" t="s">
        <v>508</v>
      </c>
    </row>
    <row r="129" spans="1:20" x14ac:dyDescent="0.25">
      <c r="A129" s="26">
        <v>45781</v>
      </c>
      <c r="B129" s="27" t="s">
        <v>77</v>
      </c>
      <c r="C129" s="2" t="s">
        <v>21</v>
      </c>
      <c r="D129" s="2" t="s">
        <v>18</v>
      </c>
      <c r="E129" s="2">
        <v>42.33</v>
      </c>
      <c r="F129" s="2">
        <v>7.77</v>
      </c>
      <c r="G129" s="2">
        <v>0.23</v>
      </c>
      <c r="H129" s="2">
        <v>36.53</v>
      </c>
      <c r="I129" s="2">
        <v>36.53</v>
      </c>
      <c r="J129" s="2">
        <v>0</v>
      </c>
      <c r="K129" s="2">
        <v>100</v>
      </c>
      <c r="L129" s="2">
        <v>97.12</v>
      </c>
      <c r="M129" s="2">
        <v>98.37</v>
      </c>
      <c r="N129" s="2">
        <v>95.54</v>
      </c>
      <c r="O129" s="2">
        <v>52.57</v>
      </c>
      <c r="P129" s="2">
        <v>4267.6499999999996</v>
      </c>
      <c r="Q129" s="2">
        <v>1.4390000000000001</v>
      </c>
      <c r="R129" s="2">
        <v>116.83</v>
      </c>
      <c r="S129" s="2" t="s">
        <v>507</v>
      </c>
      <c r="T129" s="4" t="s">
        <v>508</v>
      </c>
    </row>
    <row r="130" spans="1:20" x14ac:dyDescent="0.25">
      <c r="A130" s="28">
        <v>45782</v>
      </c>
      <c r="B130" s="29" t="s">
        <v>77</v>
      </c>
      <c r="C130" s="3" t="s">
        <v>21</v>
      </c>
      <c r="D130" s="3" t="s">
        <v>18</v>
      </c>
      <c r="E130" s="3">
        <v>40.75</v>
      </c>
      <c r="F130" s="3">
        <v>7.44</v>
      </c>
      <c r="G130" s="3">
        <v>0.56000000000000005</v>
      </c>
      <c r="H130" s="3">
        <v>37.47</v>
      </c>
      <c r="I130" s="3">
        <v>36.96</v>
      </c>
      <c r="J130" s="3">
        <v>0.51</v>
      </c>
      <c r="K130" s="3">
        <v>98.65</v>
      </c>
      <c r="L130" s="3">
        <v>93</v>
      </c>
      <c r="M130" s="3">
        <v>93.6</v>
      </c>
      <c r="N130" s="3">
        <v>85.87</v>
      </c>
      <c r="O130" s="3">
        <v>53.41</v>
      </c>
      <c r="P130" s="3">
        <v>4469.8500000000004</v>
      </c>
      <c r="Q130" s="3">
        <v>1.4259999999999999</v>
      </c>
      <c r="R130" s="3">
        <v>119.3</v>
      </c>
      <c r="S130" s="3" t="s">
        <v>507</v>
      </c>
      <c r="T130" s="5" t="s">
        <v>508</v>
      </c>
    </row>
    <row r="131" spans="1:20" x14ac:dyDescent="0.25">
      <c r="A131" s="26">
        <v>45782</v>
      </c>
      <c r="B131" s="27" t="s">
        <v>77</v>
      </c>
      <c r="C131" s="2" t="s">
        <v>21</v>
      </c>
      <c r="D131" s="2" t="s">
        <v>19</v>
      </c>
      <c r="E131" s="2">
        <v>40.14</v>
      </c>
      <c r="F131" s="2">
        <v>7.65</v>
      </c>
      <c r="G131" s="2">
        <v>0.35</v>
      </c>
      <c r="H131" s="2">
        <v>38.1</v>
      </c>
      <c r="I131" s="2">
        <v>38.090000000000003</v>
      </c>
      <c r="J131" s="2">
        <v>0</v>
      </c>
      <c r="K131" s="2">
        <v>99.99</v>
      </c>
      <c r="L131" s="2">
        <v>95.62</v>
      </c>
      <c r="M131" s="2">
        <v>93.34</v>
      </c>
      <c r="N131" s="2">
        <v>89.25</v>
      </c>
      <c r="O131" s="2">
        <v>53.73</v>
      </c>
      <c r="P131" s="2">
        <v>4446.33</v>
      </c>
      <c r="Q131" s="2">
        <v>1.41</v>
      </c>
      <c r="R131" s="2">
        <v>116.71</v>
      </c>
      <c r="S131" s="2" t="s">
        <v>507</v>
      </c>
      <c r="T131" s="4" t="s">
        <v>508</v>
      </c>
    </row>
    <row r="132" spans="1:20" x14ac:dyDescent="0.25">
      <c r="A132" s="28">
        <v>45782</v>
      </c>
      <c r="B132" s="29" t="s">
        <v>77</v>
      </c>
      <c r="C132" s="3" t="s">
        <v>21</v>
      </c>
      <c r="D132" s="3" t="s">
        <v>20</v>
      </c>
      <c r="E132" s="3">
        <v>38.92</v>
      </c>
      <c r="F132" s="3">
        <v>7.88</v>
      </c>
      <c r="G132" s="3">
        <v>0.12</v>
      </c>
      <c r="H132" s="3">
        <v>37.61</v>
      </c>
      <c r="I132" s="3">
        <v>36.54</v>
      </c>
      <c r="J132" s="3">
        <v>1.07</v>
      </c>
      <c r="K132" s="3">
        <v>97.16</v>
      </c>
      <c r="L132" s="3">
        <v>98.5</v>
      </c>
      <c r="M132" s="3">
        <v>93.42</v>
      </c>
      <c r="N132" s="3">
        <v>89.4</v>
      </c>
      <c r="O132" s="3">
        <v>56.14</v>
      </c>
      <c r="P132" s="3">
        <v>4501.62</v>
      </c>
      <c r="Q132" s="3">
        <v>1.4930000000000001</v>
      </c>
      <c r="R132" s="3">
        <v>119.7</v>
      </c>
      <c r="S132" s="3" t="s">
        <v>507</v>
      </c>
      <c r="T132" s="5" t="s">
        <v>508</v>
      </c>
    </row>
    <row r="133" spans="1:20" x14ac:dyDescent="0.25">
      <c r="A133" s="26">
        <v>45787</v>
      </c>
      <c r="B133" s="27" t="s">
        <v>77</v>
      </c>
      <c r="C133" s="2" t="s">
        <v>21</v>
      </c>
      <c r="D133" s="2" t="s">
        <v>19</v>
      </c>
      <c r="E133" s="2">
        <v>38.520000000000003</v>
      </c>
      <c r="F133" s="2">
        <v>7.9</v>
      </c>
      <c r="G133" s="2">
        <v>0.1</v>
      </c>
      <c r="H133" s="2">
        <v>39.11</v>
      </c>
      <c r="I133" s="2">
        <v>38.49</v>
      </c>
      <c r="J133" s="2">
        <v>0.62</v>
      </c>
      <c r="K133" s="2">
        <v>98.41</v>
      </c>
      <c r="L133" s="2">
        <v>98.75</v>
      </c>
      <c r="M133" s="2">
        <v>95.02</v>
      </c>
      <c r="N133" s="2">
        <v>92.34</v>
      </c>
      <c r="O133" s="2">
        <v>55.25</v>
      </c>
      <c r="P133" s="2">
        <v>4571.26</v>
      </c>
      <c r="Q133" s="2">
        <v>1.413</v>
      </c>
      <c r="R133" s="2">
        <v>116.87</v>
      </c>
      <c r="S133" s="2" t="s">
        <v>507</v>
      </c>
      <c r="T133" s="4" t="s">
        <v>508</v>
      </c>
    </row>
    <row r="134" spans="1:20" x14ac:dyDescent="0.25">
      <c r="A134" s="28">
        <v>45788</v>
      </c>
      <c r="B134" s="29" t="s">
        <v>77</v>
      </c>
      <c r="C134" s="3" t="s">
        <v>21</v>
      </c>
      <c r="D134" s="3" t="s">
        <v>20</v>
      </c>
      <c r="E134" s="3">
        <v>39</v>
      </c>
      <c r="F134" s="3">
        <v>7.48</v>
      </c>
      <c r="G134" s="3">
        <v>0.52</v>
      </c>
      <c r="H134" s="3">
        <v>36.64</v>
      </c>
      <c r="I134" s="3">
        <v>35.85</v>
      </c>
      <c r="J134" s="3">
        <v>0.78</v>
      </c>
      <c r="K134" s="3">
        <v>97.86</v>
      </c>
      <c r="L134" s="3">
        <v>93.5</v>
      </c>
      <c r="M134" s="3">
        <v>90.14</v>
      </c>
      <c r="N134" s="3">
        <v>82.48</v>
      </c>
      <c r="O134" s="3">
        <v>53</v>
      </c>
      <c r="P134" s="3">
        <v>4315.6099999999997</v>
      </c>
      <c r="Q134" s="3">
        <v>1.446</v>
      </c>
      <c r="R134" s="3">
        <v>117.79</v>
      </c>
      <c r="S134" s="3" t="s">
        <v>507</v>
      </c>
      <c r="T134" s="5" t="s">
        <v>508</v>
      </c>
    </row>
    <row r="135" spans="1:20" x14ac:dyDescent="0.25">
      <c r="A135" s="26">
        <v>45789</v>
      </c>
      <c r="B135" s="27" t="s">
        <v>77</v>
      </c>
      <c r="C135" s="2" t="s">
        <v>21</v>
      </c>
      <c r="D135" s="2" t="s">
        <v>19</v>
      </c>
      <c r="E135" s="2">
        <v>38.58</v>
      </c>
      <c r="F135" s="2">
        <v>7.46</v>
      </c>
      <c r="G135" s="2">
        <v>0.54</v>
      </c>
      <c r="H135" s="2">
        <v>36.58</v>
      </c>
      <c r="I135" s="2">
        <v>36.31</v>
      </c>
      <c r="J135" s="2">
        <v>0.27</v>
      </c>
      <c r="K135" s="2">
        <v>99.26</v>
      </c>
      <c r="L135" s="2">
        <v>93.25</v>
      </c>
      <c r="M135" s="2">
        <v>95.51</v>
      </c>
      <c r="N135" s="2">
        <v>88.41</v>
      </c>
      <c r="O135" s="2">
        <v>52.58</v>
      </c>
      <c r="P135" s="2">
        <v>4368.17</v>
      </c>
      <c r="Q135" s="2">
        <v>1.4379999999999999</v>
      </c>
      <c r="R135" s="2">
        <v>119.42</v>
      </c>
      <c r="S135" s="2" t="s">
        <v>507</v>
      </c>
      <c r="T135" s="4" t="s">
        <v>508</v>
      </c>
    </row>
    <row r="136" spans="1:20" x14ac:dyDescent="0.25">
      <c r="A136" s="28">
        <v>45789</v>
      </c>
      <c r="B136" s="29" t="s">
        <v>77</v>
      </c>
      <c r="C136" s="3" t="s">
        <v>21</v>
      </c>
      <c r="D136" s="3" t="s">
        <v>18</v>
      </c>
      <c r="E136" s="3">
        <v>39.159999999999997</v>
      </c>
      <c r="F136" s="3">
        <v>7.52</v>
      </c>
      <c r="G136" s="3">
        <v>0.48</v>
      </c>
      <c r="H136" s="3">
        <v>37.1</v>
      </c>
      <c r="I136" s="3">
        <v>36.729999999999997</v>
      </c>
      <c r="J136" s="3">
        <v>0.37</v>
      </c>
      <c r="K136" s="3">
        <v>98.99</v>
      </c>
      <c r="L136" s="3">
        <v>94</v>
      </c>
      <c r="M136" s="3">
        <v>95.66</v>
      </c>
      <c r="N136" s="3">
        <v>89.01</v>
      </c>
      <c r="O136" s="3">
        <v>54.74</v>
      </c>
      <c r="P136" s="3">
        <v>4380.12</v>
      </c>
      <c r="Q136" s="3">
        <v>1.4750000000000001</v>
      </c>
      <c r="R136" s="3">
        <v>118.06</v>
      </c>
      <c r="S136" s="3" t="s">
        <v>507</v>
      </c>
      <c r="T136" s="5" t="s">
        <v>508</v>
      </c>
    </row>
    <row r="137" spans="1:20" x14ac:dyDescent="0.25">
      <c r="A137" s="26">
        <v>45791</v>
      </c>
      <c r="B137" s="27" t="s">
        <v>77</v>
      </c>
      <c r="C137" s="2" t="s">
        <v>21</v>
      </c>
      <c r="D137" s="2" t="s">
        <v>18</v>
      </c>
      <c r="E137" s="2">
        <v>37.11</v>
      </c>
      <c r="F137" s="2">
        <v>7.98</v>
      </c>
      <c r="G137" s="2">
        <v>0.02</v>
      </c>
      <c r="H137" s="2">
        <v>35.659999999999997</v>
      </c>
      <c r="I137" s="2">
        <v>35.01</v>
      </c>
      <c r="J137" s="2">
        <v>0.65</v>
      </c>
      <c r="K137" s="2">
        <v>98.17</v>
      </c>
      <c r="L137" s="2">
        <v>99.75</v>
      </c>
      <c r="M137" s="2">
        <v>93.32</v>
      </c>
      <c r="N137" s="2">
        <v>91.38</v>
      </c>
      <c r="O137" s="2">
        <v>52.83</v>
      </c>
      <c r="P137" s="2">
        <v>4254.07</v>
      </c>
      <c r="Q137" s="2">
        <v>1.4810000000000001</v>
      </c>
      <c r="R137" s="2">
        <v>119.3</v>
      </c>
      <c r="S137" s="2" t="s">
        <v>507</v>
      </c>
      <c r="T137" s="4" t="s">
        <v>508</v>
      </c>
    </row>
    <row r="138" spans="1:20" x14ac:dyDescent="0.25">
      <c r="A138" s="28">
        <v>45792</v>
      </c>
      <c r="B138" s="29" t="s">
        <v>77</v>
      </c>
      <c r="C138" s="3" t="s">
        <v>21</v>
      </c>
      <c r="D138" s="3" t="s">
        <v>20</v>
      </c>
      <c r="E138" s="3">
        <v>36.97</v>
      </c>
      <c r="F138" s="3">
        <v>7.32</v>
      </c>
      <c r="G138" s="3">
        <v>0.68</v>
      </c>
      <c r="H138" s="3">
        <v>34.299999999999997</v>
      </c>
      <c r="I138" s="3">
        <v>33.630000000000003</v>
      </c>
      <c r="J138" s="3">
        <v>0.68</v>
      </c>
      <c r="K138" s="3">
        <v>98.03</v>
      </c>
      <c r="L138" s="3">
        <v>91.5</v>
      </c>
      <c r="M138" s="3">
        <v>89.9</v>
      </c>
      <c r="N138" s="3">
        <v>80.63</v>
      </c>
      <c r="O138" s="3">
        <v>52.19</v>
      </c>
      <c r="P138" s="3">
        <v>4101.2700000000004</v>
      </c>
      <c r="Q138" s="3">
        <v>1.5209999999999999</v>
      </c>
      <c r="R138" s="3">
        <v>119.56</v>
      </c>
      <c r="S138" s="3" t="s">
        <v>507</v>
      </c>
      <c r="T138" s="5" t="s">
        <v>508</v>
      </c>
    </row>
    <row r="139" spans="1:20" x14ac:dyDescent="0.25">
      <c r="A139" s="26">
        <v>45793</v>
      </c>
      <c r="B139" s="27" t="s">
        <v>77</v>
      </c>
      <c r="C139" s="2" t="s">
        <v>21</v>
      </c>
      <c r="D139" s="2" t="s">
        <v>19</v>
      </c>
      <c r="E139" s="2">
        <v>38.369999999999997</v>
      </c>
      <c r="F139" s="2">
        <v>7.55</v>
      </c>
      <c r="G139" s="2">
        <v>0.45</v>
      </c>
      <c r="H139" s="2">
        <v>35.049999999999997</v>
      </c>
      <c r="I139" s="2">
        <v>34.39</v>
      </c>
      <c r="J139" s="2">
        <v>0.66</v>
      </c>
      <c r="K139" s="2">
        <v>98.11</v>
      </c>
      <c r="L139" s="2">
        <v>94.38</v>
      </c>
      <c r="M139" s="2">
        <v>95.87</v>
      </c>
      <c r="N139" s="2">
        <v>88.77</v>
      </c>
      <c r="O139" s="2">
        <v>51.67</v>
      </c>
      <c r="P139" s="2">
        <v>4076.39</v>
      </c>
      <c r="Q139" s="2">
        <v>1.474</v>
      </c>
      <c r="R139" s="2">
        <v>116.3</v>
      </c>
      <c r="S139" s="2" t="s">
        <v>507</v>
      </c>
      <c r="T139" s="4" t="s">
        <v>508</v>
      </c>
    </row>
    <row r="140" spans="1:20" x14ac:dyDescent="0.25">
      <c r="A140" s="28">
        <v>45793</v>
      </c>
      <c r="B140" s="29" t="s">
        <v>77</v>
      </c>
      <c r="C140" s="3" t="s">
        <v>21</v>
      </c>
      <c r="D140" s="3" t="s">
        <v>18</v>
      </c>
      <c r="E140" s="3">
        <v>38.950000000000003</v>
      </c>
      <c r="F140" s="3">
        <v>7.64</v>
      </c>
      <c r="G140" s="3">
        <v>0.36</v>
      </c>
      <c r="H140" s="3">
        <v>38.72</v>
      </c>
      <c r="I140" s="3">
        <v>38.15</v>
      </c>
      <c r="J140" s="3">
        <v>0.56999999999999995</v>
      </c>
      <c r="K140" s="3">
        <v>98.54</v>
      </c>
      <c r="L140" s="3">
        <v>95.5</v>
      </c>
      <c r="M140" s="3">
        <v>95.07</v>
      </c>
      <c r="N140" s="3">
        <v>89.47</v>
      </c>
      <c r="O140" s="3">
        <v>56.44</v>
      </c>
      <c r="P140" s="3">
        <v>4480.22</v>
      </c>
      <c r="Q140" s="3">
        <v>1.458</v>
      </c>
      <c r="R140" s="3">
        <v>115.71</v>
      </c>
      <c r="S140" s="3" t="s">
        <v>507</v>
      </c>
      <c r="T140" s="5" t="s">
        <v>508</v>
      </c>
    </row>
    <row r="141" spans="1:20" x14ac:dyDescent="0.25">
      <c r="A141" s="26">
        <v>45794</v>
      </c>
      <c r="B141" s="27" t="s">
        <v>77</v>
      </c>
      <c r="C141" s="2" t="s">
        <v>21</v>
      </c>
      <c r="D141" s="2" t="s">
        <v>18</v>
      </c>
      <c r="E141" s="2">
        <v>39.1</v>
      </c>
      <c r="F141" s="2">
        <v>7.66</v>
      </c>
      <c r="G141" s="2">
        <v>0.34</v>
      </c>
      <c r="H141" s="2">
        <v>39.31</v>
      </c>
      <c r="I141" s="2">
        <v>38.15</v>
      </c>
      <c r="J141" s="2">
        <v>1.1599999999999999</v>
      </c>
      <c r="K141" s="2">
        <v>97.05</v>
      </c>
      <c r="L141" s="2">
        <v>95.75</v>
      </c>
      <c r="M141" s="2">
        <v>91.91</v>
      </c>
      <c r="N141" s="2">
        <v>85.41</v>
      </c>
      <c r="O141" s="2">
        <v>54.47</v>
      </c>
      <c r="P141" s="2">
        <v>4380.78</v>
      </c>
      <c r="Q141" s="2">
        <v>1.3859999999999999</v>
      </c>
      <c r="R141" s="2">
        <v>111.45</v>
      </c>
      <c r="S141" s="2" t="s">
        <v>507</v>
      </c>
      <c r="T141" s="4" t="s">
        <v>508</v>
      </c>
    </row>
    <row r="142" spans="1:20" x14ac:dyDescent="0.25">
      <c r="A142" s="28">
        <v>45796</v>
      </c>
      <c r="B142" s="29" t="s">
        <v>77</v>
      </c>
      <c r="C142" s="3" t="s">
        <v>21</v>
      </c>
      <c r="D142" s="3" t="s">
        <v>18</v>
      </c>
      <c r="E142" s="3">
        <v>39.89</v>
      </c>
      <c r="F142" s="3">
        <v>7.95</v>
      </c>
      <c r="G142" s="3">
        <v>0.05</v>
      </c>
      <c r="H142" s="3">
        <v>36.61</v>
      </c>
      <c r="I142" s="3">
        <v>35.72</v>
      </c>
      <c r="J142" s="3">
        <v>0.89</v>
      </c>
      <c r="K142" s="3">
        <v>97.57</v>
      </c>
      <c r="L142" s="3">
        <v>99.38</v>
      </c>
      <c r="M142" s="3">
        <v>94</v>
      </c>
      <c r="N142" s="3">
        <v>91.14</v>
      </c>
      <c r="O142" s="3">
        <v>51.79</v>
      </c>
      <c r="P142" s="3">
        <v>4234.5600000000004</v>
      </c>
      <c r="Q142" s="3">
        <v>1.415</v>
      </c>
      <c r="R142" s="3">
        <v>115.66</v>
      </c>
      <c r="S142" s="3" t="s">
        <v>507</v>
      </c>
      <c r="T142" s="5" t="s">
        <v>508</v>
      </c>
    </row>
    <row r="143" spans="1:20" x14ac:dyDescent="0.25">
      <c r="A143" s="26">
        <v>45796</v>
      </c>
      <c r="B143" s="27" t="s">
        <v>77</v>
      </c>
      <c r="C143" s="2" t="s">
        <v>21</v>
      </c>
      <c r="D143" s="2" t="s">
        <v>19</v>
      </c>
      <c r="E143" s="2">
        <v>39.29</v>
      </c>
      <c r="F143" s="2">
        <v>8</v>
      </c>
      <c r="G143" s="2">
        <v>0</v>
      </c>
      <c r="H143" s="2">
        <v>39.700000000000003</v>
      </c>
      <c r="I143" s="2">
        <v>38.729999999999997</v>
      </c>
      <c r="J143" s="2">
        <v>0.97</v>
      </c>
      <c r="K143" s="2">
        <v>97.56</v>
      </c>
      <c r="L143" s="2">
        <v>100</v>
      </c>
      <c r="M143" s="2">
        <v>92.23</v>
      </c>
      <c r="N143" s="2">
        <v>89.98</v>
      </c>
      <c r="O143" s="2">
        <v>58.31</v>
      </c>
      <c r="P143" s="2">
        <v>4572.0600000000004</v>
      </c>
      <c r="Q143" s="2">
        <v>1.4690000000000001</v>
      </c>
      <c r="R143" s="2">
        <v>115.17</v>
      </c>
      <c r="S143" s="2" t="s">
        <v>507</v>
      </c>
      <c r="T143" s="4" t="s">
        <v>508</v>
      </c>
    </row>
    <row r="144" spans="1:20" x14ac:dyDescent="0.25">
      <c r="A144" s="28">
        <v>45797</v>
      </c>
      <c r="B144" s="29" t="s">
        <v>77</v>
      </c>
      <c r="C144" s="3" t="s">
        <v>21</v>
      </c>
      <c r="D144" s="3" t="s">
        <v>19</v>
      </c>
      <c r="E144" s="3">
        <v>38.81</v>
      </c>
      <c r="F144" s="3">
        <v>7.56</v>
      </c>
      <c r="G144" s="3">
        <v>0.44</v>
      </c>
      <c r="H144" s="3">
        <v>35.53</v>
      </c>
      <c r="I144" s="3">
        <v>34.72</v>
      </c>
      <c r="J144" s="3">
        <v>0.81</v>
      </c>
      <c r="K144" s="3">
        <v>97.72</v>
      </c>
      <c r="L144" s="3">
        <v>94.5</v>
      </c>
      <c r="M144" s="3">
        <v>97.71</v>
      </c>
      <c r="N144" s="3">
        <v>90.23</v>
      </c>
      <c r="O144" s="3">
        <v>53.22</v>
      </c>
      <c r="P144" s="3">
        <v>4299.93</v>
      </c>
      <c r="Q144" s="3">
        <v>1.498</v>
      </c>
      <c r="R144" s="3">
        <v>121.02</v>
      </c>
      <c r="S144" s="3" t="s">
        <v>507</v>
      </c>
      <c r="T144" s="5" t="s">
        <v>508</v>
      </c>
    </row>
    <row r="145" spans="1:20" x14ac:dyDescent="0.25">
      <c r="A145" s="26">
        <v>45797</v>
      </c>
      <c r="B145" s="27" t="s">
        <v>77</v>
      </c>
      <c r="C145" s="2" t="s">
        <v>21</v>
      </c>
      <c r="D145" s="2" t="s">
        <v>18</v>
      </c>
      <c r="E145" s="2">
        <v>39.4</v>
      </c>
      <c r="F145" s="2">
        <v>8</v>
      </c>
      <c r="G145" s="2">
        <v>0</v>
      </c>
      <c r="H145" s="2">
        <v>37.08</v>
      </c>
      <c r="I145" s="2">
        <v>36.19</v>
      </c>
      <c r="J145" s="2">
        <v>0.89</v>
      </c>
      <c r="K145" s="2">
        <v>97.6</v>
      </c>
      <c r="L145" s="2">
        <v>100</v>
      </c>
      <c r="M145" s="2">
        <v>90.74</v>
      </c>
      <c r="N145" s="2">
        <v>88.56</v>
      </c>
      <c r="O145" s="2">
        <v>54.65</v>
      </c>
      <c r="P145" s="2">
        <v>4483.21</v>
      </c>
      <c r="Q145" s="2">
        <v>1.474</v>
      </c>
      <c r="R145" s="2">
        <v>120.9</v>
      </c>
      <c r="S145" s="2" t="s">
        <v>507</v>
      </c>
      <c r="T145" s="4" t="s">
        <v>508</v>
      </c>
    </row>
    <row r="146" spans="1:20" x14ac:dyDescent="0.25">
      <c r="A146" s="28">
        <v>45798</v>
      </c>
      <c r="B146" s="29" t="s">
        <v>77</v>
      </c>
      <c r="C146" s="3" t="s">
        <v>21</v>
      </c>
      <c r="D146" s="3" t="s">
        <v>18</v>
      </c>
      <c r="E146" s="3">
        <v>41.1</v>
      </c>
      <c r="F146" s="3">
        <v>7.25</v>
      </c>
      <c r="G146" s="3">
        <v>0.75</v>
      </c>
      <c r="H146" s="3">
        <v>36.299999999999997</v>
      </c>
      <c r="I146" s="3">
        <v>35.700000000000003</v>
      </c>
      <c r="J146" s="3">
        <v>0.6</v>
      </c>
      <c r="K146" s="3">
        <v>98.34</v>
      </c>
      <c r="L146" s="3">
        <v>90.62</v>
      </c>
      <c r="M146" s="3">
        <v>99.61</v>
      </c>
      <c r="N146" s="3">
        <v>88.78</v>
      </c>
      <c r="O146" s="3">
        <v>55.08</v>
      </c>
      <c r="P146" s="3">
        <v>4305.37</v>
      </c>
      <c r="Q146" s="3">
        <v>1.5169999999999999</v>
      </c>
      <c r="R146" s="3">
        <v>118.6</v>
      </c>
      <c r="S146" s="3" t="s">
        <v>507</v>
      </c>
      <c r="T146" s="5" t="s">
        <v>508</v>
      </c>
    </row>
    <row r="147" spans="1:20" x14ac:dyDescent="0.25">
      <c r="A147" s="26">
        <v>45799</v>
      </c>
      <c r="B147" s="27" t="s">
        <v>77</v>
      </c>
      <c r="C147" s="2" t="s">
        <v>21</v>
      </c>
      <c r="D147" s="2" t="s">
        <v>19</v>
      </c>
      <c r="E147" s="2">
        <v>39.880000000000003</v>
      </c>
      <c r="F147" s="2">
        <v>7.77</v>
      </c>
      <c r="G147" s="2">
        <v>0.23</v>
      </c>
      <c r="H147" s="2">
        <v>38.35</v>
      </c>
      <c r="I147" s="2">
        <v>37.72</v>
      </c>
      <c r="J147" s="2">
        <v>0.63</v>
      </c>
      <c r="K147" s="2">
        <v>98.35</v>
      </c>
      <c r="L147" s="2">
        <v>97.12</v>
      </c>
      <c r="M147" s="2">
        <v>101.32</v>
      </c>
      <c r="N147" s="2">
        <v>96.78</v>
      </c>
      <c r="O147" s="2">
        <v>53.55</v>
      </c>
      <c r="P147" s="2">
        <v>4484.12</v>
      </c>
      <c r="Q147" s="2">
        <v>1.3959999999999999</v>
      </c>
      <c r="R147" s="2">
        <v>116.93</v>
      </c>
      <c r="S147" s="2" t="s">
        <v>507</v>
      </c>
      <c r="T147" s="4" t="s">
        <v>508</v>
      </c>
    </row>
    <row r="148" spans="1:20" x14ac:dyDescent="0.25">
      <c r="A148" s="28">
        <v>45800</v>
      </c>
      <c r="B148" s="29" t="s">
        <v>77</v>
      </c>
      <c r="C148" s="3" t="s">
        <v>21</v>
      </c>
      <c r="D148" s="3" t="s">
        <v>18</v>
      </c>
      <c r="E148" s="3">
        <v>40.549999999999997</v>
      </c>
      <c r="F148" s="3">
        <v>7.66</v>
      </c>
      <c r="G148" s="3">
        <v>0.34</v>
      </c>
      <c r="H148" s="3">
        <v>39.06</v>
      </c>
      <c r="I148" s="3">
        <v>38.770000000000003</v>
      </c>
      <c r="J148" s="3">
        <v>0.28999999999999998</v>
      </c>
      <c r="K148" s="3">
        <v>99.26</v>
      </c>
      <c r="L148" s="3">
        <v>95.75</v>
      </c>
      <c r="M148" s="3">
        <v>98.57</v>
      </c>
      <c r="N148" s="3">
        <v>93.69</v>
      </c>
      <c r="O148" s="3">
        <v>56.2</v>
      </c>
      <c r="P148" s="3">
        <v>4735.97</v>
      </c>
      <c r="Q148" s="3">
        <v>1.4390000000000001</v>
      </c>
      <c r="R148" s="3">
        <v>121.24</v>
      </c>
      <c r="S148" s="3" t="s">
        <v>507</v>
      </c>
      <c r="T148" s="5" t="s">
        <v>508</v>
      </c>
    </row>
    <row r="149" spans="1:20" x14ac:dyDescent="0.25">
      <c r="A149" s="26">
        <v>45800</v>
      </c>
      <c r="B149" s="27" t="s">
        <v>77</v>
      </c>
      <c r="C149" s="2" t="s">
        <v>21</v>
      </c>
      <c r="D149" s="2" t="s">
        <v>19</v>
      </c>
      <c r="E149" s="2">
        <v>39.94</v>
      </c>
      <c r="F149" s="2">
        <v>7.7</v>
      </c>
      <c r="G149" s="2">
        <v>0.3</v>
      </c>
      <c r="H149" s="2">
        <v>38.380000000000003</v>
      </c>
      <c r="I149" s="2">
        <v>37.65</v>
      </c>
      <c r="J149" s="2">
        <v>0.72</v>
      </c>
      <c r="K149" s="2">
        <v>98.12</v>
      </c>
      <c r="L149" s="2">
        <v>96.25</v>
      </c>
      <c r="M149" s="2">
        <v>95.31</v>
      </c>
      <c r="N149" s="2">
        <v>90.01</v>
      </c>
      <c r="O149" s="2">
        <v>53.59</v>
      </c>
      <c r="P149" s="2">
        <v>4444.9399999999996</v>
      </c>
      <c r="Q149" s="2">
        <v>1.3959999999999999</v>
      </c>
      <c r="R149" s="2">
        <v>115.83</v>
      </c>
      <c r="S149" s="2" t="s">
        <v>507</v>
      </c>
      <c r="T149" s="4" t="s">
        <v>508</v>
      </c>
    </row>
    <row r="150" spans="1:20" x14ac:dyDescent="0.25">
      <c r="A150" s="28">
        <v>45801</v>
      </c>
      <c r="B150" s="29" t="s">
        <v>77</v>
      </c>
      <c r="C150" s="3" t="s">
        <v>21</v>
      </c>
      <c r="D150" s="3" t="s">
        <v>18</v>
      </c>
      <c r="E150" s="3">
        <v>38.85</v>
      </c>
      <c r="F150" s="3">
        <v>7.81</v>
      </c>
      <c r="G150" s="3">
        <v>0.19</v>
      </c>
      <c r="H150" s="3">
        <v>37.49</v>
      </c>
      <c r="I150" s="3">
        <v>36.9</v>
      </c>
      <c r="J150" s="3">
        <v>0.6</v>
      </c>
      <c r="K150" s="3">
        <v>98.41</v>
      </c>
      <c r="L150" s="3">
        <v>97.62</v>
      </c>
      <c r="M150" s="3">
        <v>95.29</v>
      </c>
      <c r="N150" s="3">
        <v>91.55</v>
      </c>
      <c r="O150" s="3">
        <v>55.17</v>
      </c>
      <c r="P150" s="3">
        <v>4460.17</v>
      </c>
      <c r="Q150" s="3">
        <v>1.4710000000000001</v>
      </c>
      <c r="R150" s="3">
        <v>118.96</v>
      </c>
      <c r="S150" s="3" t="s">
        <v>507</v>
      </c>
      <c r="T150" s="5" t="s">
        <v>508</v>
      </c>
    </row>
    <row r="151" spans="1:20" x14ac:dyDescent="0.25">
      <c r="A151" s="26">
        <v>45802</v>
      </c>
      <c r="B151" s="27" t="s">
        <v>77</v>
      </c>
      <c r="C151" s="2" t="s">
        <v>21</v>
      </c>
      <c r="D151" s="2" t="s">
        <v>18</v>
      </c>
      <c r="E151" s="2">
        <v>38.76</v>
      </c>
      <c r="F151" s="2">
        <v>7.74</v>
      </c>
      <c r="G151" s="2">
        <v>0.26</v>
      </c>
      <c r="H151" s="2">
        <v>35.79</v>
      </c>
      <c r="I151" s="2">
        <v>35.549999999999997</v>
      </c>
      <c r="J151" s="2">
        <v>0.24</v>
      </c>
      <c r="K151" s="2">
        <v>99.34</v>
      </c>
      <c r="L151" s="2">
        <v>96.75</v>
      </c>
      <c r="M151" s="2">
        <v>92.59</v>
      </c>
      <c r="N151" s="2">
        <v>88.99</v>
      </c>
      <c r="O151" s="2">
        <v>51.58</v>
      </c>
      <c r="P151" s="2">
        <v>4257.28</v>
      </c>
      <c r="Q151" s="2">
        <v>1.4410000000000001</v>
      </c>
      <c r="R151" s="2">
        <v>118.95</v>
      </c>
      <c r="S151" s="2" t="s">
        <v>507</v>
      </c>
      <c r="T151" s="4" t="s">
        <v>508</v>
      </c>
    </row>
    <row r="152" spans="1:20" x14ac:dyDescent="0.25">
      <c r="A152" s="28">
        <v>45802</v>
      </c>
      <c r="B152" s="29" t="s">
        <v>77</v>
      </c>
      <c r="C152" s="3" t="s">
        <v>21</v>
      </c>
      <c r="D152" s="3" t="s">
        <v>19</v>
      </c>
      <c r="E152" s="3">
        <v>38.18</v>
      </c>
      <c r="F152" s="3">
        <v>7.83</v>
      </c>
      <c r="G152" s="3">
        <v>0.17</v>
      </c>
      <c r="H152" s="3">
        <v>36.07</v>
      </c>
      <c r="I152" s="3">
        <v>34.72</v>
      </c>
      <c r="J152" s="3">
        <v>1.35</v>
      </c>
      <c r="K152" s="3">
        <v>96.25</v>
      </c>
      <c r="L152" s="3">
        <v>97.88</v>
      </c>
      <c r="M152" s="3">
        <v>91.81</v>
      </c>
      <c r="N152" s="3">
        <v>86.49</v>
      </c>
      <c r="O152" s="3">
        <v>52.06</v>
      </c>
      <c r="P152" s="3">
        <v>4187.25</v>
      </c>
      <c r="Q152" s="3">
        <v>1.4430000000000001</v>
      </c>
      <c r="R152" s="3">
        <v>116.09</v>
      </c>
      <c r="S152" s="3" t="s">
        <v>507</v>
      </c>
      <c r="T152" s="5" t="s">
        <v>508</v>
      </c>
    </row>
    <row r="153" spans="1:20" x14ac:dyDescent="0.25">
      <c r="A153" s="26">
        <v>45805</v>
      </c>
      <c r="B153" s="27" t="s">
        <v>77</v>
      </c>
      <c r="C153" s="2" t="s">
        <v>21</v>
      </c>
      <c r="D153" s="2" t="s">
        <v>18</v>
      </c>
      <c r="E153" s="2">
        <v>39.04</v>
      </c>
      <c r="F153" s="2">
        <v>7.83</v>
      </c>
      <c r="G153" s="2">
        <v>0.17</v>
      </c>
      <c r="H153" s="2">
        <v>37.630000000000003</v>
      </c>
      <c r="I153" s="2">
        <v>36.619999999999997</v>
      </c>
      <c r="J153" s="2">
        <v>1.01</v>
      </c>
      <c r="K153" s="2">
        <v>97.31</v>
      </c>
      <c r="L153" s="2">
        <v>97.88</v>
      </c>
      <c r="M153" s="2">
        <v>99.46</v>
      </c>
      <c r="N153" s="2">
        <v>94.73</v>
      </c>
      <c r="O153" s="2">
        <v>54.08</v>
      </c>
      <c r="P153" s="2">
        <v>4412.83</v>
      </c>
      <c r="Q153" s="2">
        <v>1.4370000000000001</v>
      </c>
      <c r="R153" s="2">
        <v>117.25</v>
      </c>
      <c r="S153" s="2" t="s">
        <v>507</v>
      </c>
      <c r="T153" s="4" t="s">
        <v>508</v>
      </c>
    </row>
    <row r="154" spans="1:20" x14ac:dyDescent="0.25">
      <c r="A154" s="28">
        <v>45812</v>
      </c>
      <c r="B154" s="29" t="s">
        <v>78</v>
      </c>
      <c r="C154" s="3" t="s">
        <v>21</v>
      </c>
      <c r="D154" s="3" t="s">
        <v>18</v>
      </c>
      <c r="E154" s="3">
        <v>39.72</v>
      </c>
      <c r="F154" s="3">
        <v>7.7</v>
      </c>
      <c r="G154" s="3">
        <v>0.3</v>
      </c>
      <c r="H154" s="3">
        <v>38.450000000000003</v>
      </c>
      <c r="I154" s="3">
        <v>37.880000000000003</v>
      </c>
      <c r="J154" s="3">
        <v>0.56999999999999995</v>
      </c>
      <c r="K154" s="3">
        <v>98.52</v>
      </c>
      <c r="L154" s="3">
        <v>96.25</v>
      </c>
      <c r="M154" s="3">
        <v>93.32</v>
      </c>
      <c r="N154" s="3">
        <v>88.49</v>
      </c>
      <c r="O154" s="3">
        <v>55.92</v>
      </c>
      <c r="P154" s="3">
        <v>4500.57</v>
      </c>
      <c r="Q154" s="3">
        <v>1.4550000000000001</v>
      </c>
      <c r="R154" s="3">
        <v>117.06</v>
      </c>
      <c r="S154" s="3" t="s">
        <v>507</v>
      </c>
      <c r="T154" s="5" t="s">
        <v>508</v>
      </c>
    </row>
    <row r="155" spans="1:20" x14ac:dyDescent="0.25">
      <c r="A155" s="26">
        <v>45814</v>
      </c>
      <c r="B155" s="27" t="s">
        <v>78</v>
      </c>
      <c r="C155" s="2" t="s">
        <v>21</v>
      </c>
      <c r="D155" s="2" t="s">
        <v>19</v>
      </c>
      <c r="E155" s="2">
        <v>39.369999999999997</v>
      </c>
      <c r="F155" s="2">
        <v>7.84</v>
      </c>
      <c r="G155" s="2">
        <v>0.16</v>
      </c>
      <c r="H155" s="2">
        <v>36.86</v>
      </c>
      <c r="I155" s="2">
        <v>36.42</v>
      </c>
      <c r="J155" s="2">
        <v>0.44</v>
      </c>
      <c r="K155" s="2">
        <v>98.81</v>
      </c>
      <c r="L155" s="2">
        <v>98</v>
      </c>
      <c r="M155" s="2">
        <v>91.03</v>
      </c>
      <c r="N155" s="2">
        <v>88.15</v>
      </c>
      <c r="O155" s="2">
        <v>54.68</v>
      </c>
      <c r="P155" s="2">
        <v>4313.7</v>
      </c>
      <c r="Q155" s="2">
        <v>1.484</v>
      </c>
      <c r="R155" s="2">
        <v>117.04</v>
      </c>
      <c r="S155" s="2" t="s">
        <v>507</v>
      </c>
      <c r="T155" s="4" t="s">
        <v>508</v>
      </c>
    </row>
    <row r="156" spans="1:20" x14ac:dyDescent="0.25">
      <c r="A156" s="28">
        <v>45815</v>
      </c>
      <c r="B156" s="29" t="s">
        <v>78</v>
      </c>
      <c r="C156" s="3" t="s">
        <v>21</v>
      </c>
      <c r="D156" s="3" t="s">
        <v>18</v>
      </c>
      <c r="E156" s="3">
        <v>38.78</v>
      </c>
      <c r="F156" s="3">
        <v>7.79</v>
      </c>
      <c r="G156" s="3">
        <v>0.21</v>
      </c>
      <c r="H156" s="3">
        <v>36.86</v>
      </c>
      <c r="I156" s="3">
        <v>35.15</v>
      </c>
      <c r="J156" s="3">
        <v>1.71</v>
      </c>
      <c r="K156" s="3">
        <v>95.36</v>
      </c>
      <c r="L156" s="3">
        <v>97.38</v>
      </c>
      <c r="M156" s="3">
        <v>96.98</v>
      </c>
      <c r="N156" s="3">
        <v>90.05</v>
      </c>
      <c r="O156" s="3">
        <v>53.18</v>
      </c>
      <c r="P156" s="3">
        <v>4467.3900000000003</v>
      </c>
      <c r="Q156" s="3">
        <v>1.4430000000000001</v>
      </c>
      <c r="R156" s="3">
        <v>121.2</v>
      </c>
      <c r="S156" s="3" t="s">
        <v>509</v>
      </c>
      <c r="T156" s="5" t="s">
        <v>508</v>
      </c>
    </row>
    <row r="157" spans="1:20" x14ac:dyDescent="0.25">
      <c r="A157" s="26">
        <v>45816</v>
      </c>
      <c r="B157" s="27" t="s">
        <v>78</v>
      </c>
      <c r="C157" s="2" t="s">
        <v>21</v>
      </c>
      <c r="D157" s="2" t="s">
        <v>20</v>
      </c>
      <c r="E157" s="2">
        <v>37.93</v>
      </c>
      <c r="F157" s="2">
        <v>7.68</v>
      </c>
      <c r="G157" s="2">
        <v>0.32</v>
      </c>
      <c r="H157" s="2">
        <v>36.880000000000003</v>
      </c>
      <c r="I157" s="2">
        <v>36.340000000000003</v>
      </c>
      <c r="J157" s="2">
        <v>0.53</v>
      </c>
      <c r="K157" s="2">
        <v>98.56</v>
      </c>
      <c r="L157" s="2">
        <v>96</v>
      </c>
      <c r="M157" s="2">
        <v>97.27</v>
      </c>
      <c r="N157" s="2">
        <v>92.03</v>
      </c>
      <c r="O157" s="2">
        <v>52.63</v>
      </c>
      <c r="P157" s="2">
        <v>4281.78</v>
      </c>
      <c r="Q157" s="2">
        <v>1.427</v>
      </c>
      <c r="R157" s="2">
        <v>116.11</v>
      </c>
      <c r="S157" s="2" t="s">
        <v>507</v>
      </c>
      <c r="T157" s="4" t="s">
        <v>508</v>
      </c>
    </row>
    <row r="158" spans="1:20" x14ac:dyDescent="0.25">
      <c r="A158" s="28">
        <v>45817</v>
      </c>
      <c r="B158" s="29" t="s">
        <v>78</v>
      </c>
      <c r="C158" s="3" t="s">
        <v>21</v>
      </c>
      <c r="D158" s="3" t="s">
        <v>18</v>
      </c>
      <c r="E158" s="3">
        <v>41.25</v>
      </c>
      <c r="F158" s="3">
        <v>7.18</v>
      </c>
      <c r="G158" s="3">
        <v>0.82</v>
      </c>
      <c r="H158" s="3">
        <v>35.71</v>
      </c>
      <c r="I158" s="3">
        <v>35.08</v>
      </c>
      <c r="J158" s="3">
        <v>0.64</v>
      </c>
      <c r="K158" s="3">
        <v>98.22</v>
      </c>
      <c r="L158" s="3">
        <v>89.75</v>
      </c>
      <c r="M158" s="3">
        <v>94.72</v>
      </c>
      <c r="N158" s="3">
        <v>83.5</v>
      </c>
      <c r="O158" s="3">
        <v>53.78</v>
      </c>
      <c r="P158" s="3">
        <v>4249.21</v>
      </c>
      <c r="Q158" s="3">
        <v>1.506</v>
      </c>
      <c r="R158" s="3">
        <v>118.98</v>
      </c>
      <c r="S158" s="3" t="s">
        <v>507</v>
      </c>
      <c r="T158" s="5" t="s">
        <v>508</v>
      </c>
    </row>
    <row r="159" spans="1:20" x14ac:dyDescent="0.25">
      <c r="A159" s="26">
        <v>45819</v>
      </c>
      <c r="B159" s="27" t="s">
        <v>78</v>
      </c>
      <c r="C159" s="2" t="s">
        <v>21</v>
      </c>
      <c r="D159" s="2" t="s">
        <v>19</v>
      </c>
      <c r="E159" s="2">
        <v>37.33</v>
      </c>
      <c r="F159" s="2">
        <v>7.67</v>
      </c>
      <c r="G159" s="2">
        <v>0.33</v>
      </c>
      <c r="H159" s="2">
        <v>36.11</v>
      </c>
      <c r="I159" s="2">
        <v>35.979999999999997</v>
      </c>
      <c r="J159" s="2">
        <v>0.13</v>
      </c>
      <c r="K159" s="2">
        <v>99.65</v>
      </c>
      <c r="L159" s="2">
        <v>95.88</v>
      </c>
      <c r="M159" s="2">
        <v>96.73</v>
      </c>
      <c r="N159" s="2">
        <v>92.41</v>
      </c>
      <c r="O159" s="2">
        <v>54.48</v>
      </c>
      <c r="P159" s="2">
        <v>4236.8599999999997</v>
      </c>
      <c r="Q159" s="2">
        <v>1.5089999999999999</v>
      </c>
      <c r="R159" s="2">
        <v>117.34</v>
      </c>
      <c r="S159" s="2" t="s">
        <v>507</v>
      </c>
      <c r="T159" s="4" t="s">
        <v>508</v>
      </c>
    </row>
    <row r="160" spans="1:20" x14ac:dyDescent="0.25">
      <c r="A160" s="28">
        <v>45820</v>
      </c>
      <c r="B160" s="29" t="s">
        <v>78</v>
      </c>
      <c r="C160" s="3" t="s">
        <v>21</v>
      </c>
      <c r="D160" s="3" t="s">
        <v>20</v>
      </c>
      <c r="E160" s="3">
        <v>36.869999999999997</v>
      </c>
      <c r="F160" s="3">
        <v>7.45</v>
      </c>
      <c r="G160" s="3">
        <v>0.55000000000000004</v>
      </c>
      <c r="H160" s="3">
        <v>35.1</v>
      </c>
      <c r="I160" s="3">
        <v>34.28</v>
      </c>
      <c r="J160" s="3">
        <v>0.81</v>
      </c>
      <c r="K160" s="3">
        <v>97.68</v>
      </c>
      <c r="L160" s="3">
        <v>93.12</v>
      </c>
      <c r="M160" s="3">
        <v>92.73</v>
      </c>
      <c r="N160" s="3">
        <v>84.35</v>
      </c>
      <c r="O160" s="3">
        <v>52.15</v>
      </c>
      <c r="P160" s="3">
        <v>4077.54</v>
      </c>
      <c r="Q160" s="3">
        <v>1.486</v>
      </c>
      <c r="R160" s="3">
        <v>116.18</v>
      </c>
      <c r="S160" s="3" t="s">
        <v>507</v>
      </c>
      <c r="T160" s="5" t="s">
        <v>508</v>
      </c>
    </row>
    <row r="161" spans="1:20" x14ac:dyDescent="0.25">
      <c r="A161" s="26">
        <v>45820</v>
      </c>
      <c r="B161" s="27" t="s">
        <v>78</v>
      </c>
      <c r="C161" s="2" t="s">
        <v>21</v>
      </c>
      <c r="D161" s="2" t="s">
        <v>18</v>
      </c>
      <c r="E161" s="2">
        <v>38.61</v>
      </c>
      <c r="F161" s="2">
        <v>7.6</v>
      </c>
      <c r="G161" s="2">
        <v>0.4</v>
      </c>
      <c r="H161" s="2">
        <v>35.07</v>
      </c>
      <c r="I161" s="2">
        <v>34.24</v>
      </c>
      <c r="J161" s="2">
        <v>0.82</v>
      </c>
      <c r="K161" s="2">
        <v>97.65</v>
      </c>
      <c r="L161" s="2">
        <v>95</v>
      </c>
      <c r="M161" s="2">
        <v>97.26</v>
      </c>
      <c r="N161" s="2">
        <v>90.23</v>
      </c>
      <c r="O161" s="2">
        <v>52.23</v>
      </c>
      <c r="P161" s="2">
        <v>4052.82</v>
      </c>
      <c r="Q161" s="2">
        <v>1.4890000000000001</v>
      </c>
      <c r="R161" s="2">
        <v>115.57</v>
      </c>
      <c r="S161" s="2" t="s">
        <v>507</v>
      </c>
      <c r="T161" s="4" t="s">
        <v>508</v>
      </c>
    </row>
    <row r="162" spans="1:20" x14ac:dyDescent="0.25">
      <c r="A162" s="28">
        <v>45820</v>
      </c>
      <c r="B162" s="29" t="s">
        <v>78</v>
      </c>
      <c r="C162" s="3" t="s">
        <v>21</v>
      </c>
      <c r="D162" s="3" t="s">
        <v>19</v>
      </c>
      <c r="E162" s="3">
        <v>38.03</v>
      </c>
      <c r="F162" s="3">
        <v>7.87</v>
      </c>
      <c r="G162" s="3">
        <v>0.13</v>
      </c>
      <c r="H162" s="3">
        <v>35.43</v>
      </c>
      <c r="I162" s="3">
        <v>34.49</v>
      </c>
      <c r="J162" s="3">
        <v>0.94</v>
      </c>
      <c r="K162" s="3">
        <v>97.34</v>
      </c>
      <c r="L162" s="3">
        <v>98.38</v>
      </c>
      <c r="M162" s="3">
        <v>97.85</v>
      </c>
      <c r="N162" s="3">
        <v>93.7</v>
      </c>
      <c r="O162" s="3">
        <v>52.52</v>
      </c>
      <c r="P162" s="3">
        <v>4174.04</v>
      </c>
      <c r="Q162" s="3">
        <v>1.482</v>
      </c>
      <c r="R162" s="3">
        <v>117.8</v>
      </c>
      <c r="S162" s="3" t="s">
        <v>507</v>
      </c>
      <c r="T162" s="5" t="s">
        <v>508</v>
      </c>
    </row>
    <row r="163" spans="1:20" x14ac:dyDescent="0.25">
      <c r="A163" s="26">
        <v>45821</v>
      </c>
      <c r="B163" s="27" t="s">
        <v>78</v>
      </c>
      <c r="C163" s="2" t="s">
        <v>21</v>
      </c>
      <c r="D163" s="2" t="s">
        <v>19</v>
      </c>
      <c r="E163" s="2">
        <v>37.57</v>
      </c>
      <c r="F163" s="2">
        <v>7.76</v>
      </c>
      <c r="G163" s="2">
        <v>0.24</v>
      </c>
      <c r="H163" s="2">
        <v>36.869999999999997</v>
      </c>
      <c r="I163" s="2">
        <v>36.049999999999997</v>
      </c>
      <c r="J163" s="2">
        <v>0.82</v>
      </c>
      <c r="K163" s="2">
        <v>97.77</v>
      </c>
      <c r="L163" s="2">
        <v>97</v>
      </c>
      <c r="M163" s="2">
        <v>92.18</v>
      </c>
      <c r="N163" s="2">
        <v>87.42</v>
      </c>
      <c r="O163" s="2">
        <v>55.96</v>
      </c>
      <c r="P163" s="2">
        <v>4283.4799999999996</v>
      </c>
      <c r="Q163" s="2">
        <v>1.518</v>
      </c>
      <c r="R163" s="2">
        <v>116.18</v>
      </c>
      <c r="S163" s="2" t="s">
        <v>507</v>
      </c>
      <c r="T163" s="4" t="s">
        <v>508</v>
      </c>
    </row>
    <row r="164" spans="1:20" x14ac:dyDescent="0.25">
      <c r="A164" s="28">
        <v>45822</v>
      </c>
      <c r="B164" s="29" t="s">
        <v>78</v>
      </c>
      <c r="C164" s="3" t="s">
        <v>21</v>
      </c>
      <c r="D164" s="3" t="s">
        <v>19</v>
      </c>
      <c r="E164" s="3">
        <v>39.71</v>
      </c>
      <c r="F164" s="3">
        <v>7.67</v>
      </c>
      <c r="G164" s="3">
        <v>0.33</v>
      </c>
      <c r="H164" s="3">
        <v>36.24</v>
      </c>
      <c r="I164" s="3">
        <v>36.07</v>
      </c>
      <c r="J164" s="3">
        <v>0.17</v>
      </c>
      <c r="K164" s="3">
        <v>99.52</v>
      </c>
      <c r="L164" s="3">
        <v>95.88</v>
      </c>
      <c r="M164" s="3">
        <v>95.05</v>
      </c>
      <c r="N164" s="3">
        <v>90.69</v>
      </c>
      <c r="O164" s="3">
        <v>52</v>
      </c>
      <c r="P164" s="3">
        <v>4238.51</v>
      </c>
      <c r="Q164" s="3">
        <v>1.4350000000000001</v>
      </c>
      <c r="R164" s="3">
        <v>116.95</v>
      </c>
      <c r="S164" s="3" t="s">
        <v>507</v>
      </c>
      <c r="T164" s="5" t="s">
        <v>508</v>
      </c>
    </row>
    <row r="165" spans="1:20" x14ac:dyDescent="0.25">
      <c r="A165" s="26">
        <v>45832</v>
      </c>
      <c r="B165" s="27" t="s">
        <v>78</v>
      </c>
      <c r="C165" s="2" t="s">
        <v>21</v>
      </c>
      <c r="D165" s="2" t="s">
        <v>18</v>
      </c>
      <c r="E165" s="2">
        <v>39.25</v>
      </c>
      <c r="F165" s="2">
        <v>7.53</v>
      </c>
      <c r="G165" s="2">
        <v>0.47</v>
      </c>
      <c r="H165" s="2">
        <v>36.950000000000003</v>
      </c>
      <c r="I165" s="2">
        <v>36.729999999999997</v>
      </c>
      <c r="J165" s="2">
        <v>0.22</v>
      </c>
      <c r="K165" s="2">
        <v>99.41</v>
      </c>
      <c r="L165" s="2">
        <v>94.12</v>
      </c>
      <c r="M165" s="2">
        <v>100.22</v>
      </c>
      <c r="N165" s="2">
        <v>93.77</v>
      </c>
      <c r="O165" s="2">
        <v>53.84</v>
      </c>
      <c r="P165" s="2">
        <v>4222.25</v>
      </c>
      <c r="Q165" s="2">
        <v>1.4570000000000001</v>
      </c>
      <c r="R165" s="2">
        <v>114.28</v>
      </c>
      <c r="S165" s="2" t="s">
        <v>507</v>
      </c>
      <c r="T165" s="4" t="s">
        <v>508</v>
      </c>
    </row>
    <row r="166" spans="1:20" x14ac:dyDescent="0.25">
      <c r="A166" s="28">
        <v>45832</v>
      </c>
      <c r="B166" s="29" t="s">
        <v>78</v>
      </c>
      <c r="C166" s="3" t="s">
        <v>21</v>
      </c>
      <c r="D166" s="3" t="s">
        <v>20</v>
      </c>
      <c r="E166" s="3">
        <v>37.479999999999997</v>
      </c>
      <c r="F166" s="3">
        <v>7.89</v>
      </c>
      <c r="G166" s="3">
        <v>0.11</v>
      </c>
      <c r="H166" s="3">
        <v>36.64</v>
      </c>
      <c r="I166" s="3">
        <v>36.56</v>
      </c>
      <c r="J166" s="3">
        <v>0.08</v>
      </c>
      <c r="K166" s="3">
        <v>99.77</v>
      </c>
      <c r="L166" s="3">
        <v>98.62</v>
      </c>
      <c r="M166" s="3">
        <v>92.47</v>
      </c>
      <c r="N166" s="3">
        <v>90.99</v>
      </c>
      <c r="O166" s="3">
        <v>52.06</v>
      </c>
      <c r="P166" s="3">
        <v>4475.28</v>
      </c>
      <c r="Q166" s="3">
        <v>1.421</v>
      </c>
      <c r="R166" s="3">
        <v>122.14</v>
      </c>
      <c r="S166" s="3" t="s">
        <v>507</v>
      </c>
      <c r="T166" s="5" t="s">
        <v>508</v>
      </c>
    </row>
    <row r="167" spans="1:20" x14ac:dyDescent="0.25">
      <c r="A167" s="26">
        <v>45832</v>
      </c>
      <c r="B167" s="27" t="s">
        <v>78</v>
      </c>
      <c r="C167" s="2" t="s">
        <v>21</v>
      </c>
      <c r="D167" s="2" t="s">
        <v>19</v>
      </c>
      <c r="E167" s="2">
        <v>38.659999999999997</v>
      </c>
      <c r="F167" s="2">
        <v>7.9</v>
      </c>
      <c r="G167" s="2">
        <v>0.1</v>
      </c>
      <c r="H167" s="2">
        <v>36.96</v>
      </c>
      <c r="I167" s="2">
        <v>36.299999999999997</v>
      </c>
      <c r="J167" s="2">
        <v>0.66</v>
      </c>
      <c r="K167" s="2">
        <v>98.21</v>
      </c>
      <c r="L167" s="2">
        <v>98.75</v>
      </c>
      <c r="M167" s="2">
        <v>92.01</v>
      </c>
      <c r="N167" s="2">
        <v>89.23</v>
      </c>
      <c r="O167" s="2">
        <v>53.29</v>
      </c>
      <c r="P167" s="2">
        <v>4409.1499999999996</v>
      </c>
      <c r="Q167" s="2">
        <v>1.4419999999999999</v>
      </c>
      <c r="R167" s="2">
        <v>119.3</v>
      </c>
      <c r="S167" s="2" t="s">
        <v>507</v>
      </c>
      <c r="T167" s="4" t="s">
        <v>508</v>
      </c>
    </row>
    <row r="168" spans="1:20" x14ac:dyDescent="0.25">
      <c r="A168" s="28">
        <v>45838</v>
      </c>
      <c r="B168" s="29" t="s">
        <v>78</v>
      </c>
      <c r="C168" s="3" t="s">
        <v>21</v>
      </c>
      <c r="D168" s="3" t="s">
        <v>19</v>
      </c>
      <c r="E168" s="3">
        <v>38.46</v>
      </c>
      <c r="F168" s="3">
        <v>7.63</v>
      </c>
      <c r="G168" s="3">
        <v>0.37</v>
      </c>
      <c r="H168" s="3">
        <v>35.42</v>
      </c>
      <c r="I168" s="3">
        <v>34.82</v>
      </c>
      <c r="J168" s="3">
        <v>0.6</v>
      </c>
      <c r="K168" s="3">
        <v>98.31</v>
      </c>
      <c r="L168" s="3">
        <v>95.38</v>
      </c>
      <c r="M168" s="3">
        <v>100.3</v>
      </c>
      <c r="N168" s="3">
        <v>94.05</v>
      </c>
      <c r="O168" s="3">
        <v>52.08</v>
      </c>
      <c r="P168" s="3">
        <v>4173.9399999999996</v>
      </c>
      <c r="Q168" s="3">
        <v>1.47</v>
      </c>
      <c r="R168" s="3">
        <v>117.83</v>
      </c>
      <c r="S168" s="3" t="s">
        <v>507</v>
      </c>
      <c r="T168" s="5" t="s">
        <v>508</v>
      </c>
    </row>
    <row r="169" spans="1:20" x14ac:dyDescent="0.25">
      <c r="A169" s="26">
        <v>45846</v>
      </c>
      <c r="B169" s="27" t="s">
        <v>79</v>
      </c>
      <c r="C169" s="2" t="s">
        <v>21</v>
      </c>
      <c r="D169" s="2" t="s">
        <v>19</v>
      </c>
      <c r="E169" s="2">
        <v>36.880000000000003</v>
      </c>
      <c r="F169" s="2">
        <v>7.66</v>
      </c>
      <c r="G169" s="2">
        <v>0.34</v>
      </c>
      <c r="H169" s="2">
        <v>37.08</v>
      </c>
      <c r="I169" s="2">
        <v>36.53</v>
      </c>
      <c r="J169" s="2">
        <v>0.55000000000000004</v>
      </c>
      <c r="K169" s="2">
        <v>98.53</v>
      </c>
      <c r="L169" s="2">
        <v>95.75</v>
      </c>
      <c r="M169" s="2">
        <v>96.72</v>
      </c>
      <c r="N169" s="2">
        <v>91.25</v>
      </c>
      <c r="O169" s="2">
        <v>52.05</v>
      </c>
      <c r="P169" s="2">
        <v>4322.3100000000004</v>
      </c>
      <c r="Q169" s="2">
        <v>1.4039999999999999</v>
      </c>
      <c r="R169" s="2">
        <v>116.57</v>
      </c>
      <c r="S169" s="2" t="s">
        <v>507</v>
      </c>
      <c r="T169" s="4" t="s">
        <v>508</v>
      </c>
    </row>
    <row r="170" spans="1:20" x14ac:dyDescent="0.25">
      <c r="A170" s="28">
        <v>45851</v>
      </c>
      <c r="B170" s="29" t="s">
        <v>79</v>
      </c>
      <c r="C170" s="3" t="s">
        <v>21</v>
      </c>
      <c r="D170" s="3" t="s">
        <v>18</v>
      </c>
      <c r="E170" s="3">
        <v>37.82</v>
      </c>
      <c r="F170" s="3">
        <v>7.78</v>
      </c>
      <c r="G170" s="3">
        <v>0.22</v>
      </c>
      <c r="H170" s="3">
        <v>36.119999999999997</v>
      </c>
      <c r="I170" s="3">
        <v>35.51</v>
      </c>
      <c r="J170" s="3">
        <v>0.61</v>
      </c>
      <c r="K170" s="3">
        <v>98.32</v>
      </c>
      <c r="L170" s="3">
        <v>97.25</v>
      </c>
      <c r="M170" s="3">
        <v>99.16</v>
      </c>
      <c r="N170" s="3">
        <v>94.82</v>
      </c>
      <c r="O170" s="3">
        <v>51.73</v>
      </c>
      <c r="P170" s="3">
        <v>4209.97</v>
      </c>
      <c r="Q170" s="3">
        <v>1.4319999999999999</v>
      </c>
      <c r="R170" s="3">
        <v>116.56</v>
      </c>
      <c r="S170" s="3" t="s">
        <v>507</v>
      </c>
      <c r="T170" s="5" t="s">
        <v>508</v>
      </c>
    </row>
    <row r="171" spans="1:20" x14ac:dyDescent="0.25">
      <c r="A171" s="26">
        <v>45852</v>
      </c>
      <c r="B171" s="27" t="s">
        <v>79</v>
      </c>
      <c r="C171" s="2" t="s">
        <v>21</v>
      </c>
      <c r="D171" s="2" t="s">
        <v>18</v>
      </c>
      <c r="E171" s="2">
        <v>36.75</v>
      </c>
      <c r="F171" s="2">
        <v>7.69</v>
      </c>
      <c r="G171" s="2">
        <v>0.31</v>
      </c>
      <c r="H171" s="2">
        <v>36.44</v>
      </c>
      <c r="I171" s="2">
        <v>35.770000000000003</v>
      </c>
      <c r="J171" s="2">
        <v>0.67</v>
      </c>
      <c r="K171" s="2">
        <v>98.16</v>
      </c>
      <c r="L171" s="2">
        <v>96.12</v>
      </c>
      <c r="M171" s="2">
        <v>97.99</v>
      </c>
      <c r="N171" s="2">
        <v>92.46</v>
      </c>
      <c r="O171" s="2">
        <v>53.09</v>
      </c>
      <c r="P171" s="2">
        <v>4386.84</v>
      </c>
      <c r="Q171" s="2">
        <v>1.4570000000000001</v>
      </c>
      <c r="R171" s="2">
        <v>120.37</v>
      </c>
      <c r="S171" s="2" t="s">
        <v>507</v>
      </c>
      <c r="T171" s="4" t="s">
        <v>508</v>
      </c>
    </row>
    <row r="172" spans="1:20" x14ac:dyDescent="0.25">
      <c r="A172" s="28">
        <v>45854</v>
      </c>
      <c r="B172" s="29" t="s">
        <v>79</v>
      </c>
      <c r="C172" s="3" t="s">
        <v>21</v>
      </c>
      <c r="D172" s="3" t="s">
        <v>19</v>
      </c>
      <c r="E172" s="3">
        <v>38.61</v>
      </c>
      <c r="F172" s="3">
        <v>8</v>
      </c>
      <c r="G172" s="3">
        <v>0</v>
      </c>
      <c r="H172" s="3">
        <v>38.630000000000003</v>
      </c>
      <c r="I172" s="3">
        <v>38.01</v>
      </c>
      <c r="J172" s="3">
        <v>0.62</v>
      </c>
      <c r="K172" s="3">
        <v>98.39</v>
      </c>
      <c r="L172" s="3">
        <v>100</v>
      </c>
      <c r="M172" s="3">
        <v>91.38</v>
      </c>
      <c r="N172" s="3">
        <v>89.91</v>
      </c>
      <c r="O172" s="3">
        <v>54.38</v>
      </c>
      <c r="P172" s="3">
        <v>4464.7</v>
      </c>
      <c r="Q172" s="3">
        <v>1.4079999999999999</v>
      </c>
      <c r="R172" s="3">
        <v>115.57</v>
      </c>
      <c r="S172" s="3" t="s">
        <v>507</v>
      </c>
      <c r="T172" s="5" t="s">
        <v>508</v>
      </c>
    </row>
    <row r="173" spans="1:20" x14ac:dyDescent="0.25">
      <c r="A173" s="26">
        <v>45860</v>
      </c>
      <c r="B173" s="27" t="s">
        <v>79</v>
      </c>
      <c r="C173" s="2" t="s">
        <v>21</v>
      </c>
      <c r="D173" s="2" t="s">
        <v>20</v>
      </c>
      <c r="E173" s="2">
        <v>36.450000000000003</v>
      </c>
      <c r="F173" s="2">
        <v>7.73</v>
      </c>
      <c r="G173" s="2">
        <v>0.27</v>
      </c>
      <c r="H173" s="2">
        <v>35.33</v>
      </c>
      <c r="I173" s="2">
        <v>34.58</v>
      </c>
      <c r="J173" s="2">
        <v>0.75</v>
      </c>
      <c r="K173" s="2">
        <v>97.88</v>
      </c>
      <c r="L173" s="2">
        <v>96.62</v>
      </c>
      <c r="M173" s="2">
        <v>93.91</v>
      </c>
      <c r="N173" s="2">
        <v>88.82</v>
      </c>
      <c r="O173" s="2">
        <v>53.13</v>
      </c>
      <c r="P173" s="2">
        <v>4143.99</v>
      </c>
      <c r="Q173" s="2">
        <v>1.504</v>
      </c>
      <c r="R173" s="2">
        <v>117.28</v>
      </c>
      <c r="S173" s="2" t="s">
        <v>507</v>
      </c>
      <c r="T173" s="4" t="s">
        <v>508</v>
      </c>
    </row>
    <row r="174" spans="1:20" x14ac:dyDescent="0.25">
      <c r="A174" s="28">
        <v>45860</v>
      </c>
      <c r="B174" s="29" t="s">
        <v>79</v>
      </c>
      <c r="C174" s="3" t="s">
        <v>21</v>
      </c>
      <c r="D174" s="3" t="s">
        <v>18</v>
      </c>
      <c r="E174" s="3">
        <v>38.17</v>
      </c>
      <c r="F174" s="3">
        <v>7.98</v>
      </c>
      <c r="G174" s="3">
        <v>0.02</v>
      </c>
      <c r="H174" s="3">
        <v>37.909999999999997</v>
      </c>
      <c r="I174" s="3">
        <v>37.18</v>
      </c>
      <c r="J174" s="3">
        <v>0.73</v>
      </c>
      <c r="K174" s="3">
        <v>98.07</v>
      </c>
      <c r="L174" s="3">
        <v>99.75</v>
      </c>
      <c r="M174" s="3">
        <v>97.03</v>
      </c>
      <c r="N174" s="3">
        <v>94.92</v>
      </c>
      <c r="O174" s="3">
        <v>55.11</v>
      </c>
      <c r="P174" s="3">
        <v>4499.2</v>
      </c>
      <c r="Q174" s="3">
        <v>1.4530000000000001</v>
      </c>
      <c r="R174" s="3">
        <v>118.67</v>
      </c>
      <c r="S174" s="3" t="s">
        <v>507</v>
      </c>
      <c r="T174" s="5" t="s">
        <v>508</v>
      </c>
    </row>
    <row r="175" spans="1:20" x14ac:dyDescent="0.25">
      <c r="A175" s="26">
        <v>45863</v>
      </c>
      <c r="B175" s="27" t="s">
        <v>79</v>
      </c>
      <c r="C175" s="2" t="s">
        <v>21</v>
      </c>
      <c r="D175" s="2" t="s">
        <v>18</v>
      </c>
      <c r="E175" s="2">
        <v>38.14</v>
      </c>
      <c r="F175" s="2">
        <v>7.67</v>
      </c>
      <c r="G175" s="2">
        <v>0.33</v>
      </c>
      <c r="H175" s="2">
        <v>35.79</v>
      </c>
      <c r="I175" s="2">
        <v>34.56</v>
      </c>
      <c r="J175" s="2">
        <v>1.23</v>
      </c>
      <c r="K175" s="2">
        <v>96.57</v>
      </c>
      <c r="L175" s="2">
        <v>95.88</v>
      </c>
      <c r="M175" s="2">
        <v>99.52</v>
      </c>
      <c r="N175" s="2">
        <v>92.14</v>
      </c>
      <c r="O175" s="2">
        <v>51.62</v>
      </c>
      <c r="P175" s="2">
        <v>4213.87</v>
      </c>
      <c r="Q175" s="2">
        <v>1.4419999999999999</v>
      </c>
      <c r="R175" s="2">
        <v>117.74</v>
      </c>
      <c r="S175" s="2" t="s">
        <v>507</v>
      </c>
      <c r="T175" s="4" t="s">
        <v>508</v>
      </c>
    </row>
    <row r="176" spans="1:20" x14ac:dyDescent="0.25">
      <c r="A176" s="28">
        <v>45864</v>
      </c>
      <c r="B176" s="29" t="s">
        <v>79</v>
      </c>
      <c r="C176" s="3" t="s">
        <v>21</v>
      </c>
      <c r="D176" s="3" t="s">
        <v>19</v>
      </c>
      <c r="E176" s="3">
        <v>37.18</v>
      </c>
      <c r="F176" s="3">
        <v>7.7</v>
      </c>
      <c r="G176" s="3">
        <v>0.3</v>
      </c>
      <c r="H176" s="3">
        <v>34.76</v>
      </c>
      <c r="I176" s="3">
        <v>34</v>
      </c>
      <c r="J176" s="3">
        <v>0.75</v>
      </c>
      <c r="K176" s="3">
        <v>97.83</v>
      </c>
      <c r="L176" s="3">
        <v>96.25</v>
      </c>
      <c r="M176" s="3">
        <v>98.81</v>
      </c>
      <c r="N176" s="3">
        <v>93.04</v>
      </c>
      <c r="O176" s="3">
        <v>51.69</v>
      </c>
      <c r="P176" s="3">
        <v>4229.95</v>
      </c>
      <c r="Q176" s="3">
        <v>1.4870000000000001</v>
      </c>
      <c r="R176" s="3">
        <v>121.7</v>
      </c>
      <c r="S176" s="3" t="s">
        <v>507</v>
      </c>
      <c r="T176" s="5" t="s">
        <v>508</v>
      </c>
    </row>
    <row r="177" spans="1:20" x14ac:dyDescent="0.25">
      <c r="A177" s="26">
        <v>45864</v>
      </c>
      <c r="B177" s="27" t="s">
        <v>79</v>
      </c>
      <c r="C177" s="2" t="s">
        <v>21</v>
      </c>
      <c r="D177" s="2" t="s">
        <v>18</v>
      </c>
      <c r="E177" s="2">
        <v>37.75</v>
      </c>
      <c r="F177" s="2">
        <v>7.73</v>
      </c>
      <c r="G177" s="2">
        <v>0.27</v>
      </c>
      <c r="H177" s="2">
        <v>38.299999999999997</v>
      </c>
      <c r="I177" s="2">
        <v>37.369999999999997</v>
      </c>
      <c r="J177" s="2">
        <v>0.93</v>
      </c>
      <c r="K177" s="2">
        <v>97.58</v>
      </c>
      <c r="L177" s="2">
        <v>96.62</v>
      </c>
      <c r="M177" s="2">
        <v>96.42</v>
      </c>
      <c r="N177" s="2">
        <v>90.91</v>
      </c>
      <c r="O177" s="2">
        <v>55.45</v>
      </c>
      <c r="P177" s="2">
        <v>4446</v>
      </c>
      <c r="Q177" s="2">
        <v>1.448</v>
      </c>
      <c r="R177" s="2">
        <v>116.09</v>
      </c>
      <c r="S177" s="2" t="s">
        <v>507</v>
      </c>
      <c r="T177" s="4" t="s">
        <v>508</v>
      </c>
    </row>
    <row r="178" spans="1:20" x14ac:dyDescent="0.25">
      <c r="A178" s="28">
        <v>45872</v>
      </c>
      <c r="B178" s="29" t="s">
        <v>80</v>
      </c>
      <c r="C178" s="3" t="s">
        <v>21</v>
      </c>
      <c r="D178" s="3" t="s">
        <v>18</v>
      </c>
      <c r="E178" s="3">
        <v>36.82</v>
      </c>
      <c r="F178" s="3">
        <v>7.68</v>
      </c>
      <c r="G178" s="3">
        <v>0.32</v>
      </c>
      <c r="H178" s="3">
        <v>35.39</v>
      </c>
      <c r="I178" s="3">
        <v>34.71</v>
      </c>
      <c r="J178" s="3">
        <v>0.68</v>
      </c>
      <c r="K178" s="3">
        <v>98.08</v>
      </c>
      <c r="L178" s="3">
        <v>96</v>
      </c>
      <c r="M178" s="3">
        <v>99.21</v>
      </c>
      <c r="N178" s="3">
        <v>93.41</v>
      </c>
      <c r="O178" s="3">
        <v>51.55</v>
      </c>
      <c r="P178" s="3">
        <v>4181.92</v>
      </c>
      <c r="Q178" s="3">
        <v>1.4570000000000001</v>
      </c>
      <c r="R178" s="3">
        <v>118.16</v>
      </c>
      <c r="S178" s="3" t="s">
        <v>507</v>
      </c>
      <c r="T178" s="5" t="s">
        <v>508</v>
      </c>
    </row>
    <row r="179" spans="1:20" x14ac:dyDescent="0.25">
      <c r="A179" s="26">
        <v>45875</v>
      </c>
      <c r="B179" s="27" t="s">
        <v>80</v>
      </c>
      <c r="C179" s="2" t="s">
        <v>21</v>
      </c>
      <c r="D179" s="2" t="s">
        <v>18</v>
      </c>
      <c r="E179" s="2">
        <v>38.729999999999997</v>
      </c>
      <c r="F179" s="2">
        <v>7.83</v>
      </c>
      <c r="G179" s="2">
        <v>0.17</v>
      </c>
      <c r="H179" s="2">
        <v>36.71</v>
      </c>
      <c r="I179" s="2">
        <v>36.51</v>
      </c>
      <c r="J179" s="2">
        <v>0.2</v>
      </c>
      <c r="K179" s="2">
        <v>99.46</v>
      </c>
      <c r="L179" s="2">
        <v>97.88</v>
      </c>
      <c r="M179" s="2">
        <v>97.14</v>
      </c>
      <c r="N179" s="2">
        <v>94.56</v>
      </c>
      <c r="O179" s="2">
        <v>52.3</v>
      </c>
      <c r="P179" s="2">
        <v>4241.6099999999997</v>
      </c>
      <c r="Q179" s="2">
        <v>1.4239999999999999</v>
      </c>
      <c r="R179" s="2">
        <v>115.54</v>
      </c>
      <c r="S179" s="2" t="s">
        <v>507</v>
      </c>
      <c r="T179" s="4" t="s">
        <v>508</v>
      </c>
    </row>
    <row r="180" spans="1:20" x14ac:dyDescent="0.25">
      <c r="A180" s="28">
        <v>45883</v>
      </c>
      <c r="B180" s="29" t="s">
        <v>80</v>
      </c>
      <c r="C180" s="3" t="s">
        <v>21</v>
      </c>
      <c r="D180" s="3" t="s">
        <v>19</v>
      </c>
      <c r="E180" s="3">
        <v>38.01</v>
      </c>
      <c r="F180" s="3">
        <v>7.46</v>
      </c>
      <c r="G180" s="3">
        <v>0.54</v>
      </c>
      <c r="H180" s="3">
        <v>37.22</v>
      </c>
      <c r="I180" s="3">
        <v>36.67</v>
      </c>
      <c r="J180" s="3">
        <v>0.55000000000000004</v>
      </c>
      <c r="K180" s="3">
        <v>98.53</v>
      </c>
      <c r="L180" s="3">
        <v>93.25</v>
      </c>
      <c r="M180" s="3">
        <v>94.21</v>
      </c>
      <c r="N180" s="3">
        <v>86.56</v>
      </c>
      <c r="O180" s="3">
        <v>54.94</v>
      </c>
      <c r="P180" s="3">
        <v>4418.5</v>
      </c>
      <c r="Q180" s="3">
        <v>1.476</v>
      </c>
      <c r="R180" s="3">
        <v>118.71</v>
      </c>
      <c r="S180" s="3" t="s">
        <v>507</v>
      </c>
      <c r="T180" s="5" t="s">
        <v>508</v>
      </c>
    </row>
    <row r="181" spans="1:20" x14ac:dyDescent="0.25">
      <c r="A181" s="26">
        <v>45883</v>
      </c>
      <c r="B181" s="27" t="s">
        <v>80</v>
      </c>
      <c r="C181" s="2" t="s">
        <v>21</v>
      </c>
      <c r="D181" s="2" t="s">
        <v>18</v>
      </c>
      <c r="E181" s="2">
        <v>38.590000000000003</v>
      </c>
      <c r="F181" s="2">
        <v>7.76</v>
      </c>
      <c r="G181" s="2">
        <v>0.24</v>
      </c>
      <c r="H181" s="2">
        <v>37.880000000000003</v>
      </c>
      <c r="I181" s="2">
        <v>36.53</v>
      </c>
      <c r="J181" s="2">
        <v>1.36</v>
      </c>
      <c r="K181" s="2">
        <v>96.42</v>
      </c>
      <c r="L181" s="2">
        <v>97</v>
      </c>
      <c r="M181" s="2">
        <v>94.51</v>
      </c>
      <c r="N181" s="2">
        <v>88.39</v>
      </c>
      <c r="O181" s="2">
        <v>54.03</v>
      </c>
      <c r="P181" s="2">
        <v>4421.3599999999997</v>
      </c>
      <c r="Q181" s="2">
        <v>1.4259999999999999</v>
      </c>
      <c r="R181" s="2">
        <v>116.71</v>
      </c>
      <c r="S181" s="2" t="s">
        <v>507</v>
      </c>
      <c r="T181" s="4" t="s">
        <v>508</v>
      </c>
    </row>
    <row r="182" spans="1:20" x14ac:dyDescent="0.25">
      <c r="A182" s="28">
        <v>45886</v>
      </c>
      <c r="B182" s="29" t="s">
        <v>80</v>
      </c>
      <c r="C182" s="3" t="s">
        <v>21</v>
      </c>
      <c r="D182" s="3" t="s">
        <v>18</v>
      </c>
      <c r="E182" s="3">
        <v>38.479999999999997</v>
      </c>
      <c r="F182" s="3">
        <v>7.58</v>
      </c>
      <c r="G182" s="3">
        <v>0.42</v>
      </c>
      <c r="H182" s="3">
        <v>36.619999999999997</v>
      </c>
      <c r="I182" s="3">
        <v>36.049999999999997</v>
      </c>
      <c r="J182" s="3">
        <v>0.56000000000000005</v>
      </c>
      <c r="K182" s="3">
        <v>98.46</v>
      </c>
      <c r="L182" s="3">
        <v>94.75</v>
      </c>
      <c r="M182" s="3">
        <v>99.16</v>
      </c>
      <c r="N182" s="3">
        <v>92.5</v>
      </c>
      <c r="O182" s="3">
        <v>52.28</v>
      </c>
      <c r="P182" s="3">
        <v>4327.3500000000004</v>
      </c>
      <c r="Q182" s="3">
        <v>1.4279999999999999</v>
      </c>
      <c r="R182" s="3">
        <v>118.18</v>
      </c>
      <c r="S182" s="3" t="s">
        <v>507</v>
      </c>
      <c r="T182" s="5" t="s">
        <v>508</v>
      </c>
    </row>
    <row r="183" spans="1:20" x14ac:dyDescent="0.25">
      <c r="A183" s="26">
        <v>45890</v>
      </c>
      <c r="B183" s="27" t="s">
        <v>80</v>
      </c>
      <c r="C183" s="2" t="s">
        <v>21</v>
      </c>
      <c r="D183" s="2" t="s">
        <v>18</v>
      </c>
      <c r="E183" s="2">
        <v>36.68</v>
      </c>
      <c r="F183" s="2">
        <v>7.7</v>
      </c>
      <c r="G183" s="2">
        <v>0.3</v>
      </c>
      <c r="H183" s="2">
        <v>36.159999999999997</v>
      </c>
      <c r="I183" s="2">
        <v>35.14</v>
      </c>
      <c r="J183" s="2">
        <v>1.02</v>
      </c>
      <c r="K183" s="2">
        <v>97.17</v>
      </c>
      <c r="L183" s="2">
        <v>96.25</v>
      </c>
      <c r="M183" s="2">
        <v>95.28</v>
      </c>
      <c r="N183" s="2">
        <v>89.11</v>
      </c>
      <c r="O183" s="2">
        <v>53.57</v>
      </c>
      <c r="P183" s="2">
        <v>4242.6099999999997</v>
      </c>
      <c r="Q183" s="2">
        <v>1.4810000000000001</v>
      </c>
      <c r="R183" s="2">
        <v>117.33</v>
      </c>
      <c r="S183" s="2" t="s">
        <v>507</v>
      </c>
      <c r="T183" s="4" t="s">
        <v>508</v>
      </c>
    </row>
    <row r="184" spans="1:20" x14ac:dyDescent="0.25">
      <c r="A184" s="28">
        <v>45893</v>
      </c>
      <c r="B184" s="29" t="s">
        <v>80</v>
      </c>
      <c r="C184" s="3" t="s">
        <v>21</v>
      </c>
      <c r="D184" s="3" t="s">
        <v>18</v>
      </c>
      <c r="E184" s="3">
        <v>36.24</v>
      </c>
      <c r="F184" s="3">
        <v>7.8</v>
      </c>
      <c r="G184" s="3">
        <v>0.2</v>
      </c>
      <c r="H184" s="3">
        <v>36.43</v>
      </c>
      <c r="I184" s="3">
        <v>36.43</v>
      </c>
      <c r="J184" s="3">
        <v>0</v>
      </c>
      <c r="K184" s="3">
        <v>99.99</v>
      </c>
      <c r="L184" s="3">
        <v>97.5</v>
      </c>
      <c r="M184" s="3">
        <v>95.22</v>
      </c>
      <c r="N184" s="3">
        <v>92.83</v>
      </c>
      <c r="O184" s="3">
        <v>52.91</v>
      </c>
      <c r="P184" s="3">
        <v>4322.43</v>
      </c>
      <c r="Q184" s="3">
        <v>1.452</v>
      </c>
      <c r="R184" s="3">
        <v>118.65</v>
      </c>
      <c r="S184" s="3" t="s">
        <v>507</v>
      </c>
      <c r="T184" s="5" t="s">
        <v>508</v>
      </c>
    </row>
    <row r="185" spans="1:20" x14ac:dyDescent="0.25">
      <c r="A185" s="26">
        <v>45894</v>
      </c>
      <c r="B185" s="27" t="s">
        <v>80</v>
      </c>
      <c r="C185" s="2" t="s">
        <v>21</v>
      </c>
      <c r="D185" s="2" t="s">
        <v>18</v>
      </c>
      <c r="E185" s="2">
        <v>36.549999999999997</v>
      </c>
      <c r="F185" s="2">
        <v>7.78</v>
      </c>
      <c r="G185" s="2">
        <v>0.22</v>
      </c>
      <c r="H185" s="2">
        <v>37.32</v>
      </c>
      <c r="I185" s="2">
        <v>36.22</v>
      </c>
      <c r="J185" s="2">
        <v>1.1000000000000001</v>
      </c>
      <c r="K185" s="2">
        <v>97.05</v>
      </c>
      <c r="L185" s="2">
        <v>97.25</v>
      </c>
      <c r="M185" s="2">
        <v>97.82</v>
      </c>
      <c r="N185" s="2">
        <v>92.32</v>
      </c>
      <c r="O185" s="2">
        <v>52.84</v>
      </c>
      <c r="P185" s="2">
        <v>4404.8900000000003</v>
      </c>
      <c r="Q185" s="2">
        <v>1.4159999999999999</v>
      </c>
      <c r="R185" s="2">
        <v>118.03</v>
      </c>
      <c r="S185" s="2" t="s">
        <v>507</v>
      </c>
      <c r="T185" s="4" t="s">
        <v>508</v>
      </c>
    </row>
    <row r="186" spans="1:20" x14ac:dyDescent="0.25">
      <c r="A186" s="28">
        <v>45902</v>
      </c>
      <c r="B186" s="29" t="s">
        <v>81</v>
      </c>
      <c r="C186" s="3" t="s">
        <v>21</v>
      </c>
      <c r="D186" s="3" t="s">
        <v>20</v>
      </c>
      <c r="E186" s="3">
        <v>38.32</v>
      </c>
      <c r="F186" s="3">
        <v>7.47</v>
      </c>
      <c r="G186" s="3">
        <v>0.53</v>
      </c>
      <c r="H186" s="3">
        <v>36.49</v>
      </c>
      <c r="I186" s="3">
        <v>35.53</v>
      </c>
      <c r="J186" s="3">
        <v>0.96</v>
      </c>
      <c r="K186" s="3">
        <v>97.38</v>
      </c>
      <c r="L186" s="3">
        <v>93.38</v>
      </c>
      <c r="M186" s="3">
        <v>95.7</v>
      </c>
      <c r="N186" s="3">
        <v>87.01</v>
      </c>
      <c r="O186" s="3">
        <v>53.65</v>
      </c>
      <c r="P186" s="3">
        <v>4326.99</v>
      </c>
      <c r="Q186" s="3">
        <v>1.47</v>
      </c>
      <c r="R186" s="3">
        <v>118.58</v>
      </c>
      <c r="S186" s="3" t="s">
        <v>507</v>
      </c>
      <c r="T186" s="5" t="s">
        <v>508</v>
      </c>
    </row>
    <row r="187" spans="1:20" x14ac:dyDescent="0.25">
      <c r="A187" s="26">
        <v>45902</v>
      </c>
      <c r="B187" s="27" t="s">
        <v>81</v>
      </c>
      <c r="C187" s="2" t="s">
        <v>21</v>
      </c>
      <c r="D187" s="2" t="s">
        <v>19</v>
      </c>
      <c r="E187" s="2">
        <v>39.520000000000003</v>
      </c>
      <c r="F187" s="2">
        <v>7.78</v>
      </c>
      <c r="G187" s="2">
        <v>0.22</v>
      </c>
      <c r="H187" s="2">
        <v>37.03</v>
      </c>
      <c r="I187" s="2">
        <v>36.03</v>
      </c>
      <c r="J187" s="2">
        <v>1.01</v>
      </c>
      <c r="K187" s="2">
        <v>97.28</v>
      </c>
      <c r="L187" s="2">
        <v>97.25</v>
      </c>
      <c r="M187" s="2">
        <v>98.71</v>
      </c>
      <c r="N187" s="2">
        <v>93.38</v>
      </c>
      <c r="O187" s="2">
        <v>53.39</v>
      </c>
      <c r="P187" s="2">
        <v>4287.93</v>
      </c>
      <c r="Q187" s="2">
        <v>1.4419999999999999</v>
      </c>
      <c r="R187" s="2">
        <v>115.79</v>
      </c>
      <c r="S187" s="2" t="s">
        <v>507</v>
      </c>
      <c r="T187" s="4" t="s">
        <v>508</v>
      </c>
    </row>
    <row r="188" spans="1:20" x14ac:dyDescent="0.25">
      <c r="A188" s="28">
        <v>45905</v>
      </c>
      <c r="B188" s="29" t="s">
        <v>81</v>
      </c>
      <c r="C188" s="3" t="s">
        <v>21</v>
      </c>
      <c r="D188" s="3" t="s">
        <v>18</v>
      </c>
      <c r="E188" s="3">
        <v>36.47</v>
      </c>
      <c r="F188" s="3">
        <v>7.7</v>
      </c>
      <c r="G188" s="3">
        <v>0.3</v>
      </c>
      <c r="H188" s="3">
        <v>35.74</v>
      </c>
      <c r="I188" s="3">
        <v>35.299999999999997</v>
      </c>
      <c r="J188" s="3">
        <v>0.43</v>
      </c>
      <c r="K188" s="3">
        <v>98.79</v>
      </c>
      <c r="L188" s="3">
        <v>96.25</v>
      </c>
      <c r="M188" s="3">
        <v>98.72</v>
      </c>
      <c r="N188" s="3">
        <v>93.86</v>
      </c>
      <c r="O188" s="3">
        <v>51.93</v>
      </c>
      <c r="P188" s="3">
        <v>4230.26</v>
      </c>
      <c r="Q188" s="3">
        <v>1.4530000000000001</v>
      </c>
      <c r="R188" s="3">
        <v>118.38</v>
      </c>
      <c r="S188" s="3" t="s">
        <v>507</v>
      </c>
      <c r="T188" s="5" t="s">
        <v>508</v>
      </c>
    </row>
    <row r="189" spans="1:20" x14ac:dyDescent="0.25">
      <c r="A189" s="26">
        <v>45914</v>
      </c>
      <c r="B189" s="27" t="s">
        <v>81</v>
      </c>
      <c r="C189" s="2" t="s">
        <v>21</v>
      </c>
      <c r="D189" s="2" t="s">
        <v>18</v>
      </c>
      <c r="E189" s="2">
        <v>36.21</v>
      </c>
      <c r="F189" s="2">
        <v>7.98</v>
      </c>
      <c r="G189" s="2">
        <v>0.02</v>
      </c>
      <c r="H189" s="2">
        <v>35.35</v>
      </c>
      <c r="I189" s="2">
        <v>34.729999999999997</v>
      </c>
      <c r="J189" s="2">
        <v>0.61</v>
      </c>
      <c r="K189" s="2">
        <v>98.27</v>
      </c>
      <c r="L189" s="2">
        <v>99.75</v>
      </c>
      <c r="M189" s="2">
        <v>98.43</v>
      </c>
      <c r="N189" s="2">
        <v>96.48</v>
      </c>
      <c r="O189" s="2">
        <v>52.1</v>
      </c>
      <c r="P189" s="2">
        <v>4110.43</v>
      </c>
      <c r="Q189" s="2">
        <v>1.474</v>
      </c>
      <c r="R189" s="2">
        <v>116.29</v>
      </c>
      <c r="S189" s="2" t="s">
        <v>507</v>
      </c>
      <c r="T189" s="4" t="s">
        <v>508</v>
      </c>
    </row>
    <row r="190" spans="1:20" x14ac:dyDescent="0.25">
      <c r="A190" s="28">
        <v>45919</v>
      </c>
      <c r="B190" s="29" t="s">
        <v>81</v>
      </c>
      <c r="C190" s="3" t="s">
        <v>21</v>
      </c>
      <c r="D190" s="3" t="s">
        <v>18</v>
      </c>
      <c r="E190" s="3">
        <v>37.549999999999997</v>
      </c>
      <c r="F190" s="3">
        <v>7.81</v>
      </c>
      <c r="G190" s="3">
        <v>0.19</v>
      </c>
      <c r="H190" s="3">
        <v>36.82</v>
      </c>
      <c r="I190" s="3">
        <v>36.159999999999997</v>
      </c>
      <c r="J190" s="3">
        <v>0.66</v>
      </c>
      <c r="K190" s="3">
        <v>98.22</v>
      </c>
      <c r="L190" s="3">
        <v>97.62</v>
      </c>
      <c r="M190" s="3">
        <v>95.85</v>
      </c>
      <c r="N190" s="3">
        <v>91.9</v>
      </c>
      <c r="O190" s="3">
        <v>53.2</v>
      </c>
      <c r="P190" s="3">
        <v>4290.58</v>
      </c>
      <c r="Q190" s="3">
        <v>1.4450000000000001</v>
      </c>
      <c r="R190" s="3">
        <v>116.53</v>
      </c>
      <c r="S190" s="3" t="s">
        <v>507</v>
      </c>
      <c r="T190" s="5" t="s">
        <v>508</v>
      </c>
    </row>
    <row r="191" spans="1:20" x14ac:dyDescent="0.25">
      <c r="A191" s="26">
        <v>45919</v>
      </c>
      <c r="B191" s="27" t="s">
        <v>81</v>
      </c>
      <c r="C191" s="2" t="s">
        <v>21</v>
      </c>
      <c r="D191" s="2" t="s">
        <v>19</v>
      </c>
      <c r="E191" s="2">
        <v>36.99</v>
      </c>
      <c r="F191" s="2">
        <v>7.82</v>
      </c>
      <c r="G191" s="2">
        <v>0.18</v>
      </c>
      <c r="H191" s="2">
        <v>36.75</v>
      </c>
      <c r="I191" s="2">
        <v>35.75</v>
      </c>
      <c r="J191" s="2">
        <v>1.01</v>
      </c>
      <c r="K191" s="2">
        <v>97.26</v>
      </c>
      <c r="L191" s="2">
        <v>97.75</v>
      </c>
      <c r="M191" s="2">
        <v>93.93</v>
      </c>
      <c r="N191" s="2">
        <v>89.3</v>
      </c>
      <c r="O191" s="2">
        <v>53.14</v>
      </c>
      <c r="P191" s="2">
        <v>4319.37</v>
      </c>
      <c r="Q191" s="2">
        <v>1.446</v>
      </c>
      <c r="R191" s="2">
        <v>117.52</v>
      </c>
      <c r="S191" s="2" t="s">
        <v>507</v>
      </c>
      <c r="T191" s="4" t="s">
        <v>508</v>
      </c>
    </row>
    <row r="192" spans="1:20" x14ac:dyDescent="0.25">
      <c r="A192" s="28">
        <v>45927</v>
      </c>
      <c r="B192" s="29" t="s">
        <v>81</v>
      </c>
      <c r="C192" s="3" t="s">
        <v>21</v>
      </c>
      <c r="D192" s="3" t="s">
        <v>19</v>
      </c>
      <c r="E192" s="3">
        <v>37.25</v>
      </c>
      <c r="F192" s="3">
        <v>7.87</v>
      </c>
      <c r="G192" s="3">
        <v>0.13</v>
      </c>
      <c r="H192" s="3">
        <v>36.090000000000003</v>
      </c>
      <c r="I192" s="3">
        <v>36.090000000000003</v>
      </c>
      <c r="J192" s="3">
        <v>0</v>
      </c>
      <c r="K192" s="3">
        <v>99.99</v>
      </c>
      <c r="L192" s="3">
        <v>98.38</v>
      </c>
      <c r="M192" s="3">
        <v>98.96</v>
      </c>
      <c r="N192" s="3">
        <v>97.34</v>
      </c>
      <c r="O192" s="3">
        <v>54</v>
      </c>
      <c r="P192" s="3">
        <v>4174.08</v>
      </c>
      <c r="Q192" s="3">
        <v>1.496</v>
      </c>
      <c r="R192" s="3">
        <v>115.65</v>
      </c>
      <c r="S192" s="3" t="s">
        <v>507</v>
      </c>
      <c r="T192" s="5" t="s">
        <v>508</v>
      </c>
    </row>
    <row r="193" spans="1:20" x14ac:dyDescent="0.25">
      <c r="A193" s="26">
        <v>45930</v>
      </c>
      <c r="B193" s="27" t="s">
        <v>81</v>
      </c>
      <c r="C193" s="2" t="s">
        <v>21</v>
      </c>
      <c r="D193" s="2" t="s">
        <v>18</v>
      </c>
      <c r="E193" s="2">
        <v>37.24</v>
      </c>
      <c r="F193" s="2">
        <v>7.81</v>
      </c>
      <c r="G193" s="2">
        <v>0.19</v>
      </c>
      <c r="H193" s="2">
        <v>38.17</v>
      </c>
      <c r="I193" s="2">
        <v>37.42</v>
      </c>
      <c r="J193" s="2">
        <v>0.76</v>
      </c>
      <c r="K193" s="2">
        <v>98.02</v>
      </c>
      <c r="L193" s="2">
        <v>97.62</v>
      </c>
      <c r="M193" s="2">
        <v>97.04</v>
      </c>
      <c r="N193" s="2">
        <v>92.86</v>
      </c>
      <c r="O193" s="2">
        <v>55.65</v>
      </c>
      <c r="P193" s="2">
        <v>4512.08</v>
      </c>
      <c r="Q193" s="2">
        <v>1.458</v>
      </c>
      <c r="R193" s="2">
        <v>118.2</v>
      </c>
      <c r="S193" s="2" t="s">
        <v>507</v>
      </c>
      <c r="T193" s="4" t="s">
        <v>508</v>
      </c>
    </row>
    <row r="194" spans="1:20" x14ac:dyDescent="0.25">
      <c r="A194" s="28">
        <v>45931</v>
      </c>
      <c r="B194" s="29" t="s">
        <v>82</v>
      </c>
      <c r="C194" s="3" t="s">
        <v>21</v>
      </c>
      <c r="D194" s="3" t="s">
        <v>18</v>
      </c>
      <c r="E194" s="3">
        <v>36.64</v>
      </c>
      <c r="F194" s="3">
        <v>7.72</v>
      </c>
      <c r="G194" s="3">
        <v>0.28000000000000003</v>
      </c>
      <c r="H194" s="3">
        <v>35.82</v>
      </c>
      <c r="I194" s="3">
        <v>34.69</v>
      </c>
      <c r="J194" s="3">
        <v>1.1200000000000001</v>
      </c>
      <c r="K194" s="3">
        <v>96.86</v>
      </c>
      <c r="L194" s="3">
        <v>96.5</v>
      </c>
      <c r="M194" s="3">
        <v>98.17</v>
      </c>
      <c r="N194" s="3">
        <v>91.76</v>
      </c>
      <c r="O194" s="3">
        <v>53.28</v>
      </c>
      <c r="P194" s="3">
        <v>4291.17</v>
      </c>
      <c r="Q194" s="3">
        <v>1.4870000000000001</v>
      </c>
      <c r="R194" s="3">
        <v>119.8</v>
      </c>
      <c r="S194" s="3" t="s">
        <v>507</v>
      </c>
      <c r="T194" s="5" t="s">
        <v>508</v>
      </c>
    </row>
    <row r="195" spans="1:20" x14ac:dyDescent="0.25">
      <c r="A195" s="26">
        <v>45932</v>
      </c>
      <c r="B195" s="27" t="s">
        <v>82</v>
      </c>
      <c r="C195" s="2" t="s">
        <v>21</v>
      </c>
      <c r="D195" s="2" t="s">
        <v>18</v>
      </c>
      <c r="E195" s="2">
        <v>37.26</v>
      </c>
      <c r="F195" s="2">
        <v>7.81</v>
      </c>
      <c r="G195" s="2">
        <v>0.19</v>
      </c>
      <c r="H195" s="2">
        <v>37.54</v>
      </c>
      <c r="I195" s="2">
        <v>37.54</v>
      </c>
      <c r="J195" s="2">
        <v>0</v>
      </c>
      <c r="K195" s="2">
        <v>100</v>
      </c>
      <c r="L195" s="2">
        <v>97.62</v>
      </c>
      <c r="M195" s="2">
        <v>95.75</v>
      </c>
      <c r="N195" s="2">
        <v>93.48</v>
      </c>
      <c r="O195" s="2">
        <v>55.44</v>
      </c>
      <c r="P195" s="2">
        <v>4399.01</v>
      </c>
      <c r="Q195" s="2">
        <v>1.4770000000000001</v>
      </c>
      <c r="R195" s="2">
        <v>117.19</v>
      </c>
      <c r="S195" s="2" t="s">
        <v>507</v>
      </c>
      <c r="T195" s="4" t="s">
        <v>508</v>
      </c>
    </row>
    <row r="196" spans="1:20" x14ac:dyDescent="0.25">
      <c r="A196" s="28">
        <v>45945</v>
      </c>
      <c r="B196" s="29" t="s">
        <v>82</v>
      </c>
      <c r="C196" s="3" t="s">
        <v>21</v>
      </c>
      <c r="D196" s="3" t="s">
        <v>18</v>
      </c>
      <c r="E196" s="3">
        <v>37.58</v>
      </c>
      <c r="F196" s="3">
        <v>7.84</v>
      </c>
      <c r="G196" s="3">
        <v>0.16</v>
      </c>
      <c r="H196" s="3">
        <v>34.840000000000003</v>
      </c>
      <c r="I196" s="3">
        <v>34.58</v>
      </c>
      <c r="J196" s="3">
        <v>0.26</v>
      </c>
      <c r="K196" s="3">
        <v>99.24</v>
      </c>
      <c r="L196" s="3">
        <v>98</v>
      </c>
      <c r="M196" s="3">
        <v>96.32</v>
      </c>
      <c r="N196" s="3">
        <v>93.68</v>
      </c>
      <c r="O196" s="3">
        <v>52.42</v>
      </c>
      <c r="P196" s="3">
        <v>4037.83</v>
      </c>
      <c r="Q196" s="3">
        <v>1.504</v>
      </c>
      <c r="R196" s="3">
        <v>115.88</v>
      </c>
      <c r="S196" s="3" t="s">
        <v>507</v>
      </c>
      <c r="T196" s="5" t="s">
        <v>508</v>
      </c>
    </row>
    <row r="197" spans="1:20" x14ac:dyDescent="0.25">
      <c r="A197" s="26">
        <v>45950</v>
      </c>
      <c r="B197" s="27" t="s">
        <v>82</v>
      </c>
      <c r="C197" s="2" t="s">
        <v>21</v>
      </c>
      <c r="D197" s="2" t="s">
        <v>18</v>
      </c>
      <c r="E197" s="2">
        <v>37.840000000000003</v>
      </c>
      <c r="F197" s="2">
        <v>7.46</v>
      </c>
      <c r="G197" s="2">
        <v>0.54</v>
      </c>
      <c r="H197" s="2">
        <v>36.270000000000003</v>
      </c>
      <c r="I197" s="2">
        <v>35.520000000000003</v>
      </c>
      <c r="J197" s="2">
        <v>0.74</v>
      </c>
      <c r="K197" s="2">
        <v>97.95</v>
      </c>
      <c r="L197" s="2">
        <v>93.25</v>
      </c>
      <c r="M197" s="2">
        <v>95.13</v>
      </c>
      <c r="N197" s="2">
        <v>86.89</v>
      </c>
      <c r="O197" s="2">
        <v>52.88</v>
      </c>
      <c r="P197" s="2">
        <v>4179.3599999999997</v>
      </c>
      <c r="Q197" s="2">
        <v>1.458</v>
      </c>
      <c r="R197" s="2">
        <v>115.24</v>
      </c>
      <c r="S197" s="2" t="s">
        <v>507</v>
      </c>
      <c r="T197" s="4" t="s">
        <v>508</v>
      </c>
    </row>
    <row r="198" spans="1:20" x14ac:dyDescent="0.25">
      <c r="A198" s="28">
        <v>45956</v>
      </c>
      <c r="B198" s="29" t="s">
        <v>82</v>
      </c>
      <c r="C198" s="3" t="s">
        <v>21</v>
      </c>
      <c r="D198" s="3" t="s">
        <v>20</v>
      </c>
      <c r="E198" s="3">
        <v>37.26</v>
      </c>
      <c r="F198" s="3">
        <v>7.19</v>
      </c>
      <c r="G198" s="3">
        <v>0.81</v>
      </c>
      <c r="H198" s="3">
        <v>34.58</v>
      </c>
      <c r="I198" s="3">
        <v>34.58</v>
      </c>
      <c r="J198" s="3">
        <v>0</v>
      </c>
      <c r="K198" s="3">
        <v>100</v>
      </c>
      <c r="L198" s="3">
        <v>89.88</v>
      </c>
      <c r="M198" s="3">
        <v>95.73</v>
      </c>
      <c r="N198" s="3">
        <v>86.04</v>
      </c>
      <c r="O198" s="3">
        <v>51.57</v>
      </c>
      <c r="P198" s="3">
        <v>4035.25</v>
      </c>
      <c r="Q198" s="3">
        <v>1.4910000000000001</v>
      </c>
      <c r="R198" s="3">
        <v>116.69</v>
      </c>
      <c r="S198" s="3" t="s">
        <v>507</v>
      </c>
      <c r="T198" s="5" t="s">
        <v>508</v>
      </c>
    </row>
    <row r="199" spans="1:20" x14ac:dyDescent="0.25">
      <c r="A199" s="26">
        <v>45956</v>
      </c>
      <c r="B199" s="27" t="s">
        <v>82</v>
      </c>
      <c r="C199" s="2" t="s">
        <v>21</v>
      </c>
      <c r="D199" s="2" t="s">
        <v>19</v>
      </c>
      <c r="E199" s="2">
        <v>38.43</v>
      </c>
      <c r="F199" s="2">
        <v>7.42</v>
      </c>
      <c r="G199" s="2">
        <v>0.57999999999999996</v>
      </c>
      <c r="H199" s="2">
        <v>35.5</v>
      </c>
      <c r="I199" s="2">
        <v>34.86</v>
      </c>
      <c r="J199" s="2">
        <v>0.65</v>
      </c>
      <c r="K199" s="2">
        <v>98.18</v>
      </c>
      <c r="L199" s="2">
        <v>92.75</v>
      </c>
      <c r="M199" s="2">
        <v>95.92</v>
      </c>
      <c r="N199" s="2">
        <v>87.35</v>
      </c>
      <c r="O199" s="2">
        <v>51.94</v>
      </c>
      <c r="P199" s="2">
        <v>4227.01</v>
      </c>
      <c r="Q199" s="2">
        <v>1.4630000000000001</v>
      </c>
      <c r="R199" s="2">
        <v>119.06</v>
      </c>
      <c r="S199" s="2" t="s">
        <v>507</v>
      </c>
      <c r="T199" s="4" t="s">
        <v>508</v>
      </c>
    </row>
    <row r="200" spans="1:20" x14ac:dyDescent="0.25">
      <c r="A200" s="28">
        <v>45961</v>
      </c>
      <c r="B200" s="29" t="s">
        <v>82</v>
      </c>
      <c r="C200" s="3" t="s">
        <v>21</v>
      </c>
      <c r="D200" s="3" t="s">
        <v>18</v>
      </c>
      <c r="E200" s="3">
        <v>35.479999999999997</v>
      </c>
      <c r="F200" s="3">
        <v>7.86</v>
      </c>
      <c r="G200" s="3">
        <v>0.14000000000000001</v>
      </c>
      <c r="H200" s="3">
        <v>34.32</v>
      </c>
      <c r="I200" s="3">
        <v>33.53</v>
      </c>
      <c r="J200" s="3">
        <v>0.79</v>
      </c>
      <c r="K200" s="3">
        <v>97.7</v>
      </c>
      <c r="L200" s="3">
        <v>98.25</v>
      </c>
      <c r="M200" s="3">
        <v>94.5</v>
      </c>
      <c r="N200" s="3">
        <v>90.71</v>
      </c>
      <c r="O200" s="3">
        <v>51.63</v>
      </c>
      <c r="P200" s="3">
        <v>4090.25</v>
      </c>
      <c r="Q200" s="3">
        <v>1.504</v>
      </c>
      <c r="R200" s="3">
        <v>119.17</v>
      </c>
      <c r="S200" s="3" t="s">
        <v>507</v>
      </c>
      <c r="T200" s="5" t="s">
        <v>508</v>
      </c>
    </row>
    <row r="201" spans="1:20" x14ac:dyDescent="0.25">
      <c r="A201" s="26">
        <v>45967</v>
      </c>
      <c r="B201" s="27" t="s">
        <v>83</v>
      </c>
      <c r="C201" s="2" t="s">
        <v>21</v>
      </c>
      <c r="D201" s="2" t="s">
        <v>18</v>
      </c>
      <c r="E201" s="2">
        <v>37.03</v>
      </c>
      <c r="F201" s="2">
        <v>7.79</v>
      </c>
      <c r="G201" s="2">
        <v>0.21</v>
      </c>
      <c r="H201" s="2">
        <v>35.049999999999997</v>
      </c>
      <c r="I201" s="2">
        <v>34.619999999999997</v>
      </c>
      <c r="J201" s="2">
        <v>0.43</v>
      </c>
      <c r="K201" s="2">
        <v>98.77</v>
      </c>
      <c r="L201" s="2">
        <v>97.38</v>
      </c>
      <c r="M201" s="2">
        <v>98.9</v>
      </c>
      <c r="N201" s="2">
        <v>95.12</v>
      </c>
      <c r="O201" s="2">
        <v>53.06</v>
      </c>
      <c r="P201" s="2">
        <v>4087.52</v>
      </c>
      <c r="Q201" s="2">
        <v>1.514</v>
      </c>
      <c r="R201" s="2">
        <v>116.63</v>
      </c>
      <c r="S201" s="2" t="s">
        <v>507</v>
      </c>
      <c r="T201" s="4" t="s">
        <v>508</v>
      </c>
    </row>
    <row r="202" spans="1:20" x14ac:dyDescent="0.25">
      <c r="A202" s="28">
        <v>45970</v>
      </c>
      <c r="B202" s="29" t="s">
        <v>83</v>
      </c>
      <c r="C202" s="3" t="s">
        <v>21</v>
      </c>
      <c r="D202" s="3" t="s">
        <v>19</v>
      </c>
      <c r="E202" s="3">
        <v>35.72</v>
      </c>
      <c r="F202" s="3">
        <v>7.7</v>
      </c>
      <c r="G202" s="3">
        <v>0.3</v>
      </c>
      <c r="H202" s="3">
        <v>35.04</v>
      </c>
      <c r="I202" s="3">
        <v>34.01</v>
      </c>
      <c r="J202" s="3">
        <v>1.03</v>
      </c>
      <c r="K202" s="3">
        <v>97.07</v>
      </c>
      <c r="L202" s="3">
        <v>96.25</v>
      </c>
      <c r="M202" s="3">
        <v>96.84</v>
      </c>
      <c r="N202" s="3">
        <v>90.47</v>
      </c>
      <c r="O202" s="3">
        <v>52.59</v>
      </c>
      <c r="P202" s="3">
        <v>4187.68</v>
      </c>
      <c r="Q202" s="3">
        <v>1.5009999999999999</v>
      </c>
      <c r="R202" s="3">
        <v>119.51</v>
      </c>
      <c r="S202" s="3" t="s">
        <v>507</v>
      </c>
      <c r="T202" s="5" t="s">
        <v>508</v>
      </c>
    </row>
    <row r="203" spans="1:20" x14ac:dyDescent="0.25">
      <c r="A203" s="26">
        <v>45971</v>
      </c>
      <c r="B203" s="27" t="s">
        <v>83</v>
      </c>
      <c r="C203" s="2" t="s">
        <v>21</v>
      </c>
      <c r="D203" s="2" t="s">
        <v>18</v>
      </c>
      <c r="E203" s="2">
        <v>38.159999999999997</v>
      </c>
      <c r="F203" s="2">
        <v>7.38</v>
      </c>
      <c r="G203" s="2">
        <v>0.62</v>
      </c>
      <c r="H203" s="2">
        <v>36.96</v>
      </c>
      <c r="I203" s="2">
        <v>36.619999999999997</v>
      </c>
      <c r="J203" s="2">
        <v>0.34</v>
      </c>
      <c r="K203" s="2">
        <v>99.07</v>
      </c>
      <c r="L203" s="2">
        <v>92.25</v>
      </c>
      <c r="M203" s="2">
        <v>91.82</v>
      </c>
      <c r="N203" s="2">
        <v>83.92</v>
      </c>
      <c r="O203" s="2">
        <v>53.79</v>
      </c>
      <c r="P203" s="2">
        <v>4389.1099999999997</v>
      </c>
      <c r="Q203" s="2">
        <v>1.4550000000000001</v>
      </c>
      <c r="R203" s="2">
        <v>118.75</v>
      </c>
      <c r="S203" s="2" t="s">
        <v>507</v>
      </c>
      <c r="T203" s="4" t="s">
        <v>508</v>
      </c>
    </row>
    <row r="204" spans="1:20" x14ac:dyDescent="0.25">
      <c r="A204" s="28">
        <v>45971</v>
      </c>
      <c r="B204" s="29" t="s">
        <v>83</v>
      </c>
      <c r="C204" s="3" t="s">
        <v>21</v>
      </c>
      <c r="D204" s="3" t="s">
        <v>19</v>
      </c>
      <c r="E204" s="3">
        <v>37.590000000000003</v>
      </c>
      <c r="F204" s="3">
        <v>7.88</v>
      </c>
      <c r="G204" s="3">
        <v>0.12</v>
      </c>
      <c r="H204" s="3">
        <v>36.979999999999997</v>
      </c>
      <c r="I204" s="3">
        <v>35.799999999999997</v>
      </c>
      <c r="J204" s="3">
        <v>1.17</v>
      </c>
      <c r="K204" s="3">
        <v>96.83</v>
      </c>
      <c r="L204" s="3">
        <v>98.5</v>
      </c>
      <c r="M204" s="3">
        <v>93.32</v>
      </c>
      <c r="N204" s="3">
        <v>89.01</v>
      </c>
      <c r="O204" s="3">
        <v>55.01</v>
      </c>
      <c r="P204" s="3">
        <v>4325.5200000000004</v>
      </c>
      <c r="Q204" s="3">
        <v>1.488</v>
      </c>
      <c r="R204" s="3">
        <v>116.98</v>
      </c>
      <c r="S204" s="3" t="s">
        <v>507</v>
      </c>
      <c r="T204" s="5" t="s">
        <v>508</v>
      </c>
    </row>
    <row r="205" spans="1:20" x14ac:dyDescent="0.25">
      <c r="A205" s="26">
        <v>45974</v>
      </c>
      <c r="B205" s="27" t="s">
        <v>83</v>
      </c>
      <c r="C205" s="2" t="s">
        <v>21</v>
      </c>
      <c r="D205" s="2" t="s">
        <v>19</v>
      </c>
      <c r="E205" s="2">
        <v>36.409999999999997</v>
      </c>
      <c r="F205" s="2">
        <v>7.72</v>
      </c>
      <c r="G205" s="2">
        <v>0.28000000000000003</v>
      </c>
      <c r="H205" s="2">
        <v>36.89</v>
      </c>
      <c r="I205" s="2">
        <v>35.9</v>
      </c>
      <c r="J205" s="2">
        <v>0.98</v>
      </c>
      <c r="K205" s="2">
        <v>97.33</v>
      </c>
      <c r="L205" s="2">
        <v>96.5</v>
      </c>
      <c r="M205" s="2">
        <v>95.95</v>
      </c>
      <c r="N205" s="2">
        <v>90.12</v>
      </c>
      <c r="O205" s="2">
        <v>52.39</v>
      </c>
      <c r="P205" s="2">
        <v>4480.82</v>
      </c>
      <c r="Q205" s="2">
        <v>1.42</v>
      </c>
      <c r="R205" s="2">
        <v>121.47</v>
      </c>
      <c r="S205" s="2" t="s">
        <v>507</v>
      </c>
      <c r="T205" s="4" t="s">
        <v>508</v>
      </c>
    </row>
    <row r="206" spans="1:20" x14ac:dyDescent="0.25">
      <c r="A206" s="28">
        <v>45982</v>
      </c>
      <c r="B206" s="29" t="s">
        <v>83</v>
      </c>
      <c r="C206" s="3" t="s">
        <v>21</v>
      </c>
      <c r="D206" s="3" t="s">
        <v>19</v>
      </c>
      <c r="E206" s="3">
        <v>36.81</v>
      </c>
      <c r="F206" s="3">
        <v>7.86</v>
      </c>
      <c r="G206" s="3">
        <v>0.14000000000000001</v>
      </c>
      <c r="H206" s="3">
        <v>37.979999999999997</v>
      </c>
      <c r="I206" s="3">
        <v>37.79</v>
      </c>
      <c r="J206" s="3">
        <v>0.19</v>
      </c>
      <c r="K206" s="3">
        <v>99.5</v>
      </c>
      <c r="L206" s="3">
        <v>98.25</v>
      </c>
      <c r="M206" s="3">
        <v>95.25</v>
      </c>
      <c r="N206" s="3">
        <v>93.12</v>
      </c>
      <c r="O206" s="3">
        <v>53.88</v>
      </c>
      <c r="P206" s="3">
        <v>4407.8500000000004</v>
      </c>
      <c r="Q206" s="3">
        <v>1.419</v>
      </c>
      <c r="R206" s="3">
        <v>116.07</v>
      </c>
      <c r="S206" s="3" t="s">
        <v>507</v>
      </c>
      <c r="T206" s="5" t="s">
        <v>508</v>
      </c>
    </row>
    <row r="207" spans="1:20" x14ac:dyDescent="0.25">
      <c r="A207" s="26">
        <v>45986</v>
      </c>
      <c r="B207" s="27" t="s">
        <v>83</v>
      </c>
      <c r="C207" s="2" t="s">
        <v>21</v>
      </c>
      <c r="D207" s="2" t="s">
        <v>19</v>
      </c>
      <c r="E207" s="2">
        <v>37.880000000000003</v>
      </c>
      <c r="F207" s="2">
        <v>7.78</v>
      </c>
      <c r="G207" s="2">
        <v>0.22</v>
      </c>
      <c r="H207" s="2">
        <v>36.54</v>
      </c>
      <c r="I207" s="2">
        <v>35.799999999999997</v>
      </c>
      <c r="J207" s="2">
        <v>0.73</v>
      </c>
      <c r="K207" s="2">
        <v>97.99</v>
      </c>
      <c r="L207" s="2">
        <v>97.25</v>
      </c>
      <c r="M207" s="2">
        <v>94.34</v>
      </c>
      <c r="N207" s="2">
        <v>89.9</v>
      </c>
      <c r="O207" s="2">
        <v>55.6</v>
      </c>
      <c r="P207" s="2">
        <v>4319.32</v>
      </c>
      <c r="Q207" s="2">
        <v>1.522</v>
      </c>
      <c r="R207" s="2">
        <v>118.22</v>
      </c>
      <c r="S207" s="2" t="s">
        <v>507</v>
      </c>
      <c r="T207" s="4" t="s">
        <v>508</v>
      </c>
    </row>
    <row r="208" spans="1:20" x14ac:dyDescent="0.25">
      <c r="A208" s="28">
        <v>45987</v>
      </c>
      <c r="B208" s="29" t="s">
        <v>83</v>
      </c>
      <c r="C208" s="3" t="s">
        <v>21</v>
      </c>
      <c r="D208" s="3" t="s">
        <v>18</v>
      </c>
      <c r="E208" s="3">
        <v>38.479999999999997</v>
      </c>
      <c r="F208" s="3">
        <v>7.86</v>
      </c>
      <c r="G208" s="3">
        <v>0.14000000000000001</v>
      </c>
      <c r="H208" s="3">
        <v>39.33</v>
      </c>
      <c r="I208" s="3">
        <v>38.97</v>
      </c>
      <c r="J208" s="3">
        <v>0.37</v>
      </c>
      <c r="K208" s="3">
        <v>99.07</v>
      </c>
      <c r="L208" s="3">
        <v>98.25</v>
      </c>
      <c r="M208" s="3">
        <v>96.06</v>
      </c>
      <c r="N208" s="3">
        <v>93.5</v>
      </c>
      <c r="O208" s="3">
        <v>56.6</v>
      </c>
      <c r="P208" s="3">
        <v>4491.03</v>
      </c>
      <c r="Q208" s="3">
        <v>1.4390000000000001</v>
      </c>
      <c r="R208" s="3">
        <v>114.18</v>
      </c>
      <c r="S208" s="3" t="s">
        <v>507</v>
      </c>
      <c r="T208" s="5" t="s">
        <v>508</v>
      </c>
    </row>
    <row r="209" spans="1:20" x14ac:dyDescent="0.25">
      <c r="A209" s="26">
        <v>45988</v>
      </c>
      <c r="B209" s="27" t="s">
        <v>83</v>
      </c>
      <c r="C209" s="2" t="s">
        <v>21</v>
      </c>
      <c r="D209" s="2" t="s">
        <v>18</v>
      </c>
      <c r="E209" s="2">
        <v>38.47</v>
      </c>
      <c r="F209" s="2">
        <v>7.64</v>
      </c>
      <c r="G209" s="2">
        <v>0.36</v>
      </c>
      <c r="H209" s="2">
        <v>37.799999999999997</v>
      </c>
      <c r="I209" s="2">
        <v>37.380000000000003</v>
      </c>
      <c r="J209" s="2">
        <v>0.42</v>
      </c>
      <c r="K209" s="2">
        <v>98.88</v>
      </c>
      <c r="L209" s="2">
        <v>95.5</v>
      </c>
      <c r="M209" s="2">
        <v>91.22</v>
      </c>
      <c r="N209" s="2">
        <v>86.14</v>
      </c>
      <c r="O209" s="2">
        <v>58.01</v>
      </c>
      <c r="P209" s="2">
        <v>4465.32</v>
      </c>
      <c r="Q209" s="2">
        <v>1.5349999999999999</v>
      </c>
      <c r="R209" s="2">
        <v>118.13</v>
      </c>
      <c r="S209" s="2" t="s">
        <v>507</v>
      </c>
      <c r="T209" s="4" t="s">
        <v>508</v>
      </c>
    </row>
    <row r="210" spans="1:20" x14ac:dyDescent="0.25">
      <c r="A210" s="28">
        <v>45990</v>
      </c>
      <c r="B210" s="29" t="s">
        <v>83</v>
      </c>
      <c r="C210" s="3" t="s">
        <v>21</v>
      </c>
      <c r="D210" s="3" t="s">
        <v>19</v>
      </c>
      <c r="E210" s="3">
        <v>36.36</v>
      </c>
      <c r="F210" s="3">
        <v>7.62</v>
      </c>
      <c r="G210" s="3">
        <v>0.38</v>
      </c>
      <c r="H210" s="3">
        <v>35.36</v>
      </c>
      <c r="I210" s="3">
        <v>34.57</v>
      </c>
      <c r="J210" s="3">
        <v>0.78</v>
      </c>
      <c r="K210" s="3">
        <v>97.78</v>
      </c>
      <c r="L210" s="3">
        <v>95.25</v>
      </c>
      <c r="M210" s="3">
        <v>95.22</v>
      </c>
      <c r="N210" s="3">
        <v>88.68</v>
      </c>
      <c r="O210" s="3">
        <v>51.55</v>
      </c>
      <c r="P210" s="3">
        <v>4062.64</v>
      </c>
      <c r="Q210" s="3">
        <v>1.458</v>
      </c>
      <c r="R210" s="3">
        <v>114.9</v>
      </c>
      <c r="S210" s="3" t="s">
        <v>507</v>
      </c>
      <c r="T210" s="5" t="s">
        <v>508</v>
      </c>
    </row>
    <row r="211" spans="1:20" x14ac:dyDescent="0.25">
      <c r="A211" s="26">
        <v>45991</v>
      </c>
      <c r="B211" s="27" t="s">
        <v>83</v>
      </c>
      <c r="C211" s="2" t="s">
        <v>21</v>
      </c>
      <c r="D211" s="2" t="s">
        <v>20</v>
      </c>
      <c r="E211" s="2">
        <v>37.93</v>
      </c>
      <c r="F211" s="2">
        <v>7.58</v>
      </c>
      <c r="G211" s="2">
        <v>0.42</v>
      </c>
      <c r="H211" s="2">
        <v>36.950000000000003</v>
      </c>
      <c r="I211" s="2">
        <v>34.950000000000003</v>
      </c>
      <c r="J211" s="2">
        <v>2</v>
      </c>
      <c r="K211" s="2">
        <v>94.6</v>
      </c>
      <c r="L211" s="2">
        <v>94.75</v>
      </c>
      <c r="M211" s="2">
        <v>96.48</v>
      </c>
      <c r="N211" s="2">
        <v>86.48</v>
      </c>
      <c r="O211" s="2">
        <v>52.98</v>
      </c>
      <c r="P211" s="2">
        <v>4252.5600000000004</v>
      </c>
      <c r="Q211" s="2">
        <v>1.4339999999999999</v>
      </c>
      <c r="R211" s="2">
        <v>115.1</v>
      </c>
      <c r="S211" s="2" t="s">
        <v>509</v>
      </c>
      <c r="T211" s="4" t="s">
        <v>508</v>
      </c>
    </row>
    <row r="212" spans="1:20" x14ac:dyDescent="0.25">
      <c r="A212" s="28">
        <v>45998</v>
      </c>
      <c r="B212" s="29" t="s">
        <v>84</v>
      </c>
      <c r="C212" s="3" t="s">
        <v>21</v>
      </c>
      <c r="D212" s="3" t="s">
        <v>18</v>
      </c>
      <c r="E212" s="3">
        <v>37.880000000000003</v>
      </c>
      <c r="F212" s="3">
        <v>7.81</v>
      </c>
      <c r="G212" s="3">
        <v>0.19</v>
      </c>
      <c r="H212" s="3">
        <v>36.450000000000003</v>
      </c>
      <c r="I212" s="3">
        <v>36.020000000000003</v>
      </c>
      <c r="J212" s="3">
        <v>0.43</v>
      </c>
      <c r="K212" s="3">
        <v>98.82</v>
      </c>
      <c r="L212" s="3">
        <v>97.62</v>
      </c>
      <c r="M212" s="3">
        <v>96.48</v>
      </c>
      <c r="N212" s="3">
        <v>93.08</v>
      </c>
      <c r="O212" s="3">
        <v>52.73</v>
      </c>
      <c r="P212" s="3">
        <v>4134.79</v>
      </c>
      <c r="Q212" s="3">
        <v>1.4470000000000001</v>
      </c>
      <c r="R212" s="3">
        <v>113.44</v>
      </c>
      <c r="S212" s="3" t="s">
        <v>507</v>
      </c>
      <c r="T212" s="5" t="s">
        <v>508</v>
      </c>
    </row>
    <row r="213" spans="1:20" x14ac:dyDescent="0.25">
      <c r="A213" s="26">
        <v>46001</v>
      </c>
      <c r="B213" s="27" t="s">
        <v>84</v>
      </c>
      <c r="C213" s="2" t="s">
        <v>21</v>
      </c>
      <c r="D213" s="2" t="s">
        <v>19</v>
      </c>
      <c r="E213" s="2">
        <v>40.409999999999997</v>
      </c>
      <c r="F213" s="2">
        <v>7.57</v>
      </c>
      <c r="G213" s="2">
        <v>0.43</v>
      </c>
      <c r="H213" s="2">
        <v>38.99</v>
      </c>
      <c r="I213" s="2">
        <v>38.17</v>
      </c>
      <c r="J213" s="2">
        <v>0.81</v>
      </c>
      <c r="K213" s="2">
        <v>97.92</v>
      </c>
      <c r="L213" s="2">
        <v>94.62</v>
      </c>
      <c r="M213" s="2">
        <v>95.1</v>
      </c>
      <c r="N213" s="2">
        <v>88.11</v>
      </c>
      <c r="O213" s="2">
        <v>56.74</v>
      </c>
      <c r="P213" s="2">
        <v>4626.6499999999996</v>
      </c>
      <c r="Q213" s="2">
        <v>1.4550000000000001</v>
      </c>
      <c r="R213" s="2">
        <v>118.67</v>
      </c>
      <c r="S213" s="2" t="s">
        <v>507</v>
      </c>
      <c r="T213" s="4" t="s">
        <v>508</v>
      </c>
    </row>
    <row r="214" spans="1:20" x14ac:dyDescent="0.25">
      <c r="A214" s="28">
        <v>46001</v>
      </c>
      <c r="B214" s="29" t="s">
        <v>84</v>
      </c>
      <c r="C214" s="3" t="s">
        <v>21</v>
      </c>
      <c r="D214" s="3" t="s">
        <v>18</v>
      </c>
      <c r="E214" s="3">
        <v>41.02</v>
      </c>
      <c r="F214" s="3">
        <v>7.71</v>
      </c>
      <c r="G214" s="3">
        <v>0.28999999999999998</v>
      </c>
      <c r="H214" s="3">
        <v>37.159999999999997</v>
      </c>
      <c r="I214" s="3">
        <v>36.619999999999997</v>
      </c>
      <c r="J214" s="3">
        <v>0.53</v>
      </c>
      <c r="K214" s="3">
        <v>98.57</v>
      </c>
      <c r="L214" s="3">
        <v>96.38</v>
      </c>
      <c r="M214" s="3">
        <v>92.7</v>
      </c>
      <c r="N214" s="3">
        <v>88.06</v>
      </c>
      <c r="O214" s="3">
        <v>54.46</v>
      </c>
      <c r="P214" s="3">
        <v>4480.82</v>
      </c>
      <c r="Q214" s="3">
        <v>1.466</v>
      </c>
      <c r="R214" s="3">
        <v>120.6</v>
      </c>
      <c r="S214" s="3" t="s">
        <v>507</v>
      </c>
      <c r="T214" s="5" t="s">
        <v>508</v>
      </c>
    </row>
    <row r="215" spans="1:20" x14ac:dyDescent="0.25">
      <c r="A215" s="26">
        <v>46004</v>
      </c>
      <c r="B215" s="27" t="s">
        <v>84</v>
      </c>
      <c r="C215" s="2" t="s">
        <v>21</v>
      </c>
      <c r="D215" s="2" t="s">
        <v>18</v>
      </c>
      <c r="E215" s="2">
        <v>37.99</v>
      </c>
      <c r="F215" s="2">
        <v>7.98</v>
      </c>
      <c r="G215" s="2">
        <v>0.02</v>
      </c>
      <c r="H215" s="2">
        <v>34.590000000000003</v>
      </c>
      <c r="I215" s="2">
        <v>34.270000000000003</v>
      </c>
      <c r="J215" s="2">
        <v>0.32</v>
      </c>
      <c r="K215" s="2">
        <v>99.07</v>
      </c>
      <c r="L215" s="2">
        <v>99.75</v>
      </c>
      <c r="M215" s="2">
        <v>96.85</v>
      </c>
      <c r="N215" s="2">
        <v>95.71</v>
      </c>
      <c r="O215" s="2">
        <v>51.51</v>
      </c>
      <c r="P215" s="2">
        <v>4115.2299999999996</v>
      </c>
      <c r="Q215" s="2">
        <v>1.4890000000000001</v>
      </c>
      <c r="R215" s="2">
        <v>118.98</v>
      </c>
      <c r="S215" s="2" t="s">
        <v>507</v>
      </c>
      <c r="T215" s="4" t="s">
        <v>508</v>
      </c>
    </row>
    <row r="216" spans="1:20" x14ac:dyDescent="0.25">
      <c r="A216" s="28">
        <v>46009</v>
      </c>
      <c r="B216" s="29" t="s">
        <v>84</v>
      </c>
      <c r="C216" s="3" t="s">
        <v>21</v>
      </c>
      <c r="D216" s="3" t="s">
        <v>19</v>
      </c>
      <c r="E216" s="3">
        <v>37.380000000000003</v>
      </c>
      <c r="F216" s="3">
        <v>8</v>
      </c>
      <c r="G216" s="3">
        <v>0</v>
      </c>
      <c r="H216" s="3">
        <v>36.61</v>
      </c>
      <c r="I216" s="3">
        <v>35.93</v>
      </c>
      <c r="J216" s="3">
        <v>0.68</v>
      </c>
      <c r="K216" s="3">
        <v>98.15</v>
      </c>
      <c r="L216" s="3">
        <v>100</v>
      </c>
      <c r="M216" s="3">
        <v>97.61</v>
      </c>
      <c r="N216" s="3">
        <v>95.8</v>
      </c>
      <c r="O216" s="3">
        <v>52.08</v>
      </c>
      <c r="P216" s="3">
        <v>4385.95</v>
      </c>
      <c r="Q216" s="3">
        <v>1.423</v>
      </c>
      <c r="R216" s="3">
        <v>119.8</v>
      </c>
      <c r="S216" s="3" t="s">
        <v>507</v>
      </c>
      <c r="T216" s="5" t="s">
        <v>508</v>
      </c>
    </row>
    <row r="217" spans="1:20" x14ac:dyDescent="0.25">
      <c r="A217" s="26">
        <v>46010</v>
      </c>
      <c r="B217" s="27" t="s">
        <v>84</v>
      </c>
      <c r="C217" s="2" t="s">
        <v>21</v>
      </c>
      <c r="D217" s="2" t="s">
        <v>19</v>
      </c>
      <c r="E217" s="2">
        <v>37.450000000000003</v>
      </c>
      <c r="F217" s="2">
        <v>7.6</v>
      </c>
      <c r="G217" s="2">
        <v>0.4</v>
      </c>
      <c r="H217" s="2">
        <v>34.950000000000003</v>
      </c>
      <c r="I217" s="2">
        <v>34.68</v>
      </c>
      <c r="J217" s="2">
        <v>0.27</v>
      </c>
      <c r="K217" s="2">
        <v>99.22</v>
      </c>
      <c r="L217" s="2">
        <v>95</v>
      </c>
      <c r="M217" s="2">
        <v>93.79</v>
      </c>
      <c r="N217" s="2">
        <v>88.4</v>
      </c>
      <c r="O217" s="2">
        <v>51.83</v>
      </c>
      <c r="P217" s="2">
        <v>4123.59</v>
      </c>
      <c r="Q217" s="2">
        <v>1.4830000000000001</v>
      </c>
      <c r="R217" s="2">
        <v>117.97</v>
      </c>
      <c r="S217" s="2" t="s">
        <v>507</v>
      </c>
      <c r="T217" s="4" t="s">
        <v>508</v>
      </c>
    </row>
    <row r="218" spans="1:20" x14ac:dyDescent="0.25">
      <c r="A218" s="28">
        <v>46011</v>
      </c>
      <c r="B218" s="29" t="s">
        <v>84</v>
      </c>
      <c r="C218" s="3" t="s">
        <v>21</v>
      </c>
      <c r="D218" s="3" t="s">
        <v>18</v>
      </c>
      <c r="E218" s="3">
        <v>36.590000000000003</v>
      </c>
      <c r="F218" s="3">
        <v>7.83</v>
      </c>
      <c r="G218" s="3">
        <v>0.17</v>
      </c>
      <c r="H218" s="3">
        <v>35.24</v>
      </c>
      <c r="I218" s="3">
        <v>34.85</v>
      </c>
      <c r="J218" s="3">
        <v>0.39</v>
      </c>
      <c r="K218" s="3">
        <v>98.9</v>
      </c>
      <c r="L218" s="3">
        <v>97.88</v>
      </c>
      <c r="M218" s="3">
        <v>93.95</v>
      </c>
      <c r="N218" s="3">
        <v>90.94</v>
      </c>
      <c r="O218" s="3">
        <v>52.47</v>
      </c>
      <c r="P218" s="3">
        <v>4215.59</v>
      </c>
      <c r="Q218" s="3">
        <v>1.4890000000000001</v>
      </c>
      <c r="R218" s="3">
        <v>119.64</v>
      </c>
      <c r="S218" s="3" t="s">
        <v>507</v>
      </c>
      <c r="T218" s="5" t="s">
        <v>508</v>
      </c>
    </row>
    <row r="219" spans="1:20" x14ac:dyDescent="0.25">
      <c r="A219" s="26">
        <v>46014</v>
      </c>
      <c r="B219" s="27" t="s">
        <v>84</v>
      </c>
      <c r="C219" s="2" t="s">
        <v>21</v>
      </c>
      <c r="D219" s="2" t="s">
        <v>18</v>
      </c>
      <c r="E219" s="2">
        <v>38.15</v>
      </c>
      <c r="F219" s="2">
        <v>7.62</v>
      </c>
      <c r="G219" s="2">
        <v>0.38</v>
      </c>
      <c r="H219" s="2">
        <v>36.57</v>
      </c>
      <c r="I219" s="2">
        <v>36.15</v>
      </c>
      <c r="J219" s="2">
        <v>0.42</v>
      </c>
      <c r="K219" s="2">
        <v>98.86</v>
      </c>
      <c r="L219" s="2">
        <v>95.25</v>
      </c>
      <c r="M219" s="2">
        <v>102.33</v>
      </c>
      <c r="N219" s="2">
        <v>96.35</v>
      </c>
      <c r="O219" s="2">
        <v>52.85</v>
      </c>
      <c r="P219" s="2">
        <v>4180.26</v>
      </c>
      <c r="Q219" s="2">
        <v>1.4450000000000001</v>
      </c>
      <c r="R219" s="2">
        <v>114.32</v>
      </c>
      <c r="S219" s="2" t="s">
        <v>507</v>
      </c>
      <c r="T219" s="4" t="s">
        <v>508</v>
      </c>
    </row>
    <row r="220" spans="1:20" x14ac:dyDescent="0.25">
      <c r="A220" s="28">
        <v>46018</v>
      </c>
      <c r="B220" s="29" t="s">
        <v>84</v>
      </c>
      <c r="C220" s="3" t="s">
        <v>21</v>
      </c>
      <c r="D220" s="3" t="s">
        <v>18</v>
      </c>
      <c r="E220" s="3">
        <v>38.47</v>
      </c>
      <c r="F220" s="3">
        <v>7.49</v>
      </c>
      <c r="G220" s="3">
        <v>0.51</v>
      </c>
      <c r="H220" s="3">
        <v>37.82</v>
      </c>
      <c r="I220" s="3">
        <v>36.93</v>
      </c>
      <c r="J220" s="3">
        <v>0.89</v>
      </c>
      <c r="K220" s="3">
        <v>97.65</v>
      </c>
      <c r="L220" s="3">
        <v>93.62</v>
      </c>
      <c r="M220" s="3">
        <v>92.81</v>
      </c>
      <c r="N220" s="3">
        <v>84.85</v>
      </c>
      <c r="O220" s="3">
        <v>53.68</v>
      </c>
      <c r="P220" s="3">
        <v>4488.18</v>
      </c>
      <c r="Q220" s="3">
        <v>1.419</v>
      </c>
      <c r="R220" s="3">
        <v>118.67</v>
      </c>
      <c r="S220" s="3" t="s">
        <v>507</v>
      </c>
      <c r="T220" s="5" t="s">
        <v>508</v>
      </c>
    </row>
    <row r="221" spans="1:20" x14ac:dyDescent="0.25">
      <c r="A221" s="26">
        <v>46020</v>
      </c>
      <c r="B221" s="27" t="s">
        <v>84</v>
      </c>
      <c r="C221" s="2" t="s">
        <v>21</v>
      </c>
      <c r="D221" s="2" t="s">
        <v>18</v>
      </c>
      <c r="E221" s="2">
        <v>37.1</v>
      </c>
      <c r="F221" s="2">
        <v>7.41</v>
      </c>
      <c r="G221" s="2">
        <v>0.59</v>
      </c>
      <c r="H221" s="2">
        <v>35</v>
      </c>
      <c r="I221" s="2">
        <v>34.47</v>
      </c>
      <c r="J221" s="2">
        <v>0.53</v>
      </c>
      <c r="K221" s="2">
        <v>98.49</v>
      </c>
      <c r="L221" s="2">
        <v>92.62</v>
      </c>
      <c r="M221" s="2">
        <v>93.8</v>
      </c>
      <c r="N221" s="2">
        <v>85.57</v>
      </c>
      <c r="O221" s="2">
        <v>51.56</v>
      </c>
      <c r="P221" s="2">
        <v>4153.67</v>
      </c>
      <c r="Q221" s="2">
        <v>1.4730000000000001</v>
      </c>
      <c r="R221" s="2">
        <v>118.68</v>
      </c>
      <c r="S221" s="2" t="s">
        <v>507</v>
      </c>
      <c r="T221" s="4" t="s">
        <v>508</v>
      </c>
    </row>
    <row r="222" spans="1:20" x14ac:dyDescent="0.25">
      <c r="A222" s="28">
        <v>46020</v>
      </c>
      <c r="B222" s="29" t="s">
        <v>84</v>
      </c>
      <c r="C222" s="3" t="s">
        <v>21</v>
      </c>
      <c r="D222" s="3" t="s">
        <v>19</v>
      </c>
      <c r="E222" s="3">
        <v>36.54</v>
      </c>
      <c r="F222" s="3">
        <v>7.68</v>
      </c>
      <c r="G222" s="3">
        <v>0.32</v>
      </c>
      <c r="H222" s="3">
        <v>35.979999999999997</v>
      </c>
      <c r="I222" s="3">
        <v>35.26</v>
      </c>
      <c r="J222" s="3">
        <v>0.72</v>
      </c>
      <c r="K222" s="3">
        <v>98.01</v>
      </c>
      <c r="L222" s="3">
        <v>96</v>
      </c>
      <c r="M222" s="3">
        <v>94.48</v>
      </c>
      <c r="N222" s="3">
        <v>88.9</v>
      </c>
      <c r="O222" s="3">
        <v>51.8</v>
      </c>
      <c r="P222" s="3">
        <v>4219.92</v>
      </c>
      <c r="Q222" s="3">
        <v>1.44</v>
      </c>
      <c r="R222" s="3">
        <v>117.29</v>
      </c>
      <c r="S222" s="3" t="s">
        <v>507</v>
      </c>
      <c r="T222" s="5" t="s">
        <v>508</v>
      </c>
    </row>
    <row r="223" spans="1:20" x14ac:dyDescent="0.25">
      <c r="A223" s="40">
        <v>46021</v>
      </c>
      <c r="B223" s="41" t="s">
        <v>84</v>
      </c>
      <c r="C223" s="38" t="s">
        <v>21</v>
      </c>
      <c r="D223" s="38" t="s">
        <v>18</v>
      </c>
      <c r="E223" s="38">
        <v>38.65</v>
      </c>
      <c r="F223" s="38">
        <v>7.94</v>
      </c>
      <c r="G223" s="38">
        <v>0.06</v>
      </c>
      <c r="H223" s="38">
        <v>35.24</v>
      </c>
      <c r="I223" s="38">
        <v>34.549999999999997</v>
      </c>
      <c r="J223" s="38">
        <v>0.69</v>
      </c>
      <c r="K223" s="38">
        <v>98.03</v>
      </c>
      <c r="L223" s="38">
        <v>99.25</v>
      </c>
      <c r="M223" s="38">
        <v>99</v>
      </c>
      <c r="N223" s="38">
        <v>96.33</v>
      </c>
      <c r="O223" s="38">
        <v>53.82</v>
      </c>
      <c r="P223" s="38">
        <v>4275.68</v>
      </c>
      <c r="Q223" s="38">
        <v>1.5269999999999999</v>
      </c>
      <c r="R223" s="38">
        <v>121.33</v>
      </c>
      <c r="S223" s="38" t="s">
        <v>507</v>
      </c>
      <c r="T223" s="39" t="s">
        <v>508</v>
      </c>
    </row>
  </sheetData>
  <mergeCells count="1">
    <mergeCell ref="A2:T2"/>
  </mergeCells>
  <conditionalFormatting sqref="S5:S223">
    <cfRule type="containsText" dxfId="11" priority="4" operator="containsText" text="Below Spec">
      <formula>NOT(ISERROR(SEARCH("Below Spec",S5)))</formula>
    </cfRule>
    <cfRule type="expression" dxfId="10" priority="5">
      <formula>$S$4365:$S$4384="Ok"</formula>
    </cfRule>
  </conditionalFormatting>
  <conditionalFormatting sqref="T5:T223">
    <cfRule type="containsText" dxfId="9" priority="1" operator="containsText" text="ABNORMAL">
      <formula>NOT(ISERROR(SEARCH("ABNORMAL",T5)))</formula>
    </cfRule>
    <cfRule type="expression" dxfId="8" priority="2">
      <formula>$T$5:$T$4384="ABNORMAL"</formula>
    </cfRule>
    <cfRule type="expression" dxfId="7" priority="3">
      <formula>$T$5:$T$4384="NORMAL"</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E2756-D0E9-48AB-8BB7-A4D7301C0FB1}">
  <sheetPr>
    <tabColor rgb="FFFFFF00"/>
  </sheetPr>
  <dimension ref="A2:M17"/>
  <sheetViews>
    <sheetView workbookViewId="0">
      <selection activeCell="E11" sqref="E11"/>
    </sheetView>
  </sheetViews>
  <sheetFormatPr defaultRowHeight="15" x14ac:dyDescent="0.25"/>
  <cols>
    <col min="1" max="1" width="13.140625" bestFit="1" customWidth="1"/>
    <col min="2" max="2" width="25.28515625" bestFit="1" customWidth="1"/>
    <col min="3" max="3" width="25.140625" bestFit="1" customWidth="1"/>
  </cols>
  <sheetData>
    <row r="2" spans="1:13" ht="26.25" x14ac:dyDescent="0.4">
      <c r="A2" s="47" t="s">
        <v>65</v>
      </c>
      <c r="B2" s="47"/>
      <c r="C2" s="47"/>
      <c r="D2" s="47"/>
      <c r="E2" s="47"/>
      <c r="F2" s="47"/>
      <c r="G2" s="47"/>
      <c r="H2" s="47"/>
      <c r="I2" s="47"/>
      <c r="J2" s="47"/>
      <c r="K2" s="47"/>
      <c r="L2" s="47"/>
      <c r="M2" s="47"/>
    </row>
    <row r="4" spans="1:13" x14ac:dyDescent="0.25">
      <c r="A4" s="17" t="s">
        <v>72</v>
      </c>
      <c r="B4" t="s">
        <v>122</v>
      </c>
      <c r="C4" t="s">
        <v>519</v>
      </c>
    </row>
    <row r="5" spans="1:13" x14ac:dyDescent="0.25">
      <c r="A5" s="18" t="s">
        <v>98</v>
      </c>
      <c r="B5">
        <v>12838.130000000008</v>
      </c>
      <c r="C5">
        <v>263.44</v>
      </c>
    </row>
    <row r="6" spans="1:13" x14ac:dyDescent="0.25">
      <c r="A6" s="18" t="s">
        <v>99</v>
      </c>
      <c r="B6">
        <v>11877.77000000001</v>
      </c>
      <c r="C6">
        <v>237.32999999999996</v>
      </c>
    </row>
    <row r="7" spans="1:13" x14ac:dyDescent="0.25">
      <c r="A7" s="18" t="s">
        <v>100</v>
      </c>
      <c r="B7">
        <v>13310.160000000011</v>
      </c>
      <c r="C7">
        <v>272.6699999999999</v>
      </c>
    </row>
    <row r="8" spans="1:13" x14ac:dyDescent="0.25">
      <c r="A8" s="18" t="s">
        <v>101</v>
      </c>
      <c r="B8">
        <v>12729.110000000002</v>
      </c>
      <c r="C8">
        <v>263.48000000000008</v>
      </c>
    </row>
    <row r="9" spans="1:13" x14ac:dyDescent="0.25">
      <c r="A9" s="18" t="s">
        <v>102</v>
      </c>
      <c r="B9">
        <v>13126.709999999988</v>
      </c>
      <c r="C9">
        <v>251.32999999999996</v>
      </c>
    </row>
    <row r="10" spans="1:13" x14ac:dyDescent="0.25">
      <c r="A10" s="18" t="s">
        <v>103</v>
      </c>
      <c r="B10">
        <v>12488.189999999997</v>
      </c>
      <c r="C10">
        <v>247.58999999999992</v>
      </c>
    </row>
    <row r="11" spans="1:13" x14ac:dyDescent="0.25">
      <c r="A11" s="18" t="s">
        <v>104</v>
      </c>
      <c r="B11">
        <v>12471.800000000012</v>
      </c>
      <c r="C11">
        <v>254.57000000000014</v>
      </c>
    </row>
    <row r="12" spans="1:13" x14ac:dyDescent="0.25">
      <c r="A12" s="18" t="s">
        <v>105</v>
      </c>
      <c r="B12">
        <v>12394.519999999997</v>
      </c>
      <c r="C12">
        <v>245.1399999999999</v>
      </c>
    </row>
    <row r="13" spans="1:13" x14ac:dyDescent="0.25">
      <c r="A13" s="18" t="s">
        <v>106</v>
      </c>
      <c r="B13">
        <v>11958.779999999999</v>
      </c>
      <c r="C13">
        <v>250.46999999999991</v>
      </c>
    </row>
    <row r="14" spans="1:13" x14ac:dyDescent="0.25">
      <c r="A14" s="18" t="s">
        <v>107</v>
      </c>
      <c r="B14">
        <v>12306.019999999995</v>
      </c>
      <c r="C14">
        <v>247.71000000000009</v>
      </c>
    </row>
    <row r="15" spans="1:13" x14ac:dyDescent="0.25">
      <c r="A15" s="18" t="s">
        <v>108</v>
      </c>
      <c r="B15">
        <v>12015.369999999984</v>
      </c>
      <c r="C15">
        <v>237.4699999999998</v>
      </c>
    </row>
    <row r="16" spans="1:13" x14ac:dyDescent="0.25">
      <c r="A16" s="18" t="s">
        <v>109</v>
      </c>
      <c r="B16">
        <v>12693.260000000007</v>
      </c>
      <c r="C16">
        <v>261.94000000000005</v>
      </c>
    </row>
    <row r="17" spans="1:3" x14ac:dyDescent="0.25">
      <c r="A17" s="18" t="s">
        <v>85</v>
      </c>
      <c r="B17">
        <v>150209.82000000004</v>
      </c>
      <c r="C17">
        <v>3033.1399999999994</v>
      </c>
    </row>
  </sheetData>
  <mergeCells count="1">
    <mergeCell ref="A2:M2"/>
  </mergeCell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B2274-58DC-4EE2-95BD-4C321A3D8502}">
  <sheetPr>
    <tabColor theme="0"/>
  </sheetPr>
  <dimension ref="A1"/>
  <sheetViews>
    <sheetView workbookViewId="0">
      <selection activeCell="B9" sqref="B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V4387"/>
  <sheetViews>
    <sheetView tabSelected="1" zoomScale="74" workbookViewId="0">
      <pane ySplit="1" topLeftCell="A2" activePane="bottomLeft" state="frozen"/>
      <selection activeCell="D1" sqref="D1"/>
      <selection pane="bottomLeft" activeCell="N4386" sqref="N4386"/>
    </sheetView>
  </sheetViews>
  <sheetFormatPr defaultRowHeight="15" x14ac:dyDescent="0.25"/>
  <cols>
    <col min="1" max="1" width="11.7109375" bestFit="1" customWidth="1"/>
    <col min="2" max="2" width="10.5703125" bestFit="1" customWidth="1"/>
    <col min="3" max="3" width="10.7109375" bestFit="1" customWidth="1"/>
    <col min="4" max="4" width="7.28515625" customWidth="1"/>
    <col min="5" max="5" width="21.140625" customWidth="1"/>
    <col min="6" max="6" width="13.5703125" customWidth="1"/>
    <col min="7" max="7" width="15.28515625" customWidth="1"/>
    <col min="8" max="8" width="14.5703125" customWidth="1"/>
    <col min="9" max="9" width="20.42578125" customWidth="1"/>
    <col min="10" max="10" width="20.28515625" customWidth="1"/>
    <col min="11" max="11" width="13.28515625" customWidth="1"/>
    <col min="12" max="12" width="16.85546875" customWidth="1"/>
    <col min="13" max="13" width="18.28515625" customWidth="1"/>
    <col min="14" max="14" width="15.5703125" bestFit="1" customWidth="1"/>
    <col min="15" max="15" width="20.85546875" customWidth="1"/>
    <col min="16" max="16" width="24.42578125" customWidth="1"/>
    <col min="17" max="17" width="24" customWidth="1"/>
    <col min="18" max="18" width="27.5703125" customWidth="1"/>
    <col min="19" max="19" width="19.7109375" bestFit="1" customWidth="1"/>
    <col min="20" max="20" width="32.140625" bestFit="1" customWidth="1"/>
    <col min="21" max="21" width="33.140625" bestFit="1" customWidth="1"/>
    <col min="22" max="22" width="17" bestFit="1" customWidth="1"/>
  </cols>
  <sheetData>
    <row r="1" spans="1:22" x14ac:dyDescent="0.25">
      <c r="A1" s="6" t="s">
        <v>0</v>
      </c>
      <c r="B1" s="16" t="s">
        <v>71</v>
      </c>
      <c r="C1" s="6" t="s">
        <v>1</v>
      </c>
      <c r="D1" s="6" t="s">
        <v>2</v>
      </c>
      <c r="E1" s="6" t="s">
        <v>3</v>
      </c>
      <c r="F1" s="6" t="s">
        <v>4</v>
      </c>
      <c r="G1" s="6" t="s">
        <v>5</v>
      </c>
      <c r="H1" s="6" t="s">
        <v>6</v>
      </c>
      <c r="I1" s="6" t="s">
        <v>7</v>
      </c>
      <c r="J1" s="6" t="s">
        <v>8</v>
      </c>
      <c r="K1" s="6" t="s">
        <v>9</v>
      </c>
      <c r="L1" s="6" t="s">
        <v>10</v>
      </c>
      <c r="M1" s="6" t="s">
        <v>11</v>
      </c>
      <c r="N1" s="6" t="s">
        <v>12</v>
      </c>
      <c r="O1" s="6" t="s">
        <v>13</v>
      </c>
      <c r="P1" s="6" t="s">
        <v>14</v>
      </c>
      <c r="Q1" s="16" t="s">
        <v>116</v>
      </c>
      <c r="R1" s="6" t="s">
        <v>16</v>
      </c>
      <c r="S1" s="6" t="s">
        <v>121</v>
      </c>
      <c r="T1" s="16" t="s">
        <v>506</v>
      </c>
      <c r="U1" s="16" t="s">
        <v>511</v>
      </c>
      <c r="V1" s="16" t="s">
        <v>518</v>
      </c>
    </row>
    <row r="2" spans="1:22" x14ac:dyDescent="0.25">
      <c r="A2" s="1">
        <v>45658</v>
      </c>
      <c r="B2" s="1" t="str">
        <f>TEXT(Table1[[#This Row],[Date]],"mm")</f>
        <v>01</v>
      </c>
      <c r="C2" t="s">
        <v>23</v>
      </c>
      <c r="D2" t="s">
        <v>19</v>
      </c>
      <c r="E2">
        <v>45.57</v>
      </c>
      <c r="F2">
        <v>5.25</v>
      </c>
      <c r="G2">
        <v>2.75</v>
      </c>
      <c r="H2">
        <v>29.42</v>
      </c>
      <c r="I2">
        <v>28.97</v>
      </c>
      <c r="J2">
        <v>0.45</v>
      </c>
      <c r="K2">
        <v>98.46</v>
      </c>
      <c r="L2">
        <v>65.62</v>
      </c>
      <c r="M2">
        <v>97.14</v>
      </c>
      <c r="N2">
        <v>62.76</v>
      </c>
      <c r="O2">
        <v>3.48</v>
      </c>
      <c r="P2">
        <v>1310.43</v>
      </c>
      <c r="Q2" s="42">
        <f>Table1[[#This Row],[Steam_Consumed_t]]/Table1[[#This Row],[Production_t]]</f>
        <v>0.11828687967369136</v>
      </c>
      <c r="R2" s="37">
        <f>Table1[[#This Row],[Power_Consumed_kWh]]/Table1[[#This Row],[Production_t]]</f>
        <v>44.542148198504421</v>
      </c>
      <c r="S2" t="str">
        <f>IF(Table1[[#This Row],[Quality_pct]]&lt;96,"Below Spec","Ok")</f>
        <v>Ok</v>
      </c>
      <c r="T2" t="str">
        <f>IF(Table1[Steam_Consumed_t]&gt;$O$4383,"ABNORMAL","NORMAL")</f>
        <v>NORMAL</v>
      </c>
      <c r="U2" t="str">
        <f>IF(Table1[Power_Consumed_kWh]&gt;$P$4383,"ABNORMAL","NORMAL")</f>
        <v>NORMAL</v>
      </c>
      <c r="V2">
        <f>(Table1[[#This Row],[Target_Production_t]]/8)*Table1[[#This Row],[Downtime_hr]]</f>
        <v>15.664687499999999</v>
      </c>
    </row>
    <row r="3" spans="1:22" x14ac:dyDescent="0.25">
      <c r="A3" s="1">
        <v>45658</v>
      </c>
      <c r="B3" s="1" t="str">
        <f>TEXT(Table1[[#This Row],[Date]],"mm")</f>
        <v>01</v>
      </c>
      <c r="C3" t="s">
        <v>22</v>
      </c>
      <c r="D3" t="s">
        <v>20</v>
      </c>
      <c r="E3">
        <v>36.15</v>
      </c>
      <c r="F3">
        <v>7.02</v>
      </c>
      <c r="G3">
        <v>0.98</v>
      </c>
      <c r="H3">
        <v>29.8</v>
      </c>
      <c r="I3">
        <v>29.18</v>
      </c>
      <c r="J3">
        <v>0.62</v>
      </c>
      <c r="K3">
        <v>97.93</v>
      </c>
      <c r="L3">
        <v>87.75</v>
      </c>
      <c r="M3">
        <v>88.67</v>
      </c>
      <c r="N3">
        <v>76.19</v>
      </c>
      <c r="O3">
        <v>33.32</v>
      </c>
      <c r="P3">
        <v>2847.86</v>
      </c>
      <c r="Q3" s="42">
        <f>Table1[[#This Row],[Steam_Consumed_t]]/Table1[[#This Row],[Production_t]]</f>
        <v>1.1181208053691274</v>
      </c>
      <c r="R3" s="37">
        <f>Table1[[#This Row],[Power_Consumed_kWh]]/Table1[[#This Row],[Production_t]]</f>
        <v>95.565771812080541</v>
      </c>
      <c r="S3" t="str">
        <f>IF(Table1[[#This Row],[Quality_pct]]&lt;96,"Below Spec","Ok")</f>
        <v>Ok</v>
      </c>
      <c r="T3" t="str">
        <f>IF(Table1[Steam_Consumed_t]&gt;$O$4383,"ABNORMAL","NORMAL")</f>
        <v>NORMAL</v>
      </c>
      <c r="U3" t="str">
        <f>IF(Table1[Power_Consumed_kWh]&gt;$P$4383,"ABNORMAL","NORMAL")</f>
        <v>NORMAL</v>
      </c>
      <c r="V3">
        <f>(Table1[[#This Row],[Target_Production_t]]/8)*Table1[[#This Row],[Downtime_hr]]</f>
        <v>4.428375</v>
      </c>
    </row>
    <row r="4" spans="1:22" x14ac:dyDescent="0.25">
      <c r="A4" s="1">
        <v>45658</v>
      </c>
      <c r="B4" s="1" t="str">
        <f>TEXT(Table1[[#This Row],[Date]],"mm")</f>
        <v>01</v>
      </c>
      <c r="C4" t="s">
        <v>21</v>
      </c>
      <c r="D4" t="s">
        <v>19</v>
      </c>
      <c r="E4">
        <v>39.36</v>
      </c>
      <c r="F4">
        <v>7.06</v>
      </c>
      <c r="G4">
        <v>0.94</v>
      </c>
      <c r="H4">
        <v>32.42</v>
      </c>
      <c r="I4">
        <v>31.77</v>
      </c>
      <c r="J4">
        <v>0.65</v>
      </c>
      <c r="K4">
        <v>98</v>
      </c>
      <c r="L4">
        <v>88.25</v>
      </c>
      <c r="M4">
        <v>102.74</v>
      </c>
      <c r="N4">
        <v>88.86</v>
      </c>
      <c r="O4">
        <v>48.54</v>
      </c>
      <c r="P4">
        <v>3853.18</v>
      </c>
      <c r="Q4" s="42">
        <f>Table1[[#This Row],[Steam_Consumed_t]]/Table1[[#This Row],[Production_t]]</f>
        <v>1.4972239358420727</v>
      </c>
      <c r="R4" s="37">
        <f>Table1[[#This Row],[Power_Consumed_kWh]]/Table1[[#This Row],[Production_t]]</f>
        <v>118.85194324491054</v>
      </c>
      <c r="S4" t="str">
        <f>IF(Table1[[#This Row],[Quality_pct]]&lt;96,"Below Spec","Ok")</f>
        <v>Ok</v>
      </c>
      <c r="T4" t="str">
        <f>IF(Table1[Steam_Consumed_t]&gt;$O$4383,"ABNORMAL","NORMAL")</f>
        <v>NORMAL</v>
      </c>
      <c r="U4" t="str">
        <f>IF(Table1[Power_Consumed_kWh]&gt;$P$4383,"ABNORMAL","NORMAL")</f>
        <v>NORMAL</v>
      </c>
      <c r="V4">
        <f>(Table1[[#This Row],[Target_Production_t]]/8)*Table1[[#This Row],[Downtime_hr]]</f>
        <v>4.6247999999999996</v>
      </c>
    </row>
    <row r="5" spans="1:22" x14ac:dyDescent="0.25">
      <c r="A5" s="1">
        <v>45658</v>
      </c>
      <c r="B5" s="1" t="str">
        <f>TEXT(Table1[[#This Row],[Date]],"mm")</f>
        <v>01</v>
      </c>
      <c r="C5" t="s">
        <v>17</v>
      </c>
      <c r="D5" t="s">
        <v>20</v>
      </c>
      <c r="E5">
        <v>42.17</v>
      </c>
      <c r="F5">
        <v>7.34</v>
      </c>
      <c r="G5">
        <v>0.66</v>
      </c>
      <c r="H5">
        <v>37.06</v>
      </c>
      <c r="I5">
        <v>35.82</v>
      </c>
      <c r="J5">
        <v>1.24</v>
      </c>
      <c r="K5">
        <v>96.65</v>
      </c>
      <c r="L5">
        <v>91.75</v>
      </c>
      <c r="M5">
        <v>87.14</v>
      </c>
      <c r="N5">
        <v>77.27</v>
      </c>
      <c r="O5">
        <v>31.32</v>
      </c>
      <c r="P5">
        <v>3005.71</v>
      </c>
      <c r="Q5" s="42">
        <f>Table1[[#This Row],[Steam_Consumed_t]]/Table1[[#This Row],[Production_t]]</f>
        <v>0.84511602806260111</v>
      </c>
      <c r="R5" s="37">
        <f>Table1[[#This Row],[Power_Consumed_kWh]]/Table1[[#This Row],[Production_t]]</f>
        <v>81.103885590933615</v>
      </c>
      <c r="S5" t="str">
        <f>IF(Table1[[#This Row],[Quality_pct]]&lt;96,"Below Spec","Ok")</f>
        <v>Ok</v>
      </c>
      <c r="T5" t="str">
        <f>IF(Table1[Steam_Consumed_t]&gt;$O$4383,"ABNORMAL","NORMAL")</f>
        <v>NORMAL</v>
      </c>
      <c r="U5" t="str">
        <f>IF(Table1[Power_Consumed_kWh]&gt;$P$4383,"ABNORMAL","NORMAL")</f>
        <v>NORMAL</v>
      </c>
      <c r="V5">
        <f>(Table1[[#This Row],[Target_Production_t]]/8)*Table1[[#This Row],[Downtime_hr]]</f>
        <v>3.4790250000000005</v>
      </c>
    </row>
    <row r="6" spans="1:22" x14ac:dyDescent="0.25">
      <c r="A6" s="1">
        <v>45658</v>
      </c>
      <c r="B6" s="1" t="str">
        <f>TEXT(Table1[[#This Row],[Date]],"mm")</f>
        <v>01</v>
      </c>
      <c r="C6" t="s">
        <v>23</v>
      </c>
      <c r="D6" t="s">
        <v>18</v>
      </c>
      <c r="E6">
        <v>46.26</v>
      </c>
      <c r="F6">
        <v>7.34</v>
      </c>
      <c r="G6">
        <v>0.66</v>
      </c>
      <c r="H6">
        <v>39.159999999999997</v>
      </c>
      <c r="I6">
        <v>38.83</v>
      </c>
      <c r="J6">
        <v>0.33</v>
      </c>
      <c r="K6">
        <v>99.16</v>
      </c>
      <c r="L6">
        <v>91.75</v>
      </c>
      <c r="M6">
        <v>100.59</v>
      </c>
      <c r="N6">
        <v>91.51</v>
      </c>
      <c r="O6">
        <v>4.3499999999999996</v>
      </c>
      <c r="P6">
        <v>1756.46</v>
      </c>
      <c r="Q6" s="42">
        <f>Table1[[#This Row],[Steam_Consumed_t]]/Table1[[#This Row],[Production_t]]</f>
        <v>0.11108273748723187</v>
      </c>
      <c r="R6" s="37">
        <f>Table1[[#This Row],[Power_Consumed_kWh]]/Table1[[#This Row],[Production_t]]</f>
        <v>44.853421859039841</v>
      </c>
      <c r="S6" t="str">
        <f>IF(Table1[[#This Row],[Quality_pct]]&lt;96,"Below Spec","Ok")</f>
        <v>Ok</v>
      </c>
      <c r="T6" t="str">
        <f>IF(Table1[Steam_Consumed_t]&gt;$O$4383,"ABNORMAL","NORMAL")</f>
        <v>NORMAL</v>
      </c>
      <c r="U6" t="str">
        <f>IF(Table1[Power_Consumed_kWh]&gt;$P$4383,"ABNORMAL","NORMAL")</f>
        <v>NORMAL</v>
      </c>
      <c r="V6">
        <f>(Table1[[#This Row],[Target_Production_t]]/8)*Table1[[#This Row],[Downtime_hr]]</f>
        <v>3.8164500000000001</v>
      </c>
    </row>
    <row r="7" spans="1:22" x14ac:dyDescent="0.25">
      <c r="A7" s="1">
        <v>45658</v>
      </c>
      <c r="B7" s="1" t="str">
        <f>TEXT(Table1[[#This Row],[Date]],"mm")</f>
        <v>01</v>
      </c>
      <c r="C7" t="s">
        <v>22</v>
      </c>
      <c r="D7" t="s">
        <v>18</v>
      </c>
      <c r="E7">
        <v>37.85</v>
      </c>
      <c r="F7">
        <v>7.58</v>
      </c>
      <c r="G7">
        <v>0.42</v>
      </c>
      <c r="H7">
        <v>36.21</v>
      </c>
      <c r="I7">
        <v>35.04</v>
      </c>
      <c r="J7">
        <v>1.17</v>
      </c>
      <c r="K7">
        <v>96.78</v>
      </c>
      <c r="L7">
        <v>94.75</v>
      </c>
      <c r="M7">
        <v>101.1</v>
      </c>
      <c r="N7">
        <v>92.71</v>
      </c>
      <c r="O7">
        <v>39</v>
      </c>
      <c r="P7">
        <v>3468.31</v>
      </c>
      <c r="Q7" s="42">
        <f>Table1[[#This Row],[Steam_Consumed_t]]/Table1[[#This Row],[Production_t]]</f>
        <v>1.0770505385252693</v>
      </c>
      <c r="R7" s="37">
        <f>Table1[[#This Row],[Power_Consumed_kWh]]/Table1[[#This Row],[Production_t]]</f>
        <v>95.783209058271197</v>
      </c>
      <c r="S7" t="str">
        <f>IF(Table1[[#This Row],[Quality_pct]]&lt;96,"Below Spec","Ok")</f>
        <v>Ok</v>
      </c>
      <c r="T7" t="str">
        <f>IF(Table1[Steam_Consumed_t]&gt;$O$4383,"ABNORMAL","NORMAL")</f>
        <v>NORMAL</v>
      </c>
      <c r="U7" t="str">
        <f>IF(Table1[Power_Consumed_kWh]&gt;$P$4383,"ABNORMAL","NORMAL")</f>
        <v>NORMAL</v>
      </c>
      <c r="V7">
        <f>(Table1[[#This Row],[Target_Production_t]]/8)*Table1[[#This Row],[Downtime_hr]]</f>
        <v>1.987125</v>
      </c>
    </row>
    <row r="8" spans="1:22" x14ac:dyDescent="0.25">
      <c r="A8" s="1">
        <v>45658</v>
      </c>
      <c r="B8" s="1" t="str">
        <f>TEXT(Table1[[#This Row],[Date]],"mm")</f>
        <v>01</v>
      </c>
      <c r="C8" t="s">
        <v>21</v>
      </c>
      <c r="D8" t="s">
        <v>18</v>
      </c>
      <c r="E8">
        <v>39.950000000000003</v>
      </c>
      <c r="F8">
        <v>7.59</v>
      </c>
      <c r="G8">
        <v>0.41</v>
      </c>
      <c r="H8">
        <v>37.33</v>
      </c>
      <c r="I8">
        <v>36.200000000000003</v>
      </c>
      <c r="J8">
        <v>1.1299999999999999</v>
      </c>
      <c r="K8">
        <v>96.97</v>
      </c>
      <c r="L8">
        <v>94.88</v>
      </c>
      <c r="M8">
        <v>92.39</v>
      </c>
      <c r="N8">
        <v>85</v>
      </c>
      <c r="O8">
        <v>51.82</v>
      </c>
      <c r="P8">
        <v>4350.8599999999997</v>
      </c>
      <c r="Q8" s="42">
        <f>Table1[[#This Row],[Steam_Consumed_t]]/Table1[[#This Row],[Production_t]]</f>
        <v>1.3881596571122423</v>
      </c>
      <c r="R8" s="37">
        <f>Table1[[#This Row],[Power_Consumed_kWh]]/Table1[[#This Row],[Production_t]]</f>
        <v>116.55129922314492</v>
      </c>
      <c r="S8" t="str">
        <f>IF(Table1[[#This Row],[Quality_pct]]&lt;96,"Below Spec","Ok")</f>
        <v>Ok</v>
      </c>
      <c r="T8" t="str">
        <f>IF(Table1[Steam_Consumed_t]&gt;$O$4383,"ABNORMAL","NORMAL")</f>
        <v>ABNORMAL</v>
      </c>
      <c r="U8" t="str">
        <f>IF(Table1[Power_Consumed_kWh]&gt;$P$4383,"ABNORMAL","NORMAL")</f>
        <v>ABNORMAL</v>
      </c>
      <c r="V8">
        <f>(Table1[[#This Row],[Target_Production_t]]/8)*Table1[[#This Row],[Downtime_hr]]</f>
        <v>2.0474375</v>
      </c>
    </row>
    <row r="9" spans="1:22" x14ac:dyDescent="0.25">
      <c r="A9" s="1">
        <v>45658</v>
      </c>
      <c r="B9" s="1" t="str">
        <f>TEXT(Table1[[#This Row],[Date]],"mm")</f>
        <v>01</v>
      </c>
      <c r="C9" t="s">
        <v>21</v>
      </c>
      <c r="D9" t="s">
        <v>20</v>
      </c>
      <c r="E9">
        <v>38.159999999999997</v>
      </c>
      <c r="F9">
        <v>7.6</v>
      </c>
      <c r="G9">
        <v>0.4</v>
      </c>
      <c r="H9">
        <v>34.74</v>
      </c>
      <c r="I9">
        <v>34.200000000000003</v>
      </c>
      <c r="J9">
        <v>0.53</v>
      </c>
      <c r="K9">
        <v>98.46</v>
      </c>
      <c r="L9">
        <v>95</v>
      </c>
      <c r="M9">
        <v>89.7</v>
      </c>
      <c r="N9">
        <v>83.9</v>
      </c>
      <c r="O9">
        <v>50.23</v>
      </c>
      <c r="P9">
        <v>4075.44</v>
      </c>
      <c r="Q9" s="42">
        <f>Table1[[#This Row],[Steam_Consumed_t]]/Table1[[#This Row],[Production_t]]</f>
        <v>1.4458837075417386</v>
      </c>
      <c r="R9" s="37">
        <f>Table1[[#This Row],[Power_Consumed_kWh]]/Table1[[#This Row],[Production_t]]</f>
        <v>117.31260794473229</v>
      </c>
      <c r="S9" t="str">
        <f>IF(Table1[[#This Row],[Quality_pct]]&lt;96,"Below Spec","Ok")</f>
        <v>Ok</v>
      </c>
      <c r="T9" t="str">
        <f>IF(Table1[Steam_Consumed_t]&gt;$O$4383,"ABNORMAL","NORMAL")</f>
        <v>NORMAL</v>
      </c>
      <c r="U9" t="str">
        <f>IF(Table1[Power_Consumed_kWh]&gt;$P$4383,"ABNORMAL","NORMAL")</f>
        <v>NORMAL</v>
      </c>
      <c r="V9">
        <f>(Table1[[#This Row],[Target_Production_t]]/8)*Table1[[#This Row],[Downtime_hr]]</f>
        <v>1.9079999999999999</v>
      </c>
    </row>
    <row r="10" spans="1:22" x14ac:dyDescent="0.25">
      <c r="A10" s="1">
        <v>45658</v>
      </c>
      <c r="B10" s="1" t="str">
        <f>TEXT(Table1[[#This Row],[Date]],"mm")</f>
        <v>01</v>
      </c>
      <c r="C10" t="s">
        <v>17</v>
      </c>
      <c r="D10" t="s">
        <v>18</v>
      </c>
      <c r="E10">
        <v>44.16</v>
      </c>
      <c r="F10">
        <v>7.67</v>
      </c>
      <c r="G10">
        <v>0.33</v>
      </c>
      <c r="H10">
        <v>41.08</v>
      </c>
      <c r="I10">
        <v>40.130000000000003</v>
      </c>
      <c r="J10">
        <v>0.96</v>
      </c>
      <c r="K10">
        <v>97.67</v>
      </c>
      <c r="L10">
        <v>95.88</v>
      </c>
      <c r="M10">
        <v>97.8</v>
      </c>
      <c r="N10">
        <v>91.58</v>
      </c>
      <c r="O10">
        <v>34.56</v>
      </c>
      <c r="P10">
        <v>3460.92</v>
      </c>
      <c r="Q10" s="42">
        <f>Table1[[#This Row],[Steam_Consumed_t]]/Table1[[#This Row],[Production_t]]</f>
        <v>0.84128529698149956</v>
      </c>
      <c r="R10" s="37">
        <f>Table1[[#This Row],[Power_Consumed_kWh]]/Table1[[#This Row],[Production_t]]</f>
        <v>84.248296007789691</v>
      </c>
      <c r="S10" t="str">
        <f>IF(Table1[[#This Row],[Quality_pct]]&lt;96,"Below Spec","Ok")</f>
        <v>Ok</v>
      </c>
      <c r="T10" t="str">
        <f>IF(Table1[Steam_Consumed_t]&gt;$O$4383,"ABNORMAL","NORMAL")</f>
        <v>NORMAL</v>
      </c>
      <c r="U10" t="str">
        <f>IF(Table1[Power_Consumed_kWh]&gt;$P$4383,"ABNORMAL","NORMAL")</f>
        <v>NORMAL</v>
      </c>
      <c r="V10">
        <f>(Table1[[#This Row],[Target_Production_t]]/8)*Table1[[#This Row],[Downtime_hr]]</f>
        <v>1.8215999999999999</v>
      </c>
    </row>
    <row r="11" spans="1:22" x14ac:dyDescent="0.25">
      <c r="A11" s="1">
        <v>45658</v>
      </c>
      <c r="B11" s="1" t="str">
        <f>TEXT(Table1[[#This Row],[Date]],"mm")</f>
        <v>01</v>
      </c>
      <c r="C11" t="s">
        <v>23</v>
      </c>
      <c r="D11" t="s">
        <v>20</v>
      </c>
      <c r="E11">
        <v>44.18</v>
      </c>
      <c r="F11">
        <v>7.7</v>
      </c>
      <c r="G11">
        <v>0.3</v>
      </c>
      <c r="H11">
        <v>41.23</v>
      </c>
      <c r="I11">
        <v>40.340000000000003</v>
      </c>
      <c r="J11">
        <v>0.89</v>
      </c>
      <c r="K11">
        <v>97.85</v>
      </c>
      <c r="L11">
        <v>96.25</v>
      </c>
      <c r="M11">
        <v>94.11</v>
      </c>
      <c r="N11">
        <v>88.63</v>
      </c>
      <c r="O11">
        <v>5.54</v>
      </c>
      <c r="P11">
        <v>1766.23</v>
      </c>
      <c r="Q11" s="42">
        <f>Table1[[#This Row],[Steam_Consumed_t]]/Table1[[#This Row],[Production_t]]</f>
        <v>0.13436817851079313</v>
      </c>
      <c r="R11" s="37">
        <f>Table1[[#This Row],[Power_Consumed_kWh]]/Table1[[#This Row],[Production_t]]</f>
        <v>42.838467135580892</v>
      </c>
      <c r="S11" t="str">
        <f>IF(Table1[[#This Row],[Quality_pct]]&lt;96,"Below Spec","Ok")</f>
        <v>Ok</v>
      </c>
      <c r="T11" t="str">
        <f>IF(Table1[Steam_Consumed_t]&gt;$O$4383,"ABNORMAL","NORMAL")</f>
        <v>NORMAL</v>
      </c>
      <c r="U11" t="str">
        <f>IF(Table1[Power_Consumed_kWh]&gt;$P$4383,"ABNORMAL","NORMAL")</f>
        <v>NORMAL</v>
      </c>
      <c r="V11">
        <f>(Table1[[#This Row],[Target_Production_t]]/8)*Table1[[#This Row],[Downtime_hr]]</f>
        <v>1.6567499999999999</v>
      </c>
    </row>
    <row r="12" spans="1:22" x14ac:dyDescent="0.25">
      <c r="A12" s="1">
        <v>45658</v>
      </c>
      <c r="B12" s="1" t="str">
        <f>TEXT(Table1[[#This Row],[Date]],"mm")</f>
        <v>01</v>
      </c>
      <c r="C12" t="s">
        <v>17</v>
      </c>
      <c r="D12" t="s">
        <v>19</v>
      </c>
      <c r="E12">
        <v>43.5</v>
      </c>
      <c r="F12">
        <v>7.73</v>
      </c>
      <c r="G12">
        <v>0.27</v>
      </c>
      <c r="H12">
        <v>39.9</v>
      </c>
      <c r="I12">
        <v>39.03</v>
      </c>
      <c r="J12">
        <v>0.87</v>
      </c>
      <c r="K12">
        <v>97.82</v>
      </c>
      <c r="L12">
        <v>96.62</v>
      </c>
      <c r="M12">
        <v>96.82</v>
      </c>
      <c r="N12">
        <v>91.52</v>
      </c>
      <c r="O12">
        <v>34.58</v>
      </c>
      <c r="P12">
        <v>3282.43</v>
      </c>
      <c r="Q12" s="42">
        <f>Table1[[#This Row],[Steam_Consumed_t]]/Table1[[#This Row],[Production_t]]</f>
        <v>0.8666666666666667</v>
      </c>
      <c r="R12" s="37">
        <f>Table1[[#This Row],[Power_Consumed_kWh]]/Table1[[#This Row],[Production_t]]</f>
        <v>82.266416040100253</v>
      </c>
      <c r="S12" t="str">
        <f>IF(Table1[[#This Row],[Quality_pct]]&lt;96,"Below Spec","Ok")</f>
        <v>Ok</v>
      </c>
      <c r="T12" t="str">
        <f>IF(Table1[Steam_Consumed_t]&gt;$O$4383,"ABNORMAL","NORMAL")</f>
        <v>NORMAL</v>
      </c>
      <c r="U12" t="str">
        <f>IF(Table1[Power_Consumed_kWh]&gt;$P$4383,"ABNORMAL","NORMAL")</f>
        <v>NORMAL</v>
      </c>
      <c r="V12">
        <f>(Table1[[#This Row],[Target_Production_t]]/8)*Table1[[#This Row],[Downtime_hr]]</f>
        <v>1.4681250000000001</v>
      </c>
    </row>
    <row r="13" spans="1:22" x14ac:dyDescent="0.25">
      <c r="A13" s="1">
        <v>45658</v>
      </c>
      <c r="B13" s="1" t="str">
        <f>TEXT(Table1[[#This Row],[Date]],"mm")</f>
        <v>01</v>
      </c>
      <c r="C13" t="s">
        <v>22</v>
      </c>
      <c r="D13" t="s">
        <v>19</v>
      </c>
      <c r="E13">
        <v>37.28</v>
      </c>
      <c r="F13">
        <v>7.85</v>
      </c>
      <c r="G13">
        <v>0.15</v>
      </c>
      <c r="H13">
        <v>33.19</v>
      </c>
      <c r="I13">
        <v>32.090000000000003</v>
      </c>
      <c r="J13">
        <v>1.1000000000000001</v>
      </c>
      <c r="K13">
        <v>96.69</v>
      </c>
      <c r="L13">
        <v>98.12</v>
      </c>
      <c r="M13">
        <v>96.33</v>
      </c>
      <c r="N13">
        <v>91.39</v>
      </c>
      <c r="O13">
        <v>38</v>
      </c>
      <c r="P13">
        <v>3165.2</v>
      </c>
      <c r="Q13" s="42">
        <f>Table1[[#This Row],[Steam_Consumed_t]]/Table1[[#This Row],[Production_t]]</f>
        <v>1.1449231696294064</v>
      </c>
      <c r="R13" s="37">
        <f>Table1[[#This Row],[Power_Consumed_kWh]]/Table1[[#This Row],[Production_t]]</f>
        <v>95.366074118710458</v>
      </c>
      <c r="S13" t="str">
        <f>IF(Table1[[#This Row],[Quality_pct]]&lt;96,"Below Spec","Ok")</f>
        <v>Ok</v>
      </c>
      <c r="T13" t="str">
        <f>IF(Table1[Steam_Consumed_t]&gt;$O$4383,"ABNORMAL","NORMAL")</f>
        <v>NORMAL</v>
      </c>
      <c r="U13" t="str">
        <f>IF(Table1[Power_Consumed_kWh]&gt;$P$4383,"ABNORMAL","NORMAL")</f>
        <v>NORMAL</v>
      </c>
      <c r="V13">
        <f>(Table1[[#This Row],[Target_Production_t]]/8)*Table1[[#This Row],[Downtime_hr]]</f>
        <v>0.69899999999999995</v>
      </c>
    </row>
    <row r="14" spans="1:22" x14ac:dyDescent="0.25">
      <c r="A14" s="1">
        <v>45659</v>
      </c>
      <c r="B14" s="1" t="str">
        <f>TEXT(Table1[[#This Row],[Date]],"mm")</f>
        <v>01</v>
      </c>
      <c r="C14" t="s">
        <v>23</v>
      </c>
      <c r="D14" t="s">
        <v>18</v>
      </c>
      <c r="E14">
        <v>43.38</v>
      </c>
      <c r="F14">
        <v>7.03</v>
      </c>
      <c r="G14">
        <v>0.97</v>
      </c>
      <c r="H14">
        <v>36.659999999999997</v>
      </c>
      <c r="I14">
        <v>36.22</v>
      </c>
      <c r="J14">
        <v>0.44</v>
      </c>
      <c r="K14">
        <v>98.79</v>
      </c>
      <c r="L14">
        <v>87.88</v>
      </c>
      <c r="M14">
        <v>99.15</v>
      </c>
      <c r="N14">
        <v>86.07</v>
      </c>
      <c r="O14">
        <v>5.65</v>
      </c>
      <c r="P14">
        <v>1430.29</v>
      </c>
      <c r="Q14" s="42">
        <f>Table1[[#This Row],[Steam_Consumed_t]]/Table1[[#This Row],[Production_t]]</f>
        <v>0.15411893071467542</v>
      </c>
      <c r="R14" s="37">
        <f>Table1[[#This Row],[Power_Consumed_kWh]]/Table1[[#This Row],[Production_t]]</f>
        <v>39.015002727768689</v>
      </c>
      <c r="S14" t="str">
        <f>IF(Table1[[#This Row],[Quality_pct]]&lt;96,"Below Spec","Ok")</f>
        <v>Ok</v>
      </c>
      <c r="T14" t="str">
        <f>IF(Table1[Steam_Consumed_t]&gt;$O$4383,"ABNORMAL","NORMAL")</f>
        <v>NORMAL</v>
      </c>
      <c r="U14" t="str">
        <f>IF(Table1[Power_Consumed_kWh]&gt;$P$4383,"ABNORMAL","NORMAL")</f>
        <v>NORMAL</v>
      </c>
      <c r="V14">
        <f>(Table1[[#This Row],[Target_Production_t]]/8)*Table1[[#This Row],[Downtime_hr]]</f>
        <v>5.2598250000000002</v>
      </c>
    </row>
    <row r="15" spans="1:22" x14ac:dyDescent="0.25">
      <c r="A15" s="1">
        <v>45659</v>
      </c>
      <c r="B15" s="1" t="str">
        <f>TEXT(Table1[[#This Row],[Date]],"mm")</f>
        <v>01</v>
      </c>
      <c r="C15" t="s">
        <v>23</v>
      </c>
      <c r="D15" t="s">
        <v>19</v>
      </c>
      <c r="E15">
        <v>42.73</v>
      </c>
      <c r="F15">
        <v>7.23</v>
      </c>
      <c r="G15">
        <v>0.77</v>
      </c>
      <c r="H15">
        <v>32.99</v>
      </c>
      <c r="I15">
        <v>32.83</v>
      </c>
      <c r="J15">
        <v>0.16</v>
      </c>
      <c r="K15">
        <v>99.51</v>
      </c>
      <c r="L15">
        <v>90.38</v>
      </c>
      <c r="M15">
        <v>96.66</v>
      </c>
      <c r="N15">
        <v>86.93</v>
      </c>
      <c r="O15">
        <v>4.34</v>
      </c>
      <c r="P15">
        <v>1499.49</v>
      </c>
      <c r="Q15" s="42">
        <f>Table1[[#This Row],[Steam_Consumed_t]]/Table1[[#This Row],[Production_t]]</f>
        <v>0.13155501667171868</v>
      </c>
      <c r="R15" s="37">
        <f>Table1[[#This Row],[Power_Consumed_kWh]]/Table1[[#This Row],[Production_t]]</f>
        <v>45.452864504395272</v>
      </c>
      <c r="S15" t="str">
        <f>IF(Table1[[#This Row],[Quality_pct]]&lt;96,"Below Spec","Ok")</f>
        <v>Ok</v>
      </c>
      <c r="T15" t="str">
        <f>IF(Table1[Steam_Consumed_t]&gt;$O$4383,"ABNORMAL","NORMAL")</f>
        <v>NORMAL</v>
      </c>
      <c r="U15" t="str">
        <f>IF(Table1[Power_Consumed_kWh]&gt;$P$4383,"ABNORMAL","NORMAL")</f>
        <v>NORMAL</v>
      </c>
      <c r="V15">
        <f>(Table1[[#This Row],[Target_Production_t]]/8)*Table1[[#This Row],[Downtime_hr]]</f>
        <v>4.1127624999999997</v>
      </c>
    </row>
    <row r="16" spans="1:22" x14ac:dyDescent="0.25">
      <c r="A16" s="1">
        <v>45659</v>
      </c>
      <c r="B16" s="1" t="str">
        <f>TEXT(Table1[[#This Row],[Date]],"mm")</f>
        <v>01</v>
      </c>
      <c r="C16" t="s">
        <v>17</v>
      </c>
      <c r="D16" t="s">
        <v>19</v>
      </c>
      <c r="E16">
        <v>40.78</v>
      </c>
      <c r="F16">
        <v>7.27</v>
      </c>
      <c r="G16">
        <v>0.73</v>
      </c>
      <c r="H16">
        <v>34.07</v>
      </c>
      <c r="I16">
        <v>33.33</v>
      </c>
      <c r="J16">
        <v>0.74</v>
      </c>
      <c r="K16">
        <v>97.82</v>
      </c>
      <c r="L16">
        <v>90.88</v>
      </c>
      <c r="M16">
        <v>95.36</v>
      </c>
      <c r="N16">
        <v>84.77</v>
      </c>
      <c r="O16">
        <v>28.52</v>
      </c>
      <c r="P16">
        <v>2714.2</v>
      </c>
      <c r="Q16" s="42">
        <f>Table1[[#This Row],[Steam_Consumed_t]]/Table1[[#This Row],[Production_t]]</f>
        <v>0.83710008805400649</v>
      </c>
      <c r="R16" s="37">
        <f>Table1[[#This Row],[Power_Consumed_kWh]]/Table1[[#This Row],[Production_t]]</f>
        <v>79.665394775462275</v>
      </c>
      <c r="S16" t="str">
        <f>IF(Table1[[#This Row],[Quality_pct]]&lt;96,"Below Spec","Ok")</f>
        <v>Ok</v>
      </c>
      <c r="T16" t="str">
        <f>IF(Table1[Steam_Consumed_t]&gt;$O$4383,"ABNORMAL","NORMAL")</f>
        <v>NORMAL</v>
      </c>
      <c r="U16" t="str">
        <f>IF(Table1[Power_Consumed_kWh]&gt;$P$4383,"ABNORMAL","NORMAL")</f>
        <v>NORMAL</v>
      </c>
      <c r="V16">
        <f>(Table1[[#This Row],[Target_Production_t]]/8)*Table1[[#This Row],[Downtime_hr]]</f>
        <v>3.7211750000000001</v>
      </c>
    </row>
    <row r="17" spans="1:22" x14ac:dyDescent="0.25">
      <c r="A17" s="1">
        <v>45659</v>
      </c>
      <c r="B17" s="1" t="str">
        <f>TEXT(Table1[[#This Row],[Date]],"mm")</f>
        <v>01</v>
      </c>
      <c r="C17" t="s">
        <v>22</v>
      </c>
      <c r="D17" t="s">
        <v>19</v>
      </c>
      <c r="E17">
        <v>34.96</v>
      </c>
      <c r="F17">
        <v>7.32</v>
      </c>
      <c r="G17">
        <v>0.68</v>
      </c>
      <c r="H17">
        <v>31.46</v>
      </c>
      <c r="I17">
        <v>30.28</v>
      </c>
      <c r="J17">
        <v>1.18</v>
      </c>
      <c r="K17">
        <v>96.24</v>
      </c>
      <c r="L17">
        <v>91.5</v>
      </c>
      <c r="M17">
        <v>91.2</v>
      </c>
      <c r="N17">
        <v>80.31</v>
      </c>
      <c r="O17">
        <v>33.840000000000003</v>
      </c>
      <c r="P17">
        <v>2858.48</v>
      </c>
      <c r="Q17" s="42">
        <f>Table1[[#This Row],[Steam_Consumed_t]]/Table1[[#This Row],[Production_t]]</f>
        <v>1.0756516211061666</v>
      </c>
      <c r="R17" s="37">
        <f>Table1[[#This Row],[Power_Consumed_kWh]]/Table1[[#This Row],[Production_t]]</f>
        <v>90.860775588048313</v>
      </c>
      <c r="S17" t="str">
        <f>IF(Table1[[#This Row],[Quality_pct]]&lt;96,"Below Spec","Ok")</f>
        <v>Ok</v>
      </c>
      <c r="T17" t="str">
        <f>IF(Table1[Steam_Consumed_t]&gt;$O$4383,"ABNORMAL","NORMAL")</f>
        <v>NORMAL</v>
      </c>
      <c r="U17" t="str">
        <f>IF(Table1[Power_Consumed_kWh]&gt;$P$4383,"ABNORMAL","NORMAL")</f>
        <v>NORMAL</v>
      </c>
      <c r="V17">
        <f>(Table1[[#This Row],[Target_Production_t]]/8)*Table1[[#This Row],[Downtime_hr]]</f>
        <v>2.9716000000000005</v>
      </c>
    </row>
    <row r="18" spans="1:22" x14ac:dyDescent="0.25">
      <c r="A18" s="1">
        <v>45659</v>
      </c>
      <c r="B18" s="1" t="str">
        <f>TEXT(Table1[[#This Row],[Date]],"mm")</f>
        <v>01</v>
      </c>
      <c r="C18" t="s">
        <v>21</v>
      </c>
      <c r="D18" t="s">
        <v>20</v>
      </c>
      <c r="E18">
        <v>35.78</v>
      </c>
      <c r="F18">
        <v>7.38</v>
      </c>
      <c r="G18">
        <v>0.62</v>
      </c>
      <c r="H18">
        <v>31.36</v>
      </c>
      <c r="I18">
        <v>31.13</v>
      </c>
      <c r="J18">
        <v>0.23</v>
      </c>
      <c r="K18">
        <v>99.27</v>
      </c>
      <c r="L18">
        <v>92.25</v>
      </c>
      <c r="M18">
        <v>95.73</v>
      </c>
      <c r="N18">
        <v>87.66</v>
      </c>
      <c r="O18">
        <v>47.08</v>
      </c>
      <c r="P18">
        <v>3709.56</v>
      </c>
      <c r="Q18" s="42">
        <f>Table1[[#This Row],[Steam_Consumed_t]]/Table1[[#This Row],[Production_t]]</f>
        <v>1.5012755102040816</v>
      </c>
      <c r="R18" s="37">
        <f>Table1[[#This Row],[Power_Consumed_kWh]]/Table1[[#This Row],[Production_t]]</f>
        <v>118.28954081632654</v>
      </c>
      <c r="S18" t="str">
        <f>IF(Table1[[#This Row],[Quality_pct]]&lt;96,"Below Spec","Ok")</f>
        <v>Ok</v>
      </c>
      <c r="T18" t="str">
        <f>IF(Table1[Steam_Consumed_t]&gt;$O$4383,"ABNORMAL","NORMAL")</f>
        <v>NORMAL</v>
      </c>
      <c r="U18" t="str">
        <f>IF(Table1[Power_Consumed_kWh]&gt;$P$4383,"ABNORMAL","NORMAL")</f>
        <v>NORMAL</v>
      </c>
      <c r="V18">
        <f>(Table1[[#This Row],[Target_Production_t]]/8)*Table1[[#This Row],[Downtime_hr]]</f>
        <v>2.7729500000000002</v>
      </c>
    </row>
    <row r="19" spans="1:22" x14ac:dyDescent="0.25">
      <c r="A19" s="1">
        <v>45659</v>
      </c>
      <c r="B19" s="1" t="str">
        <f>TEXT(Table1[[#This Row],[Date]],"mm")</f>
        <v>01</v>
      </c>
      <c r="C19" t="s">
        <v>23</v>
      </c>
      <c r="D19" t="s">
        <v>20</v>
      </c>
      <c r="E19">
        <v>41.42</v>
      </c>
      <c r="F19">
        <v>7.58</v>
      </c>
      <c r="G19">
        <v>0.42</v>
      </c>
      <c r="H19">
        <v>40.01</v>
      </c>
      <c r="I19">
        <v>39.5</v>
      </c>
      <c r="J19">
        <v>0.52</v>
      </c>
      <c r="K19">
        <v>98.71</v>
      </c>
      <c r="L19">
        <v>94.75</v>
      </c>
      <c r="M19">
        <v>97.47</v>
      </c>
      <c r="N19">
        <v>91.16</v>
      </c>
      <c r="O19">
        <v>5.75</v>
      </c>
      <c r="P19">
        <v>1559.72</v>
      </c>
      <c r="Q19" s="42">
        <f>Table1[[#This Row],[Steam_Consumed_t]]/Table1[[#This Row],[Production_t]]</f>
        <v>0.14371407148212947</v>
      </c>
      <c r="R19" s="37">
        <f>Table1[[#This Row],[Power_Consumed_kWh]]/Table1[[#This Row],[Production_t]]</f>
        <v>38.983254186453387</v>
      </c>
      <c r="S19" t="str">
        <f>IF(Table1[[#This Row],[Quality_pct]]&lt;96,"Below Spec","Ok")</f>
        <v>Ok</v>
      </c>
      <c r="T19" t="str">
        <f>IF(Table1[Steam_Consumed_t]&gt;$O$4383,"ABNORMAL","NORMAL")</f>
        <v>NORMAL</v>
      </c>
      <c r="U19" t="str">
        <f>IF(Table1[Power_Consumed_kWh]&gt;$P$4383,"ABNORMAL","NORMAL")</f>
        <v>NORMAL</v>
      </c>
      <c r="V19">
        <f>(Table1[[#This Row],[Target_Production_t]]/8)*Table1[[#This Row],[Downtime_hr]]</f>
        <v>2.17455</v>
      </c>
    </row>
    <row r="20" spans="1:22" x14ac:dyDescent="0.25">
      <c r="A20" s="1">
        <v>45659</v>
      </c>
      <c r="B20" s="1" t="str">
        <f>TEXT(Table1[[#This Row],[Date]],"mm")</f>
        <v>01</v>
      </c>
      <c r="C20" t="s">
        <v>22</v>
      </c>
      <c r="D20" t="s">
        <v>20</v>
      </c>
      <c r="E20">
        <v>33.89</v>
      </c>
      <c r="F20">
        <v>7.63</v>
      </c>
      <c r="G20">
        <v>0.37</v>
      </c>
      <c r="H20">
        <v>28.57</v>
      </c>
      <c r="I20">
        <v>27.89</v>
      </c>
      <c r="J20">
        <v>0.68</v>
      </c>
      <c r="K20">
        <v>97.63</v>
      </c>
      <c r="L20">
        <v>95.38</v>
      </c>
      <c r="M20">
        <v>89</v>
      </c>
      <c r="N20">
        <v>82.87</v>
      </c>
      <c r="O20">
        <v>31.65</v>
      </c>
      <c r="P20">
        <v>2725.03</v>
      </c>
      <c r="Q20" s="42">
        <f>Table1[[#This Row],[Steam_Consumed_t]]/Table1[[#This Row],[Production_t]]</f>
        <v>1.1078053902695135</v>
      </c>
      <c r="R20" s="37">
        <f>Table1[[#This Row],[Power_Consumed_kWh]]/Table1[[#This Row],[Production_t]]</f>
        <v>95.380819040952048</v>
      </c>
      <c r="S20" t="str">
        <f>IF(Table1[[#This Row],[Quality_pct]]&lt;96,"Below Spec","Ok")</f>
        <v>Ok</v>
      </c>
      <c r="T20" t="str">
        <f>IF(Table1[Steam_Consumed_t]&gt;$O$4383,"ABNORMAL","NORMAL")</f>
        <v>NORMAL</v>
      </c>
      <c r="U20" t="str">
        <f>IF(Table1[Power_Consumed_kWh]&gt;$P$4383,"ABNORMAL","NORMAL")</f>
        <v>NORMAL</v>
      </c>
      <c r="V20">
        <f>(Table1[[#This Row],[Target_Production_t]]/8)*Table1[[#This Row],[Downtime_hr]]</f>
        <v>1.5674125000000001</v>
      </c>
    </row>
    <row r="21" spans="1:22" x14ac:dyDescent="0.25">
      <c r="A21" s="1">
        <v>45659</v>
      </c>
      <c r="B21" s="1" t="str">
        <f>TEXT(Table1[[#This Row],[Date]],"mm")</f>
        <v>01</v>
      </c>
      <c r="C21" t="s">
        <v>22</v>
      </c>
      <c r="D21" t="s">
        <v>18</v>
      </c>
      <c r="E21">
        <v>35.49</v>
      </c>
      <c r="F21">
        <v>7.68</v>
      </c>
      <c r="G21">
        <v>0.32</v>
      </c>
      <c r="H21">
        <v>30.78</v>
      </c>
      <c r="I21">
        <v>29.99</v>
      </c>
      <c r="J21">
        <v>0.79</v>
      </c>
      <c r="K21">
        <v>97.43</v>
      </c>
      <c r="L21">
        <v>96</v>
      </c>
      <c r="M21">
        <v>94.53</v>
      </c>
      <c r="N21">
        <v>88.42</v>
      </c>
      <c r="O21">
        <v>33.78</v>
      </c>
      <c r="P21">
        <v>2993.02</v>
      </c>
      <c r="Q21" s="42">
        <f>Table1[[#This Row],[Steam_Consumed_t]]/Table1[[#This Row],[Production_t]]</f>
        <v>1.0974658869395713</v>
      </c>
      <c r="R21" s="37">
        <f>Table1[[#This Row],[Power_Consumed_kWh]]/Table1[[#This Row],[Production_t]]</f>
        <v>97.239116309291745</v>
      </c>
      <c r="S21" t="str">
        <f>IF(Table1[[#This Row],[Quality_pct]]&lt;96,"Below Spec","Ok")</f>
        <v>Ok</v>
      </c>
      <c r="T21" t="str">
        <f>IF(Table1[Steam_Consumed_t]&gt;$O$4383,"ABNORMAL","NORMAL")</f>
        <v>NORMAL</v>
      </c>
      <c r="U21" t="str">
        <f>IF(Table1[Power_Consumed_kWh]&gt;$P$4383,"ABNORMAL","NORMAL")</f>
        <v>NORMAL</v>
      </c>
      <c r="V21">
        <f>(Table1[[#This Row],[Target_Production_t]]/8)*Table1[[#This Row],[Downtime_hr]]</f>
        <v>1.4196000000000002</v>
      </c>
    </row>
    <row r="22" spans="1:22" x14ac:dyDescent="0.25">
      <c r="A22" s="1">
        <v>45659</v>
      </c>
      <c r="B22" s="1" t="str">
        <f>TEXT(Table1[[#This Row],[Date]],"mm")</f>
        <v>01</v>
      </c>
      <c r="C22" t="s">
        <v>17</v>
      </c>
      <c r="D22" t="s">
        <v>20</v>
      </c>
      <c r="E22">
        <v>39.54</v>
      </c>
      <c r="F22">
        <v>7.69</v>
      </c>
      <c r="G22">
        <v>0.31</v>
      </c>
      <c r="H22">
        <v>35.96</v>
      </c>
      <c r="I22">
        <v>35.4</v>
      </c>
      <c r="J22">
        <v>0.56000000000000005</v>
      </c>
      <c r="K22">
        <v>98.43</v>
      </c>
      <c r="L22">
        <v>96.12</v>
      </c>
      <c r="M22">
        <v>91.19</v>
      </c>
      <c r="N22">
        <v>86.28</v>
      </c>
      <c r="O22">
        <v>30.89</v>
      </c>
      <c r="P22">
        <v>3027.68</v>
      </c>
      <c r="Q22" s="42">
        <f>Table1[[#This Row],[Steam_Consumed_t]]/Table1[[#This Row],[Production_t]]</f>
        <v>0.85901001112347053</v>
      </c>
      <c r="R22" s="37">
        <f>Table1[[#This Row],[Power_Consumed_kWh]]/Table1[[#This Row],[Production_t]]</f>
        <v>84.195773081201324</v>
      </c>
      <c r="S22" t="str">
        <f>IF(Table1[[#This Row],[Quality_pct]]&lt;96,"Below Spec","Ok")</f>
        <v>Ok</v>
      </c>
      <c r="T22" t="str">
        <f>IF(Table1[Steam_Consumed_t]&gt;$O$4383,"ABNORMAL","NORMAL")</f>
        <v>NORMAL</v>
      </c>
      <c r="U22" t="str">
        <f>IF(Table1[Power_Consumed_kWh]&gt;$P$4383,"ABNORMAL","NORMAL")</f>
        <v>NORMAL</v>
      </c>
      <c r="V22">
        <f>(Table1[[#This Row],[Target_Production_t]]/8)*Table1[[#This Row],[Downtime_hr]]</f>
        <v>1.5321750000000001</v>
      </c>
    </row>
    <row r="23" spans="1:22" x14ac:dyDescent="0.25">
      <c r="A23" s="1">
        <v>45659</v>
      </c>
      <c r="B23" s="1" t="str">
        <f>TEXT(Table1[[#This Row],[Date]],"mm")</f>
        <v>01</v>
      </c>
      <c r="C23" t="s">
        <v>21</v>
      </c>
      <c r="D23" t="s">
        <v>19</v>
      </c>
      <c r="E23">
        <v>36.9</v>
      </c>
      <c r="F23">
        <v>7.76</v>
      </c>
      <c r="G23">
        <v>0.24</v>
      </c>
      <c r="H23">
        <v>31.78</v>
      </c>
      <c r="I23">
        <v>31.14</v>
      </c>
      <c r="J23">
        <v>0.64</v>
      </c>
      <c r="K23">
        <v>97.99</v>
      </c>
      <c r="L23">
        <v>97</v>
      </c>
      <c r="M23">
        <v>90.82</v>
      </c>
      <c r="N23">
        <v>86.32</v>
      </c>
      <c r="O23">
        <v>44.84</v>
      </c>
      <c r="P23">
        <v>3705.55</v>
      </c>
      <c r="Q23" s="42">
        <f>Table1[[#This Row],[Steam_Consumed_t]]/Table1[[#This Row],[Production_t]]</f>
        <v>1.4109502831969793</v>
      </c>
      <c r="R23" s="37">
        <f>Table1[[#This Row],[Power_Consumed_kWh]]/Table1[[#This Row],[Production_t]]</f>
        <v>116.60006293266206</v>
      </c>
      <c r="S23" t="str">
        <f>IF(Table1[[#This Row],[Quality_pct]]&lt;96,"Below Spec","Ok")</f>
        <v>Ok</v>
      </c>
      <c r="T23" t="str">
        <f>IF(Table1[Steam_Consumed_t]&gt;$O$4383,"ABNORMAL","NORMAL")</f>
        <v>NORMAL</v>
      </c>
      <c r="U23" t="str">
        <f>IF(Table1[Power_Consumed_kWh]&gt;$P$4383,"ABNORMAL","NORMAL")</f>
        <v>NORMAL</v>
      </c>
      <c r="V23">
        <f>(Table1[[#This Row],[Target_Production_t]]/8)*Table1[[#This Row],[Downtime_hr]]</f>
        <v>1.107</v>
      </c>
    </row>
    <row r="24" spans="1:22" x14ac:dyDescent="0.25">
      <c r="A24" s="1">
        <v>45659</v>
      </c>
      <c r="B24" s="1" t="str">
        <f>TEXT(Table1[[#This Row],[Date]],"mm")</f>
        <v>01</v>
      </c>
      <c r="C24" t="s">
        <v>21</v>
      </c>
      <c r="D24" t="s">
        <v>18</v>
      </c>
      <c r="E24">
        <v>37.46</v>
      </c>
      <c r="F24">
        <v>7.78</v>
      </c>
      <c r="G24">
        <v>0.22</v>
      </c>
      <c r="H24">
        <v>33.49</v>
      </c>
      <c r="I24">
        <v>32.979999999999997</v>
      </c>
      <c r="J24">
        <v>0.51</v>
      </c>
      <c r="K24">
        <v>98.47</v>
      </c>
      <c r="L24">
        <v>97.25</v>
      </c>
      <c r="M24">
        <v>93.38</v>
      </c>
      <c r="N24">
        <v>89.42</v>
      </c>
      <c r="O24">
        <v>47.22</v>
      </c>
      <c r="P24">
        <v>4035.76</v>
      </c>
      <c r="Q24" s="42">
        <f>Table1[[#This Row],[Steam_Consumed_t]]/Table1[[#This Row],[Production_t]]</f>
        <v>1.40997312630636</v>
      </c>
      <c r="R24" s="37">
        <f>Table1[[#This Row],[Power_Consumed_kWh]]/Table1[[#This Row],[Production_t]]</f>
        <v>120.50641982681397</v>
      </c>
      <c r="S24" t="str">
        <f>IF(Table1[[#This Row],[Quality_pct]]&lt;96,"Below Spec","Ok")</f>
        <v>Ok</v>
      </c>
      <c r="T24" t="str">
        <f>IF(Table1[Steam_Consumed_t]&gt;$O$4383,"ABNORMAL","NORMAL")</f>
        <v>NORMAL</v>
      </c>
      <c r="U24" t="str">
        <f>IF(Table1[Power_Consumed_kWh]&gt;$P$4383,"ABNORMAL","NORMAL")</f>
        <v>NORMAL</v>
      </c>
      <c r="V24">
        <f>(Table1[[#This Row],[Target_Production_t]]/8)*Table1[[#This Row],[Downtime_hr]]</f>
        <v>1.0301500000000001</v>
      </c>
    </row>
    <row r="25" spans="1:22" x14ac:dyDescent="0.25">
      <c r="A25" s="1">
        <v>45659</v>
      </c>
      <c r="B25" s="1" t="str">
        <f>TEXT(Table1[[#This Row],[Date]],"mm")</f>
        <v>01</v>
      </c>
      <c r="C25" t="s">
        <v>17</v>
      </c>
      <c r="D25" t="s">
        <v>18</v>
      </c>
      <c r="E25">
        <v>41.4</v>
      </c>
      <c r="F25">
        <v>7.83</v>
      </c>
      <c r="G25">
        <v>0.17</v>
      </c>
      <c r="H25">
        <v>41.98</v>
      </c>
      <c r="I25">
        <v>40.9</v>
      </c>
      <c r="J25">
        <v>1.08</v>
      </c>
      <c r="K25">
        <v>97.43</v>
      </c>
      <c r="L25">
        <v>97.88</v>
      </c>
      <c r="M25">
        <v>96.66</v>
      </c>
      <c r="N25">
        <v>92.17</v>
      </c>
      <c r="O25">
        <v>36.299999999999997</v>
      </c>
      <c r="P25">
        <v>3351.75</v>
      </c>
      <c r="Q25" s="42">
        <f>Table1[[#This Row],[Steam_Consumed_t]]/Table1[[#This Row],[Production_t]]</f>
        <v>0.86469747498808958</v>
      </c>
      <c r="R25" s="37">
        <f>Table1[[#This Row],[Power_Consumed_kWh]]/Table1[[#This Row],[Production_t]]</f>
        <v>79.841591233920923</v>
      </c>
      <c r="S25" t="str">
        <f>IF(Table1[[#This Row],[Quality_pct]]&lt;96,"Below Spec","Ok")</f>
        <v>Ok</v>
      </c>
      <c r="T25" t="str">
        <f>IF(Table1[Steam_Consumed_t]&gt;$O$4383,"ABNORMAL","NORMAL")</f>
        <v>NORMAL</v>
      </c>
      <c r="U25" t="str">
        <f>IF(Table1[Power_Consumed_kWh]&gt;$P$4383,"ABNORMAL","NORMAL")</f>
        <v>NORMAL</v>
      </c>
      <c r="V25">
        <f>(Table1[[#This Row],[Target_Production_t]]/8)*Table1[[#This Row],[Downtime_hr]]</f>
        <v>0.87975000000000003</v>
      </c>
    </row>
    <row r="26" spans="1:22" x14ac:dyDescent="0.25">
      <c r="A26" s="1">
        <v>45660</v>
      </c>
      <c r="B26" s="1" t="str">
        <f>TEXT(Table1[[#This Row],[Date]],"mm")</f>
        <v>01</v>
      </c>
      <c r="C26" t="s">
        <v>23</v>
      </c>
      <c r="D26" t="s">
        <v>20</v>
      </c>
      <c r="E26">
        <v>42</v>
      </c>
      <c r="F26">
        <v>7.51</v>
      </c>
      <c r="G26">
        <v>0.49</v>
      </c>
      <c r="H26">
        <v>36.17</v>
      </c>
      <c r="I26">
        <v>35.46</v>
      </c>
      <c r="J26">
        <v>0.71</v>
      </c>
      <c r="K26">
        <v>98.04</v>
      </c>
      <c r="L26">
        <v>93.88</v>
      </c>
      <c r="M26">
        <v>99.9</v>
      </c>
      <c r="N26">
        <v>91.94</v>
      </c>
      <c r="O26">
        <v>4.28</v>
      </c>
      <c r="P26">
        <v>1408.29</v>
      </c>
      <c r="Q26" s="42">
        <f>Table1[[#This Row],[Steam_Consumed_t]]/Table1[[#This Row],[Production_t]]</f>
        <v>0.11833010782416367</v>
      </c>
      <c r="R26" s="37">
        <f>Table1[[#This Row],[Power_Consumed_kWh]]/Table1[[#This Row],[Production_t]]</f>
        <v>38.935305501797068</v>
      </c>
      <c r="S26" t="str">
        <f>IF(Table1[[#This Row],[Quality_pct]]&lt;96,"Below Spec","Ok")</f>
        <v>Ok</v>
      </c>
      <c r="T26" t="str">
        <f>IF(Table1[Steam_Consumed_t]&gt;$O$4383,"ABNORMAL","NORMAL")</f>
        <v>NORMAL</v>
      </c>
      <c r="U26" t="str">
        <f>IF(Table1[Power_Consumed_kWh]&gt;$P$4383,"ABNORMAL","NORMAL")</f>
        <v>NORMAL</v>
      </c>
      <c r="V26">
        <f>(Table1[[#This Row],[Target_Production_t]]/8)*Table1[[#This Row],[Downtime_hr]]</f>
        <v>2.5724999999999998</v>
      </c>
    </row>
    <row r="27" spans="1:22" x14ac:dyDescent="0.25">
      <c r="A27" s="1">
        <v>45660</v>
      </c>
      <c r="B27" s="1" t="str">
        <f>TEXT(Table1[[#This Row],[Date]],"mm")</f>
        <v>01</v>
      </c>
      <c r="C27" t="s">
        <v>22</v>
      </c>
      <c r="D27" t="s">
        <v>18</v>
      </c>
      <c r="E27">
        <v>35.979999999999997</v>
      </c>
      <c r="F27">
        <v>7.55</v>
      </c>
      <c r="G27">
        <v>0.45</v>
      </c>
      <c r="H27">
        <v>30.23</v>
      </c>
      <c r="I27">
        <v>29.71</v>
      </c>
      <c r="J27">
        <v>0.52</v>
      </c>
      <c r="K27">
        <v>98.27</v>
      </c>
      <c r="L27">
        <v>94.38</v>
      </c>
      <c r="M27">
        <v>94.21</v>
      </c>
      <c r="N27">
        <v>87.37</v>
      </c>
      <c r="O27">
        <v>33.31</v>
      </c>
      <c r="P27">
        <v>2948.97</v>
      </c>
      <c r="Q27" s="42">
        <f>Table1[[#This Row],[Steam_Consumed_t]]/Table1[[#This Row],[Production_t]]</f>
        <v>1.101885544161429</v>
      </c>
      <c r="R27" s="37">
        <f>Table1[[#This Row],[Power_Consumed_kWh]]/Table1[[#This Row],[Production_t]]</f>
        <v>97.551108170691364</v>
      </c>
      <c r="S27" t="str">
        <f>IF(Table1[[#This Row],[Quality_pct]]&lt;96,"Below Spec","Ok")</f>
        <v>Ok</v>
      </c>
      <c r="T27" t="str">
        <f>IF(Table1[Steam_Consumed_t]&gt;$O$4383,"ABNORMAL","NORMAL")</f>
        <v>NORMAL</v>
      </c>
      <c r="U27" t="str">
        <f>IF(Table1[Power_Consumed_kWh]&gt;$P$4383,"ABNORMAL","NORMAL")</f>
        <v>NORMAL</v>
      </c>
      <c r="V27">
        <f>(Table1[[#This Row],[Target_Production_t]]/8)*Table1[[#This Row],[Downtime_hr]]</f>
        <v>2.0238749999999999</v>
      </c>
    </row>
    <row r="28" spans="1:22" x14ac:dyDescent="0.25">
      <c r="A28" s="1">
        <v>45660</v>
      </c>
      <c r="B28" s="1" t="str">
        <f>TEXT(Table1[[#This Row],[Date]],"mm")</f>
        <v>01</v>
      </c>
      <c r="C28" t="s">
        <v>21</v>
      </c>
      <c r="D28" t="s">
        <v>20</v>
      </c>
      <c r="E28">
        <v>36.270000000000003</v>
      </c>
      <c r="F28">
        <v>7.58</v>
      </c>
      <c r="G28">
        <v>0.42</v>
      </c>
      <c r="H28">
        <v>31.85</v>
      </c>
      <c r="I28">
        <v>31.08</v>
      </c>
      <c r="J28">
        <v>0.76</v>
      </c>
      <c r="K28">
        <v>97.6</v>
      </c>
      <c r="L28">
        <v>94.75</v>
      </c>
      <c r="M28">
        <v>92.49</v>
      </c>
      <c r="N28">
        <v>85.54</v>
      </c>
      <c r="O28">
        <v>48.22</v>
      </c>
      <c r="P28">
        <v>3744.69</v>
      </c>
      <c r="Q28" s="42">
        <f>Table1[[#This Row],[Steam_Consumed_t]]/Table1[[#This Row],[Production_t]]</f>
        <v>1.5139717425431709</v>
      </c>
      <c r="R28" s="37">
        <f>Table1[[#This Row],[Power_Consumed_kWh]]/Table1[[#This Row],[Production_t]]</f>
        <v>117.57268445839874</v>
      </c>
      <c r="S28" t="str">
        <f>IF(Table1[[#This Row],[Quality_pct]]&lt;96,"Below Spec","Ok")</f>
        <v>Ok</v>
      </c>
      <c r="T28" t="str">
        <f>IF(Table1[Steam_Consumed_t]&gt;$O$4383,"ABNORMAL","NORMAL")</f>
        <v>NORMAL</v>
      </c>
      <c r="U28" t="str">
        <f>IF(Table1[Power_Consumed_kWh]&gt;$P$4383,"ABNORMAL","NORMAL")</f>
        <v>NORMAL</v>
      </c>
      <c r="V28">
        <f>(Table1[[#This Row],[Target_Production_t]]/8)*Table1[[#This Row],[Downtime_hr]]</f>
        <v>1.9041750000000002</v>
      </c>
    </row>
    <row r="29" spans="1:22" x14ac:dyDescent="0.25">
      <c r="A29" s="1">
        <v>45660</v>
      </c>
      <c r="B29" s="1" t="str">
        <f>TEXT(Table1[[#This Row],[Date]],"mm")</f>
        <v>01</v>
      </c>
      <c r="C29" t="s">
        <v>21</v>
      </c>
      <c r="D29" t="s">
        <v>18</v>
      </c>
      <c r="E29">
        <v>37.979999999999997</v>
      </c>
      <c r="F29">
        <v>7.59</v>
      </c>
      <c r="G29">
        <v>0.41</v>
      </c>
      <c r="H29">
        <v>33.29</v>
      </c>
      <c r="I29">
        <v>32.83</v>
      </c>
      <c r="J29">
        <v>0.46</v>
      </c>
      <c r="K29">
        <v>98.63</v>
      </c>
      <c r="L29">
        <v>94.88</v>
      </c>
      <c r="M29">
        <v>94.49</v>
      </c>
      <c r="N29">
        <v>88.42</v>
      </c>
      <c r="O29">
        <v>49.53</v>
      </c>
      <c r="P29">
        <v>3669.63</v>
      </c>
      <c r="Q29" s="42">
        <f>Table1[[#This Row],[Steam_Consumed_t]]/Table1[[#This Row],[Production_t]]</f>
        <v>1.4878341844397718</v>
      </c>
      <c r="R29" s="37">
        <f>Table1[[#This Row],[Power_Consumed_kWh]]/Table1[[#This Row],[Production_t]]</f>
        <v>110.23220186242115</v>
      </c>
      <c r="S29" t="str">
        <f>IF(Table1[[#This Row],[Quality_pct]]&lt;96,"Below Spec","Ok")</f>
        <v>Ok</v>
      </c>
      <c r="T29" t="str">
        <f>IF(Table1[Steam_Consumed_t]&gt;$O$4383,"ABNORMAL","NORMAL")</f>
        <v>NORMAL</v>
      </c>
      <c r="U29" t="str">
        <f>IF(Table1[Power_Consumed_kWh]&gt;$P$4383,"ABNORMAL","NORMAL")</f>
        <v>NORMAL</v>
      </c>
      <c r="V29">
        <f>(Table1[[#This Row],[Target_Production_t]]/8)*Table1[[#This Row],[Downtime_hr]]</f>
        <v>1.9464749999999997</v>
      </c>
    </row>
    <row r="30" spans="1:22" x14ac:dyDescent="0.25">
      <c r="A30" s="1">
        <v>45660</v>
      </c>
      <c r="B30" s="1" t="str">
        <f>TEXT(Table1[[#This Row],[Date]],"mm")</f>
        <v>01</v>
      </c>
      <c r="C30" t="s">
        <v>23</v>
      </c>
      <c r="D30" t="s">
        <v>19</v>
      </c>
      <c r="E30">
        <v>43.32</v>
      </c>
      <c r="F30">
        <v>7.6</v>
      </c>
      <c r="G30">
        <v>0.4</v>
      </c>
      <c r="H30">
        <v>41.05</v>
      </c>
      <c r="I30">
        <v>40.119999999999997</v>
      </c>
      <c r="J30">
        <v>0.93</v>
      </c>
      <c r="K30">
        <v>97.73</v>
      </c>
      <c r="L30">
        <v>95</v>
      </c>
      <c r="M30">
        <v>95.31</v>
      </c>
      <c r="N30">
        <v>88.49</v>
      </c>
      <c r="O30">
        <v>5.24</v>
      </c>
      <c r="P30">
        <v>1526.55</v>
      </c>
      <c r="Q30" s="42">
        <f>Table1[[#This Row],[Steam_Consumed_t]]/Table1[[#This Row],[Production_t]]</f>
        <v>0.12764920828258222</v>
      </c>
      <c r="R30" s="37">
        <f>Table1[[#This Row],[Power_Consumed_kWh]]/Table1[[#This Row],[Production_t]]</f>
        <v>37.187576126674792</v>
      </c>
      <c r="S30" t="str">
        <f>IF(Table1[[#This Row],[Quality_pct]]&lt;96,"Below Spec","Ok")</f>
        <v>Ok</v>
      </c>
      <c r="T30" t="str">
        <f>IF(Table1[Steam_Consumed_t]&gt;$O$4383,"ABNORMAL","NORMAL")</f>
        <v>NORMAL</v>
      </c>
      <c r="U30" t="str">
        <f>IF(Table1[Power_Consumed_kWh]&gt;$P$4383,"ABNORMAL","NORMAL")</f>
        <v>NORMAL</v>
      </c>
      <c r="V30">
        <f>(Table1[[#This Row],[Target_Production_t]]/8)*Table1[[#This Row],[Downtime_hr]]</f>
        <v>2.1659999999999999</v>
      </c>
    </row>
    <row r="31" spans="1:22" x14ac:dyDescent="0.25">
      <c r="A31" s="1">
        <v>45660</v>
      </c>
      <c r="B31" s="1" t="str">
        <f>TEXT(Table1[[#This Row],[Date]],"mm")</f>
        <v>01</v>
      </c>
      <c r="C31" t="s">
        <v>17</v>
      </c>
      <c r="D31" t="s">
        <v>20</v>
      </c>
      <c r="E31">
        <v>40.090000000000003</v>
      </c>
      <c r="F31">
        <v>7.61</v>
      </c>
      <c r="G31">
        <v>0.39</v>
      </c>
      <c r="H31">
        <v>36.21</v>
      </c>
      <c r="I31">
        <v>35.369999999999997</v>
      </c>
      <c r="J31">
        <v>0.83</v>
      </c>
      <c r="K31">
        <v>97.7</v>
      </c>
      <c r="L31">
        <v>95.12</v>
      </c>
      <c r="M31">
        <v>98.84</v>
      </c>
      <c r="N31">
        <v>91.86</v>
      </c>
      <c r="O31">
        <v>30.21</v>
      </c>
      <c r="P31">
        <v>2849.87</v>
      </c>
      <c r="Q31" s="42">
        <f>Table1[[#This Row],[Steam_Consumed_t]]/Table1[[#This Row],[Production_t]]</f>
        <v>0.83429991714995855</v>
      </c>
      <c r="R31" s="37">
        <f>Table1[[#This Row],[Power_Consumed_kWh]]/Table1[[#This Row],[Production_t]]</f>
        <v>78.70394918530792</v>
      </c>
      <c r="S31" t="str">
        <f>IF(Table1[[#This Row],[Quality_pct]]&lt;96,"Below Spec","Ok")</f>
        <v>Ok</v>
      </c>
      <c r="T31" t="str">
        <f>IF(Table1[Steam_Consumed_t]&gt;$O$4383,"ABNORMAL","NORMAL")</f>
        <v>NORMAL</v>
      </c>
      <c r="U31" t="str">
        <f>IF(Table1[Power_Consumed_kWh]&gt;$P$4383,"ABNORMAL","NORMAL")</f>
        <v>NORMAL</v>
      </c>
      <c r="V31">
        <f>(Table1[[#This Row],[Target_Production_t]]/8)*Table1[[#This Row],[Downtime_hr]]</f>
        <v>1.9543875000000002</v>
      </c>
    </row>
    <row r="32" spans="1:22" x14ac:dyDescent="0.25">
      <c r="A32" s="1">
        <v>45660</v>
      </c>
      <c r="B32" s="1" t="str">
        <f>TEXT(Table1[[#This Row],[Date]],"mm")</f>
        <v>01</v>
      </c>
      <c r="C32" t="s">
        <v>17</v>
      </c>
      <c r="D32" t="s">
        <v>19</v>
      </c>
      <c r="E32">
        <v>41.35</v>
      </c>
      <c r="F32">
        <v>7.64</v>
      </c>
      <c r="G32">
        <v>0.36</v>
      </c>
      <c r="H32">
        <v>37.08</v>
      </c>
      <c r="I32">
        <v>36.200000000000003</v>
      </c>
      <c r="J32">
        <v>0.88</v>
      </c>
      <c r="K32">
        <v>97.62</v>
      </c>
      <c r="L32">
        <v>95.5</v>
      </c>
      <c r="M32">
        <v>95.21</v>
      </c>
      <c r="N32">
        <v>88.76</v>
      </c>
      <c r="O32">
        <v>31.54</v>
      </c>
      <c r="P32">
        <v>2967.51</v>
      </c>
      <c r="Q32" s="42">
        <f>Table1[[#This Row],[Steam_Consumed_t]]/Table1[[#This Row],[Production_t]]</f>
        <v>0.85059331175836028</v>
      </c>
      <c r="R32" s="37">
        <f>Table1[[#This Row],[Power_Consumed_kWh]]/Table1[[#This Row],[Production_t]]</f>
        <v>80.029935275080916</v>
      </c>
      <c r="S32" t="str">
        <f>IF(Table1[[#This Row],[Quality_pct]]&lt;96,"Below Spec","Ok")</f>
        <v>Ok</v>
      </c>
      <c r="T32" t="str">
        <f>IF(Table1[Steam_Consumed_t]&gt;$O$4383,"ABNORMAL","NORMAL")</f>
        <v>NORMAL</v>
      </c>
      <c r="U32" t="str">
        <f>IF(Table1[Power_Consumed_kWh]&gt;$P$4383,"ABNORMAL","NORMAL")</f>
        <v>NORMAL</v>
      </c>
      <c r="V32">
        <f>(Table1[[#This Row],[Target_Production_t]]/8)*Table1[[#This Row],[Downtime_hr]]</f>
        <v>1.8607499999999999</v>
      </c>
    </row>
    <row r="33" spans="1:22" x14ac:dyDescent="0.25">
      <c r="A33" s="1">
        <v>45660</v>
      </c>
      <c r="B33" s="1" t="str">
        <f>TEXT(Table1[[#This Row],[Date]],"mm")</f>
        <v>01</v>
      </c>
      <c r="C33" t="s">
        <v>17</v>
      </c>
      <c r="D33" t="s">
        <v>18</v>
      </c>
      <c r="E33">
        <v>41.98</v>
      </c>
      <c r="F33">
        <v>7.68</v>
      </c>
      <c r="G33">
        <v>0.32</v>
      </c>
      <c r="H33">
        <v>36.61</v>
      </c>
      <c r="I33">
        <v>35.94</v>
      </c>
      <c r="J33">
        <v>0.67</v>
      </c>
      <c r="K33">
        <v>98.18</v>
      </c>
      <c r="L33">
        <v>96</v>
      </c>
      <c r="M33">
        <v>97.67</v>
      </c>
      <c r="N33">
        <v>92.06</v>
      </c>
      <c r="O33">
        <v>30.49</v>
      </c>
      <c r="P33">
        <v>3004.79</v>
      </c>
      <c r="Q33" s="42">
        <f>Table1[[#This Row],[Steam_Consumed_t]]/Table1[[#This Row],[Production_t]]</f>
        <v>0.83283255940999723</v>
      </c>
      <c r="R33" s="37">
        <f>Table1[[#This Row],[Power_Consumed_kWh]]/Table1[[#This Row],[Production_t]]</f>
        <v>82.075662387325863</v>
      </c>
      <c r="S33" t="str">
        <f>IF(Table1[[#This Row],[Quality_pct]]&lt;96,"Below Spec","Ok")</f>
        <v>Ok</v>
      </c>
      <c r="T33" t="str">
        <f>IF(Table1[Steam_Consumed_t]&gt;$O$4383,"ABNORMAL","NORMAL")</f>
        <v>NORMAL</v>
      </c>
      <c r="U33" t="str">
        <f>IF(Table1[Power_Consumed_kWh]&gt;$P$4383,"ABNORMAL","NORMAL")</f>
        <v>NORMAL</v>
      </c>
      <c r="V33">
        <f>(Table1[[#This Row],[Target_Production_t]]/8)*Table1[[#This Row],[Downtime_hr]]</f>
        <v>1.6791999999999998</v>
      </c>
    </row>
    <row r="34" spans="1:22" x14ac:dyDescent="0.25">
      <c r="A34" s="1">
        <v>45660</v>
      </c>
      <c r="B34" s="1" t="str">
        <f>TEXT(Table1[[#This Row],[Date]],"mm")</f>
        <v>01</v>
      </c>
      <c r="C34" t="s">
        <v>21</v>
      </c>
      <c r="D34" t="s">
        <v>19</v>
      </c>
      <c r="E34">
        <v>37.409999999999997</v>
      </c>
      <c r="F34">
        <v>7.72</v>
      </c>
      <c r="G34">
        <v>0.28000000000000003</v>
      </c>
      <c r="H34">
        <v>36.99</v>
      </c>
      <c r="I34">
        <v>36.369999999999997</v>
      </c>
      <c r="J34">
        <v>0.63</v>
      </c>
      <c r="K34">
        <v>98.31</v>
      </c>
      <c r="L34">
        <v>96.5</v>
      </c>
      <c r="M34">
        <v>95.04</v>
      </c>
      <c r="N34">
        <v>90.17</v>
      </c>
      <c r="O34">
        <v>52.08</v>
      </c>
      <c r="P34">
        <v>4420.37</v>
      </c>
      <c r="Q34" s="42">
        <f>Table1[[#This Row],[Steam_Consumed_t]]/Table1[[#This Row],[Production_t]]</f>
        <v>1.4079480940794808</v>
      </c>
      <c r="R34" s="37">
        <f>Table1[[#This Row],[Power_Consumed_kWh]]/Table1[[#This Row],[Production_t]]</f>
        <v>119.50175723168422</v>
      </c>
      <c r="S34" t="str">
        <f>IF(Table1[[#This Row],[Quality_pct]]&lt;96,"Below Spec","Ok")</f>
        <v>Ok</v>
      </c>
      <c r="T34" t="str">
        <f>IF(Table1[Steam_Consumed_t]&gt;$O$4383,"ABNORMAL","NORMAL")</f>
        <v>ABNORMAL</v>
      </c>
      <c r="U34" t="str">
        <f>IF(Table1[Power_Consumed_kWh]&gt;$P$4383,"ABNORMAL","NORMAL")</f>
        <v>ABNORMAL</v>
      </c>
      <c r="V34">
        <f>(Table1[[#This Row],[Target_Production_t]]/8)*Table1[[#This Row],[Downtime_hr]]</f>
        <v>1.30935</v>
      </c>
    </row>
    <row r="35" spans="1:22" x14ac:dyDescent="0.25">
      <c r="A35" s="1">
        <v>45660</v>
      </c>
      <c r="B35" s="1" t="str">
        <f>TEXT(Table1[[#This Row],[Date]],"mm")</f>
        <v>01</v>
      </c>
      <c r="C35" t="s">
        <v>22</v>
      </c>
      <c r="D35" t="s">
        <v>19</v>
      </c>
      <c r="E35">
        <v>35.44</v>
      </c>
      <c r="F35">
        <v>7.77</v>
      </c>
      <c r="G35">
        <v>0.23</v>
      </c>
      <c r="H35">
        <v>33.74</v>
      </c>
      <c r="I35">
        <v>33.020000000000003</v>
      </c>
      <c r="J35">
        <v>0.73</v>
      </c>
      <c r="K35">
        <v>97.85</v>
      </c>
      <c r="L35">
        <v>97.12</v>
      </c>
      <c r="M35">
        <v>96.39</v>
      </c>
      <c r="N35">
        <v>91.61</v>
      </c>
      <c r="O35">
        <v>36.26</v>
      </c>
      <c r="P35">
        <v>3181.59</v>
      </c>
      <c r="Q35" s="42">
        <f>Table1[[#This Row],[Steam_Consumed_t]]/Table1[[#This Row],[Production_t]]</f>
        <v>1.0746887966804979</v>
      </c>
      <c r="R35" s="37">
        <f>Table1[[#This Row],[Power_Consumed_kWh]]/Table1[[#This Row],[Production_t]]</f>
        <v>94.297273266152928</v>
      </c>
      <c r="S35" t="str">
        <f>IF(Table1[[#This Row],[Quality_pct]]&lt;96,"Below Spec","Ok")</f>
        <v>Ok</v>
      </c>
      <c r="T35" t="str">
        <f>IF(Table1[Steam_Consumed_t]&gt;$O$4383,"ABNORMAL","NORMAL")</f>
        <v>NORMAL</v>
      </c>
      <c r="U35" t="str">
        <f>IF(Table1[Power_Consumed_kWh]&gt;$P$4383,"ABNORMAL","NORMAL")</f>
        <v>NORMAL</v>
      </c>
      <c r="V35">
        <f>(Table1[[#This Row],[Target_Production_t]]/8)*Table1[[#This Row],[Downtime_hr]]</f>
        <v>1.0188999999999999</v>
      </c>
    </row>
    <row r="36" spans="1:22" x14ac:dyDescent="0.25">
      <c r="A36" s="1">
        <v>45660</v>
      </c>
      <c r="B36" s="1" t="str">
        <f>TEXT(Table1[[#This Row],[Date]],"mm")</f>
        <v>01</v>
      </c>
      <c r="C36" t="s">
        <v>23</v>
      </c>
      <c r="D36" t="s">
        <v>18</v>
      </c>
      <c r="E36">
        <v>43.98</v>
      </c>
      <c r="F36">
        <v>7.83</v>
      </c>
      <c r="G36">
        <v>0.17</v>
      </c>
      <c r="H36">
        <v>43.65</v>
      </c>
      <c r="I36">
        <v>42.88</v>
      </c>
      <c r="J36">
        <v>0.77</v>
      </c>
      <c r="K36">
        <v>98.24</v>
      </c>
      <c r="L36">
        <v>97.88</v>
      </c>
      <c r="M36">
        <v>94.22</v>
      </c>
      <c r="N36">
        <v>90.6</v>
      </c>
      <c r="O36">
        <v>5.26</v>
      </c>
      <c r="P36">
        <v>2058.9499999999998</v>
      </c>
      <c r="Q36" s="42">
        <f>Table1[[#This Row],[Steam_Consumed_t]]/Table1[[#This Row],[Production_t]]</f>
        <v>0.12050400916380298</v>
      </c>
      <c r="R36" s="37">
        <f>Table1[[#This Row],[Power_Consumed_kWh]]/Table1[[#This Row],[Production_t]]</f>
        <v>47.169530355097365</v>
      </c>
      <c r="S36" t="str">
        <f>IF(Table1[[#This Row],[Quality_pct]]&lt;96,"Below Spec","Ok")</f>
        <v>Ok</v>
      </c>
      <c r="T36" t="str">
        <f>IF(Table1[Steam_Consumed_t]&gt;$O$4383,"ABNORMAL","NORMAL")</f>
        <v>NORMAL</v>
      </c>
      <c r="U36" t="str">
        <f>IF(Table1[Power_Consumed_kWh]&gt;$P$4383,"ABNORMAL","NORMAL")</f>
        <v>NORMAL</v>
      </c>
      <c r="V36">
        <f>(Table1[[#This Row],[Target_Production_t]]/8)*Table1[[#This Row],[Downtime_hr]]</f>
        <v>0.93457500000000004</v>
      </c>
    </row>
    <row r="37" spans="1:22" x14ac:dyDescent="0.25">
      <c r="A37" s="1">
        <v>45660</v>
      </c>
      <c r="B37" s="1" t="str">
        <f>TEXT(Table1[[#This Row],[Date]],"mm")</f>
        <v>01</v>
      </c>
      <c r="C37" t="s">
        <v>22</v>
      </c>
      <c r="D37" t="s">
        <v>20</v>
      </c>
      <c r="E37">
        <v>34.36</v>
      </c>
      <c r="F37">
        <v>7.94</v>
      </c>
      <c r="G37">
        <v>0.06</v>
      </c>
      <c r="H37">
        <v>30.39</v>
      </c>
      <c r="I37">
        <v>29.08</v>
      </c>
      <c r="J37">
        <v>1.31</v>
      </c>
      <c r="K37">
        <v>95.68</v>
      </c>
      <c r="L37">
        <v>99.25</v>
      </c>
      <c r="M37">
        <v>97.97</v>
      </c>
      <c r="N37">
        <v>93.03</v>
      </c>
      <c r="O37">
        <v>33.229999999999997</v>
      </c>
      <c r="P37">
        <v>3010.74</v>
      </c>
      <c r="Q37" s="42">
        <f>Table1[[#This Row],[Steam_Consumed_t]]/Table1[[#This Row],[Production_t]]</f>
        <v>1.0934517933530765</v>
      </c>
      <c r="R37" s="37">
        <f>Table1[[#This Row],[Power_Consumed_kWh]]/Table1[[#This Row],[Production_t]]</f>
        <v>99.070088845014794</v>
      </c>
      <c r="S37" t="str">
        <f>IF(Table1[[#This Row],[Quality_pct]]&lt;96,"Below Spec","Ok")</f>
        <v>Below Spec</v>
      </c>
      <c r="T37" t="str">
        <f>IF(Table1[Steam_Consumed_t]&gt;$O$4383,"ABNORMAL","NORMAL")</f>
        <v>NORMAL</v>
      </c>
      <c r="U37" t="str">
        <f>IF(Table1[Power_Consumed_kWh]&gt;$P$4383,"ABNORMAL","NORMAL")</f>
        <v>NORMAL</v>
      </c>
      <c r="V37">
        <f>(Table1[[#This Row],[Target_Production_t]]/8)*Table1[[#This Row],[Downtime_hr]]</f>
        <v>0.25769999999999998</v>
      </c>
    </row>
    <row r="38" spans="1:22" x14ac:dyDescent="0.25">
      <c r="A38" s="1">
        <v>45661</v>
      </c>
      <c r="B38" s="1" t="str">
        <f>TEXT(Table1[[#This Row],[Date]],"mm")</f>
        <v>01</v>
      </c>
      <c r="C38" t="s">
        <v>23</v>
      </c>
      <c r="D38" t="s">
        <v>20</v>
      </c>
      <c r="E38">
        <v>43.05</v>
      </c>
      <c r="F38">
        <v>6.24</v>
      </c>
      <c r="G38">
        <v>1.76</v>
      </c>
      <c r="H38">
        <v>30.87</v>
      </c>
      <c r="I38">
        <v>30.68</v>
      </c>
      <c r="J38">
        <v>0.19</v>
      </c>
      <c r="K38">
        <v>99.39</v>
      </c>
      <c r="L38">
        <v>78</v>
      </c>
      <c r="M38">
        <v>93.25</v>
      </c>
      <c r="N38">
        <v>72.290000000000006</v>
      </c>
      <c r="O38">
        <v>1.1499999999999999</v>
      </c>
      <c r="P38">
        <v>1240.17</v>
      </c>
      <c r="Q38" s="42">
        <f>Table1[[#This Row],[Steam_Consumed_t]]/Table1[[#This Row],[Production_t]]</f>
        <v>3.7252996436669905E-2</v>
      </c>
      <c r="R38" s="37">
        <f>Table1[[#This Row],[Power_Consumed_kWh]]/Table1[[#This Row],[Production_t]]</f>
        <v>40.17395529640428</v>
      </c>
      <c r="S38" t="str">
        <f>IF(Table1[[#This Row],[Quality_pct]]&lt;96,"Below Spec","Ok")</f>
        <v>Ok</v>
      </c>
      <c r="T38" t="str">
        <f>IF(Table1[Steam_Consumed_t]&gt;$O$4383,"ABNORMAL","NORMAL")</f>
        <v>NORMAL</v>
      </c>
      <c r="U38" t="str">
        <f>IF(Table1[Power_Consumed_kWh]&gt;$P$4383,"ABNORMAL","NORMAL")</f>
        <v>NORMAL</v>
      </c>
      <c r="V38">
        <f>(Table1[[#This Row],[Target_Production_t]]/8)*Table1[[#This Row],[Downtime_hr]]</f>
        <v>9.4710000000000001</v>
      </c>
    </row>
    <row r="39" spans="1:22" x14ac:dyDescent="0.25">
      <c r="A39" s="1">
        <v>45661</v>
      </c>
      <c r="B39" s="1" t="str">
        <f>TEXT(Table1[[#This Row],[Date]],"mm")</f>
        <v>01</v>
      </c>
      <c r="C39" t="s">
        <v>22</v>
      </c>
      <c r="D39" t="s">
        <v>18</v>
      </c>
      <c r="E39">
        <v>36.880000000000003</v>
      </c>
      <c r="F39">
        <v>7.3</v>
      </c>
      <c r="G39">
        <v>0.7</v>
      </c>
      <c r="H39">
        <v>31.94</v>
      </c>
      <c r="I39">
        <v>30.71</v>
      </c>
      <c r="J39">
        <v>1.23</v>
      </c>
      <c r="K39">
        <v>96.15</v>
      </c>
      <c r="L39">
        <v>91.25</v>
      </c>
      <c r="M39">
        <v>87.48</v>
      </c>
      <c r="N39">
        <v>76.75</v>
      </c>
      <c r="O39">
        <v>35.36</v>
      </c>
      <c r="P39">
        <v>3060.73</v>
      </c>
      <c r="Q39" s="42">
        <f>Table1[[#This Row],[Steam_Consumed_t]]/Table1[[#This Row],[Production_t]]</f>
        <v>1.1070757670632436</v>
      </c>
      <c r="R39" s="37">
        <f>Table1[[#This Row],[Power_Consumed_kWh]]/Table1[[#This Row],[Production_t]]</f>
        <v>95.827489041953655</v>
      </c>
      <c r="S39" t="str">
        <f>IF(Table1[[#This Row],[Quality_pct]]&lt;96,"Below Spec","Ok")</f>
        <v>Ok</v>
      </c>
      <c r="T39" t="str">
        <f>IF(Table1[Steam_Consumed_t]&gt;$O$4383,"ABNORMAL","NORMAL")</f>
        <v>NORMAL</v>
      </c>
      <c r="U39" t="str">
        <f>IF(Table1[Power_Consumed_kWh]&gt;$P$4383,"ABNORMAL","NORMAL")</f>
        <v>NORMAL</v>
      </c>
      <c r="V39">
        <f>(Table1[[#This Row],[Target_Production_t]]/8)*Table1[[#This Row],[Downtime_hr]]</f>
        <v>3.2269999999999999</v>
      </c>
    </row>
    <row r="40" spans="1:22" x14ac:dyDescent="0.25">
      <c r="A40" s="1">
        <v>45661</v>
      </c>
      <c r="B40" s="1" t="str">
        <f>TEXT(Table1[[#This Row],[Date]],"mm")</f>
        <v>01</v>
      </c>
      <c r="C40" t="s">
        <v>22</v>
      </c>
      <c r="D40" t="s">
        <v>20</v>
      </c>
      <c r="E40">
        <v>35.22</v>
      </c>
      <c r="F40">
        <v>7.35</v>
      </c>
      <c r="G40">
        <v>0.65</v>
      </c>
      <c r="H40">
        <v>28.14</v>
      </c>
      <c r="I40">
        <v>26.43</v>
      </c>
      <c r="J40">
        <v>1.71</v>
      </c>
      <c r="K40">
        <v>93.93</v>
      </c>
      <c r="L40">
        <v>91.88</v>
      </c>
      <c r="M40">
        <v>98.63</v>
      </c>
      <c r="N40">
        <v>85.11</v>
      </c>
      <c r="O40">
        <v>30.99</v>
      </c>
      <c r="P40">
        <v>2731.9</v>
      </c>
      <c r="Q40" s="42">
        <f>Table1[[#This Row],[Steam_Consumed_t]]/Table1[[#This Row],[Production_t]]</f>
        <v>1.101279317697228</v>
      </c>
      <c r="R40" s="37">
        <f>Table1[[#This Row],[Power_Consumed_kWh]]/Table1[[#This Row],[Production_t]]</f>
        <v>97.082444918265821</v>
      </c>
      <c r="S40" t="str">
        <f>IF(Table1[[#This Row],[Quality_pct]]&lt;96,"Below Spec","Ok")</f>
        <v>Below Spec</v>
      </c>
      <c r="T40" t="str">
        <f>IF(Table1[Steam_Consumed_t]&gt;$O$4383,"ABNORMAL","NORMAL")</f>
        <v>NORMAL</v>
      </c>
      <c r="U40" t="str">
        <f>IF(Table1[Power_Consumed_kWh]&gt;$P$4383,"ABNORMAL","NORMAL")</f>
        <v>NORMAL</v>
      </c>
      <c r="V40">
        <f>(Table1[[#This Row],[Target_Production_t]]/8)*Table1[[#This Row],[Downtime_hr]]</f>
        <v>2.8616250000000001</v>
      </c>
    </row>
    <row r="41" spans="1:22" x14ac:dyDescent="0.25">
      <c r="A41" s="1">
        <v>45661</v>
      </c>
      <c r="B41" s="1" t="str">
        <f>TEXT(Table1[[#This Row],[Date]],"mm")</f>
        <v>01</v>
      </c>
      <c r="C41" t="s">
        <v>21</v>
      </c>
      <c r="D41" t="s">
        <v>18</v>
      </c>
      <c r="E41">
        <v>38.93</v>
      </c>
      <c r="F41">
        <v>7.38</v>
      </c>
      <c r="G41">
        <v>0.62</v>
      </c>
      <c r="H41">
        <v>37.53</v>
      </c>
      <c r="I41">
        <v>36.869999999999997</v>
      </c>
      <c r="J41">
        <v>0.66</v>
      </c>
      <c r="K41">
        <v>98.24</v>
      </c>
      <c r="L41">
        <v>92.25</v>
      </c>
      <c r="M41">
        <v>97.48</v>
      </c>
      <c r="N41">
        <v>88.34</v>
      </c>
      <c r="O41">
        <v>51.83</v>
      </c>
      <c r="P41">
        <v>4474.96</v>
      </c>
      <c r="Q41" s="42">
        <f>Table1[[#This Row],[Steam_Consumed_t]]/Table1[[#This Row],[Production_t]]</f>
        <v>1.3810285105249134</v>
      </c>
      <c r="R41" s="37">
        <f>Table1[[#This Row],[Power_Consumed_kWh]]/Table1[[#This Row],[Production_t]]</f>
        <v>119.23687716493471</v>
      </c>
      <c r="S41" t="str">
        <f>IF(Table1[[#This Row],[Quality_pct]]&lt;96,"Below Spec","Ok")</f>
        <v>Ok</v>
      </c>
      <c r="T41" t="str">
        <f>IF(Table1[Steam_Consumed_t]&gt;$O$4383,"ABNORMAL","NORMAL")</f>
        <v>ABNORMAL</v>
      </c>
      <c r="U41" t="str">
        <f>IF(Table1[Power_Consumed_kWh]&gt;$P$4383,"ABNORMAL","NORMAL")</f>
        <v>ABNORMAL</v>
      </c>
      <c r="V41">
        <f>(Table1[[#This Row],[Target_Production_t]]/8)*Table1[[#This Row],[Downtime_hr]]</f>
        <v>3.0170750000000002</v>
      </c>
    </row>
    <row r="42" spans="1:22" x14ac:dyDescent="0.25">
      <c r="A42" s="1">
        <v>45661</v>
      </c>
      <c r="B42" s="1" t="str">
        <f>TEXT(Table1[[#This Row],[Date]],"mm")</f>
        <v>01</v>
      </c>
      <c r="C42" t="s">
        <v>21</v>
      </c>
      <c r="D42" t="s">
        <v>20</v>
      </c>
      <c r="E42">
        <v>37.18</v>
      </c>
      <c r="F42">
        <v>7.42</v>
      </c>
      <c r="G42">
        <v>0.57999999999999996</v>
      </c>
      <c r="H42">
        <v>33.1</v>
      </c>
      <c r="I42">
        <v>32.590000000000003</v>
      </c>
      <c r="J42">
        <v>0.51</v>
      </c>
      <c r="K42">
        <v>98.46</v>
      </c>
      <c r="L42">
        <v>92.75</v>
      </c>
      <c r="M42">
        <v>93.23</v>
      </c>
      <c r="N42">
        <v>85.14</v>
      </c>
      <c r="O42">
        <v>48.51</v>
      </c>
      <c r="P42">
        <v>3778.37</v>
      </c>
      <c r="Q42" s="42">
        <f>Table1[[#This Row],[Steam_Consumed_t]]/Table1[[#This Row],[Production_t]]</f>
        <v>1.4655589123867068</v>
      </c>
      <c r="R42" s="37">
        <f>Table1[[#This Row],[Power_Consumed_kWh]]/Table1[[#This Row],[Production_t]]</f>
        <v>114.1501510574018</v>
      </c>
      <c r="S42" t="str">
        <f>IF(Table1[[#This Row],[Quality_pct]]&lt;96,"Below Spec","Ok")</f>
        <v>Ok</v>
      </c>
      <c r="T42" t="str">
        <f>IF(Table1[Steam_Consumed_t]&gt;$O$4383,"ABNORMAL","NORMAL")</f>
        <v>NORMAL</v>
      </c>
      <c r="U42" t="str">
        <f>IF(Table1[Power_Consumed_kWh]&gt;$P$4383,"ABNORMAL","NORMAL")</f>
        <v>NORMAL</v>
      </c>
      <c r="V42">
        <f>(Table1[[#This Row],[Target_Production_t]]/8)*Table1[[#This Row],[Downtime_hr]]</f>
        <v>2.6955499999999999</v>
      </c>
    </row>
    <row r="43" spans="1:22" x14ac:dyDescent="0.25">
      <c r="A43" s="1">
        <v>45661</v>
      </c>
      <c r="B43" s="1" t="str">
        <f>TEXT(Table1[[#This Row],[Date]],"mm")</f>
        <v>01</v>
      </c>
      <c r="C43" t="s">
        <v>23</v>
      </c>
      <c r="D43" t="s">
        <v>18</v>
      </c>
      <c r="E43">
        <v>45.08</v>
      </c>
      <c r="F43">
        <v>7.5</v>
      </c>
      <c r="G43">
        <v>0.5</v>
      </c>
      <c r="H43">
        <v>41.81</v>
      </c>
      <c r="I43">
        <v>41.15</v>
      </c>
      <c r="J43">
        <v>0.66</v>
      </c>
      <c r="K43">
        <v>98.41</v>
      </c>
      <c r="L43">
        <v>93.75</v>
      </c>
      <c r="M43">
        <v>93.89</v>
      </c>
      <c r="N43">
        <v>86.62</v>
      </c>
      <c r="O43">
        <v>4.04</v>
      </c>
      <c r="P43">
        <v>1879.08</v>
      </c>
      <c r="Q43" s="42">
        <f>Table1[[#This Row],[Steam_Consumed_t]]/Table1[[#This Row],[Production_t]]</f>
        <v>9.6627601052379802E-2</v>
      </c>
      <c r="R43" s="37">
        <f>Table1[[#This Row],[Power_Consumed_kWh]]/Table1[[#This Row],[Production_t]]</f>
        <v>44.94331499641234</v>
      </c>
      <c r="S43" t="str">
        <f>IF(Table1[[#This Row],[Quality_pct]]&lt;96,"Below Spec","Ok")</f>
        <v>Ok</v>
      </c>
      <c r="T43" t="str">
        <f>IF(Table1[Steam_Consumed_t]&gt;$O$4383,"ABNORMAL","NORMAL")</f>
        <v>NORMAL</v>
      </c>
      <c r="U43" t="str">
        <f>IF(Table1[Power_Consumed_kWh]&gt;$P$4383,"ABNORMAL","NORMAL")</f>
        <v>NORMAL</v>
      </c>
      <c r="V43">
        <f>(Table1[[#This Row],[Target_Production_t]]/8)*Table1[[#This Row],[Downtime_hr]]</f>
        <v>2.8174999999999999</v>
      </c>
    </row>
    <row r="44" spans="1:22" x14ac:dyDescent="0.25">
      <c r="A44" s="1">
        <v>45661</v>
      </c>
      <c r="B44" s="1" t="str">
        <f>TEXT(Table1[[#This Row],[Date]],"mm")</f>
        <v>01</v>
      </c>
      <c r="C44" t="s">
        <v>23</v>
      </c>
      <c r="D44" t="s">
        <v>19</v>
      </c>
      <c r="E44">
        <v>44.4</v>
      </c>
      <c r="F44">
        <v>7.63</v>
      </c>
      <c r="G44">
        <v>0.37</v>
      </c>
      <c r="H44">
        <v>41.86</v>
      </c>
      <c r="I44">
        <v>41.54</v>
      </c>
      <c r="J44">
        <v>0.32</v>
      </c>
      <c r="K44">
        <v>99.24</v>
      </c>
      <c r="L44">
        <v>95.38</v>
      </c>
      <c r="M44">
        <v>95.61</v>
      </c>
      <c r="N44">
        <v>90.49</v>
      </c>
      <c r="O44">
        <v>3.98</v>
      </c>
      <c r="P44">
        <v>1617.25</v>
      </c>
      <c r="Q44" s="42">
        <f>Table1[[#This Row],[Steam_Consumed_t]]/Table1[[#This Row],[Production_t]]</f>
        <v>9.5078834209268992E-2</v>
      </c>
      <c r="R44" s="37">
        <f>Table1[[#This Row],[Power_Consumed_kWh]]/Table1[[#This Row],[Production_t]]</f>
        <v>38.634734830387004</v>
      </c>
      <c r="S44" t="str">
        <f>IF(Table1[[#This Row],[Quality_pct]]&lt;96,"Below Spec","Ok")</f>
        <v>Ok</v>
      </c>
      <c r="T44" t="str">
        <f>IF(Table1[Steam_Consumed_t]&gt;$O$4383,"ABNORMAL","NORMAL")</f>
        <v>NORMAL</v>
      </c>
      <c r="U44" t="str">
        <f>IF(Table1[Power_Consumed_kWh]&gt;$P$4383,"ABNORMAL","NORMAL")</f>
        <v>NORMAL</v>
      </c>
      <c r="V44">
        <f>(Table1[[#This Row],[Target_Production_t]]/8)*Table1[[#This Row],[Downtime_hr]]</f>
        <v>2.0535000000000001</v>
      </c>
    </row>
    <row r="45" spans="1:22" x14ac:dyDescent="0.25">
      <c r="A45" s="1">
        <v>45661</v>
      </c>
      <c r="B45" s="1" t="str">
        <f>TEXT(Table1[[#This Row],[Date]],"mm")</f>
        <v>01</v>
      </c>
      <c r="C45" t="s">
        <v>17</v>
      </c>
      <c r="D45" t="s">
        <v>18</v>
      </c>
      <c r="E45">
        <v>43.03</v>
      </c>
      <c r="F45">
        <v>7.76</v>
      </c>
      <c r="G45">
        <v>0.24</v>
      </c>
      <c r="H45">
        <v>37.75</v>
      </c>
      <c r="I45">
        <v>36.57</v>
      </c>
      <c r="J45">
        <v>1.18</v>
      </c>
      <c r="K45">
        <v>96.87</v>
      </c>
      <c r="L45">
        <v>97</v>
      </c>
      <c r="M45">
        <v>92.21</v>
      </c>
      <c r="N45">
        <v>86.64</v>
      </c>
      <c r="O45">
        <v>32.22</v>
      </c>
      <c r="P45">
        <v>3137.98</v>
      </c>
      <c r="Q45" s="42">
        <f>Table1[[#This Row],[Steam_Consumed_t]]/Table1[[#This Row],[Production_t]]</f>
        <v>0.85350993377483442</v>
      </c>
      <c r="R45" s="37">
        <f>Table1[[#This Row],[Power_Consumed_kWh]]/Table1[[#This Row],[Production_t]]</f>
        <v>83.125298013245029</v>
      </c>
      <c r="S45" t="str">
        <f>IF(Table1[[#This Row],[Quality_pct]]&lt;96,"Below Spec","Ok")</f>
        <v>Ok</v>
      </c>
      <c r="T45" t="str">
        <f>IF(Table1[Steam_Consumed_t]&gt;$O$4383,"ABNORMAL","NORMAL")</f>
        <v>NORMAL</v>
      </c>
      <c r="U45" t="str">
        <f>IF(Table1[Power_Consumed_kWh]&gt;$P$4383,"ABNORMAL","NORMAL")</f>
        <v>NORMAL</v>
      </c>
      <c r="V45">
        <f>(Table1[[#This Row],[Target_Production_t]]/8)*Table1[[#This Row],[Downtime_hr]]</f>
        <v>1.2908999999999999</v>
      </c>
    </row>
    <row r="46" spans="1:22" x14ac:dyDescent="0.25">
      <c r="A46" s="1">
        <v>45661</v>
      </c>
      <c r="B46" s="1" t="str">
        <f>TEXT(Table1[[#This Row],[Date]],"mm")</f>
        <v>01</v>
      </c>
      <c r="C46" t="s">
        <v>21</v>
      </c>
      <c r="D46" t="s">
        <v>19</v>
      </c>
      <c r="E46">
        <v>38.35</v>
      </c>
      <c r="F46">
        <v>7.8</v>
      </c>
      <c r="G46">
        <v>0.2</v>
      </c>
      <c r="H46">
        <v>35.14</v>
      </c>
      <c r="I46">
        <v>34.36</v>
      </c>
      <c r="J46">
        <v>0.78</v>
      </c>
      <c r="K46">
        <v>97.77</v>
      </c>
      <c r="L46">
        <v>97.5</v>
      </c>
      <c r="M46">
        <v>99.41</v>
      </c>
      <c r="N46">
        <v>94.77</v>
      </c>
      <c r="O46">
        <v>51.7</v>
      </c>
      <c r="P46">
        <v>4098.43</v>
      </c>
      <c r="Q46" s="42">
        <f>Table1[[#This Row],[Steam_Consumed_t]]/Table1[[#This Row],[Production_t]]</f>
        <v>1.4712578258394993</v>
      </c>
      <c r="R46" s="37">
        <f>Table1[[#This Row],[Power_Consumed_kWh]]/Table1[[#This Row],[Production_t]]</f>
        <v>116.63147410358566</v>
      </c>
      <c r="S46" t="str">
        <f>IF(Table1[[#This Row],[Quality_pct]]&lt;96,"Below Spec","Ok")</f>
        <v>Ok</v>
      </c>
      <c r="T46" t="str">
        <f>IF(Table1[Steam_Consumed_t]&gt;$O$4383,"ABNORMAL","NORMAL")</f>
        <v>ABNORMAL</v>
      </c>
      <c r="U46" t="str">
        <f>IF(Table1[Power_Consumed_kWh]&gt;$P$4383,"ABNORMAL","NORMAL")</f>
        <v>NORMAL</v>
      </c>
      <c r="V46">
        <f>(Table1[[#This Row],[Target_Production_t]]/8)*Table1[[#This Row],[Downtime_hr]]</f>
        <v>0.9587500000000001</v>
      </c>
    </row>
    <row r="47" spans="1:22" x14ac:dyDescent="0.25">
      <c r="A47" s="1">
        <v>45661</v>
      </c>
      <c r="B47" s="1" t="str">
        <f>TEXT(Table1[[#This Row],[Date]],"mm")</f>
        <v>01</v>
      </c>
      <c r="C47" t="s">
        <v>17</v>
      </c>
      <c r="D47" t="s">
        <v>20</v>
      </c>
      <c r="E47">
        <v>41.09</v>
      </c>
      <c r="F47">
        <v>7.85</v>
      </c>
      <c r="G47">
        <v>0.15</v>
      </c>
      <c r="H47">
        <v>35.450000000000003</v>
      </c>
      <c r="I47">
        <v>34.49</v>
      </c>
      <c r="J47">
        <v>0.96</v>
      </c>
      <c r="K47">
        <v>97.28</v>
      </c>
      <c r="L47">
        <v>98.12</v>
      </c>
      <c r="M47">
        <v>91.74</v>
      </c>
      <c r="N47">
        <v>87.57</v>
      </c>
      <c r="O47">
        <v>30.56</v>
      </c>
      <c r="P47">
        <v>2881.52</v>
      </c>
      <c r="Q47" s="42">
        <f>Table1[[#This Row],[Steam_Consumed_t]]/Table1[[#This Row],[Production_t]]</f>
        <v>0.86205923836389275</v>
      </c>
      <c r="R47" s="37">
        <f>Table1[[#This Row],[Power_Consumed_kWh]]/Table1[[#This Row],[Production_t]]</f>
        <v>81.284062059238352</v>
      </c>
      <c r="S47" t="str">
        <f>IF(Table1[[#This Row],[Quality_pct]]&lt;96,"Below Spec","Ok")</f>
        <v>Ok</v>
      </c>
      <c r="T47" t="str">
        <f>IF(Table1[Steam_Consumed_t]&gt;$O$4383,"ABNORMAL","NORMAL")</f>
        <v>NORMAL</v>
      </c>
      <c r="U47" t="str">
        <f>IF(Table1[Power_Consumed_kWh]&gt;$P$4383,"ABNORMAL","NORMAL")</f>
        <v>NORMAL</v>
      </c>
      <c r="V47">
        <f>(Table1[[#This Row],[Target_Production_t]]/8)*Table1[[#This Row],[Downtime_hr]]</f>
        <v>0.7704375</v>
      </c>
    </row>
    <row r="48" spans="1:22" x14ac:dyDescent="0.25">
      <c r="A48" s="1">
        <v>45661</v>
      </c>
      <c r="B48" s="1" t="str">
        <f>TEXT(Table1[[#This Row],[Date]],"mm")</f>
        <v>01</v>
      </c>
      <c r="C48" t="s">
        <v>22</v>
      </c>
      <c r="D48" t="s">
        <v>19</v>
      </c>
      <c r="E48">
        <v>36.33</v>
      </c>
      <c r="F48">
        <v>7.87</v>
      </c>
      <c r="G48">
        <v>0.13</v>
      </c>
      <c r="H48">
        <v>29.72</v>
      </c>
      <c r="I48">
        <v>28.84</v>
      </c>
      <c r="J48">
        <v>0.88</v>
      </c>
      <c r="K48">
        <v>97.04</v>
      </c>
      <c r="L48">
        <v>98.38</v>
      </c>
      <c r="M48">
        <v>96.4</v>
      </c>
      <c r="N48">
        <v>92.03</v>
      </c>
      <c r="O48">
        <v>32.53</v>
      </c>
      <c r="P48">
        <v>2898.2</v>
      </c>
      <c r="Q48" s="42">
        <f>Table1[[#This Row],[Steam_Consumed_t]]/Table1[[#This Row],[Production_t]]</f>
        <v>1.0945491251682369</v>
      </c>
      <c r="R48" s="37">
        <f>Table1[[#This Row],[Power_Consumed_kWh]]/Table1[[#This Row],[Production_t]]</f>
        <v>97.51682368775235</v>
      </c>
      <c r="S48" t="str">
        <f>IF(Table1[[#This Row],[Quality_pct]]&lt;96,"Below Spec","Ok")</f>
        <v>Ok</v>
      </c>
      <c r="T48" t="str">
        <f>IF(Table1[Steam_Consumed_t]&gt;$O$4383,"ABNORMAL","NORMAL")</f>
        <v>NORMAL</v>
      </c>
      <c r="U48" t="str">
        <f>IF(Table1[Power_Consumed_kWh]&gt;$P$4383,"ABNORMAL","NORMAL")</f>
        <v>NORMAL</v>
      </c>
      <c r="V48">
        <f>(Table1[[#This Row],[Target_Production_t]]/8)*Table1[[#This Row],[Downtime_hr]]</f>
        <v>0.59036250000000001</v>
      </c>
    </row>
    <row r="49" spans="1:22" x14ac:dyDescent="0.25">
      <c r="A49" s="1">
        <v>45661</v>
      </c>
      <c r="B49" s="1" t="str">
        <f>TEXT(Table1[[#This Row],[Date]],"mm")</f>
        <v>01</v>
      </c>
      <c r="C49" t="s">
        <v>17</v>
      </c>
      <c r="D49" t="s">
        <v>19</v>
      </c>
      <c r="E49">
        <v>42.38</v>
      </c>
      <c r="F49">
        <v>7.89</v>
      </c>
      <c r="G49">
        <v>0.11</v>
      </c>
      <c r="H49">
        <v>38.49</v>
      </c>
      <c r="I49">
        <v>37.75</v>
      </c>
      <c r="J49">
        <v>0.75</v>
      </c>
      <c r="K49">
        <v>98.06</v>
      </c>
      <c r="L49">
        <v>98.62</v>
      </c>
      <c r="M49">
        <v>96.36</v>
      </c>
      <c r="N49">
        <v>93.19</v>
      </c>
      <c r="O49">
        <v>31.06</v>
      </c>
      <c r="P49">
        <v>3214.86</v>
      </c>
      <c r="Q49" s="42">
        <f>Table1[[#This Row],[Steam_Consumed_t]]/Table1[[#This Row],[Production_t]]</f>
        <v>0.80696284749285518</v>
      </c>
      <c r="R49" s="37">
        <f>Table1[[#This Row],[Power_Consumed_kWh]]/Table1[[#This Row],[Production_t]]</f>
        <v>83.524551831644587</v>
      </c>
      <c r="S49" t="str">
        <f>IF(Table1[[#This Row],[Quality_pct]]&lt;96,"Below Spec","Ok")</f>
        <v>Ok</v>
      </c>
      <c r="T49" t="str">
        <f>IF(Table1[Steam_Consumed_t]&gt;$O$4383,"ABNORMAL","NORMAL")</f>
        <v>NORMAL</v>
      </c>
      <c r="U49" t="str">
        <f>IF(Table1[Power_Consumed_kWh]&gt;$P$4383,"ABNORMAL","NORMAL")</f>
        <v>NORMAL</v>
      </c>
      <c r="V49">
        <f>(Table1[[#This Row],[Target_Production_t]]/8)*Table1[[#This Row],[Downtime_hr]]</f>
        <v>0.58272500000000005</v>
      </c>
    </row>
    <row r="50" spans="1:22" x14ac:dyDescent="0.25">
      <c r="A50" s="1">
        <v>45662</v>
      </c>
      <c r="B50" s="1" t="str">
        <f>TEXT(Table1[[#This Row],[Date]],"mm")</f>
        <v>01</v>
      </c>
      <c r="C50" t="s">
        <v>23</v>
      </c>
      <c r="D50" t="s">
        <v>20</v>
      </c>
      <c r="E50">
        <v>40.78</v>
      </c>
      <c r="F50">
        <v>4.5199999999999996</v>
      </c>
      <c r="G50">
        <v>3.48</v>
      </c>
      <c r="H50">
        <v>23.41</v>
      </c>
      <c r="I50">
        <v>23.09</v>
      </c>
      <c r="J50">
        <v>0.33</v>
      </c>
      <c r="K50">
        <v>98.61</v>
      </c>
      <c r="L50">
        <v>56.5</v>
      </c>
      <c r="M50">
        <v>93.26</v>
      </c>
      <c r="N50">
        <v>51.96</v>
      </c>
      <c r="O50">
        <v>2.97</v>
      </c>
      <c r="P50">
        <v>1007.66</v>
      </c>
      <c r="Q50" s="42">
        <f>Table1[[#This Row],[Steam_Consumed_t]]/Table1[[#This Row],[Production_t]]</f>
        <v>0.12686885946176849</v>
      </c>
      <c r="R50" s="37">
        <f>Table1[[#This Row],[Power_Consumed_kWh]]/Table1[[#This Row],[Production_t]]</f>
        <v>43.043998291328492</v>
      </c>
      <c r="S50" t="str">
        <f>IF(Table1[[#This Row],[Quality_pct]]&lt;96,"Below Spec","Ok")</f>
        <v>Ok</v>
      </c>
      <c r="T50" t="str">
        <f>IF(Table1[Steam_Consumed_t]&gt;$O$4383,"ABNORMAL","NORMAL")</f>
        <v>NORMAL</v>
      </c>
      <c r="U50" t="str">
        <f>IF(Table1[Power_Consumed_kWh]&gt;$P$4383,"ABNORMAL","NORMAL")</f>
        <v>NORMAL</v>
      </c>
      <c r="V50">
        <f>(Table1[[#This Row],[Target_Production_t]]/8)*Table1[[#This Row],[Downtime_hr]]</f>
        <v>17.7393</v>
      </c>
    </row>
    <row r="51" spans="1:22" x14ac:dyDescent="0.25">
      <c r="A51" s="1">
        <v>45662</v>
      </c>
      <c r="B51" s="1" t="str">
        <f>TEXT(Table1[[#This Row],[Date]],"mm")</f>
        <v>01</v>
      </c>
      <c r="C51" t="s">
        <v>17</v>
      </c>
      <c r="D51" t="s">
        <v>19</v>
      </c>
      <c r="E51">
        <v>40.15</v>
      </c>
      <c r="F51">
        <v>7.3</v>
      </c>
      <c r="G51">
        <v>0.7</v>
      </c>
      <c r="H51">
        <v>35.380000000000003</v>
      </c>
      <c r="I51">
        <v>34.479999999999997</v>
      </c>
      <c r="J51">
        <v>0.89</v>
      </c>
      <c r="K51">
        <v>97.48</v>
      </c>
      <c r="L51">
        <v>91.25</v>
      </c>
      <c r="M51">
        <v>91.88</v>
      </c>
      <c r="N51">
        <v>81.73</v>
      </c>
      <c r="O51">
        <v>29.61</v>
      </c>
      <c r="P51">
        <v>2756.02</v>
      </c>
      <c r="Q51" s="42">
        <f>Table1[[#This Row],[Steam_Consumed_t]]/Table1[[#This Row],[Production_t]]</f>
        <v>0.83691351045788576</v>
      </c>
      <c r="R51" s="37">
        <f>Table1[[#This Row],[Power_Consumed_kWh]]/Table1[[#This Row],[Production_t]]</f>
        <v>77.897682306387779</v>
      </c>
      <c r="S51" t="str">
        <f>IF(Table1[[#This Row],[Quality_pct]]&lt;96,"Below Spec","Ok")</f>
        <v>Ok</v>
      </c>
      <c r="T51" t="str">
        <f>IF(Table1[Steam_Consumed_t]&gt;$O$4383,"ABNORMAL","NORMAL")</f>
        <v>NORMAL</v>
      </c>
      <c r="U51" t="str">
        <f>IF(Table1[Power_Consumed_kWh]&gt;$P$4383,"ABNORMAL","NORMAL")</f>
        <v>NORMAL</v>
      </c>
      <c r="V51">
        <f>(Table1[[#This Row],[Target_Production_t]]/8)*Table1[[#This Row],[Downtime_hr]]</f>
        <v>3.5131249999999996</v>
      </c>
    </row>
    <row r="52" spans="1:22" x14ac:dyDescent="0.25">
      <c r="A52" s="1">
        <v>45662</v>
      </c>
      <c r="B52" s="1" t="str">
        <f>TEXT(Table1[[#This Row],[Date]],"mm")</f>
        <v>01</v>
      </c>
      <c r="C52" t="s">
        <v>22</v>
      </c>
      <c r="D52" t="s">
        <v>19</v>
      </c>
      <c r="E52">
        <v>34.409999999999997</v>
      </c>
      <c r="F52">
        <v>7.32</v>
      </c>
      <c r="G52">
        <v>0.68</v>
      </c>
      <c r="H52">
        <v>31.7</v>
      </c>
      <c r="I52">
        <v>29.48</v>
      </c>
      <c r="J52">
        <v>2.2200000000000002</v>
      </c>
      <c r="K52">
        <v>92.99</v>
      </c>
      <c r="L52">
        <v>91.5</v>
      </c>
      <c r="M52">
        <v>100.57</v>
      </c>
      <c r="N52">
        <v>85.57</v>
      </c>
      <c r="O52">
        <v>33.65</v>
      </c>
      <c r="P52">
        <v>3062.22</v>
      </c>
      <c r="Q52" s="42">
        <f>Table1[[#This Row],[Steam_Consumed_t]]/Table1[[#This Row],[Production_t]]</f>
        <v>1.0615141955835963</v>
      </c>
      <c r="R52" s="37">
        <f>Table1[[#This Row],[Power_Consumed_kWh]]/Table1[[#This Row],[Production_t]]</f>
        <v>96.6</v>
      </c>
      <c r="S52" t="str">
        <f>IF(Table1[[#This Row],[Quality_pct]]&lt;96,"Below Spec","Ok")</f>
        <v>Below Spec</v>
      </c>
      <c r="T52" t="str">
        <f>IF(Table1[Steam_Consumed_t]&gt;$O$4383,"ABNORMAL","NORMAL")</f>
        <v>NORMAL</v>
      </c>
      <c r="U52" t="str">
        <f>IF(Table1[Power_Consumed_kWh]&gt;$P$4383,"ABNORMAL","NORMAL")</f>
        <v>NORMAL</v>
      </c>
      <c r="V52">
        <f>(Table1[[#This Row],[Target_Production_t]]/8)*Table1[[#This Row],[Downtime_hr]]</f>
        <v>2.9248499999999997</v>
      </c>
    </row>
    <row r="53" spans="1:22" x14ac:dyDescent="0.25">
      <c r="A53" s="1">
        <v>45662</v>
      </c>
      <c r="B53" s="1" t="str">
        <f>TEXT(Table1[[#This Row],[Date]],"mm")</f>
        <v>01</v>
      </c>
      <c r="C53" t="s">
        <v>17</v>
      </c>
      <c r="D53" t="s">
        <v>20</v>
      </c>
      <c r="E53">
        <v>38.92</v>
      </c>
      <c r="F53">
        <v>7.36</v>
      </c>
      <c r="G53">
        <v>0.64</v>
      </c>
      <c r="H53">
        <v>35.32</v>
      </c>
      <c r="I53">
        <v>34.85</v>
      </c>
      <c r="J53">
        <v>0.48</v>
      </c>
      <c r="K53">
        <v>98.65</v>
      </c>
      <c r="L53">
        <v>92</v>
      </c>
      <c r="M53">
        <v>91.26</v>
      </c>
      <c r="N53">
        <v>82.83</v>
      </c>
      <c r="O53">
        <v>27.06</v>
      </c>
      <c r="P53">
        <v>2984.18</v>
      </c>
      <c r="Q53" s="42">
        <f>Table1[[#This Row],[Steam_Consumed_t]]/Table1[[#This Row],[Production_t]]</f>
        <v>0.76613816534541335</v>
      </c>
      <c r="R53" s="37">
        <f>Table1[[#This Row],[Power_Consumed_kWh]]/Table1[[#This Row],[Production_t]]</f>
        <v>84.489807474518685</v>
      </c>
      <c r="S53" t="str">
        <f>IF(Table1[[#This Row],[Quality_pct]]&lt;96,"Below Spec","Ok")</f>
        <v>Ok</v>
      </c>
      <c r="T53" t="str">
        <f>IF(Table1[Steam_Consumed_t]&gt;$O$4383,"ABNORMAL","NORMAL")</f>
        <v>NORMAL</v>
      </c>
      <c r="U53" t="str">
        <f>IF(Table1[Power_Consumed_kWh]&gt;$P$4383,"ABNORMAL","NORMAL")</f>
        <v>NORMAL</v>
      </c>
      <c r="V53">
        <f>(Table1[[#This Row],[Target_Production_t]]/8)*Table1[[#This Row],[Downtime_hr]]</f>
        <v>3.1136000000000004</v>
      </c>
    </row>
    <row r="54" spans="1:22" x14ac:dyDescent="0.25">
      <c r="A54" s="1">
        <v>45662</v>
      </c>
      <c r="B54" s="1" t="str">
        <f>TEXT(Table1[[#This Row],[Date]],"mm")</f>
        <v>01</v>
      </c>
      <c r="C54" t="s">
        <v>23</v>
      </c>
      <c r="D54" t="s">
        <v>18</v>
      </c>
      <c r="E54">
        <v>42.7</v>
      </c>
      <c r="F54">
        <v>7.42</v>
      </c>
      <c r="G54">
        <v>0.57999999999999996</v>
      </c>
      <c r="H54">
        <v>36.950000000000003</v>
      </c>
      <c r="I54">
        <v>36.36</v>
      </c>
      <c r="J54">
        <v>0.6</v>
      </c>
      <c r="K54">
        <v>98.38</v>
      </c>
      <c r="L54">
        <v>92.75</v>
      </c>
      <c r="M54">
        <v>100.8</v>
      </c>
      <c r="N54">
        <v>91.98</v>
      </c>
      <c r="O54">
        <v>3.01</v>
      </c>
      <c r="P54">
        <v>1402.39</v>
      </c>
      <c r="Q54" s="42">
        <f>Table1[[#This Row],[Steam_Consumed_t]]/Table1[[#This Row],[Production_t]]</f>
        <v>8.1461434370771302E-2</v>
      </c>
      <c r="R54" s="37">
        <f>Table1[[#This Row],[Power_Consumed_kWh]]/Table1[[#This Row],[Production_t]]</f>
        <v>37.953721244925575</v>
      </c>
      <c r="S54" t="str">
        <f>IF(Table1[[#This Row],[Quality_pct]]&lt;96,"Below Spec","Ok")</f>
        <v>Ok</v>
      </c>
      <c r="T54" t="str">
        <f>IF(Table1[Steam_Consumed_t]&gt;$O$4383,"ABNORMAL","NORMAL")</f>
        <v>NORMAL</v>
      </c>
      <c r="U54" t="str">
        <f>IF(Table1[Power_Consumed_kWh]&gt;$P$4383,"ABNORMAL","NORMAL")</f>
        <v>NORMAL</v>
      </c>
      <c r="V54">
        <f>(Table1[[#This Row],[Target_Production_t]]/8)*Table1[[#This Row],[Downtime_hr]]</f>
        <v>3.0957499999999998</v>
      </c>
    </row>
    <row r="55" spans="1:22" x14ac:dyDescent="0.25">
      <c r="A55" s="1">
        <v>45662</v>
      </c>
      <c r="B55" s="1" t="str">
        <f>TEXT(Table1[[#This Row],[Date]],"mm")</f>
        <v>01</v>
      </c>
      <c r="C55" t="s">
        <v>17</v>
      </c>
      <c r="D55" t="s">
        <v>18</v>
      </c>
      <c r="E55">
        <v>40.76</v>
      </c>
      <c r="F55">
        <v>7.43</v>
      </c>
      <c r="G55">
        <v>0.56999999999999995</v>
      </c>
      <c r="H55">
        <v>33.6</v>
      </c>
      <c r="I55">
        <v>32.67</v>
      </c>
      <c r="J55">
        <v>0.92</v>
      </c>
      <c r="K55">
        <v>97.25</v>
      </c>
      <c r="L55">
        <v>92.88</v>
      </c>
      <c r="M55">
        <v>95.08</v>
      </c>
      <c r="N55">
        <v>85.88</v>
      </c>
      <c r="O55">
        <v>28.18</v>
      </c>
      <c r="P55">
        <v>2672.37</v>
      </c>
      <c r="Q55" s="42">
        <f>Table1[[#This Row],[Steam_Consumed_t]]/Table1[[#This Row],[Production_t]]</f>
        <v>0.8386904761904761</v>
      </c>
      <c r="R55" s="37">
        <f>Table1[[#This Row],[Power_Consumed_kWh]]/Table1[[#This Row],[Production_t]]</f>
        <v>79.534821428571419</v>
      </c>
      <c r="S55" t="str">
        <f>IF(Table1[[#This Row],[Quality_pct]]&lt;96,"Below Spec","Ok")</f>
        <v>Ok</v>
      </c>
      <c r="T55" t="str">
        <f>IF(Table1[Steam_Consumed_t]&gt;$O$4383,"ABNORMAL","NORMAL")</f>
        <v>NORMAL</v>
      </c>
      <c r="U55" t="str">
        <f>IF(Table1[Power_Consumed_kWh]&gt;$P$4383,"ABNORMAL","NORMAL")</f>
        <v>NORMAL</v>
      </c>
      <c r="V55">
        <f>(Table1[[#This Row],[Target_Production_t]]/8)*Table1[[#This Row],[Downtime_hr]]</f>
        <v>2.9041499999999996</v>
      </c>
    </row>
    <row r="56" spans="1:22" x14ac:dyDescent="0.25">
      <c r="A56" s="1">
        <v>45662</v>
      </c>
      <c r="B56" s="1" t="str">
        <f>TEXT(Table1[[#This Row],[Date]],"mm")</f>
        <v>01</v>
      </c>
      <c r="C56" t="s">
        <v>21</v>
      </c>
      <c r="D56" t="s">
        <v>18</v>
      </c>
      <c r="E56">
        <v>36.880000000000003</v>
      </c>
      <c r="F56">
        <v>7.52</v>
      </c>
      <c r="G56">
        <v>0.48</v>
      </c>
      <c r="H56">
        <v>36.229999999999997</v>
      </c>
      <c r="I56">
        <v>34.83</v>
      </c>
      <c r="J56">
        <v>1.4</v>
      </c>
      <c r="K56">
        <v>96.14</v>
      </c>
      <c r="L56">
        <v>94</v>
      </c>
      <c r="M56">
        <v>98.93</v>
      </c>
      <c r="N56">
        <v>89.41</v>
      </c>
      <c r="O56">
        <v>50.11</v>
      </c>
      <c r="P56">
        <v>4282.8900000000003</v>
      </c>
      <c r="Q56" s="42">
        <f>Table1[[#This Row],[Steam_Consumed_t]]/Table1[[#This Row],[Production_t]]</f>
        <v>1.383107921611924</v>
      </c>
      <c r="R56" s="37">
        <f>Table1[[#This Row],[Power_Consumed_kWh]]/Table1[[#This Row],[Production_t]]</f>
        <v>118.21391112337844</v>
      </c>
      <c r="S56" t="str">
        <f>IF(Table1[[#This Row],[Quality_pct]]&lt;96,"Below Spec","Ok")</f>
        <v>Ok</v>
      </c>
      <c r="T56" t="str">
        <f>IF(Table1[Steam_Consumed_t]&gt;$O$4383,"ABNORMAL","NORMAL")</f>
        <v>NORMAL</v>
      </c>
      <c r="U56" t="str">
        <f>IF(Table1[Power_Consumed_kWh]&gt;$P$4383,"ABNORMAL","NORMAL")</f>
        <v>ABNORMAL</v>
      </c>
      <c r="V56">
        <f>(Table1[[#This Row],[Target_Production_t]]/8)*Table1[[#This Row],[Downtime_hr]]</f>
        <v>2.2128000000000001</v>
      </c>
    </row>
    <row r="57" spans="1:22" x14ac:dyDescent="0.25">
      <c r="A57" s="1">
        <v>45662</v>
      </c>
      <c r="B57" s="1" t="str">
        <f>TEXT(Table1[[#This Row],[Date]],"mm")</f>
        <v>01</v>
      </c>
      <c r="C57" t="s">
        <v>21</v>
      </c>
      <c r="D57" t="s">
        <v>20</v>
      </c>
      <c r="E57">
        <v>35.22</v>
      </c>
      <c r="F57">
        <v>7.61</v>
      </c>
      <c r="G57">
        <v>0.39</v>
      </c>
      <c r="H57">
        <v>33.81</v>
      </c>
      <c r="I57">
        <v>32.950000000000003</v>
      </c>
      <c r="J57">
        <v>0.86</v>
      </c>
      <c r="K57">
        <v>97.46</v>
      </c>
      <c r="L57">
        <v>95.12</v>
      </c>
      <c r="M57">
        <v>95.79</v>
      </c>
      <c r="N57">
        <v>88.8</v>
      </c>
      <c r="O57">
        <v>50.39</v>
      </c>
      <c r="P57">
        <v>4063.73</v>
      </c>
      <c r="Q57" s="42">
        <f>Table1[[#This Row],[Steam_Consumed_t]]/Table1[[#This Row],[Production_t]]</f>
        <v>1.4903874593315587</v>
      </c>
      <c r="R57" s="37">
        <f>Table1[[#This Row],[Power_Consumed_kWh]]/Table1[[#This Row],[Production_t]]</f>
        <v>120.19313812481514</v>
      </c>
      <c r="S57" t="str">
        <f>IF(Table1[[#This Row],[Quality_pct]]&lt;96,"Below Spec","Ok")</f>
        <v>Ok</v>
      </c>
      <c r="T57" t="str">
        <f>IF(Table1[Steam_Consumed_t]&gt;$O$4383,"ABNORMAL","NORMAL")</f>
        <v>NORMAL</v>
      </c>
      <c r="U57" t="str">
        <f>IF(Table1[Power_Consumed_kWh]&gt;$P$4383,"ABNORMAL","NORMAL")</f>
        <v>NORMAL</v>
      </c>
      <c r="V57">
        <f>(Table1[[#This Row],[Target_Production_t]]/8)*Table1[[#This Row],[Downtime_hr]]</f>
        <v>1.7169749999999999</v>
      </c>
    </row>
    <row r="58" spans="1:22" x14ac:dyDescent="0.25">
      <c r="A58" s="1">
        <v>45662</v>
      </c>
      <c r="B58" s="1" t="str">
        <f>TEXT(Table1[[#This Row],[Date]],"mm")</f>
        <v>01</v>
      </c>
      <c r="C58" t="s">
        <v>22</v>
      </c>
      <c r="D58" t="s">
        <v>20</v>
      </c>
      <c r="E58">
        <v>33.36</v>
      </c>
      <c r="F58">
        <v>7.61</v>
      </c>
      <c r="G58">
        <v>0.39</v>
      </c>
      <c r="H58">
        <v>29.65</v>
      </c>
      <c r="I58">
        <v>28.73</v>
      </c>
      <c r="J58">
        <v>0.92</v>
      </c>
      <c r="K58">
        <v>96.9</v>
      </c>
      <c r="L58">
        <v>95.12</v>
      </c>
      <c r="M58">
        <v>94.89</v>
      </c>
      <c r="N58">
        <v>87.47</v>
      </c>
      <c r="O58">
        <v>32.4</v>
      </c>
      <c r="P58">
        <v>2761.87</v>
      </c>
      <c r="Q58" s="42">
        <f>Table1[[#This Row],[Steam_Consumed_t]]/Table1[[#This Row],[Production_t]]</f>
        <v>1.0927487352445193</v>
      </c>
      <c r="R58" s="37">
        <f>Table1[[#This Row],[Power_Consumed_kWh]]/Table1[[#This Row],[Production_t]]</f>
        <v>93.14907251264755</v>
      </c>
      <c r="S58" t="str">
        <f>IF(Table1[[#This Row],[Quality_pct]]&lt;96,"Below Spec","Ok")</f>
        <v>Ok</v>
      </c>
      <c r="T58" t="str">
        <f>IF(Table1[Steam_Consumed_t]&gt;$O$4383,"ABNORMAL","NORMAL")</f>
        <v>NORMAL</v>
      </c>
      <c r="U58" t="str">
        <f>IF(Table1[Power_Consumed_kWh]&gt;$P$4383,"ABNORMAL","NORMAL")</f>
        <v>NORMAL</v>
      </c>
      <c r="V58">
        <f>(Table1[[#This Row],[Target_Production_t]]/8)*Table1[[#This Row],[Downtime_hr]]</f>
        <v>1.6263000000000001</v>
      </c>
    </row>
    <row r="59" spans="1:22" x14ac:dyDescent="0.25">
      <c r="A59" s="1">
        <v>45662</v>
      </c>
      <c r="B59" s="1" t="str">
        <f>TEXT(Table1[[#This Row],[Date]],"mm")</f>
        <v>01</v>
      </c>
      <c r="C59" t="s">
        <v>22</v>
      </c>
      <c r="D59" t="s">
        <v>18</v>
      </c>
      <c r="E59">
        <v>34.94</v>
      </c>
      <c r="F59">
        <v>7.76</v>
      </c>
      <c r="G59">
        <v>0.24</v>
      </c>
      <c r="H59">
        <v>31.75</v>
      </c>
      <c r="I59">
        <v>30.69</v>
      </c>
      <c r="J59">
        <v>1.06</v>
      </c>
      <c r="K59">
        <v>96.65</v>
      </c>
      <c r="L59">
        <v>97</v>
      </c>
      <c r="M59">
        <v>92.31</v>
      </c>
      <c r="N59">
        <v>86.54</v>
      </c>
      <c r="O59">
        <v>34.79</v>
      </c>
      <c r="P59">
        <v>2992.73</v>
      </c>
      <c r="Q59" s="42">
        <f>Table1[[#This Row],[Steam_Consumed_t]]/Table1[[#This Row],[Production_t]]</f>
        <v>1.095748031496063</v>
      </c>
      <c r="R59" s="37">
        <f>Table1[[#This Row],[Power_Consumed_kWh]]/Table1[[#This Row],[Production_t]]</f>
        <v>94.259212598425194</v>
      </c>
      <c r="S59" t="str">
        <f>IF(Table1[[#This Row],[Quality_pct]]&lt;96,"Below Spec","Ok")</f>
        <v>Ok</v>
      </c>
      <c r="T59" t="str">
        <f>IF(Table1[Steam_Consumed_t]&gt;$O$4383,"ABNORMAL","NORMAL")</f>
        <v>NORMAL</v>
      </c>
      <c r="U59" t="str">
        <f>IF(Table1[Power_Consumed_kWh]&gt;$P$4383,"ABNORMAL","NORMAL")</f>
        <v>NORMAL</v>
      </c>
      <c r="V59">
        <f>(Table1[[#This Row],[Target_Production_t]]/8)*Table1[[#This Row],[Downtime_hr]]</f>
        <v>1.0481999999999998</v>
      </c>
    </row>
    <row r="60" spans="1:22" x14ac:dyDescent="0.25">
      <c r="A60" s="1">
        <v>45662</v>
      </c>
      <c r="B60" s="1" t="str">
        <f>TEXT(Table1[[#This Row],[Date]],"mm")</f>
        <v>01</v>
      </c>
      <c r="C60" t="s">
        <v>21</v>
      </c>
      <c r="D60" t="s">
        <v>19</v>
      </c>
      <c r="E60">
        <v>36.32</v>
      </c>
      <c r="F60">
        <v>7.83</v>
      </c>
      <c r="G60">
        <v>0.17</v>
      </c>
      <c r="H60">
        <v>34.22</v>
      </c>
      <c r="I60">
        <v>33.700000000000003</v>
      </c>
      <c r="J60">
        <v>0.52</v>
      </c>
      <c r="K60">
        <v>98.48</v>
      </c>
      <c r="L60">
        <v>97.88</v>
      </c>
      <c r="M60">
        <v>97.41</v>
      </c>
      <c r="N60">
        <v>93.89</v>
      </c>
      <c r="O60">
        <v>49.37</v>
      </c>
      <c r="P60">
        <v>4047.75</v>
      </c>
      <c r="Q60" s="42">
        <f>Table1[[#This Row],[Steam_Consumed_t]]/Table1[[#This Row],[Production_t]]</f>
        <v>1.4427235534774985</v>
      </c>
      <c r="R60" s="37">
        <f>Table1[[#This Row],[Power_Consumed_kWh]]/Table1[[#This Row],[Production_t]]</f>
        <v>118.28609000584454</v>
      </c>
      <c r="S60" t="str">
        <f>IF(Table1[[#This Row],[Quality_pct]]&lt;96,"Below Spec","Ok")</f>
        <v>Ok</v>
      </c>
      <c r="T60" t="str">
        <f>IF(Table1[Steam_Consumed_t]&gt;$O$4383,"ABNORMAL","NORMAL")</f>
        <v>NORMAL</v>
      </c>
      <c r="U60" t="str">
        <f>IF(Table1[Power_Consumed_kWh]&gt;$P$4383,"ABNORMAL","NORMAL")</f>
        <v>NORMAL</v>
      </c>
      <c r="V60">
        <f>(Table1[[#This Row],[Target_Production_t]]/8)*Table1[[#This Row],[Downtime_hr]]</f>
        <v>0.77180000000000004</v>
      </c>
    </row>
    <row r="61" spans="1:22" x14ac:dyDescent="0.25">
      <c r="A61" s="1">
        <v>45662</v>
      </c>
      <c r="B61" s="1" t="str">
        <f>TEXT(Table1[[#This Row],[Date]],"mm")</f>
        <v>01</v>
      </c>
      <c r="C61" t="s">
        <v>23</v>
      </c>
      <c r="D61" t="s">
        <v>19</v>
      </c>
      <c r="E61">
        <v>42.06</v>
      </c>
      <c r="F61">
        <v>7.83</v>
      </c>
      <c r="G61">
        <v>0.17</v>
      </c>
      <c r="H61">
        <v>36.43</v>
      </c>
      <c r="I61">
        <v>36.18</v>
      </c>
      <c r="J61">
        <v>0.26</v>
      </c>
      <c r="K61">
        <v>99.3</v>
      </c>
      <c r="L61">
        <v>97.88</v>
      </c>
      <c r="M61">
        <v>93.65</v>
      </c>
      <c r="N61">
        <v>91.02</v>
      </c>
      <c r="O61">
        <v>3.26</v>
      </c>
      <c r="P61">
        <v>1470.32</v>
      </c>
      <c r="Q61" s="42">
        <f>Table1[[#This Row],[Steam_Consumed_t]]/Table1[[#This Row],[Production_t]]</f>
        <v>8.9486686796596202E-2</v>
      </c>
      <c r="R61" s="37">
        <f>Table1[[#This Row],[Power_Consumed_kWh]]/Table1[[#This Row],[Production_t]]</f>
        <v>40.360142739500411</v>
      </c>
      <c r="S61" t="str">
        <f>IF(Table1[[#This Row],[Quality_pct]]&lt;96,"Below Spec","Ok")</f>
        <v>Ok</v>
      </c>
      <c r="T61" t="str">
        <f>IF(Table1[Steam_Consumed_t]&gt;$O$4383,"ABNORMAL","NORMAL")</f>
        <v>NORMAL</v>
      </c>
      <c r="U61" t="str">
        <f>IF(Table1[Power_Consumed_kWh]&gt;$P$4383,"ABNORMAL","NORMAL")</f>
        <v>NORMAL</v>
      </c>
      <c r="V61">
        <f>(Table1[[#This Row],[Target_Production_t]]/8)*Table1[[#This Row],[Downtime_hr]]</f>
        <v>0.8937750000000001</v>
      </c>
    </row>
    <row r="62" spans="1:22" x14ac:dyDescent="0.25">
      <c r="A62" s="1">
        <v>45663</v>
      </c>
      <c r="B62" s="1" t="str">
        <f>TEXT(Table1[[#This Row],[Date]],"mm")</f>
        <v>01</v>
      </c>
      <c r="C62" t="s">
        <v>23</v>
      </c>
      <c r="D62" t="s">
        <v>18</v>
      </c>
      <c r="E62">
        <v>44.81</v>
      </c>
      <c r="F62">
        <v>7.23</v>
      </c>
      <c r="G62">
        <v>0.77</v>
      </c>
      <c r="H62">
        <v>36.96</v>
      </c>
      <c r="I62">
        <v>36.46</v>
      </c>
      <c r="J62">
        <v>0.51</v>
      </c>
      <c r="K62">
        <v>98.63</v>
      </c>
      <c r="L62">
        <v>90.38</v>
      </c>
      <c r="M62">
        <v>95.22</v>
      </c>
      <c r="N62">
        <v>84.88</v>
      </c>
      <c r="O62">
        <v>4.29</v>
      </c>
      <c r="P62">
        <v>1426.51</v>
      </c>
      <c r="Q62" s="42">
        <f>Table1[[#This Row],[Steam_Consumed_t]]/Table1[[#This Row],[Production_t]]</f>
        <v>0.11607142857142858</v>
      </c>
      <c r="R62" s="37">
        <f>Table1[[#This Row],[Power_Consumed_kWh]]/Table1[[#This Row],[Production_t]]</f>
        <v>38.59604978354978</v>
      </c>
      <c r="S62" t="str">
        <f>IF(Table1[[#This Row],[Quality_pct]]&lt;96,"Below Spec","Ok")</f>
        <v>Ok</v>
      </c>
      <c r="T62" t="str">
        <f>IF(Table1[Steam_Consumed_t]&gt;$O$4383,"ABNORMAL","NORMAL")</f>
        <v>NORMAL</v>
      </c>
      <c r="U62" t="str">
        <f>IF(Table1[Power_Consumed_kWh]&gt;$P$4383,"ABNORMAL","NORMAL")</f>
        <v>NORMAL</v>
      </c>
      <c r="V62">
        <f>(Table1[[#This Row],[Target_Production_t]]/8)*Table1[[#This Row],[Downtime_hr]]</f>
        <v>4.3129625000000003</v>
      </c>
    </row>
    <row r="63" spans="1:22" x14ac:dyDescent="0.25">
      <c r="A63" s="1">
        <v>45663</v>
      </c>
      <c r="B63" s="1" t="str">
        <f>TEXT(Table1[[#This Row],[Date]],"mm")</f>
        <v>01</v>
      </c>
      <c r="C63" t="s">
        <v>22</v>
      </c>
      <c r="D63" t="s">
        <v>18</v>
      </c>
      <c r="E63">
        <v>36.659999999999997</v>
      </c>
      <c r="F63">
        <v>7.44</v>
      </c>
      <c r="G63">
        <v>0.56000000000000005</v>
      </c>
      <c r="H63">
        <v>35.21</v>
      </c>
      <c r="I63">
        <v>34.35</v>
      </c>
      <c r="J63">
        <v>0.86</v>
      </c>
      <c r="K63">
        <v>97.57</v>
      </c>
      <c r="L63">
        <v>93</v>
      </c>
      <c r="M63">
        <v>92.81</v>
      </c>
      <c r="N63">
        <v>84.22</v>
      </c>
      <c r="O63">
        <v>39.86</v>
      </c>
      <c r="P63">
        <v>3378.25</v>
      </c>
      <c r="Q63" s="42">
        <f>Table1[[#This Row],[Steam_Consumed_t]]/Table1[[#This Row],[Production_t]]</f>
        <v>1.1320647543311559</v>
      </c>
      <c r="R63" s="37">
        <f>Table1[[#This Row],[Power_Consumed_kWh]]/Table1[[#This Row],[Production_t]]</f>
        <v>95.945754047145698</v>
      </c>
      <c r="S63" t="str">
        <f>IF(Table1[[#This Row],[Quality_pct]]&lt;96,"Below Spec","Ok")</f>
        <v>Ok</v>
      </c>
      <c r="T63" t="str">
        <f>IF(Table1[Steam_Consumed_t]&gt;$O$4383,"ABNORMAL","NORMAL")</f>
        <v>NORMAL</v>
      </c>
      <c r="U63" t="str">
        <f>IF(Table1[Power_Consumed_kWh]&gt;$P$4383,"ABNORMAL","NORMAL")</f>
        <v>NORMAL</v>
      </c>
      <c r="V63">
        <f>(Table1[[#This Row],[Target_Production_t]]/8)*Table1[[#This Row],[Downtime_hr]]</f>
        <v>2.5661999999999998</v>
      </c>
    </row>
    <row r="64" spans="1:22" x14ac:dyDescent="0.25">
      <c r="A64" s="1">
        <v>45663</v>
      </c>
      <c r="B64" s="1" t="str">
        <f>TEXT(Table1[[#This Row],[Date]],"mm")</f>
        <v>01</v>
      </c>
      <c r="C64" t="s">
        <v>22</v>
      </c>
      <c r="D64" t="s">
        <v>19</v>
      </c>
      <c r="E64">
        <v>36.11</v>
      </c>
      <c r="F64">
        <v>7.48</v>
      </c>
      <c r="G64">
        <v>0.52</v>
      </c>
      <c r="H64">
        <v>30.51</v>
      </c>
      <c r="I64">
        <v>30.09</v>
      </c>
      <c r="J64">
        <v>0.42</v>
      </c>
      <c r="K64">
        <v>98.62</v>
      </c>
      <c r="L64">
        <v>93.5</v>
      </c>
      <c r="M64">
        <v>96.97</v>
      </c>
      <c r="N64">
        <v>89.41</v>
      </c>
      <c r="O64">
        <v>33.299999999999997</v>
      </c>
      <c r="P64">
        <v>2738.84</v>
      </c>
      <c r="Q64" s="42">
        <f>Table1[[#This Row],[Steam_Consumed_t]]/Table1[[#This Row],[Production_t]]</f>
        <v>1.0914454277286134</v>
      </c>
      <c r="R64" s="37">
        <f>Table1[[#This Row],[Power_Consumed_kWh]]/Table1[[#This Row],[Production_t]]</f>
        <v>89.768600458865947</v>
      </c>
      <c r="S64" t="str">
        <f>IF(Table1[[#This Row],[Quality_pct]]&lt;96,"Below Spec","Ok")</f>
        <v>Ok</v>
      </c>
      <c r="T64" t="str">
        <f>IF(Table1[Steam_Consumed_t]&gt;$O$4383,"ABNORMAL","NORMAL")</f>
        <v>NORMAL</v>
      </c>
      <c r="U64" t="str">
        <f>IF(Table1[Power_Consumed_kWh]&gt;$P$4383,"ABNORMAL","NORMAL")</f>
        <v>NORMAL</v>
      </c>
      <c r="V64">
        <f>(Table1[[#This Row],[Target_Production_t]]/8)*Table1[[#This Row],[Downtime_hr]]</f>
        <v>2.3471500000000001</v>
      </c>
    </row>
    <row r="65" spans="1:22" x14ac:dyDescent="0.25">
      <c r="A65" s="1">
        <v>45663</v>
      </c>
      <c r="B65" s="1" t="str">
        <f>TEXT(Table1[[#This Row],[Date]],"mm")</f>
        <v>01</v>
      </c>
      <c r="C65" t="s">
        <v>17</v>
      </c>
      <c r="D65" t="s">
        <v>20</v>
      </c>
      <c r="E65">
        <v>40.85</v>
      </c>
      <c r="F65">
        <v>7.52</v>
      </c>
      <c r="G65">
        <v>0.48</v>
      </c>
      <c r="H65">
        <v>34.31</v>
      </c>
      <c r="I65">
        <v>33.72</v>
      </c>
      <c r="J65">
        <v>0.59</v>
      </c>
      <c r="K65">
        <v>98.29</v>
      </c>
      <c r="L65">
        <v>94</v>
      </c>
      <c r="M65">
        <v>93.13</v>
      </c>
      <c r="N65">
        <v>86.05</v>
      </c>
      <c r="O65">
        <v>31.42</v>
      </c>
      <c r="P65">
        <v>2905.94</v>
      </c>
      <c r="Q65" s="42">
        <f>Table1[[#This Row],[Steam_Consumed_t]]/Table1[[#This Row],[Production_t]]</f>
        <v>0.91576799766831829</v>
      </c>
      <c r="R65" s="37">
        <f>Table1[[#This Row],[Power_Consumed_kWh]]/Table1[[#This Row],[Production_t]]</f>
        <v>84.696589915476537</v>
      </c>
      <c r="S65" t="str">
        <f>IF(Table1[[#This Row],[Quality_pct]]&lt;96,"Below Spec","Ok")</f>
        <v>Ok</v>
      </c>
      <c r="T65" t="str">
        <f>IF(Table1[Steam_Consumed_t]&gt;$O$4383,"ABNORMAL","NORMAL")</f>
        <v>NORMAL</v>
      </c>
      <c r="U65" t="str">
        <f>IF(Table1[Power_Consumed_kWh]&gt;$P$4383,"ABNORMAL","NORMAL")</f>
        <v>NORMAL</v>
      </c>
      <c r="V65">
        <f>(Table1[[#This Row],[Target_Production_t]]/8)*Table1[[#This Row],[Downtime_hr]]</f>
        <v>2.4510000000000001</v>
      </c>
    </row>
    <row r="66" spans="1:22" x14ac:dyDescent="0.25">
      <c r="A66" s="1">
        <v>45663</v>
      </c>
      <c r="B66" s="1" t="str">
        <f>TEXT(Table1[[#This Row],[Date]],"mm")</f>
        <v>01</v>
      </c>
      <c r="C66" t="s">
        <v>21</v>
      </c>
      <c r="D66" t="s">
        <v>19</v>
      </c>
      <c r="E66">
        <v>38.119999999999997</v>
      </c>
      <c r="F66">
        <v>7.57</v>
      </c>
      <c r="G66">
        <v>0.43</v>
      </c>
      <c r="H66">
        <v>34.409999999999997</v>
      </c>
      <c r="I66">
        <v>34.21</v>
      </c>
      <c r="J66">
        <v>0.19</v>
      </c>
      <c r="K66">
        <v>99.44</v>
      </c>
      <c r="L66">
        <v>94.62</v>
      </c>
      <c r="M66">
        <v>94.15</v>
      </c>
      <c r="N66">
        <v>88.59</v>
      </c>
      <c r="O66">
        <v>50.43</v>
      </c>
      <c r="P66">
        <v>4011.1</v>
      </c>
      <c r="Q66" s="42">
        <f>Table1[[#This Row],[Steam_Consumed_t]]/Table1[[#This Row],[Production_t]]</f>
        <v>1.4655623365300785</v>
      </c>
      <c r="R66" s="37">
        <f>Table1[[#This Row],[Power_Consumed_kWh]]/Table1[[#This Row],[Production_t]]</f>
        <v>116.56785818076142</v>
      </c>
      <c r="S66" t="str">
        <f>IF(Table1[[#This Row],[Quality_pct]]&lt;96,"Below Spec","Ok")</f>
        <v>Ok</v>
      </c>
      <c r="T66" t="str">
        <f>IF(Table1[Steam_Consumed_t]&gt;$O$4383,"ABNORMAL","NORMAL")</f>
        <v>NORMAL</v>
      </c>
      <c r="U66" t="str">
        <f>IF(Table1[Power_Consumed_kWh]&gt;$P$4383,"ABNORMAL","NORMAL")</f>
        <v>NORMAL</v>
      </c>
      <c r="V66">
        <f>(Table1[[#This Row],[Target_Production_t]]/8)*Table1[[#This Row],[Downtime_hr]]</f>
        <v>2.04895</v>
      </c>
    </row>
    <row r="67" spans="1:22" x14ac:dyDescent="0.25">
      <c r="A67" s="1">
        <v>45663</v>
      </c>
      <c r="B67" s="1" t="str">
        <f>TEXT(Table1[[#This Row],[Date]],"mm")</f>
        <v>01</v>
      </c>
      <c r="C67" t="s">
        <v>21</v>
      </c>
      <c r="D67" t="s">
        <v>20</v>
      </c>
      <c r="E67">
        <v>36.96</v>
      </c>
      <c r="F67">
        <v>7.61</v>
      </c>
      <c r="G67">
        <v>0.39</v>
      </c>
      <c r="H67">
        <v>33.58</v>
      </c>
      <c r="I67">
        <v>33.549999999999997</v>
      </c>
      <c r="J67">
        <v>0.03</v>
      </c>
      <c r="K67">
        <v>99.92</v>
      </c>
      <c r="L67">
        <v>95.12</v>
      </c>
      <c r="M67">
        <v>92.32</v>
      </c>
      <c r="N67">
        <v>87.75</v>
      </c>
      <c r="O67">
        <v>49.59</v>
      </c>
      <c r="P67">
        <v>3969.16</v>
      </c>
      <c r="Q67" s="42">
        <f>Table1[[#This Row],[Steam_Consumed_t]]/Table1[[#This Row],[Production_t]]</f>
        <v>1.4767718880285887</v>
      </c>
      <c r="R67" s="37">
        <f>Table1[[#This Row],[Power_Consumed_kWh]]/Table1[[#This Row],[Production_t]]</f>
        <v>118.20011911852293</v>
      </c>
      <c r="S67" t="str">
        <f>IF(Table1[[#This Row],[Quality_pct]]&lt;96,"Below Spec","Ok")</f>
        <v>Ok</v>
      </c>
      <c r="T67" t="str">
        <f>IF(Table1[Steam_Consumed_t]&gt;$O$4383,"ABNORMAL","NORMAL")</f>
        <v>NORMAL</v>
      </c>
      <c r="U67" t="str">
        <f>IF(Table1[Power_Consumed_kWh]&gt;$P$4383,"ABNORMAL","NORMAL")</f>
        <v>NORMAL</v>
      </c>
      <c r="V67">
        <f>(Table1[[#This Row],[Target_Production_t]]/8)*Table1[[#This Row],[Downtime_hr]]</f>
        <v>1.8018000000000001</v>
      </c>
    </row>
    <row r="68" spans="1:22" x14ac:dyDescent="0.25">
      <c r="A68" s="1">
        <v>45663</v>
      </c>
      <c r="B68" s="1" t="str">
        <f>TEXT(Table1[[#This Row],[Date]],"mm")</f>
        <v>01</v>
      </c>
      <c r="C68" t="s">
        <v>23</v>
      </c>
      <c r="D68" t="s">
        <v>19</v>
      </c>
      <c r="E68">
        <v>44.14</v>
      </c>
      <c r="F68">
        <v>7.69</v>
      </c>
      <c r="G68">
        <v>0.31</v>
      </c>
      <c r="H68">
        <v>41.49</v>
      </c>
      <c r="I68">
        <v>41.3</v>
      </c>
      <c r="J68">
        <v>0.19</v>
      </c>
      <c r="K68">
        <v>99.54</v>
      </c>
      <c r="L68">
        <v>96.12</v>
      </c>
      <c r="M68">
        <v>91.63</v>
      </c>
      <c r="N68">
        <v>87.67</v>
      </c>
      <c r="O68">
        <v>5.96</v>
      </c>
      <c r="P68">
        <v>1863.46</v>
      </c>
      <c r="Q68" s="42">
        <f>Table1[[#This Row],[Steam_Consumed_t]]/Table1[[#This Row],[Production_t]]</f>
        <v>0.14364907206555796</v>
      </c>
      <c r="R68" s="37">
        <f>Table1[[#This Row],[Power_Consumed_kWh]]/Table1[[#This Row],[Production_t]]</f>
        <v>44.91347312605447</v>
      </c>
      <c r="S68" t="str">
        <f>IF(Table1[[#This Row],[Quality_pct]]&lt;96,"Below Spec","Ok")</f>
        <v>Ok</v>
      </c>
      <c r="T68" t="str">
        <f>IF(Table1[Steam_Consumed_t]&gt;$O$4383,"ABNORMAL","NORMAL")</f>
        <v>NORMAL</v>
      </c>
      <c r="U68" t="str">
        <f>IF(Table1[Power_Consumed_kWh]&gt;$P$4383,"ABNORMAL","NORMAL")</f>
        <v>NORMAL</v>
      </c>
      <c r="V68">
        <f>(Table1[[#This Row],[Target_Production_t]]/8)*Table1[[#This Row],[Downtime_hr]]</f>
        <v>1.7104250000000001</v>
      </c>
    </row>
    <row r="69" spans="1:22" x14ac:dyDescent="0.25">
      <c r="A69" s="1">
        <v>45663</v>
      </c>
      <c r="B69" s="1" t="str">
        <f>TEXT(Table1[[#This Row],[Date]],"mm")</f>
        <v>01</v>
      </c>
      <c r="C69" t="s">
        <v>23</v>
      </c>
      <c r="D69" t="s">
        <v>20</v>
      </c>
      <c r="E69">
        <v>42.79</v>
      </c>
      <c r="F69">
        <v>7.7</v>
      </c>
      <c r="G69">
        <v>0.3</v>
      </c>
      <c r="H69">
        <v>41.85</v>
      </c>
      <c r="I69">
        <v>41.63</v>
      </c>
      <c r="J69">
        <v>0.22</v>
      </c>
      <c r="K69">
        <v>99.48</v>
      </c>
      <c r="L69">
        <v>96.25</v>
      </c>
      <c r="M69">
        <v>93.16</v>
      </c>
      <c r="N69">
        <v>89.2</v>
      </c>
      <c r="O69">
        <v>3.71</v>
      </c>
      <c r="P69">
        <v>1847.24</v>
      </c>
      <c r="Q69" s="42">
        <f>Table1[[#This Row],[Steam_Consumed_t]]/Table1[[#This Row],[Production_t]]</f>
        <v>8.864994026284348E-2</v>
      </c>
      <c r="R69" s="37">
        <f>Table1[[#This Row],[Power_Consumed_kWh]]/Table1[[#This Row],[Production_t]]</f>
        <v>44.139545997610512</v>
      </c>
      <c r="S69" t="str">
        <f>IF(Table1[[#This Row],[Quality_pct]]&lt;96,"Below Spec","Ok")</f>
        <v>Ok</v>
      </c>
      <c r="T69" t="str">
        <f>IF(Table1[Steam_Consumed_t]&gt;$O$4383,"ABNORMAL","NORMAL")</f>
        <v>NORMAL</v>
      </c>
      <c r="U69" t="str">
        <f>IF(Table1[Power_Consumed_kWh]&gt;$P$4383,"ABNORMAL","NORMAL")</f>
        <v>NORMAL</v>
      </c>
      <c r="V69">
        <f>(Table1[[#This Row],[Target_Production_t]]/8)*Table1[[#This Row],[Downtime_hr]]</f>
        <v>1.604625</v>
      </c>
    </row>
    <row r="70" spans="1:22" x14ac:dyDescent="0.25">
      <c r="A70" s="1">
        <v>45663</v>
      </c>
      <c r="B70" s="1" t="str">
        <f>TEXT(Table1[[#This Row],[Date]],"mm")</f>
        <v>01</v>
      </c>
      <c r="C70" t="s">
        <v>17</v>
      </c>
      <c r="D70" t="s">
        <v>18</v>
      </c>
      <c r="E70">
        <v>42.77</v>
      </c>
      <c r="F70">
        <v>7.71</v>
      </c>
      <c r="G70">
        <v>0.28999999999999998</v>
      </c>
      <c r="H70">
        <v>39.520000000000003</v>
      </c>
      <c r="I70">
        <v>38.28</v>
      </c>
      <c r="J70">
        <v>1.24</v>
      </c>
      <c r="K70">
        <v>96.85</v>
      </c>
      <c r="L70">
        <v>96.38</v>
      </c>
      <c r="M70">
        <v>95</v>
      </c>
      <c r="N70">
        <v>88.68</v>
      </c>
      <c r="O70">
        <v>33.090000000000003</v>
      </c>
      <c r="P70">
        <v>3345.05</v>
      </c>
      <c r="Q70" s="42">
        <f>Table1[[#This Row],[Steam_Consumed_t]]/Table1[[#This Row],[Production_t]]</f>
        <v>0.8372975708502024</v>
      </c>
      <c r="R70" s="37">
        <f>Table1[[#This Row],[Power_Consumed_kWh]]/Table1[[#This Row],[Production_t]]</f>
        <v>84.641953441295541</v>
      </c>
      <c r="S70" t="str">
        <f>IF(Table1[[#This Row],[Quality_pct]]&lt;96,"Below Spec","Ok")</f>
        <v>Ok</v>
      </c>
      <c r="T70" t="str">
        <f>IF(Table1[Steam_Consumed_t]&gt;$O$4383,"ABNORMAL","NORMAL")</f>
        <v>NORMAL</v>
      </c>
      <c r="U70" t="str">
        <f>IF(Table1[Power_Consumed_kWh]&gt;$P$4383,"ABNORMAL","NORMAL")</f>
        <v>NORMAL</v>
      </c>
      <c r="V70">
        <f>(Table1[[#This Row],[Target_Production_t]]/8)*Table1[[#This Row],[Downtime_hr]]</f>
        <v>1.5504125</v>
      </c>
    </row>
    <row r="71" spans="1:22" x14ac:dyDescent="0.25">
      <c r="A71" s="1">
        <v>45663</v>
      </c>
      <c r="B71" s="1" t="str">
        <f>TEXT(Table1[[#This Row],[Date]],"mm")</f>
        <v>01</v>
      </c>
      <c r="C71" t="s">
        <v>22</v>
      </c>
      <c r="D71" t="s">
        <v>20</v>
      </c>
      <c r="E71">
        <v>35.01</v>
      </c>
      <c r="F71">
        <v>7.74</v>
      </c>
      <c r="G71">
        <v>0.26</v>
      </c>
      <c r="H71">
        <v>34.090000000000003</v>
      </c>
      <c r="I71">
        <v>33.49</v>
      </c>
      <c r="J71">
        <v>0.6</v>
      </c>
      <c r="K71">
        <v>98.24</v>
      </c>
      <c r="L71">
        <v>96.75</v>
      </c>
      <c r="M71">
        <v>96.96</v>
      </c>
      <c r="N71">
        <v>92.16</v>
      </c>
      <c r="O71">
        <v>38.68</v>
      </c>
      <c r="P71">
        <v>3262.11</v>
      </c>
      <c r="Q71" s="42">
        <f>Table1[[#This Row],[Steam_Consumed_t]]/Table1[[#This Row],[Production_t]]</f>
        <v>1.1346435904957464</v>
      </c>
      <c r="R71" s="37">
        <f>Table1[[#This Row],[Power_Consumed_kWh]]/Table1[[#This Row],[Production_t]]</f>
        <v>95.691111762980341</v>
      </c>
      <c r="S71" t="str">
        <f>IF(Table1[[#This Row],[Quality_pct]]&lt;96,"Below Spec","Ok")</f>
        <v>Ok</v>
      </c>
      <c r="T71" t="str">
        <f>IF(Table1[Steam_Consumed_t]&gt;$O$4383,"ABNORMAL","NORMAL")</f>
        <v>NORMAL</v>
      </c>
      <c r="U71" t="str">
        <f>IF(Table1[Power_Consumed_kWh]&gt;$P$4383,"ABNORMAL","NORMAL")</f>
        <v>NORMAL</v>
      </c>
      <c r="V71">
        <f>(Table1[[#This Row],[Target_Production_t]]/8)*Table1[[#This Row],[Downtime_hr]]</f>
        <v>1.1378249999999999</v>
      </c>
    </row>
    <row r="72" spans="1:22" x14ac:dyDescent="0.25">
      <c r="A72" s="1">
        <v>45663</v>
      </c>
      <c r="B72" s="1" t="str">
        <f>TEXT(Table1[[#This Row],[Date]],"mm")</f>
        <v>01</v>
      </c>
      <c r="C72" t="s">
        <v>17</v>
      </c>
      <c r="D72" t="s">
        <v>19</v>
      </c>
      <c r="E72">
        <v>42.13</v>
      </c>
      <c r="F72">
        <v>7.76</v>
      </c>
      <c r="G72">
        <v>0.24</v>
      </c>
      <c r="H72">
        <v>38.4</v>
      </c>
      <c r="I72">
        <v>36.979999999999997</v>
      </c>
      <c r="J72">
        <v>1.42</v>
      </c>
      <c r="K72">
        <v>96.31</v>
      </c>
      <c r="L72">
        <v>97</v>
      </c>
      <c r="M72">
        <v>93.51</v>
      </c>
      <c r="N72">
        <v>87.36</v>
      </c>
      <c r="O72">
        <v>33.03</v>
      </c>
      <c r="P72">
        <v>3114.27</v>
      </c>
      <c r="Q72" s="42">
        <f>Table1[[#This Row],[Steam_Consumed_t]]/Table1[[#This Row],[Production_t]]</f>
        <v>0.86015625000000007</v>
      </c>
      <c r="R72" s="37">
        <f>Table1[[#This Row],[Power_Consumed_kWh]]/Table1[[#This Row],[Production_t]]</f>
        <v>81.100781249999997</v>
      </c>
      <c r="S72" t="str">
        <f>IF(Table1[[#This Row],[Quality_pct]]&lt;96,"Below Spec","Ok")</f>
        <v>Ok</v>
      </c>
      <c r="T72" t="str">
        <f>IF(Table1[Steam_Consumed_t]&gt;$O$4383,"ABNORMAL","NORMAL")</f>
        <v>NORMAL</v>
      </c>
      <c r="U72" t="str">
        <f>IF(Table1[Power_Consumed_kWh]&gt;$P$4383,"ABNORMAL","NORMAL")</f>
        <v>NORMAL</v>
      </c>
      <c r="V72">
        <f>(Table1[[#This Row],[Target_Production_t]]/8)*Table1[[#This Row],[Downtime_hr]]</f>
        <v>1.2639</v>
      </c>
    </row>
    <row r="73" spans="1:22" x14ac:dyDescent="0.25">
      <c r="A73" s="1">
        <v>45663</v>
      </c>
      <c r="B73" s="1" t="str">
        <f>TEXT(Table1[[#This Row],[Date]],"mm")</f>
        <v>01</v>
      </c>
      <c r="C73" t="s">
        <v>21</v>
      </c>
      <c r="D73" t="s">
        <v>18</v>
      </c>
      <c r="E73">
        <v>38.700000000000003</v>
      </c>
      <c r="F73">
        <v>7.89</v>
      </c>
      <c r="G73">
        <v>0.11</v>
      </c>
      <c r="H73">
        <v>37.409999999999997</v>
      </c>
      <c r="I73">
        <v>37.409999999999997</v>
      </c>
      <c r="J73">
        <v>0</v>
      </c>
      <c r="K73">
        <v>100</v>
      </c>
      <c r="L73">
        <v>98.62</v>
      </c>
      <c r="M73">
        <v>98.88</v>
      </c>
      <c r="N73">
        <v>97.52</v>
      </c>
      <c r="O73">
        <v>54.78</v>
      </c>
      <c r="P73">
        <v>4468.01</v>
      </c>
      <c r="Q73" s="42">
        <f>Table1[[#This Row],[Steam_Consumed_t]]/Table1[[#This Row],[Production_t]]</f>
        <v>1.4643143544506818</v>
      </c>
      <c r="R73" s="37">
        <f>Table1[[#This Row],[Power_Consumed_kWh]]/Table1[[#This Row],[Production_t]]</f>
        <v>119.43357391071908</v>
      </c>
      <c r="S73" t="str">
        <f>IF(Table1[[#This Row],[Quality_pct]]&lt;96,"Below Spec","Ok")</f>
        <v>Ok</v>
      </c>
      <c r="T73" t="str">
        <f>IF(Table1[Steam_Consumed_t]&gt;$O$4383,"ABNORMAL","NORMAL")</f>
        <v>ABNORMAL</v>
      </c>
      <c r="U73" t="str">
        <f>IF(Table1[Power_Consumed_kWh]&gt;$P$4383,"ABNORMAL","NORMAL")</f>
        <v>ABNORMAL</v>
      </c>
      <c r="V73">
        <f>(Table1[[#This Row],[Target_Production_t]]/8)*Table1[[#This Row],[Downtime_hr]]</f>
        <v>0.53212500000000007</v>
      </c>
    </row>
    <row r="74" spans="1:22" x14ac:dyDescent="0.25">
      <c r="A74" s="1">
        <v>45664</v>
      </c>
      <c r="B74" s="1" t="str">
        <f>TEXT(Table1[[#This Row],[Date]],"mm")</f>
        <v>01</v>
      </c>
      <c r="C74" t="s">
        <v>17</v>
      </c>
      <c r="D74" t="s">
        <v>19</v>
      </c>
      <c r="E74">
        <v>42.72</v>
      </c>
      <c r="F74">
        <v>7.37</v>
      </c>
      <c r="G74">
        <v>0.63</v>
      </c>
      <c r="H74">
        <v>40.56</v>
      </c>
      <c r="I74">
        <v>39.700000000000003</v>
      </c>
      <c r="J74">
        <v>0.86</v>
      </c>
      <c r="K74">
        <v>97.88</v>
      </c>
      <c r="L74">
        <v>92.12</v>
      </c>
      <c r="M74">
        <v>95.45</v>
      </c>
      <c r="N74">
        <v>86.07</v>
      </c>
      <c r="O74">
        <v>33.9</v>
      </c>
      <c r="P74">
        <v>3270.77</v>
      </c>
      <c r="Q74" s="42">
        <f>Table1[[#This Row],[Steam_Consumed_t]]/Table1[[#This Row],[Production_t]]</f>
        <v>0.83579881656804722</v>
      </c>
      <c r="R74" s="37">
        <f>Table1[[#This Row],[Power_Consumed_kWh]]/Table1[[#This Row],[Production_t]]</f>
        <v>80.640285996055226</v>
      </c>
      <c r="S74" t="str">
        <f>IF(Table1[[#This Row],[Quality_pct]]&lt;96,"Below Spec","Ok")</f>
        <v>Ok</v>
      </c>
      <c r="T74" t="str">
        <f>IF(Table1[Steam_Consumed_t]&gt;$O$4383,"ABNORMAL","NORMAL")</f>
        <v>NORMAL</v>
      </c>
      <c r="U74" t="str">
        <f>IF(Table1[Power_Consumed_kWh]&gt;$P$4383,"ABNORMAL","NORMAL")</f>
        <v>NORMAL</v>
      </c>
      <c r="V74">
        <f>(Table1[[#This Row],[Target_Production_t]]/8)*Table1[[#This Row],[Downtime_hr]]</f>
        <v>3.3641999999999999</v>
      </c>
    </row>
    <row r="75" spans="1:22" x14ac:dyDescent="0.25">
      <c r="A75" s="1">
        <v>45664</v>
      </c>
      <c r="B75" s="1" t="str">
        <f>TEXT(Table1[[#This Row],[Date]],"mm")</f>
        <v>01</v>
      </c>
      <c r="C75" t="s">
        <v>22</v>
      </c>
      <c r="D75" t="s">
        <v>20</v>
      </c>
      <c r="E75">
        <v>35.5</v>
      </c>
      <c r="F75">
        <v>7.41</v>
      </c>
      <c r="G75">
        <v>0.59</v>
      </c>
      <c r="H75">
        <v>31.63</v>
      </c>
      <c r="I75">
        <v>30.6</v>
      </c>
      <c r="J75">
        <v>1.04</v>
      </c>
      <c r="K75">
        <v>96.72</v>
      </c>
      <c r="L75">
        <v>92.62</v>
      </c>
      <c r="M75">
        <v>93.31</v>
      </c>
      <c r="N75">
        <v>83.59</v>
      </c>
      <c r="O75">
        <v>33.54</v>
      </c>
      <c r="P75">
        <v>2931.45</v>
      </c>
      <c r="Q75" s="42">
        <f>Table1[[#This Row],[Steam_Consumed_t]]/Table1[[#This Row],[Production_t]]</f>
        <v>1.0603857097692064</v>
      </c>
      <c r="R75" s="37">
        <f>Table1[[#This Row],[Power_Consumed_kWh]]/Table1[[#This Row],[Production_t]]</f>
        <v>92.679418273790702</v>
      </c>
      <c r="S75" t="str">
        <f>IF(Table1[[#This Row],[Quality_pct]]&lt;96,"Below Spec","Ok")</f>
        <v>Ok</v>
      </c>
      <c r="T75" t="str">
        <f>IF(Table1[Steam_Consumed_t]&gt;$O$4383,"ABNORMAL","NORMAL")</f>
        <v>NORMAL</v>
      </c>
      <c r="U75" t="str">
        <f>IF(Table1[Power_Consumed_kWh]&gt;$P$4383,"ABNORMAL","NORMAL")</f>
        <v>NORMAL</v>
      </c>
      <c r="V75">
        <f>(Table1[[#This Row],[Target_Production_t]]/8)*Table1[[#This Row],[Downtime_hr]]</f>
        <v>2.618125</v>
      </c>
    </row>
    <row r="76" spans="1:22" x14ac:dyDescent="0.25">
      <c r="A76" s="1">
        <v>45664</v>
      </c>
      <c r="B76" s="1" t="str">
        <f>TEXT(Table1[[#This Row],[Date]],"mm")</f>
        <v>01</v>
      </c>
      <c r="C76" t="s">
        <v>23</v>
      </c>
      <c r="D76" t="s">
        <v>18</v>
      </c>
      <c r="E76">
        <v>45.44</v>
      </c>
      <c r="F76">
        <v>7.47</v>
      </c>
      <c r="G76">
        <v>0.53</v>
      </c>
      <c r="H76">
        <v>36.24</v>
      </c>
      <c r="I76">
        <v>35.909999999999997</v>
      </c>
      <c r="J76">
        <v>0.33</v>
      </c>
      <c r="K76">
        <v>99.09</v>
      </c>
      <c r="L76">
        <v>93.38</v>
      </c>
      <c r="M76">
        <v>92.55</v>
      </c>
      <c r="N76">
        <v>85.64</v>
      </c>
      <c r="O76">
        <v>5.55</v>
      </c>
      <c r="P76">
        <v>1570.41</v>
      </c>
      <c r="Q76" s="42">
        <f>Table1[[#This Row],[Steam_Consumed_t]]/Table1[[#This Row],[Production_t]]</f>
        <v>0.15314569536423839</v>
      </c>
      <c r="R76" s="37">
        <f>Table1[[#This Row],[Power_Consumed_kWh]]/Table1[[#This Row],[Production_t]]</f>
        <v>43.33360927152318</v>
      </c>
      <c r="S76" t="str">
        <f>IF(Table1[[#This Row],[Quality_pct]]&lt;96,"Below Spec","Ok")</f>
        <v>Ok</v>
      </c>
      <c r="T76" t="str">
        <f>IF(Table1[Steam_Consumed_t]&gt;$O$4383,"ABNORMAL","NORMAL")</f>
        <v>NORMAL</v>
      </c>
      <c r="U76" t="str">
        <f>IF(Table1[Power_Consumed_kWh]&gt;$P$4383,"ABNORMAL","NORMAL")</f>
        <v>NORMAL</v>
      </c>
      <c r="V76">
        <f>(Table1[[#This Row],[Target_Production_t]]/8)*Table1[[#This Row],[Downtime_hr]]</f>
        <v>3.0104000000000002</v>
      </c>
    </row>
    <row r="77" spans="1:22" x14ac:dyDescent="0.25">
      <c r="A77" s="1">
        <v>45664</v>
      </c>
      <c r="B77" s="1" t="str">
        <f>TEXT(Table1[[#This Row],[Date]],"mm")</f>
        <v>01</v>
      </c>
      <c r="C77" t="s">
        <v>17</v>
      </c>
      <c r="D77" t="s">
        <v>20</v>
      </c>
      <c r="E77">
        <v>41.42</v>
      </c>
      <c r="F77">
        <v>7.63</v>
      </c>
      <c r="G77">
        <v>0.37</v>
      </c>
      <c r="H77">
        <v>38.25</v>
      </c>
      <c r="I77">
        <v>37.909999999999997</v>
      </c>
      <c r="J77">
        <v>0.34</v>
      </c>
      <c r="K77">
        <v>99.1</v>
      </c>
      <c r="L77">
        <v>95.38</v>
      </c>
      <c r="M77">
        <v>91.34</v>
      </c>
      <c r="N77">
        <v>86.33</v>
      </c>
      <c r="O77">
        <v>32.92</v>
      </c>
      <c r="P77">
        <v>3301.33</v>
      </c>
      <c r="Q77" s="42">
        <f>Table1[[#This Row],[Steam_Consumed_t]]/Table1[[#This Row],[Production_t]]</f>
        <v>0.86065359477124193</v>
      </c>
      <c r="R77" s="37">
        <f>Table1[[#This Row],[Power_Consumed_kWh]]/Table1[[#This Row],[Production_t]]</f>
        <v>86.309281045751632</v>
      </c>
      <c r="S77" t="str">
        <f>IF(Table1[[#This Row],[Quality_pct]]&lt;96,"Below Spec","Ok")</f>
        <v>Ok</v>
      </c>
      <c r="T77" t="str">
        <f>IF(Table1[Steam_Consumed_t]&gt;$O$4383,"ABNORMAL","NORMAL")</f>
        <v>NORMAL</v>
      </c>
      <c r="U77" t="str">
        <f>IF(Table1[Power_Consumed_kWh]&gt;$P$4383,"ABNORMAL","NORMAL")</f>
        <v>NORMAL</v>
      </c>
      <c r="V77">
        <f>(Table1[[#This Row],[Target_Production_t]]/8)*Table1[[#This Row],[Downtime_hr]]</f>
        <v>1.915675</v>
      </c>
    </row>
    <row r="78" spans="1:22" x14ac:dyDescent="0.25">
      <c r="A78" s="1">
        <v>45664</v>
      </c>
      <c r="B78" s="1" t="str">
        <f>TEXT(Table1[[#This Row],[Date]],"mm")</f>
        <v>01</v>
      </c>
      <c r="C78" t="s">
        <v>21</v>
      </c>
      <c r="D78" t="s">
        <v>18</v>
      </c>
      <c r="E78">
        <v>39.24</v>
      </c>
      <c r="F78">
        <v>7.65</v>
      </c>
      <c r="G78">
        <v>0.35</v>
      </c>
      <c r="H78">
        <v>36.229999999999997</v>
      </c>
      <c r="I78">
        <v>35.67</v>
      </c>
      <c r="J78">
        <v>0.56000000000000005</v>
      </c>
      <c r="K78">
        <v>98.46</v>
      </c>
      <c r="L78">
        <v>95.62</v>
      </c>
      <c r="M78">
        <v>97.44</v>
      </c>
      <c r="N78">
        <v>91.74</v>
      </c>
      <c r="O78">
        <v>51.41</v>
      </c>
      <c r="P78">
        <v>4271.1400000000003</v>
      </c>
      <c r="Q78" s="42">
        <f>Table1[[#This Row],[Steam_Consumed_t]]/Table1[[#This Row],[Production_t]]</f>
        <v>1.4189897874689483</v>
      </c>
      <c r="R78" s="37">
        <f>Table1[[#This Row],[Power_Consumed_kWh]]/Table1[[#This Row],[Production_t]]</f>
        <v>117.88959425890148</v>
      </c>
      <c r="S78" t="str">
        <f>IF(Table1[[#This Row],[Quality_pct]]&lt;96,"Below Spec","Ok")</f>
        <v>Ok</v>
      </c>
      <c r="T78" t="str">
        <f>IF(Table1[Steam_Consumed_t]&gt;$O$4383,"ABNORMAL","NORMAL")</f>
        <v>NORMAL</v>
      </c>
      <c r="U78" t="str">
        <f>IF(Table1[Power_Consumed_kWh]&gt;$P$4383,"ABNORMAL","NORMAL")</f>
        <v>ABNORMAL</v>
      </c>
      <c r="V78">
        <f>(Table1[[#This Row],[Target_Production_t]]/8)*Table1[[#This Row],[Downtime_hr]]</f>
        <v>1.71675</v>
      </c>
    </row>
    <row r="79" spans="1:22" x14ac:dyDescent="0.25">
      <c r="A79" s="1">
        <v>45664</v>
      </c>
      <c r="B79" s="1" t="str">
        <f>TEXT(Table1[[#This Row],[Date]],"mm")</f>
        <v>01</v>
      </c>
      <c r="C79" t="s">
        <v>22</v>
      </c>
      <c r="D79" t="s">
        <v>19</v>
      </c>
      <c r="E79">
        <v>36.619999999999997</v>
      </c>
      <c r="F79">
        <v>7.69</v>
      </c>
      <c r="G79">
        <v>0.31</v>
      </c>
      <c r="H79">
        <v>32.92</v>
      </c>
      <c r="I79">
        <v>32.33</v>
      </c>
      <c r="J79">
        <v>0.59</v>
      </c>
      <c r="K79">
        <v>98.22</v>
      </c>
      <c r="L79">
        <v>96.12</v>
      </c>
      <c r="M79">
        <v>98.08</v>
      </c>
      <c r="N79">
        <v>92.6</v>
      </c>
      <c r="O79">
        <v>34.89</v>
      </c>
      <c r="P79">
        <v>3174.91</v>
      </c>
      <c r="Q79" s="42">
        <f>Table1[[#This Row],[Steam_Consumed_t]]/Table1[[#This Row],[Production_t]]</f>
        <v>1.0598420413122722</v>
      </c>
      <c r="R79" s="37">
        <f>Table1[[#This Row],[Power_Consumed_kWh]]/Table1[[#This Row],[Production_t]]</f>
        <v>96.443195625759401</v>
      </c>
      <c r="S79" t="str">
        <f>IF(Table1[[#This Row],[Quality_pct]]&lt;96,"Below Spec","Ok")</f>
        <v>Ok</v>
      </c>
      <c r="T79" t="str">
        <f>IF(Table1[Steam_Consumed_t]&gt;$O$4383,"ABNORMAL","NORMAL")</f>
        <v>NORMAL</v>
      </c>
      <c r="U79" t="str">
        <f>IF(Table1[Power_Consumed_kWh]&gt;$P$4383,"ABNORMAL","NORMAL")</f>
        <v>NORMAL</v>
      </c>
      <c r="V79">
        <f>(Table1[[#This Row],[Target_Production_t]]/8)*Table1[[#This Row],[Downtime_hr]]</f>
        <v>1.419025</v>
      </c>
    </row>
    <row r="80" spans="1:22" x14ac:dyDescent="0.25">
      <c r="A80" s="1">
        <v>45664</v>
      </c>
      <c r="B80" s="1" t="str">
        <f>TEXT(Table1[[#This Row],[Date]],"mm")</f>
        <v>01</v>
      </c>
      <c r="C80" t="s">
        <v>23</v>
      </c>
      <c r="D80" t="s">
        <v>20</v>
      </c>
      <c r="E80">
        <v>43.39</v>
      </c>
      <c r="F80">
        <v>7.75</v>
      </c>
      <c r="G80">
        <v>0.25</v>
      </c>
      <c r="H80">
        <v>40.5</v>
      </c>
      <c r="I80">
        <v>39.56</v>
      </c>
      <c r="J80">
        <v>0.94</v>
      </c>
      <c r="K80">
        <v>97.68</v>
      </c>
      <c r="L80">
        <v>96.88</v>
      </c>
      <c r="M80">
        <v>98.57</v>
      </c>
      <c r="N80">
        <v>93.27</v>
      </c>
      <c r="O80">
        <v>4.58</v>
      </c>
      <c r="P80">
        <v>1850.49</v>
      </c>
      <c r="Q80" s="42">
        <f>Table1[[#This Row],[Steam_Consumed_t]]/Table1[[#This Row],[Production_t]]</f>
        <v>0.11308641975308642</v>
      </c>
      <c r="R80" s="37">
        <f>Table1[[#This Row],[Power_Consumed_kWh]]/Table1[[#This Row],[Production_t]]</f>
        <v>45.691111111111113</v>
      </c>
      <c r="S80" t="str">
        <f>IF(Table1[[#This Row],[Quality_pct]]&lt;96,"Below Spec","Ok")</f>
        <v>Ok</v>
      </c>
      <c r="T80" t="str">
        <f>IF(Table1[Steam_Consumed_t]&gt;$O$4383,"ABNORMAL","NORMAL")</f>
        <v>NORMAL</v>
      </c>
      <c r="U80" t="str">
        <f>IF(Table1[Power_Consumed_kWh]&gt;$P$4383,"ABNORMAL","NORMAL")</f>
        <v>NORMAL</v>
      </c>
      <c r="V80">
        <f>(Table1[[#This Row],[Target_Production_t]]/8)*Table1[[#This Row],[Downtime_hr]]</f>
        <v>1.3559375</v>
      </c>
    </row>
    <row r="81" spans="1:22" x14ac:dyDescent="0.25">
      <c r="A81" s="1">
        <v>45664</v>
      </c>
      <c r="B81" s="1" t="str">
        <f>TEXT(Table1[[#This Row],[Date]],"mm")</f>
        <v>01</v>
      </c>
      <c r="C81" t="s">
        <v>21</v>
      </c>
      <c r="D81" t="s">
        <v>19</v>
      </c>
      <c r="E81">
        <v>38.65</v>
      </c>
      <c r="F81">
        <v>7.8</v>
      </c>
      <c r="G81">
        <v>0.2</v>
      </c>
      <c r="H81">
        <v>36.21</v>
      </c>
      <c r="I81">
        <v>35.92</v>
      </c>
      <c r="J81">
        <v>0.28999999999999998</v>
      </c>
      <c r="K81">
        <v>99.19</v>
      </c>
      <c r="L81">
        <v>97.5</v>
      </c>
      <c r="M81">
        <v>95.87</v>
      </c>
      <c r="N81">
        <v>92.71</v>
      </c>
      <c r="O81">
        <v>52.89</v>
      </c>
      <c r="P81">
        <v>4382.97</v>
      </c>
      <c r="Q81" s="42">
        <f>Table1[[#This Row],[Steam_Consumed_t]]/Table1[[#This Row],[Production_t]]</f>
        <v>1.4606462303231151</v>
      </c>
      <c r="R81" s="37">
        <f>Table1[[#This Row],[Power_Consumed_kWh]]/Table1[[#This Row],[Production_t]]</f>
        <v>121.04308202154101</v>
      </c>
      <c r="S81" t="str">
        <f>IF(Table1[[#This Row],[Quality_pct]]&lt;96,"Below Spec","Ok")</f>
        <v>Ok</v>
      </c>
      <c r="T81" t="str">
        <f>IF(Table1[Steam_Consumed_t]&gt;$O$4383,"ABNORMAL","NORMAL")</f>
        <v>ABNORMAL</v>
      </c>
      <c r="U81" t="str">
        <f>IF(Table1[Power_Consumed_kWh]&gt;$P$4383,"ABNORMAL","NORMAL")</f>
        <v>ABNORMAL</v>
      </c>
      <c r="V81">
        <f>(Table1[[#This Row],[Target_Production_t]]/8)*Table1[[#This Row],[Downtime_hr]]</f>
        <v>0.96625000000000005</v>
      </c>
    </row>
    <row r="82" spans="1:22" x14ac:dyDescent="0.25">
      <c r="A82" s="1">
        <v>45664</v>
      </c>
      <c r="B82" s="1" t="str">
        <f>TEXT(Table1[[#This Row],[Date]],"mm")</f>
        <v>01</v>
      </c>
      <c r="C82" t="s">
        <v>21</v>
      </c>
      <c r="D82" t="s">
        <v>20</v>
      </c>
      <c r="E82">
        <v>37.479999999999997</v>
      </c>
      <c r="F82">
        <v>7.81</v>
      </c>
      <c r="G82">
        <v>0.19</v>
      </c>
      <c r="H82">
        <v>33.58</v>
      </c>
      <c r="I82">
        <v>32.92</v>
      </c>
      <c r="J82">
        <v>0.65</v>
      </c>
      <c r="K82">
        <v>98.05</v>
      </c>
      <c r="L82">
        <v>97.62</v>
      </c>
      <c r="M82">
        <v>89.35</v>
      </c>
      <c r="N82">
        <v>85.53</v>
      </c>
      <c r="O82">
        <v>48</v>
      </c>
      <c r="P82">
        <v>3984.26</v>
      </c>
      <c r="Q82" s="42">
        <f>Table1[[#This Row],[Steam_Consumed_t]]/Table1[[#This Row],[Production_t]]</f>
        <v>1.4294222751637879</v>
      </c>
      <c r="R82" s="37">
        <f>Table1[[#This Row],[Power_Consumed_kWh]]/Table1[[#This Row],[Production_t]]</f>
        <v>118.64979154258488</v>
      </c>
      <c r="S82" t="str">
        <f>IF(Table1[[#This Row],[Quality_pct]]&lt;96,"Below Spec","Ok")</f>
        <v>Ok</v>
      </c>
      <c r="T82" t="str">
        <f>IF(Table1[Steam_Consumed_t]&gt;$O$4383,"ABNORMAL","NORMAL")</f>
        <v>NORMAL</v>
      </c>
      <c r="U82" t="str">
        <f>IF(Table1[Power_Consumed_kWh]&gt;$P$4383,"ABNORMAL","NORMAL")</f>
        <v>NORMAL</v>
      </c>
      <c r="V82">
        <f>(Table1[[#This Row],[Target_Production_t]]/8)*Table1[[#This Row],[Downtime_hr]]</f>
        <v>0.89014999999999989</v>
      </c>
    </row>
    <row r="83" spans="1:22" x14ac:dyDescent="0.25">
      <c r="A83" s="1">
        <v>45664</v>
      </c>
      <c r="B83" s="1" t="str">
        <f>TEXT(Table1[[#This Row],[Date]],"mm")</f>
        <v>01</v>
      </c>
      <c r="C83" t="s">
        <v>17</v>
      </c>
      <c r="D83" t="s">
        <v>18</v>
      </c>
      <c r="E83">
        <v>43.37</v>
      </c>
      <c r="F83">
        <v>7.82</v>
      </c>
      <c r="G83">
        <v>0.18</v>
      </c>
      <c r="H83">
        <v>41.9</v>
      </c>
      <c r="I83">
        <v>40.83</v>
      </c>
      <c r="J83">
        <v>1.08</v>
      </c>
      <c r="K83">
        <v>97.43</v>
      </c>
      <c r="L83">
        <v>97.75</v>
      </c>
      <c r="M83">
        <v>96.56</v>
      </c>
      <c r="N83">
        <v>91.96</v>
      </c>
      <c r="O83">
        <v>36.340000000000003</v>
      </c>
      <c r="P83">
        <v>3432.39</v>
      </c>
      <c r="Q83" s="42">
        <f>Table1[[#This Row],[Steam_Consumed_t]]/Table1[[#This Row],[Production_t]]</f>
        <v>0.86730310262529842</v>
      </c>
      <c r="R83" s="37">
        <f>Table1[[#This Row],[Power_Consumed_kWh]]/Table1[[#This Row],[Production_t]]</f>
        <v>81.918615751789972</v>
      </c>
      <c r="S83" t="str">
        <f>IF(Table1[[#This Row],[Quality_pct]]&lt;96,"Below Spec","Ok")</f>
        <v>Ok</v>
      </c>
      <c r="T83" t="str">
        <f>IF(Table1[Steam_Consumed_t]&gt;$O$4383,"ABNORMAL","NORMAL")</f>
        <v>NORMAL</v>
      </c>
      <c r="U83" t="str">
        <f>IF(Table1[Power_Consumed_kWh]&gt;$P$4383,"ABNORMAL","NORMAL")</f>
        <v>NORMAL</v>
      </c>
      <c r="V83">
        <f>(Table1[[#This Row],[Target_Production_t]]/8)*Table1[[#This Row],[Downtime_hr]]</f>
        <v>0.97582499999999994</v>
      </c>
    </row>
    <row r="84" spans="1:22" x14ac:dyDescent="0.25">
      <c r="A84" s="1">
        <v>45664</v>
      </c>
      <c r="B84" s="1" t="str">
        <f>TEXT(Table1[[#This Row],[Date]],"mm")</f>
        <v>01</v>
      </c>
      <c r="C84" t="s">
        <v>22</v>
      </c>
      <c r="D84" t="s">
        <v>18</v>
      </c>
      <c r="E84">
        <v>37.18</v>
      </c>
      <c r="F84">
        <v>7.83</v>
      </c>
      <c r="G84">
        <v>0.17</v>
      </c>
      <c r="H84">
        <v>34.82</v>
      </c>
      <c r="I84">
        <v>33.75</v>
      </c>
      <c r="J84">
        <v>1.07</v>
      </c>
      <c r="K84">
        <v>96.92</v>
      </c>
      <c r="L84">
        <v>97.88</v>
      </c>
      <c r="M84">
        <v>97.85</v>
      </c>
      <c r="N84">
        <v>92.82</v>
      </c>
      <c r="O84">
        <v>38.85</v>
      </c>
      <c r="P84">
        <v>3458.2</v>
      </c>
      <c r="Q84" s="42">
        <f>Table1[[#This Row],[Steam_Consumed_t]]/Table1[[#This Row],[Production_t]]</f>
        <v>1.1157380815623206</v>
      </c>
      <c r="R84" s="37">
        <f>Table1[[#This Row],[Power_Consumed_kWh]]/Table1[[#This Row],[Production_t]]</f>
        <v>99.316484778862716</v>
      </c>
      <c r="S84" t="str">
        <f>IF(Table1[[#This Row],[Quality_pct]]&lt;96,"Below Spec","Ok")</f>
        <v>Ok</v>
      </c>
      <c r="T84" t="str">
        <f>IF(Table1[Steam_Consumed_t]&gt;$O$4383,"ABNORMAL","NORMAL")</f>
        <v>NORMAL</v>
      </c>
      <c r="U84" t="str">
        <f>IF(Table1[Power_Consumed_kWh]&gt;$P$4383,"ABNORMAL","NORMAL")</f>
        <v>NORMAL</v>
      </c>
      <c r="V84">
        <f>(Table1[[#This Row],[Target_Production_t]]/8)*Table1[[#This Row],[Downtime_hr]]</f>
        <v>0.79007500000000008</v>
      </c>
    </row>
    <row r="85" spans="1:22" x14ac:dyDescent="0.25">
      <c r="A85" s="1">
        <v>45664</v>
      </c>
      <c r="B85" s="1" t="str">
        <f>TEXT(Table1[[#This Row],[Date]],"mm")</f>
        <v>01</v>
      </c>
      <c r="C85" t="s">
        <v>23</v>
      </c>
      <c r="D85" t="s">
        <v>19</v>
      </c>
      <c r="E85">
        <v>44.76</v>
      </c>
      <c r="F85">
        <v>7.84</v>
      </c>
      <c r="G85">
        <v>0.16</v>
      </c>
      <c r="H85">
        <v>40.340000000000003</v>
      </c>
      <c r="I85">
        <v>40.19</v>
      </c>
      <c r="J85">
        <v>0.15</v>
      </c>
      <c r="K85">
        <v>99.62</v>
      </c>
      <c r="L85">
        <v>98</v>
      </c>
      <c r="M85">
        <v>98.37</v>
      </c>
      <c r="N85">
        <v>96.04</v>
      </c>
      <c r="O85">
        <v>3.94</v>
      </c>
      <c r="P85">
        <v>1618.75</v>
      </c>
      <c r="Q85" s="42">
        <f>Table1[[#This Row],[Steam_Consumed_t]]/Table1[[#This Row],[Production_t]]</f>
        <v>9.7669806643529991E-2</v>
      </c>
      <c r="R85" s="37">
        <f>Table1[[#This Row],[Power_Consumed_kWh]]/Table1[[#This Row],[Production_t]]</f>
        <v>40.127664848785322</v>
      </c>
      <c r="S85" t="str">
        <f>IF(Table1[[#This Row],[Quality_pct]]&lt;96,"Below Spec","Ok")</f>
        <v>Ok</v>
      </c>
      <c r="T85" t="str">
        <f>IF(Table1[Steam_Consumed_t]&gt;$O$4383,"ABNORMAL","NORMAL")</f>
        <v>NORMAL</v>
      </c>
      <c r="U85" t="str">
        <f>IF(Table1[Power_Consumed_kWh]&gt;$P$4383,"ABNORMAL","NORMAL")</f>
        <v>NORMAL</v>
      </c>
      <c r="V85">
        <f>(Table1[[#This Row],[Target_Production_t]]/8)*Table1[[#This Row],[Downtime_hr]]</f>
        <v>0.8952</v>
      </c>
    </row>
    <row r="86" spans="1:22" x14ac:dyDescent="0.25">
      <c r="A86" s="1">
        <v>45665</v>
      </c>
      <c r="B86" s="1" t="str">
        <f>TEXT(Table1[[#This Row],[Date]],"mm")</f>
        <v>01</v>
      </c>
      <c r="C86" t="s">
        <v>22</v>
      </c>
      <c r="D86" t="s">
        <v>18</v>
      </c>
      <c r="E86">
        <v>34.92</v>
      </c>
      <c r="F86">
        <v>7.03</v>
      </c>
      <c r="G86">
        <v>0.97</v>
      </c>
      <c r="H86">
        <v>29.51</v>
      </c>
      <c r="I86">
        <v>28.67</v>
      </c>
      <c r="J86">
        <v>0.84</v>
      </c>
      <c r="K86">
        <v>97.14</v>
      </c>
      <c r="L86">
        <v>87.88</v>
      </c>
      <c r="M86">
        <v>97.54</v>
      </c>
      <c r="N86">
        <v>83.26</v>
      </c>
      <c r="O86">
        <v>33.229999999999997</v>
      </c>
      <c r="P86">
        <v>2803.59</v>
      </c>
      <c r="Q86" s="42">
        <f>Table1[[#This Row],[Steam_Consumed_t]]/Table1[[#This Row],[Production_t]]</f>
        <v>1.1260589630633682</v>
      </c>
      <c r="R86" s="37">
        <f>Table1[[#This Row],[Power_Consumed_kWh]]/Table1[[#This Row],[Production_t]]</f>
        <v>95.004744154523891</v>
      </c>
      <c r="S86" t="str">
        <f>IF(Table1[[#This Row],[Quality_pct]]&lt;96,"Below Spec","Ok")</f>
        <v>Ok</v>
      </c>
      <c r="T86" t="str">
        <f>IF(Table1[Steam_Consumed_t]&gt;$O$4383,"ABNORMAL","NORMAL")</f>
        <v>NORMAL</v>
      </c>
      <c r="U86" t="str">
        <f>IF(Table1[Power_Consumed_kWh]&gt;$P$4383,"ABNORMAL","NORMAL")</f>
        <v>NORMAL</v>
      </c>
      <c r="V86">
        <f>(Table1[[#This Row],[Target_Production_t]]/8)*Table1[[#This Row],[Downtime_hr]]</f>
        <v>4.2340499999999999</v>
      </c>
    </row>
    <row r="87" spans="1:22" x14ac:dyDescent="0.25">
      <c r="A87" s="1">
        <v>45665</v>
      </c>
      <c r="B87" s="1" t="str">
        <f>TEXT(Table1[[#This Row],[Date]],"mm")</f>
        <v>01</v>
      </c>
      <c r="C87" t="s">
        <v>17</v>
      </c>
      <c r="D87" t="s">
        <v>20</v>
      </c>
      <c r="E87">
        <v>38.9</v>
      </c>
      <c r="F87">
        <v>7.32</v>
      </c>
      <c r="G87">
        <v>0.68</v>
      </c>
      <c r="H87">
        <v>36.68</v>
      </c>
      <c r="I87">
        <v>35.86</v>
      </c>
      <c r="J87">
        <v>0.82</v>
      </c>
      <c r="K87">
        <v>97.76</v>
      </c>
      <c r="L87">
        <v>91.5</v>
      </c>
      <c r="M87">
        <v>94.89</v>
      </c>
      <c r="N87">
        <v>84.88</v>
      </c>
      <c r="O87">
        <v>32.01</v>
      </c>
      <c r="P87">
        <v>2983.69</v>
      </c>
      <c r="Q87" s="42">
        <f>Table1[[#This Row],[Steam_Consumed_t]]/Table1[[#This Row],[Production_t]]</f>
        <v>0.87268266085059976</v>
      </c>
      <c r="R87" s="37">
        <f>Table1[[#This Row],[Power_Consumed_kWh]]/Table1[[#This Row],[Production_t]]</f>
        <v>81.343784078516904</v>
      </c>
      <c r="S87" t="str">
        <f>IF(Table1[[#This Row],[Quality_pct]]&lt;96,"Below Spec","Ok")</f>
        <v>Ok</v>
      </c>
      <c r="T87" t="str">
        <f>IF(Table1[Steam_Consumed_t]&gt;$O$4383,"ABNORMAL","NORMAL")</f>
        <v>NORMAL</v>
      </c>
      <c r="U87" t="str">
        <f>IF(Table1[Power_Consumed_kWh]&gt;$P$4383,"ABNORMAL","NORMAL")</f>
        <v>NORMAL</v>
      </c>
      <c r="V87">
        <f>(Table1[[#This Row],[Target_Production_t]]/8)*Table1[[#This Row],[Downtime_hr]]</f>
        <v>3.3065000000000002</v>
      </c>
    </row>
    <row r="88" spans="1:22" x14ac:dyDescent="0.25">
      <c r="A88" s="1">
        <v>45665</v>
      </c>
      <c r="B88" s="1" t="str">
        <f>TEXT(Table1[[#This Row],[Date]],"mm")</f>
        <v>01</v>
      </c>
      <c r="C88" t="s">
        <v>22</v>
      </c>
      <c r="D88" t="s">
        <v>19</v>
      </c>
      <c r="E88">
        <v>34.39</v>
      </c>
      <c r="F88">
        <v>7.41</v>
      </c>
      <c r="G88">
        <v>0.59</v>
      </c>
      <c r="H88">
        <v>31.26</v>
      </c>
      <c r="I88">
        <v>30.55</v>
      </c>
      <c r="J88">
        <v>0.7</v>
      </c>
      <c r="K88">
        <v>97.75</v>
      </c>
      <c r="L88">
        <v>92.62</v>
      </c>
      <c r="M88">
        <v>93.26</v>
      </c>
      <c r="N88">
        <v>84.44</v>
      </c>
      <c r="O88">
        <v>34.26</v>
      </c>
      <c r="P88">
        <v>2860.12</v>
      </c>
      <c r="Q88" s="42">
        <f>Table1[[#This Row],[Steam_Consumed_t]]/Table1[[#This Row],[Production_t]]</f>
        <v>1.0959692898272551</v>
      </c>
      <c r="R88" s="37">
        <f>Table1[[#This Row],[Power_Consumed_kWh]]/Table1[[#This Row],[Production_t]]</f>
        <v>91.494561740243114</v>
      </c>
      <c r="S88" t="str">
        <f>IF(Table1[[#This Row],[Quality_pct]]&lt;96,"Below Spec","Ok")</f>
        <v>Ok</v>
      </c>
      <c r="T88" t="str">
        <f>IF(Table1[Steam_Consumed_t]&gt;$O$4383,"ABNORMAL","NORMAL")</f>
        <v>NORMAL</v>
      </c>
      <c r="U88" t="str">
        <f>IF(Table1[Power_Consumed_kWh]&gt;$P$4383,"ABNORMAL","NORMAL")</f>
        <v>NORMAL</v>
      </c>
      <c r="V88">
        <f>(Table1[[#This Row],[Target_Production_t]]/8)*Table1[[#This Row],[Downtime_hr]]</f>
        <v>2.5362624999999999</v>
      </c>
    </row>
    <row r="89" spans="1:22" x14ac:dyDescent="0.25">
      <c r="A89" s="1">
        <v>45665</v>
      </c>
      <c r="B89" s="1" t="str">
        <f>TEXT(Table1[[#This Row],[Date]],"mm")</f>
        <v>01</v>
      </c>
      <c r="C89" t="s">
        <v>21</v>
      </c>
      <c r="D89" t="s">
        <v>20</v>
      </c>
      <c r="E89">
        <v>35.200000000000003</v>
      </c>
      <c r="F89">
        <v>7.44</v>
      </c>
      <c r="G89">
        <v>0.56000000000000005</v>
      </c>
      <c r="H89">
        <v>31.49</v>
      </c>
      <c r="I89">
        <v>30.9</v>
      </c>
      <c r="J89">
        <v>0.59</v>
      </c>
      <c r="K89">
        <v>98.14</v>
      </c>
      <c r="L89">
        <v>93</v>
      </c>
      <c r="M89">
        <v>93.78</v>
      </c>
      <c r="N89">
        <v>85.6</v>
      </c>
      <c r="O89">
        <v>45.18</v>
      </c>
      <c r="P89">
        <v>3702.49</v>
      </c>
      <c r="Q89" s="42">
        <f>Table1[[#This Row],[Steam_Consumed_t]]/Table1[[#This Row],[Production_t]]</f>
        <v>1.4347411876786282</v>
      </c>
      <c r="R89" s="37">
        <f>Table1[[#This Row],[Power_Consumed_kWh]]/Table1[[#This Row],[Production_t]]</f>
        <v>117.57669101302001</v>
      </c>
      <c r="S89" t="str">
        <f>IF(Table1[[#This Row],[Quality_pct]]&lt;96,"Below Spec","Ok")</f>
        <v>Ok</v>
      </c>
      <c r="T89" t="str">
        <f>IF(Table1[Steam_Consumed_t]&gt;$O$4383,"ABNORMAL","NORMAL")</f>
        <v>NORMAL</v>
      </c>
      <c r="U89" t="str">
        <f>IF(Table1[Power_Consumed_kWh]&gt;$P$4383,"ABNORMAL","NORMAL")</f>
        <v>NORMAL</v>
      </c>
      <c r="V89">
        <f>(Table1[[#This Row],[Target_Production_t]]/8)*Table1[[#This Row],[Downtime_hr]]</f>
        <v>2.4640000000000004</v>
      </c>
    </row>
    <row r="90" spans="1:22" x14ac:dyDescent="0.25">
      <c r="A90" s="1">
        <v>45665</v>
      </c>
      <c r="B90" s="1" t="str">
        <f>TEXT(Table1[[#This Row],[Date]],"mm")</f>
        <v>01</v>
      </c>
      <c r="C90" t="s">
        <v>23</v>
      </c>
      <c r="D90" t="s">
        <v>20</v>
      </c>
      <c r="E90">
        <v>40.75</v>
      </c>
      <c r="F90">
        <v>7.49</v>
      </c>
      <c r="G90">
        <v>0.51</v>
      </c>
      <c r="H90">
        <v>34.69</v>
      </c>
      <c r="I90">
        <v>34.47</v>
      </c>
      <c r="J90">
        <v>0.22</v>
      </c>
      <c r="K90">
        <v>99.36</v>
      </c>
      <c r="L90">
        <v>93.62</v>
      </c>
      <c r="M90">
        <v>93.03</v>
      </c>
      <c r="N90">
        <v>86.54</v>
      </c>
      <c r="O90">
        <v>4.0999999999999996</v>
      </c>
      <c r="P90">
        <v>1508.26</v>
      </c>
      <c r="Q90" s="42">
        <f>Table1[[#This Row],[Steam_Consumed_t]]/Table1[[#This Row],[Production_t]]</f>
        <v>0.11818968002306141</v>
      </c>
      <c r="R90" s="37">
        <f>Table1[[#This Row],[Power_Consumed_kWh]]/Table1[[#This Row],[Production_t]]</f>
        <v>43.478235802825026</v>
      </c>
      <c r="S90" t="str">
        <f>IF(Table1[[#This Row],[Quality_pct]]&lt;96,"Below Spec","Ok")</f>
        <v>Ok</v>
      </c>
      <c r="T90" t="str">
        <f>IF(Table1[Steam_Consumed_t]&gt;$O$4383,"ABNORMAL","NORMAL")</f>
        <v>NORMAL</v>
      </c>
      <c r="U90" t="str">
        <f>IF(Table1[Power_Consumed_kWh]&gt;$P$4383,"ABNORMAL","NORMAL")</f>
        <v>NORMAL</v>
      </c>
      <c r="V90">
        <f>(Table1[[#This Row],[Target_Production_t]]/8)*Table1[[#This Row],[Downtime_hr]]</f>
        <v>2.5978124999999999</v>
      </c>
    </row>
    <row r="91" spans="1:22" x14ac:dyDescent="0.25">
      <c r="A91" s="1">
        <v>45665</v>
      </c>
      <c r="B91" s="1" t="str">
        <f>TEXT(Table1[[#This Row],[Date]],"mm")</f>
        <v>01</v>
      </c>
      <c r="C91" t="s">
        <v>21</v>
      </c>
      <c r="D91" t="s">
        <v>19</v>
      </c>
      <c r="E91">
        <v>36.299999999999997</v>
      </c>
      <c r="F91">
        <v>7.5</v>
      </c>
      <c r="G91">
        <v>0.5</v>
      </c>
      <c r="H91">
        <v>32.35</v>
      </c>
      <c r="I91">
        <v>31.56</v>
      </c>
      <c r="J91">
        <v>0.79</v>
      </c>
      <c r="K91">
        <v>97.56</v>
      </c>
      <c r="L91">
        <v>93.75</v>
      </c>
      <c r="M91">
        <v>92.77</v>
      </c>
      <c r="N91">
        <v>84.85</v>
      </c>
      <c r="O91">
        <v>47.72</v>
      </c>
      <c r="P91">
        <v>3768.51</v>
      </c>
      <c r="Q91" s="42">
        <f>Table1[[#This Row],[Steam_Consumed_t]]/Table1[[#This Row],[Production_t]]</f>
        <v>1.4751159196290571</v>
      </c>
      <c r="R91" s="37">
        <f>Table1[[#This Row],[Power_Consumed_kWh]]/Table1[[#This Row],[Production_t]]</f>
        <v>116.49180834621329</v>
      </c>
      <c r="S91" t="str">
        <f>IF(Table1[[#This Row],[Quality_pct]]&lt;96,"Below Spec","Ok")</f>
        <v>Ok</v>
      </c>
      <c r="T91" t="str">
        <f>IF(Table1[Steam_Consumed_t]&gt;$O$4383,"ABNORMAL","NORMAL")</f>
        <v>NORMAL</v>
      </c>
      <c r="U91" t="str">
        <f>IF(Table1[Power_Consumed_kWh]&gt;$P$4383,"ABNORMAL","NORMAL")</f>
        <v>NORMAL</v>
      </c>
      <c r="V91">
        <f>(Table1[[#This Row],[Target_Production_t]]/8)*Table1[[#This Row],[Downtime_hr]]</f>
        <v>2.2687499999999998</v>
      </c>
    </row>
    <row r="92" spans="1:22" x14ac:dyDescent="0.25">
      <c r="A92" s="1">
        <v>45665</v>
      </c>
      <c r="B92" s="1" t="str">
        <f>TEXT(Table1[[#This Row],[Date]],"mm")</f>
        <v>01</v>
      </c>
      <c r="C92" t="s">
        <v>23</v>
      </c>
      <c r="D92" t="s">
        <v>18</v>
      </c>
      <c r="E92">
        <v>42.67</v>
      </c>
      <c r="F92">
        <v>7.5</v>
      </c>
      <c r="G92">
        <v>0.5</v>
      </c>
      <c r="H92">
        <v>37.14</v>
      </c>
      <c r="I92">
        <v>36.78</v>
      </c>
      <c r="J92">
        <v>0.36</v>
      </c>
      <c r="K92">
        <v>99.03</v>
      </c>
      <c r="L92">
        <v>93.75</v>
      </c>
      <c r="M92">
        <v>97.51</v>
      </c>
      <c r="N92">
        <v>90.53</v>
      </c>
      <c r="O92">
        <v>6.26</v>
      </c>
      <c r="P92">
        <v>1524.67</v>
      </c>
      <c r="Q92" s="42">
        <f>Table1[[#This Row],[Steam_Consumed_t]]/Table1[[#This Row],[Production_t]]</f>
        <v>0.16855142703284867</v>
      </c>
      <c r="R92" s="37">
        <f>Table1[[#This Row],[Power_Consumed_kWh]]/Table1[[#This Row],[Production_t]]</f>
        <v>41.051965535810446</v>
      </c>
      <c r="S92" t="str">
        <f>IF(Table1[[#This Row],[Quality_pct]]&lt;96,"Below Spec","Ok")</f>
        <v>Ok</v>
      </c>
      <c r="T92" t="str">
        <f>IF(Table1[Steam_Consumed_t]&gt;$O$4383,"ABNORMAL","NORMAL")</f>
        <v>NORMAL</v>
      </c>
      <c r="U92" t="str">
        <f>IF(Table1[Power_Consumed_kWh]&gt;$P$4383,"ABNORMAL","NORMAL")</f>
        <v>NORMAL</v>
      </c>
      <c r="V92">
        <f>(Table1[[#This Row],[Target_Production_t]]/8)*Table1[[#This Row],[Downtime_hr]]</f>
        <v>2.6668750000000001</v>
      </c>
    </row>
    <row r="93" spans="1:22" x14ac:dyDescent="0.25">
      <c r="A93" s="1">
        <v>45665</v>
      </c>
      <c r="B93" s="1" t="str">
        <f>TEXT(Table1[[#This Row],[Date]],"mm")</f>
        <v>01</v>
      </c>
      <c r="C93" t="s">
        <v>23</v>
      </c>
      <c r="D93" t="s">
        <v>19</v>
      </c>
      <c r="E93">
        <v>42.03</v>
      </c>
      <c r="F93">
        <v>7.59</v>
      </c>
      <c r="G93">
        <v>0.41</v>
      </c>
      <c r="H93">
        <v>37.9</v>
      </c>
      <c r="I93">
        <v>37.9</v>
      </c>
      <c r="J93">
        <v>0</v>
      </c>
      <c r="K93">
        <v>100</v>
      </c>
      <c r="L93">
        <v>94.88</v>
      </c>
      <c r="M93">
        <v>101.45</v>
      </c>
      <c r="N93">
        <v>96.25</v>
      </c>
      <c r="O93">
        <v>6.66</v>
      </c>
      <c r="P93">
        <v>1661.94</v>
      </c>
      <c r="Q93" s="42">
        <f>Table1[[#This Row],[Steam_Consumed_t]]/Table1[[#This Row],[Production_t]]</f>
        <v>0.1757255936675462</v>
      </c>
      <c r="R93" s="37">
        <f>Table1[[#This Row],[Power_Consumed_kWh]]/Table1[[#This Row],[Production_t]]</f>
        <v>43.850659630606863</v>
      </c>
      <c r="S93" t="str">
        <f>IF(Table1[[#This Row],[Quality_pct]]&lt;96,"Below Spec","Ok")</f>
        <v>Ok</v>
      </c>
      <c r="T93" t="str">
        <f>IF(Table1[Steam_Consumed_t]&gt;$O$4383,"ABNORMAL","NORMAL")</f>
        <v>NORMAL</v>
      </c>
      <c r="U93" t="str">
        <f>IF(Table1[Power_Consumed_kWh]&gt;$P$4383,"ABNORMAL","NORMAL")</f>
        <v>NORMAL</v>
      </c>
      <c r="V93">
        <f>(Table1[[#This Row],[Target_Production_t]]/8)*Table1[[#This Row],[Downtime_hr]]</f>
        <v>2.1540374999999998</v>
      </c>
    </row>
    <row r="94" spans="1:22" x14ac:dyDescent="0.25">
      <c r="A94" s="1">
        <v>45665</v>
      </c>
      <c r="B94" s="1" t="str">
        <f>TEXT(Table1[[#This Row],[Date]],"mm")</f>
        <v>01</v>
      </c>
      <c r="C94" t="s">
        <v>21</v>
      </c>
      <c r="D94" t="s">
        <v>18</v>
      </c>
      <c r="E94">
        <v>36.86</v>
      </c>
      <c r="F94">
        <v>7.62</v>
      </c>
      <c r="G94">
        <v>0.38</v>
      </c>
      <c r="H94">
        <v>31.04</v>
      </c>
      <c r="I94">
        <v>30.6</v>
      </c>
      <c r="J94">
        <v>0.44</v>
      </c>
      <c r="K94">
        <v>98.59</v>
      </c>
      <c r="L94">
        <v>95.25</v>
      </c>
      <c r="M94">
        <v>97.54</v>
      </c>
      <c r="N94">
        <v>91.6</v>
      </c>
      <c r="O94">
        <v>45.87</v>
      </c>
      <c r="P94">
        <v>3504.19</v>
      </c>
      <c r="Q94" s="42">
        <f>Table1[[#This Row],[Steam_Consumed_t]]/Table1[[#This Row],[Production_t]]</f>
        <v>1.477770618556701</v>
      </c>
      <c r="R94" s="37">
        <f>Table1[[#This Row],[Power_Consumed_kWh]]/Table1[[#This Row],[Production_t]]</f>
        <v>112.89271907216495</v>
      </c>
      <c r="S94" t="str">
        <f>IF(Table1[[#This Row],[Quality_pct]]&lt;96,"Below Spec","Ok")</f>
        <v>Ok</v>
      </c>
      <c r="T94" t="str">
        <f>IF(Table1[Steam_Consumed_t]&gt;$O$4383,"ABNORMAL","NORMAL")</f>
        <v>NORMAL</v>
      </c>
      <c r="U94" t="str">
        <f>IF(Table1[Power_Consumed_kWh]&gt;$P$4383,"ABNORMAL","NORMAL")</f>
        <v>NORMAL</v>
      </c>
      <c r="V94">
        <f>(Table1[[#This Row],[Target_Production_t]]/8)*Table1[[#This Row],[Downtime_hr]]</f>
        <v>1.75085</v>
      </c>
    </row>
    <row r="95" spans="1:22" x14ac:dyDescent="0.25">
      <c r="A95" s="1">
        <v>45665</v>
      </c>
      <c r="B95" s="1" t="str">
        <f>TEXT(Table1[[#This Row],[Date]],"mm")</f>
        <v>01</v>
      </c>
      <c r="C95" t="s">
        <v>22</v>
      </c>
      <c r="D95" t="s">
        <v>20</v>
      </c>
      <c r="E95">
        <v>33.340000000000003</v>
      </c>
      <c r="F95">
        <v>7.64</v>
      </c>
      <c r="G95">
        <v>0.36</v>
      </c>
      <c r="H95">
        <v>31.61</v>
      </c>
      <c r="I95">
        <v>30.7</v>
      </c>
      <c r="J95">
        <v>0.92</v>
      </c>
      <c r="K95">
        <v>97.1</v>
      </c>
      <c r="L95">
        <v>95.5</v>
      </c>
      <c r="M95">
        <v>89.83</v>
      </c>
      <c r="N95">
        <v>83.3</v>
      </c>
      <c r="O95">
        <v>35.67</v>
      </c>
      <c r="P95">
        <v>2896.15</v>
      </c>
      <c r="Q95" s="42">
        <f>Table1[[#This Row],[Steam_Consumed_t]]/Table1[[#This Row],[Production_t]]</f>
        <v>1.1284403669724772</v>
      </c>
      <c r="R95" s="37">
        <f>Table1[[#This Row],[Power_Consumed_kWh]]/Table1[[#This Row],[Production_t]]</f>
        <v>91.621322366339768</v>
      </c>
      <c r="S95" t="str">
        <f>IF(Table1[[#This Row],[Quality_pct]]&lt;96,"Below Spec","Ok")</f>
        <v>Ok</v>
      </c>
      <c r="T95" t="str">
        <f>IF(Table1[Steam_Consumed_t]&gt;$O$4383,"ABNORMAL","NORMAL")</f>
        <v>NORMAL</v>
      </c>
      <c r="U95" t="str">
        <f>IF(Table1[Power_Consumed_kWh]&gt;$P$4383,"ABNORMAL","NORMAL")</f>
        <v>NORMAL</v>
      </c>
      <c r="V95">
        <f>(Table1[[#This Row],[Target_Production_t]]/8)*Table1[[#This Row],[Downtime_hr]]</f>
        <v>1.5003000000000002</v>
      </c>
    </row>
    <row r="96" spans="1:22" x14ac:dyDescent="0.25">
      <c r="A96" s="1">
        <v>45665</v>
      </c>
      <c r="B96" s="1" t="str">
        <f>TEXT(Table1[[#This Row],[Date]],"mm")</f>
        <v>01</v>
      </c>
      <c r="C96" t="s">
        <v>17</v>
      </c>
      <c r="D96" t="s">
        <v>19</v>
      </c>
      <c r="E96">
        <v>40.119999999999997</v>
      </c>
      <c r="F96">
        <v>7.68</v>
      </c>
      <c r="G96">
        <v>0.32</v>
      </c>
      <c r="H96">
        <v>36.14</v>
      </c>
      <c r="I96">
        <v>35.200000000000003</v>
      </c>
      <c r="J96">
        <v>0.94</v>
      </c>
      <c r="K96">
        <v>97.39</v>
      </c>
      <c r="L96">
        <v>96</v>
      </c>
      <c r="M96">
        <v>94.47</v>
      </c>
      <c r="N96">
        <v>88.33</v>
      </c>
      <c r="O96">
        <v>32.42</v>
      </c>
      <c r="P96">
        <v>3009.61</v>
      </c>
      <c r="Q96" s="42">
        <f>Table1[[#This Row],[Steam_Consumed_t]]/Table1[[#This Row],[Production_t]]</f>
        <v>0.89706696181516332</v>
      </c>
      <c r="R96" s="37">
        <f>Table1[[#This Row],[Power_Consumed_kWh]]/Table1[[#This Row],[Production_t]]</f>
        <v>83.276425013835095</v>
      </c>
      <c r="S96" t="str">
        <f>IF(Table1[[#This Row],[Quality_pct]]&lt;96,"Below Spec","Ok")</f>
        <v>Ok</v>
      </c>
      <c r="T96" t="str">
        <f>IF(Table1[Steam_Consumed_t]&gt;$O$4383,"ABNORMAL","NORMAL")</f>
        <v>NORMAL</v>
      </c>
      <c r="U96" t="str">
        <f>IF(Table1[Power_Consumed_kWh]&gt;$P$4383,"ABNORMAL","NORMAL")</f>
        <v>NORMAL</v>
      </c>
      <c r="V96">
        <f>(Table1[[#This Row],[Target_Production_t]]/8)*Table1[[#This Row],[Downtime_hr]]</f>
        <v>1.6048</v>
      </c>
    </row>
    <row r="97" spans="1:22" x14ac:dyDescent="0.25">
      <c r="A97" s="1">
        <v>45665</v>
      </c>
      <c r="B97" s="1" t="str">
        <f>TEXT(Table1[[#This Row],[Date]],"mm")</f>
        <v>01</v>
      </c>
      <c r="C97" t="s">
        <v>17</v>
      </c>
      <c r="D97" t="s">
        <v>18</v>
      </c>
      <c r="E97">
        <v>40.729999999999997</v>
      </c>
      <c r="F97">
        <v>7.76</v>
      </c>
      <c r="G97">
        <v>0.24</v>
      </c>
      <c r="H97">
        <v>41.49</v>
      </c>
      <c r="I97">
        <v>40.630000000000003</v>
      </c>
      <c r="J97">
        <v>0.86</v>
      </c>
      <c r="K97">
        <v>97.93</v>
      </c>
      <c r="L97">
        <v>97</v>
      </c>
      <c r="M97">
        <v>97.38</v>
      </c>
      <c r="N97">
        <v>92.5</v>
      </c>
      <c r="O97">
        <v>36.39</v>
      </c>
      <c r="P97">
        <v>3383.96</v>
      </c>
      <c r="Q97" s="42">
        <f>Table1[[#This Row],[Steam_Consumed_t]]/Table1[[#This Row],[Production_t]]</f>
        <v>0.87707881417208966</v>
      </c>
      <c r="R97" s="37">
        <f>Table1[[#This Row],[Power_Consumed_kWh]]/Table1[[#This Row],[Production_t]]</f>
        <v>81.560858038081463</v>
      </c>
      <c r="S97" t="str">
        <f>IF(Table1[[#This Row],[Quality_pct]]&lt;96,"Below Spec","Ok")</f>
        <v>Ok</v>
      </c>
      <c r="T97" t="str">
        <f>IF(Table1[Steam_Consumed_t]&gt;$O$4383,"ABNORMAL","NORMAL")</f>
        <v>NORMAL</v>
      </c>
      <c r="U97" t="str">
        <f>IF(Table1[Power_Consumed_kWh]&gt;$P$4383,"ABNORMAL","NORMAL")</f>
        <v>NORMAL</v>
      </c>
      <c r="V97">
        <f>(Table1[[#This Row],[Target_Production_t]]/8)*Table1[[#This Row],[Downtime_hr]]</f>
        <v>1.2218999999999998</v>
      </c>
    </row>
    <row r="98" spans="1:22" x14ac:dyDescent="0.25">
      <c r="A98" s="1">
        <v>45666</v>
      </c>
      <c r="B98" s="1" t="str">
        <f>TEXT(Table1[[#This Row],[Date]],"mm")</f>
        <v>01</v>
      </c>
      <c r="C98" t="s">
        <v>17</v>
      </c>
      <c r="D98" t="s">
        <v>19</v>
      </c>
      <c r="E98">
        <v>43.29</v>
      </c>
      <c r="F98">
        <v>6.3</v>
      </c>
      <c r="G98">
        <v>1.7</v>
      </c>
      <c r="H98">
        <v>35.799999999999997</v>
      </c>
      <c r="I98">
        <v>34.19</v>
      </c>
      <c r="J98">
        <v>1.61</v>
      </c>
      <c r="K98">
        <v>95.51</v>
      </c>
      <c r="L98">
        <v>78.75</v>
      </c>
      <c r="M98">
        <v>95.41</v>
      </c>
      <c r="N98">
        <v>71.760000000000005</v>
      </c>
      <c r="O98">
        <v>30.22</v>
      </c>
      <c r="P98">
        <v>2910.76</v>
      </c>
      <c r="Q98" s="42">
        <f>Table1[[#This Row],[Steam_Consumed_t]]/Table1[[#This Row],[Production_t]]</f>
        <v>0.84413407821229058</v>
      </c>
      <c r="R98" s="37">
        <f>Table1[[#This Row],[Power_Consumed_kWh]]/Table1[[#This Row],[Production_t]]</f>
        <v>81.306145251396657</v>
      </c>
      <c r="S98" t="str">
        <f>IF(Table1[[#This Row],[Quality_pct]]&lt;96,"Below Spec","Ok")</f>
        <v>Below Spec</v>
      </c>
      <c r="T98" t="str">
        <f>IF(Table1[Steam_Consumed_t]&gt;$O$4383,"ABNORMAL","NORMAL")</f>
        <v>NORMAL</v>
      </c>
      <c r="U98" t="str">
        <f>IF(Table1[Power_Consumed_kWh]&gt;$P$4383,"ABNORMAL","NORMAL")</f>
        <v>NORMAL</v>
      </c>
      <c r="V98">
        <f>(Table1[[#This Row],[Target_Production_t]]/8)*Table1[[#This Row],[Downtime_hr]]</f>
        <v>9.1991250000000004</v>
      </c>
    </row>
    <row r="99" spans="1:22" x14ac:dyDescent="0.25">
      <c r="A99" s="1">
        <v>45666</v>
      </c>
      <c r="B99" s="1" t="str">
        <f>TEXT(Table1[[#This Row],[Date]],"mm")</f>
        <v>01</v>
      </c>
      <c r="C99" t="s">
        <v>21</v>
      </c>
      <c r="D99" t="s">
        <v>18</v>
      </c>
      <c r="E99">
        <v>39.770000000000003</v>
      </c>
      <c r="F99">
        <v>7.31</v>
      </c>
      <c r="G99">
        <v>0.69</v>
      </c>
      <c r="H99">
        <v>35.83</v>
      </c>
      <c r="I99">
        <v>35.71</v>
      </c>
      <c r="J99">
        <v>0.12</v>
      </c>
      <c r="K99">
        <v>99.67</v>
      </c>
      <c r="L99">
        <v>91.38</v>
      </c>
      <c r="M99">
        <v>93.99</v>
      </c>
      <c r="N99">
        <v>85.6</v>
      </c>
      <c r="O99">
        <v>52.21</v>
      </c>
      <c r="P99">
        <v>4329.4799999999996</v>
      </c>
      <c r="Q99" s="42">
        <f>Table1[[#This Row],[Steam_Consumed_t]]/Table1[[#This Row],[Production_t]]</f>
        <v>1.4571588054702764</v>
      </c>
      <c r="R99" s="37">
        <f>Table1[[#This Row],[Power_Consumed_kWh]]/Table1[[#This Row],[Production_t]]</f>
        <v>120.83393804074797</v>
      </c>
      <c r="S99" t="str">
        <f>IF(Table1[[#This Row],[Quality_pct]]&lt;96,"Below Spec","Ok")</f>
        <v>Ok</v>
      </c>
      <c r="T99" t="str">
        <f>IF(Table1[Steam_Consumed_t]&gt;$O$4383,"ABNORMAL","NORMAL")</f>
        <v>ABNORMAL</v>
      </c>
      <c r="U99" t="str">
        <f>IF(Table1[Power_Consumed_kWh]&gt;$P$4383,"ABNORMAL","NORMAL")</f>
        <v>ABNORMAL</v>
      </c>
      <c r="V99">
        <f>(Table1[[#This Row],[Target_Production_t]]/8)*Table1[[#This Row],[Downtime_hr]]</f>
        <v>3.4301625000000002</v>
      </c>
    </row>
    <row r="100" spans="1:22" x14ac:dyDescent="0.25">
      <c r="A100" s="1">
        <v>45666</v>
      </c>
      <c r="B100" s="1" t="str">
        <f>TEXT(Table1[[#This Row],[Date]],"mm")</f>
        <v>01</v>
      </c>
      <c r="C100" t="s">
        <v>23</v>
      </c>
      <c r="D100" t="s">
        <v>18</v>
      </c>
      <c r="E100">
        <v>46.04</v>
      </c>
      <c r="F100">
        <v>7.33</v>
      </c>
      <c r="G100">
        <v>0.67</v>
      </c>
      <c r="H100">
        <v>38.159999999999997</v>
      </c>
      <c r="I100">
        <v>37.51</v>
      </c>
      <c r="J100">
        <v>0.66</v>
      </c>
      <c r="K100">
        <v>98.28</v>
      </c>
      <c r="L100">
        <v>91.62</v>
      </c>
      <c r="M100">
        <v>96.37</v>
      </c>
      <c r="N100">
        <v>86.78</v>
      </c>
      <c r="O100">
        <v>4.25</v>
      </c>
      <c r="P100">
        <v>1649.07</v>
      </c>
      <c r="Q100" s="42">
        <f>Table1[[#This Row],[Steam_Consumed_t]]/Table1[[#This Row],[Production_t]]</f>
        <v>0.11137316561844865</v>
      </c>
      <c r="R100" s="37">
        <f>Table1[[#This Row],[Power_Consumed_kWh]]/Table1[[#This Row],[Production_t]]</f>
        <v>43.214622641509436</v>
      </c>
      <c r="S100" t="str">
        <f>IF(Table1[[#This Row],[Quality_pct]]&lt;96,"Below Spec","Ok")</f>
        <v>Ok</v>
      </c>
      <c r="T100" t="str">
        <f>IF(Table1[Steam_Consumed_t]&gt;$O$4383,"ABNORMAL","NORMAL")</f>
        <v>NORMAL</v>
      </c>
      <c r="U100" t="str">
        <f>IF(Table1[Power_Consumed_kWh]&gt;$P$4383,"ABNORMAL","NORMAL")</f>
        <v>NORMAL</v>
      </c>
      <c r="V100">
        <f>(Table1[[#This Row],[Target_Production_t]]/8)*Table1[[#This Row],[Downtime_hr]]</f>
        <v>3.8558500000000002</v>
      </c>
    </row>
    <row r="101" spans="1:22" x14ac:dyDescent="0.25">
      <c r="A101" s="1">
        <v>45666</v>
      </c>
      <c r="B101" s="1" t="str">
        <f>TEXT(Table1[[#This Row],[Date]],"mm")</f>
        <v>01</v>
      </c>
      <c r="C101" t="s">
        <v>22</v>
      </c>
      <c r="D101" t="s">
        <v>18</v>
      </c>
      <c r="E101">
        <v>37.67</v>
      </c>
      <c r="F101">
        <v>7.39</v>
      </c>
      <c r="G101">
        <v>0.61</v>
      </c>
      <c r="H101">
        <v>30.8</v>
      </c>
      <c r="I101">
        <v>29.86</v>
      </c>
      <c r="J101">
        <v>0.93</v>
      </c>
      <c r="K101">
        <v>96.97</v>
      </c>
      <c r="L101">
        <v>92.38</v>
      </c>
      <c r="M101">
        <v>94.92</v>
      </c>
      <c r="N101">
        <v>85.03</v>
      </c>
      <c r="O101">
        <v>34.619999999999997</v>
      </c>
      <c r="P101">
        <v>2952.36</v>
      </c>
      <c r="Q101" s="42">
        <f>Table1[[#This Row],[Steam_Consumed_t]]/Table1[[#This Row],[Production_t]]</f>
        <v>1.1240259740259739</v>
      </c>
      <c r="R101" s="37">
        <f>Table1[[#This Row],[Power_Consumed_kWh]]/Table1[[#This Row],[Production_t]]</f>
        <v>95.855844155844153</v>
      </c>
      <c r="S101" t="str">
        <f>IF(Table1[[#This Row],[Quality_pct]]&lt;96,"Below Spec","Ok")</f>
        <v>Ok</v>
      </c>
      <c r="T101" t="str">
        <f>IF(Table1[Steam_Consumed_t]&gt;$O$4383,"ABNORMAL","NORMAL")</f>
        <v>NORMAL</v>
      </c>
      <c r="U101" t="str">
        <f>IF(Table1[Power_Consumed_kWh]&gt;$P$4383,"ABNORMAL","NORMAL")</f>
        <v>NORMAL</v>
      </c>
      <c r="V101">
        <f>(Table1[[#This Row],[Target_Production_t]]/8)*Table1[[#This Row],[Downtime_hr]]</f>
        <v>2.8723375</v>
      </c>
    </row>
    <row r="102" spans="1:22" x14ac:dyDescent="0.25">
      <c r="A102" s="1">
        <v>45666</v>
      </c>
      <c r="B102" s="1" t="str">
        <f>TEXT(Table1[[#This Row],[Date]],"mm")</f>
        <v>01</v>
      </c>
      <c r="C102" t="s">
        <v>23</v>
      </c>
      <c r="D102" t="s">
        <v>20</v>
      </c>
      <c r="E102">
        <v>43.97</v>
      </c>
      <c r="F102">
        <v>7.39</v>
      </c>
      <c r="G102">
        <v>0.61</v>
      </c>
      <c r="H102">
        <v>42.25</v>
      </c>
      <c r="I102">
        <v>41.64</v>
      </c>
      <c r="J102">
        <v>0.6</v>
      </c>
      <c r="K102">
        <v>98.57</v>
      </c>
      <c r="L102">
        <v>92.38</v>
      </c>
      <c r="M102">
        <v>99.46</v>
      </c>
      <c r="N102">
        <v>90.56</v>
      </c>
      <c r="O102">
        <v>5</v>
      </c>
      <c r="P102">
        <v>1772.5</v>
      </c>
      <c r="Q102" s="42">
        <f>Table1[[#This Row],[Steam_Consumed_t]]/Table1[[#This Row],[Production_t]]</f>
        <v>0.11834319526627218</v>
      </c>
      <c r="R102" s="37">
        <f>Table1[[#This Row],[Power_Consumed_kWh]]/Table1[[#This Row],[Production_t]]</f>
        <v>41.952662721893489</v>
      </c>
      <c r="S102" t="str">
        <f>IF(Table1[[#This Row],[Quality_pct]]&lt;96,"Below Spec","Ok")</f>
        <v>Ok</v>
      </c>
      <c r="T102" t="str">
        <f>IF(Table1[Steam_Consumed_t]&gt;$O$4383,"ABNORMAL","NORMAL")</f>
        <v>NORMAL</v>
      </c>
      <c r="U102" t="str">
        <f>IF(Table1[Power_Consumed_kWh]&gt;$P$4383,"ABNORMAL","NORMAL")</f>
        <v>NORMAL</v>
      </c>
      <c r="V102">
        <f>(Table1[[#This Row],[Target_Production_t]]/8)*Table1[[#This Row],[Downtime_hr]]</f>
        <v>3.3527125</v>
      </c>
    </row>
    <row r="103" spans="1:22" x14ac:dyDescent="0.25">
      <c r="A103" s="1">
        <v>45666</v>
      </c>
      <c r="B103" s="1" t="str">
        <f>TEXT(Table1[[#This Row],[Date]],"mm")</f>
        <v>01</v>
      </c>
      <c r="C103" t="s">
        <v>23</v>
      </c>
      <c r="D103" t="s">
        <v>19</v>
      </c>
      <c r="E103">
        <v>45.35</v>
      </c>
      <c r="F103">
        <v>7.42</v>
      </c>
      <c r="G103">
        <v>0.57999999999999996</v>
      </c>
      <c r="H103">
        <v>39.299999999999997</v>
      </c>
      <c r="I103">
        <v>39.24</v>
      </c>
      <c r="J103">
        <v>0.06</v>
      </c>
      <c r="K103">
        <v>99.85</v>
      </c>
      <c r="L103">
        <v>92.75</v>
      </c>
      <c r="M103">
        <v>100</v>
      </c>
      <c r="N103">
        <v>92.61</v>
      </c>
      <c r="O103">
        <v>6</v>
      </c>
      <c r="P103">
        <v>1598.92</v>
      </c>
      <c r="Q103" s="42">
        <f>Table1[[#This Row],[Steam_Consumed_t]]/Table1[[#This Row],[Production_t]]</f>
        <v>0.15267175572519084</v>
      </c>
      <c r="R103" s="37">
        <f>Table1[[#This Row],[Power_Consumed_kWh]]/Table1[[#This Row],[Production_t]]</f>
        <v>40.684987277353692</v>
      </c>
      <c r="S103" t="str">
        <f>IF(Table1[[#This Row],[Quality_pct]]&lt;96,"Below Spec","Ok")</f>
        <v>Ok</v>
      </c>
      <c r="T103" t="str">
        <f>IF(Table1[Steam_Consumed_t]&gt;$O$4383,"ABNORMAL","NORMAL")</f>
        <v>NORMAL</v>
      </c>
      <c r="U103" t="str">
        <f>IF(Table1[Power_Consumed_kWh]&gt;$P$4383,"ABNORMAL","NORMAL")</f>
        <v>NORMAL</v>
      </c>
      <c r="V103">
        <f>(Table1[[#This Row],[Target_Production_t]]/8)*Table1[[#This Row],[Downtime_hr]]</f>
        <v>3.2878749999999997</v>
      </c>
    </row>
    <row r="104" spans="1:22" x14ac:dyDescent="0.25">
      <c r="A104" s="1">
        <v>45666</v>
      </c>
      <c r="B104" s="1" t="str">
        <f>TEXT(Table1[[#This Row],[Date]],"mm")</f>
        <v>01</v>
      </c>
      <c r="C104" t="s">
        <v>21</v>
      </c>
      <c r="D104" t="s">
        <v>19</v>
      </c>
      <c r="E104">
        <v>39.17</v>
      </c>
      <c r="F104">
        <v>7.45</v>
      </c>
      <c r="G104">
        <v>0.55000000000000004</v>
      </c>
      <c r="H104">
        <v>33.18</v>
      </c>
      <c r="I104">
        <v>32.61</v>
      </c>
      <c r="J104">
        <v>0.56999999999999995</v>
      </c>
      <c r="K104">
        <v>98.29</v>
      </c>
      <c r="L104">
        <v>93.12</v>
      </c>
      <c r="M104">
        <v>101.45</v>
      </c>
      <c r="N104">
        <v>92.86</v>
      </c>
      <c r="O104">
        <v>47.58</v>
      </c>
      <c r="P104">
        <v>3952.95</v>
      </c>
      <c r="Q104" s="42">
        <f>Table1[[#This Row],[Steam_Consumed_t]]/Table1[[#This Row],[Production_t]]</f>
        <v>1.4339963833634719</v>
      </c>
      <c r="R104" s="37">
        <f>Table1[[#This Row],[Power_Consumed_kWh]]/Table1[[#This Row],[Production_t]]</f>
        <v>119.13652802893309</v>
      </c>
      <c r="S104" t="str">
        <f>IF(Table1[[#This Row],[Quality_pct]]&lt;96,"Below Spec","Ok")</f>
        <v>Ok</v>
      </c>
      <c r="T104" t="str">
        <f>IF(Table1[Steam_Consumed_t]&gt;$O$4383,"ABNORMAL","NORMAL")</f>
        <v>NORMAL</v>
      </c>
      <c r="U104" t="str">
        <f>IF(Table1[Power_Consumed_kWh]&gt;$P$4383,"ABNORMAL","NORMAL")</f>
        <v>NORMAL</v>
      </c>
      <c r="V104">
        <f>(Table1[[#This Row],[Target_Production_t]]/8)*Table1[[#This Row],[Downtime_hr]]</f>
        <v>2.6929375000000002</v>
      </c>
    </row>
    <row r="105" spans="1:22" x14ac:dyDescent="0.25">
      <c r="A105" s="1">
        <v>45666</v>
      </c>
      <c r="B105" s="1" t="str">
        <f>TEXT(Table1[[#This Row],[Date]],"mm")</f>
        <v>01</v>
      </c>
      <c r="C105" t="s">
        <v>21</v>
      </c>
      <c r="D105" t="s">
        <v>20</v>
      </c>
      <c r="E105">
        <v>37.979999999999997</v>
      </c>
      <c r="F105">
        <v>7.47</v>
      </c>
      <c r="G105">
        <v>0.53</v>
      </c>
      <c r="H105">
        <v>33.04</v>
      </c>
      <c r="I105">
        <v>32.36</v>
      </c>
      <c r="J105">
        <v>0.67</v>
      </c>
      <c r="K105">
        <v>97.97</v>
      </c>
      <c r="L105">
        <v>93.38</v>
      </c>
      <c r="M105">
        <v>94.35</v>
      </c>
      <c r="N105">
        <v>86.31</v>
      </c>
      <c r="O105">
        <v>47.15</v>
      </c>
      <c r="P105">
        <v>3969.82</v>
      </c>
      <c r="Q105" s="42">
        <f>Table1[[#This Row],[Steam_Consumed_t]]/Table1[[#This Row],[Production_t]]</f>
        <v>1.4270581113801453</v>
      </c>
      <c r="R105" s="37">
        <f>Table1[[#This Row],[Power_Consumed_kWh]]/Table1[[#This Row],[Production_t]]</f>
        <v>120.15193704600485</v>
      </c>
      <c r="S105" t="str">
        <f>IF(Table1[[#This Row],[Quality_pct]]&lt;96,"Below Spec","Ok")</f>
        <v>Ok</v>
      </c>
      <c r="T105" t="str">
        <f>IF(Table1[Steam_Consumed_t]&gt;$O$4383,"ABNORMAL","NORMAL")</f>
        <v>NORMAL</v>
      </c>
      <c r="U105" t="str">
        <f>IF(Table1[Power_Consumed_kWh]&gt;$P$4383,"ABNORMAL","NORMAL")</f>
        <v>NORMAL</v>
      </c>
      <c r="V105">
        <f>(Table1[[#This Row],[Target_Production_t]]/8)*Table1[[#This Row],[Downtime_hr]]</f>
        <v>2.5161750000000001</v>
      </c>
    </row>
    <row r="106" spans="1:22" x14ac:dyDescent="0.25">
      <c r="A106" s="1">
        <v>45666</v>
      </c>
      <c r="B106" s="1" t="str">
        <f>TEXT(Table1[[#This Row],[Date]],"mm")</f>
        <v>01</v>
      </c>
      <c r="C106" t="s">
        <v>17</v>
      </c>
      <c r="D106" t="s">
        <v>18</v>
      </c>
      <c r="E106">
        <v>43.95</v>
      </c>
      <c r="F106">
        <v>7.61</v>
      </c>
      <c r="G106">
        <v>0.39</v>
      </c>
      <c r="H106">
        <v>40.520000000000003</v>
      </c>
      <c r="I106">
        <v>39.69</v>
      </c>
      <c r="J106">
        <v>0.83</v>
      </c>
      <c r="K106">
        <v>97.96</v>
      </c>
      <c r="L106">
        <v>95.12</v>
      </c>
      <c r="M106">
        <v>97.95</v>
      </c>
      <c r="N106">
        <v>91.27</v>
      </c>
      <c r="O106">
        <v>35.68</v>
      </c>
      <c r="P106">
        <v>3328.17</v>
      </c>
      <c r="Q106" s="42">
        <f>Table1[[#This Row],[Steam_Consumed_t]]/Table1[[#This Row],[Production_t]]</f>
        <v>0.88055281342546887</v>
      </c>
      <c r="R106" s="37">
        <f>Table1[[#This Row],[Power_Consumed_kWh]]/Table1[[#This Row],[Production_t]]</f>
        <v>82.136475814412634</v>
      </c>
      <c r="S106" t="str">
        <f>IF(Table1[[#This Row],[Quality_pct]]&lt;96,"Below Spec","Ok")</f>
        <v>Ok</v>
      </c>
      <c r="T106" t="str">
        <f>IF(Table1[Steam_Consumed_t]&gt;$O$4383,"ABNORMAL","NORMAL")</f>
        <v>NORMAL</v>
      </c>
      <c r="U106" t="str">
        <f>IF(Table1[Power_Consumed_kWh]&gt;$P$4383,"ABNORMAL","NORMAL")</f>
        <v>NORMAL</v>
      </c>
      <c r="V106">
        <f>(Table1[[#This Row],[Target_Production_t]]/8)*Table1[[#This Row],[Downtime_hr]]</f>
        <v>2.1425625000000004</v>
      </c>
    </row>
    <row r="107" spans="1:22" x14ac:dyDescent="0.25">
      <c r="A107" s="1">
        <v>45666</v>
      </c>
      <c r="B107" s="1" t="str">
        <f>TEXT(Table1[[#This Row],[Date]],"mm")</f>
        <v>01</v>
      </c>
      <c r="C107" t="s">
        <v>17</v>
      </c>
      <c r="D107" t="s">
        <v>20</v>
      </c>
      <c r="E107">
        <v>41.97</v>
      </c>
      <c r="F107">
        <v>7.61</v>
      </c>
      <c r="G107">
        <v>0.39</v>
      </c>
      <c r="H107">
        <v>36.07</v>
      </c>
      <c r="I107">
        <v>35.14</v>
      </c>
      <c r="J107">
        <v>0.94</v>
      </c>
      <c r="K107">
        <v>97.4</v>
      </c>
      <c r="L107">
        <v>95.12</v>
      </c>
      <c r="M107">
        <v>95.83</v>
      </c>
      <c r="N107">
        <v>88.79</v>
      </c>
      <c r="O107">
        <v>32.17</v>
      </c>
      <c r="P107">
        <v>3050.04</v>
      </c>
      <c r="Q107" s="42">
        <f>Table1[[#This Row],[Steam_Consumed_t]]/Table1[[#This Row],[Production_t]]</f>
        <v>0.89187690601607994</v>
      </c>
      <c r="R107" s="37">
        <f>Table1[[#This Row],[Power_Consumed_kWh]]/Table1[[#This Row],[Production_t]]</f>
        <v>84.558913224286115</v>
      </c>
      <c r="S107" t="str">
        <f>IF(Table1[[#This Row],[Quality_pct]]&lt;96,"Below Spec","Ok")</f>
        <v>Ok</v>
      </c>
      <c r="T107" t="str">
        <f>IF(Table1[Steam_Consumed_t]&gt;$O$4383,"ABNORMAL","NORMAL")</f>
        <v>NORMAL</v>
      </c>
      <c r="U107" t="str">
        <f>IF(Table1[Power_Consumed_kWh]&gt;$P$4383,"ABNORMAL","NORMAL")</f>
        <v>NORMAL</v>
      </c>
      <c r="V107">
        <f>(Table1[[#This Row],[Target_Production_t]]/8)*Table1[[#This Row],[Downtime_hr]]</f>
        <v>2.0460375000000002</v>
      </c>
    </row>
    <row r="108" spans="1:22" x14ac:dyDescent="0.25">
      <c r="A108" s="1">
        <v>45666</v>
      </c>
      <c r="B108" s="1" t="str">
        <f>TEXT(Table1[[#This Row],[Date]],"mm")</f>
        <v>01</v>
      </c>
      <c r="C108" t="s">
        <v>22</v>
      </c>
      <c r="D108" t="s">
        <v>20</v>
      </c>
      <c r="E108">
        <v>35.979999999999997</v>
      </c>
      <c r="F108">
        <v>7.62</v>
      </c>
      <c r="G108">
        <v>0.38</v>
      </c>
      <c r="H108">
        <v>31.42</v>
      </c>
      <c r="I108">
        <v>30.55</v>
      </c>
      <c r="J108">
        <v>0.86</v>
      </c>
      <c r="K108">
        <v>97.25</v>
      </c>
      <c r="L108">
        <v>95.25</v>
      </c>
      <c r="M108">
        <v>93.5</v>
      </c>
      <c r="N108">
        <v>86.61</v>
      </c>
      <c r="O108">
        <v>34.71</v>
      </c>
      <c r="P108">
        <v>3076.48</v>
      </c>
      <c r="Q108" s="42">
        <f>Table1[[#This Row],[Steam_Consumed_t]]/Table1[[#This Row],[Production_t]]</f>
        <v>1.10471037555697</v>
      </c>
      <c r="R108" s="37">
        <f>Table1[[#This Row],[Power_Consumed_kWh]]/Table1[[#This Row],[Production_t]]</f>
        <v>97.914704010184593</v>
      </c>
      <c r="S108" t="str">
        <f>IF(Table1[[#This Row],[Quality_pct]]&lt;96,"Below Spec","Ok")</f>
        <v>Ok</v>
      </c>
      <c r="T108" t="str">
        <f>IF(Table1[Steam_Consumed_t]&gt;$O$4383,"ABNORMAL","NORMAL")</f>
        <v>NORMAL</v>
      </c>
      <c r="U108" t="str">
        <f>IF(Table1[Power_Consumed_kWh]&gt;$P$4383,"ABNORMAL","NORMAL")</f>
        <v>NORMAL</v>
      </c>
      <c r="V108">
        <f>(Table1[[#This Row],[Target_Production_t]]/8)*Table1[[#This Row],[Downtime_hr]]</f>
        <v>1.70905</v>
      </c>
    </row>
    <row r="109" spans="1:22" x14ac:dyDescent="0.25">
      <c r="A109" s="1">
        <v>45666</v>
      </c>
      <c r="B109" s="1" t="str">
        <f>TEXT(Table1[[#This Row],[Date]],"mm")</f>
        <v>01</v>
      </c>
      <c r="C109" t="s">
        <v>22</v>
      </c>
      <c r="D109" t="s">
        <v>19</v>
      </c>
      <c r="E109">
        <v>37.11</v>
      </c>
      <c r="F109">
        <v>7.65</v>
      </c>
      <c r="G109">
        <v>0.35</v>
      </c>
      <c r="H109">
        <v>35.08</v>
      </c>
      <c r="I109">
        <v>34.590000000000003</v>
      </c>
      <c r="J109">
        <v>0.49</v>
      </c>
      <c r="K109">
        <v>98.61</v>
      </c>
      <c r="L109">
        <v>95.62</v>
      </c>
      <c r="M109">
        <v>96.2</v>
      </c>
      <c r="N109">
        <v>90.72</v>
      </c>
      <c r="O109">
        <v>37.950000000000003</v>
      </c>
      <c r="P109">
        <v>3421.61</v>
      </c>
      <c r="Q109" s="42">
        <f>Table1[[#This Row],[Steam_Consumed_t]]/Table1[[#This Row],[Production_t]]</f>
        <v>1.0818129988597494</v>
      </c>
      <c r="R109" s="37">
        <f>Table1[[#This Row],[Power_Consumed_kWh]]/Table1[[#This Row],[Production_t]]</f>
        <v>97.53734321550742</v>
      </c>
      <c r="S109" t="str">
        <f>IF(Table1[[#This Row],[Quality_pct]]&lt;96,"Below Spec","Ok")</f>
        <v>Ok</v>
      </c>
      <c r="T109" t="str">
        <f>IF(Table1[Steam_Consumed_t]&gt;$O$4383,"ABNORMAL","NORMAL")</f>
        <v>NORMAL</v>
      </c>
      <c r="U109" t="str">
        <f>IF(Table1[Power_Consumed_kWh]&gt;$P$4383,"ABNORMAL","NORMAL")</f>
        <v>NORMAL</v>
      </c>
      <c r="V109">
        <f>(Table1[[#This Row],[Target_Production_t]]/8)*Table1[[#This Row],[Downtime_hr]]</f>
        <v>1.6235624999999998</v>
      </c>
    </row>
    <row r="110" spans="1:22" x14ac:dyDescent="0.25">
      <c r="A110" s="1">
        <v>45667</v>
      </c>
      <c r="B110" s="1" t="str">
        <f>TEXT(Table1[[#This Row],[Date]],"mm")</f>
        <v>01</v>
      </c>
      <c r="C110" t="s">
        <v>23</v>
      </c>
      <c r="D110" t="s">
        <v>19</v>
      </c>
      <c r="E110">
        <v>45.66</v>
      </c>
      <c r="F110">
        <v>5.08</v>
      </c>
      <c r="G110">
        <v>2.92</v>
      </c>
      <c r="H110">
        <v>27.39</v>
      </c>
      <c r="I110">
        <v>27.03</v>
      </c>
      <c r="J110">
        <v>0.36</v>
      </c>
      <c r="K110">
        <v>98.68</v>
      </c>
      <c r="L110">
        <v>63.5</v>
      </c>
      <c r="M110">
        <v>92.26</v>
      </c>
      <c r="N110">
        <v>57.81</v>
      </c>
      <c r="O110">
        <v>3.22</v>
      </c>
      <c r="P110">
        <v>1074.8</v>
      </c>
      <c r="Q110" s="42">
        <f>Table1[[#This Row],[Steam_Consumed_t]]/Table1[[#This Row],[Production_t]]</f>
        <v>0.11756115370573203</v>
      </c>
      <c r="R110" s="37">
        <f>Table1[[#This Row],[Power_Consumed_kWh]]/Table1[[#This Row],[Production_t]]</f>
        <v>39.240598758671048</v>
      </c>
      <c r="S110" t="str">
        <f>IF(Table1[[#This Row],[Quality_pct]]&lt;96,"Below Spec","Ok")</f>
        <v>Ok</v>
      </c>
      <c r="T110" t="str">
        <f>IF(Table1[Steam_Consumed_t]&gt;$O$4383,"ABNORMAL","NORMAL")</f>
        <v>NORMAL</v>
      </c>
      <c r="U110" t="str">
        <f>IF(Table1[Power_Consumed_kWh]&gt;$P$4383,"ABNORMAL","NORMAL")</f>
        <v>NORMAL</v>
      </c>
      <c r="V110">
        <f>(Table1[[#This Row],[Target_Production_t]]/8)*Table1[[#This Row],[Downtime_hr]]</f>
        <v>16.665899999999997</v>
      </c>
    </row>
    <row r="111" spans="1:22" x14ac:dyDescent="0.25">
      <c r="A111" s="1">
        <v>45667</v>
      </c>
      <c r="B111" s="1" t="str">
        <f>TEXT(Table1[[#This Row],[Date]],"mm")</f>
        <v>01</v>
      </c>
      <c r="C111" t="s">
        <v>22</v>
      </c>
      <c r="D111" t="s">
        <v>20</v>
      </c>
      <c r="E111">
        <v>36.22</v>
      </c>
      <c r="F111">
        <v>7.17</v>
      </c>
      <c r="G111">
        <v>0.83</v>
      </c>
      <c r="H111">
        <v>31.61</v>
      </c>
      <c r="I111">
        <v>30.91</v>
      </c>
      <c r="J111">
        <v>0.69</v>
      </c>
      <c r="K111">
        <v>97.81</v>
      </c>
      <c r="L111">
        <v>89.62</v>
      </c>
      <c r="M111">
        <v>94.3</v>
      </c>
      <c r="N111">
        <v>82.67</v>
      </c>
      <c r="O111">
        <v>33.659999999999997</v>
      </c>
      <c r="P111">
        <v>3053.49</v>
      </c>
      <c r="Q111" s="42">
        <f>Table1[[#This Row],[Steam_Consumed_t]]/Table1[[#This Row],[Production_t]]</f>
        <v>1.0648528946535905</v>
      </c>
      <c r="R111" s="37">
        <f>Table1[[#This Row],[Power_Consumed_kWh]]/Table1[[#This Row],[Production_t]]</f>
        <v>96.598861119898757</v>
      </c>
      <c r="S111" t="str">
        <f>IF(Table1[[#This Row],[Quality_pct]]&lt;96,"Below Spec","Ok")</f>
        <v>Ok</v>
      </c>
      <c r="T111" t="str">
        <f>IF(Table1[Steam_Consumed_t]&gt;$O$4383,"ABNORMAL","NORMAL")</f>
        <v>NORMAL</v>
      </c>
      <c r="U111" t="str">
        <f>IF(Table1[Power_Consumed_kWh]&gt;$P$4383,"ABNORMAL","NORMAL")</f>
        <v>NORMAL</v>
      </c>
      <c r="V111">
        <f>(Table1[[#This Row],[Target_Production_t]]/8)*Table1[[#This Row],[Downtime_hr]]</f>
        <v>3.7578249999999995</v>
      </c>
    </row>
    <row r="112" spans="1:22" x14ac:dyDescent="0.25">
      <c r="A112" s="1">
        <v>45667</v>
      </c>
      <c r="B112" s="1" t="str">
        <f>TEXT(Table1[[#This Row],[Date]],"mm")</f>
        <v>01</v>
      </c>
      <c r="C112" t="s">
        <v>21</v>
      </c>
      <c r="D112" t="s">
        <v>18</v>
      </c>
      <c r="E112">
        <v>40.03</v>
      </c>
      <c r="F112">
        <v>7.31</v>
      </c>
      <c r="G112">
        <v>0.69</v>
      </c>
      <c r="H112">
        <v>32.5</v>
      </c>
      <c r="I112">
        <v>32.340000000000003</v>
      </c>
      <c r="J112">
        <v>0.16</v>
      </c>
      <c r="K112">
        <v>99.52</v>
      </c>
      <c r="L112">
        <v>91.38</v>
      </c>
      <c r="M112">
        <v>96.51</v>
      </c>
      <c r="N112">
        <v>87.76</v>
      </c>
      <c r="O112">
        <v>48.67</v>
      </c>
      <c r="P112">
        <v>3785.9</v>
      </c>
      <c r="Q112" s="42">
        <f>Table1[[#This Row],[Steam_Consumed_t]]/Table1[[#This Row],[Production_t]]</f>
        <v>1.4975384615384615</v>
      </c>
      <c r="R112" s="37">
        <f>Table1[[#This Row],[Power_Consumed_kWh]]/Table1[[#This Row],[Production_t]]</f>
        <v>116.48923076923077</v>
      </c>
      <c r="S112" t="str">
        <f>IF(Table1[[#This Row],[Quality_pct]]&lt;96,"Below Spec","Ok")</f>
        <v>Ok</v>
      </c>
      <c r="T112" t="str">
        <f>IF(Table1[Steam_Consumed_t]&gt;$O$4383,"ABNORMAL","NORMAL")</f>
        <v>NORMAL</v>
      </c>
      <c r="U112" t="str">
        <f>IF(Table1[Power_Consumed_kWh]&gt;$P$4383,"ABNORMAL","NORMAL")</f>
        <v>NORMAL</v>
      </c>
      <c r="V112">
        <f>(Table1[[#This Row],[Target_Production_t]]/8)*Table1[[#This Row],[Downtime_hr]]</f>
        <v>3.4525874999999999</v>
      </c>
    </row>
    <row r="113" spans="1:22" x14ac:dyDescent="0.25">
      <c r="A113" s="1">
        <v>45667</v>
      </c>
      <c r="B113" s="1" t="str">
        <f>TEXT(Table1[[#This Row],[Date]],"mm")</f>
        <v>01</v>
      </c>
      <c r="C113" t="s">
        <v>17</v>
      </c>
      <c r="D113" t="s">
        <v>19</v>
      </c>
      <c r="E113">
        <v>43.58</v>
      </c>
      <c r="F113">
        <v>7.32</v>
      </c>
      <c r="G113">
        <v>0.68</v>
      </c>
      <c r="H113">
        <v>39.119999999999997</v>
      </c>
      <c r="I113">
        <v>38.14</v>
      </c>
      <c r="J113">
        <v>0.98</v>
      </c>
      <c r="K113">
        <v>97.49</v>
      </c>
      <c r="L113">
        <v>91.5</v>
      </c>
      <c r="M113">
        <v>97.32</v>
      </c>
      <c r="N113">
        <v>86.81</v>
      </c>
      <c r="O113">
        <v>32.35</v>
      </c>
      <c r="P113">
        <v>3160.35</v>
      </c>
      <c r="Q113" s="42">
        <f>Table1[[#This Row],[Steam_Consumed_t]]/Table1[[#This Row],[Production_t]]</f>
        <v>0.82694274028629866</v>
      </c>
      <c r="R113" s="37">
        <f>Table1[[#This Row],[Power_Consumed_kWh]]/Table1[[#This Row],[Production_t]]</f>
        <v>80.786042944785279</v>
      </c>
      <c r="S113" t="str">
        <f>IF(Table1[[#This Row],[Quality_pct]]&lt;96,"Below Spec","Ok")</f>
        <v>Ok</v>
      </c>
      <c r="T113" t="str">
        <f>IF(Table1[Steam_Consumed_t]&gt;$O$4383,"ABNORMAL","NORMAL")</f>
        <v>NORMAL</v>
      </c>
      <c r="U113" t="str">
        <f>IF(Table1[Power_Consumed_kWh]&gt;$P$4383,"ABNORMAL","NORMAL")</f>
        <v>NORMAL</v>
      </c>
      <c r="V113">
        <f>(Table1[[#This Row],[Target_Production_t]]/8)*Table1[[#This Row],[Downtime_hr]]</f>
        <v>3.7042999999999999</v>
      </c>
    </row>
    <row r="114" spans="1:22" x14ac:dyDescent="0.25">
      <c r="A114" s="1">
        <v>45667</v>
      </c>
      <c r="B114" s="1" t="str">
        <f>TEXT(Table1[[#This Row],[Date]],"mm")</f>
        <v>01</v>
      </c>
      <c r="C114" t="s">
        <v>17</v>
      </c>
      <c r="D114" t="s">
        <v>20</v>
      </c>
      <c r="E114">
        <v>42.25</v>
      </c>
      <c r="F114">
        <v>7.37</v>
      </c>
      <c r="G114">
        <v>0.63</v>
      </c>
      <c r="H114">
        <v>35.130000000000003</v>
      </c>
      <c r="I114">
        <v>34.380000000000003</v>
      </c>
      <c r="J114">
        <v>0.76</v>
      </c>
      <c r="K114">
        <v>97.84</v>
      </c>
      <c r="L114">
        <v>92.12</v>
      </c>
      <c r="M114">
        <v>92.48</v>
      </c>
      <c r="N114">
        <v>83.36</v>
      </c>
      <c r="O114">
        <v>30.03</v>
      </c>
      <c r="P114">
        <v>2854.29</v>
      </c>
      <c r="Q114" s="42">
        <f>Table1[[#This Row],[Steam_Consumed_t]]/Table1[[#This Row],[Production_t]]</f>
        <v>0.85482493595217757</v>
      </c>
      <c r="R114" s="37">
        <f>Table1[[#This Row],[Power_Consumed_kWh]]/Table1[[#This Row],[Production_t]]</f>
        <v>81.249359521776256</v>
      </c>
      <c r="S114" t="str">
        <f>IF(Table1[[#This Row],[Quality_pct]]&lt;96,"Below Spec","Ok")</f>
        <v>Ok</v>
      </c>
      <c r="T114" t="str">
        <f>IF(Table1[Steam_Consumed_t]&gt;$O$4383,"ABNORMAL","NORMAL")</f>
        <v>NORMAL</v>
      </c>
      <c r="U114" t="str">
        <f>IF(Table1[Power_Consumed_kWh]&gt;$P$4383,"ABNORMAL","NORMAL")</f>
        <v>NORMAL</v>
      </c>
      <c r="V114">
        <f>(Table1[[#This Row],[Target_Production_t]]/8)*Table1[[#This Row],[Downtime_hr]]</f>
        <v>3.3271875</v>
      </c>
    </row>
    <row r="115" spans="1:22" x14ac:dyDescent="0.25">
      <c r="A115" s="1">
        <v>45667</v>
      </c>
      <c r="B115" s="1" t="str">
        <f>TEXT(Table1[[#This Row],[Date]],"mm")</f>
        <v>01</v>
      </c>
      <c r="C115" t="s">
        <v>22</v>
      </c>
      <c r="D115" t="s">
        <v>19</v>
      </c>
      <c r="E115">
        <v>37.36</v>
      </c>
      <c r="F115">
        <v>7.38</v>
      </c>
      <c r="G115">
        <v>0.62</v>
      </c>
      <c r="H115">
        <v>34.24</v>
      </c>
      <c r="I115">
        <v>32.950000000000003</v>
      </c>
      <c r="J115">
        <v>1.29</v>
      </c>
      <c r="K115">
        <v>96.23</v>
      </c>
      <c r="L115">
        <v>92.25</v>
      </c>
      <c r="M115">
        <v>98.55</v>
      </c>
      <c r="N115">
        <v>87.48</v>
      </c>
      <c r="O115">
        <v>36.159999999999997</v>
      </c>
      <c r="P115">
        <v>3274.46</v>
      </c>
      <c r="Q115" s="42">
        <f>Table1[[#This Row],[Steam_Consumed_t]]/Table1[[#This Row],[Production_t]]</f>
        <v>1.05607476635514</v>
      </c>
      <c r="R115" s="37">
        <f>Table1[[#This Row],[Power_Consumed_kWh]]/Table1[[#This Row],[Production_t]]</f>
        <v>95.632593457943926</v>
      </c>
      <c r="S115" t="str">
        <f>IF(Table1[[#This Row],[Quality_pct]]&lt;96,"Below Spec","Ok")</f>
        <v>Ok</v>
      </c>
      <c r="T115" t="str">
        <f>IF(Table1[Steam_Consumed_t]&gt;$O$4383,"ABNORMAL","NORMAL")</f>
        <v>NORMAL</v>
      </c>
      <c r="U115" t="str">
        <f>IF(Table1[Power_Consumed_kWh]&gt;$P$4383,"ABNORMAL","NORMAL")</f>
        <v>NORMAL</v>
      </c>
      <c r="V115">
        <f>(Table1[[#This Row],[Target_Production_t]]/8)*Table1[[#This Row],[Downtime_hr]]</f>
        <v>2.8954</v>
      </c>
    </row>
    <row r="116" spans="1:22" x14ac:dyDescent="0.25">
      <c r="A116" s="1">
        <v>45667</v>
      </c>
      <c r="B116" s="1" t="str">
        <f>TEXT(Table1[[#This Row],[Date]],"mm")</f>
        <v>01</v>
      </c>
      <c r="C116" t="s">
        <v>17</v>
      </c>
      <c r="D116" t="s">
        <v>18</v>
      </c>
      <c r="E116">
        <v>44.25</v>
      </c>
      <c r="F116">
        <v>7.54</v>
      </c>
      <c r="G116">
        <v>0.46</v>
      </c>
      <c r="H116">
        <v>40.65</v>
      </c>
      <c r="I116">
        <v>39.880000000000003</v>
      </c>
      <c r="J116">
        <v>0.77</v>
      </c>
      <c r="K116">
        <v>98.1</v>
      </c>
      <c r="L116">
        <v>94.25</v>
      </c>
      <c r="M116">
        <v>94.82</v>
      </c>
      <c r="N116">
        <v>87.67</v>
      </c>
      <c r="O116">
        <v>35.29</v>
      </c>
      <c r="P116">
        <v>3505.41</v>
      </c>
      <c r="Q116" s="42">
        <f>Table1[[#This Row],[Steam_Consumed_t]]/Table1[[#This Row],[Production_t]]</f>
        <v>0.86814268142681428</v>
      </c>
      <c r="R116" s="37">
        <f>Table1[[#This Row],[Power_Consumed_kWh]]/Table1[[#This Row],[Production_t]]</f>
        <v>86.233948339483391</v>
      </c>
      <c r="S116" t="str">
        <f>IF(Table1[[#This Row],[Quality_pct]]&lt;96,"Below Spec","Ok")</f>
        <v>Ok</v>
      </c>
      <c r="T116" t="str">
        <f>IF(Table1[Steam_Consumed_t]&gt;$O$4383,"ABNORMAL","NORMAL")</f>
        <v>NORMAL</v>
      </c>
      <c r="U116" t="str">
        <f>IF(Table1[Power_Consumed_kWh]&gt;$P$4383,"ABNORMAL","NORMAL")</f>
        <v>NORMAL</v>
      </c>
      <c r="V116">
        <f>(Table1[[#This Row],[Target_Production_t]]/8)*Table1[[#This Row],[Downtime_hr]]</f>
        <v>2.5443750000000001</v>
      </c>
    </row>
    <row r="117" spans="1:22" x14ac:dyDescent="0.25">
      <c r="A117" s="1">
        <v>45667</v>
      </c>
      <c r="B117" s="1" t="str">
        <f>TEXT(Table1[[#This Row],[Date]],"mm")</f>
        <v>01</v>
      </c>
      <c r="C117" t="s">
        <v>21</v>
      </c>
      <c r="D117" t="s">
        <v>20</v>
      </c>
      <c r="E117">
        <v>38.229999999999997</v>
      </c>
      <c r="F117">
        <v>7.58</v>
      </c>
      <c r="G117">
        <v>0.42</v>
      </c>
      <c r="H117">
        <v>37.54</v>
      </c>
      <c r="I117">
        <v>37.159999999999997</v>
      </c>
      <c r="J117">
        <v>0.38</v>
      </c>
      <c r="K117">
        <v>99</v>
      </c>
      <c r="L117">
        <v>94.75</v>
      </c>
      <c r="M117">
        <v>91.36</v>
      </c>
      <c r="N117">
        <v>85.69</v>
      </c>
      <c r="O117">
        <v>56.17</v>
      </c>
      <c r="P117">
        <v>4502.3599999999997</v>
      </c>
      <c r="Q117" s="42">
        <f>Table1[[#This Row],[Steam_Consumed_t]]/Table1[[#This Row],[Production_t]]</f>
        <v>1.4962706446457112</v>
      </c>
      <c r="R117" s="37">
        <f>Table1[[#This Row],[Power_Consumed_kWh]]/Table1[[#This Row],[Production_t]]</f>
        <v>119.93500266382524</v>
      </c>
      <c r="S117" t="str">
        <f>IF(Table1[[#This Row],[Quality_pct]]&lt;96,"Below Spec","Ok")</f>
        <v>Ok</v>
      </c>
      <c r="T117" t="str">
        <f>IF(Table1[Steam_Consumed_t]&gt;$O$4383,"ABNORMAL","NORMAL")</f>
        <v>ABNORMAL</v>
      </c>
      <c r="U117" t="str">
        <f>IF(Table1[Power_Consumed_kWh]&gt;$P$4383,"ABNORMAL","NORMAL")</f>
        <v>ABNORMAL</v>
      </c>
      <c r="V117">
        <f>(Table1[[#This Row],[Target_Production_t]]/8)*Table1[[#This Row],[Downtime_hr]]</f>
        <v>2.0070749999999999</v>
      </c>
    </row>
    <row r="118" spans="1:22" x14ac:dyDescent="0.25">
      <c r="A118" s="1">
        <v>45667</v>
      </c>
      <c r="B118" s="1" t="str">
        <f>TEXT(Table1[[#This Row],[Date]],"mm")</f>
        <v>01</v>
      </c>
      <c r="C118" t="s">
        <v>22</v>
      </c>
      <c r="D118" t="s">
        <v>18</v>
      </c>
      <c r="E118">
        <v>37.92</v>
      </c>
      <c r="F118">
        <v>7.65</v>
      </c>
      <c r="G118">
        <v>0.35</v>
      </c>
      <c r="H118">
        <v>33.130000000000003</v>
      </c>
      <c r="I118">
        <v>32.14</v>
      </c>
      <c r="J118">
        <v>0.99</v>
      </c>
      <c r="K118">
        <v>97.01</v>
      </c>
      <c r="L118">
        <v>95.62</v>
      </c>
      <c r="M118">
        <v>94.16</v>
      </c>
      <c r="N118">
        <v>87.35</v>
      </c>
      <c r="O118">
        <v>37.51</v>
      </c>
      <c r="P118">
        <v>3189.27</v>
      </c>
      <c r="Q118" s="42">
        <f>Table1[[#This Row],[Steam_Consumed_t]]/Table1[[#This Row],[Production_t]]</f>
        <v>1.1322064594023542</v>
      </c>
      <c r="R118" s="37">
        <f>Table1[[#This Row],[Power_Consumed_kWh]]/Table1[[#This Row],[Production_t]]</f>
        <v>96.265318442499236</v>
      </c>
      <c r="S118" t="str">
        <f>IF(Table1[[#This Row],[Quality_pct]]&lt;96,"Below Spec","Ok")</f>
        <v>Ok</v>
      </c>
      <c r="T118" t="str">
        <f>IF(Table1[Steam_Consumed_t]&gt;$O$4383,"ABNORMAL","NORMAL")</f>
        <v>NORMAL</v>
      </c>
      <c r="U118" t="str">
        <f>IF(Table1[Power_Consumed_kWh]&gt;$P$4383,"ABNORMAL","NORMAL")</f>
        <v>NORMAL</v>
      </c>
      <c r="V118">
        <f>(Table1[[#This Row],[Target_Production_t]]/8)*Table1[[#This Row],[Downtime_hr]]</f>
        <v>1.659</v>
      </c>
    </row>
    <row r="119" spans="1:22" x14ac:dyDescent="0.25">
      <c r="A119" s="1">
        <v>45667</v>
      </c>
      <c r="B119" s="1" t="str">
        <f>TEXT(Table1[[#This Row],[Date]],"mm")</f>
        <v>01</v>
      </c>
      <c r="C119" t="s">
        <v>23</v>
      </c>
      <c r="D119" t="s">
        <v>18</v>
      </c>
      <c r="E119">
        <v>46.35</v>
      </c>
      <c r="F119">
        <v>7.66</v>
      </c>
      <c r="G119">
        <v>0.34</v>
      </c>
      <c r="H119">
        <v>43</v>
      </c>
      <c r="I119">
        <v>42.83</v>
      </c>
      <c r="J119">
        <v>0.16</v>
      </c>
      <c r="K119">
        <v>99.62</v>
      </c>
      <c r="L119">
        <v>95.75</v>
      </c>
      <c r="M119">
        <v>94.9</v>
      </c>
      <c r="N119">
        <v>90.52</v>
      </c>
      <c r="O119">
        <v>4.16</v>
      </c>
      <c r="P119">
        <v>1779.11</v>
      </c>
      <c r="Q119" s="42">
        <f>Table1[[#This Row],[Steam_Consumed_t]]/Table1[[#This Row],[Production_t]]</f>
        <v>9.6744186046511638E-2</v>
      </c>
      <c r="R119" s="37">
        <f>Table1[[#This Row],[Power_Consumed_kWh]]/Table1[[#This Row],[Production_t]]</f>
        <v>41.374651162790698</v>
      </c>
      <c r="S119" t="str">
        <f>IF(Table1[[#This Row],[Quality_pct]]&lt;96,"Below Spec","Ok")</f>
        <v>Ok</v>
      </c>
      <c r="T119" t="str">
        <f>IF(Table1[Steam_Consumed_t]&gt;$O$4383,"ABNORMAL","NORMAL")</f>
        <v>NORMAL</v>
      </c>
      <c r="U119" t="str">
        <f>IF(Table1[Power_Consumed_kWh]&gt;$P$4383,"ABNORMAL","NORMAL")</f>
        <v>NORMAL</v>
      </c>
      <c r="V119">
        <f>(Table1[[#This Row],[Target_Production_t]]/8)*Table1[[#This Row],[Downtime_hr]]</f>
        <v>1.9698750000000003</v>
      </c>
    </row>
    <row r="120" spans="1:22" x14ac:dyDescent="0.25">
      <c r="A120" s="1">
        <v>45667</v>
      </c>
      <c r="B120" s="1" t="str">
        <f>TEXT(Table1[[#This Row],[Date]],"mm")</f>
        <v>01</v>
      </c>
      <c r="C120" t="s">
        <v>21</v>
      </c>
      <c r="D120" t="s">
        <v>19</v>
      </c>
      <c r="E120">
        <v>39.43</v>
      </c>
      <c r="F120">
        <v>7.69</v>
      </c>
      <c r="G120">
        <v>0.31</v>
      </c>
      <c r="H120">
        <v>34.75</v>
      </c>
      <c r="I120">
        <v>34.200000000000003</v>
      </c>
      <c r="J120">
        <v>0.55000000000000004</v>
      </c>
      <c r="K120">
        <v>98.43</v>
      </c>
      <c r="L120">
        <v>96.12</v>
      </c>
      <c r="M120">
        <v>93.78</v>
      </c>
      <c r="N120">
        <v>88.73</v>
      </c>
      <c r="O120">
        <v>49.89</v>
      </c>
      <c r="P120">
        <v>4140.41</v>
      </c>
      <c r="Q120" s="42">
        <f>Table1[[#This Row],[Steam_Consumed_t]]/Table1[[#This Row],[Production_t]]</f>
        <v>1.4356834532374101</v>
      </c>
      <c r="R120" s="37">
        <f>Table1[[#This Row],[Power_Consumed_kWh]]/Table1[[#This Row],[Production_t]]</f>
        <v>119.14848920863309</v>
      </c>
      <c r="S120" t="str">
        <f>IF(Table1[[#This Row],[Quality_pct]]&lt;96,"Below Spec","Ok")</f>
        <v>Ok</v>
      </c>
      <c r="T120" t="str">
        <f>IF(Table1[Steam_Consumed_t]&gt;$O$4383,"ABNORMAL","NORMAL")</f>
        <v>NORMAL</v>
      </c>
      <c r="U120" t="str">
        <f>IF(Table1[Power_Consumed_kWh]&gt;$P$4383,"ABNORMAL","NORMAL")</f>
        <v>NORMAL</v>
      </c>
      <c r="V120">
        <f>(Table1[[#This Row],[Target_Production_t]]/8)*Table1[[#This Row],[Downtime_hr]]</f>
        <v>1.5279125</v>
      </c>
    </row>
    <row r="121" spans="1:22" x14ac:dyDescent="0.25">
      <c r="A121" s="1">
        <v>45667</v>
      </c>
      <c r="B121" s="1" t="str">
        <f>TEXT(Table1[[#This Row],[Date]],"mm")</f>
        <v>01</v>
      </c>
      <c r="C121" t="s">
        <v>23</v>
      </c>
      <c r="D121" t="s">
        <v>20</v>
      </c>
      <c r="E121">
        <v>44.27</v>
      </c>
      <c r="F121">
        <v>7.9</v>
      </c>
      <c r="G121">
        <v>0.1</v>
      </c>
      <c r="H121">
        <v>42.86</v>
      </c>
      <c r="I121">
        <v>42.53</v>
      </c>
      <c r="J121">
        <v>0.33</v>
      </c>
      <c r="K121">
        <v>99.23</v>
      </c>
      <c r="L121">
        <v>98.75</v>
      </c>
      <c r="M121">
        <v>90.42</v>
      </c>
      <c r="N121">
        <v>88.61</v>
      </c>
      <c r="O121">
        <v>4.42</v>
      </c>
      <c r="P121">
        <v>1887.13</v>
      </c>
      <c r="Q121" s="42">
        <f>Table1[[#This Row],[Steam_Consumed_t]]/Table1[[#This Row],[Production_t]]</f>
        <v>0.10312645823611759</v>
      </c>
      <c r="R121" s="37">
        <f>Table1[[#This Row],[Power_Consumed_kWh]]/Table1[[#This Row],[Production_t]]</f>
        <v>44.030097993467102</v>
      </c>
      <c r="S121" t="str">
        <f>IF(Table1[[#This Row],[Quality_pct]]&lt;96,"Below Spec","Ok")</f>
        <v>Ok</v>
      </c>
      <c r="T121" t="str">
        <f>IF(Table1[Steam_Consumed_t]&gt;$O$4383,"ABNORMAL","NORMAL")</f>
        <v>NORMAL</v>
      </c>
      <c r="U121" t="str">
        <f>IF(Table1[Power_Consumed_kWh]&gt;$P$4383,"ABNORMAL","NORMAL")</f>
        <v>NORMAL</v>
      </c>
      <c r="V121">
        <f>(Table1[[#This Row],[Target_Production_t]]/8)*Table1[[#This Row],[Downtime_hr]]</f>
        <v>0.55337500000000006</v>
      </c>
    </row>
    <row r="122" spans="1:22" x14ac:dyDescent="0.25">
      <c r="A122" s="1">
        <v>45668</v>
      </c>
      <c r="B122" s="1" t="str">
        <f>TEXT(Table1[[#This Row],[Date]],"mm")</f>
        <v>01</v>
      </c>
      <c r="C122" t="s">
        <v>21</v>
      </c>
      <c r="D122" t="s">
        <v>19</v>
      </c>
      <c r="E122">
        <v>37.76</v>
      </c>
      <c r="F122">
        <v>7.21</v>
      </c>
      <c r="G122">
        <v>0.79</v>
      </c>
      <c r="H122">
        <v>35.21</v>
      </c>
      <c r="I122">
        <v>34.71</v>
      </c>
      <c r="J122">
        <v>0.5</v>
      </c>
      <c r="K122">
        <v>98.58</v>
      </c>
      <c r="L122">
        <v>90.12</v>
      </c>
      <c r="M122">
        <v>88.97</v>
      </c>
      <c r="N122">
        <v>79.040000000000006</v>
      </c>
      <c r="O122">
        <v>50.22</v>
      </c>
      <c r="P122">
        <v>4274.6499999999996</v>
      </c>
      <c r="Q122" s="42">
        <f>Table1[[#This Row],[Steam_Consumed_t]]/Table1[[#This Row],[Production_t]]</f>
        <v>1.426299346776484</v>
      </c>
      <c r="R122" s="37">
        <f>Table1[[#This Row],[Power_Consumed_kWh]]/Table1[[#This Row],[Production_t]]</f>
        <v>121.40443055950013</v>
      </c>
      <c r="S122" t="str">
        <f>IF(Table1[[#This Row],[Quality_pct]]&lt;96,"Below Spec","Ok")</f>
        <v>Ok</v>
      </c>
      <c r="T122" t="str">
        <f>IF(Table1[Steam_Consumed_t]&gt;$O$4383,"ABNORMAL","NORMAL")</f>
        <v>NORMAL</v>
      </c>
      <c r="U122" t="str">
        <f>IF(Table1[Power_Consumed_kWh]&gt;$P$4383,"ABNORMAL","NORMAL")</f>
        <v>ABNORMAL</v>
      </c>
      <c r="V122">
        <f>(Table1[[#This Row],[Target_Production_t]]/8)*Table1[[#This Row],[Downtime_hr]]</f>
        <v>3.7288000000000001</v>
      </c>
    </row>
    <row r="123" spans="1:22" x14ac:dyDescent="0.25">
      <c r="A123" s="1">
        <v>45668</v>
      </c>
      <c r="B123" s="1" t="str">
        <f>TEXT(Table1[[#This Row],[Date]],"mm")</f>
        <v>01</v>
      </c>
      <c r="C123" t="s">
        <v>22</v>
      </c>
      <c r="D123" t="s">
        <v>20</v>
      </c>
      <c r="E123">
        <v>34.68</v>
      </c>
      <c r="F123">
        <v>7.36</v>
      </c>
      <c r="G123">
        <v>0.64</v>
      </c>
      <c r="H123">
        <v>30.71</v>
      </c>
      <c r="I123">
        <v>29.76</v>
      </c>
      <c r="J123">
        <v>0.95</v>
      </c>
      <c r="K123">
        <v>96.9</v>
      </c>
      <c r="L123">
        <v>92</v>
      </c>
      <c r="M123">
        <v>97.64</v>
      </c>
      <c r="N123">
        <v>87.05</v>
      </c>
      <c r="O123">
        <v>34.22</v>
      </c>
      <c r="P123">
        <v>3026.14</v>
      </c>
      <c r="Q123" s="42">
        <f>Table1[[#This Row],[Steam_Consumed_t]]/Table1[[#This Row],[Production_t]]</f>
        <v>1.1142950179094757</v>
      </c>
      <c r="R123" s="37">
        <f>Table1[[#This Row],[Power_Consumed_kWh]]/Table1[[#This Row],[Production_t]]</f>
        <v>98.539238033213934</v>
      </c>
      <c r="S123" t="str">
        <f>IF(Table1[[#This Row],[Quality_pct]]&lt;96,"Below Spec","Ok")</f>
        <v>Ok</v>
      </c>
      <c r="T123" t="str">
        <f>IF(Table1[Steam_Consumed_t]&gt;$O$4383,"ABNORMAL","NORMAL")</f>
        <v>NORMAL</v>
      </c>
      <c r="U123" t="str">
        <f>IF(Table1[Power_Consumed_kWh]&gt;$P$4383,"ABNORMAL","NORMAL")</f>
        <v>NORMAL</v>
      </c>
      <c r="V123">
        <f>(Table1[[#This Row],[Target_Production_t]]/8)*Table1[[#This Row],[Downtime_hr]]</f>
        <v>2.7744</v>
      </c>
    </row>
    <row r="124" spans="1:22" x14ac:dyDescent="0.25">
      <c r="A124" s="1">
        <v>45668</v>
      </c>
      <c r="B124" s="1" t="str">
        <f>TEXT(Table1[[#This Row],[Date]],"mm")</f>
        <v>01</v>
      </c>
      <c r="C124" t="s">
        <v>23</v>
      </c>
      <c r="D124" t="s">
        <v>19</v>
      </c>
      <c r="E124">
        <v>43.72</v>
      </c>
      <c r="F124">
        <v>7.39</v>
      </c>
      <c r="G124">
        <v>0.61</v>
      </c>
      <c r="H124">
        <v>36.75</v>
      </c>
      <c r="I124">
        <v>36.35</v>
      </c>
      <c r="J124">
        <v>0.4</v>
      </c>
      <c r="K124">
        <v>98.9</v>
      </c>
      <c r="L124">
        <v>92.38</v>
      </c>
      <c r="M124">
        <v>96.58</v>
      </c>
      <c r="N124">
        <v>88.23</v>
      </c>
      <c r="O124">
        <v>4.75</v>
      </c>
      <c r="P124">
        <v>1526.02</v>
      </c>
      <c r="Q124" s="42">
        <f>Table1[[#This Row],[Steam_Consumed_t]]/Table1[[#This Row],[Production_t]]</f>
        <v>0.12925170068027211</v>
      </c>
      <c r="R124" s="37">
        <f>Table1[[#This Row],[Power_Consumed_kWh]]/Table1[[#This Row],[Production_t]]</f>
        <v>41.524353741496597</v>
      </c>
      <c r="S124" t="str">
        <f>IF(Table1[[#This Row],[Quality_pct]]&lt;96,"Below Spec","Ok")</f>
        <v>Ok</v>
      </c>
      <c r="T124" t="str">
        <f>IF(Table1[Steam_Consumed_t]&gt;$O$4383,"ABNORMAL","NORMAL")</f>
        <v>NORMAL</v>
      </c>
      <c r="U124" t="str">
        <f>IF(Table1[Power_Consumed_kWh]&gt;$P$4383,"ABNORMAL","NORMAL")</f>
        <v>NORMAL</v>
      </c>
      <c r="V124">
        <f>(Table1[[#This Row],[Target_Production_t]]/8)*Table1[[#This Row],[Downtime_hr]]</f>
        <v>3.33365</v>
      </c>
    </row>
    <row r="125" spans="1:22" x14ac:dyDescent="0.25">
      <c r="A125" s="1">
        <v>45668</v>
      </c>
      <c r="B125" s="1" t="str">
        <f>TEXT(Table1[[#This Row],[Date]],"mm")</f>
        <v>01</v>
      </c>
      <c r="C125" t="s">
        <v>22</v>
      </c>
      <c r="D125" t="s">
        <v>18</v>
      </c>
      <c r="E125">
        <v>36.32</v>
      </c>
      <c r="F125">
        <v>7.54</v>
      </c>
      <c r="G125">
        <v>0.46</v>
      </c>
      <c r="H125">
        <v>30.64</v>
      </c>
      <c r="I125">
        <v>29.72</v>
      </c>
      <c r="J125">
        <v>0.92</v>
      </c>
      <c r="K125">
        <v>97</v>
      </c>
      <c r="L125">
        <v>94.25</v>
      </c>
      <c r="M125">
        <v>92.16</v>
      </c>
      <c r="N125">
        <v>84.25</v>
      </c>
      <c r="O125">
        <v>33.69</v>
      </c>
      <c r="P125">
        <v>3002.44</v>
      </c>
      <c r="Q125" s="42">
        <f>Table1[[#This Row],[Steam_Consumed_t]]/Table1[[#This Row],[Production_t]]</f>
        <v>1.0995430809399478</v>
      </c>
      <c r="R125" s="37">
        <f>Table1[[#This Row],[Power_Consumed_kWh]]/Table1[[#This Row],[Production_t]]</f>
        <v>97.990861618798959</v>
      </c>
      <c r="S125" t="str">
        <f>IF(Table1[[#This Row],[Quality_pct]]&lt;96,"Below Spec","Ok")</f>
        <v>Ok</v>
      </c>
      <c r="T125" t="str">
        <f>IF(Table1[Steam_Consumed_t]&gt;$O$4383,"ABNORMAL","NORMAL")</f>
        <v>NORMAL</v>
      </c>
      <c r="U125" t="str">
        <f>IF(Table1[Power_Consumed_kWh]&gt;$P$4383,"ABNORMAL","NORMAL")</f>
        <v>NORMAL</v>
      </c>
      <c r="V125">
        <f>(Table1[[#This Row],[Target_Production_t]]/8)*Table1[[#This Row],[Downtime_hr]]</f>
        <v>2.0884</v>
      </c>
    </row>
    <row r="126" spans="1:22" x14ac:dyDescent="0.25">
      <c r="A126" s="1">
        <v>45668</v>
      </c>
      <c r="B126" s="1" t="str">
        <f>TEXT(Table1[[#This Row],[Date]],"mm")</f>
        <v>01</v>
      </c>
      <c r="C126" t="s">
        <v>23</v>
      </c>
      <c r="D126" t="s">
        <v>20</v>
      </c>
      <c r="E126">
        <v>42.39</v>
      </c>
      <c r="F126">
        <v>7.63</v>
      </c>
      <c r="G126">
        <v>0.37</v>
      </c>
      <c r="H126">
        <v>36.78</v>
      </c>
      <c r="I126">
        <v>35.51</v>
      </c>
      <c r="J126">
        <v>1.27</v>
      </c>
      <c r="K126">
        <v>96.55</v>
      </c>
      <c r="L126">
        <v>95.38</v>
      </c>
      <c r="M126">
        <v>96.61</v>
      </c>
      <c r="N126">
        <v>88.97</v>
      </c>
      <c r="O126">
        <v>6.36</v>
      </c>
      <c r="P126">
        <v>1405.8</v>
      </c>
      <c r="Q126" s="42">
        <f>Table1[[#This Row],[Steam_Consumed_t]]/Table1[[#This Row],[Production_t]]</f>
        <v>0.1729200652528548</v>
      </c>
      <c r="R126" s="37">
        <f>Table1[[#This Row],[Power_Consumed_kWh]]/Table1[[#This Row],[Production_t]]</f>
        <v>38.221859706362153</v>
      </c>
      <c r="S126" t="str">
        <f>IF(Table1[[#This Row],[Quality_pct]]&lt;96,"Below Spec","Ok")</f>
        <v>Ok</v>
      </c>
      <c r="T126" t="str">
        <f>IF(Table1[Steam_Consumed_t]&gt;$O$4383,"ABNORMAL","NORMAL")</f>
        <v>NORMAL</v>
      </c>
      <c r="U126" t="str">
        <f>IF(Table1[Power_Consumed_kWh]&gt;$P$4383,"ABNORMAL","NORMAL")</f>
        <v>NORMAL</v>
      </c>
      <c r="V126">
        <f>(Table1[[#This Row],[Target_Production_t]]/8)*Table1[[#This Row],[Downtime_hr]]</f>
        <v>1.9605375</v>
      </c>
    </row>
    <row r="127" spans="1:22" x14ac:dyDescent="0.25">
      <c r="A127" s="1">
        <v>45668</v>
      </c>
      <c r="B127" s="1" t="str">
        <f>TEXT(Table1[[#This Row],[Date]],"mm")</f>
        <v>01</v>
      </c>
      <c r="C127" t="s">
        <v>17</v>
      </c>
      <c r="D127" t="s">
        <v>19</v>
      </c>
      <c r="E127">
        <v>41.73</v>
      </c>
      <c r="F127">
        <v>7.66</v>
      </c>
      <c r="G127">
        <v>0.34</v>
      </c>
      <c r="H127">
        <v>37.43</v>
      </c>
      <c r="I127">
        <v>36.97</v>
      </c>
      <c r="J127">
        <v>0.45</v>
      </c>
      <c r="K127">
        <v>98.79</v>
      </c>
      <c r="L127">
        <v>95.75</v>
      </c>
      <c r="M127">
        <v>99.5</v>
      </c>
      <c r="N127">
        <v>94.12</v>
      </c>
      <c r="O127">
        <v>30.88</v>
      </c>
      <c r="P127">
        <v>3072.66</v>
      </c>
      <c r="Q127" s="42">
        <f>Table1[[#This Row],[Steam_Consumed_t]]/Table1[[#This Row],[Production_t]]</f>
        <v>0.82500667913438419</v>
      </c>
      <c r="R127" s="37">
        <f>Table1[[#This Row],[Power_Consumed_kWh]]/Table1[[#This Row],[Production_t]]</f>
        <v>82.090836227624891</v>
      </c>
      <c r="S127" t="str">
        <f>IF(Table1[[#This Row],[Quality_pct]]&lt;96,"Below Spec","Ok")</f>
        <v>Ok</v>
      </c>
      <c r="T127" t="str">
        <f>IF(Table1[Steam_Consumed_t]&gt;$O$4383,"ABNORMAL","NORMAL")</f>
        <v>NORMAL</v>
      </c>
      <c r="U127" t="str">
        <f>IF(Table1[Power_Consumed_kWh]&gt;$P$4383,"ABNORMAL","NORMAL")</f>
        <v>NORMAL</v>
      </c>
      <c r="V127">
        <f>(Table1[[#This Row],[Target_Production_t]]/8)*Table1[[#This Row],[Downtime_hr]]</f>
        <v>1.773525</v>
      </c>
    </row>
    <row r="128" spans="1:22" x14ac:dyDescent="0.25">
      <c r="A128" s="1">
        <v>45668</v>
      </c>
      <c r="B128" s="1" t="str">
        <f>TEXT(Table1[[#This Row],[Date]],"mm")</f>
        <v>01</v>
      </c>
      <c r="C128" t="s">
        <v>22</v>
      </c>
      <c r="D128" t="s">
        <v>19</v>
      </c>
      <c r="E128">
        <v>35.770000000000003</v>
      </c>
      <c r="F128">
        <v>7.73</v>
      </c>
      <c r="G128">
        <v>0.27</v>
      </c>
      <c r="H128">
        <v>32.19</v>
      </c>
      <c r="I128">
        <v>31.05</v>
      </c>
      <c r="J128">
        <v>1.1299999999999999</v>
      </c>
      <c r="K128">
        <v>96.48</v>
      </c>
      <c r="L128">
        <v>96.62</v>
      </c>
      <c r="M128">
        <v>96.96</v>
      </c>
      <c r="N128">
        <v>90.39</v>
      </c>
      <c r="O128">
        <v>35.64</v>
      </c>
      <c r="P128">
        <v>3114.55</v>
      </c>
      <c r="Q128" s="42">
        <f>Table1[[#This Row],[Steam_Consumed_t]]/Table1[[#This Row],[Production_t]]</f>
        <v>1.1071761416589003</v>
      </c>
      <c r="R128" s="37">
        <f>Table1[[#This Row],[Power_Consumed_kWh]]/Table1[[#This Row],[Production_t]]</f>
        <v>96.755203479341418</v>
      </c>
      <c r="S128" t="str">
        <f>IF(Table1[[#This Row],[Quality_pct]]&lt;96,"Below Spec","Ok")</f>
        <v>Ok</v>
      </c>
      <c r="T128" t="str">
        <f>IF(Table1[Steam_Consumed_t]&gt;$O$4383,"ABNORMAL","NORMAL")</f>
        <v>NORMAL</v>
      </c>
      <c r="U128" t="str">
        <f>IF(Table1[Power_Consumed_kWh]&gt;$P$4383,"ABNORMAL","NORMAL")</f>
        <v>NORMAL</v>
      </c>
      <c r="V128">
        <f>(Table1[[#This Row],[Target_Production_t]]/8)*Table1[[#This Row],[Downtime_hr]]</f>
        <v>1.2072375000000002</v>
      </c>
    </row>
    <row r="129" spans="1:22" x14ac:dyDescent="0.25">
      <c r="A129" s="1">
        <v>45668</v>
      </c>
      <c r="B129" s="1" t="str">
        <f>TEXT(Table1[[#This Row],[Date]],"mm")</f>
        <v>01</v>
      </c>
      <c r="C129" t="s">
        <v>23</v>
      </c>
      <c r="D129" t="s">
        <v>18</v>
      </c>
      <c r="E129">
        <v>44.39</v>
      </c>
      <c r="F129">
        <v>7.76</v>
      </c>
      <c r="G129">
        <v>0.24</v>
      </c>
      <c r="H129">
        <v>40.78</v>
      </c>
      <c r="I129">
        <v>40.07</v>
      </c>
      <c r="J129">
        <v>0.71</v>
      </c>
      <c r="K129">
        <v>98.26</v>
      </c>
      <c r="L129">
        <v>97</v>
      </c>
      <c r="M129">
        <v>100.15</v>
      </c>
      <c r="N129">
        <v>95.46</v>
      </c>
      <c r="O129">
        <v>6.07</v>
      </c>
      <c r="P129">
        <v>1625.48</v>
      </c>
      <c r="Q129" s="42">
        <f>Table1[[#This Row],[Steam_Consumed_t]]/Table1[[#This Row],[Production_t]]</f>
        <v>0.14884747425208436</v>
      </c>
      <c r="R129" s="37">
        <f>Table1[[#This Row],[Power_Consumed_kWh]]/Table1[[#This Row],[Production_t]]</f>
        <v>39.859735164296225</v>
      </c>
      <c r="S129" t="str">
        <f>IF(Table1[[#This Row],[Quality_pct]]&lt;96,"Below Spec","Ok")</f>
        <v>Ok</v>
      </c>
      <c r="T129" t="str">
        <f>IF(Table1[Steam_Consumed_t]&gt;$O$4383,"ABNORMAL","NORMAL")</f>
        <v>NORMAL</v>
      </c>
      <c r="U129" t="str">
        <f>IF(Table1[Power_Consumed_kWh]&gt;$P$4383,"ABNORMAL","NORMAL")</f>
        <v>NORMAL</v>
      </c>
      <c r="V129">
        <f>(Table1[[#This Row],[Target_Production_t]]/8)*Table1[[#This Row],[Downtime_hr]]</f>
        <v>1.3316999999999999</v>
      </c>
    </row>
    <row r="130" spans="1:22" x14ac:dyDescent="0.25">
      <c r="A130" s="1">
        <v>45668</v>
      </c>
      <c r="B130" s="1" t="str">
        <f>TEXT(Table1[[#This Row],[Date]],"mm")</f>
        <v>01</v>
      </c>
      <c r="C130" t="s">
        <v>17</v>
      </c>
      <c r="D130" t="s">
        <v>20</v>
      </c>
      <c r="E130">
        <v>40.46</v>
      </c>
      <c r="F130">
        <v>7.8</v>
      </c>
      <c r="G130">
        <v>0.2</v>
      </c>
      <c r="H130">
        <v>38.82</v>
      </c>
      <c r="I130">
        <v>37.71</v>
      </c>
      <c r="J130">
        <v>1.1100000000000001</v>
      </c>
      <c r="K130">
        <v>97.13</v>
      </c>
      <c r="L130">
        <v>97.5</v>
      </c>
      <c r="M130">
        <v>88.5</v>
      </c>
      <c r="N130">
        <v>83.81</v>
      </c>
      <c r="O130">
        <v>34.82</v>
      </c>
      <c r="P130">
        <v>3084.54</v>
      </c>
      <c r="Q130" s="42">
        <f>Table1[[#This Row],[Steam_Consumed_t]]/Table1[[#This Row],[Production_t]]</f>
        <v>0.89696032972694484</v>
      </c>
      <c r="R130" s="37">
        <f>Table1[[#This Row],[Power_Consumed_kWh]]/Table1[[#This Row],[Production_t]]</f>
        <v>79.457496136012367</v>
      </c>
      <c r="S130" t="str">
        <f>IF(Table1[[#This Row],[Quality_pct]]&lt;96,"Below Spec","Ok")</f>
        <v>Ok</v>
      </c>
      <c r="T130" t="str">
        <f>IF(Table1[Steam_Consumed_t]&gt;$O$4383,"ABNORMAL","NORMAL")</f>
        <v>NORMAL</v>
      </c>
      <c r="U130" t="str">
        <f>IF(Table1[Power_Consumed_kWh]&gt;$P$4383,"ABNORMAL","NORMAL")</f>
        <v>NORMAL</v>
      </c>
      <c r="V130">
        <f>(Table1[[#This Row],[Target_Production_t]]/8)*Table1[[#This Row],[Downtime_hr]]</f>
        <v>1.0115000000000001</v>
      </c>
    </row>
    <row r="131" spans="1:22" x14ac:dyDescent="0.25">
      <c r="A131" s="1">
        <v>45668</v>
      </c>
      <c r="B131" s="1" t="str">
        <f>TEXT(Table1[[#This Row],[Date]],"mm")</f>
        <v>01</v>
      </c>
      <c r="C131" t="s">
        <v>21</v>
      </c>
      <c r="D131" t="s">
        <v>20</v>
      </c>
      <c r="E131">
        <v>36.61</v>
      </c>
      <c r="F131">
        <v>7.83</v>
      </c>
      <c r="G131">
        <v>0.17</v>
      </c>
      <c r="H131">
        <v>32.729999999999997</v>
      </c>
      <c r="I131">
        <v>32.69</v>
      </c>
      <c r="J131">
        <v>0.05</v>
      </c>
      <c r="K131">
        <v>99.86</v>
      </c>
      <c r="L131">
        <v>97.88</v>
      </c>
      <c r="M131">
        <v>95.07</v>
      </c>
      <c r="N131">
        <v>92.92</v>
      </c>
      <c r="O131">
        <v>48.48</v>
      </c>
      <c r="P131">
        <v>3902.34</v>
      </c>
      <c r="Q131" s="42">
        <f>Table1[[#This Row],[Steam_Consumed_t]]/Table1[[#This Row],[Production_t]]</f>
        <v>1.4812098991750688</v>
      </c>
      <c r="R131" s="37">
        <f>Table1[[#This Row],[Power_Consumed_kWh]]/Table1[[#This Row],[Production_t]]</f>
        <v>119.22823098075162</v>
      </c>
      <c r="S131" t="str">
        <f>IF(Table1[[#This Row],[Quality_pct]]&lt;96,"Below Spec","Ok")</f>
        <v>Ok</v>
      </c>
      <c r="T131" t="str">
        <f>IF(Table1[Steam_Consumed_t]&gt;$O$4383,"ABNORMAL","NORMAL")</f>
        <v>NORMAL</v>
      </c>
      <c r="U131" t="str">
        <f>IF(Table1[Power_Consumed_kWh]&gt;$P$4383,"ABNORMAL","NORMAL")</f>
        <v>NORMAL</v>
      </c>
      <c r="V131">
        <f>(Table1[[#This Row],[Target_Production_t]]/8)*Table1[[#This Row],[Downtime_hr]]</f>
        <v>0.7779625</v>
      </c>
    </row>
    <row r="132" spans="1:22" x14ac:dyDescent="0.25">
      <c r="A132" s="1">
        <v>45668</v>
      </c>
      <c r="B132" s="1" t="str">
        <f>TEXT(Table1[[#This Row],[Date]],"mm")</f>
        <v>01</v>
      </c>
      <c r="C132" t="s">
        <v>17</v>
      </c>
      <c r="D132" t="s">
        <v>18</v>
      </c>
      <c r="E132">
        <v>42.37</v>
      </c>
      <c r="F132">
        <v>7.86</v>
      </c>
      <c r="G132">
        <v>0.14000000000000001</v>
      </c>
      <c r="H132">
        <v>38.85</v>
      </c>
      <c r="I132">
        <v>37.57</v>
      </c>
      <c r="J132">
        <v>1.28</v>
      </c>
      <c r="K132">
        <v>96.7</v>
      </c>
      <c r="L132">
        <v>98.25</v>
      </c>
      <c r="M132">
        <v>97.59</v>
      </c>
      <c r="N132">
        <v>92.71</v>
      </c>
      <c r="O132">
        <v>31.95</v>
      </c>
      <c r="P132">
        <v>3151.28</v>
      </c>
      <c r="Q132" s="42">
        <f>Table1[[#This Row],[Steam_Consumed_t]]/Table1[[#This Row],[Production_t]]</f>
        <v>0.8223938223938223</v>
      </c>
      <c r="R132" s="37">
        <f>Table1[[#This Row],[Power_Consumed_kWh]]/Table1[[#This Row],[Production_t]]</f>
        <v>81.114028314028317</v>
      </c>
      <c r="S132" t="str">
        <f>IF(Table1[[#This Row],[Quality_pct]]&lt;96,"Below Spec","Ok")</f>
        <v>Ok</v>
      </c>
      <c r="T132" t="str">
        <f>IF(Table1[Steam_Consumed_t]&gt;$O$4383,"ABNORMAL","NORMAL")</f>
        <v>NORMAL</v>
      </c>
      <c r="U132" t="str">
        <f>IF(Table1[Power_Consumed_kWh]&gt;$P$4383,"ABNORMAL","NORMAL")</f>
        <v>NORMAL</v>
      </c>
      <c r="V132">
        <f>(Table1[[#This Row],[Target_Production_t]]/8)*Table1[[#This Row],[Downtime_hr]]</f>
        <v>0.741475</v>
      </c>
    </row>
    <row r="133" spans="1:22" x14ac:dyDescent="0.25">
      <c r="A133" s="1">
        <v>45668</v>
      </c>
      <c r="B133" s="1" t="str">
        <f>TEXT(Table1[[#This Row],[Date]],"mm")</f>
        <v>01</v>
      </c>
      <c r="C133" t="s">
        <v>21</v>
      </c>
      <c r="D133" t="s">
        <v>18</v>
      </c>
      <c r="E133">
        <v>38.33</v>
      </c>
      <c r="F133">
        <v>7.95</v>
      </c>
      <c r="G133">
        <v>0.05</v>
      </c>
      <c r="H133">
        <v>38.07</v>
      </c>
      <c r="I133">
        <v>37.409999999999997</v>
      </c>
      <c r="J133">
        <v>0.66</v>
      </c>
      <c r="K133">
        <v>98.27</v>
      </c>
      <c r="L133">
        <v>99.38</v>
      </c>
      <c r="M133">
        <v>97.86</v>
      </c>
      <c r="N133">
        <v>95.56</v>
      </c>
      <c r="O133">
        <v>56.28</v>
      </c>
      <c r="P133">
        <v>4503.08</v>
      </c>
      <c r="Q133" s="42">
        <f>Table1[[#This Row],[Steam_Consumed_t]]/Table1[[#This Row],[Production_t]]</f>
        <v>1.4783293932230102</v>
      </c>
      <c r="R133" s="37">
        <f>Table1[[#This Row],[Power_Consumed_kWh]]/Table1[[#This Row],[Production_t]]</f>
        <v>118.28421329130549</v>
      </c>
      <c r="S133" t="str">
        <f>IF(Table1[[#This Row],[Quality_pct]]&lt;96,"Below Spec","Ok")</f>
        <v>Ok</v>
      </c>
      <c r="T133" t="str">
        <f>IF(Table1[Steam_Consumed_t]&gt;$O$4383,"ABNORMAL","NORMAL")</f>
        <v>ABNORMAL</v>
      </c>
      <c r="U133" t="str">
        <f>IF(Table1[Power_Consumed_kWh]&gt;$P$4383,"ABNORMAL","NORMAL")</f>
        <v>ABNORMAL</v>
      </c>
      <c r="V133">
        <f>(Table1[[#This Row],[Target_Production_t]]/8)*Table1[[#This Row],[Downtime_hr]]</f>
        <v>0.23956250000000001</v>
      </c>
    </row>
    <row r="134" spans="1:22" x14ac:dyDescent="0.25">
      <c r="A134" s="1">
        <v>45669</v>
      </c>
      <c r="B134" s="1" t="str">
        <f>TEXT(Table1[[#This Row],[Date]],"mm")</f>
        <v>01</v>
      </c>
      <c r="C134" t="s">
        <v>23</v>
      </c>
      <c r="D134" t="s">
        <v>18</v>
      </c>
      <c r="E134">
        <v>43.88</v>
      </c>
      <c r="F134">
        <v>4.99</v>
      </c>
      <c r="G134">
        <v>3.01</v>
      </c>
      <c r="H134">
        <v>24.31</v>
      </c>
      <c r="I134">
        <v>23.67</v>
      </c>
      <c r="J134">
        <v>0.64</v>
      </c>
      <c r="K134">
        <v>97.37</v>
      </c>
      <c r="L134">
        <v>62.38</v>
      </c>
      <c r="M134">
        <v>97.53</v>
      </c>
      <c r="N134">
        <v>59.24</v>
      </c>
      <c r="O134">
        <v>2.4700000000000002</v>
      </c>
      <c r="P134">
        <v>1018.62</v>
      </c>
      <c r="Q134" s="42">
        <f>Table1[[#This Row],[Steam_Consumed_t]]/Table1[[#This Row],[Production_t]]</f>
        <v>0.10160427807486633</v>
      </c>
      <c r="R134" s="37">
        <f>Table1[[#This Row],[Power_Consumed_kWh]]/Table1[[#This Row],[Production_t]]</f>
        <v>41.901275195392842</v>
      </c>
      <c r="S134" t="str">
        <f>IF(Table1[[#This Row],[Quality_pct]]&lt;96,"Below Spec","Ok")</f>
        <v>Ok</v>
      </c>
      <c r="T134" t="str">
        <f>IF(Table1[Steam_Consumed_t]&gt;$O$4383,"ABNORMAL","NORMAL")</f>
        <v>NORMAL</v>
      </c>
      <c r="U134" t="str">
        <f>IF(Table1[Power_Consumed_kWh]&gt;$P$4383,"ABNORMAL","NORMAL")</f>
        <v>NORMAL</v>
      </c>
      <c r="V134">
        <f>(Table1[[#This Row],[Target_Production_t]]/8)*Table1[[#This Row],[Downtime_hr]]</f>
        <v>16.50985</v>
      </c>
    </row>
    <row r="135" spans="1:22" x14ac:dyDescent="0.25">
      <c r="A135" s="1">
        <v>45669</v>
      </c>
      <c r="B135" s="1" t="str">
        <f>TEXT(Table1[[#This Row],[Date]],"mm")</f>
        <v>01</v>
      </c>
      <c r="C135" t="s">
        <v>22</v>
      </c>
      <c r="D135" t="s">
        <v>18</v>
      </c>
      <c r="E135">
        <v>35.9</v>
      </c>
      <c r="F135">
        <v>6.69</v>
      </c>
      <c r="G135">
        <v>1.31</v>
      </c>
      <c r="H135">
        <v>29.47</v>
      </c>
      <c r="I135">
        <v>28.84</v>
      </c>
      <c r="J135">
        <v>0.63</v>
      </c>
      <c r="K135">
        <v>97.86</v>
      </c>
      <c r="L135">
        <v>83.62</v>
      </c>
      <c r="M135">
        <v>96.55</v>
      </c>
      <c r="N135">
        <v>79.010000000000005</v>
      </c>
      <c r="O135">
        <v>30.84</v>
      </c>
      <c r="P135">
        <v>2787.02</v>
      </c>
      <c r="Q135" s="42">
        <f>Table1[[#This Row],[Steam_Consumed_t]]/Table1[[#This Row],[Production_t]]</f>
        <v>1.0464879538513743</v>
      </c>
      <c r="R135" s="37">
        <f>Table1[[#This Row],[Power_Consumed_kWh]]/Table1[[#This Row],[Production_t]]</f>
        <v>94.571428571428569</v>
      </c>
      <c r="S135" t="str">
        <f>IF(Table1[[#This Row],[Quality_pct]]&lt;96,"Below Spec","Ok")</f>
        <v>Ok</v>
      </c>
      <c r="T135" t="str">
        <f>IF(Table1[Steam_Consumed_t]&gt;$O$4383,"ABNORMAL","NORMAL")</f>
        <v>NORMAL</v>
      </c>
      <c r="U135" t="str">
        <f>IF(Table1[Power_Consumed_kWh]&gt;$P$4383,"ABNORMAL","NORMAL")</f>
        <v>NORMAL</v>
      </c>
      <c r="V135">
        <f>(Table1[[#This Row],[Target_Production_t]]/8)*Table1[[#This Row],[Downtime_hr]]</f>
        <v>5.8786250000000004</v>
      </c>
    </row>
    <row r="136" spans="1:22" x14ac:dyDescent="0.25">
      <c r="A136" s="1">
        <v>45669</v>
      </c>
      <c r="B136" s="1" t="str">
        <f>TEXT(Table1[[#This Row],[Date]],"mm")</f>
        <v>01</v>
      </c>
      <c r="C136" t="s">
        <v>17</v>
      </c>
      <c r="D136" t="s">
        <v>20</v>
      </c>
      <c r="E136">
        <v>40</v>
      </c>
      <c r="F136">
        <v>6.93</v>
      </c>
      <c r="G136">
        <v>1.07</v>
      </c>
      <c r="H136">
        <v>33.32</v>
      </c>
      <c r="I136">
        <v>32.159999999999997</v>
      </c>
      <c r="J136">
        <v>1.1599999999999999</v>
      </c>
      <c r="K136">
        <v>96.51</v>
      </c>
      <c r="L136">
        <v>86.62</v>
      </c>
      <c r="M136">
        <v>95.79</v>
      </c>
      <c r="N136">
        <v>80.08</v>
      </c>
      <c r="O136">
        <v>29.11</v>
      </c>
      <c r="P136">
        <v>2756.02</v>
      </c>
      <c r="Q136" s="42">
        <f>Table1[[#This Row],[Steam_Consumed_t]]/Table1[[#This Row],[Production_t]]</f>
        <v>0.87364945978391351</v>
      </c>
      <c r="R136" s="37">
        <f>Table1[[#This Row],[Power_Consumed_kWh]]/Table1[[#This Row],[Production_t]]</f>
        <v>82.713685474189674</v>
      </c>
      <c r="S136" t="str">
        <f>IF(Table1[[#This Row],[Quality_pct]]&lt;96,"Below Spec","Ok")</f>
        <v>Ok</v>
      </c>
      <c r="T136" t="str">
        <f>IF(Table1[Steam_Consumed_t]&gt;$O$4383,"ABNORMAL","NORMAL")</f>
        <v>NORMAL</v>
      </c>
      <c r="U136" t="str">
        <f>IF(Table1[Power_Consumed_kWh]&gt;$P$4383,"ABNORMAL","NORMAL")</f>
        <v>NORMAL</v>
      </c>
      <c r="V136">
        <f>(Table1[[#This Row],[Target_Production_t]]/8)*Table1[[#This Row],[Downtime_hr]]</f>
        <v>5.3500000000000005</v>
      </c>
    </row>
    <row r="137" spans="1:22" x14ac:dyDescent="0.25">
      <c r="A137" s="1">
        <v>45669</v>
      </c>
      <c r="B137" s="1" t="str">
        <f>TEXT(Table1[[#This Row],[Date]],"mm")</f>
        <v>01</v>
      </c>
      <c r="C137" t="s">
        <v>22</v>
      </c>
      <c r="D137" t="s">
        <v>20</v>
      </c>
      <c r="E137">
        <v>34.29</v>
      </c>
      <c r="F137">
        <v>7.03</v>
      </c>
      <c r="G137">
        <v>0.97</v>
      </c>
      <c r="H137">
        <v>30.34</v>
      </c>
      <c r="I137">
        <v>29.51</v>
      </c>
      <c r="J137">
        <v>0.83</v>
      </c>
      <c r="K137">
        <v>97.26</v>
      </c>
      <c r="L137">
        <v>87.88</v>
      </c>
      <c r="M137">
        <v>90.92</v>
      </c>
      <c r="N137">
        <v>77.709999999999994</v>
      </c>
      <c r="O137">
        <v>33.6</v>
      </c>
      <c r="P137">
        <v>2882.78</v>
      </c>
      <c r="Q137" s="42">
        <f>Table1[[#This Row],[Steam_Consumed_t]]/Table1[[#This Row],[Production_t]]</f>
        <v>1.1074489123269611</v>
      </c>
      <c r="R137" s="37">
        <f>Table1[[#This Row],[Power_Consumed_kWh]]/Table1[[#This Row],[Production_t]]</f>
        <v>95.015820698747532</v>
      </c>
      <c r="S137" t="str">
        <f>IF(Table1[[#This Row],[Quality_pct]]&lt;96,"Below Spec","Ok")</f>
        <v>Ok</v>
      </c>
      <c r="T137" t="str">
        <f>IF(Table1[Steam_Consumed_t]&gt;$O$4383,"ABNORMAL","NORMAL")</f>
        <v>NORMAL</v>
      </c>
      <c r="U137" t="str">
        <f>IF(Table1[Power_Consumed_kWh]&gt;$P$4383,"ABNORMAL","NORMAL")</f>
        <v>NORMAL</v>
      </c>
      <c r="V137">
        <f>(Table1[[#This Row],[Target_Production_t]]/8)*Table1[[#This Row],[Downtime_hr]]</f>
        <v>4.1576624999999998</v>
      </c>
    </row>
    <row r="138" spans="1:22" x14ac:dyDescent="0.25">
      <c r="A138" s="1">
        <v>45669</v>
      </c>
      <c r="B138" s="1" t="str">
        <f>TEXT(Table1[[#This Row],[Date]],"mm")</f>
        <v>01</v>
      </c>
      <c r="C138" t="s">
        <v>21</v>
      </c>
      <c r="D138" t="s">
        <v>18</v>
      </c>
      <c r="E138">
        <v>37.9</v>
      </c>
      <c r="F138">
        <v>7.47</v>
      </c>
      <c r="G138">
        <v>0.53</v>
      </c>
      <c r="H138">
        <v>31.19</v>
      </c>
      <c r="I138">
        <v>30.56</v>
      </c>
      <c r="J138">
        <v>0.64</v>
      </c>
      <c r="K138">
        <v>97.96</v>
      </c>
      <c r="L138">
        <v>93.38</v>
      </c>
      <c r="M138">
        <v>101.61</v>
      </c>
      <c r="N138">
        <v>92.94</v>
      </c>
      <c r="O138">
        <v>45.06</v>
      </c>
      <c r="P138">
        <v>3654.93</v>
      </c>
      <c r="Q138" s="42">
        <f>Table1[[#This Row],[Steam_Consumed_t]]/Table1[[#This Row],[Production_t]]</f>
        <v>1.4446938121192689</v>
      </c>
      <c r="R138" s="37">
        <f>Table1[[#This Row],[Power_Consumed_kWh]]/Table1[[#This Row],[Production_t]]</f>
        <v>117.18275088169284</v>
      </c>
      <c r="S138" t="str">
        <f>IF(Table1[[#This Row],[Quality_pct]]&lt;96,"Below Spec","Ok")</f>
        <v>Ok</v>
      </c>
      <c r="T138" t="str">
        <f>IF(Table1[Steam_Consumed_t]&gt;$O$4383,"ABNORMAL","NORMAL")</f>
        <v>NORMAL</v>
      </c>
      <c r="U138" t="str">
        <f>IF(Table1[Power_Consumed_kWh]&gt;$P$4383,"ABNORMAL","NORMAL")</f>
        <v>NORMAL</v>
      </c>
      <c r="V138">
        <f>(Table1[[#This Row],[Target_Production_t]]/8)*Table1[[#This Row],[Downtime_hr]]</f>
        <v>2.510875</v>
      </c>
    </row>
    <row r="139" spans="1:22" x14ac:dyDescent="0.25">
      <c r="A139" s="1">
        <v>45669</v>
      </c>
      <c r="B139" s="1" t="str">
        <f>TEXT(Table1[[#This Row],[Date]],"mm")</f>
        <v>01</v>
      </c>
      <c r="C139" t="s">
        <v>21</v>
      </c>
      <c r="D139" t="s">
        <v>20</v>
      </c>
      <c r="E139">
        <v>36.19</v>
      </c>
      <c r="F139">
        <v>7.49</v>
      </c>
      <c r="G139">
        <v>0.51</v>
      </c>
      <c r="H139">
        <v>30.92</v>
      </c>
      <c r="I139">
        <v>30.44</v>
      </c>
      <c r="J139">
        <v>0.48</v>
      </c>
      <c r="K139">
        <v>98.45</v>
      </c>
      <c r="L139">
        <v>93.62</v>
      </c>
      <c r="M139">
        <v>96.02</v>
      </c>
      <c r="N139">
        <v>88.51</v>
      </c>
      <c r="O139">
        <v>46</v>
      </c>
      <c r="P139">
        <v>3600.47</v>
      </c>
      <c r="Q139" s="42">
        <f>Table1[[#This Row],[Steam_Consumed_t]]/Table1[[#This Row],[Production_t]]</f>
        <v>1.4877102199223802</v>
      </c>
      <c r="R139" s="37">
        <f>Table1[[#This Row],[Power_Consumed_kWh]]/Table1[[#This Row],[Production_t]]</f>
        <v>116.4446959896507</v>
      </c>
      <c r="S139" t="str">
        <f>IF(Table1[[#This Row],[Quality_pct]]&lt;96,"Below Spec","Ok")</f>
        <v>Ok</v>
      </c>
      <c r="T139" t="str">
        <f>IF(Table1[Steam_Consumed_t]&gt;$O$4383,"ABNORMAL","NORMAL")</f>
        <v>NORMAL</v>
      </c>
      <c r="U139" t="str">
        <f>IF(Table1[Power_Consumed_kWh]&gt;$P$4383,"ABNORMAL","NORMAL")</f>
        <v>NORMAL</v>
      </c>
      <c r="V139">
        <f>(Table1[[#This Row],[Target_Production_t]]/8)*Table1[[#This Row],[Downtime_hr]]</f>
        <v>2.3071124999999997</v>
      </c>
    </row>
    <row r="140" spans="1:22" x14ac:dyDescent="0.25">
      <c r="A140" s="1">
        <v>45669</v>
      </c>
      <c r="B140" s="1" t="str">
        <f>TEXT(Table1[[#This Row],[Date]],"mm")</f>
        <v>01</v>
      </c>
      <c r="C140" t="s">
        <v>23</v>
      </c>
      <c r="D140" t="s">
        <v>20</v>
      </c>
      <c r="E140">
        <v>41.91</v>
      </c>
      <c r="F140">
        <v>7.63</v>
      </c>
      <c r="G140">
        <v>0.37</v>
      </c>
      <c r="H140">
        <v>38.950000000000003</v>
      </c>
      <c r="I140">
        <v>38.909999999999997</v>
      </c>
      <c r="J140">
        <v>0.05</v>
      </c>
      <c r="K140">
        <v>99.88</v>
      </c>
      <c r="L140">
        <v>95.38</v>
      </c>
      <c r="M140">
        <v>92.88</v>
      </c>
      <c r="N140">
        <v>88.48</v>
      </c>
      <c r="O140">
        <v>5.12</v>
      </c>
      <c r="P140">
        <v>1485.28</v>
      </c>
      <c r="Q140" s="42">
        <f>Table1[[#This Row],[Steam_Consumed_t]]/Table1[[#This Row],[Production_t]]</f>
        <v>0.13145057766367135</v>
      </c>
      <c r="R140" s="37">
        <f>Table1[[#This Row],[Power_Consumed_kWh]]/Table1[[#This Row],[Production_t]]</f>
        <v>38.132991014120662</v>
      </c>
      <c r="S140" t="str">
        <f>IF(Table1[[#This Row],[Quality_pct]]&lt;96,"Below Spec","Ok")</f>
        <v>Ok</v>
      </c>
      <c r="T140" t="str">
        <f>IF(Table1[Steam_Consumed_t]&gt;$O$4383,"ABNORMAL","NORMAL")</f>
        <v>NORMAL</v>
      </c>
      <c r="U140" t="str">
        <f>IF(Table1[Power_Consumed_kWh]&gt;$P$4383,"ABNORMAL","NORMAL")</f>
        <v>NORMAL</v>
      </c>
      <c r="V140">
        <f>(Table1[[#This Row],[Target_Production_t]]/8)*Table1[[#This Row],[Downtime_hr]]</f>
        <v>1.9383374999999998</v>
      </c>
    </row>
    <row r="141" spans="1:22" x14ac:dyDescent="0.25">
      <c r="A141" s="1">
        <v>45669</v>
      </c>
      <c r="B141" s="1" t="str">
        <f>TEXT(Table1[[#This Row],[Date]],"mm")</f>
        <v>01</v>
      </c>
      <c r="C141" t="s">
        <v>17</v>
      </c>
      <c r="D141" t="s">
        <v>18</v>
      </c>
      <c r="E141">
        <v>41.89</v>
      </c>
      <c r="F141">
        <v>7.64</v>
      </c>
      <c r="G141">
        <v>0.36</v>
      </c>
      <c r="H141">
        <v>39.299999999999997</v>
      </c>
      <c r="I141">
        <v>37.979999999999997</v>
      </c>
      <c r="J141">
        <v>1.32</v>
      </c>
      <c r="K141">
        <v>96.63</v>
      </c>
      <c r="L141">
        <v>95.5</v>
      </c>
      <c r="M141">
        <v>91.92</v>
      </c>
      <c r="N141">
        <v>84.83</v>
      </c>
      <c r="O141">
        <v>31.65</v>
      </c>
      <c r="P141">
        <v>3228.08</v>
      </c>
      <c r="Q141" s="42">
        <f>Table1[[#This Row],[Steam_Consumed_t]]/Table1[[#This Row],[Production_t]]</f>
        <v>0.80534351145038174</v>
      </c>
      <c r="R141" s="37">
        <f>Table1[[#This Row],[Power_Consumed_kWh]]/Table1[[#This Row],[Production_t]]</f>
        <v>82.139440203562344</v>
      </c>
      <c r="S141" t="str">
        <f>IF(Table1[[#This Row],[Quality_pct]]&lt;96,"Below Spec","Ok")</f>
        <v>Ok</v>
      </c>
      <c r="T141" t="str">
        <f>IF(Table1[Steam_Consumed_t]&gt;$O$4383,"ABNORMAL","NORMAL")</f>
        <v>NORMAL</v>
      </c>
      <c r="U141" t="str">
        <f>IF(Table1[Power_Consumed_kWh]&gt;$P$4383,"ABNORMAL","NORMAL")</f>
        <v>NORMAL</v>
      </c>
      <c r="V141">
        <f>(Table1[[#This Row],[Target_Production_t]]/8)*Table1[[#This Row],[Downtime_hr]]</f>
        <v>1.8850499999999999</v>
      </c>
    </row>
    <row r="142" spans="1:22" x14ac:dyDescent="0.25">
      <c r="A142" s="1">
        <v>45669</v>
      </c>
      <c r="B142" s="1" t="str">
        <f>TEXT(Table1[[#This Row],[Date]],"mm")</f>
        <v>01</v>
      </c>
      <c r="C142" t="s">
        <v>23</v>
      </c>
      <c r="D142" t="s">
        <v>19</v>
      </c>
      <c r="E142">
        <v>43.22</v>
      </c>
      <c r="F142">
        <v>7.69</v>
      </c>
      <c r="G142">
        <v>0.31</v>
      </c>
      <c r="H142">
        <v>38.799999999999997</v>
      </c>
      <c r="I142">
        <v>38.6</v>
      </c>
      <c r="J142">
        <v>0.2</v>
      </c>
      <c r="K142">
        <v>99.48</v>
      </c>
      <c r="L142">
        <v>96.12</v>
      </c>
      <c r="M142">
        <v>96.44</v>
      </c>
      <c r="N142">
        <v>92.22</v>
      </c>
      <c r="O142">
        <v>5.58</v>
      </c>
      <c r="P142">
        <v>1779.61</v>
      </c>
      <c r="Q142" s="42">
        <f>Table1[[#This Row],[Steam_Consumed_t]]/Table1[[#This Row],[Production_t]]</f>
        <v>0.14381443298969074</v>
      </c>
      <c r="R142" s="37">
        <f>Table1[[#This Row],[Power_Consumed_kWh]]/Table1[[#This Row],[Production_t]]</f>
        <v>45.866237113402065</v>
      </c>
      <c r="S142" t="str">
        <f>IF(Table1[[#This Row],[Quality_pct]]&lt;96,"Below Spec","Ok")</f>
        <v>Ok</v>
      </c>
      <c r="T142" t="str">
        <f>IF(Table1[Steam_Consumed_t]&gt;$O$4383,"ABNORMAL","NORMAL")</f>
        <v>NORMAL</v>
      </c>
      <c r="U142" t="str">
        <f>IF(Table1[Power_Consumed_kWh]&gt;$P$4383,"ABNORMAL","NORMAL")</f>
        <v>NORMAL</v>
      </c>
      <c r="V142">
        <f>(Table1[[#This Row],[Target_Production_t]]/8)*Table1[[#This Row],[Downtime_hr]]</f>
        <v>1.6747749999999999</v>
      </c>
    </row>
    <row r="143" spans="1:22" x14ac:dyDescent="0.25">
      <c r="A143" s="1">
        <v>45669</v>
      </c>
      <c r="B143" s="1" t="str">
        <f>TEXT(Table1[[#This Row],[Date]],"mm")</f>
        <v>01</v>
      </c>
      <c r="C143" t="s">
        <v>22</v>
      </c>
      <c r="D143" t="s">
        <v>19</v>
      </c>
      <c r="E143">
        <v>35.369999999999997</v>
      </c>
      <c r="F143">
        <v>7.71</v>
      </c>
      <c r="G143">
        <v>0.28999999999999998</v>
      </c>
      <c r="H143">
        <v>34.1</v>
      </c>
      <c r="I143">
        <v>33.380000000000003</v>
      </c>
      <c r="J143">
        <v>0.72</v>
      </c>
      <c r="K143">
        <v>97.9</v>
      </c>
      <c r="L143">
        <v>96.38</v>
      </c>
      <c r="M143">
        <v>96.11</v>
      </c>
      <c r="N143">
        <v>90.68</v>
      </c>
      <c r="O143">
        <v>36.99</v>
      </c>
      <c r="P143">
        <v>3176.75</v>
      </c>
      <c r="Q143" s="42">
        <f>Table1[[#This Row],[Steam_Consumed_t]]/Table1[[#This Row],[Production_t]]</f>
        <v>1.0847507331378299</v>
      </c>
      <c r="R143" s="37">
        <f>Table1[[#This Row],[Power_Consumed_kWh]]/Table1[[#This Row],[Production_t]]</f>
        <v>93.159824046920818</v>
      </c>
      <c r="S143" t="str">
        <f>IF(Table1[[#This Row],[Quality_pct]]&lt;96,"Below Spec","Ok")</f>
        <v>Ok</v>
      </c>
      <c r="T143" t="str">
        <f>IF(Table1[Steam_Consumed_t]&gt;$O$4383,"ABNORMAL","NORMAL")</f>
        <v>NORMAL</v>
      </c>
      <c r="U143" t="str">
        <f>IF(Table1[Power_Consumed_kWh]&gt;$P$4383,"ABNORMAL","NORMAL")</f>
        <v>NORMAL</v>
      </c>
      <c r="V143">
        <f>(Table1[[#This Row],[Target_Production_t]]/8)*Table1[[#This Row],[Downtime_hr]]</f>
        <v>1.2821624999999999</v>
      </c>
    </row>
    <row r="144" spans="1:22" x14ac:dyDescent="0.25">
      <c r="A144" s="1">
        <v>45669</v>
      </c>
      <c r="B144" s="1" t="str">
        <f>TEXT(Table1[[#This Row],[Date]],"mm")</f>
        <v>01</v>
      </c>
      <c r="C144" t="s">
        <v>21</v>
      </c>
      <c r="D144" t="s">
        <v>19</v>
      </c>
      <c r="E144">
        <v>37.33</v>
      </c>
      <c r="F144">
        <v>7.79</v>
      </c>
      <c r="G144">
        <v>0.21</v>
      </c>
      <c r="H144">
        <v>34.83</v>
      </c>
      <c r="I144">
        <v>34.29</v>
      </c>
      <c r="J144">
        <v>0.53</v>
      </c>
      <c r="K144">
        <v>98.47</v>
      </c>
      <c r="L144">
        <v>97.38</v>
      </c>
      <c r="M144">
        <v>93.05</v>
      </c>
      <c r="N144">
        <v>89.23</v>
      </c>
      <c r="O144">
        <v>51.78</v>
      </c>
      <c r="P144">
        <v>4129.51</v>
      </c>
      <c r="Q144" s="42">
        <f>Table1[[#This Row],[Steam_Consumed_t]]/Table1[[#This Row],[Production_t]]</f>
        <v>1.4866494401378123</v>
      </c>
      <c r="R144" s="37">
        <f>Table1[[#This Row],[Power_Consumed_kWh]]/Table1[[#This Row],[Production_t]]</f>
        <v>118.56187194946887</v>
      </c>
      <c r="S144" t="str">
        <f>IF(Table1[[#This Row],[Quality_pct]]&lt;96,"Below Spec","Ok")</f>
        <v>Ok</v>
      </c>
      <c r="T144" t="str">
        <f>IF(Table1[Steam_Consumed_t]&gt;$O$4383,"ABNORMAL","NORMAL")</f>
        <v>ABNORMAL</v>
      </c>
      <c r="U144" t="str">
        <f>IF(Table1[Power_Consumed_kWh]&gt;$P$4383,"ABNORMAL","NORMAL")</f>
        <v>NORMAL</v>
      </c>
      <c r="V144">
        <f>(Table1[[#This Row],[Target_Production_t]]/8)*Table1[[#This Row],[Downtime_hr]]</f>
        <v>0.97991249999999996</v>
      </c>
    </row>
    <row r="145" spans="1:22" x14ac:dyDescent="0.25">
      <c r="A145" s="1">
        <v>45669</v>
      </c>
      <c r="B145" s="1" t="str">
        <f>TEXT(Table1[[#This Row],[Date]],"mm")</f>
        <v>01</v>
      </c>
      <c r="C145" t="s">
        <v>17</v>
      </c>
      <c r="D145" t="s">
        <v>19</v>
      </c>
      <c r="E145">
        <v>41.26</v>
      </c>
      <c r="F145">
        <v>7.91</v>
      </c>
      <c r="G145">
        <v>0.09</v>
      </c>
      <c r="H145">
        <v>42.58</v>
      </c>
      <c r="I145">
        <v>42.34</v>
      </c>
      <c r="J145">
        <v>0.25</v>
      </c>
      <c r="K145">
        <v>99.42</v>
      </c>
      <c r="L145">
        <v>98.88</v>
      </c>
      <c r="M145">
        <v>101.17</v>
      </c>
      <c r="N145">
        <v>99.45</v>
      </c>
      <c r="O145">
        <v>36.770000000000003</v>
      </c>
      <c r="P145">
        <v>3715.51</v>
      </c>
      <c r="Q145" s="42">
        <f>Table1[[#This Row],[Steam_Consumed_t]]/Table1[[#This Row],[Production_t]]</f>
        <v>0.86355096289337729</v>
      </c>
      <c r="R145" s="37">
        <f>Table1[[#This Row],[Power_Consumed_kWh]]/Table1[[#This Row],[Production_t]]</f>
        <v>87.259511507750119</v>
      </c>
      <c r="S145" t="str">
        <f>IF(Table1[[#This Row],[Quality_pct]]&lt;96,"Below Spec","Ok")</f>
        <v>Ok</v>
      </c>
      <c r="T145" t="str">
        <f>IF(Table1[Steam_Consumed_t]&gt;$O$4383,"ABNORMAL","NORMAL")</f>
        <v>NORMAL</v>
      </c>
      <c r="U145" t="str">
        <f>IF(Table1[Power_Consumed_kWh]&gt;$P$4383,"ABNORMAL","NORMAL")</f>
        <v>NORMAL</v>
      </c>
      <c r="V145">
        <f>(Table1[[#This Row],[Target_Production_t]]/8)*Table1[[#This Row],[Downtime_hr]]</f>
        <v>0.46417499999999995</v>
      </c>
    </row>
    <row r="146" spans="1:22" x14ac:dyDescent="0.25">
      <c r="A146" s="1">
        <v>45670</v>
      </c>
      <c r="B146" s="1" t="str">
        <f>TEXT(Table1[[#This Row],[Date]],"mm")</f>
        <v>01</v>
      </c>
      <c r="C146" t="s">
        <v>21</v>
      </c>
      <c r="D146" t="s">
        <v>19</v>
      </c>
      <c r="E146">
        <v>38.44</v>
      </c>
      <c r="F146">
        <v>4.68</v>
      </c>
      <c r="G146">
        <v>3.32</v>
      </c>
      <c r="H146">
        <v>20.97</v>
      </c>
      <c r="I146">
        <v>20.58</v>
      </c>
      <c r="J146">
        <v>0.39</v>
      </c>
      <c r="K146">
        <v>98.13</v>
      </c>
      <c r="L146">
        <v>58.5</v>
      </c>
      <c r="M146">
        <v>98.74</v>
      </c>
      <c r="N146">
        <v>56.68</v>
      </c>
      <c r="O146">
        <v>30.78</v>
      </c>
      <c r="P146">
        <v>2397.9899999999998</v>
      </c>
      <c r="Q146" s="42">
        <f>Table1[[#This Row],[Steam_Consumed_t]]/Table1[[#This Row],[Production_t]]</f>
        <v>1.4678111587982834</v>
      </c>
      <c r="R146" s="37">
        <f>Table1[[#This Row],[Power_Consumed_kWh]]/Table1[[#This Row],[Production_t]]</f>
        <v>114.35336194563662</v>
      </c>
      <c r="S146" t="str">
        <f>IF(Table1[[#This Row],[Quality_pct]]&lt;96,"Below Spec","Ok")</f>
        <v>Ok</v>
      </c>
      <c r="T146" t="str">
        <f>IF(Table1[Steam_Consumed_t]&gt;$O$4383,"ABNORMAL","NORMAL")</f>
        <v>NORMAL</v>
      </c>
      <c r="U146" t="str">
        <f>IF(Table1[Power_Consumed_kWh]&gt;$P$4383,"ABNORMAL","NORMAL")</f>
        <v>NORMAL</v>
      </c>
      <c r="V146">
        <f>(Table1[[#This Row],[Target_Production_t]]/8)*Table1[[#This Row],[Downtime_hr]]</f>
        <v>15.952599999999999</v>
      </c>
    </row>
    <row r="147" spans="1:22" x14ac:dyDescent="0.25">
      <c r="A147" s="1">
        <v>45670</v>
      </c>
      <c r="B147" s="1" t="str">
        <f>TEXT(Table1[[#This Row],[Date]],"mm")</f>
        <v>01</v>
      </c>
      <c r="C147" t="s">
        <v>17</v>
      </c>
      <c r="D147" t="s">
        <v>19</v>
      </c>
      <c r="E147">
        <v>42.49</v>
      </c>
      <c r="F147">
        <v>7.22</v>
      </c>
      <c r="G147">
        <v>0.78</v>
      </c>
      <c r="H147">
        <v>35.47</v>
      </c>
      <c r="I147">
        <v>35.1</v>
      </c>
      <c r="J147">
        <v>0.37</v>
      </c>
      <c r="K147">
        <v>98.96</v>
      </c>
      <c r="L147">
        <v>90.25</v>
      </c>
      <c r="M147">
        <v>98.8</v>
      </c>
      <c r="N147">
        <v>88.24</v>
      </c>
      <c r="O147">
        <v>29.08</v>
      </c>
      <c r="P147">
        <v>2881.18</v>
      </c>
      <c r="Q147" s="42">
        <f>Table1[[#This Row],[Steam_Consumed_t]]/Table1[[#This Row],[Production_t]]</f>
        <v>0.81984775866929793</v>
      </c>
      <c r="R147" s="37">
        <f>Table1[[#This Row],[Power_Consumed_kWh]]/Table1[[#This Row],[Production_t]]</f>
        <v>81.22864392444319</v>
      </c>
      <c r="S147" t="str">
        <f>IF(Table1[[#This Row],[Quality_pct]]&lt;96,"Below Spec","Ok")</f>
        <v>Ok</v>
      </c>
      <c r="T147" t="str">
        <f>IF(Table1[Steam_Consumed_t]&gt;$O$4383,"ABNORMAL","NORMAL")</f>
        <v>NORMAL</v>
      </c>
      <c r="U147" t="str">
        <f>IF(Table1[Power_Consumed_kWh]&gt;$P$4383,"ABNORMAL","NORMAL")</f>
        <v>NORMAL</v>
      </c>
      <c r="V147">
        <f>(Table1[[#This Row],[Target_Production_t]]/8)*Table1[[#This Row],[Downtime_hr]]</f>
        <v>4.1427750000000003</v>
      </c>
    </row>
    <row r="148" spans="1:22" x14ac:dyDescent="0.25">
      <c r="A148" s="1">
        <v>45670</v>
      </c>
      <c r="B148" s="1" t="str">
        <f>TEXT(Table1[[#This Row],[Date]],"mm")</f>
        <v>01</v>
      </c>
      <c r="C148" t="s">
        <v>22</v>
      </c>
      <c r="D148" t="s">
        <v>20</v>
      </c>
      <c r="E148">
        <v>35.31</v>
      </c>
      <c r="F148">
        <v>7.35</v>
      </c>
      <c r="G148">
        <v>0.65</v>
      </c>
      <c r="H148">
        <v>31.76</v>
      </c>
      <c r="I148">
        <v>31.31</v>
      </c>
      <c r="J148">
        <v>0.45</v>
      </c>
      <c r="K148">
        <v>98.59</v>
      </c>
      <c r="L148">
        <v>91.88</v>
      </c>
      <c r="M148">
        <v>89.52</v>
      </c>
      <c r="N148">
        <v>81.08</v>
      </c>
      <c r="O148">
        <v>34.85</v>
      </c>
      <c r="P148">
        <v>3012.93</v>
      </c>
      <c r="Q148" s="42">
        <f>Table1[[#This Row],[Steam_Consumed_t]]/Table1[[#This Row],[Production_t]]</f>
        <v>1.0972921914357683</v>
      </c>
      <c r="R148" s="37">
        <f>Table1[[#This Row],[Power_Consumed_kWh]]/Table1[[#This Row],[Production_t]]</f>
        <v>94.865554156171271</v>
      </c>
      <c r="S148" t="str">
        <f>IF(Table1[[#This Row],[Quality_pct]]&lt;96,"Below Spec","Ok")</f>
        <v>Ok</v>
      </c>
      <c r="T148" t="str">
        <f>IF(Table1[Steam_Consumed_t]&gt;$O$4383,"ABNORMAL","NORMAL")</f>
        <v>NORMAL</v>
      </c>
      <c r="U148" t="str">
        <f>IF(Table1[Power_Consumed_kWh]&gt;$P$4383,"ABNORMAL","NORMAL")</f>
        <v>NORMAL</v>
      </c>
      <c r="V148">
        <f>(Table1[[#This Row],[Target_Production_t]]/8)*Table1[[#This Row],[Downtime_hr]]</f>
        <v>2.8689375000000004</v>
      </c>
    </row>
    <row r="149" spans="1:22" x14ac:dyDescent="0.25">
      <c r="A149" s="1">
        <v>45670</v>
      </c>
      <c r="B149" s="1" t="str">
        <f>TEXT(Table1[[#This Row],[Date]],"mm")</f>
        <v>01</v>
      </c>
      <c r="C149" t="s">
        <v>21</v>
      </c>
      <c r="D149" t="s">
        <v>18</v>
      </c>
      <c r="E149">
        <v>39.03</v>
      </c>
      <c r="F149">
        <v>7.36</v>
      </c>
      <c r="G149">
        <v>0.64</v>
      </c>
      <c r="H149">
        <v>36.5</v>
      </c>
      <c r="I149">
        <v>35.39</v>
      </c>
      <c r="J149">
        <v>1.1100000000000001</v>
      </c>
      <c r="K149">
        <v>96.96</v>
      </c>
      <c r="L149">
        <v>92</v>
      </c>
      <c r="M149">
        <v>96.48</v>
      </c>
      <c r="N149">
        <v>86.07</v>
      </c>
      <c r="O149">
        <v>52.19</v>
      </c>
      <c r="P149">
        <v>4279.13</v>
      </c>
      <c r="Q149" s="42">
        <f>Table1[[#This Row],[Steam_Consumed_t]]/Table1[[#This Row],[Production_t]]</f>
        <v>1.4298630136986301</v>
      </c>
      <c r="R149" s="37">
        <f>Table1[[#This Row],[Power_Consumed_kWh]]/Table1[[#This Row],[Production_t]]</f>
        <v>117.23643835616438</v>
      </c>
      <c r="S149" t="str">
        <f>IF(Table1[[#This Row],[Quality_pct]]&lt;96,"Below Spec","Ok")</f>
        <v>Ok</v>
      </c>
      <c r="T149" t="str">
        <f>IF(Table1[Steam_Consumed_t]&gt;$O$4383,"ABNORMAL","NORMAL")</f>
        <v>ABNORMAL</v>
      </c>
      <c r="U149" t="str">
        <f>IF(Table1[Power_Consumed_kWh]&gt;$P$4383,"ABNORMAL","NORMAL")</f>
        <v>ABNORMAL</v>
      </c>
      <c r="V149">
        <f>(Table1[[#This Row],[Target_Production_t]]/8)*Table1[[#This Row],[Downtime_hr]]</f>
        <v>3.1224000000000003</v>
      </c>
    </row>
    <row r="150" spans="1:22" x14ac:dyDescent="0.25">
      <c r="A150" s="1">
        <v>45670</v>
      </c>
      <c r="B150" s="1" t="str">
        <f>TEXT(Table1[[#This Row],[Date]],"mm")</f>
        <v>01</v>
      </c>
      <c r="C150" t="s">
        <v>23</v>
      </c>
      <c r="D150" t="s">
        <v>20</v>
      </c>
      <c r="E150">
        <v>43.16</v>
      </c>
      <c r="F150">
        <v>7.52</v>
      </c>
      <c r="G150">
        <v>0.48</v>
      </c>
      <c r="H150">
        <v>38.11</v>
      </c>
      <c r="I150">
        <v>37.43</v>
      </c>
      <c r="J150">
        <v>0.69</v>
      </c>
      <c r="K150">
        <v>98.2</v>
      </c>
      <c r="L150">
        <v>94</v>
      </c>
      <c r="M150">
        <v>93.32</v>
      </c>
      <c r="N150">
        <v>86.14</v>
      </c>
      <c r="O150">
        <v>4.6900000000000004</v>
      </c>
      <c r="P150">
        <v>1540.67</v>
      </c>
      <c r="Q150" s="42">
        <f>Table1[[#This Row],[Steam_Consumed_t]]/Table1[[#This Row],[Production_t]]</f>
        <v>0.12306481238520074</v>
      </c>
      <c r="R150" s="37">
        <f>Table1[[#This Row],[Power_Consumed_kWh]]/Table1[[#This Row],[Production_t]]</f>
        <v>40.426922067698769</v>
      </c>
      <c r="S150" t="str">
        <f>IF(Table1[[#This Row],[Quality_pct]]&lt;96,"Below Spec","Ok")</f>
        <v>Ok</v>
      </c>
      <c r="T150" t="str">
        <f>IF(Table1[Steam_Consumed_t]&gt;$O$4383,"ABNORMAL","NORMAL")</f>
        <v>NORMAL</v>
      </c>
      <c r="U150" t="str">
        <f>IF(Table1[Power_Consumed_kWh]&gt;$P$4383,"ABNORMAL","NORMAL")</f>
        <v>NORMAL</v>
      </c>
      <c r="V150">
        <f>(Table1[[#This Row],[Target_Production_t]]/8)*Table1[[#This Row],[Downtime_hr]]</f>
        <v>2.5895999999999999</v>
      </c>
    </row>
    <row r="151" spans="1:22" x14ac:dyDescent="0.25">
      <c r="A151" s="1">
        <v>45670</v>
      </c>
      <c r="B151" s="1" t="str">
        <f>TEXT(Table1[[#This Row],[Date]],"mm")</f>
        <v>01</v>
      </c>
      <c r="C151" t="s">
        <v>23</v>
      </c>
      <c r="D151" t="s">
        <v>19</v>
      </c>
      <c r="E151">
        <v>44.51</v>
      </c>
      <c r="F151">
        <v>7.56</v>
      </c>
      <c r="G151">
        <v>0.44</v>
      </c>
      <c r="H151">
        <v>36.57</v>
      </c>
      <c r="I151">
        <v>36.299999999999997</v>
      </c>
      <c r="J151">
        <v>0.27</v>
      </c>
      <c r="K151">
        <v>99.26</v>
      </c>
      <c r="L151">
        <v>94.5</v>
      </c>
      <c r="M151">
        <v>98.22</v>
      </c>
      <c r="N151">
        <v>92.13</v>
      </c>
      <c r="O151">
        <v>3.56</v>
      </c>
      <c r="P151">
        <v>1454.33</v>
      </c>
      <c r="Q151" s="42">
        <f>Table1[[#This Row],[Steam_Consumed_t]]/Table1[[#This Row],[Production_t]]</f>
        <v>9.7347552638774953E-2</v>
      </c>
      <c r="R151" s="37">
        <f>Table1[[#This Row],[Power_Consumed_kWh]]/Table1[[#This Row],[Production_t]]</f>
        <v>39.768389390210551</v>
      </c>
      <c r="S151" t="str">
        <f>IF(Table1[[#This Row],[Quality_pct]]&lt;96,"Below Spec","Ok")</f>
        <v>Ok</v>
      </c>
      <c r="T151" t="str">
        <f>IF(Table1[Steam_Consumed_t]&gt;$O$4383,"ABNORMAL","NORMAL")</f>
        <v>NORMAL</v>
      </c>
      <c r="U151" t="str">
        <f>IF(Table1[Power_Consumed_kWh]&gt;$P$4383,"ABNORMAL","NORMAL")</f>
        <v>NORMAL</v>
      </c>
      <c r="V151">
        <f>(Table1[[#This Row],[Target_Production_t]]/8)*Table1[[#This Row],[Downtime_hr]]</f>
        <v>2.4480499999999998</v>
      </c>
    </row>
    <row r="152" spans="1:22" x14ac:dyDescent="0.25">
      <c r="A152" s="1">
        <v>45670</v>
      </c>
      <c r="B152" s="1" t="str">
        <f>TEXT(Table1[[#This Row],[Date]],"mm")</f>
        <v>01</v>
      </c>
      <c r="C152" t="s">
        <v>21</v>
      </c>
      <c r="D152" t="s">
        <v>20</v>
      </c>
      <c r="E152">
        <v>37.270000000000003</v>
      </c>
      <c r="F152">
        <v>7.58</v>
      </c>
      <c r="G152">
        <v>0.42</v>
      </c>
      <c r="H152">
        <v>31.09</v>
      </c>
      <c r="I152">
        <v>30.1</v>
      </c>
      <c r="J152">
        <v>0.99</v>
      </c>
      <c r="K152">
        <v>96.82</v>
      </c>
      <c r="L152">
        <v>94.75</v>
      </c>
      <c r="M152">
        <v>96.23</v>
      </c>
      <c r="N152">
        <v>88.28</v>
      </c>
      <c r="O152">
        <v>44.25</v>
      </c>
      <c r="P152">
        <v>3691.5</v>
      </c>
      <c r="Q152" s="42">
        <f>Table1[[#This Row],[Steam_Consumed_t]]/Table1[[#This Row],[Production_t]]</f>
        <v>1.4232872306207784</v>
      </c>
      <c r="R152" s="37">
        <f>Table1[[#This Row],[Power_Consumed_kWh]]/Table1[[#This Row],[Production_t]]</f>
        <v>118.73592795110969</v>
      </c>
      <c r="S152" t="str">
        <f>IF(Table1[[#This Row],[Quality_pct]]&lt;96,"Below Spec","Ok")</f>
        <v>Ok</v>
      </c>
      <c r="T152" t="str">
        <f>IF(Table1[Steam_Consumed_t]&gt;$O$4383,"ABNORMAL","NORMAL")</f>
        <v>NORMAL</v>
      </c>
      <c r="U152" t="str">
        <f>IF(Table1[Power_Consumed_kWh]&gt;$P$4383,"ABNORMAL","NORMAL")</f>
        <v>NORMAL</v>
      </c>
      <c r="V152">
        <f>(Table1[[#This Row],[Target_Production_t]]/8)*Table1[[#This Row],[Downtime_hr]]</f>
        <v>1.9566750000000002</v>
      </c>
    </row>
    <row r="153" spans="1:22" x14ac:dyDescent="0.25">
      <c r="A153" s="1">
        <v>45670</v>
      </c>
      <c r="B153" s="1" t="str">
        <f>TEXT(Table1[[#This Row],[Date]],"mm")</f>
        <v>01</v>
      </c>
      <c r="C153" t="s">
        <v>22</v>
      </c>
      <c r="D153" t="s">
        <v>19</v>
      </c>
      <c r="E153">
        <v>36.42</v>
      </c>
      <c r="F153">
        <v>7.64</v>
      </c>
      <c r="G153">
        <v>0.36</v>
      </c>
      <c r="H153">
        <v>29.54</v>
      </c>
      <c r="I153">
        <v>28.62</v>
      </c>
      <c r="J153">
        <v>0.92</v>
      </c>
      <c r="K153">
        <v>96.88</v>
      </c>
      <c r="L153">
        <v>95.5</v>
      </c>
      <c r="M153">
        <v>99.62</v>
      </c>
      <c r="N153">
        <v>92.17</v>
      </c>
      <c r="O153">
        <v>31.65</v>
      </c>
      <c r="P153">
        <v>2760.46</v>
      </c>
      <c r="Q153" s="42">
        <f>Table1[[#This Row],[Steam_Consumed_t]]/Table1[[#This Row],[Production_t]]</f>
        <v>1.0714285714285714</v>
      </c>
      <c r="R153" s="37">
        <f>Table1[[#This Row],[Power_Consumed_kWh]]/Table1[[#This Row],[Production_t]]</f>
        <v>93.448205822613403</v>
      </c>
      <c r="S153" t="str">
        <f>IF(Table1[[#This Row],[Quality_pct]]&lt;96,"Below Spec","Ok")</f>
        <v>Ok</v>
      </c>
      <c r="T153" t="str">
        <f>IF(Table1[Steam_Consumed_t]&gt;$O$4383,"ABNORMAL","NORMAL")</f>
        <v>NORMAL</v>
      </c>
      <c r="U153" t="str">
        <f>IF(Table1[Power_Consumed_kWh]&gt;$P$4383,"ABNORMAL","NORMAL")</f>
        <v>NORMAL</v>
      </c>
      <c r="V153">
        <f>(Table1[[#This Row],[Target_Production_t]]/8)*Table1[[#This Row],[Downtime_hr]]</f>
        <v>1.6389</v>
      </c>
    </row>
    <row r="154" spans="1:22" x14ac:dyDescent="0.25">
      <c r="A154" s="1">
        <v>45670</v>
      </c>
      <c r="B154" s="1" t="str">
        <f>TEXT(Table1[[#This Row],[Date]],"mm")</f>
        <v>01</v>
      </c>
      <c r="C154" t="s">
        <v>23</v>
      </c>
      <c r="D154" t="s">
        <v>18</v>
      </c>
      <c r="E154">
        <v>45.19</v>
      </c>
      <c r="F154">
        <v>7.65</v>
      </c>
      <c r="G154">
        <v>0.35</v>
      </c>
      <c r="H154">
        <v>38.96</v>
      </c>
      <c r="I154">
        <v>38.799999999999997</v>
      </c>
      <c r="J154">
        <v>0.16</v>
      </c>
      <c r="K154">
        <v>99.59</v>
      </c>
      <c r="L154">
        <v>95.62</v>
      </c>
      <c r="M154">
        <v>95.67</v>
      </c>
      <c r="N154">
        <v>91.11</v>
      </c>
      <c r="O154">
        <v>4.29</v>
      </c>
      <c r="P154">
        <v>1532.41</v>
      </c>
      <c r="Q154" s="42">
        <f>Table1[[#This Row],[Steam_Consumed_t]]/Table1[[#This Row],[Production_t]]</f>
        <v>0.1101129363449692</v>
      </c>
      <c r="R154" s="37">
        <f>Table1[[#This Row],[Power_Consumed_kWh]]/Table1[[#This Row],[Production_t]]</f>
        <v>39.332905544147842</v>
      </c>
      <c r="S154" t="str">
        <f>IF(Table1[[#This Row],[Quality_pct]]&lt;96,"Below Spec","Ok")</f>
        <v>Ok</v>
      </c>
      <c r="T154" t="str">
        <f>IF(Table1[Steam_Consumed_t]&gt;$O$4383,"ABNORMAL","NORMAL")</f>
        <v>NORMAL</v>
      </c>
      <c r="U154" t="str">
        <f>IF(Table1[Power_Consumed_kWh]&gt;$P$4383,"ABNORMAL","NORMAL")</f>
        <v>NORMAL</v>
      </c>
      <c r="V154">
        <f>(Table1[[#This Row],[Target_Production_t]]/8)*Table1[[#This Row],[Downtime_hr]]</f>
        <v>1.9770624999999997</v>
      </c>
    </row>
    <row r="155" spans="1:22" x14ac:dyDescent="0.25">
      <c r="A155" s="1">
        <v>45670</v>
      </c>
      <c r="B155" s="1" t="str">
        <f>TEXT(Table1[[#This Row],[Date]],"mm")</f>
        <v>01</v>
      </c>
      <c r="C155" t="s">
        <v>17</v>
      </c>
      <c r="D155" t="s">
        <v>20</v>
      </c>
      <c r="E155">
        <v>41.2</v>
      </c>
      <c r="F155">
        <v>7.79</v>
      </c>
      <c r="G155">
        <v>0.21</v>
      </c>
      <c r="H155">
        <v>35.46</v>
      </c>
      <c r="I155">
        <v>35.07</v>
      </c>
      <c r="J155">
        <v>0.39</v>
      </c>
      <c r="K155">
        <v>98.91</v>
      </c>
      <c r="L155">
        <v>97.38</v>
      </c>
      <c r="M155">
        <v>91.24</v>
      </c>
      <c r="N155">
        <v>87.87</v>
      </c>
      <c r="O155">
        <v>29.47</v>
      </c>
      <c r="P155">
        <v>2999.95</v>
      </c>
      <c r="Q155" s="42">
        <f>Table1[[#This Row],[Steam_Consumed_t]]/Table1[[#This Row],[Production_t]]</f>
        <v>0.83107727016356447</v>
      </c>
      <c r="R155" s="37">
        <f>Table1[[#This Row],[Power_Consumed_kWh]]/Table1[[#This Row],[Production_t]]</f>
        <v>84.600958826847148</v>
      </c>
      <c r="S155" t="str">
        <f>IF(Table1[[#This Row],[Quality_pct]]&lt;96,"Below Spec","Ok")</f>
        <v>Ok</v>
      </c>
      <c r="T155" t="str">
        <f>IF(Table1[Steam_Consumed_t]&gt;$O$4383,"ABNORMAL","NORMAL")</f>
        <v>NORMAL</v>
      </c>
      <c r="U155" t="str">
        <f>IF(Table1[Power_Consumed_kWh]&gt;$P$4383,"ABNORMAL","NORMAL")</f>
        <v>NORMAL</v>
      </c>
      <c r="V155">
        <f>(Table1[[#This Row],[Target_Production_t]]/8)*Table1[[#This Row],[Downtime_hr]]</f>
        <v>1.0815000000000001</v>
      </c>
    </row>
    <row r="156" spans="1:22" x14ac:dyDescent="0.25">
      <c r="A156" s="1">
        <v>45670</v>
      </c>
      <c r="B156" s="1" t="str">
        <f>TEXT(Table1[[#This Row],[Date]],"mm")</f>
        <v>01</v>
      </c>
      <c r="C156" t="s">
        <v>22</v>
      </c>
      <c r="D156" t="s">
        <v>18</v>
      </c>
      <c r="E156">
        <v>36.97</v>
      </c>
      <c r="F156">
        <v>7.86</v>
      </c>
      <c r="G156">
        <v>0.14000000000000001</v>
      </c>
      <c r="H156">
        <v>31.32</v>
      </c>
      <c r="I156">
        <v>30.29</v>
      </c>
      <c r="J156">
        <v>1.03</v>
      </c>
      <c r="K156">
        <v>96.72</v>
      </c>
      <c r="L156">
        <v>98.25</v>
      </c>
      <c r="M156">
        <v>100.46</v>
      </c>
      <c r="N156">
        <v>95.47</v>
      </c>
      <c r="O156">
        <v>35.75</v>
      </c>
      <c r="P156">
        <v>3097.06</v>
      </c>
      <c r="Q156" s="42">
        <f>Table1[[#This Row],[Steam_Consumed_t]]/Table1[[#This Row],[Production_t]]</f>
        <v>1.1414431673052363</v>
      </c>
      <c r="R156" s="37">
        <f>Table1[[#This Row],[Power_Consumed_kWh]]/Table1[[#This Row],[Production_t]]</f>
        <v>98.884418901660283</v>
      </c>
      <c r="S156" t="str">
        <f>IF(Table1[[#This Row],[Quality_pct]]&lt;96,"Below Spec","Ok")</f>
        <v>Ok</v>
      </c>
      <c r="T156" t="str">
        <f>IF(Table1[Steam_Consumed_t]&gt;$O$4383,"ABNORMAL","NORMAL")</f>
        <v>NORMAL</v>
      </c>
      <c r="U156" t="str">
        <f>IF(Table1[Power_Consumed_kWh]&gt;$P$4383,"ABNORMAL","NORMAL")</f>
        <v>NORMAL</v>
      </c>
      <c r="V156">
        <f>(Table1[[#This Row],[Target_Production_t]]/8)*Table1[[#This Row],[Downtime_hr]]</f>
        <v>0.64697500000000008</v>
      </c>
    </row>
    <row r="157" spans="1:22" x14ac:dyDescent="0.25">
      <c r="A157" s="1">
        <v>45670</v>
      </c>
      <c r="B157" s="1" t="str">
        <f>TEXT(Table1[[#This Row],[Date]],"mm")</f>
        <v>01</v>
      </c>
      <c r="C157" t="s">
        <v>17</v>
      </c>
      <c r="D157" t="s">
        <v>18</v>
      </c>
      <c r="E157">
        <v>43.14</v>
      </c>
      <c r="F157">
        <v>7.91</v>
      </c>
      <c r="G157">
        <v>0.09</v>
      </c>
      <c r="H157">
        <v>40.64</v>
      </c>
      <c r="I157">
        <v>39.93</v>
      </c>
      <c r="J157">
        <v>0.7</v>
      </c>
      <c r="K157">
        <v>98.27</v>
      </c>
      <c r="L157">
        <v>98.88</v>
      </c>
      <c r="M157">
        <v>96.92</v>
      </c>
      <c r="N157">
        <v>94.17</v>
      </c>
      <c r="O157">
        <v>34.81</v>
      </c>
      <c r="P157">
        <v>3431.3</v>
      </c>
      <c r="Q157" s="42">
        <f>Table1[[#This Row],[Steam_Consumed_t]]/Table1[[#This Row],[Production_t]]</f>
        <v>0.85654527559055127</v>
      </c>
      <c r="R157" s="37">
        <f>Table1[[#This Row],[Power_Consumed_kWh]]/Table1[[#This Row],[Production_t]]</f>
        <v>84.431594488188978</v>
      </c>
      <c r="S157" t="str">
        <f>IF(Table1[[#This Row],[Quality_pct]]&lt;96,"Below Spec","Ok")</f>
        <v>Ok</v>
      </c>
      <c r="T157" t="str">
        <f>IF(Table1[Steam_Consumed_t]&gt;$O$4383,"ABNORMAL","NORMAL")</f>
        <v>NORMAL</v>
      </c>
      <c r="U157" t="str">
        <f>IF(Table1[Power_Consumed_kWh]&gt;$P$4383,"ABNORMAL","NORMAL")</f>
        <v>NORMAL</v>
      </c>
      <c r="V157">
        <f>(Table1[[#This Row],[Target_Production_t]]/8)*Table1[[#This Row],[Downtime_hr]]</f>
        <v>0.48532500000000001</v>
      </c>
    </row>
    <row r="158" spans="1:22" x14ac:dyDescent="0.25">
      <c r="A158" s="1">
        <v>45671</v>
      </c>
      <c r="B158" s="1" t="str">
        <f>TEXT(Table1[[#This Row],[Date]],"mm")</f>
        <v>01</v>
      </c>
      <c r="C158" t="s">
        <v>23</v>
      </c>
      <c r="D158" t="s">
        <v>18</v>
      </c>
      <c r="E158">
        <v>44.01</v>
      </c>
      <c r="F158">
        <v>6.99</v>
      </c>
      <c r="G158">
        <v>1.01</v>
      </c>
      <c r="H158">
        <v>38.81</v>
      </c>
      <c r="I158">
        <v>38.54</v>
      </c>
      <c r="J158">
        <v>0.27</v>
      </c>
      <c r="K158">
        <v>99.3</v>
      </c>
      <c r="L158">
        <v>87.38</v>
      </c>
      <c r="M158">
        <v>96.27</v>
      </c>
      <c r="N158">
        <v>83.53</v>
      </c>
      <c r="O158">
        <v>4.4400000000000004</v>
      </c>
      <c r="P158">
        <v>1661.79</v>
      </c>
      <c r="Q158" s="42">
        <f>Table1[[#This Row],[Steam_Consumed_t]]/Table1[[#This Row],[Production_t]]</f>
        <v>0.11440350425148157</v>
      </c>
      <c r="R158" s="37">
        <f>Table1[[#This Row],[Power_Consumed_kWh]]/Table1[[#This Row],[Production_t]]</f>
        <v>42.818603452718371</v>
      </c>
      <c r="S158" t="str">
        <f>IF(Table1[[#This Row],[Quality_pct]]&lt;96,"Below Spec","Ok")</f>
        <v>Ok</v>
      </c>
      <c r="T158" t="str">
        <f>IF(Table1[Steam_Consumed_t]&gt;$O$4383,"ABNORMAL","NORMAL")</f>
        <v>NORMAL</v>
      </c>
      <c r="U158" t="str">
        <f>IF(Table1[Power_Consumed_kWh]&gt;$P$4383,"ABNORMAL","NORMAL")</f>
        <v>NORMAL</v>
      </c>
      <c r="V158">
        <f>(Table1[[#This Row],[Target_Production_t]]/8)*Table1[[#This Row],[Downtime_hr]]</f>
        <v>5.5562624999999999</v>
      </c>
    </row>
    <row r="159" spans="1:22" x14ac:dyDescent="0.25">
      <c r="A159" s="1">
        <v>45671</v>
      </c>
      <c r="B159" s="1" t="str">
        <f>TEXT(Table1[[#This Row],[Date]],"mm")</f>
        <v>01</v>
      </c>
      <c r="C159" t="s">
        <v>21</v>
      </c>
      <c r="D159" t="s">
        <v>20</v>
      </c>
      <c r="E159">
        <v>36.299999999999997</v>
      </c>
      <c r="F159">
        <v>7.37</v>
      </c>
      <c r="G159">
        <v>0.63</v>
      </c>
      <c r="H159">
        <v>32.729999999999997</v>
      </c>
      <c r="I159">
        <v>32.06</v>
      </c>
      <c r="J159">
        <v>0.67</v>
      </c>
      <c r="K159">
        <v>97.94</v>
      </c>
      <c r="L159">
        <v>92.12</v>
      </c>
      <c r="M159">
        <v>90.59</v>
      </c>
      <c r="N159">
        <v>81.739999999999995</v>
      </c>
      <c r="O159">
        <v>48.63</v>
      </c>
      <c r="P159">
        <v>3763.25</v>
      </c>
      <c r="Q159" s="42">
        <f>Table1[[#This Row],[Steam_Consumed_t]]/Table1[[#This Row],[Production_t]]</f>
        <v>1.4857928505957838</v>
      </c>
      <c r="R159" s="37">
        <f>Table1[[#This Row],[Power_Consumed_kWh]]/Table1[[#This Row],[Production_t]]</f>
        <v>114.97861289337001</v>
      </c>
      <c r="S159" t="str">
        <f>IF(Table1[[#This Row],[Quality_pct]]&lt;96,"Below Spec","Ok")</f>
        <v>Ok</v>
      </c>
      <c r="T159" t="str">
        <f>IF(Table1[Steam_Consumed_t]&gt;$O$4383,"ABNORMAL","NORMAL")</f>
        <v>NORMAL</v>
      </c>
      <c r="U159" t="str">
        <f>IF(Table1[Power_Consumed_kWh]&gt;$P$4383,"ABNORMAL","NORMAL")</f>
        <v>NORMAL</v>
      </c>
      <c r="V159">
        <f>(Table1[[#This Row],[Target_Production_t]]/8)*Table1[[#This Row],[Downtime_hr]]</f>
        <v>2.858625</v>
      </c>
    </row>
    <row r="160" spans="1:22" x14ac:dyDescent="0.25">
      <c r="A160" s="1">
        <v>45671</v>
      </c>
      <c r="B160" s="1" t="str">
        <f>TEXT(Table1[[#This Row],[Date]],"mm")</f>
        <v>01</v>
      </c>
      <c r="C160" t="s">
        <v>17</v>
      </c>
      <c r="D160" t="s">
        <v>19</v>
      </c>
      <c r="E160">
        <v>41.38</v>
      </c>
      <c r="F160">
        <v>7.39</v>
      </c>
      <c r="G160">
        <v>0.61</v>
      </c>
      <c r="H160">
        <v>36.93</v>
      </c>
      <c r="I160">
        <v>36.229999999999997</v>
      </c>
      <c r="J160">
        <v>0.7</v>
      </c>
      <c r="K160">
        <v>98.1</v>
      </c>
      <c r="L160">
        <v>92.38</v>
      </c>
      <c r="M160">
        <v>98</v>
      </c>
      <c r="N160">
        <v>88.81</v>
      </c>
      <c r="O160">
        <v>30.15</v>
      </c>
      <c r="P160">
        <v>2986.21</v>
      </c>
      <c r="Q160" s="42">
        <f>Table1[[#This Row],[Steam_Consumed_t]]/Table1[[#This Row],[Production_t]]</f>
        <v>0.81640942323314381</v>
      </c>
      <c r="R160" s="37">
        <f>Table1[[#This Row],[Power_Consumed_kWh]]/Table1[[#This Row],[Production_t]]</f>
        <v>80.861359328459244</v>
      </c>
      <c r="S160" t="str">
        <f>IF(Table1[[#This Row],[Quality_pct]]&lt;96,"Below Spec","Ok")</f>
        <v>Ok</v>
      </c>
      <c r="T160" t="str">
        <f>IF(Table1[Steam_Consumed_t]&gt;$O$4383,"ABNORMAL","NORMAL")</f>
        <v>NORMAL</v>
      </c>
      <c r="U160" t="str">
        <f>IF(Table1[Power_Consumed_kWh]&gt;$P$4383,"ABNORMAL","NORMAL")</f>
        <v>NORMAL</v>
      </c>
      <c r="V160">
        <f>(Table1[[#This Row],[Target_Production_t]]/8)*Table1[[#This Row],[Downtime_hr]]</f>
        <v>3.1552250000000002</v>
      </c>
    </row>
    <row r="161" spans="1:22" x14ac:dyDescent="0.25">
      <c r="A161" s="1">
        <v>45671</v>
      </c>
      <c r="B161" s="1" t="str">
        <f>TEXT(Table1[[#This Row],[Date]],"mm")</f>
        <v>01</v>
      </c>
      <c r="C161" t="s">
        <v>22</v>
      </c>
      <c r="D161" t="s">
        <v>20</v>
      </c>
      <c r="E161">
        <v>34.39</v>
      </c>
      <c r="F161">
        <v>7.42</v>
      </c>
      <c r="G161">
        <v>0.57999999999999996</v>
      </c>
      <c r="H161">
        <v>31.15</v>
      </c>
      <c r="I161">
        <v>30.27</v>
      </c>
      <c r="J161">
        <v>0.88</v>
      </c>
      <c r="K161">
        <v>97.17</v>
      </c>
      <c r="L161">
        <v>92.75</v>
      </c>
      <c r="M161">
        <v>96.39</v>
      </c>
      <c r="N161">
        <v>86.87</v>
      </c>
      <c r="O161">
        <v>35.979999999999997</v>
      </c>
      <c r="P161">
        <v>3059.57</v>
      </c>
      <c r="Q161" s="42">
        <f>Table1[[#This Row],[Steam_Consumed_t]]/Table1[[#This Row],[Production_t]]</f>
        <v>1.1550561797752807</v>
      </c>
      <c r="R161" s="37">
        <f>Table1[[#This Row],[Power_Consumed_kWh]]/Table1[[#This Row],[Production_t]]</f>
        <v>98.220545746388453</v>
      </c>
      <c r="S161" t="str">
        <f>IF(Table1[[#This Row],[Quality_pct]]&lt;96,"Below Spec","Ok")</f>
        <v>Ok</v>
      </c>
      <c r="T161" t="str">
        <f>IF(Table1[Steam_Consumed_t]&gt;$O$4383,"ABNORMAL","NORMAL")</f>
        <v>NORMAL</v>
      </c>
      <c r="U161" t="str">
        <f>IF(Table1[Power_Consumed_kWh]&gt;$P$4383,"ABNORMAL","NORMAL")</f>
        <v>NORMAL</v>
      </c>
      <c r="V161">
        <f>(Table1[[#This Row],[Target_Production_t]]/8)*Table1[[#This Row],[Downtime_hr]]</f>
        <v>2.4932749999999997</v>
      </c>
    </row>
    <row r="162" spans="1:22" x14ac:dyDescent="0.25">
      <c r="A162" s="1">
        <v>45671</v>
      </c>
      <c r="B162" s="1" t="str">
        <f>TEXT(Table1[[#This Row],[Date]],"mm")</f>
        <v>01</v>
      </c>
      <c r="C162" t="s">
        <v>22</v>
      </c>
      <c r="D162" t="s">
        <v>18</v>
      </c>
      <c r="E162">
        <v>36.01</v>
      </c>
      <c r="F162">
        <v>7.47</v>
      </c>
      <c r="G162">
        <v>0.53</v>
      </c>
      <c r="H162">
        <v>29.39</v>
      </c>
      <c r="I162">
        <v>28.28</v>
      </c>
      <c r="J162">
        <v>1.1000000000000001</v>
      </c>
      <c r="K162">
        <v>96.24</v>
      </c>
      <c r="L162">
        <v>93.38</v>
      </c>
      <c r="M162">
        <v>94.78</v>
      </c>
      <c r="N162">
        <v>85.17</v>
      </c>
      <c r="O162">
        <v>34.53</v>
      </c>
      <c r="P162">
        <v>2789.75</v>
      </c>
      <c r="Q162" s="42">
        <f>Table1[[#This Row],[Steam_Consumed_t]]/Table1[[#This Row],[Production_t]]</f>
        <v>1.1748894181694454</v>
      </c>
      <c r="R162" s="37">
        <f>Table1[[#This Row],[Power_Consumed_kWh]]/Table1[[#This Row],[Production_t]]</f>
        <v>94.921742089145965</v>
      </c>
      <c r="S162" t="str">
        <f>IF(Table1[[#This Row],[Quality_pct]]&lt;96,"Below Spec","Ok")</f>
        <v>Ok</v>
      </c>
      <c r="T162" t="str">
        <f>IF(Table1[Steam_Consumed_t]&gt;$O$4383,"ABNORMAL","NORMAL")</f>
        <v>NORMAL</v>
      </c>
      <c r="U162" t="str">
        <f>IF(Table1[Power_Consumed_kWh]&gt;$P$4383,"ABNORMAL","NORMAL")</f>
        <v>NORMAL</v>
      </c>
      <c r="V162">
        <f>(Table1[[#This Row],[Target_Production_t]]/8)*Table1[[#This Row],[Downtime_hr]]</f>
        <v>2.3856625</v>
      </c>
    </row>
    <row r="163" spans="1:22" x14ac:dyDescent="0.25">
      <c r="A163" s="1">
        <v>45671</v>
      </c>
      <c r="B163" s="1" t="str">
        <f>TEXT(Table1[[#This Row],[Date]],"mm")</f>
        <v>01</v>
      </c>
      <c r="C163" t="s">
        <v>22</v>
      </c>
      <c r="D163" t="s">
        <v>19</v>
      </c>
      <c r="E163">
        <v>35.47</v>
      </c>
      <c r="F163">
        <v>7.53</v>
      </c>
      <c r="G163">
        <v>0.47</v>
      </c>
      <c r="H163">
        <v>28.7</v>
      </c>
      <c r="I163">
        <v>27.96</v>
      </c>
      <c r="J163">
        <v>0.73</v>
      </c>
      <c r="K163">
        <v>97.44</v>
      </c>
      <c r="L163">
        <v>94.12</v>
      </c>
      <c r="M163">
        <v>99.5</v>
      </c>
      <c r="N163">
        <v>91.26</v>
      </c>
      <c r="O163">
        <v>32.25</v>
      </c>
      <c r="P163">
        <v>2760.46</v>
      </c>
      <c r="Q163" s="42">
        <f>Table1[[#This Row],[Steam_Consumed_t]]/Table1[[#This Row],[Production_t]]</f>
        <v>1.1236933797909407</v>
      </c>
      <c r="R163" s="37">
        <f>Table1[[#This Row],[Power_Consumed_kWh]]/Table1[[#This Row],[Production_t]]</f>
        <v>96.183275261324042</v>
      </c>
      <c r="S163" t="str">
        <f>IF(Table1[[#This Row],[Quality_pct]]&lt;96,"Below Spec","Ok")</f>
        <v>Ok</v>
      </c>
      <c r="T163" t="str">
        <f>IF(Table1[Steam_Consumed_t]&gt;$O$4383,"ABNORMAL","NORMAL")</f>
        <v>NORMAL</v>
      </c>
      <c r="U163" t="str">
        <f>IF(Table1[Power_Consumed_kWh]&gt;$P$4383,"ABNORMAL","NORMAL")</f>
        <v>NORMAL</v>
      </c>
      <c r="V163">
        <f>(Table1[[#This Row],[Target_Production_t]]/8)*Table1[[#This Row],[Downtime_hr]]</f>
        <v>2.0838625</v>
      </c>
    </row>
    <row r="164" spans="1:22" x14ac:dyDescent="0.25">
      <c r="A164" s="1">
        <v>45671</v>
      </c>
      <c r="B164" s="1" t="str">
        <f>TEXT(Table1[[#This Row],[Date]],"mm")</f>
        <v>01</v>
      </c>
      <c r="C164" t="s">
        <v>23</v>
      </c>
      <c r="D164" t="s">
        <v>19</v>
      </c>
      <c r="E164">
        <v>43.35</v>
      </c>
      <c r="F164">
        <v>7.62</v>
      </c>
      <c r="G164">
        <v>0.38</v>
      </c>
      <c r="H164">
        <v>41.36</v>
      </c>
      <c r="I164">
        <v>40.869999999999997</v>
      </c>
      <c r="J164">
        <v>0.49</v>
      </c>
      <c r="K164">
        <v>98.82</v>
      </c>
      <c r="L164">
        <v>95.25</v>
      </c>
      <c r="M164">
        <v>96.34</v>
      </c>
      <c r="N164">
        <v>90.68</v>
      </c>
      <c r="O164">
        <v>5.0199999999999996</v>
      </c>
      <c r="P164">
        <v>1783.46</v>
      </c>
      <c r="Q164" s="42">
        <f>Table1[[#This Row],[Steam_Consumed_t]]/Table1[[#This Row],[Production_t]]</f>
        <v>0.1213733075435203</v>
      </c>
      <c r="R164" s="37">
        <f>Table1[[#This Row],[Power_Consumed_kWh]]/Table1[[#This Row],[Production_t]]</f>
        <v>43.120406189555126</v>
      </c>
      <c r="S164" t="str">
        <f>IF(Table1[[#This Row],[Quality_pct]]&lt;96,"Below Spec","Ok")</f>
        <v>Ok</v>
      </c>
      <c r="T164" t="str">
        <f>IF(Table1[Steam_Consumed_t]&gt;$O$4383,"ABNORMAL","NORMAL")</f>
        <v>NORMAL</v>
      </c>
      <c r="U164" t="str">
        <f>IF(Table1[Power_Consumed_kWh]&gt;$P$4383,"ABNORMAL","NORMAL")</f>
        <v>NORMAL</v>
      </c>
      <c r="V164">
        <f>(Table1[[#This Row],[Target_Production_t]]/8)*Table1[[#This Row],[Downtime_hr]]</f>
        <v>2.0591249999999999</v>
      </c>
    </row>
    <row r="165" spans="1:22" x14ac:dyDescent="0.25">
      <c r="A165" s="1">
        <v>45671</v>
      </c>
      <c r="B165" s="1" t="str">
        <f>TEXT(Table1[[#This Row],[Date]],"mm")</f>
        <v>01</v>
      </c>
      <c r="C165" t="s">
        <v>21</v>
      </c>
      <c r="D165" t="s">
        <v>18</v>
      </c>
      <c r="E165">
        <v>38.01</v>
      </c>
      <c r="F165">
        <v>7.66</v>
      </c>
      <c r="G165">
        <v>0.34</v>
      </c>
      <c r="H165">
        <v>37.51</v>
      </c>
      <c r="I165">
        <v>36.53</v>
      </c>
      <c r="J165">
        <v>0.98</v>
      </c>
      <c r="K165">
        <v>97.39</v>
      </c>
      <c r="L165">
        <v>95.75</v>
      </c>
      <c r="M165">
        <v>96.65</v>
      </c>
      <c r="N165">
        <v>90.13</v>
      </c>
      <c r="O165">
        <v>55.5</v>
      </c>
      <c r="P165">
        <v>4639.46</v>
      </c>
      <c r="Q165" s="42">
        <f>Table1[[#This Row],[Steam_Consumed_t]]/Table1[[#This Row],[Production_t]]</f>
        <v>1.4796054385497202</v>
      </c>
      <c r="R165" s="37">
        <f>Table1[[#This Row],[Power_Consumed_kWh]]/Table1[[#This Row],[Production_t]]</f>
        <v>123.68595041322315</v>
      </c>
      <c r="S165" t="str">
        <f>IF(Table1[[#This Row],[Quality_pct]]&lt;96,"Below Spec","Ok")</f>
        <v>Ok</v>
      </c>
      <c r="T165" t="str">
        <f>IF(Table1[Steam_Consumed_t]&gt;$O$4383,"ABNORMAL","NORMAL")</f>
        <v>ABNORMAL</v>
      </c>
      <c r="U165" t="str">
        <f>IF(Table1[Power_Consumed_kWh]&gt;$P$4383,"ABNORMAL","NORMAL")</f>
        <v>ABNORMAL</v>
      </c>
      <c r="V165">
        <f>(Table1[[#This Row],[Target_Production_t]]/8)*Table1[[#This Row],[Downtime_hr]]</f>
        <v>1.6154250000000001</v>
      </c>
    </row>
    <row r="166" spans="1:22" x14ac:dyDescent="0.25">
      <c r="A166" s="1">
        <v>45671</v>
      </c>
      <c r="B166" s="1" t="str">
        <f>TEXT(Table1[[#This Row],[Date]],"mm")</f>
        <v>01</v>
      </c>
      <c r="C166" t="s">
        <v>21</v>
      </c>
      <c r="D166" t="s">
        <v>19</v>
      </c>
      <c r="E166">
        <v>37.44</v>
      </c>
      <c r="F166">
        <v>7.68</v>
      </c>
      <c r="G166">
        <v>0.32</v>
      </c>
      <c r="H166">
        <v>37.74</v>
      </c>
      <c r="I166">
        <v>35.31</v>
      </c>
      <c r="J166">
        <v>2.4300000000000002</v>
      </c>
      <c r="K166">
        <v>93.57</v>
      </c>
      <c r="L166">
        <v>96</v>
      </c>
      <c r="M166">
        <v>97.4</v>
      </c>
      <c r="N166">
        <v>87.49</v>
      </c>
      <c r="O166">
        <v>53.81</v>
      </c>
      <c r="P166">
        <v>4461.6000000000004</v>
      </c>
      <c r="Q166" s="42">
        <f>Table1[[#This Row],[Steam_Consumed_t]]/Table1[[#This Row],[Production_t]]</f>
        <v>1.4258081611022788</v>
      </c>
      <c r="R166" s="37">
        <f>Table1[[#This Row],[Power_Consumed_kWh]]/Table1[[#This Row],[Production_t]]</f>
        <v>118.21939586645469</v>
      </c>
      <c r="S166" t="str">
        <f>IF(Table1[[#This Row],[Quality_pct]]&lt;96,"Below Spec","Ok")</f>
        <v>Below Spec</v>
      </c>
      <c r="T166" t="str">
        <f>IF(Table1[Steam_Consumed_t]&gt;$O$4383,"ABNORMAL","NORMAL")</f>
        <v>ABNORMAL</v>
      </c>
      <c r="U166" t="str">
        <f>IF(Table1[Power_Consumed_kWh]&gt;$P$4383,"ABNORMAL","NORMAL")</f>
        <v>ABNORMAL</v>
      </c>
      <c r="V166">
        <f>(Table1[[#This Row],[Target_Production_t]]/8)*Table1[[#This Row],[Downtime_hr]]</f>
        <v>1.4976</v>
      </c>
    </row>
    <row r="167" spans="1:22" x14ac:dyDescent="0.25">
      <c r="A167" s="1">
        <v>45671</v>
      </c>
      <c r="B167" s="1" t="str">
        <f>TEXT(Table1[[#This Row],[Date]],"mm")</f>
        <v>01</v>
      </c>
      <c r="C167" t="s">
        <v>23</v>
      </c>
      <c r="D167" t="s">
        <v>20</v>
      </c>
      <c r="E167">
        <v>42.03</v>
      </c>
      <c r="F167">
        <v>7.79</v>
      </c>
      <c r="G167">
        <v>0.21</v>
      </c>
      <c r="H167">
        <v>33.78</v>
      </c>
      <c r="I167">
        <v>33.06</v>
      </c>
      <c r="J167">
        <v>0.72</v>
      </c>
      <c r="K167">
        <v>97.87</v>
      </c>
      <c r="L167">
        <v>97.38</v>
      </c>
      <c r="M167">
        <v>93.63</v>
      </c>
      <c r="N167">
        <v>89.23</v>
      </c>
      <c r="O167">
        <v>3.49</v>
      </c>
      <c r="P167">
        <v>1299.6400000000001</v>
      </c>
      <c r="Q167" s="42">
        <f>Table1[[#This Row],[Steam_Consumed_t]]/Table1[[#This Row],[Production_t]]</f>
        <v>0.10331557134399053</v>
      </c>
      <c r="R167" s="37">
        <f>Table1[[#This Row],[Power_Consumed_kWh]]/Table1[[#This Row],[Production_t]]</f>
        <v>38.473653049141504</v>
      </c>
      <c r="S167" t="str">
        <f>IF(Table1[[#This Row],[Quality_pct]]&lt;96,"Below Spec","Ok")</f>
        <v>Ok</v>
      </c>
      <c r="T167" t="str">
        <f>IF(Table1[Steam_Consumed_t]&gt;$O$4383,"ABNORMAL","NORMAL")</f>
        <v>NORMAL</v>
      </c>
      <c r="U167" t="str">
        <f>IF(Table1[Power_Consumed_kWh]&gt;$P$4383,"ABNORMAL","NORMAL")</f>
        <v>NORMAL</v>
      </c>
      <c r="V167">
        <f>(Table1[[#This Row],[Target_Production_t]]/8)*Table1[[#This Row],[Downtime_hr]]</f>
        <v>1.1032875</v>
      </c>
    </row>
    <row r="168" spans="1:22" x14ac:dyDescent="0.25">
      <c r="A168" s="1">
        <v>45671</v>
      </c>
      <c r="B168" s="1" t="str">
        <f>TEXT(Table1[[#This Row],[Date]],"mm")</f>
        <v>01</v>
      </c>
      <c r="C168" t="s">
        <v>17</v>
      </c>
      <c r="D168" t="s">
        <v>18</v>
      </c>
      <c r="E168">
        <v>42.01</v>
      </c>
      <c r="F168">
        <v>7.81</v>
      </c>
      <c r="G168">
        <v>0.19</v>
      </c>
      <c r="H168">
        <v>36.21</v>
      </c>
      <c r="I168">
        <v>35.33</v>
      </c>
      <c r="J168">
        <v>0.88</v>
      </c>
      <c r="K168">
        <v>97.57</v>
      </c>
      <c r="L168">
        <v>97.62</v>
      </c>
      <c r="M168">
        <v>98.33</v>
      </c>
      <c r="N168">
        <v>93.66</v>
      </c>
      <c r="O168">
        <v>30.12</v>
      </c>
      <c r="P168">
        <v>2805.11</v>
      </c>
      <c r="Q168" s="42">
        <f>Table1[[#This Row],[Steam_Consumed_t]]/Table1[[#This Row],[Production_t]]</f>
        <v>0.83181441590720795</v>
      </c>
      <c r="R168" s="37">
        <f>Table1[[#This Row],[Power_Consumed_kWh]]/Table1[[#This Row],[Production_t]]</f>
        <v>77.467826567246618</v>
      </c>
      <c r="S168" t="str">
        <f>IF(Table1[[#This Row],[Quality_pct]]&lt;96,"Below Spec","Ok")</f>
        <v>Ok</v>
      </c>
      <c r="T168" t="str">
        <f>IF(Table1[Steam_Consumed_t]&gt;$O$4383,"ABNORMAL","NORMAL")</f>
        <v>NORMAL</v>
      </c>
      <c r="U168" t="str">
        <f>IF(Table1[Power_Consumed_kWh]&gt;$P$4383,"ABNORMAL","NORMAL")</f>
        <v>NORMAL</v>
      </c>
      <c r="V168">
        <f>(Table1[[#This Row],[Target_Production_t]]/8)*Table1[[#This Row],[Downtime_hr]]</f>
        <v>0.99773749999999994</v>
      </c>
    </row>
    <row r="169" spans="1:22" x14ac:dyDescent="0.25">
      <c r="A169" s="1">
        <v>45671</v>
      </c>
      <c r="B169" s="1" t="str">
        <f>TEXT(Table1[[#This Row],[Date]],"mm")</f>
        <v>01</v>
      </c>
      <c r="C169" t="s">
        <v>17</v>
      </c>
      <c r="D169" t="s">
        <v>20</v>
      </c>
      <c r="E169">
        <v>40.119999999999997</v>
      </c>
      <c r="F169">
        <v>7.97</v>
      </c>
      <c r="G169">
        <v>0.03</v>
      </c>
      <c r="H169">
        <v>38.81</v>
      </c>
      <c r="I169">
        <v>38.090000000000003</v>
      </c>
      <c r="J169">
        <v>0.73</v>
      </c>
      <c r="K169">
        <v>98.13</v>
      </c>
      <c r="L169">
        <v>99.62</v>
      </c>
      <c r="M169">
        <v>88.44</v>
      </c>
      <c r="N169">
        <v>86.46</v>
      </c>
      <c r="O169">
        <v>33.630000000000003</v>
      </c>
      <c r="P169">
        <v>3207.34</v>
      </c>
      <c r="Q169" s="42">
        <f>Table1[[#This Row],[Steam_Consumed_t]]/Table1[[#This Row],[Production_t]]</f>
        <v>0.86652924503993822</v>
      </c>
      <c r="R169" s="37">
        <f>Table1[[#This Row],[Power_Consumed_kWh]]/Table1[[#This Row],[Production_t]]</f>
        <v>82.64210255088895</v>
      </c>
      <c r="S169" t="str">
        <f>IF(Table1[[#This Row],[Quality_pct]]&lt;96,"Below Spec","Ok")</f>
        <v>Ok</v>
      </c>
      <c r="T169" t="str">
        <f>IF(Table1[Steam_Consumed_t]&gt;$O$4383,"ABNORMAL","NORMAL")</f>
        <v>NORMAL</v>
      </c>
      <c r="U169" t="str">
        <f>IF(Table1[Power_Consumed_kWh]&gt;$P$4383,"ABNORMAL","NORMAL")</f>
        <v>NORMAL</v>
      </c>
      <c r="V169">
        <f>(Table1[[#This Row],[Target_Production_t]]/8)*Table1[[#This Row],[Downtime_hr]]</f>
        <v>0.15044999999999997</v>
      </c>
    </row>
    <row r="170" spans="1:22" x14ac:dyDescent="0.25">
      <c r="A170" s="1">
        <v>45672</v>
      </c>
      <c r="B170" s="1" t="str">
        <f>TEXT(Table1[[#This Row],[Date]],"mm")</f>
        <v>01</v>
      </c>
      <c r="C170" t="s">
        <v>21</v>
      </c>
      <c r="D170" t="s">
        <v>18</v>
      </c>
      <c r="E170">
        <v>39.229999999999997</v>
      </c>
      <c r="F170">
        <v>6.94</v>
      </c>
      <c r="G170">
        <v>1.06</v>
      </c>
      <c r="H170">
        <v>33.229999999999997</v>
      </c>
      <c r="I170">
        <v>32.14</v>
      </c>
      <c r="J170">
        <v>1.0900000000000001</v>
      </c>
      <c r="K170">
        <v>96.73</v>
      </c>
      <c r="L170">
        <v>86.75</v>
      </c>
      <c r="M170">
        <v>96.24</v>
      </c>
      <c r="N170">
        <v>80.760000000000005</v>
      </c>
      <c r="O170">
        <v>47.36</v>
      </c>
      <c r="P170">
        <v>3792.95</v>
      </c>
      <c r="Q170" s="42">
        <f>Table1[[#This Row],[Steam_Consumed_t]]/Table1[[#This Row],[Production_t]]</f>
        <v>1.4252181763466749</v>
      </c>
      <c r="R170" s="37">
        <f>Table1[[#This Row],[Power_Consumed_kWh]]/Table1[[#This Row],[Production_t]]</f>
        <v>114.14234125789949</v>
      </c>
      <c r="S170" t="str">
        <f>IF(Table1[[#This Row],[Quality_pct]]&lt;96,"Below Spec","Ok")</f>
        <v>Ok</v>
      </c>
      <c r="T170" t="str">
        <f>IF(Table1[Steam_Consumed_t]&gt;$O$4383,"ABNORMAL","NORMAL")</f>
        <v>NORMAL</v>
      </c>
      <c r="U170" t="str">
        <f>IF(Table1[Power_Consumed_kWh]&gt;$P$4383,"ABNORMAL","NORMAL")</f>
        <v>NORMAL</v>
      </c>
      <c r="V170">
        <f>(Table1[[#This Row],[Target_Production_t]]/8)*Table1[[#This Row],[Downtime_hr]]</f>
        <v>5.1979749999999996</v>
      </c>
    </row>
    <row r="171" spans="1:22" x14ac:dyDescent="0.25">
      <c r="A171" s="1">
        <v>45672</v>
      </c>
      <c r="B171" s="1" t="str">
        <f>TEXT(Table1[[#This Row],[Date]],"mm")</f>
        <v>01</v>
      </c>
      <c r="C171" t="s">
        <v>21</v>
      </c>
      <c r="D171" t="s">
        <v>20</v>
      </c>
      <c r="E171">
        <v>37.46</v>
      </c>
      <c r="F171">
        <v>7.38</v>
      </c>
      <c r="G171">
        <v>0.62</v>
      </c>
      <c r="H171">
        <v>31.26</v>
      </c>
      <c r="I171">
        <v>30.8</v>
      </c>
      <c r="J171">
        <v>0.46</v>
      </c>
      <c r="K171">
        <v>98.54</v>
      </c>
      <c r="L171">
        <v>92.25</v>
      </c>
      <c r="M171">
        <v>90.42</v>
      </c>
      <c r="N171">
        <v>82.19</v>
      </c>
      <c r="O171">
        <v>46.95</v>
      </c>
      <c r="P171">
        <v>3597.75</v>
      </c>
      <c r="Q171" s="42">
        <f>Table1[[#This Row],[Steam_Consumed_t]]/Table1[[#This Row],[Production_t]]</f>
        <v>1.5019193857965452</v>
      </c>
      <c r="R171" s="37">
        <f>Table1[[#This Row],[Power_Consumed_kWh]]/Table1[[#This Row],[Production_t]]</f>
        <v>115.09117082533589</v>
      </c>
      <c r="S171" t="str">
        <f>IF(Table1[[#This Row],[Quality_pct]]&lt;96,"Below Spec","Ok")</f>
        <v>Ok</v>
      </c>
      <c r="T171" t="str">
        <f>IF(Table1[Steam_Consumed_t]&gt;$O$4383,"ABNORMAL","NORMAL")</f>
        <v>NORMAL</v>
      </c>
      <c r="U171" t="str">
        <f>IF(Table1[Power_Consumed_kWh]&gt;$P$4383,"ABNORMAL","NORMAL")</f>
        <v>NORMAL</v>
      </c>
      <c r="V171">
        <f>(Table1[[#This Row],[Target_Production_t]]/8)*Table1[[#This Row],[Downtime_hr]]</f>
        <v>2.9031500000000001</v>
      </c>
    </row>
    <row r="172" spans="1:22" x14ac:dyDescent="0.25">
      <c r="A172" s="1">
        <v>45672</v>
      </c>
      <c r="B172" s="1" t="str">
        <f>TEXT(Table1[[#This Row],[Date]],"mm")</f>
        <v>01</v>
      </c>
      <c r="C172" t="s">
        <v>23</v>
      </c>
      <c r="D172" t="s">
        <v>19</v>
      </c>
      <c r="E172">
        <v>44.74</v>
      </c>
      <c r="F172">
        <v>7.4</v>
      </c>
      <c r="G172">
        <v>0.6</v>
      </c>
      <c r="H172">
        <v>42.81</v>
      </c>
      <c r="I172">
        <v>42.67</v>
      </c>
      <c r="J172">
        <v>0.14000000000000001</v>
      </c>
      <c r="K172">
        <v>99.67</v>
      </c>
      <c r="L172">
        <v>92.5</v>
      </c>
      <c r="M172">
        <v>95.11</v>
      </c>
      <c r="N172">
        <v>87.68</v>
      </c>
      <c r="O172">
        <v>6.63</v>
      </c>
      <c r="P172">
        <v>1925.79</v>
      </c>
      <c r="Q172" s="42">
        <f>Table1[[#This Row],[Steam_Consumed_t]]/Table1[[#This Row],[Production_t]]</f>
        <v>0.15487035739313243</v>
      </c>
      <c r="R172" s="37">
        <f>Table1[[#This Row],[Power_Consumed_kWh]]/Table1[[#This Row],[Production_t]]</f>
        <v>44.984583041345473</v>
      </c>
      <c r="S172" t="str">
        <f>IF(Table1[[#This Row],[Quality_pct]]&lt;96,"Below Spec","Ok")</f>
        <v>Ok</v>
      </c>
      <c r="T172" t="str">
        <f>IF(Table1[Steam_Consumed_t]&gt;$O$4383,"ABNORMAL","NORMAL")</f>
        <v>NORMAL</v>
      </c>
      <c r="U172" t="str">
        <f>IF(Table1[Power_Consumed_kWh]&gt;$P$4383,"ABNORMAL","NORMAL")</f>
        <v>NORMAL</v>
      </c>
      <c r="V172">
        <f>(Table1[[#This Row],[Target_Production_t]]/8)*Table1[[#This Row],[Downtime_hr]]</f>
        <v>3.3555000000000001</v>
      </c>
    </row>
    <row r="173" spans="1:22" x14ac:dyDescent="0.25">
      <c r="A173" s="1">
        <v>45672</v>
      </c>
      <c r="B173" s="1" t="str">
        <f>TEXT(Table1[[#This Row],[Date]],"mm")</f>
        <v>01</v>
      </c>
      <c r="C173" t="s">
        <v>17</v>
      </c>
      <c r="D173" t="s">
        <v>19</v>
      </c>
      <c r="E173">
        <v>42.71</v>
      </c>
      <c r="F173">
        <v>7.43</v>
      </c>
      <c r="G173">
        <v>0.56999999999999995</v>
      </c>
      <c r="H173">
        <v>41.65</v>
      </c>
      <c r="I173">
        <v>40.659999999999997</v>
      </c>
      <c r="J173">
        <v>0.99</v>
      </c>
      <c r="K173">
        <v>97.62</v>
      </c>
      <c r="L173">
        <v>92.88</v>
      </c>
      <c r="M173">
        <v>93.94</v>
      </c>
      <c r="N173">
        <v>85.17</v>
      </c>
      <c r="O173">
        <v>35.64</v>
      </c>
      <c r="P173">
        <v>3608.88</v>
      </c>
      <c r="Q173" s="42">
        <f>Table1[[#This Row],[Steam_Consumed_t]]/Table1[[#This Row],[Production_t]]</f>
        <v>0.855702280912365</v>
      </c>
      <c r="R173" s="37">
        <f>Table1[[#This Row],[Power_Consumed_kWh]]/Table1[[#This Row],[Production_t]]</f>
        <v>86.647779111644667</v>
      </c>
      <c r="S173" t="str">
        <f>IF(Table1[[#This Row],[Quality_pct]]&lt;96,"Below Spec","Ok")</f>
        <v>Ok</v>
      </c>
      <c r="T173" t="str">
        <f>IF(Table1[Steam_Consumed_t]&gt;$O$4383,"ABNORMAL","NORMAL")</f>
        <v>NORMAL</v>
      </c>
      <c r="U173" t="str">
        <f>IF(Table1[Power_Consumed_kWh]&gt;$P$4383,"ABNORMAL","NORMAL")</f>
        <v>NORMAL</v>
      </c>
      <c r="V173">
        <f>(Table1[[#This Row],[Target_Production_t]]/8)*Table1[[#This Row],[Downtime_hr]]</f>
        <v>3.0430874999999999</v>
      </c>
    </row>
    <row r="174" spans="1:22" x14ac:dyDescent="0.25">
      <c r="A174" s="1">
        <v>45672</v>
      </c>
      <c r="B174" s="1" t="str">
        <f>TEXT(Table1[[#This Row],[Date]],"mm")</f>
        <v>01</v>
      </c>
      <c r="C174" t="s">
        <v>17</v>
      </c>
      <c r="D174" t="s">
        <v>18</v>
      </c>
      <c r="E174">
        <v>43.36</v>
      </c>
      <c r="F174">
        <v>7.47</v>
      </c>
      <c r="G174">
        <v>0.53</v>
      </c>
      <c r="H174">
        <v>38.68</v>
      </c>
      <c r="I174">
        <v>37.65</v>
      </c>
      <c r="J174">
        <v>1.03</v>
      </c>
      <c r="K174">
        <v>97.35</v>
      </c>
      <c r="L174">
        <v>93.38</v>
      </c>
      <c r="M174">
        <v>96.84</v>
      </c>
      <c r="N174">
        <v>88.03</v>
      </c>
      <c r="O174">
        <v>32.1</v>
      </c>
      <c r="P174">
        <v>3102.64</v>
      </c>
      <c r="Q174" s="42">
        <f>Table1[[#This Row],[Steam_Consumed_t]]/Table1[[#This Row],[Production_t]]</f>
        <v>0.82988624612202688</v>
      </c>
      <c r="R174" s="37">
        <f>Table1[[#This Row],[Power_Consumed_kWh]]/Table1[[#This Row],[Production_t]]</f>
        <v>80.213029989658736</v>
      </c>
      <c r="S174" t="str">
        <f>IF(Table1[[#This Row],[Quality_pct]]&lt;96,"Below Spec","Ok")</f>
        <v>Ok</v>
      </c>
      <c r="T174" t="str">
        <f>IF(Table1[Steam_Consumed_t]&gt;$O$4383,"ABNORMAL","NORMAL")</f>
        <v>NORMAL</v>
      </c>
      <c r="U174" t="str">
        <f>IF(Table1[Power_Consumed_kWh]&gt;$P$4383,"ABNORMAL","NORMAL")</f>
        <v>NORMAL</v>
      </c>
      <c r="V174">
        <f>(Table1[[#This Row],[Target_Production_t]]/8)*Table1[[#This Row],[Downtime_hr]]</f>
        <v>2.8726000000000003</v>
      </c>
    </row>
    <row r="175" spans="1:22" x14ac:dyDescent="0.25">
      <c r="A175" s="1">
        <v>45672</v>
      </c>
      <c r="B175" s="1" t="str">
        <f>TEXT(Table1[[#This Row],[Date]],"mm")</f>
        <v>01</v>
      </c>
      <c r="C175" t="s">
        <v>22</v>
      </c>
      <c r="D175" t="s">
        <v>20</v>
      </c>
      <c r="E175">
        <v>35.49</v>
      </c>
      <c r="F175">
        <v>7.58</v>
      </c>
      <c r="G175">
        <v>0.42</v>
      </c>
      <c r="H175">
        <v>31.29</v>
      </c>
      <c r="I175">
        <v>30.19</v>
      </c>
      <c r="J175">
        <v>1.1000000000000001</v>
      </c>
      <c r="K175">
        <v>96.5</v>
      </c>
      <c r="L175">
        <v>94.75</v>
      </c>
      <c r="M175">
        <v>94.09</v>
      </c>
      <c r="N175">
        <v>86.03</v>
      </c>
      <c r="O175">
        <v>34.61</v>
      </c>
      <c r="P175">
        <v>2943.64</v>
      </c>
      <c r="Q175" s="42">
        <f>Table1[[#This Row],[Steam_Consumed_t]]/Table1[[#This Row],[Production_t]]</f>
        <v>1.1061041866410994</v>
      </c>
      <c r="R175" s="37">
        <f>Table1[[#This Row],[Power_Consumed_kWh]]/Table1[[#This Row],[Production_t]]</f>
        <v>94.076062639821032</v>
      </c>
      <c r="S175" t="str">
        <f>IF(Table1[[#This Row],[Quality_pct]]&lt;96,"Below Spec","Ok")</f>
        <v>Ok</v>
      </c>
      <c r="T175" t="str">
        <f>IF(Table1[Steam_Consumed_t]&gt;$O$4383,"ABNORMAL","NORMAL")</f>
        <v>NORMAL</v>
      </c>
      <c r="U175" t="str">
        <f>IF(Table1[Power_Consumed_kWh]&gt;$P$4383,"ABNORMAL","NORMAL")</f>
        <v>NORMAL</v>
      </c>
      <c r="V175">
        <f>(Table1[[#This Row],[Target_Production_t]]/8)*Table1[[#This Row],[Downtime_hr]]</f>
        <v>1.8632250000000001</v>
      </c>
    </row>
    <row r="176" spans="1:22" x14ac:dyDescent="0.25">
      <c r="A176" s="1">
        <v>45672</v>
      </c>
      <c r="B176" s="1" t="str">
        <f>TEXT(Table1[[#This Row],[Date]],"mm")</f>
        <v>01</v>
      </c>
      <c r="C176" t="s">
        <v>22</v>
      </c>
      <c r="D176" t="s">
        <v>19</v>
      </c>
      <c r="E176">
        <v>36.61</v>
      </c>
      <c r="F176">
        <v>7.72</v>
      </c>
      <c r="G176">
        <v>0.28000000000000003</v>
      </c>
      <c r="H176">
        <v>32.61</v>
      </c>
      <c r="I176">
        <v>31.54</v>
      </c>
      <c r="J176">
        <v>1.06</v>
      </c>
      <c r="K176">
        <v>96.74</v>
      </c>
      <c r="L176">
        <v>96.5</v>
      </c>
      <c r="M176">
        <v>95.39</v>
      </c>
      <c r="N176">
        <v>89.05</v>
      </c>
      <c r="O176">
        <v>35.97</v>
      </c>
      <c r="P176">
        <v>3132.7</v>
      </c>
      <c r="Q176" s="42">
        <f>Table1[[#This Row],[Steam_Consumed_t]]/Table1[[#This Row],[Production_t]]</f>
        <v>1.1030358785648573</v>
      </c>
      <c r="R176" s="37">
        <f>Table1[[#This Row],[Power_Consumed_kWh]]/Table1[[#This Row],[Production_t]]</f>
        <v>96.065624041704993</v>
      </c>
      <c r="S176" t="str">
        <f>IF(Table1[[#This Row],[Quality_pct]]&lt;96,"Below Spec","Ok")</f>
        <v>Ok</v>
      </c>
      <c r="T176" t="str">
        <f>IF(Table1[Steam_Consumed_t]&gt;$O$4383,"ABNORMAL","NORMAL")</f>
        <v>NORMAL</v>
      </c>
      <c r="U176" t="str">
        <f>IF(Table1[Power_Consumed_kWh]&gt;$P$4383,"ABNORMAL","NORMAL")</f>
        <v>NORMAL</v>
      </c>
      <c r="V176">
        <f>(Table1[[#This Row],[Target_Production_t]]/8)*Table1[[#This Row],[Downtime_hr]]</f>
        <v>1.2813500000000002</v>
      </c>
    </row>
    <row r="177" spans="1:22" x14ac:dyDescent="0.25">
      <c r="A177" s="1">
        <v>45672</v>
      </c>
      <c r="B177" s="1" t="str">
        <f>TEXT(Table1[[#This Row],[Date]],"mm")</f>
        <v>01</v>
      </c>
      <c r="C177" t="s">
        <v>23</v>
      </c>
      <c r="D177" t="s">
        <v>20</v>
      </c>
      <c r="E177">
        <v>43.38</v>
      </c>
      <c r="F177">
        <v>7.72</v>
      </c>
      <c r="G177">
        <v>0.28000000000000003</v>
      </c>
      <c r="H177">
        <v>40.43</v>
      </c>
      <c r="I177">
        <v>40.28</v>
      </c>
      <c r="J177">
        <v>0.16</v>
      </c>
      <c r="K177">
        <v>99.61</v>
      </c>
      <c r="L177">
        <v>96.5</v>
      </c>
      <c r="M177">
        <v>97.53</v>
      </c>
      <c r="N177">
        <v>93.75</v>
      </c>
      <c r="O177">
        <v>2.1</v>
      </c>
      <c r="P177">
        <v>1625.26</v>
      </c>
      <c r="Q177" s="42">
        <f>Table1[[#This Row],[Steam_Consumed_t]]/Table1[[#This Row],[Production_t]]</f>
        <v>5.1941627504328472E-2</v>
      </c>
      <c r="R177" s="37">
        <f>Table1[[#This Row],[Power_Consumed_kWh]]/Table1[[#This Row],[Production_t]]</f>
        <v>40.19935691318328</v>
      </c>
      <c r="S177" t="str">
        <f>IF(Table1[[#This Row],[Quality_pct]]&lt;96,"Below Spec","Ok")</f>
        <v>Ok</v>
      </c>
      <c r="T177" t="str">
        <f>IF(Table1[Steam_Consumed_t]&gt;$O$4383,"ABNORMAL","NORMAL")</f>
        <v>NORMAL</v>
      </c>
      <c r="U177" t="str">
        <f>IF(Table1[Power_Consumed_kWh]&gt;$P$4383,"ABNORMAL","NORMAL")</f>
        <v>NORMAL</v>
      </c>
      <c r="V177">
        <f>(Table1[[#This Row],[Target_Production_t]]/8)*Table1[[#This Row],[Downtime_hr]]</f>
        <v>1.5183000000000002</v>
      </c>
    </row>
    <row r="178" spans="1:22" x14ac:dyDescent="0.25">
      <c r="A178" s="1">
        <v>45672</v>
      </c>
      <c r="B178" s="1" t="str">
        <f>TEXT(Table1[[#This Row],[Date]],"mm")</f>
        <v>01</v>
      </c>
      <c r="C178" t="s">
        <v>23</v>
      </c>
      <c r="D178" t="s">
        <v>18</v>
      </c>
      <c r="E178">
        <v>45.42</v>
      </c>
      <c r="F178">
        <v>7.76</v>
      </c>
      <c r="G178">
        <v>0.24</v>
      </c>
      <c r="H178">
        <v>41.66</v>
      </c>
      <c r="I178">
        <v>41.37</v>
      </c>
      <c r="J178">
        <v>0.28999999999999998</v>
      </c>
      <c r="K178">
        <v>99.3</v>
      </c>
      <c r="L178">
        <v>97</v>
      </c>
      <c r="M178">
        <v>92.41</v>
      </c>
      <c r="N178">
        <v>89.01</v>
      </c>
      <c r="O178">
        <v>5.12</v>
      </c>
      <c r="P178">
        <v>1799.01</v>
      </c>
      <c r="Q178" s="42">
        <f>Table1[[#This Row],[Steam_Consumed_t]]/Table1[[#This Row],[Production_t]]</f>
        <v>0.1228996639462314</v>
      </c>
      <c r="R178" s="37">
        <f>Table1[[#This Row],[Power_Consumed_kWh]]/Table1[[#This Row],[Production_t]]</f>
        <v>43.183149303888626</v>
      </c>
      <c r="S178" t="str">
        <f>IF(Table1[[#This Row],[Quality_pct]]&lt;96,"Below Spec","Ok")</f>
        <v>Ok</v>
      </c>
      <c r="T178" t="str">
        <f>IF(Table1[Steam_Consumed_t]&gt;$O$4383,"ABNORMAL","NORMAL")</f>
        <v>NORMAL</v>
      </c>
      <c r="U178" t="str">
        <f>IF(Table1[Power_Consumed_kWh]&gt;$P$4383,"ABNORMAL","NORMAL")</f>
        <v>NORMAL</v>
      </c>
      <c r="V178">
        <f>(Table1[[#This Row],[Target_Production_t]]/8)*Table1[[#This Row],[Downtime_hr]]</f>
        <v>1.3626</v>
      </c>
    </row>
    <row r="179" spans="1:22" x14ac:dyDescent="0.25">
      <c r="A179" s="1">
        <v>45672</v>
      </c>
      <c r="B179" s="1" t="str">
        <f>TEXT(Table1[[#This Row],[Date]],"mm")</f>
        <v>01</v>
      </c>
      <c r="C179" t="s">
        <v>17</v>
      </c>
      <c r="D179" t="s">
        <v>20</v>
      </c>
      <c r="E179">
        <v>41.41</v>
      </c>
      <c r="F179">
        <v>7.83</v>
      </c>
      <c r="G179">
        <v>0.17</v>
      </c>
      <c r="H179">
        <v>40</v>
      </c>
      <c r="I179">
        <v>39.549999999999997</v>
      </c>
      <c r="J179">
        <v>0.45</v>
      </c>
      <c r="K179">
        <v>98.87</v>
      </c>
      <c r="L179">
        <v>97.88</v>
      </c>
      <c r="M179">
        <v>94.19</v>
      </c>
      <c r="N179">
        <v>91.15</v>
      </c>
      <c r="O179">
        <v>33.24</v>
      </c>
      <c r="P179">
        <v>3268.1</v>
      </c>
      <c r="Q179" s="42">
        <f>Table1[[#This Row],[Steam_Consumed_t]]/Table1[[#This Row],[Production_t]]</f>
        <v>0.83100000000000007</v>
      </c>
      <c r="R179" s="37">
        <f>Table1[[#This Row],[Power_Consumed_kWh]]/Table1[[#This Row],[Production_t]]</f>
        <v>81.702500000000001</v>
      </c>
      <c r="S179" t="str">
        <f>IF(Table1[[#This Row],[Quality_pct]]&lt;96,"Below Spec","Ok")</f>
        <v>Ok</v>
      </c>
      <c r="T179" t="str">
        <f>IF(Table1[Steam_Consumed_t]&gt;$O$4383,"ABNORMAL","NORMAL")</f>
        <v>NORMAL</v>
      </c>
      <c r="U179" t="str">
        <f>IF(Table1[Power_Consumed_kWh]&gt;$P$4383,"ABNORMAL","NORMAL")</f>
        <v>NORMAL</v>
      </c>
      <c r="V179">
        <f>(Table1[[#This Row],[Target_Production_t]]/8)*Table1[[#This Row],[Downtime_hr]]</f>
        <v>0.87996249999999998</v>
      </c>
    </row>
    <row r="180" spans="1:22" x14ac:dyDescent="0.25">
      <c r="A180" s="1">
        <v>45672</v>
      </c>
      <c r="B180" s="1" t="str">
        <f>TEXT(Table1[[#This Row],[Date]],"mm")</f>
        <v>01</v>
      </c>
      <c r="C180" t="s">
        <v>21</v>
      </c>
      <c r="D180" t="s">
        <v>19</v>
      </c>
      <c r="E180">
        <v>38.64</v>
      </c>
      <c r="F180">
        <v>7.85</v>
      </c>
      <c r="G180">
        <v>0.15</v>
      </c>
      <c r="H180">
        <v>35.67</v>
      </c>
      <c r="I180">
        <v>35.44</v>
      </c>
      <c r="J180">
        <v>0.23</v>
      </c>
      <c r="K180">
        <v>99.35</v>
      </c>
      <c r="L180">
        <v>98.12</v>
      </c>
      <c r="M180">
        <v>95.94</v>
      </c>
      <c r="N180">
        <v>93.53</v>
      </c>
      <c r="O180">
        <v>50.37</v>
      </c>
      <c r="P180">
        <v>4160.26</v>
      </c>
      <c r="Q180" s="42">
        <f>Table1[[#This Row],[Steam_Consumed_t]]/Table1[[#This Row],[Production_t]]</f>
        <v>1.4121110176619007</v>
      </c>
      <c r="R180" s="37">
        <f>Table1[[#This Row],[Power_Consumed_kWh]]/Table1[[#This Row],[Production_t]]</f>
        <v>116.63190356041491</v>
      </c>
      <c r="S180" t="str">
        <f>IF(Table1[[#This Row],[Quality_pct]]&lt;96,"Below Spec","Ok")</f>
        <v>Ok</v>
      </c>
      <c r="T180" t="str">
        <f>IF(Table1[Steam_Consumed_t]&gt;$O$4383,"ABNORMAL","NORMAL")</f>
        <v>NORMAL</v>
      </c>
      <c r="U180" t="str">
        <f>IF(Table1[Power_Consumed_kWh]&gt;$P$4383,"ABNORMAL","NORMAL")</f>
        <v>NORMAL</v>
      </c>
      <c r="V180">
        <f>(Table1[[#This Row],[Target_Production_t]]/8)*Table1[[#This Row],[Downtime_hr]]</f>
        <v>0.72450000000000003</v>
      </c>
    </row>
    <row r="181" spans="1:22" x14ac:dyDescent="0.25">
      <c r="A181" s="1">
        <v>45672</v>
      </c>
      <c r="B181" s="1" t="str">
        <f>TEXT(Table1[[#This Row],[Date]],"mm")</f>
        <v>01</v>
      </c>
      <c r="C181" t="s">
        <v>22</v>
      </c>
      <c r="D181" t="s">
        <v>18</v>
      </c>
      <c r="E181">
        <v>37.17</v>
      </c>
      <c r="F181">
        <v>7.95</v>
      </c>
      <c r="G181">
        <v>0.05</v>
      </c>
      <c r="H181">
        <v>33.54</v>
      </c>
      <c r="I181">
        <v>32.42</v>
      </c>
      <c r="J181">
        <v>1.1200000000000001</v>
      </c>
      <c r="K181">
        <v>96.65</v>
      </c>
      <c r="L181">
        <v>99.38</v>
      </c>
      <c r="M181">
        <v>94.5</v>
      </c>
      <c r="N181">
        <v>90.76</v>
      </c>
      <c r="O181">
        <v>35.94</v>
      </c>
      <c r="P181">
        <v>3277.97</v>
      </c>
      <c r="Q181" s="42">
        <f>Table1[[#This Row],[Steam_Consumed_t]]/Table1[[#This Row],[Production_t]]</f>
        <v>1.0715563506261181</v>
      </c>
      <c r="R181" s="37">
        <f>Table1[[#This Row],[Power_Consumed_kWh]]/Table1[[#This Row],[Production_t]]</f>
        <v>97.733154442456765</v>
      </c>
      <c r="S181" t="str">
        <f>IF(Table1[[#This Row],[Quality_pct]]&lt;96,"Below Spec","Ok")</f>
        <v>Ok</v>
      </c>
      <c r="T181" t="str">
        <f>IF(Table1[Steam_Consumed_t]&gt;$O$4383,"ABNORMAL","NORMAL")</f>
        <v>NORMAL</v>
      </c>
      <c r="U181" t="str">
        <f>IF(Table1[Power_Consumed_kWh]&gt;$P$4383,"ABNORMAL","NORMAL")</f>
        <v>NORMAL</v>
      </c>
      <c r="V181">
        <f>(Table1[[#This Row],[Target_Production_t]]/8)*Table1[[#This Row],[Downtime_hr]]</f>
        <v>0.23231250000000003</v>
      </c>
    </row>
    <row r="182" spans="1:22" x14ac:dyDescent="0.25">
      <c r="A182" s="1">
        <v>45673</v>
      </c>
      <c r="B182" s="1" t="str">
        <f>TEXT(Table1[[#This Row],[Date]],"mm")</f>
        <v>01</v>
      </c>
      <c r="C182" t="s">
        <v>17</v>
      </c>
      <c r="D182" t="s">
        <v>20</v>
      </c>
      <c r="E182">
        <v>38.56</v>
      </c>
      <c r="F182">
        <v>4.78</v>
      </c>
      <c r="G182">
        <v>3.22</v>
      </c>
      <c r="H182">
        <v>23.84</v>
      </c>
      <c r="I182">
        <v>23.37</v>
      </c>
      <c r="J182">
        <v>0.47</v>
      </c>
      <c r="K182">
        <v>98.03</v>
      </c>
      <c r="L182">
        <v>59.75</v>
      </c>
      <c r="M182">
        <v>93.26</v>
      </c>
      <c r="N182">
        <v>54.62</v>
      </c>
      <c r="O182">
        <v>19.739999999999998</v>
      </c>
      <c r="P182">
        <v>1966.67</v>
      </c>
      <c r="Q182" s="42">
        <f>Table1[[#This Row],[Steam_Consumed_t]]/Table1[[#This Row],[Production_t]]</f>
        <v>0.82802013422818788</v>
      </c>
      <c r="R182" s="37">
        <f>Table1[[#This Row],[Power_Consumed_kWh]]/Table1[[#This Row],[Production_t]]</f>
        <v>82.494546979865774</v>
      </c>
      <c r="S182" t="str">
        <f>IF(Table1[[#This Row],[Quality_pct]]&lt;96,"Below Spec","Ok")</f>
        <v>Ok</v>
      </c>
      <c r="T182" t="str">
        <f>IF(Table1[Steam_Consumed_t]&gt;$O$4383,"ABNORMAL","NORMAL")</f>
        <v>NORMAL</v>
      </c>
      <c r="U182" t="str">
        <f>IF(Table1[Power_Consumed_kWh]&gt;$P$4383,"ABNORMAL","NORMAL")</f>
        <v>NORMAL</v>
      </c>
      <c r="V182">
        <f>(Table1[[#This Row],[Target_Production_t]]/8)*Table1[[#This Row],[Downtime_hr]]</f>
        <v>15.520400000000002</v>
      </c>
    </row>
    <row r="183" spans="1:22" x14ac:dyDescent="0.25">
      <c r="A183" s="1">
        <v>45673</v>
      </c>
      <c r="B183" s="1" t="str">
        <f>TEXT(Table1[[#This Row],[Date]],"mm")</f>
        <v>01</v>
      </c>
      <c r="C183" t="s">
        <v>21</v>
      </c>
      <c r="D183" t="s">
        <v>20</v>
      </c>
      <c r="E183">
        <v>34.89</v>
      </c>
      <c r="F183">
        <v>7.03</v>
      </c>
      <c r="G183">
        <v>0.97</v>
      </c>
      <c r="H183">
        <v>29.31</v>
      </c>
      <c r="I183">
        <v>29.07</v>
      </c>
      <c r="J183">
        <v>0.23</v>
      </c>
      <c r="K183">
        <v>99.2</v>
      </c>
      <c r="L183">
        <v>87.88</v>
      </c>
      <c r="M183">
        <v>91.55</v>
      </c>
      <c r="N183">
        <v>79.81</v>
      </c>
      <c r="O183">
        <v>40.97</v>
      </c>
      <c r="P183">
        <v>3408.27</v>
      </c>
      <c r="Q183" s="42">
        <f>Table1[[#This Row],[Steam_Consumed_t]]/Table1[[#This Row],[Production_t]]</f>
        <v>1.3978164448993518</v>
      </c>
      <c r="R183" s="37">
        <f>Table1[[#This Row],[Power_Consumed_kWh]]/Table1[[#This Row],[Production_t]]</f>
        <v>116.2835209825998</v>
      </c>
      <c r="S183" t="str">
        <f>IF(Table1[[#This Row],[Quality_pct]]&lt;96,"Below Spec","Ok")</f>
        <v>Ok</v>
      </c>
      <c r="T183" t="str">
        <f>IF(Table1[Steam_Consumed_t]&gt;$O$4383,"ABNORMAL","NORMAL")</f>
        <v>NORMAL</v>
      </c>
      <c r="U183" t="str">
        <f>IF(Table1[Power_Consumed_kWh]&gt;$P$4383,"ABNORMAL","NORMAL")</f>
        <v>NORMAL</v>
      </c>
      <c r="V183">
        <f>(Table1[[#This Row],[Target_Production_t]]/8)*Table1[[#This Row],[Downtime_hr]]</f>
        <v>4.2304124999999999</v>
      </c>
    </row>
    <row r="184" spans="1:22" x14ac:dyDescent="0.25">
      <c r="A184" s="1">
        <v>45673</v>
      </c>
      <c r="B184" s="1" t="str">
        <f>TEXT(Table1[[#This Row],[Date]],"mm")</f>
        <v>01</v>
      </c>
      <c r="C184" t="s">
        <v>22</v>
      </c>
      <c r="D184" t="s">
        <v>18</v>
      </c>
      <c r="E184">
        <v>34.61</v>
      </c>
      <c r="F184">
        <v>7.24</v>
      </c>
      <c r="G184">
        <v>0.76</v>
      </c>
      <c r="H184">
        <v>28.31</v>
      </c>
      <c r="I184">
        <v>27.33</v>
      </c>
      <c r="J184">
        <v>0.98</v>
      </c>
      <c r="K184">
        <v>96.55</v>
      </c>
      <c r="L184">
        <v>90.5</v>
      </c>
      <c r="M184">
        <v>91.59</v>
      </c>
      <c r="N184">
        <v>80.03</v>
      </c>
      <c r="O184">
        <v>31.91</v>
      </c>
      <c r="P184">
        <v>2665.84</v>
      </c>
      <c r="Q184" s="42">
        <f>Table1[[#This Row],[Steam_Consumed_t]]/Table1[[#This Row],[Production_t]]</f>
        <v>1.1271635464500178</v>
      </c>
      <c r="R184" s="37">
        <f>Table1[[#This Row],[Power_Consumed_kWh]]/Table1[[#This Row],[Production_t]]</f>
        <v>94.166019074531974</v>
      </c>
      <c r="S184" t="str">
        <f>IF(Table1[[#This Row],[Quality_pct]]&lt;96,"Below Spec","Ok")</f>
        <v>Ok</v>
      </c>
      <c r="T184" t="str">
        <f>IF(Table1[Steam_Consumed_t]&gt;$O$4383,"ABNORMAL","NORMAL")</f>
        <v>NORMAL</v>
      </c>
      <c r="U184" t="str">
        <f>IF(Table1[Power_Consumed_kWh]&gt;$P$4383,"ABNORMAL","NORMAL")</f>
        <v>NORMAL</v>
      </c>
      <c r="V184">
        <f>(Table1[[#This Row],[Target_Production_t]]/8)*Table1[[#This Row],[Downtime_hr]]</f>
        <v>3.2879499999999999</v>
      </c>
    </row>
    <row r="185" spans="1:22" x14ac:dyDescent="0.25">
      <c r="A185" s="1">
        <v>45673</v>
      </c>
      <c r="B185" s="1" t="str">
        <f>TEXT(Table1[[#This Row],[Date]],"mm")</f>
        <v>01</v>
      </c>
      <c r="C185" t="s">
        <v>23</v>
      </c>
      <c r="D185" t="s">
        <v>20</v>
      </c>
      <c r="E185">
        <v>40.4</v>
      </c>
      <c r="F185">
        <v>7.63</v>
      </c>
      <c r="G185">
        <v>0.37</v>
      </c>
      <c r="H185">
        <v>35.31</v>
      </c>
      <c r="I185">
        <v>35.31</v>
      </c>
      <c r="J185">
        <v>0</v>
      </c>
      <c r="K185">
        <v>100</v>
      </c>
      <c r="L185">
        <v>95.38</v>
      </c>
      <c r="M185">
        <v>92.78</v>
      </c>
      <c r="N185">
        <v>88.48</v>
      </c>
      <c r="O185">
        <v>3.42</v>
      </c>
      <c r="P185">
        <v>1471.63</v>
      </c>
      <c r="Q185" s="42">
        <f>Table1[[#This Row],[Steam_Consumed_t]]/Table1[[#This Row],[Production_t]]</f>
        <v>9.6856414613423952E-2</v>
      </c>
      <c r="R185" s="37">
        <f>Table1[[#This Row],[Power_Consumed_kWh]]/Table1[[#This Row],[Production_t]]</f>
        <v>41.677428490512604</v>
      </c>
      <c r="S185" t="str">
        <f>IF(Table1[[#This Row],[Quality_pct]]&lt;96,"Below Spec","Ok")</f>
        <v>Ok</v>
      </c>
      <c r="T185" t="str">
        <f>IF(Table1[Steam_Consumed_t]&gt;$O$4383,"ABNORMAL","NORMAL")</f>
        <v>NORMAL</v>
      </c>
      <c r="U185" t="str">
        <f>IF(Table1[Power_Consumed_kWh]&gt;$P$4383,"ABNORMAL","NORMAL")</f>
        <v>NORMAL</v>
      </c>
      <c r="V185">
        <f>(Table1[[#This Row],[Target_Production_t]]/8)*Table1[[#This Row],[Downtime_hr]]</f>
        <v>1.8684999999999998</v>
      </c>
    </row>
    <row r="186" spans="1:22" x14ac:dyDescent="0.25">
      <c r="A186" s="1">
        <v>45673</v>
      </c>
      <c r="B186" s="1" t="str">
        <f>TEXT(Table1[[#This Row],[Date]],"mm")</f>
        <v>01</v>
      </c>
      <c r="C186" t="s">
        <v>23</v>
      </c>
      <c r="D186" t="s">
        <v>18</v>
      </c>
      <c r="E186">
        <v>42.3</v>
      </c>
      <c r="F186">
        <v>7.64</v>
      </c>
      <c r="G186">
        <v>0.36</v>
      </c>
      <c r="H186">
        <v>38.36</v>
      </c>
      <c r="I186">
        <v>38.36</v>
      </c>
      <c r="J186">
        <v>0</v>
      </c>
      <c r="K186">
        <v>100</v>
      </c>
      <c r="L186">
        <v>95.5</v>
      </c>
      <c r="M186">
        <v>94.23</v>
      </c>
      <c r="N186">
        <v>89.99</v>
      </c>
      <c r="O186">
        <v>4.03</v>
      </c>
      <c r="P186">
        <v>1640.58</v>
      </c>
      <c r="Q186" s="42">
        <f>Table1[[#This Row],[Steam_Consumed_t]]/Table1[[#This Row],[Production_t]]</f>
        <v>0.10505735140771638</v>
      </c>
      <c r="R186" s="37">
        <f>Table1[[#This Row],[Power_Consumed_kWh]]/Table1[[#This Row],[Production_t]]</f>
        <v>42.767987486965588</v>
      </c>
      <c r="S186" t="str">
        <f>IF(Table1[[#This Row],[Quality_pct]]&lt;96,"Below Spec","Ok")</f>
        <v>Ok</v>
      </c>
      <c r="T186" t="str">
        <f>IF(Table1[Steam_Consumed_t]&gt;$O$4383,"ABNORMAL","NORMAL")</f>
        <v>NORMAL</v>
      </c>
      <c r="U186" t="str">
        <f>IF(Table1[Power_Consumed_kWh]&gt;$P$4383,"ABNORMAL","NORMAL")</f>
        <v>NORMAL</v>
      </c>
      <c r="V186">
        <f>(Table1[[#This Row],[Target_Production_t]]/8)*Table1[[#This Row],[Downtime_hr]]</f>
        <v>1.9034999999999997</v>
      </c>
    </row>
    <row r="187" spans="1:22" x14ac:dyDescent="0.25">
      <c r="A187" s="1">
        <v>45673</v>
      </c>
      <c r="B187" s="1" t="str">
        <f>TEXT(Table1[[#This Row],[Date]],"mm")</f>
        <v>01</v>
      </c>
      <c r="C187" t="s">
        <v>17</v>
      </c>
      <c r="D187" t="s">
        <v>18</v>
      </c>
      <c r="E187">
        <v>40.380000000000003</v>
      </c>
      <c r="F187">
        <v>7.68</v>
      </c>
      <c r="G187">
        <v>0.32</v>
      </c>
      <c r="H187">
        <v>40.700000000000003</v>
      </c>
      <c r="I187">
        <v>39.89</v>
      </c>
      <c r="J187">
        <v>0.81</v>
      </c>
      <c r="K187">
        <v>98.01</v>
      </c>
      <c r="L187">
        <v>96</v>
      </c>
      <c r="M187">
        <v>97.32</v>
      </c>
      <c r="N187">
        <v>91.57</v>
      </c>
      <c r="O187">
        <v>34.770000000000003</v>
      </c>
      <c r="P187">
        <v>3309.87</v>
      </c>
      <c r="Q187" s="42">
        <f>Table1[[#This Row],[Steam_Consumed_t]]/Table1[[#This Row],[Production_t]]</f>
        <v>0.85429975429975435</v>
      </c>
      <c r="R187" s="37">
        <f>Table1[[#This Row],[Power_Consumed_kWh]]/Table1[[#This Row],[Production_t]]</f>
        <v>81.323587223587211</v>
      </c>
      <c r="S187" t="str">
        <f>IF(Table1[[#This Row],[Quality_pct]]&lt;96,"Below Spec","Ok")</f>
        <v>Ok</v>
      </c>
      <c r="T187" t="str">
        <f>IF(Table1[Steam_Consumed_t]&gt;$O$4383,"ABNORMAL","NORMAL")</f>
        <v>NORMAL</v>
      </c>
      <c r="U187" t="str">
        <f>IF(Table1[Power_Consumed_kWh]&gt;$P$4383,"ABNORMAL","NORMAL")</f>
        <v>NORMAL</v>
      </c>
      <c r="V187">
        <f>(Table1[[#This Row],[Target_Production_t]]/8)*Table1[[#This Row],[Downtime_hr]]</f>
        <v>1.6152000000000002</v>
      </c>
    </row>
    <row r="188" spans="1:22" x14ac:dyDescent="0.25">
      <c r="A188" s="1">
        <v>45673</v>
      </c>
      <c r="B188" s="1" t="str">
        <f>TEXT(Table1[[#This Row],[Date]],"mm")</f>
        <v>01</v>
      </c>
      <c r="C188" t="s">
        <v>21</v>
      </c>
      <c r="D188" t="s">
        <v>18</v>
      </c>
      <c r="E188">
        <v>36.54</v>
      </c>
      <c r="F188">
        <v>7.69</v>
      </c>
      <c r="G188">
        <v>0.31</v>
      </c>
      <c r="H188">
        <v>29.21</v>
      </c>
      <c r="I188">
        <v>28.79</v>
      </c>
      <c r="J188">
        <v>0.42</v>
      </c>
      <c r="K188">
        <v>98.56</v>
      </c>
      <c r="L188">
        <v>96.12</v>
      </c>
      <c r="M188">
        <v>95.34</v>
      </c>
      <c r="N188">
        <v>90.33</v>
      </c>
      <c r="O188">
        <v>40.950000000000003</v>
      </c>
      <c r="P188">
        <v>3384.35</v>
      </c>
      <c r="Q188" s="42">
        <f>Table1[[#This Row],[Steam_Consumed_t]]/Table1[[#This Row],[Production_t]]</f>
        <v>1.4019171516603903</v>
      </c>
      <c r="R188" s="37">
        <f>Table1[[#This Row],[Power_Consumed_kWh]]/Table1[[#This Row],[Production_t]]</f>
        <v>115.86271824717562</v>
      </c>
      <c r="S188" t="str">
        <f>IF(Table1[[#This Row],[Quality_pct]]&lt;96,"Below Spec","Ok")</f>
        <v>Ok</v>
      </c>
      <c r="T188" t="str">
        <f>IF(Table1[Steam_Consumed_t]&gt;$O$4383,"ABNORMAL","NORMAL")</f>
        <v>NORMAL</v>
      </c>
      <c r="U188" t="str">
        <f>IF(Table1[Power_Consumed_kWh]&gt;$P$4383,"ABNORMAL","NORMAL")</f>
        <v>NORMAL</v>
      </c>
      <c r="V188">
        <f>(Table1[[#This Row],[Target_Production_t]]/8)*Table1[[#This Row],[Downtime_hr]]</f>
        <v>1.4159249999999999</v>
      </c>
    </row>
    <row r="189" spans="1:22" x14ac:dyDescent="0.25">
      <c r="A189" s="1">
        <v>45673</v>
      </c>
      <c r="B189" s="1" t="str">
        <f>TEXT(Table1[[#This Row],[Date]],"mm")</f>
        <v>01</v>
      </c>
      <c r="C189" t="s">
        <v>23</v>
      </c>
      <c r="D189" t="s">
        <v>19</v>
      </c>
      <c r="E189">
        <v>41.67</v>
      </c>
      <c r="F189">
        <v>7.71</v>
      </c>
      <c r="G189">
        <v>0.28999999999999998</v>
      </c>
      <c r="H189">
        <v>40.31</v>
      </c>
      <c r="I189">
        <v>38.770000000000003</v>
      </c>
      <c r="J189">
        <v>1.54</v>
      </c>
      <c r="K189">
        <v>96.19</v>
      </c>
      <c r="L189">
        <v>96.38</v>
      </c>
      <c r="M189">
        <v>96.97</v>
      </c>
      <c r="N189">
        <v>89.9</v>
      </c>
      <c r="O189">
        <v>6.2</v>
      </c>
      <c r="P189">
        <v>1643.77</v>
      </c>
      <c r="Q189" s="42">
        <f>Table1[[#This Row],[Steam_Consumed_t]]/Table1[[#This Row],[Production_t]]</f>
        <v>0.1538079880922848</v>
      </c>
      <c r="R189" s="37">
        <f>Table1[[#This Row],[Power_Consumed_kWh]]/Table1[[#This Row],[Production_t]]</f>
        <v>40.778218804266928</v>
      </c>
      <c r="S189" t="str">
        <f>IF(Table1[[#This Row],[Quality_pct]]&lt;96,"Below Spec","Ok")</f>
        <v>Ok</v>
      </c>
      <c r="T189" t="str">
        <f>IF(Table1[Steam_Consumed_t]&gt;$O$4383,"ABNORMAL","NORMAL")</f>
        <v>NORMAL</v>
      </c>
      <c r="U189" t="str">
        <f>IF(Table1[Power_Consumed_kWh]&gt;$P$4383,"ABNORMAL","NORMAL")</f>
        <v>NORMAL</v>
      </c>
      <c r="V189">
        <f>(Table1[[#This Row],[Target_Production_t]]/8)*Table1[[#This Row],[Downtime_hr]]</f>
        <v>1.5105374999999999</v>
      </c>
    </row>
    <row r="190" spans="1:22" x14ac:dyDescent="0.25">
      <c r="A190" s="1">
        <v>45673</v>
      </c>
      <c r="B190" s="1" t="str">
        <f>TEXT(Table1[[#This Row],[Date]],"mm")</f>
        <v>01</v>
      </c>
      <c r="C190" t="s">
        <v>21</v>
      </c>
      <c r="D190" t="s">
        <v>19</v>
      </c>
      <c r="E190">
        <v>35.99</v>
      </c>
      <c r="F190">
        <v>7.78</v>
      </c>
      <c r="G190">
        <v>0.22</v>
      </c>
      <c r="H190">
        <v>31.06</v>
      </c>
      <c r="I190">
        <v>30.47</v>
      </c>
      <c r="J190">
        <v>0.6</v>
      </c>
      <c r="K190">
        <v>98.08</v>
      </c>
      <c r="L190">
        <v>97.25</v>
      </c>
      <c r="M190">
        <v>95.49</v>
      </c>
      <c r="N190">
        <v>91.08</v>
      </c>
      <c r="O190">
        <v>45.46</v>
      </c>
      <c r="P190">
        <v>3678.84</v>
      </c>
      <c r="Q190" s="42">
        <f>Table1[[#This Row],[Steam_Consumed_t]]/Table1[[#This Row],[Production_t]]</f>
        <v>1.463618802318094</v>
      </c>
      <c r="R190" s="37">
        <f>Table1[[#This Row],[Power_Consumed_kWh]]/Table1[[#This Row],[Production_t]]</f>
        <v>118.44301352221508</v>
      </c>
      <c r="S190" t="str">
        <f>IF(Table1[[#This Row],[Quality_pct]]&lt;96,"Below Spec","Ok")</f>
        <v>Ok</v>
      </c>
      <c r="T190" t="str">
        <f>IF(Table1[Steam_Consumed_t]&gt;$O$4383,"ABNORMAL","NORMAL")</f>
        <v>NORMAL</v>
      </c>
      <c r="U190" t="str">
        <f>IF(Table1[Power_Consumed_kWh]&gt;$P$4383,"ABNORMAL","NORMAL")</f>
        <v>NORMAL</v>
      </c>
      <c r="V190">
        <f>(Table1[[#This Row],[Target_Production_t]]/8)*Table1[[#This Row],[Downtime_hr]]</f>
        <v>0.98972500000000008</v>
      </c>
    </row>
    <row r="191" spans="1:22" x14ac:dyDescent="0.25">
      <c r="A191" s="1">
        <v>45673</v>
      </c>
      <c r="B191" s="1" t="str">
        <f>TEXT(Table1[[#This Row],[Date]],"mm")</f>
        <v>01</v>
      </c>
      <c r="C191" t="s">
        <v>17</v>
      </c>
      <c r="D191" t="s">
        <v>19</v>
      </c>
      <c r="E191">
        <v>39.78</v>
      </c>
      <c r="F191">
        <v>7.83</v>
      </c>
      <c r="G191">
        <v>0.17</v>
      </c>
      <c r="H191">
        <v>35.89</v>
      </c>
      <c r="I191">
        <v>35.270000000000003</v>
      </c>
      <c r="J191">
        <v>0.62</v>
      </c>
      <c r="K191">
        <v>98.28</v>
      </c>
      <c r="L191">
        <v>97.88</v>
      </c>
      <c r="M191">
        <v>96.88</v>
      </c>
      <c r="N191">
        <v>93.19</v>
      </c>
      <c r="O191">
        <v>28.56</v>
      </c>
      <c r="P191">
        <v>2993.31</v>
      </c>
      <c r="Q191" s="42">
        <f>Table1[[#This Row],[Steam_Consumed_t]]/Table1[[#This Row],[Production_t]]</f>
        <v>0.79576483700195033</v>
      </c>
      <c r="R191" s="37">
        <f>Table1[[#This Row],[Power_Consumed_kWh]]/Table1[[#This Row],[Production_t]]</f>
        <v>83.402340484814715</v>
      </c>
      <c r="S191" t="str">
        <f>IF(Table1[[#This Row],[Quality_pct]]&lt;96,"Below Spec","Ok")</f>
        <v>Ok</v>
      </c>
      <c r="T191" t="str">
        <f>IF(Table1[Steam_Consumed_t]&gt;$O$4383,"ABNORMAL","NORMAL")</f>
        <v>NORMAL</v>
      </c>
      <c r="U191" t="str">
        <f>IF(Table1[Power_Consumed_kWh]&gt;$P$4383,"ABNORMAL","NORMAL")</f>
        <v>NORMAL</v>
      </c>
      <c r="V191">
        <f>(Table1[[#This Row],[Target_Production_t]]/8)*Table1[[#This Row],[Downtime_hr]]</f>
        <v>0.8453250000000001</v>
      </c>
    </row>
    <row r="192" spans="1:22" x14ac:dyDescent="0.25">
      <c r="A192" s="1">
        <v>45673</v>
      </c>
      <c r="B192" s="1" t="str">
        <f>TEXT(Table1[[#This Row],[Date]],"mm")</f>
        <v>01</v>
      </c>
      <c r="C192" t="s">
        <v>22</v>
      </c>
      <c r="D192" t="s">
        <v>19</v>
      </c>
      <c r="E192">
        <v>34.090000000000003</v>
      </c>
      <c r="F192">
        <v>7.87</v>
      </c>
      <c r="G192">
        <v>0.13</v>
      </c>
      <c r="H192">
        <v>32.85</v>
      </c>
      <c r="I192">
        <v>31.7</v>
      </c>
      <c r="J192">
        <v>1.1499999999999999</v>
      </c>
      <c r="K192">
        <v>96.5</v>
      </c>
      <c r="L192">
        <v>98.38</v>
      </c>
      <c r="M192">
        <v>96.68</v>
      </c>
      <c r="N192">
        <v>91.78</v>
      </c>
      <c r="O192">
        <v>35.94</v>
      </c>
      <c r="P192">
        <v>3093.75</v>
      </c>
      <c r="Q192" s="42">
        <f>Table1[[#This Row],[Steam_Consumed_t]]/Table1[[#This Row],[Production_t]]</f>
        <v>1.0940639269406391</v>
      </c>
      <c r="R192" s="37">
        <f>Table1[[#This Row],[Power_Consumed_kWh]]/Table1[[#This Row],[Production_t]]</f>
        <v>94.178082191780817</v>
      </c>
      <c r="S192" t="str">
        <f>IF(Table1[[#This Row],[Quality_pct]]&lt;96,"Below Spec","Ok")</f>
        <v>Ok</v>
      </c>
      <c r="T192" t="str">
        <f>IF(Table1[Steam_Consumed_t]&gt;$O$4383,"ABNORMAL","NORMAL")</f>
        <v>NORMAL</v>
      </c>
      <c r="U192" t="str">
        <f>IF(Table1[Power_Consumed_kWh]&gt;$P$4383,"ABNORMAL","NORMAL")</f>
        <v>NORMAL</v>
      </c>
      <c r="V192">
        <f>(Table1[[#This Row],[Target_Production_t]]/8)*Table1[[#This Row],[Downtime_hr]]</f>
        <v>0.55396250000000002</v>
      </c>
    </row>
    <row r="193" spans="1:22" x14ac:dyDescent="0.25">
      <c r="A193" s="1">
        <v>45673</v>
      </c>
      <c r="B193" s="1" t="str">
        <f>TEXT(Table1[[#This Row],[Date]],"mm")</f>
        <v>01</v>
      </c>
      <c r="C193" t="s">
        <v>22</v>
      </c>
      <c r="D193" t="s">
        <v>20</v>
      </c>
      <c r="E193">
        <v>33.049999999999997</v>
      </c>
      <c r="F193">
        <v>8</v>
      </c>
      <c r="G193">
        <v>0</v>
      </c>
      <c r="H193">
        <v>31.84</v>
      </c>
      <c r="I193">
        <v>30.57</v>
      </c>
      <c r="J193">
        <v>1.27</v>
      </c>
      <c r="K193">
        <v>96.01</v>
      </c>
      <c r="L193">
        <v>100</v>
      </c>
      <c r="M193">
        <v>93.02</v>
      </c>
      <c r="N193">
        <v>89.31</v>
      </c>
      <c r="O193">
        <v>34.82</v>
      </c>
      <c r="P193">
        <v>2904.52</v>
      </c>
      <c r="Q193" s="42">
        <f>Table1[[#This Row],[Steam_Consumed_t]]/Table1[[#This Row],[Production_t]]</f>
        <v>1.0935929648241207</v>
      </c>
      <c r="R193" s="37">
        <f>Table1[[#This Row],[Power_Consumed_kWh]]/Table1[[#This Row],[Production_t]]</f>
        <v>91.222361809045225</v>
      </c>
      <c r="S193" t="str">
        <f>IF(Table1[[#This Row],[Quality_pct]]&lt;96,"Below Spec","Ok")</f>
        <v>Ok</v>
      </c>
      <c r="T193" t="str">
        <f>IF(Table1[Steam_Consumed_t]&gt;$O$4383,"ABNORMAL","NORMAL")</f>
        <v>NORMAL</v>
      </c>
      <c r="U193" t="str">
        <f>IF(Table1[Power_Consumed_kWh]&gt;$P$4383,"ABNORMAL","NORMAL")</f>
        <v>NORMAL</v>
      </c>
      <c r="V193">
        <f>(Table1[[#This Row],[Target_Production_t]]/8)*Table1[[#This Row],[Downtime_hr]]</f>
        <v>0</v>
      </c>
    </row>
    <row r="194" spans="1:22" x14ac:dyDescent="0.25">
      <c r="A194" s="1">
        <v>45674</v>
      </c>
      <c r="B194" s="1" t="str">
        <f>TEXT(Table1[[#This Row],[Date]],"mm")</f>
        <v>01</v>
      </c>
      <c r="C194" t="s">
        <v>21</v>
      </c>
      <c r="D194" t="s">
        <v>20</v>
      </c>
      <c r="E194">
        <v>36.479999999999997</v>
      </c>
      <c r="F194">
        <v>6.89</v>
      </c>
      <c r="G194">
        <v>1.1100000000000001</v>
      </c>
      <c r="H194">
        <v>29.64</v>
      </c>
      <c r="I194">
        <v>29.19</v>
      </c>
      <c r="J194">
        <v>0.46</v>
      </c>
      <c r="K194">
        <v>98.46</v>
      </c>
      <c r="L194">
        <v>86.12</v>
      </c>
      <c r="M194">
        <v>94.21</v>
      </c>
      <c r="N194">
        <v>79.89</v>
      </c>
      <c r="O194">
        <v>43</v>
      </c>
      <c r="P194">
        <v>3464.03</v>
      </c>
      <c r="Q194" s="42">
        <f>Table1[[#This Row],[Steam_Consumed_t]]/Table1[[#This Row],[Production_t]]</f>
        <v>1.4507422402159245</v>
      </c>
      <c r="R194" s="37">
        <f>Table1[[#This Row],[Power_Consumed_kWh]]/Table1[[#This Row],[Production_t]]</f>
        <v>116.87010796221323</v>
      </c>
      <c r="S194" t="str">
        <f>IF(Table1[[#This Row],[Quality_pct]]&lt;96,"Below Spec","Ok")</f>
        <v>Ok</v>
      </c>
      <c r="T194" t="str">
        <f>IF(Table1[Steam_Consumed_t]&gt;$O$4383,"ABNORMAL","NORMAL")</f>
        <v>NORMAL</v>
      </c>
      <c r="U194" t="str">
        <f>IF(Table1[Power_Consumed_kWh]&gt;$P$4383,"ABNORMAL","NORMAL")</f>
        <v>NORMAL</v>
      </c>
      <c r="V194">
        <f>(Table1[[#This Row],[Target_Production_t]]/8)*Table1[[#This Row],[Downtime_hr]]</f>
        <v>5.0616000000000003</v>
      </c>
    </row>
    <row r="195" spans="1:22" x14ac:dyDescent="0.25">
      <c r="A195" s="1">
        <v>45674</v>
      </c>
      <c r="B195" s="1" t="str">
        <f>TEXT(Table1[[#This Row],[Date]],"mm")</f>
        <v>01</v>
      </c>
      <c r="C195" t="s">
        <v>22</v>
      </c>
      <c r="D195" t="s">
        <v>20</v>
      </c>
      <c r="E195">
        <v>34.56</v>
      </c>
      <c r="F195">
        <v>7.25</v>
      </c>
      <c r="G195">
        <v>0.75</v>
      </c>
      <c r="H195">
        <v>29.8</v>
      </c>
      <c r="I195">
        <v>28.78</v>
      </c>
      <c r="J195">
        <v>1.03</v>
      </c>
      <c r="K195">
        <v>96.55</v>
      </c>
      <c r="L195">
        <v>90.62</v>
      </c>
      <c r="M195">
        <v>92.59</v>
      </c>
      <c r="N195">
        <v>81.02</v>
      </c>
      <c r="O195">
        <v>33.56</v>
      </c>
      <c r="P195">
        <v>2781.29</v>
      </c>
      <c r="Q195" s="42">
        <f>Table1[[#This Row],[Steam_Consumed_t]]/Table1[[#This Row],[Production_t]]</f>
        <v>1.1261744966442953</v>
      </c>
      <c r="R195" s="37">
        <f>Table1[[#This Row],[Power_Consumed_kWh]]/Table1[[#This Row],[Production_t]]</f>
        <v>93.331879194630872</v>
      </c>
      <c r="S195" t="str">
        <f>IF(Table1[[#This Row],[Quality_pct]]&lt;96,"Below Spec","Ok")</f>
        <v>Ok</v>
      </c>
      <c r="T195" t="str">
        <f>IF(Table1[Steam_Consumed_t]&gt;$O$4383,"ABNORMAL","NORMAL")</f>
        <v>NORMAL</v>
      </c>
      <c r="U195" t="str">
        <f>IF(Table1[Power_Consumed_kWh]&gt;$P$4383,"ABNORMAL","NORMAL")</f>
        <v>NORMAL</v>
      </c>
      <c r="V195">
        <f>(Table1[[#This Row],[Target_Production_t]]/8)*Table1[[#This Row],[Downtime_hr]]</f>
        <v>3.24</v>
      </c>
    </row>
    <row r="196" spans="1:22" x14ac:dyDescent="0.25">
      <c r="A196" s="1">
        <v>45674</v>
      </c>
      <c r="B196" s="1" t="str">
        <f>TEXT(Table1[[#This Row],[Date]],"mm")</f>
        <v>01</v>
      </c>
      <c r="C196" t="s">
        <v>17</v>
      </c>
      <c r="D196" t="s">
        <v>18</v>
      </c>
      <c r="E196">
        <v>42.22</v>
      </c>
      <c r="F196">
        <v>7.45</v>
      </c>
      <c r="G196">
        <v>0.55000000000000004</v>
      </c>
      <c r="H196">
        <v>39.51</v>
      </c>
      <c r="I196">
        <v>38.29</v>
      </c>
      <c r="J196">
        <v>1.22</v>
      </c>
      <c r="K196">
        <v>96.91</v>
      </c>
      <c r="L196">
        <v>93.12</v>
      </c>
      <c r="M196">
        <v>95.61</v>
      </c>
      <c r="N196">
        <v>86.29</v>
      </c>
      <c r="O196">
        <v>34.28</v>
      </c>
      <c r="P196">
        <v>3299.75</v>
      </c>
      <c r="Q196" s="42">
        <f>Table1[[#This Row],[Steam_Consumed_t]]/Table1[[#This Row],[Production_t]]</f>
        <v>0.86762844849405218</v>
      </c>
      <c r="R196" s="37">
        <f>Table1[[#This Row],[Power_Consumed_kWh]]/Table1[[#This Row],[Production_t]]</f>
        <v>83.516831181979256</v>
      </c>
      <c r="S196" t="str">
        <f>IF(Table1[[#This Row],[Quality_pct]]&lt;96,"Below Spec","Ok")</f>
        <v>Ok</v>
      </c>
      <c r="T196" t="str">
        <f>IF(Table1[Steam_Consumed_t]&gt;$O$4383,"ABNORMAL","NORMAL")</f>
        <v>NORMAL</v>
      </c>
      <c r="U196" t="str">
        <f>IF(Table1[Power_Consumed_kWh]&gt;$P$4383,"ABNORMAL","NORMAL")</f>
        <v>NORMAL</v>
      </c>
      <c r="V196">
        <f>(Table1[[#This Row],[Target_Production_t]]/8)*Table1[[#This Row],[Downtime_hr]]</f>
        <v>2.902625</v>
      </c>
    </row>
    <row r="197" spans="1:22" x14ac:dyDescent="0.25">
      <c r="A197" s="1">
        <v>45674</v>
      </c>
      <c r="B197" s="1" t="str">
        <f>TEXT(Table1[[#This Row],[Date]],"mm")</f>
        <v>01</v>
      </c>
      <c r="C197" t="s">
        <v>21</v>
      </c>
      <c r="D197" t="s">
        <v>19</v>
      </c>
      <c r="E197">
        <v>37.619999999999997</v>
      </c>
      <c r="F197">
        <v>7.51</v>
      </c>
      <c r="G197">
        <v>0.49</v>
      </c>
      <c r="H197">
        <v>34.18</v>
      </c>
      <c r="I197">
        <v>33.630000000000003</v>
      </c>
      <c r="J197">
        <v>0.55000000000000004</v>
      </c>
      <c r="K197">
        <v>98.38</v>
      </c>
      <c r="L197">
        <v>93.88</v>
      </c>
      <c r="M197">
        <v>94.43</v>
      </c>
      <c r="N197">
        <v>87.21</v>
      </c>
      <c r="O197">
        <v>49.87</v>
      </c>
      <c r="P197">
        <v>4110.92</v>
      </c>
      <c r="Q197" s="42">
        <f>Table1[[#This Row],[Steam_Consumed_t]]/Table1[[#This Row],[Production_t]]</f>
        <v>1.4590403744880047</v>
      </c>
      <c r="R197" s="37">
        <f>Table1[[#This Row],[Power_Consumed_kWh]]/Table1[[#This Row],[Production_t]]</f>
        <v>120.27267407840843</v>
      </c>
      <c r="S197" t="str">
        <f>IF(Table1[[#This Row],[Quality_pct]]&lt;96,"Below Spec","Ok")</f>
        <v>Ok</v>
      </c>
      <c r="T197" t="str">
        <f>IF(Table1[Steam_Consumed_t]&gt;$O$4383,"ABNORMAL","NORMAL")</f>
        <v>NORMAL</v>
      </c>
      <c r="U197" t="str">
        <f>IF(Table1[Power_Consumed_kWh]&gt;$P$4383,"ABNORMAL","NORMAL")</f>
        <v>NORMAL</v>
      </c>
      <c r="V197">
        <f>(Table1[[#This Row],[Target_Production_t]]/8)*Table1[[#This Row],[Downtime_hr]]</f>
        <v>2.3042249999999997</v>
      </c>
    </row>
    <row r="198" spans="1:22" x14ac:dyDescent="0.25">
      <c r="A198" s="1">
        <v>45674</v>
      </c>
      <c r="B198" s="1" t="str">
        <f>TEXT(Table1[[#This Row],[Date]],"mm")</f>
        <v>01</v>
      </c>
      <c r="C198" t="s">
        <v>23</v>
      </c>
      <c r="D198" t="s">
        <v>20</v>
      </c>
      <c r="E198">
        <v>42.24</v>
      </c>
      <c r="F198">
        <v>7.63</v>
      </c>
      <c r="G198">
        <v>0.37</v>
      </c>
      <c r="H198">
        <v>37.119999999999997</v>
      </c>
      <c r="I198">
        <v>36.659999999999997</v>
      </c>
      <c r="J198">
        <v>0.46</v>
      </c>
      <c r="K198">
        <v>98.77</v>
      </c>
      <c r="L198">
        <v>95.38</v>
      </c>
      <c r="M198">
        <v>95.19</v>
      </c>
      <c r="N198">
        <v>89.67</v>
      </c>
      <c r="O198">
        <v>5.04</v>
      </c>
      <c r="P198">
        <v>1490.37</v>
      </c>
      <c r="Q198" s="42">
        <f>Table1[[#This Row],[Steam_Consumed_t]]/Table1[[#This Row],[Production_t]]</f>
        <v>0.13577586206896552</v>
      </c>
      <c r="R198" s="37">
        <f>Table1[[#This Row],[Power_Consumed_kWh]]/Table1[[#This Row],[Production_t]]</f>
        <v>40.150053879310342</v>
      </c>
      <c r="S198" t="str">
        <f>IF(Table1[[#This Row],[Quality_pct]]&lt;96,"Below Spec","Ok")</f>
        <v>Ok</v>
      </c>
      <c r="T198" t="str">
        <f>IF(Table1[Steam_Consumed_t]&gt;$O$4383,"ABNORMAL","NORMAL")</f>
        <v>NORMAL</v>
      </c>
      <c r="U198" t="str">
        <f>IF(Table1[Power_Consumed_kWh]&gt;$P$4383,"ABNORMAL","NORMAL")</f>
        <v>NORMAL</v>
      </c>
      <c r="V198">
        <f>(Table1[[#This Row],[Target_Production_t]]/8)*Table1[[#This Row],[Downtime_hr]]</f>
        <v>1.9536</v>
      </c>
    </row>
    <row r="199" spans="1:22" x14ac:dyDescent="0.25">
      <c r="A199" s="1">
        <v>45674</v>
      </c>
      <c r="B199" s="1" t="str">
        <f>TEXT(Table1[[#This Row],[Date]],"mm")</f>
        <v>01</v>
      </c>
      <c r="C199" t="s">
        <v>23</v>
      </c>
      <c r="D199" t="s">
        <v>18</v>
      </c>
      <c r="E199">
        <v>44.23</v>
      </c>
      <c r="F199">
        <v>7.67</v>
      </c>
      <c r="G199">
        <v>0.33</v>
      </c>
      <c r="H199">
        <v>40.659999999999997</v>
      </c>
      <c r="I199">
        <v>40.369999999999997</v>
      </c>
      <c r="J199">
        <v>0.28999999999999998</v>
      </c>
      <c r="K199">
        <v>99.28</v>
      </c>
      <c r="L199">
        <v>95.88</v>
      </c>
      <c r="M199">
        <v>97.25</v>
      </c>
      <c r="N199">
        <v>92.57</v>
      </c>
      <c r="O199">
        <v>3.88</v>
      </c>
      <c r="P199">
        <v>1916.62</v>
      </c>
      <c r="Q199" s="42">
        <f>Table1[[#This Row],[Steam_Consumed_t]]/Table1[[#This Row],[Production_t]]</f>
        <v>9.5425479586817519E-2</v>
      </c>
      <c r="R199" s="37">
        <f>Table1[[#This Row],[Power_Consumed_kWh]]/Table1[[#This Row],[Production_t]]</f>
        <v>47.137727496310873</v>
      </c>
      <c r="S199" t="str">
        <f>IF(Table1[[#This Row],[Quality_pct]]&lt;96,"Below Spec","Ok")</f>
        <v>Ok</v>
      </c>
      <c r="T199" t="str">
        <f>IF(Table1[Steam_Consumed_t]&gt;$O$4383,"ABNORMAL","NORMAL")</f>
        <v>NORMAL</v>
      </c>
      <c r="U199" t="str">
        <f>IF(Table1[Power_Consumed_kWh]&gt;$P$4383,"ABNORMAL","NORMAL")</f>
        <v>NORMAL</v>
      </c>
      <c r="V199">
        <f>(Table1[[#This Row],[Target_Production_t]]/8)*Table1[[#This Row],[Downtime_hr]]</f>
        <v>1.8244875</v>
      </c>
    </row>
    <row r="200" spans="1:22" x14ac:dyDescent="0.25">
      <c r="A200" s="1">
        <v>45674</v>
      </c>
      <c r="B200" s="1" t="str">
        <f>TEXT(Table1[[#This Row],[Date]],"mm")</f>
        <v>01</v>
      </c>
      <c r="C200" t="s">
        <v>17</v>
      </c>
      <c r="D200" t="s">
        <v>19</v>
      </c>
      <c r="E200">
        <v>41.58</v>
      </c>
      <c r="F200">
        <v>7.72</v>
      </c>
      <c r="G200">
        <v>0.28000000000000003</v>
      </c>
      <c r="H200">
        <v>39.22</v>
      </c>
      <c r="I200">
        <v>37.49</v>
      </c>
      <c r="J200">
        <v>1.73</v>
      </c>
      <c r="K200">
        <v>95.6</v>
      </c>
      <c r="L200">
        <v>96.5</v>
      </c>
      <c r="M200">
        <v>92.15</v>
      </c>
      <c r="N200">
        <v>85.01</v>
      </c>
      <c r="O200">
        <v>34.119999999999997</v>
      </c>
      <c r="P200">
        <v>3184.93</v>
      </c>
      <c r="Q200" s="42">
        <f>Table1[[#This Row],[Steam_Consumed_t]]/Table1[[#This Row],[Production_t]]</f>
        <v>0.86996430392656798</v>
      </c>
      <c r="R200" s="37">
        <f>Table1[[#This Row],[Power_Consumed_kWh]]/Table1[[#This Row],[Production_t]]</f>
        <v>81.206782253952071</v>
      </c>
      <c r="S200" t="str">
        <f>IF(Table1[[#This Row],[Quality_pct]]&lt;96,"Below Spec","Ok")</f>
        <v>Below Spec</v>
      </c>
      <c r="T200" t="str">
        <f>IF(Table1[Steam_Consumed_t]&gt;$O$4383,"ABNORMAL","NORMAL")</f>
        <v>NORMAL</v>
      </c>
      <c r="U200" t="str">
        <f>IF(Table1[Power_Consumed_kWh]&gt;$P$4383,"ABNORMAL","NORMAL")</f>
        <v>NORMAL</v>
      </c>
      <c r="V200">
        <f>(Table1[[#This Row],[Target_Production_t]]/8)*Table1[[#This Row],[Downtime_hr]]</f>
        <v>1.4553</v>
      </c>
    </row>
    <row r="201" spans="1:22" x14ac:dyDescent="0.25">
      <c r="A201" s="1">
        <v>45674</v>
      </c>
      <c r="B201" s="1" t="str">
        <f>TEXT(Table1[[#This Row],[Date]],"mm")</f>
        <v>01</v>
      </c>
      <c r="C201" t="s">
        <v>17</v>
      </c>
      <c r="D201" t="s">
        <v>20</v>
      </c>
      <c r="E201">
        <v>40.32</v>
      </c>
      <c r="F201">
        <v>7.76</v>
      </c>
      <c r="G201">
        <v>0.24</v>
      </c>
      <c r="H201">
        <v>37.44</v>
      </c>
      <c r="I201">
        <v>36.549999999999997</v>
      </c>
      <c r="J201">
        <v>0.89</v>
      </c>
      <c r="K201">
        <v>97.62</v>
      </c>
      <c r="L201">
        <v>97</v>
      </c>
      <c r="M201">
        <v>98.28</v>
      </c>
      <c r="N201">
        <v>93.06</v>
      </c>
      <c r="O201">
        <v>31.25</v>
      </c>
      <c r="P201">
        <v>2910.21</v>
      </c>
      <c r="Q201" s="42">
        <f>Table1[[#This Row],[Steam_Consumed_t]]/Table1[[#This Row],[Production_t]]</f>
        <v>0.83466880341880345</v>
      </c>
      <c r="R201" s="37">
        <f>Table1[[#This Row],[Power_Consumed_kWh]]/Table1[[#This Row],[Production_t]]</f>
        <v>77.729967948717956</v>
      </c>
      <c r="S201" t="str">
        <f>IF(Table1[[#This Row],[Quality_pct]]&lt;96,"Below Spec","Ok")</f>
        <v>Ok</v>
      </c>
      <c r="T201" t="str">
        <f>IF(Table1[Steam_Consumed_t]&gt;$O$4383,"ABNORMAL","NORMAL")</f>
        <v>NORMAL</v>
      </c>
      <c r="U201" t="str">
        <f>IF(Table1[Power_Consumed_kWh]&gt;$P$4383,"ABNORMAL","NORMAL")</f>
        <v>NORMAL</v>
      </c>
      <c r="V201">
        <f>(Table1[[#This Row],[Target_Production_t]]/8)*Table1[[#This Row],[Downtime_hr]]</f>
        <v>1.2096</v>
      </c>
    </row>
    <row r="202" spans="1:22" x14ac:dyDescent="0.25">
      <c r="A202" s="1">
        <v>45674</v>
      </c>
      <c r="B202" s="1" t="str">
        <f>TEXT(Table1[[#This Row],[Date]],"mm")</f>
        <v>01</v>
      </c>
      <c r="C202" t="s">
        <v>22</v>
      </c>
      <c r="D202" t="s">
        <v>19</v>
      </c>
      <c r="E202">
        <v>35.64</v>
      </c>
      <c r="F202">
        <v>7.76</v>
      </c>
      <c r="G202">
        <v>0.24</v>
      </c>
      <c r="H202">
        <v>30.55</v>
      </c>
      <c r="I202">
        <v>29.74</v>
      </c>
      <c r="J202">
        <v>0.82</v>
      </c>
      <c r="K202">
        <v>97.32</v>
      </c>
      <c r="L202">
        <v>97</v>
      </c>
      <c r="M202">
        <v>97.33</v>
      </c>
      <c r="N202">
        <v>91.88</v>
      </c>
      <c r="O202">
        <v>33.729999999999997</v>
      </c>
      <c r="P202">
        <v>2881.96</v>
      </c>
      <c r="Q202" s="42">
        <f>Table1[[#This Row],[Steam_Consumed_t]]/Table1[[#This Row],[Production_t]]</f>
        <v>1.1040916530278231</v>
      </c>
      <c r="R202" s="37">
        <f>Table1[[#This Row],[Power_Consumed_kWh]]/Table1[[#This Row],[Production_t]]</f>
        <v>94.335842880523728</v>
      </c>
      <c r="S202" t="str">
        <f>IF(Table1[[#This Row],[Quality_pct]]&lt;96,"Below Spec","Ok")</f>
        <v>Ok</v>
      </c>
      <c r="T202" t="str">
        <f>IF(Table1[Steam_Consumed_t]&gt;$O$4383,"ABNORMAL","NORMAL")</f>
        <v>NORMAL</v>
      </c>
      <c r="U202" t="str">
        <f>IF(Table1[Power_Consumed_kWh]&gt;$P$4383,"ABNORMAL","NORMAL")</f>
        <v>NORMAL</v>
      </c>
      <c r="V202">
        <f>(Table1[[#This Row],[Target_Production_t]]/8)*Table1[[#This Row],[Downtime_hr]]</f>
        <v>1.0691999999999999</v>
      </c>
    </row>
    <row r="203" spans="1:22" x14ac:dyDescent="0.25">
      <c r="A203" s="1">
        <v>45674</v>
      </c>
      <c r="B203" s="1" t="str">
        <f>TEXT(Table1[[#This Row],[Date]],"mm")</f>
        <v>01</v>
      </c>
      <c r="C203" t="s">
        <v>23</v>
      </c>
      <c r="D203" t="s">
        <v>19</v>
      </c>
      <c r="E203">
        <v>43.56</v>
      </c>
      <c r="F203">
        <v>7.84</v>
      </c>
      <c r="G203">
        <v>0.16</v>
      </c>
      <c r="H203">
        <v>35.76</v>
      </c>
      <c r="I203">
        <v>35.19</v>
      </c>
      <c r="J203">
        <v>0.57999999999999996</v>
      </c>
      <c r="K203">
        <v>98.39</v>
      </c>
      <c r="L203">
        <v>98</v>
      </c>
      <c r="M203">
        <v>95.36</v>
      </c>
      <c r="N203">
        <v>91.94</v>
      </c>
      <c r="O203">
        <v>5.12</v>
      </c>
      <c r="P203">
        <v>1377.43</v>
      </c>
      <c r="Q203" s="42">
        <f>Table1[[#This Row],[Steam_Consumed_t]]/Table1[[#This Row],[Production_t]]</f>
        <v>0.14317673378076065</v>
      </c>
      <c r="R203" s="37">
        <f>Table1[[#This Row],[Power_Consumed_kWh]]/Table1[[#This Row],[Production_t]]</f>
        <v>38.518736017897098</v>
      </c>
      <c r="S203" t="str">
        <f>IF(Table1[[#This Row],[Quality_pct]]&lt;96,"Below Spec","Ok")</f>
        <v>Ok</v>
      </c>
      <c r="T203" t="str">
        <f>IF(Table1[Steam_Consumed_t]&gt;$O$4383,"ABNORMAL","NORMAL")</f>
        <v>NORMAL</v>
      </c>
      <c r="U203" t="str">
        <f>IF(Table1[Power_Consumed_kWh]&gt;$P$4383,"ABNORMAL","NORMAL")</f>
        <v>NORMAL</v>
      </c>
      <c r="V203">
        <f>(Table1[[#This Row],[Target_Production_t]]/8)*Table1[[#This Row],[Downtime_hr]]</f>
        <v>0.87120000000000009</v>
      </c>
    </row>
    <row r="204" spans="1:22" x14ac:dyDescent="0.25">
      <c r="A204" s="1">
        <v>45674</v>
      </c>
      <c r="B204" s="1" t="str">
        <f>TEXT(Table1[[#This Row],[Date]],"mm")</f>
        <v>01</v>
      </c>
      <c r="C204" t="s">
        <v>22</v>
      </c>
      <c r="D204" t="s">
        <v>18</v>
      </c>
      <c r="E204">
        <v>36.19</v>
      </c>
      <c r="F204">
        <v>7.92</v>
      </c>
      <c r="G204">
        <v>0.08</v>
      </c>
      <c r="H204">
        <v>33.85</v>
      </c>
      <c r="I204">
        <v>33.229999999999997</v>
      </c>
      <c r="J204">
        <v>0.62</v>
      </c>
      <c r="K204">
        <v>98.17</v>
      </c>
      <c r="L204">
        <v>99</v>
      </c>
      <c r="M204">
        <v>95.79</v>
      </c>
      <c r="N204">
        <v>93.09</v>
      </c>
      <c r="O204">
        <v>35.43</v>
      </c>
      <c r="P204">
        <v>3184.66</v>
      </c>
      <c r="Q204" s="42">
        <f>Table1[[#This Row],[Steam_Consumed_t]]/Table1[[#This Row],[Production_t]]</f>
        <v>1.0466765140324963</v>
      </c>
      <c r="R204" s="37">
        <f>Table1[[#This Row],[Power_Consumed_kWh]]/Table1[[#This Row],[Production_t]]</f>
        <v>94.081536189069411</v>
      </c>
      <c r="S204" t="str">
        <f>IF(Table1[[#This Row],[Quality_pct]]&lt;96,"Below Spec","Ok")</f>
        <v>Ok</v>
      </c>
      <c r="T204" t="str">
        <f>IF(Table1[Steam_Consumed_t]&gt;$O$4383,"ABNORMAL","NORMAL")</f>
        <v>NORMAL</v>
      </c>
      <c r="U204" t="str">
        <f>IF(Table1[Power_Consumed_kWh]&gt;$P$4383,"ABNORMAL","NORMAL")</f>
        <v>NORMAL</v>
      </c>
      <c r="V204">
        <f>(Table1[[#This Row],[Target_Production_t]]/8)*Table1[[#This Row],[Downtime_hr]]</f>
        <v>0.3619</v>
      </c>
    </row>
    <row r="205" spans="1:22" x14ac:dyDescent="0.25">
      <c r="A205" s="1">
        <v>45674</v>
      </c>
      <c r="B205" s="1" t="str">
        <f>TEXT(Table1[[#This Row],[Date]],"mm")</f>
        <v>01</v>
      </c>
      <c r="C205" t="s">
        <v>21</v>
      </c>
      <c r="D205" t="s">
        <v>18</v>
      </c>
      <c r="E205">
        <v>38.200000000000003</v>
      </c>
      <c r="F205">
        <v>8</v>
      </c>
      <c r="G205">
        <v>0</v>
      </c>
      <c r="H205">
        <v>34.64</v>
      </c>
      <c r="I205">
        <v>33.76</v>
      </c>
      <c r="J205">
        <v>0.87</v>
      </c>
      <c r="K205">
        <v>97.48</v>
      </c>
      <c r="L205">
        <v>100</v>
      </c>
      <c r="M205">
        <v>94.85</v>
      </c>
      <c r="N205">
        <v>92.46</v>
      </c>
      <c r="O205">
        <v>50.59</v>
      </c>
      <c r="P205">
        <v>4010.42</v>
      </c>
      <c r="Q205" s="42">
        <f>Table1[[#This Row],[Steam_Consumed_t]]/Table1[[#This Row],[Production_t]]</f>
        <v>1.4604503464203233</v>
      </c>
      <c r="R205" s="37">
        <f>Table1[[#This Row],[Power_Consumed_kWh]]/Table1[[#This Row],[Production_t]]</f>
        <v>115.77424942263279</v>
      </c>
      <c r="S205" t="str">
        <f>IF(Table1[[#This Row],[Quality_pct]]&lt;96,"Below Spec","Ok")</f>
        <v>Ok</v>
      </c>
      <c r="T205" t="str">
        <f>IF(Table1[Steam_Consumed_t]&gt;$O$4383,"ABNORMAL","NORMAL")</f>
        <v>NORMAL</v>
      </c>
      <c r="U205" t="str">
        <f>IF(Table1[Power_Consumed_kWh]&gt;$P$4383,"ABNORMAL","NORMAL")</f>
        <v>NORMAL</v>
      </c>
      <c r="V205">
        <f>(Table1[[#This Row],[Target_Production_t]]/8)*Table1[[#This Row],[Downtime_hr]]</f>
        <v>0</v>
      </c>
    </row>
    <row r="206" spans="1:22" x14ac:dyDescent="0.25">
      <c r="A206" s="1">
        <v>45675</v>
      </c>
      <c r="B206" s="1" t="str">
        <f>TEXT(Table1[[#This Row],[Date]],"mm")</f>
        <v>01</v>
      </c>
      <c r="C206" t="s">
        <v>21</v>
      </c>
      <c r="D206" t="s">
        <v>19</v>
      </c>
      <c r="E206">
        <v>38.619999999999997</v>
      </c>
      <c r="F206">
        <v>7.19</v>
      </c>
      <c r="G206">
        <v>0.81</v>
      </c>
      <c r="H206">
        <v>32.56</v>
      </c>
      <c r="I206">
        <v>32.01</v>
      </c>
      <c r="J206">
        <v>0.55000000000000004</v>
      </c>
      <c r="K206">
        <v>98.32</v>
      </c>
      <c r="L206">
        <v>89.88</v>
      </c>
      <c r="M206">
        <v>96.5</v>
      </c>
      <c r="N206">
        <v>85.27</v>
      </c>
      <c r="O206">
        <v>45.79</v>
      </c>
      <c r="P206">
        <v>3829.44</v>
      </c>
      <c r="Q206" s="42">
        <f>Table1[[#This Row],[Steam_Consumed_t]]/Table1[[#This Row],[Production_t]]</f>
        <v>1.4063267813267812</v>
      </c>
      <c r="R206" s="37">
        <f>Table1[[#This Row],[Power_Consumed_kWh]]/Table1[[#This Row],[Production_t]]</f>
        <v>117.6117936117936</v>
      </c>
      <c r="S206" t="str">
        <f>IF(Table1[[#This Row],[Quality_pct]]&lt;96,"Below Spec","Ok")</f>
        <v>Ok</v>
      </c>
      <c r="T206" t="str">
        <f>IF(Table1[Steam_Consumed_t]&gt;$O$4383,"ABNORMAL","NORMAL")</f>
        <v>NORMAL</v>
      </c>
      <c r="U206" t="str">
        <f>IF(Table1[Power_Consumed_kWh]&gt;$P$4383,"ABNORMAL","NORMAL")</f>
        <v>NORMAL</v>
      </c>
      <c r="V206">
        <f>(Table1[[#This Row],[Target_Production_t]]/8)*Table1[[#This Row],[Downtime_hr]]</f>
        <v>3.9102749999999999</v>
      </c>
    </row>
    <row r="207" spans="1:22" x14ac:dyDescent="0.25">
      <c r="A207" s="1">
        <v>45675</v>
      </c>
      <c r="B207" s="1" t="str">
        <f>TEXT(Table1[[#This Row],[Date]],"mm")</f>
        <v>01</v>
      </c>
      <c r="C207" t="s">
        <v>23</v>
      </c>
      <c r="D207" t="s">
        <v>20</v>
      </c>
      <c r="E207">
        <v>43.36</v>
      </c>
      <c r="F207">
        <v>7.3</v>
      </c>
      <c r="G207">
        <v>0.7</v>
      </c>
      <c r="H207">
        <v>39.450000000000003</v>
      </c>
      <c r="I207">
        <v>39.1</v>
      </c>
      <c r="J207">
        <v>0.35</v>
      </c>
      <c r="K207">
        <v>99.11</v>
      </c>
      <c r="L207">
        <v>91.25</v>
      </c>
      <c r="M207">
        <v>90.01</v>
      </c>
      <c r="N207">
        <v>81.400000000000006</v>
      </c>
      <c r="O207">
        <v>4.3600000000000003</v>
      </c>
      <c r="P207">
        <v>1710.54</v>
      </c>
      <c r="Q207" s="42">
        <f>Table1[[#This Row],[Steam_Consumed_t]]/Table1[[#This Row],[Production_t]]</f>
        <v>0.11051964512040557</v>
      </c>
      <c r="R207" s="37">
        <f>Table1[[#This Row],[Power_Consumed_kWh]]/Table1[[#This Row],[Production_t]]</f>
        <v>43.35969581749049</v>
      </c>
      <c r="S207" t="str">
        <f>IF(Table1[[#This Row],[Quality_pct]]&lt;96,"Below Spec","Ok")</f>
        <v>Ok</v>
      </c>
      <c r="T207" t="str">
        <f>IF(Table1[Steam_Consumed_t]&gt;$O$4383,"ABNORMAL","NORMAL")</f>
        <v>NORMAL</v>
      </c>
      <c r="U207" t="str">
        <f>IF(Table1[Power_Consumed_kWh]&gt;$P$4383,"ABNORMAL","NORMAL")</f>
        <v>NORMAL</v>
      </c>
      <c r="V207">
        <f>(Table1[[#This Row],[Target_Production_t]]/8)*Table1[[#This Row],[Downtime_hr]]</f>
        <v>3.7939999999999996</v>
      </c>
    </row>
    <row r="208" spans="1:22" x14ac:dyDescent="0.25">
      <c r="A208" s="1">
        <v>45675</v>
      </c>
      <c r="B208" s="1" t="str">
        <f>TEXT(Table1[[#This Row],[Date]],"mm")</f>
        <v>01</v>
      </c>
      <c r="C208" t="s">
        <v>17</v>
      </c>
      <c r="D208" t="s">
        <v>19</v>
      </c>
      <c r="E208">
        <v>42.69</v>
      </c>
      <c r="F208">
        <v>7.38</v>
      </c>
      <c r="G208">
        <v>0.62</v>
      </c>
      <c r="H208">
        <v>36.58</v>
      </c>
      <c r="I208">
        <v>36.24</v>
      </c>
      <c r="J208">
        <v>0.34</v>
      </c>
      <c r="K208">
        <v>99.06</v>
      </c>
      <c r="L208">
        <v>92.25</v>
      </c>
      <c r="M208">
        <v>97.78</v>
      </c>
      <c r="N208">
        <v>89.35</v>
      </c>
      <c r="O208">
        <v>30.45</v>
      </c>
      <c r="P208">
        <v>3030.35</v>
      </c>
      <c r="Q208" s="42">
        <f>Table1[[#This Row],[Steam_Consumed_t]]/Table1[[#This Row],[Production_t]]</f>
        <v>0.83242208857299071</v>
      </c>
      <c r="R208" s="37">
        <f>Table1[[#This Row],[Power_Consumed_kWh]]/Table1[[#This Row],[Production_t]]</f>
        <v>82.841716785128483</v>
      </c>
      <c r="S208" t="str">
        <f>IF(Table1[[#This Row],[Quality_pct]]&lt;96,"Below Spec","Ok")</f>
        <v>Ok</v>
      </c>
      <c r="T208" t="str">
        <f>IF(Table1[Steam_Consumed_t]&gt;$O$4383,"ABNORMAL","NORMAL")</f>
        <v>NORMAL</v>
      </c>
      <c r="U208" t="str">
        <f>IF(Table1[Power_Consumed_kWh]&gt;$P$4383,"ABNORMAL","NORMAL")</f>
        <v>NORMAL</v>
      </c>
      <c r="V208">
        <f>(Table1[[#This Row],[Target_Production_t]]/8)*Table1[[#This Row],[Downtime_hr]]</f>
        <v>3.3084749999999996</v>
      </c>
    </row>
    <row r="209" spans="1:22" x14ac:dyDescent="0.25">
      <c r="A209" s="1">
        <v>45675</v>
      </c>
      <c r="B209" s="1" t="str">
        <f>TEXT(Table1[[#This Row],[Date]],"mm")</f>
        <v>01</v>
      </c>
      <c r="C209" t="s">
        <v>22</v>
      </c>
      <c r="D209" t="s">
        <v>18</v>
      </c>
      <c r="E209">
        <v>37.15</v>
      </c>
      <c r="F209">
        <v>7.45</v>
      </c>
      <c r="G209">
        <v>0.55000000000000004</v>
      </c>
      <c r="H209">
        <v>34.880000000000003</v>
      </c>
      <c r="I209">
        <v>33.630000000000003</v>
      </c>
      <c r="J209">
        <v>1.25</v>
      </c>
      <c r="K209">
        <v>96.41</v>
      </c>
      <c r="L209">
        <v>93.12</v>
      </c>
      <c r="M209">
        <v>91.27</v>
      </c>
      <c r="N209">
        <v>81.94</v>
      </c>
      <c r="O209">
        <v>38.159999999999997</v>
      </c>
      <c r="P209">
        <v>3279.4</v>
      </c>
      <c r="Q209" s="42">
        <f>Table1[[#This Row],[Steam_Consumed_t]]/Table1[[#This Row],[Production_t]]</f>
        <v>1.0940366972477062</v>
      </c>
      <c r="R209" s="37">
        <f>Table1[[#This Row],[Power_Consumed_kWh]]/Table1[[#This Row],[Production_t]]</f>
        <v>94.019495412844037</v>
      </c>
      <c r="S209" t="str">
        <f>IF(Table1[[#This Row],[Quality_pct]]&lt;96,"Below Spec","Ok")</f>
        <v>Ok</v>
      </c>
      <c r="T209" t="str">
        <f>IF(Table1[Steam_Consumed_t]&gt;$O$4383,"ABNORMAL","NORMAL")</f>
        <v>NORMAL</v>
      </c>
      <c r="U209" t="str">
        <f>IF(Table1[Power_Consumed_kWh]&gt;$P$4383,"ABNORMAL","NORMAL")</f>
        <v>NORMAL</v>
      </c>
      <c r="V209">
        <f>(Table1[[#This Row],[Target_Production_t]]/8)*Table1[[#This Row],[Downtime_hr]]</f>
        <v>2.5540625000000001</v>
      </c>
    </row>
    <row r="210" spans="1:22" x14ac:dyDescent="0.25">
      <c r="A210" s="1">
        <v>45675</v>
      </c>
      <c r="B210" s="1" t="str">
        <f>TEXT(Table1[[#This Row],[Date]],"mm")</f>
        <v>01</v>
      </c>
      <c r="C210" t="s">
        <v>23</v>
      </c>
      <c r="D210" t="s">
        <v>19</v>
      </c>
      <c r="E210">
        <v>44.72</v>
      </c>
      <c r="F210">
        <v>7.53</v>
      </c>
      <c r="G210">
        <v>0.47</v>
      </c>
      <c r="H210">
        <v>39.49</v>
      </c>
      <c r="I210">
        <v>39.200000000000003</v>
      </c>
      <c r="J210">
        <v>0.28000000000000003</v>
      </c>
      <c r="K210">
        <v>99.28</v>
      </c>
      <c r="L210">
        <v>94.12</v>
      </c>
      <c r="M210">
        <v>99.48</v>
      </c>
      <c r="N210">
        <v>92.96</v>
      </c>
      <c r="O210">
        <v>3.88</v>
      </c>
      <c r="P210">
        <v>1756.61</v>
      </c>
      <c r="Q210" s="42">
        <f>Table1[[#This Row],[Steam_Consumed_t]]/Table1[[#This Row],[Production_t]]</f>
        <v>9.8252722208153953E-2</v>
      </c>
      <c r="R210" s="37">
        <f>Table1[[#This Row],[Power_Consumed_kWh]]/Table1[[#This Row],[Production_t]]</f>
        <v>44.482400607748794</v>
      </c>
      <c r="S210" t="str">
        <f>IF(Table1[[#This Row],[Quality_pct]]&lt;96,"Below Spec","Ok")</f>
        <v>Ok</v>
      </c>
      <c r="T210" t="str">
        <f>IF(Table1[Steam_Consumed_t]&gt;$O$4383,"ABNORMAL","NORMAL")</f>
        <v>NORMAL</v>
      </c>
      <c r="U210" t="str">
        <f>IF(Table1[Power_Consumed_kWh]&gt;$P$4383,"ABNORMAL","NORMAL")</f>
        <v>NORMAL</v>
      </c>
      <c r="V210">
        <f>(Table1[[#This Row],[Target_Production_t]]/8)*Table1[[#This Row],[Downtime_hr]]</f>
        <v>2.6273</v>
      </c>
    </row>
    <row r="211" spans="1:22" x14ac:dyDescent="0.25">
      <c r="A211" s="1">
        <v>45675</v>
      </c>
      <c r="B211" s="1" t="str">
        <f>TEXT(Table1[[#This Row],[Date]],"mm")</f>
        <v>01</v>
      </c>
      <c r="C211" t="s">
        <v>21</v>
      </c>
      <c r="D211" t="s">
        <v>20</v>
      </c>
      <c r="E211">
        <v>37.44</v>
      </c>
      <c r="F211">
        <v>7.61</v>
      </c>
      <c r="G211">
        <v>0.39</v>
      </c>
      <c r="H211">
        <v>33.380000000000003</v>
      </c>
      <c r="I211">
        <v>33.03</v>
      </c>
      <c r="J211">
        <v>0.35</v>
      </c>
      <c r="K211">
        <v>98.95</v>
      </c>
      <c r="L211">
        <v>95.12</v>
      </c>
      <c r="M211">
        <v>99.28</v>
      </c>
      <c r="N211">
        <v>93.45</v>
      </c>
      <c r="O211">
        <v>48.28</v>
      </c>
      <c r="P211">
        <v>3936.48</v>
      </c>
      <c r="Q211" s="42">
        <f>Table1[[#This Row],[Steam_Consumed_t]]/Table1[[#This Row],[Production_t]]</f>
        <v>1.4463750748951467</v>
      </c>
      <c r="R211" s="37">
        <f>Table1[[#This Row],[Power_Consumed_kWh]]/Table1[[#This Row],[Production_t]]</f>
        <v>117.929298981426</v>
      </c>
      <c r="S211" t="str">
        <f>IF(Table1[[#This Row],[Quality_pct]]&lt;96,"Below Spec","Ok")</f>
        <v>Ok</v>
      </c>
      <c r="T211" t="str">
        <f>IF(Table1[Steam_Consumed_t]&gt;$O$4383,"ABNORMAL","NORMAL")</f>
        <v>NORMAL</v>
      </c>
      <c r="U211" t="str">
        <f>IF(Table1[Power_Consumed_kWh]&gt;$P$4383,"ABNORMAL","NORMAL")</f>
        <v>NORMAL</v>
      </c>
      <c r="V211">
        <f>(Table1[[#This Row],[Target_Production_t]]/8)*Table1[[#This Row],[Downtime_hr]]</f>
        <v>1.8251999999999999</v>
      </c>
    </row>
    <row r="212" spans="1:22" x14ac:dyDescent="0.25">
      <c r="A212" s="1">
        <v>45675</v>
      </c>
      <c r="B212" s="1" t="str">
        <f>TEXT(Table1[[#This Row],[Date]],"mm")</f>
        <v>01</v>
      </c>
      <c r="C212" t="s">
        <v>22</v>
      </c>
      <c r="D212" t="s">
        <v>19</v>
      </c>
      <c r="E212">
        <v>36.590000000000003</v>
      </c>
      <c r="F212">
        <v>7.61</v>
      </c>
      <c r="G212">
        <v>0.39</v>
      </c>
      <c r="H212">
        <v>32.47</v>
      </c>
      <c r="I212">
        <v>31.79</v>
      </c>
      <c r="J212">
        <v>0.68</v>
      </c>
      <c r="K212">
        <v>97.91</v>
      </c>
      <c r="L212">
        <v>95.12</v>
      </c>
      <c r="M212">
        <v>92.9</v>
      </c>
      <c r="N212">
        <v>86.52</v>
      </c>
      <c r="O212">
        <v>35.06</v>
      </c>
      <c r="P212">
        <v>3106.97</v>
      </c>
      <c r="Q212" s="42">
        <f>Table1[[#This Row],[Steam_Consumed_t]]/Table1[[#This Row],[Production_t]]</f>
        <v>1.0797659377887281</v>
      </c>
      <c r="R212" s="37">
        <f>Table1[[#This Row],[Power_Consumed_kWh]]/Table1[[#This Row],[Production_t]]</f>
        <v>95.687403757314442</v>
      </c>
      <c r="S212" t="str">
        <f>IF(Table1[[#This Row],[Quality_pct]]&lt;96,"Below Spec","Ok")</f>
        <v>Ok</v>
      </c>
      <c r="T212" t="str">
        <f>IF(Table1[Steam_Consumed_t]&gt;$O$4383,"ABNORMAL","NORMAL")</f>
        <v>NORMAL</v>
      </c>
      <c r="U212" t="str">
        <f>IF(Table1[Power_Consumed_kWh]&gt;$P$4383,"ABNORMAL","NORMAL")</f>
        <v>NORMAL</v>
      </c>
      <c r="V212">
        <f>(Table1[[#This Row],[Target_Production_t]]/8)*Table1[[#This Row],[Downtime_hr]]</f>
        <v>1.7837625000000001</v>
      </c>
    </row>
    <row r="213" spans="1:22" x14ac:dyDescent="0.25">
      <c r="A213" s="1">
        <v>45675</v>
      </c>
      <c r="B213" s="1" t="str">
        <f>TEXT(Table1[[#This Row],[Date]],"mm")</f>
        <v>01</v>
      </c>
      <c r="C213" t="s">
        <v>22</v>
      </c>
      <c r="D213" t="s">
        <v>20</v>
      </c>
      <c r="E213">
        <v>35.47</v>
      </c>
      <c r="F213">
        <v>7.62</v>
      </c>
      <c r="G213">
        <v>0.38</v>
      </c>
      <c r="H213">
        <v>34.549999999999997</v>
      </c>
      <c r="I213">
        <v>33.380000000000003</v>
      </c>
      <c r="J213">
        <v>1.1599999999999999</v>
      </c>
      <c r="K213">
        <v>96.63</v>
      </c>
      <c r="L213">
        <v>95.25</v>
      </c>
      <c r="M213">
        <v>89.33</v>
      </c>
      <c r="N213">
        <v>82.22</v>
      </c>
      <c r="O213">
        <v>38.08</v>
      </c>
      <c r="P213">
        <v>3355.07</v>
      </c>
      <c r="Q213" s="42">
        <f>Table1[[#This Row],[Steam_Consumed_t]]/Table1[[#This Row],[Production_t]]</f>
        <v>1.1021707670043415</v>
      </c>
      <c r="R213" s="37">
        <f>Table1[[#This Row],[Power_Consumed_kWh]]/Table1[[#This Row],[Production_t]]</f>
        <v>97.107670043415354</v>
      </c>
      <c r="S213" t="str">
        <f>IF(Table1[[#This Row],[Quality_pct]]&lt;96,"Below Spec","Ok")</f>
        <v>Ok</v>
      </c>
      <c r="T213" t="str">
        <f>IF(Table1[Steam_Consumed_t]&gt;$O$4383,"ABNORMAL","NORMAL")</f>
        <v>NORMAL</v>
      </c>
      <c r="U213" t="str">
        <f>IF(Table1[Power_Consumed_kWh]&gt;$P$4383,"ABNORMAL","NORMAL")</f>
        <v>NORMAL</v>
      </c>
      <c r="V213">
        <f>(Table1[[#This Row],[Target_Production_t]]/8)*Table1[[#This Row],[Downtime_hr]]</f>
        <v>1.684825</v>
      </c>
    </row>
    <row r="214" spans="1:22" x14ac:dyDescent="0.25">
      <c r="A214" s="1">
        <v>45675</v>
      </c>
      <c r="B214" s="1" t="str">
        <f>TEXT(Table1[[#This Row],[Date]],"mm")</f>
        <v>01</v>
      </c>
      <c r="C214" t="s">
        <v>17</v>
      </c>
      <c r="D214" t="s">
        <v>18</v>
      </c>
      <c r="E214">
        <v>43.34</v>
      </c>
      <c r="F214">
        <v>7.63</v>
      </c>
      <c r="G214">
        <v>0.37</v>
      </c>
      <c r="H214">
        <v>40.94</v>
      </c>
      <c r="I214">
        <v>40.61</v>
      </c>
      <c r="J214">
        <v>0.33</v>
      </c>
      <c r="K214">
        <v>99.19</v>
      </c>
      <c r="L214">
        <v>95.38</v>
      </c>
      <c r="M214">
        <v>92.56</v>
      </c>
      <c r="N214">
        <v>87.56</v>
      </c>
      <c r="O214">
        <v>34.71</v>
      </c>
      <c r="P214">
        <v>3352.35</v>
      </c>
      <c r="Q214" s="42">
        <f>Table1[[#This Row],[Steam_Consumed_t]]/Table1[[#This Row],[Production_t]]</f>
        <v>0.84782608695652184</v>
      </c>
      <c r="R214" s="37">
        <f>Table1[[#This Row],[Power_Consumed_kWh]]/Table1[[#This Row],[Production_t]]</f>
        <v>81.884465070835375</v>
      </c>
      <c r="S214" t="str">
        <f>IF(Table1[[#This Row],[Quality_pct]]&lt;96,"Below Spec","Ok")</f>
        <v>Ok</v>
      </c>
      <c r="T214" t="str">
        <f>IF(Table1[Steam_Consumed_t]&gt;$O$4383,"ABNORMAL","NORMAL")</f>
        <v>NORMAL</v>
      </c>
      <c r="U214" t="str">
        <f>IF(Table1[Power_Consumed_kWh]&gt;$P$4383,"ABNORMAL","NORMAL")</f>
        <v>NORMAL</v>
      </c>
      <c r="V214">
        <f>(Table1[[#This Row],[Target_Production_t]]/8)*Table1[[#This Row],[Downtime_hr]]</f>
        <v>2.0044750000000002</v>
      </c>
    </row>
    <row r="215" spans="1:22" x14ac:dyDescent="0.25">
      <c r="A215" s="1">
        <v>45675</v>
      </c>
      <c r="B215" s="1" t="str">
        <f>TEXT(Table1[[#This Row],[Date]],"mm")</f>
        <v>01</v>
      </c>
      <c r="C215" t="s">
        <v>23</v>
      </c>
      <c r="D215" t="s">
        <v>18</v>
      </c>
      <c r="E215">
        <v>45.4</v>
      </c>
      <c r="F215">
        <v>7.74</v>
      </c>
      <c r="G215">
        <v>0.26</v>
      </c>
      <c r="H215">
        <v>40.92</v>
      </c>
      <c r="I215">
        <v>40.67</v>
      </c>
      <c r="J215">
        <v>0.26</v>
      </c>
      <c r="K215">
        <v>99.37</v>
      </c>
      <c r="L215">
        <v>96.75</v>
      </c>
      <c r="M215">
        <v>97</v>
      </c>
      <c r="N215">
        <v>93.26</v>
      </c>
      <c r="O215">
        <v>2.78</v>
      </c>
      <c r="P215">
        <v>1527.8</v>
      </c>
      <c r="Q215" s="42">
        <f>Table1[[#This Row],[Steam_Consumed_t]]/Table1[[#This Row],[Production_t]]</f>
        <v>6.7937438905180836E-2</v>
      </c>
      <c r="R215" s="37">
        <f>Table1[[#This Row],[Power_Consumed_kWh]]/Table1[[#This Row],[Production_t]]</f>
        <v>37.336265884652981</v>
      </c>
      <c r="S215" t="str">
        <f>IF(Table1[[#This Row],[Quality_pct]]&lt;96,"Below Spec","Ok")</f>
        <v>Ok</v>
      </c>
      <c r="T215" t="str">
        <f>IF(Table1[Steam_Consumed_t]&gt;$O$4383,"ABNORMAL","NORMAL")</f>
        <v>NORMAL</v>
      </c>
      <c r="U215" t="str">
        <f>IF(Table1[Power_Consumed_kWh]&gt;$P$4383,"ABNORMAL","NORMAL")</f>
        <v>NORMAL</v>
      </c>
      <c r="V215">
        <f>(Table1[[#This Row],[Target_Production_t]]/8)*Table1[[#This Row],[Downtime_hr]]</f>
        <v>1.4755</v>
      </c>
    </row>
    <row r="216" spans="1:22" x14ac:dyDescent="0.25">
      <c r="A216" s="1">
        <v>45675</v>
      </c>
      <c r="B216" s="1" t="str">
        <f>TEXT(Table1[[#This Row],[Date]],"mm")</f>
        <v>01</v>
      </c>
      <c r="C216" t="s">
        <v>17</v>
      </c>
      <c r="D216" t="s">
        <v>20</v>
      </c>
      <c r="E216">
        <v>41.39</v>
      </c>
      <c r="F216">
        <v>7.79</v>
      </c>
      <c r="G216">
        <v>0.21</v>
      </c>
      <c r="H216">
        <v>35.46</v>
      </c>
      <c r="I216">
        <v>34.56</v>
      </c>
      <c r="J216">
        <v>0.9</v>
      </c>
      <c r="K216">
        <v>97.47</v>
      </c>
      <c r="L216">
        <v>97.38</v>
      </c>
      <c r="M216">
        <v>93.6</v>
      </c>
      <c r="N216">
        <v>88.84</v>
      </c>
      <c r="O216">
        <v>32.36</v>
      </c>
      <c r="P216">
        <v>2933.74</v>
      </c>
      <c r="Q216" s="42">
        <f>Table1[[#This Row],[Steam_Consumed_t]]/Table1[[#This Row],[Production_t]]</f>
        <v>0.91257755217146075</v>
      </c>
      <c r="R216" s="37">
        <f>Table1[[#This Row],[Power_Consumed_kWh]]/Table1[[#This Row],[Production_t]]</f>
        <v>82.733784545967282</v>
      </c>
      <c r="S216" t="str">
        <f>IF(Table1[[#This Row],[Quality_pct]]&lt;96,"Below Spec","Ok")</f>
        <v>Ok</v>
      </c>
      <c r="T216" t="str">
        <f>IF(Table1[Steam_Consumed_t]&gt;$O$4383,"ABNORMAL","NORMAL")</f>
        <v>NORMAL</v>
      </c>
      <c r="U216" t="str">
        <f>IF(Table1[Power_Consumed_kWh]&gt;$P$4383,"ABNORMAL","NORMAL")</f>
        <v>NORMAL</v>
      </c>
      <c r="V216">
        <f>(Table1[[#This Row],[Target_Production_t]]/8)*Table1[[#This Row],[Downtime_hr]]</f>
        <v>1.0864875000000001</v>
      </c>
    </row>
    <row r="217" spans="1:22" x14ac:dyDescent="0.25">
      <c r="A217" s="1">
        <v>45675</v>
      </c>
      <c r="B217" s="1" t="str">
        <f>TEXT(Table1[[#This Row],[Date]],"mm")</f>
        <v>01</v>
      </c>
      <c r="C217" t="s">
        <v>21</v>
      </c>
      <c r="D217" t="s">
        <v>18</v>
      </c>
      <c r="E217">
        <v>39.21</v>
      </c>
      <c r="F217">
        <v>7.92</v>
      </c>
      <c r="G217">
        <v>0.08</v>
      </c>
      <c r="H217">
        <v>35.46</v>
      </c>
      <c r="I217">
        <v>35</v>
      </c>
      <c r="J217">
        <v>0.46</v>
      </c>
      <c r="K217">
        <v>98.7</v>
      </c>
      <c r="L217">
        <v>99</v>
      </c>
      <c r="M217">
        <v>91.87</v>
      </c>
      <c r="N217">
        <v>89.77</v>
      </c>
      <c r="O217">
        <v>52.03</v>
      </c>
      <c r="P217">
        <v>4248.17</v>
      </c>
      <c r="Q217" s="42">
        <f>Table1[[#This Row],[Steam_Consumed_t]]/Table1[[#This Row],[Production_t]]</f>
        <v>1.4672870840383532</v>
      </c>
      <c r="R217" s="37">
        <f>Table1[[#This Row],[Power_Consumed_kWh]]/Table1[[#This Row],[Production_t]]</f>
        <v>119.80174844895657</v>
      </c>
      <c r="S217" t="str">
        <f>IF(Table1[[#This Row],[Quality_pct]]&lt;96,"Below Spec","Ok")</f>
        <v>Ok</v>
      </c>
      <c r="T217" t="str">
        <f>IF(Table1[Steam_Consumed_t]&gt;$O$4383,"ABNORMAL","NORMAL")</f>
        <v>ABNORMAL</v>
      </c>
      <c r="U217" t="str">
        <f>IF(Table1[Power_Consumed_kWh]&gt;$P$4383,"ABNORMAL","NORMAL")</f>
        <v>ABNORMAL</v>
      </c>
      <c r="V217">
        <f>(Table1[[#This Row],[Target_Production_t]]/8)*Table1[[#This Row],[Downtime_hr]]</f>
        <v>0.3921</v>
      </c>
    </row>
    <row r="218" spans="1:22" x14ac:dyDescent="0.25">
      <c r="A218" s="1">
        <v>45676</v>
      </c>
      <c r="B218" s="1" t="str">
        <f>TEXT(Table1[[#This Row],[Date]],"mm")</f>
        <v>01</v>
      </c>
      <c r="C218" t="s">
        <v>22</v>
      </c>
      <c r="D218" t="s">
        <v>20</v>
      </c>
      <c r="E218">
        <v>36.28</v>
      </c>
      <c r="F218">
        <v>7.1</v>
      </c>
      <c r="G218">
        <v>0.9</v>
      </c>
      <c r="H218">
        <v>28.36</v>
      </c>
      <c r="I218">
        <v>27.55</v>
      </c>
      <c r="J218">
        <v>0.81</v>
      </c>
      <c r="K218">
        <v>97.14</v>
      </c>
      <c r="L218">
        <v>88.75</v>
      </c>
      <c r="M218">
        <v>89.21</v>
      </c>
      <c r="N218">
        <v>76.91</v>
      </c>
      <c r="O218">
        <v>32.770000000000003</v>
      </c>
      <c r="P218">
        <v>2715.55</v>
      </c>
      <c r="Q218" s="42">
        <f>Table1[[#This Row],[Steam_Consumed_t]]/Table1[[#This Row],[Production_t]]</f>
        <v>1.1555007052186179</v>
      </c>
      <c r="R218" s="37">
        <f>Table1[[#This Row],[Power_Consumed_kWh]]/Table1[[#This Row],[Production_t]]</f>
        <v>95.752820874471098</v>
      </c>
      <c r="S218" t="str">
        <f>IF(Table1[[#This Row],[Quality_pct]]&lt;96,"Below Spec","Ok")</f>
        <v>Ok</v>
      </c>
      <c r="T218" t="str">
        <f>IF(Table1[Steam_Consumed_t]&gt;$O$4383,"ABNORMAL","NORMAL")</f>
        <v>NORMAL</v>
      </c>
      <c r="U218" t="str">
        <f>IF(Table1[Power_Consumed_kWh]&gt;$P$4383,"ABNORMAL","NORMAL")</f>
        <v>NORMAL</v>
      </c>
      <c r="V218">
        <f>(Table1[[#This Row],[Target_Production_t]]/8)*Table1[[#This Row],[Downtime_hr]]</f>
        <v>4.0815000000000001</v>
      </c>
    </row>
    <row r="219" spans="1:22" x14ac:dyDescent="0.25">
      <c r="A219" s="1">
        <v>45676</v>
      </c>
      <c r="B219" s="1" t="str">
        <f>TEXT(Table1[[#This Row],[Date]],"mm")</f>
        <v>01</v>
      </c>
      <c r="C219" t="s">
        <v>23</v>
      </c>
      <c r="D219" t="s">
        <v>20</v>
      </c>
      <c r="E219">
        <v>44.34</v>
      </c>
      <c r="F219">
        <v>7.2</v>
      </c>
      <c r="G219">
        <v>0.8</v>
      </c>
      <c r="H219">
        <v>37.340000000000003</v>
      </c>
      <c r="I219">
        <v>36.869999999999997</v>
      </c>
      <c r="J219">
        <v>0.47</v>
      </c>
      <c r="K219">
        <v>98.73</v>
      </c>
      <c r="L219">
        <v>90</v>
      </c>
      <c r="M219">
        <v>91.61</v>
      </c>
      <c r="N219">
        <v>81.400000000000006</v>
      </c>
      <c r="O219">
        <v>4.4000000000000004</v>
      </c>
      <c r="P219">
        <v>1610.09</v>
      </c>
      <c r="Q219" s="42">
        <f>Table1[[#This Row],[Steam_Consumed_t]]/Table1[[#This Row],[Production_t]]</f>
        <v>0.11783610069630424</v>
      </c>
      <c r="R219" s="37">
        <f>Table1[[#This Row],[Power_Consumed_kWh]]/Table1[[#This Row],[Production_t]]</f>
        <v>43.119710765934649</v>
      </c>
      <c r="S219" t="str">
        <f>IF(Table1[[#This Row],[Quality_pct]]&lt;96,"Below Spec","Ok")</f>
        <v>Ok</v>
      </c>
      <c r="T219" t="str">
        <f>IF(Table1[Steam_Consumed_t]&gt;$O$4383,"ABNORMAL","NORMAL")</f>
        <v>NORMAL</v>
      </c>
      <c r="U219" t="str">
        <f>IF(Table1[Power_Consumed_kWh]&gt;$P$4383,"ABNORMAL","NORMAL")</f>
        <v>NORMAL</v>
      </c>
      <c r="V219">
        <f>(Table1[[#This Row],[Target_Production_t]]/8)*Table1[[#This Row],[Downtime_hr]]</f>
        <v>4.4340000000000002</v>
      </c>
    </row>
    <row r="220" spans="1:22" x14ac:dyDescent="0.25">
      <c r="A220" s="1">
        <v>45676</v>
      </c>
      <c r="B220" s="1" t="str">
        <f>TEXT(Table1[[#This Row],[Date]],"mm")</f>
        <v>01</v>
      </c>
      <c r="C220" t="s">
        <v>23</v>
      </c>
      <c r="D220" t="s">
        <v>19</v>
      </c>
      <c r="E220">
        <v>45.74</v>
      </c>
      <c r="F220">
        <v>7.28</v>
      </c>
      <c r="G220">
        <v>0.72</v>
      </c>
      <c r="H220">
        <v>36.24</v>
      </c>
      <c r="I220">
        <v>36.229999999999997</v>
      </c>
      <c r="J220">
        <v>0.01</v>
      </c>
      <c r="K220">
        <v>99.98</v>
      </c>
      <c r="L220">
        <v>91</v>
      </c>
      <c r="M220">
        <v>100.19</v>
      </c>
      <c r="N220">
        <v>91.15</v>
      </c>
      <c r="O220">
        <v>1.83</v>
      </c>
      <c r="P220">
        <v>1506.59</v>
      </c>
      <c r="Q220" s="42">
        <f>Table1[[#This Row],[Steam_Consumed_t]]/Table1[[#This Row],[Production_t]]</f>
        <v>5.0496688741721855E-2</v>
      </c>
      <c r="R220" s="37">
        <f>Table1[[#This Row],[Power_Consumed_kWh]]/Table1[[#This Row],[Production_t]]</f>
        <v>41.572571743929352</v>
      </c>
      <c r="S220" t="str">
        <f>IF(Table1[[#This Row],[Quality_pct]]&lt;96,"Below Spec","Ok")</f>
        <v>Ok</v>
      </c>
      <c r="T220" t="str">
        <f>IF(Table1[Steam_Consumed_t]&gt;$O$4383,"ABNORMAL","NORMAL")</f>
        <v>NORMAL</v>
      </c>
      <c r="U220" t="str">
        <f>IF(Table1[Power_Consumed_kWh]&gt;$P$4383,"ABNORMAL","NORMAL")</f>
        <v>NORMAL</v>
      </c>
      <c r="V220">
        <f>(Table1[[#This Row],[Target_Production_t]]/8)*Table1[[#This Row],[Downtime_hr]]</f>
        <v>4.1166</v>
      </c>
    </row>
    <row r="221" spans="1:22" x14ac:dyDescent="0.25">
      <c r="A221" s="1">
        <v>45676</v>
      </c>
      <c r="B221" s="1" t="str">
        <f>TEXT(Table1[[#This Row],[Date]],"mm")</f>
        <v>01</v>
      </c>
      <c r="C221" t="s">
        <v>17</v>
      </c>
      <c r="D221" t="s">
        <v>20</v>
      </c>
      <c r="E221">
        <v>42.33</v>
      </c>
      <c r="F221">
        <v>7.44</v>
      </c>
      <c r="G221">
        <v>0.56000000000000005</v>
      </c>
      <c r="H221">
        <v>38.49</v>
      </c>
      <c r="I221">
        <v>38.04</v>
      </c>
      <c r="J221">
        <v>0.45</v>
      </c>
      <c r="K221">
        <v>98.84</v>
      </c>
      <c r="L221">
        <v>93</v>
      </c>
      <c r="M221">
        <v>93.29</v>
      </c>
      <c r="N221">
        <v>85.75</v>
      </c>
      <c r="O221">
        <v>31.93</v>
      </c>
      <c r="P221">
        <v>2902.52</v>
      </c>
      <c r="Q221" s="42">
        <f>Table1[[#This Row],[Steam_Consumed_t]]/Table1[[#This Row],[Production_t]]</f>
        <v>0.82956612107040784</v>
      </c>
      <c r="R221" s="37">
        <f>Table1[[#This Row],[Power_Consumed_kWh]]/Table1[[#This Row],[Production_t]]</f>
        <v>75.409716809560919</v>
      </c>
      <c r="S221" t="str">
        <f>IF(Table1[[#This Row],[Quality_pct]]&lt;96,"Below Spec","Ok")</f>
        <v>Ok</v>
      </c>
      <c r="T221" t="str">
        <f>IF(Table1[Steam_Consumed_t]&gt;$O$4383,"ABNORMAL","NORMAL")</f>
        <v>NORMAL</v>
      </c>
      <c r="U221" t="str">
        <f>IF(Table1[Power_Consumed_kWh]&gt;$P$4383,"ABNORMAL","NORMAL")</f>
        <v>NORMAL</v>
      </c>
      <c r="V221">
        <f>(Table1[[#This Row],[Target_Production_t]]/8)*Table1[[#This Row],[Downtime_hr]]</f>
        <v>2.9631000000000003</v>
      </c>
    </row>
    <row r="222" spans="1:22" x14ac:dyDescent="0.25">
      <c r="A222" s="1">
        <v>45676</v>
      </c>
      <c r="B222" s="1" t="str">
        <f>TEXT(Table1[[#This Row],[Date]],"mm")</f>
        <v>01</v>
      </c>
      <c r="C222" t="s">
        <v>22</v>
      </c>
      <c r="D222" t="s">
        <v>19</v>
      </c>
      <c r="E222">
        <v>37.42</v>
      </c>
      <c r="F222">
        <v>7.44</v>
      </c>
      <c r="G222">
        <v>0.56000000000000005</v>
      </c>
      <c r="H222">
        <v>31.23</v>
      </c>
      <c r="I222">
        <v>30.99</v>
      </c>
      <c r="J222">
        <v>0.23</v>
      </c>
      <c r="K222">
        <v>99.26</v>
      </c>
      <c r="L222">
        <v>93</v>
      </c>
      <c r="M222">
        <v>96.59</v>
      </c>
      <c r="N222">
        <v>89.17</v>
      </c>
      <c r="O222">
        <v>33.71</v>
      </c>
      <c r="P222">
        <v>2938.09</v>
      </c>
      <c r="Q222" s="42">
        <f>Table1[[#This Row],[Steam_Consumed_t]]/Table1[[#This Row],[Production_t]]</f>
        <v>1.079410822926673</v>
      </c>
      <c r="R222" s="37">
        <f>Table1[[#This Row],[Power_Consumed_kWh]]/Table1[[#This Row],[Production_t]]</f>
        <v>94.079090617995519</v>
      </c>
      <c r="S222" t="str">
        <f>IF(Table1[[#This Row],[Quality_pct]]&lt;96,"Below Spec","Ok")</f>
        <v>Ok</v>
      </c>
      <c r="T222" t="str">
        <f>IF(Table1[Steam_Consumed_t]&gt;$O$4383,"ABNORMAL","NORMAL")</f>
        <v>NORMAL</v>
      </c>
      <c r="U222" t="str">
        <f>IF(Table1[Power_Consumed_kWh]&gt;$P$4383,"ABNORMAL","NORMAL")</f>
        <v>NORMAL</v>
      </c>
      <c r="V222">
        <f>(Table1[[#This Row],[Target_Production_t]]/8)*Table1[[#This Row],[Downtime_hr]]</f>
        <v>2.6194000000000002</v>
      </c>
    </row>
    <row r="223" spans="1:22" x14ac:dyDescent="0.25">
      <c r="A223" s="1">
        <v>45676</v>
      </c>
      <c r="B223" s="1" t="str">
        <f>TEXT(Table1[[#This Row],[Date]],"mm")</f>
        <v>01</v>
      </c>
      <c r="C223" t="s">
        <v>21</v>
      </c>
      <c r="D223" t="s">
        <v>20</v>
      </c>
      <c r="E223">
        <v>38.299999999999997</v>
      </c>
      <c r="F223">
        <v>7.54</v>
      </c>
      <c r="G223">
        <v>0.46</v>
      </c>
      <c r="H223">
        <v>35.08</v>
      </c>
      <c r="I223">
        <v>34.35</v>
      </c>
      <c r="J223">
        <v>0.73</v>
      </c>
      <c r="K223">
        <v>97.92</v>
      </c>
      <c r="L223">
        <v>94.25</v>
      </c>
      <c r="M223">
        <v>93.33</v>
      </c>
      <c r="N223">
        <v>86.13</v>
      </c>
      <c r="O223">
        <v>50.58</v>
      </c>
      <c r="P223">
        <v>4237</v>
      </c>
      <c r="Q223" s="42">
        <f>Table1[[#This Row],[Steam_Consumed_t]]/Table1[[#This Row],[Production_t]]</f>
        <v>1.4418472063854049</v>
      </c>
      <c r="R223" s="37">
        <f>Table1[[#This Row],[Power_Consumed_kWh]]/Table1[[#This Row],[Production_t]]</f>
        <v>120.78107183580389</v>
      </c>
      <c r="S223" t="str">
        <f>IF(Table1[[#This Row],[Quality_pct]]&lt;96,"Below Spec","Ok")</f>
        <v>Ok</v>
      </c>
      <c r="T223" t="str">
        <f>IF(Table1[Steam_Consumed_t]&gt;$O$4383,"ABNORMAL","NORMAL")</f>
        <v>NORMAL</v>
      </c>
      <c r="U223" t="str">
        <f>IF(Table1[Power_Consumed_kWh]&gt;$P$4383,"ABNORMAL","NORMAL")</f>
        <v>ABNORMAL</v>
      </c>
      <c r="V223">
        <f>(Table1[[#This Row],[Target_Production_t]]/8)*Table1[[#This Row],[Downtime_hr]]</f>
        <v>2.2022499999999998</v>
      </c>
    </row>
    <row r="224" spans="1:22" x14ac:dyDescent="0.25">
      <c r="A224" s="1">
        <v>45676</v>
      </c>
      <c r="B224" s="1" t="str">
        <f>TEXT(Table1[[#This Row],[Date]],"mm")</f>
        <v>01</v>
      </c>
      <c r="C224" t="s">
        <v>17</v>
      </c>
      <c r="D224" t="s">
        <v>18</v>
      </c>
      <c r="E224">
        <v>44.32</v>
      </c>
      <c r="F224">
        <v>7.68</v>
      </c>
      <c r="G224">
        <v>0.32</v>
      </c>
      <c r="H224">
        <v>38.35</v>
      </c>
      <c r="I224">
        <v>36.07</v>
      </c>
      <c r="J224">
        <v>2.27</v>
      </c>
      <c r="K224">
        <v>94.07</v>
      </c>
      <c r="L224">
        <v>96</v>
      </c>
      <c r="M224">
        <v>90.89</v>
      </c>
      <c r="N224">
        <v>82.08</v>
      </c>
      <c r="O224">
        <v>33.119999999999997</v>
      </c>
      <c r="P224">
        <v>3071.62</v>
      </c>
      <c r="Q224" s="42">
        <f>Table1[[#This Row],[Steam_Consumed_t]]/Table1[[#This Row],[Production_t]]</f>
        <v>0.86362451108213811</v>
      </c>
      <c r="R224" s="37">
        <f>Table1[[#This Row],[Power_Consumed_kWh]]/Table1[[#This Row],[Production_t]]</f>
        <v>80.094393741851363</v>
      </c>
      <c r="S224" t="str">
        <f>IF(Table1[[#This Row],[Quality_pct]]&lt;96,"Below Spec","Ok")</f>
        <v>Below Spec</v>
      </c>
      <c r="T224" t="str">
        <f>IF(Table1[Steam_Consumed_t]&gt;$O$4383,"ABNORMAL","NORMAL")</f>
        <v>NORMAL</v>
      </c>
      <c r="U224" t="str">
        <f>IF(Table1[Power_Consumed_kWh]&gt;$P$4383,"ABNORMAL","NORMAL")</f>
        <v>NORMAL</v>
      </c>
      <c r="V224">
        <f>(Table1[[#This Row],[Target_Production_t]]/8)*Table1[[#This Row],[Downtime_hr]]</f>
        <v>1.7728000000000002</v>
      </c>
    </row>
    <row r="225" spans="1:22" x14ac:dyDescent="0.25">
      <c r="A225" s="1">
        <v>45676</v>
      </c>
      <c r="B225" s="1" t="str">
        <f>TEXT(Table1[[#This Row],[Date]],"mm")</f>
        <v>01</v>
      </c>
      <c r="C225" t="s">
        <v>22</v>
      </c>
      <c r="D225" t="s">
        <v>18</v>
      </c>
      <c r="E225">
        <v>37.99</v>
      </c>
      <c r="F225">
        <v>7.68</v>
      </c>
      <c r="G225">
        <v>0.32</v>
      </c>
      <c r="H225">
        <v>33.94</v>
      </c>
      <c r="I225">
        <v>32.979999999999997</v>
      </c>
      <c r="J225">
        <v>0.96</v>
      </c>
      <c r="K225">
        <v>97.17</v>
      </c>
      <c r="L225">
        <v>96</v>
      </c>
      <c r="M225">
        <v>94.03</v>
      </c>
      <c r="N225">
        <v>87.71</v>
      </c>
      <c r="O225">
        <v>38.11</v>
      </c>
      <c r="P225">
        <v>3212.08</v>
      </c>
      <c r="Q225" s="42">
        <f>Table1[[#This Row],[Steam_Consumed_t]]/Table1[[#This Row],[Production_t]]</f>
        <v>1.1228638774307602</v>
      </c>
      <c r="R225" s="37">
        <f>Table1[[#This Row],[Power_Consumed_kWh]]/Table1[[#This Row],[Production_t]]</f>
        <v>94.639952857984682</v>
      </c>
      <c r="S225" t="str">
        <f>IF(Table1[[#This Row],[Quality_pct]]&lt;96,"Below Spec","Ok")</f>
        <v>Ok</v>
      </c>
      <c r="T225" t="str">
        <f>IF(Table1[Steam_Consumed_t]&gt;$O$4383,"ABNORMAL","NORMAL")</f>
        <v>NORMAL</v>
      </c>
      <c r="U225" t="str">
        <f>IF(Table1[Power_Consumed_kWh]&gt;$P$4383,"ABNORMAL","NORMAL")</f>
        <v>NORMAL</v>
      </c>
      <c r="V225">
        <f>(Table1[[#This Row],[Target_Production_t]]/8)*Table1[[#This Row],[Downtime_hr]]</f>
        <v>1.5196000000000001</v>
      </c>
    </row>
    <row r="226" spans="1:22" x14ac:dyDescent="0.25">
      <c r="A226" s="1">
        <v>45676</v>
      </c>
      <c r="B226" s="1" t="str">
        <f>TEXT(Table1[[#This Row],[Date]],"mm")</f>
        <v>01</v>
      </c>
      <c r="C226" t="s">
        <v>17</v>
      </c>
      <c r="D226" t="s">
        <v>19</v>
      </c>
      <c r="E226">
        <v>43.66</v>
      </c>
      <c r="F226">
        <v>7.76</v>
      </c>
      <c r="G226">
        <v>0.24</v>
      </c>
      <c r="H226">
        <v>40.33</v>
      </c>
      <c r="I226">
        <v>38.840000000000003</v>
      </c>
      <c r="J226">
        <v>1.49</v>
      </c>
      <c r="K226">
        <v>96.31</v>
      </c>
      <c r="L226">
        <v>97</v>
      </c>
      <c r="M226">
        <v>103</v>
      </c>
      <c r="N226">
        <v>96.22</v>
      </c>
      <c r="O226">
        <v>33.74</v>
      </c>
      <c r="P226">
        <v>3302.02</v>
      </c>
      <c r="Q226" s="42">
        <f>Table1[[#This Row],[Steam_Consumed_t]]/Table1[[#This Row],[Production_t]]</f>
        <v>0.83659806595586417</v>
      </c>
      <c r="R226" s="37">
        <f>Table1[[#This Row],[Power_Consumed_kWh]]/Table1[[#This Row],[Production_t]]</f>
        <v>81.875030994297049</v>
      </c>
      <c r="S226" t="str">
        <f>IF(Table1[[#This Row],[Quality_pct]]&lt;96,"Below Spec","Ok")</f>
        <v>Ok</v>
      </c>
      <c r="T226" t="str">
        <f>IF(Table1[Steam_Consumed_t]&gt;$O$4383,"ABNORMAL","NORMAL")</f>
        <v>NORMAL</v>
      </c>
      <c r="U226" t="str">
        <f>IF(Table1[Power_Consumed_kWh]&gt;$P$4383,"ABNORMAL","NORMAL")</f>
        <v>NORMAL</v>
      </c>
      <c r="V226">
        <f>(Table1[[#This Row],[Target_Production_t]]/8)*Table1[[#This Row],[Downtime_hr]]</f>
        <v>1.3097999999999999</v>
      </c>
    </row>
    <row r="227" spans="1:22" x14ac:dyDescent="0.25">
      <c r="A227" s="1">
        <v>45676</v>
      </c>
      <c r="B227" s="1" t="str">
        <f>TEXT(Table1[[#This Row],[Date]],"mm")</f>
        <v>01</v>
      </c>
      <c r="C227" t="s">
        <v>21</v>
      </c>
      <c r="D227" t="s">
        <v>18</v>
      </c>
      <c r="E227">
        <v>40.1</v>
      </c>
      <c r="F227">
        <v>7.81</v>
      </c>
      <c r="G227">
        <v>0.19</v>
      </c>
      <c r="H227">
        <v>35.840000000000003</v>
      </c>
      <c r="I227">
        <v>35.5</v>
      </c>
      <c r="J227">
        <v>0.34</v>
      </c>
      <c r="K227">
        <v>99.06</v>
      </c>
      <c r="L227">
        <v>97.62</v>
      </c>
      <c r="M227">
        <v>93.55</v>
      </c>
      <c r="N227">
        <v>90.47</v>
      </c>
      <c r="O227">
        <v>51.45</v>
      </c>
      <c r="P227">
        <v>4280.6899999999996</v>
      </c>
      <c r="Q227" s="42">
        <f>Table1[[#This Row],[Steam_Consumed_t]]/Table1[[#This Row],[Production_t]]</f>
        <v>1.435546875</v>
      </c>
      <c r="R227" s="37">
        <f>Table1[[#This Row],[Power_Consumed_kWh]]/Table1[[#This Row],[Production_t]]</f>
        <v>119.43889508928569</v>
      </c>
      <c r="S227" t="str">
        <f>IF(Table1[[#This Row],[Quality_pct]]&lt;96,"Below Spec","Ok")</f>
        <v>Ok</v>
      </c>
      <c r="T227" t="str">
        <f>IF(Table1[Steam_Consumed_t]&gt;$O$4383,"ABNORMAL","NORMAL")</f>
        <v>NORMAL</v>
      </c>
      <c r="U227" t="str">
        <f>IF(Table1[Power_Consumed_kWh]&gt;$P$4383,"ABNORMAL","NORMAL")</f>
        <v>ABNORMAL</v>
      </c>
      <c r="V227">
        <f>(Table1[[#This Row],[Target_Production_t]]/8)*Table1[[#This Row],[Downtime_hr]]</f>
        <v>0.95237500000000008</v>
      </c>
    </row>
    <row r="228" spans="1:22" x14ac:dyDescent="0.25">
      <c r="A228" s="1">
        <v>45676</v>
      </c>
      <c r="B228" s="1" t="str">
        <f>TEXT(Table1[[#This Row],[Date]],"mm")</f>
        <v>01</v>
      </c>
      <c r="C228" t="s">
        <v>21</v>
      </c>
      <c r="D228" t="s">
        <v>19</v>
      </c>
      <c r="E228">
        <v>39.5</v>
      </c>
      <c r="F228">
        <v>7.83</v>
      </c>
      <c r="G228">
        <v>0.17</v>
      </c>
      <c r="H228">
        <v>34.869999999999997</v>
      </c>
      <c r="I228">
        <v>34.17</v>
      </c>
      <c r="J228">
        <v>0.69</v>
      </c>
      <c r="K228">
        <v>98.01</v>
      </c>
      <c r="L228">
        <v>97.88</v>
      </c>
      <c r="M228">
        <v>93.84</v>
      </c>
      <c r="N228">
        <v>90.01</v>
      </c>
      <c r="O228">
        <v>51.58</v>
      </c>
      <c r="P228">
        <v>4303.55</v>
      </c>
      <c r="Q228" s="42">
        <f>Table1[[#This Row],[Steam_Consumed_t]]/Table1[[#This Row],[Production_t]]</f>
        <v>1.4792084886722112</v>
      </c>
      <c r="R228" s="37">
        <f>Table1[[#This Row],[Power_Consumed_kWh]]/Table1[[#This Row],[Production_t]]</f>
        <v>123.41697734442215</v>
      </c>
      <c r="S228" t="str">
        <f>IF(Table1[[#This Row],[Quality_pct]]&lt;96,"Below Spec","Ok")</f>
        <v>Ok</v>
      </c>
      <c r="T228" t="str">
        <f>IF(Table1[Steam_Consumed_t]&gt;$O$4383,"ABNORMAL","NORMAL")</f>
        <v>ABNORMAL</v>
      </c>
      <c r="U228" t="str">
        <f>IF(Table1[Power_Consumed_kWh]&gt;$P$4383,"ABNORMAL","NORMAL")</f>
        <v>ABNORMAL</v>
      </c>
      <c r="V228">
        <f>(Table1[[#This Row],[Target_Production_t]]/8)*Table1[[#This Row],[Downtime_hr]]</f>
        <v>0.83937500000000009</v>
      </c>
    </row>
    <row r="229" spans="1:22" x14ac:dyDescent="0.25">
      <c r="A229" s="1">
        <v>45676</v>
      </c>
      <c r="B229" s="1" t="str">
        <f>TEXT(Table1[[#This Row],[Date]],"mm")</f>
        <v>01</v>
      </c>
      <c r="C229" t="s">
        <v>23</v>
      </c>
      <c r="D229" t="s">
        <v>18</v>
      </c>
      <c r="E229">
        <v>46.43</v>
      </c>
      <c r="F229">
        <v>7.9</v>
      </c>
      <c r="G229">
        <v>0.1</v>
      </c>
      <c r="H229">
        <v>43.06</v>
      </c>
      <c r="I229">
        <v>42.01</v>
      </c>
      <c r="J229">
        <v>1.05</v>
      </c>
      <c r="K229">
        <v>97.56</v>
      </c>
      <c r="L229">
        <v>98.75</v>
      </c>
      <c r="M229">
        <v>95.5</v>
      </c>
      <c r="N229">
        <v>92</v>
      </c>
      <c r="O229">
        <v>5.57</v>
      </c>
      <c r="P229">
        <v>1873.71</v>
      </c>
      <c r="Q229" s="42">
        <f>Table1[[#This Row],[Steam_Consumed_t]]/Table1[[#This Row],[Production_t]]</f>
        <v>0.12935438922433815</v>
      </c>
      <c r="R229" s="37">
        <f>Table1[[#This Row],[Power_Consumed_kWh]]/Table1[[#This Row],[Production_t]]</f>
        <v>43.513934045517878</v>
      </c>
      <c r="S229" t="str">
        <f>IF(Table1[[#This Row],[Quality_pct]]&lt;96,"Below Spec","Ok")</f>
        <v>Ok</v>
      </c>
      <c r="T229" t="str">
        <f>IF(Table1[Steam_Consumed_t]&gt;$O$4383,"ABNORMAL","NORMAL")</f>
        <v>NORMAL</v>
      </c>
      <c r="U229" t="str">
        <f>IF(Table1[Power_Consumed_kWh]&gt;$P$4383,"ABNORMAL","NORMAL")</f>
        <v>NORMAL</v>
      </c>
      <c r="V229">
        <f>(Table1[[#This Row],[Target_Production_t]]/8)*Table1[[#This Row],[Downtime_hr]]</f>
        <v>0.58037499999999997</v>
      </c>
    </row>
    <row r="230" spans="1:22" x14ac:dyDescent="0.25">
      <c r="A230" s="1">
        <v>45677</v>
      </c>
      <c r="B230" s="1" t="str">
        <f>TEXT(Table1[[#This Row],[Date]],"mm")</f>
        <v>01</v>
      </c>
      <c r="C230" t="s">
        <v>22</v>
      </c>
      <c r="D230" t="s">
        <v>19</v>
      </c>
      <c r="E230">
        <v>36.5</v>
      </c>
      <c r="F230">
        <v>7.04</v>
      </c>
      <c r="G230">
        <v>0.96</v>
      </c>
      <c r="H230">
        <v>31.32</v>
      </c>
      <c r="I230">
        <v>30.57</v>
      </c>
      <c r="J230">
        <v>0.75</v>
      </c>
      <c r="K230">
        <v>97.59</v>
      </c>
      <c r="L230">
        <v>88</v>
      </c>
      <c r="M230">
        <v>94.96</v>
      </c>
      <c r="N230">
        <v>81.55</v>
      </c>
      <c r="O230">
        <v>35.14</v>
      </c>
      <c r="P230">
        <v>2987.16</v>
      </c>
      <c r="Q230" s="42">
        <f>Table1[[#This Row],[Steam_Consumed_t]]/Table1[[#This Row],[Production_t]]</f>
        <v>1.1219667943805876</v>
      </c>
      <c r="R230" s="37">
        <f>Table1[[#This Row],[Power_Consumed_kWh]]/Table1[[#This Row],[Production_t]]</f>
        <v>95.375478927203062</v>
      </c>
      <c r="S230" t="str">
        <f>IF(Table1[[#This Row],[Quality_pct]]&lt;96,"Below Spec","Ok")</f>
        <v>Ok</v>
      </c>
      <c r="T230" t="str">
        <f>IF(Table1[Steam_Consumed_t]&gt;$O$4383,"ABNORMAL","NORMAL")</f>
        <v>NORMAL</v>
      </c>
      <c r="U230" t="str">
        <f>IF(Table1[Power_Consumed_kWh]&gt;$P$4383,"ABNORMAL","NORMAL")</f>
        <v>NORMAL</v>
      </c>
      <c r="V230">
        <f>(Table1[[#This Row],[Target_Production_t]]/8)*Table1[[#This Row],[Downtime_hr]]</f>
        <v>4.38</v>
      </c>
    </row>
    <row r="231" spans="1:22" x14ac:dyDescent="0.25">
      <c r="A231" s="1">
        <v>45677</v>
      </c>
      <c r="B231" s="1" t="str">
        <f>TEXT(Table1[[#This Row],[Date]],"mm")</f>
        <v>01</v>
      </c>
      <c r="C231" t="s">
        <v>22</v>
      </c>
      <c r="D231" t="s">
        <v>20</v>
      </c>
      <c r="E231">
        <v>35.39</v>
      </c>
      <c r="F231">
        <v>7.09</v>
      </c>
      <c r="G231">
        <v>0.91</v>
      </c>
      <c r="H231">
        <v>31.75</v>
      </c>
      <c r="I231">
        <v>31.36</v>
      </c>
      <c r="J231">
        <v>0.39</v>
      </c>
      <c r="K231">
        <v>98.76</v>
      </c>
      <c r="L231">
        <v>88.62</v>
      </c>
      <c r="M231">
        <v>89.84</v>
      </c>
      <c r="N231">
        <v>78.63</v>
      </c>
      <c r="O231">
        <v>35.29</v>
      </c>
      <c r="P231">
        <v>3083.59</v>
      </c>
      <c r="Q231" s="42">
        <f>Table1[[#This Row],[Steam_Consumed_t]]/Table1[[#This Row],[Production_t]]</f>
        <v>1.111496062992126</v>
      </c>
      <c r="R231" s="37">
        <f>Table1[[#This Row],[Power_Consumed_kWh]]/Table1[[#This Row],[Production_t]]</f>
        <v>97.12094488188977</v>
      </c>
      <c r="S231" t="str">
        <f>IF(Table1[[#This Row],[Quality_pct]]&lt;96,"Below Spec","Ok")</f>
        <v>Ok</v>
      </c>
      <c r="T231" t="str">
        <f>IF(Table1[Steam_Consumed_t]&gt;$O$4383,"ABNORMAL","NORMAL")</f>
        <v>NORMAL</v>
      </c>
      <c r="U231" t="str">
        <f>IF(Table1[Power_Consumed_kWh]&gt;$P$4383,"ABNORMAL","NORMAL")</f>
        <v>NORMAL</v>
      </c>
      <c r="V231">
        <f>(Table1[[#This Row],[Target_Production_t]]/8)*Table1[[#This Row],[Downtime_hr]]</f>
        <v>4.0256125000000003</v>
      </c>
    </row>
    <row r="232" spans="1:22" x14ac:dyDescent="0.25">
      <c r="A232" s="1">
        <v>45677</v>
      </c>
      <c r="B232" s="1" t="str">
        <f>TEXT(Table1[[#This Row],[Date]],"mm")</f>
        <v>01</v>
      </c>
      <c r="C232" t="s">
        <v>23</v>
      </c>
      <c r="D232" t="s">
        <v>20</v>
      </c>
      <c r="E232">
        <v>43.25</v>
      </c>
      <c r="F232">
        <v>7.22</v>
      </c>
      <c r="G232">
        <v>0.78</v>
      </c>
      <c r="H232">
        <v>36.85</v>
      </c>
      <c r="I232">
        <v>36.82</v>
      </c>
      <c r="J232">
        <v>0.03</v>
      </c>
      <c r="K232">
        <v>99.93</v>
      </c>
      <c r="L232">
        <v>90.25</v>
      </c>
      <c r="M232">
        <v>96.49</v>
      </c>
      <c r="N232">
        <v>87.02</v>
      </c>
      <c r="O232">
        <v>5.22</v>
      </c>
      <c r="P232">
        <v>1601.16</v>
      </c>
      <c r="Q232" s="42">
        <f>Table1[[#This Row],[Steam_Consumed_t]]/Table1[[#This Row],[Production_t]]</f>
        <v>0.14165535956580733</v>
      </c>
      <c r="R232" s="37">
        <f>Table1[[#This Row],[Power_Consumed_kWh]]/Table1[[#This Row],[Production_t]]</f>
        <v>43.450746268656715</v>
      </c>
      <c r="S232" t="str">
        <f>IF(Table1[[#This Row],[Quality_pct]]&lt;96,"Below Spec","Ok")</f>
        <v>Ok</v>
      </c>
      <c r="T232" t="str">
        <f>IF(Table1[Steam_Consumed_t]&gt;$O$4383,"ABNORMAL","NORMAL")</f>
        <v>NORMAL</v>
      </c>
      <c r="U232" t="str">
        <f>IF(Table1[Power_Consumed_kWh]&gt;$P$4383,"ABNORMAL","NORMAL")</f>
        <v>NORMAL</v>
      </c>
      <c r="V232">
        <f>(Table1[[#This Row],[Target_Production_t]]/8)*Table1[[#This Row],[Downtime_hr]]</f>
        <v>4.2168749999999999</v>
      </c>
    </row>
    <row r="233" spans="1:22" x14ac:dyDescent="0.25">
      <c r="A233" s="1">
        <v>45677</v>
      </c>
      <c r="B233" s="1" t="str">
        <f>TEXT(Table1[[#This Row],[Date]],"mm")</f>
        <v>01</v>
      </c>
      <c r="C233" t="s">
        <v>17</v>
      </c>
      <c r="D233" t="s">
        <v>18</v>
      </c>
      <c r="E233">
        <v>43.23</v>
      </c>
      <c r="F233">
        <v>7.44</v>
      </c>
      <c r="G233">
        <v>0.56000000000000005</v>
      </c>
      <c r="H233">
        <v>35.590000000000003</v>
      </c>
      <c r="I233">
        <v>34.93</v>
      </c>
      <c r="J233">
        <v>0.66</v>
      </c>
      <c r="K233">
        <v>98.15</v>
      </c>
      <c r="L233">
        <v>93</v>
      </c>
      <c r="M233">
        <v>91.58</v>
      </c>
      <c r="N233">
        <v>83.59</v>
      </c>
      <c r="O233">
        <v>28.39</v>
      </c>
      <c r="P233">
        <v>2891.07</v>
      </c>
      <c r="Q233" s="42">
        <f>Table1[[#This Row],[Steam_Consumed_t]]/Table1[[#This Row],[Production_t]]</f>
        <v>0.79769598201742054</v>
      </c>
      <c r="R233" s="37">
        <f>Table1[[#This Row],[Power_Consumed_kWh]]/Table1[[#This Row],[Production_t]]</f>
        <v>81.232649620679965</v>
      </c>
      <c r="S233" t="str">
        <f>IF(Table1[[#This Row],[Quality_pct]]&lt;96,"Below Spec","Ok")</f>
        <v>Ok</v>
      </c>
      <c r="T233" t="str">
        <f>IF(Table1[Steam_Consumed_t]&gt;$O$4383,"ABNORMAL","NORMAL")</f>
        <v>NORMAL</v>
      </c>
      <c r="U233" t="str">
        <f>IF(Table1[Power_Consumed_kWh]&gt;$P$4383,"ABNORMAL","NORMAL")</f>
        <v>NORMAL</v>
      </c>
      <c r="V233">
        <f>(Table1[[#This Row],[Target_Production_t]]/8)*Table1[[#This Row],[Downtime_hr]]</f>
        <v>3.0261</v>
      </c>
    </row>
    <row r="234" spans="1:22" x14ac:dyDescent="0.25">
      <c r="A234" s="1">
        <v>45677</v>
      </c>
      <c r="B234" s="1" t="str">
        <f>TEXT(Table1[[#This Row],[Date]],"mm")</f>
        <v>01</v>
      </c>
      <c r="C234" t="s">
        <v>21</v>
      </c>
      <c r="D234" t="s">
        <v>19</v>
      </c>
      <c r="E234">
        <v>38.53</v>
      </c>
      <c r="F234">
        <v>7.52</v>
      </c>
      <c r="G234">
        <v>0.48</v>
      </c>
      <c r="H234">
        <v>31.67</v>
      </c>
      <c r="I234">
        <v>31.5</v>
      </c>
      <c r="J234">
        <v>0.17</v>
      </c>
      <c r="K234">
        <v>99.45</v>
      </c>
      <c r="L234">
        <v>94</v>
      </c>
      <c r="M234">
        <v>91.01</v>
      </c>
      <c r="N234">
        <v>85.08</v>
      </c>
      <c r="O234">
        <v>45.23</v>
      </c>
      <c r="P234">
        <v>3804.89</v>
      </c>
      <c r="Q234" s="42">
        <f>Table1[[#This Row],[Steam_Consumed_t]]/Table1[[#This Row],[Production_t]]</f>
        <v>1.428165456267761</v>
      </c>
      <c r="R234" s="37">
        <f>Table1[[#This Row],[Power_Consumed_kWh]]/Table1[[#This Row],[Production_t]]</f>
        <v>120.14177455004736</v>
      </c>
      <c r="S234" t="str">
        <f>IF(Table1[[#This Row],[Quality_pct]]&lt;96,"Below Spec","Ok")</f>
        <v>Ok</v>
      </c>
      <c r="T234" t="str">
        <f>IF(Table1[Steam_Consumed_t]&gt;$O$4383,"ABNORMAL","NORMAL")</f>
        <v>NORMAL</v>
      </c>
      <c r="U234" t="str">
        <f>IF(Table1[Power_Consumed_kWh]&gt;$P$4383,"ABNORMAL","NORMAL")</f>
        <v>NORMAL</v>
      </c>
      <c r="V234">
        <f>(Table1[[#This Row],[Target_Production_t]]/8)*Table1[[#This Row],[Downtime_hr]]</f>
        <v>2.3117999999999999</v>
      </c>
    </row>
    <row r="235" spans="1:22" x14ac:dyDescent="0.25">
      <c r="A235" s="1">
        <v>45677</v>
      </c>
      <c r="B235" s="1" t="str">
        <f>TEXT(Table1[[#This Row],[Date]],"mm")</f>
        <v>01</v>
      </c>
      <c r="C235" t="s">
        <v>21</v>
      </c>
      <c r="D235" t="s">
        <v>18</v>
      </c>
      <c r="E235">
        <v>39.119999999999997</v>
      </c>
      <c r="F235">
        <v>7.54</v>
      </c>
      <c r="G235">
        <v>0.46</v>
      </c>
      <c r="H235">
        <v>35.14</v>
      </c>
      <c r="I235">
        <v>34.74</v>
      </c>
      <c r="J235">
        <v>0.4</v>
      </c>
      <c r="K235">
        <v>98.87</v>
      </c>
      <c r="L235">
        <v>94.25</v>
      </c>
      <c r="M235">
        <v>91.51</v>
      </c>
      <c r="N235">
        <v>85.28</v>
      </c>
      <c r="O235">
        <v>51.86</v>
      </c>
      <c r="P235">
        <v>4157.7700000000004</v>
      </c>
      <c r="Q235" s="42">
        <f>Table1[[#This Row],[Steam_Consumed_t]]/Table1[[#This Row],[Production_t]]</f>
        <v>1.4758110415480934</v>
      </c>
      <c r="R235" s="37">
        <f>Table1[[#This Row],[Power_Consumed_kWh]]/Table1[[#This Row],[Production_t]]</f>
        <v>118.32014797951054</v>
      </c>
      <c r="S235" t="str">
        <f>IF(Table1[[#This Row],[Quality_pct]]&lt;96,"Below Spec","Ok")</f>
        <v>Ok</v>
      </c>
      <c r="T235" t="str">
        <f>IF(Table1[Steam_Consumed_t]&gt;$O$4383,"ABNORMAL","NORMAL")</f>
        <v>ABNORMAL</v>
      </c>
      <c r="U235" t="str">
        <f>IF(Table1[Power_Consumed_kWh]&gt;$P$4383,"ABNORMAL","NORMAL")</f>
        <v>NORMAL</v>
      </c>
      <c r="V235">
        <f>(Table1[[#This Row],[Target_Production_t]]/8)*Table1[[#This Row],[Downtime_hr]]</f>
        <v>2.2494000000000001</v>
      </c>
    </row>
    <row r="236" spans="1:22" x14ac:dyDescent="0.25">
      <c r="A236" s="1">
        <v>45677</v>
      </c>
      <c r="B236" s="1" t="str">
        <f>TEXT(Table1[[#This Row],[Date]],"mm")</f>
        <v>01</v>
      </c>
      <c r="C236" t="s">
        <v>22</v>
      </c>
      <c r="D236" t="s">
        <v>18</v>
      </c>
      <c r="E236">
        <v>37.06</v>
      </c>
      <c r="F236">
        <v>7.63</v>
      </c>
      <c r="G236">
        <v>0.37</v>
      </c>
      <c r="H236">
        <v>32.51</v>
      </c>
      <c r="I236">
        <v>32.15</v>
      </c>
      <c r="J236">
        <v>0.36</v>
      </c>
      <c r="K236">
        <v>98.88</v>
      </c>
      <c r="L236">
        <v>95.38</v>
      </c>
      <c r="M236">
        <v>95.14</v>
      </c>
      <c r="N236">
        <v>89.72</v>
      </c>
      <c r="O236">
        <v>35.18</v>
      </c>
      <c r="P236">
        <v>3053.42</v>
      </c>
      <c r="Q236" s="42">
        <f>Table1[[#This Row],[Steam_Consumed_t]]/Table1[[#This Row],[Production_t]]</f>
        <v>1.0821285758228238</v>
      </c>
      <c r="R236" s="37">
        <f>Table1[[#This Row],[Power_Consumed_kWh]]/Table1[[#This Row],[Production_t]]</f>
        <v>93.922485389111046</v>
      </c>
      <c r="S236" t="str">
        <f>IF(Table1[[#This Row],[Quality_pct]]&lt;96,"Below Spec","Ok")</f>
        <v>Ok</v>
      </c>
      <c r="T236" t="str">
        <f>IF(Table1[Steam_Consumed_t]&gt;$O$4383,"ABNORMAL","NORMAL")</f>
        <v>NORMAL</v>
      </c>
      <c r="U236" t="str">
        <f>IF(Table1[Power_Consumed_kWh]&gt;$P$4383,"ABNORMAL","NORMAL")</f>
        <v>NORMAL</v>
      </c>
      <c r="V236">
        <f>(Table1[[#This Row],[Target_Production_t]]/8)*Table1[[#This Row],[Downtime_hr]]</f>
        <v>1.7140250000000001</v>
      </c>
    </row>
    <row r="237" spans="1:22" x14ac:dyDescent="0.25">
      <c r="A237" s="1">
        <v>45677</v>
      </c>
      <c r="B237" s="1" t="str">
        <f>TEXT(Table1[[#This Row],[Date]],"mm")</f>
        <v>01</v>
      </c>
      <c r="C237" t="s">
        <v>17</v>
      </c>
      <c r="D237" t="s">
        <v>20</v>
      </c>
      <c r="E237">
        <v>41.29</v>
      </c>
      <c r="F237">
        <v>7.69</v>
      </c>
      <c r="G237">
        <v>0.31</v>
      </c>
      <c r="H237">
        <v>39.19</v>
      </c>
      <c r="I237">
        <v>37.75</v>
      </c>
      <c r="J237">
        <v>1.44</v>
      </c>
      <c r="K237">
        <v>96.32</v>
      </c>
      <c r="L237">
        <v>96.12</v>
      </c>
      <c r="M237">
        <v>93.88</v>
      </c>
      <c r="N237">
        <v>86.93</v>
      </c>
      <c r="O237">
        <v>31.36</v>
      </c>
      <c r="P237">
        <v>3105.46</v>
      </c>
      <c r="Q237" s="42">
        <f>Table1[[#This Row],[Steam_Consumed_t]]/Table1[[#This Row],[Production_t]]</f>
        <v>0.80020413370757848</v>
      </c>
      <c r="R237" s="37">
        <f>Table1[[#This Row],[Power_Consumed_kWh]]/Table1[[#This Row],[Production_t]]</f>
        <v>79.241132942077073</v>
      </c>
      <c r="S237" t="str">
        <f>IF(Table1[[#This Row],[Quality_pct]]&lt;96,"Below Spec","Ok")</f>
        <v>Ok</v>
      </c>
      <c r="T237" t="str">
        <f>IF(Table1[Steam_Consumed_t]&gt;$O$4383,"ABNORMAL","NORMAL")</f>
        <v>NORMAL</v>
      </c>
      <c r="U237" t="str">
        <f>IF(Table1[Power_Consumed_kWh]&gt;$P$4383,"ABNORMAL","NORMAL")</f>
        <v>NORMAL</v>
      </c>
      <c r="V237">
        <f>(Table1[[#This Row],[Target_Production_t]]/8)*Table1[[#This Row],[Downtime_hr]]</f>
        <v>1.5999874999999999</v>
      </c>
    </row>
    <row r="238" spans="1:22" x14ac:dyDescent="0.25">
      <c r="A238" s="1">
        <v>45677</v>
      </c>
      <c r="B238" s="1" t="str">
        <f>TEXT(Table1[[#This Row],[Date]],"mm")</f>
        <v>01</v>
      </c>
      <c r="C238" t="s">
        <v>21</v>
      </c>
      <c r="D238" t="s">
        <v>20</v>
      </c>
      <c r="E238">
        <v>37.35</v>
      </c>
      <c r="F238">
        <v>7.74</v>
      </c>
      <c r="G238">
        <v>0.26</v>
      </c>
      <c r="H238">
        <v>35.200000000000003</v>
      </c>
      <c r="I238">
        <v>34.61</v>
      </c>
      <c r="J238">
        <v>0.59</v>
      </c>
      <c r="K238">
        <v>98.32</v>
      </c>
      <c r="L238">
        <v>96.75</v>
      </c>
      <c r="M238">
        <v>89.91</v>
      </c>
      <c r="N238">
        <v>85.53</v>
      </c>
      <c r="O238">
        <v>53.51</v>
      </c>
      <c r="P238">
        <v>4235.7299999999996</v>
      </c>
      <c r="Q238" s="42">
        <f>Table1[[#This Row],[Steam_Consumed_t]]/Table1[[#This Row],[Production_t]]</f>
        <v>1.5201704545454544</v>
      </c>
      <c r="R238" s="37">
        <f>Table1[[#This Row],[Power_Consumed_kWh]]/Table1[[#This Row],[Production_t]]</f>
        <v>120.33323863636362</v>
      </c>
      <c r="S238" t="str">
        <f>IF(Table1[[#This Row],[Quality_pct]]&lt;96,"Below Spec","Ok")</f>
        <v>Ok</v>
      </c>
      <c r="T238" t="str">
        <f>IF(Table1[Steam_Consumed_t]&gt;$O$4383,"ABNORMAL","NORMAL")</f>
        <v>ABNORMAL</v>
      </c>
      <c r="U238" t="str">
        <f>IF(Table1[Power_Consumed_kWh]&gt;$P$4383,"ABNORMAL","NORMAL")</f>
        <v>ABNORMAL</v>
      </c>
      <c r="V238">
        <f>(Table1[[#This Row],[Target_Production_t]]/8)*Table1[[#This Row],[Downtime_hr]]</f>
        <v>1.213875</v>
      </c>
    </row>
    <row r="239" spans="1:22" x14ac:dyDescent="0.25">
      <c r="A239" s="1">
        <v>45677</v>
      </c>
      <c r="B239" s="1" t="str">
        <f>TEXT(Table1[[#This Row],[Date]],"mm")</f>
        <v>01</v>
      </c>
      <c r="C239" t="s">
        <v>23</v>
      </c>
      <c r="D239" t="s">
        <v>19</v>
      </c>
      <c r="E239">
        <v>44.61</v>
      </c>
      <c r="F239">
        <v>7.86</v>
      </c>
      <c r="G239">
        <v>0.14000000000000001</v>
      </c>
      <c r="H239">
        <v>43.19</v>
      </c>
      <c r="I239">
        <v>42.57</v>
      </c>
      <c r="J239">
        <v>0.62</v>
      </c>
      <c r="K239">
        <v>98.57</v>
      </c>
      <c r="L239">
        <v>98.25</v>
      </c>
      <c r="M239">
        <v>96.19</v>
      </c>
      <c r="N239">
        <v>93.16</v>
      </c>
      <c r="O239">
        <v>3.79</v>
      </c>
      <c r="P239">
        <v>1913.6</v>
      </c>
      <c r="Q239" s="42">
        <f>Table1[[#This Row],[Steam_Consumed_t]]/Table1[[#This Row],[Production_t]]</f>
        <v>8.7751794396851129E-2</v>
      </c>
      <c r="R239" s="37">
        <f>Table1[[#This Row],[Power_Consumed_kWh]]/Table1[[#This Row],[Production_t]]</f>
        <v>44.306552442695072</v>
      </c>
      <c r="S239" t="str">
        <f>IF(Table1[[#This Row],[Quality_pct]]&lt;96,"Below Spec","Ok")</f>
        <v>Ok</v>
      </c>
      <c r="T239" t="str">
        <f>IF(Table1[Steam_Consumed_t]&gt;$O$4383,"ABNORMAL","NORMAL")</f>
        <v>NORMAL</v>
      </c>
      <c r="U239" t="str">
        <f>IF(Table1[Power_Consumed_kWh]&gt;$P$4383,"ABNORMAL","NORMAL")</f>
        <v>NORMAL</v>
      </c>
      <c r="V239">
        <f>(Table1[[#This Row],[Target_Production_t]]/8)*Table1[[#This Row],[Downtime_hr]]</f>
        <v>0.78067500000000012</v>
      </c>
    </row>
    <row r="240" spans="1:22" x14ac:dyDescent="0.25">
      <c r="A240" s="1">
        <v>45677</v>
      </c>
      <c r="B240" s="1" t="str">
        <f>TEXT(Table1[[#This Row],[Date]],"mm")</f>
        <v>01</v>
      </c>
      <c r="C240" t="s">
        <v>17</v>
      </c>
      <c r="D240" t="s">
        <v>19</v>
      </c>
      <c r="E240">
        <v>42.58</v>
      </c>
      <c r="F240">
        <v>7.91</v>
      </c>
      <c r="G240">
        <v>0.09</v>
      </c>
      <c r="H240">
        <v>37.81</v>
      </c>
      <c r="I240">
        <v>37.03</v>
      </c>
      <c r="J240">
        <v>0.78</v>
      </c>
      <c r="K240">
        <v>97.95</v>
      </c>
      <c r="L240">
        <v>98.88</v>
      </c>
      <c r="M240">
        <v>96.78</v>
      </c>
      <c r="N240">
        <v>93.73</v>
      </c>
      <c r="O240">
        <v>32.159999999999997</v>
      </c>
      <c r="P240">
        <v>3077.04</v>
      </c>
      <c r="Q240" s="42">
        <f>Table1[[#This Row],[Steam_Consumed_t]]/Table1[[#This Row],[Production_t]]</f>
        <v>0.85056863263686844</v>
      </c>
      <c r="R240" s="37">
        <f>Table1[[#This Row],[Power_Consumed_kWh]]/Table1[[#This Row],[Production_t]]</f>
        <v>81.381645067442463</v>
      </c>
      <c r="S240" t="str">
        <f>IF(Table1[[#This Row],[Quality_pct]]&lt;96,"Below Spec","Ok")</f>
        <v>Ok</v>
      </c>
      <c r="T240" t="str">
        <f>IF(Table1[Steam_Consumed_t]&gt;$O$4383,"ABNORMAL","NORMAL")</f>
        <v>NORMAL</v>
      </c>
      <c r="U240" t="str">
        <f>IF(Table1[Power_Consumed_kWh]&gt;$P$4383,"ABNORMAL","NORMAL")</f>
        <v>NORMAL</v>
      </c>
      <c r="V240">
        <f>(Table1[[#This Row],[Target_Production_t]]/8)*Table1[[#This Row],[Downtime_hr]]</f>
        <v>0.47902499999999998</v>
      </c>
    </row>
    <row r="241" spans="1:22" x14ac:dyDescent="0.25">
      <c r="A241" s="1">
        <v>45677</v>
      </c>
      <c r="B241" s="1" t="str">
        <f>TEXT(Table1[[#This Row],[Date]],"mm")</f>
        <v>01</v>
      </c>
      <c r="C241" t="s">
        <v>23</v>
      </c>
      <c r="D241" t="s">
        <v>18</v>
      </c>
      <c r="E241">
        <v>45.29</v>
      </c>
      <c r="F241">
        <v>8</v>
      </c>
      <c r="G241">
        <v>0</v>
      </c>
      <c r="H241">
        <v>42.1</v>
      </c>
      <c r="I241">
        <v>42.09</v>
      </c>
      <c r="J241">
        <v>0</v>
      </c>
      <c r="K241">
        <v>99.99</v>
      </c>
      <c r="L241">
        <v>100</v>
      </c>
      <c r="M241">
        <v>96.49</v>
      </c>
      <c r="N241">
        <v>96.48</v>
      </c>
      <c r="O241">
        <v>7.31</v>
      </c>
      <c r="P241">
        <v>1739.28</v>
      </c>
      <c r="Q241" s="42">
        <f>Table1[[#This Row],[Steam_Consumed_t]]/Table1[[#This Row],[Production_t]]</f>
        <v>0.17363420427553442</v>
      </c>
      <c r="R241" s="37">
        <f>Table1[[#This Row],[Power_Consumed_kWh]]/Table1[[#This Row],[Production_t]]</f>
        <v>41.313064133016624</v>
      </c>
      <c r="S241" t="str">
        <f>IF(Table1[[#This Row],[Quality_pct]]&lt;96,"Below Spec","Ok")</f>
        <v>Ok</v>
      </c>
      <c r="T241" t="str">
        <f>IF(Table1[Steam_Consumed_t]&gt;$O$4383,"ABNORMAL","NORMAL")</f>
        <v>NORMAL</v>
      </c>
      <c r="U241" t="str">
        <f>IF(Table1[Power_Consumed_kWh]&gt;$P$4383,"ABNORMAL","NORMAL")</f>
        <v>NORMAL</v>
      </c>
      <c r="V241">
        <f>(Table1[[#This Row],[Target_Production_t]]/8)*Table1[[#This Row],[Downtime_hr]]</f>
        <v>0</v>
      </c>
    </row>
    <row r="242" spans="1:22" x14ac:dyDescent="0.25">
      <c r="A242" s="1">
        <v>45678</v>
      </c>
      <c r="B242" s="1" t="str">
        <f>TEXT(Table1[[#This Row],[Date]],"mm")</f>
        <v>01</v>
      </c>
      <c r="C242" t="s">
        <v>17</v>
      </c>
      <c r="D242" t="s">
        <v>20</v>
      </c>
      <c r="E242">
        <v>42.28</v>
      </c>
      <c r="F242">
        <v>5.64</v>
      </c>
      <c r="G242">
        <v>2.36</v>
      </c>
      <c r="H242">
        <v>28.27</v>
      </c>
      <c r="I242">
        <v>27.7</v>
      </c>
      <c r="J242">
        <v>0.56000000000000005</v>
      </c>
      <c r="K242">
        <v>98.01</v>
      </c>
      <c r="L242">
        <v>70.5</v>
      </c>
      <c r="M242">
        <v>97.87</v>
      </c>
      <c r="N242">
        <v>67.63</v>
      </c>
      <c r="O242">
        <v>22.25</v>
      </c>
      <c r="P242">
        <v>2328.73</v>
      </c>
      <c r="Q242" s="42">
        <f>Table1[[#This Row],[Steam_Consumed_t]]/Table1[[#This Row],[Production_t]]</f>
        <v>0.78705341351255753</v>
      </c>
      <c r="R242" s="37">
        <f>Table1[[#This Row],[Power_Consumed_kWh]]/Table1[[#This Row],[Production_t]]</f>
        <v>82.374602051644857</v>
      </c>
      <c r="S242" t="str">
        <f>IF(Table1[[#This Row],[Quality_pct]]&lt;96,"Below Spec","Ok")</f>
        <v>Ok</v>
      </c>
      <c r="T242" t="str">
        <f>IF(Table1[Steam_Consumed_t]&gt;$O$4383,"ABNORMAL","NORMAL")</f>
        <v>NORMAL</v>
      </c>
      <c r="U242" t="str">
        <f>IF(Table1[Power_Consumed_kWh]&gt;$P$4383,"ABNORMAL","NORMAL")</f>
        <v>NORMAL</v>
      </c>
      <c r="V242">
        <f>(Table1[[#This Row],[Target_Production_t]]/8)*Table1[[#This Row],[Downtime_hr]]</f>
        <v>12.4726</v>
      </c>
    </row>
    <row r="243" spans="1:22" x14ac:dyDescent="0.25">
      <c r="A243" s="1">
        <v>45678</v>
      </c>
      <c r="B243" s="1" t="str">
        <f>TEXT(Table1[[#This Row],[Date]],"mm")</f>
        <v>01</v>
      </c>
      <c r="C243" t="s">
        <v>23</v>
      </c>
      <c r="D243" t="s">
        <v>19</v>
      </c>
      <c r="E243">
        <v>45.68</v>
      </c>
      <c r="F243">
        <v>7.36</v>
      </c>
      <c r="G243">
        <v>0.64</v>
      </c>
      <c r="H243">
        <v>38.44</v>
      </c>
      <c r="I243">
        <v>38.03</v>
      </c>
      <c r="J243">
        <v>0.4</v>
      </c>
      <c r="K243">
        <v>98.95</v>
      </c>
      <c r="L243">
        <v>92</v>
      </c>
      <c r="M243">
        <v>99.83</v>
      </c>
      <c r="N243">
        <v>90.88</v>
      </c>
      <c r="O243">
        <v>3.09</v>
      </c>
      <c r="P243">
        <v>1599.8</v>
      </c>
      <c r="Q243" s="42">
        <f>Table1[[#This Row],[Steam_Consumed_t]]/Table1[[#This Row],[Production_t]]</f>
        <v>8.0385015608740895E-2</v>
      </c>
      <c r="R243" s="37">
        <f>Table1[[#This Row],[Power_Consumed_kWh]]/Table1[[#This Row],[Production_t]]</f>
        <v>41.618106139438083</v>
      </c>
      <c r="S243" t="str">
        <f>IF(Table1[[#This Row],[Quality_pct]]&lt;96,"Below Spec","Ok")</f>
        <v>Ok</v>
      </c>
      <c r="T243" t="str">
        <f>IF(Table1[Steam_Consumed_t]&gt;$O$4383,"ABNORMAL","NORMAL")</f>
        <v>NORMAL</v>
      </c>
      <c r="U243" t="str">
        <f>IF(Table1[Power_Consumed_kWh]&gt;$P$4383,"ABNORMAL","NORMAL")</f>
        <v>NORMAL</v>
      </c>
      <c r="V243">
        <f>(Table1[[#This Row],[Target_Production_t]]/8)*Table1[[#This Row],[Downtime_hr]]</f>
        <v>3.6543999999999999</v>
      </c>
    </row>
    <row r="244" spans="1:22" x14ac:dyDescent="0.25">
      <c r="A244" s="1">
        <v>45678</v>
      </c>
      <c r="B244" s="1" t="str">
        <f>TEXT(Table1[[#This Row],[Date]],"mm")</f>
        <v>01</v>
      </c>
      <c r="C244" t="s">
        <v>21</v>
      </c>
      <c r="D244" t="s">
        <v>20</v>
      </c>
      <c r="E244">
        <v>38.25</v>
      </c>
      <c r="F244">
        <v>7.41</v>
      </c>
      <c r="G244">
        <v>0.59</v>
      </c>
      <c r="H244">
        <v>32.85</v>
      </c>
      <c r="I244">
        <v>32.53</v>
      </c>
      <c r="J244">
        <v>0.33</v>
      </c>
      <c r="K244">
        <v>99.01</v>
      </c>
      <c r="L244">
        <v>92.62</v>
      </c>
      <c r="M244">
        <v>93.15</v>
      </c>
      <c r="N244">
        <v>85.42</v>
      </c>
      <c r="O244">
        <v>48.43</v>
      </c>
      <c r="P244">
        <v>3847.7</v>
      </c>
      <c r="Q244" s="42">
        <f>Table1[[#This Row],[Steam_Consumed_t]]/Table1[[#This Row],[Production_t]]</f>
        <v>1.4742770167427701</v>
      </c>
      <c r="R244" s="37">
        <f>Table1[[#This Row],[Power_Consumed_kWh]]/Table1[[#This Row],[Production_t]]</f>
        <v>117.12937595129375</v>
      </c>
      <c r="S244" t="str">
        <f>IF(Table1[[#This Row],[Quality_pct]]&lt;96,"Below Spec","Ok")</f>
        <v>Ok</v>
      </c>
      <c r="T244" t="str">
        <f>IF(Table1[Steam_Consumed_t]&gt;$O$4383,"ABNORMAL","NORMAL")</f>
        <v>NORMAL</v>
      </c>
      <c r="U244" t="str">
        <f>IF(Table1[Power_Consumed_kWh]&gt;$P$4383,"ABNORMAL","NORMAL")</f>
        <v>NORMAL</v>
      </c>
      <c r="V244">
        <f>(Table1[[#This Row],[Target_Production_t]]/8)*Table1[[#This Row],[Downtime_hr]]</f>
        <v>2.8209374999999999</v>
      </c>
    </row>
    <row r="245" spans="1:22" x14ac:dyDescent="0.25">
      <c r="A245" s="1">
        <v>45678</v>
      </c>
      <c r="B245" s="1" t="str">
        <f>TEXT(Table1[[#This Row],[Date]],"mm")</f>
        <v>01</v>
      </c>
      <c r="C245" t="s">
        <v>21</v>
      </c>
      <c r="D245" t="s">
        <v>19</v>
      </c>
      <c r="E245">
        <v>39.450000000000003</v>
      </c>
      <c r="F245">
        <v>7.49</v>
      </c>
      <c r="G245">
        <v>0.51</v>
      </c>
      <c r="H245">
        <v>32.630000000000003</v>
      </c>
      <c r="I245">
        <v>32.06</v>
      </c>
      <c r="J245">
        <v>0.56999999999999995</v>
      </c>
      <c r="K245">
        <v>98.24</v>
      </c>
      <c r="L245">
        <v>93.62</v>
      </c>
      <c r="M245">
        <v>92.74</v>
      </c>
      <c r="N245">
        <v>85.3</v>
      </c>
      <c r="O245">
        <v>46.27</v>
      </c>
      <c r="P245">
        <v>3698.64</v>
      </c>
      <c r="Q245" s="42">
        <f>Table1[[#This Row],[Steam_Consumed_t]]/Table1[[#This Row],[Production_t]]</f>
        <v>1.4180202267851669</v>
      </c>
      <c r="R245" s="37">
        <f>Table1[[#This Row],[Power_Consumed_kWh]]/Table1[[#This Row],[Production_t]]</f>
        <v>113.35090407600366</v>
      </c>
      <c r="S245" t="str">
        <f>IF(Table1[[#This Row],[Quality_pct]]&lt;96,"Below Spec","Ok")</f>
        <v>Ok</v>
      </c>
      <c r="T245" t="str">
        <f>IF(Table1[Steam_Consumed_t]&gt;$O$4383,"ABNORMAL","NORMAL")</f>
        <v>NORMAL</v>
      </c>
      <c r="U245" t="str">
        <f>IF(Table1[Power_Consumed_kWh]&gt;$P$4383,"ABNORMAL","NORMAL")</f>
        <v>NORMAL</v>
      </c>
      <c r="V245">
        <f>(Table1[[#This Row],[Target_Production_t]]/8)*Table1[[#This Row],[Downtime_hr]]</f>
        <v>2.5149375000000003</v>
      </c>
    </row>
    <row r="246" spans="1:22" x14ac:dyDescent="0.25">
      <c r="A246" s="1">
        <v>45678</v>
      </c>
      <c r="B246" s="1" t="str">
        <f>TEXT(Table1[[#This Row],[Date]],"mm")</f>
        <v>01</v>
      </c>
      <c r="C246" t="s">
        <v>22</v>
      </c>
      <c r="D246" t="s">
        <v>18</v>
      </c>
      <c r="E246">
        <v>37.94</v>
      </c>
      <c r="F246">
        <v>7.5</v>
      </c>
      <c r="G246">
        <v>0.5</v>
      </c>
      <c r="H246">
        <v>36.01</v>
      </c>
      <c r="I246">
        <v>35.22</v>
      </c>
      <c r="J246">
        <v>0.79</v>
      </c>
      <c r="K246">
        <v>97.8</v>
      </c>
      <c r="L246">
        <v>93.75</v>
      </c>
      <c r="M246">
        <v>94.76</v>
      </c>
      <c r="N246">
        <v>86.88</v>
      </c>
      <c r="O246">
        <v>39.78</v>
      </c>
      <c r="P246">
        <v>3533.35</v>
      </c>
      <c r="Q246" s="42">
        <f>Table1[[#This Row],[Steam_Consumed_t]]/Table1[[#This Row],[Production_t]]</f>
        <v>1.104693140794224</v>
      </c>
      <c r="R246" s="37">
        <f>Table1[[#This Row],[Power_Consumed_kWh]]/Table1[[#This Row],[Production_t]]</f>
        <v>98.121355179116918</v>
      </c>
      <c r="S246" t="str">
        <f>IF(Table1[[#This Row],[Quality_pct]]&lt;96,"Below Spec","Ok")</f>
        <v>Ok</v>
      </c>
      <c r="T246" t="str">
        <f>IF(Table1[Steam_Consumed_t]&gt;$O$4383,"ABNORMAL","NORMAL")</f>
        <v>NORMAL</v>
      </c>
      <c r="U246" t="str">
        <f>IF(Table1[Power_Consumed_kWh]&gt;$P$4383,"ABNORMAL","NORMAL")</f>
        <v>NORMAL</v>
      </c>
      <c r="V246">
        <f>(Table1[[#This Row],[Target_Production_t]]/8)*Table1[[#This Row],[Downtime_hr]]</f>
        <v>2.3712499999999999</v>
      </c>
    </row>
    <row r="247" spans="1:22" x14ac:dyDescent="0.25">
      <c r="A247" s="1">
        <v>45678</v>
      </c>
      <c r="B247" s="1" t="str">
        <f>TEXT(Table1[[#This Row],[Date]],"mm")</f>
        <v>01</v>
      </c>
      <c r="C247" t="s">
        <v>22</v>
      </c>
      <c r="D247" t="s">
        <v>19</v>
      </c>
      <c r="E247">
        <v>37.369999999999997</v>
      </c>
      <c r="F247">
        <v>7.62</v>
      </c>
      <c r="G247">
        <v>0.38</v>
      </c>
      <c r="H247">
        <v>33.340000000000003</v>
      </c>
      <c r="I247">
        <v>31.83</v>
      </c>
      <c r="J247">
        <v>1.5</v>
      </c>
      <c r="K247">
        <v>95.49</v>
      </c>
      <c r="L247">
        <v>95.25</v>
      </c>
      <c r="M247">
        <v>95.65</v>
      </c>
      <c r="N247">
        <v>86.99</v>
      </c>
      <c r="O247">
        <v>36.15</v>
      </c>
      <c r="P247">
        <v>3181.76</v>
      </c>
      <c r="Q247" s="42">
        <f>Table1[[#This Row],[Steam_Consumed_t]]/Table1[[#This Row],[Production_t]]</f>
        <v>1.0842831433713256</v>
      </c>
      <c r="R247" s="37">
        <f>Table1[[#This Row],[Power_Consumed_kWh]]/Table1[[#This Row],[Production_t]]</f>
        <v>95.433713257348529</v>
      </c>
      <c r="S247" t="str">
        <f>IF(Table1[[#This Row],[Quality_pct]]&lt;96,"Below Spec","Ok")</f>
        <v>Below Spec</v>
      </c>
      <c r="T247" t="str">
        <f>IF(Table1[Steam_Consumed_t]&gt;$O$4383,"ABNORMAL","NORMAL")</f>
        <v>NORMAL</v>
      </c>
      <c r="U247" t="str">
        <f>IF(Table1[Power_Consumed_kWh]&gt;$P$4383,"ABNORMAL","NORMAL")</f>
        <v>NORMAL</v>
      </c>
      <c r="V247">
        <f>(Table1[[#This Row],[Target_Production_t]]/8)*Table1[[#This Row],[Downtime_hr]]</f>
        <v>1.775075</v>
      </c>
    </row>
    <row r="248" spans="1:22" x14ac:dyDescent="0.25">
      <c r="A248" s="1">
        <v>45678</v>
      </c>
      <c r="B248" s="1" t="str">
        <f>TEXT(Table1[[#This Row],[Date]],"mm")</f>
        <v>01</v>
      </c>
      <c r="C248" t="s">
        <v>21</v>
      </c>
      <c r="D248" t="s">
        <v>18</v>
      </c>
      <c r="E248">
        <v>40.049999999999997</v>
      </c>
      <c r="F248">
        <v>7.64</v>
      </c>
      <c r="G248">
        <v>0.36</v>
      </c>
      <c r="H248">
        <v>37.32</v>
      </c>
      <c r="I248">
        <v>36.24</v>
      </c>
      <c r="J248">
        <v>1.0900000000000001</v>
      </c>
      <c r="K248">
        <v>97.09</v>
      </c>
      <c r="L248">
        <v>95.5</v>
      </c>
      <c r="M248">
        <v>97.5</v>
      </c>
      <c r="N248">
        <v>90.4</v>
      </c>
      <c r="O248">
        <v>55.09</v>
      </c>
      <c r="P248">
        <v>4484.5</v>
      </c>
      <c r="Q248" s="42">
        <f>Table1[[#This Row],[Steam_Consumed_t]]/Table1[[#This Row],[Production_t]]</f>
        <v>1.4761521972132905</v>
      </c>
      <c r="R248" s="37">
        <f>Table1[[#This Row],[Power_Consumed_kWh]]/Table1[[#This Row],[Production_t]]</f>
        <v>120.16345123258307</v>
      </c>
      <c r="S248" t="str">
        <f>IF(Table1[[#This Row],[Quality_pct]]&lt;96,"Below Spec","Ok")</f>
        <v>Ok</v>
      </c>
      <c r="T248" t="str">
        <f>IF(Table1[Steam_Consumed_t]&gt;$O$4383,"ABNORMAL","NORMAL")</f>
        <v>ABNORMAL</v>
      </c>
      <c r="U248" t="str">
        <f>IF(Table1[Power_Consumed_kWh]&gt;$P$4383,"ABNORMAL","NORMAL")</f>
        <v>ABNORMAL</v>
      </c>
      <c r="V248">
        <f>(Table1[[#This Row],[Target_Production_t]]/8)*Table1[[#This Row],[Downtime_hr]]</f>
        <v>1.8022499999999999</v>
      </c>
    </row>
    <row r="249" spans="1:22" x14ac:dyDescent="0.25">
      <c r="A249" s="1">
        <v>45678</v>
      </c>
      <c r="B249" s="1" t="str">
        <f>TEXT(Table1[[#This Row],[Date]],"mm")</f>
        <v>01</v>
      </c>
      <c r="C249" t="s">
        <v>17</v>
      </c>
      <c r="D249" t="s">
        <v>18</v>
      </c>
      <c r="E249">
        <v>44.27</v>
      </c>
      <c r="F249">
        <v>7.65</v>
      </c>
      <c r="G249">
        <v>0.35</v>
      </c>
      <c r="H249">
        <v>44.45</v>
      </c>
      <c r="I249">
        <v>43.13</v>
      </c>
      <c r="J249">
        <v>1.32</v>
      </c>
      <c r="K249">
        <v>97.04</v>
      </c>
      <c r="L249">
        <v>95.62</v>
      </c>
      <c r="M249">
        <v>89.55</v>
      </c>
      <c r="N249">
        <v>83.09</v>
      </c>
      <c r="O249">
        <v>37.76</v>
      </c>
      <c r="P249">
        <v>3574.54</v>
      </c>
      <c r="Q249" s="42">
        <f>Table1[[#This Row],[Steam_Consumed_t]]/Table1[[#This Row],[Production_t]]</f>
        <v>0.84949381327334073</v>
      </c>
      <c r="R249" s="37">
        <f>Table1[[#This Row],[Power_Consumed_kWh]]/Table1[[#This Row],[Production_t]]</f>
        <v>80.41709786276715</v>
      </c>
      <c r="S249" t="str">
        <f>IF(Table1[[#This Row],[Quality_pct]]&lt;96,"Below Spec","Ok")</f>
        <v>Ok</v>
      </c>
      <c r="T249" t="str">
        <f>IF(Table1[Steam_Consumed_t]&gt;$O$4383,"ABNORMAL","NORMAL")</f>
        <v>NORMAL</v>
      </c>
      <c r="U249" t="str">
        <f>IF(Table1[Power_Consumed_kWh]&gt;$P$4383,"ABNORMAL","NORMAL")</f>
        <v>NORMAL</v>
      </c>
      <c r="V249">
        <f>(Table1[[#This Row],[Target_Production_t]]/8)*Table1[[#This Row],[Downtime_hr]]</f>
        <v>1.9368125</v>
      </c>
    </row>
    <row r="250" spans="1:22" x14ac:dyDescent="0.25">
      <c r="A250" s="1">
        <v>45678</v>
      </c>
      <c r="B250" s="1" t="str">
        <f>TEXT(Table1[[#This Row],[Date]],"mm")</f>
        <v>01</v>
      </c>
      <c r="C250" t="s">
        <v>17</v>
      </c>
      <c r="D250" t="s">
        <v>19</v>
      </c>
      <c r="E250">
        <v>43.6</v>
      </c>
      <c r="F250">
        <v>7.69</v>
      </c>
      <c r="G250">
        <v>0.31</v>
      </c>
      <c r="H250">
        <v>40.11</v>
      </c>
      <c r="I250">
        <v>39.840000000000003</v>
      </c>
      <c r="J250">
        <v>0.28000000000000003</v>
      </c>
      <c r="K250">
        <v>99.31</v>
      </c>
      <c r="L250">
        <v>96.12</v>
      </c>
      <c r="M250">
        <v>93.49</v>
      </c>
      <c r="N250">
        <v>89.25</v>
      </c>
      <c r="O250">
        <v>34.24</v>
      </c>
      <c r="P250">
        <v>3273.74</v>
      </c>
      <c r="Q250" s="42">
        <f>Table1[[#This Row],[Steam_Consumed_t]]/Table1[[#This Row],[Production_t]]</f>
        <v>0.85365245574669668</v>
      </c>
      <c r="R250" s="37">
        <f>Table1[[#This Row],[Power_Consumed_kWh]]/Table1[[#This Row],[Production_t]]</f>
        <v>81.61904761904762</v>
      </c>
      <c r="S250" t="str">
        <f>IF(Table1[[#This Row],[Quality_pct]]&lt;96,"Below Spec","Ok")</f>
        <v>Ok</v>
      </c>
      <c r="T250" t="str">
        <f>IF(Table1[Steam_Consumed_t]&gt;$O$4383,"ABNORMAL","NORMAL")</f>
        <v>NORMAL</v>
      </c>
      <c r="U250" t="str">
        <f>IF(Table1[Power_Consumed_kWh]&gt;$P$4383,"ABNORMAL","NORMAL")</f>
        <v>NORMAL</v>
      </c>
      <c r="V250">
        <f>(Table1[[#This Row],[Target_Production_t]]/8)*Table1[[#This Row],[Downtime_hr]]</f>
        <v>1.6895</v>
      </c>
    </row>
    <row r="251" spans="1:22" x14ac:dyDescent="0.25">
      <c r="A251" s="1">
        <v>45678</v>
      </c>
      <c r="B251" s="1" t="str">
        <f>TEXT(Table1[[#This Row],[Date]],"mm")</f>
        <v>01</v>
      </c>
      <c r="C251" t="s">
        <v>23</v>
      </c>
      <c r="D251" t="s">
        <v>20</v>
      </c>
      <c r="E251">
        <v>44.29</v>
      </c>
      <c r="F251">
        <v>7.71</v>
      </c>
      <c r="G251">
        <v>0.28999999999999998</v>
      </c>
      <c r="H251">
        <v>40.4</v>
      </c>
      <c r="I251">
        <v>39.479999999999997</v>
      </c>
      <c r="J251">
        <v>0.92</v>
      </c>
      <c r="K251">
        <v>97.73</v>
      </c>
      <c r="L251">
        <v>96.38</v>
      </c>
      <c r="M251">
        <v>98.01</v>
      </c>
      <c r="N251">
        <v>92.31</v>
      </c>
      <c r="O251">
        <v>4.63</v>
      </c>
      <c r="P251">
        <v>1583.54</v>
      </c>
      <c r="Q251" s="42">
        <f>Table1[[#This Row],[Steam_Consumed_t]]/Table1[[#This Row],[Production_t]]</f>
        <v>0.11460396039603961</v>
      </c>
      <c r="R251" s="37">
        <f>Table1[[#This Row],[Power_Consumed_kWh]]/Table1[[#This Row],[Production_t]]</f>
        <v>39.196534653465349</v>
      </c>
      <c r="S251" t="str">
        <f>IF(Table1[[#This Row],[Quality_pct]]&lt;96,"Below Spec","Ok")</f>
        <v>Ok</v>
      </c>
      <c r="T251" t="str">
        <f>IF(Table1[Steam_Consumed_t]&gt;$O$4383,"ABNORMAL","NORMAL")</f>
        <v>NORMAL</v>
      </c>
      <c r="U251" t="str">
        <f>IF(Table1[Power_Consumed_kWh]&gt;$P$4383,"ABNORMAL","NORMAL")</f>
        <v>NORMAL</v>
      </c>
      <c r="V251">
        <f>(Table1[[#This Row],[Target_Production_t]]/8)*Table1[[#This Row],[Downtime_hr]]</f>
        <v>1.6055124999999999</v>
      </c>
    </row>
    <row r="252" spans="1:22" x14ac:dyDescent="0.25">
      <c r="A252" s="1">
        <v>45678</v>
      </c>
      <c r="B252" s="1" t="str">
        <f>TEXT(Table1[[#This Row],[Date]],"mm")</f>
        <v>01</v>
      </c>
      <c r="C252" t="s">
        <v>22</v>
      </c>
      <c r="D252" t="s">
        <v>20</v>
      </c>
      <c r="E252">
        <v>36.24</v>
      </c>
      <c r="F252">
        <v>7.83</v>
      </c>
      <c r="G252">
        <v>0.17</v>
      </c>
      <c r="H252">
        <v>32.51</v>
      </c>
      <c r="I252">
        <v>31.85</v>
      </c>
      <c r="J252">
        <v>0.66</v>
      </c>
      <c r="K252">
        <v>97.98</v>
      </c>
      <c r="L252">
        <v>97.88</v>
      </c>
      <c r="M252">
        <v>92.86</v>
      </c>
      <c r="N252">
        <v>89.05</v>
      </c>
      <c r="O252">
        <v>35.94</v>
      </c>
      <c r="P252">
        <v>3169.04</v>
      </c>
      <c r="Q252" s="42">
        <f>Table1[[#This Row],[Steam_Consumed_t]]/Table1[[#This Row],[Production_t]]</f>
        <v>1.105505998154414</v>
      </c>
      <c r="R252" s="37">
        <f>Table1[[#This Row],[Power_Consumed_kWh]]/Table1[[#This Row],[Production_t]]</f>
        <v>97.478929560135342</v>
      </c>
      <c r="S252" t="str">
        <f>IF(Table1[[#This Row],[Quality_pct]]&lt;96,"Below Spec","Ok")</f>
        <v>Ok</v>
      </c>
      <c r="T252" t="str">
        <f>IF(Table1[Steam_Consumed_t]&gt;$O$4383,"ABNORMAL","NORMAL")</f>
        <v>NORMAL</v>
      </c>
      <c r="U252" t="str">
        <f>IF(Table1[Power_Consumed_kWh]&gt;$P$4383,"ABNORMAL","NORMAL")</f>
        <v>NORMAL</v>
      </c>
      <c r="V252">
        <f>(Table1[[#This Row],[Target_Production_t]]/8)*Table1[[#This Row],[Downtime_hr]]</f>
        <v>0.77010000000000012</v>
      </c>
    </row>
    <row r="253" spans="1:22" x14ac:dyDescent="0.25">
      <c r="A253" s="1">
        <v>45678</v>
      </c>
      <c r="B253" s="1" t="str">
        <f>TEXT(Table1[[#This Row],[Date]],"mm")</f>
        <v>01</v>
      </c>
      <c r="C253" t="s">
        <v>23</v>
      </c>
      <c r="D253" t="s">
        <v>18</v>
      </c>
      <c r="E253">
        <v>46.38</v>
      </c>
      <c r="F253">
        <v>7.88</v>
      </c>
      <c r="G253">
        <v>0.12</v>
      </c>
      <c r="H253">
        <v>41.17</v>
      </c>
      <c r="I253">
        <v>40.6</v>
      </c>
      <c r="J253">
        <v>0.56999999999999995</v>
      </c>
      <c r="K253">
        <v>98.61</v>
      </c>
      <c r="L253">
        <v>98.5</v>
      </c>
      <c r="M253">
        <v>96.47</v>
      </c>
      <c r="N253">
        <v>93.7</v>
      </c>
      <c r="O253">
        <v>5.0999999999999996</v>
      </c>
      <c r="P253">
        <v>1612.23</v>
      </c>
      <c r="Q253" s="42">
        <f>Table1[[#This Row],[Steam_Consumed_t]]/Table1[[#This Row],[Production_t]]</f>
        <v>0.12387660918144279</v>
      </c>
      <c r="R253" s="37">
        <f>Table1[[#This Row],[Power_Consumed_kWh]]/Table1[[#This Row],[Production_t]]</f>
        <v>39.160310905999516</v>
      </c>
      <c r="S253" t="str">
        <f>IF(Table1[[#This Row],[Quality_pct]]&lt;96,"Below Spec","Ok")</f>
        <v>Ok</v>
      </c>
      <c r="T253" t="str">
        <f>IF(Table1[Steam_Consumed_t]&gt;$O$4383,"ABNORMAL","NORMAL")</f>
        <v>NORMAL</v>
      </c>
      <c r="U253" t="str">
        <f>IF(Table1[Power_Consumed_kWh]&gt;$P$4383,"ABNORMAL","NORMAL")</f>
        <v>NORMAL</v>
      </c>
      <c r="V253">
        <f>(Table1[[#This Row],[Target_Production_t]]/8)*Table1[[#This Row],[Downtime_hr]]</f>
        <v>0.69569999999999999</v>
      </c>
    </row>
    <row r="254" spans="1:22" x14ac:dyDescent="0.25">
      <c r="A254" s="1">
        <v>45679</v>
      </c>
      <c r="B254" s="1" t="str">
        <f>TEXT(Table1[[#This Row],[Date]],"mm")</f>
        <v>01</v>
      </c>
      <c r="C254" t="s">
        <v>21</v>
      </c>
      <c r="D254" t="s">
        <v>19</v>
      </c>
      <c r="E254">
        <v>37.69</v>
      </c>
      <c r="F254">
        <v>7.09</v>
      </c>
      <c r="G254">
        <v>0.91</v>
      </c>
      <c r="H254">
        <v>33.130000000000003</v>
      </c>
      <c r="I254">
        <v>32.74</v>
      </c>
      <c r="J254">
        <v>0.39</v>
      </c>
      <c r="K254">
        <v>98.83</v>
      </c>
      <c r="L254">
        <v>88.62</v>
      </c>
      <c r="M254">
        <v>99.52</v>
      </c>
      <c r="N254">
        <v>87.17</v>
      </c>
      <c r="O254">
        <v>47.77</v>
      </c>
      <c r="P254">
        <v>3876.95</v>
      </c>
      <c r="Q254" s="42">
        <f>Table1[[#This Row],[Steam_Consumed_t]]/Table1[[#This Row],[Production_t]]</f>
        <v>1.4418955629338968</v>
      </c>
      <c r="R254" s="37">
        <f>Table1[[#This Row],[Power_Consumed_kWh]]/Table1[[#This Row],[Production_t]]</f>
        <v>117.02233625113189</v>
      </c>
      <c r="S254" t="str">
        <f>IF(Table1[[#This Row],[Quality_pct]]&lt;96,"Below Spec","Ok")</f>
        <v>Ok</v>
      </c>
      <c r="T254" t="str">
        <f>IF(Table1[Steam_Consumed_t]&gt;$O$4383,"ABNORMAL","NORMAL")</f>
        <v>NORMAL</v>
      </c>
      <c r="U254" t="str">
        <f>IF(Table1[Power_Consumed_kWh]&gt;$P$4383,"ABNORMAL","NORMAL")</f>
        <v>NORMAL</v>
      </c>
      <c r="V254">
        <f>(Table1[[#This Row],[Target_Production_t]]/8)*Table1[[#This Row],[Downtime_hr]]</f>
        <v>4.2872374999999998</v>
      </c>
    </row>
    <row r="255" spans="1:22" x14ac:dyDescent="0.25">
      <c r="A255" s="1">
        <v>45679</v>
      </c>
      <c r="B255" s="1" t="str">
        <f>TEXT(Table1[[#This Row],[Date]],"mm")</f>
        <v>01</v>
      </c>
      <c r="C255" t="s">
        <v>21</v>
      </c>
      <c r="D255" t="s">
        <v>20</v>
      </c>
      <c r="E255">
        <v>36.549999999999997</v>
      </c>
      <c r="F255">
        <v>7.23</v>
      </c>
      <c r="G255">
        <v>0.77</v>
      </c>
      <c r="H255">
        <v>32.799999999999997</v>
      </c>
      <c r="I255">
        <v>32.25</v>
      </c>
      <c r="J255">
        <v>0.55000000000000004</v>
      </c>
      <c r="K255">
        <v>98.31</v>
      </c>
      <c r="L255">
        <v>90.38</v>
      </c>
      <c r="M255">
        <v>93.21</v>
      </c>
      <c r="N255">
        <v>82.82</v>
      </c>
      <c r="O255">
        <v>47.67</v>
      </c>
      <c r="P255">
        <v>3875.43</v>
      </c>
      <c r="Q255" s="42">
        <f>Table1[[#This Row],[Steam_Consumed_t]]/Table1[[#This Row],[Production_t]]</f>
        <v>1.4533536585365856</v>
      </c>
      <c r="R255" s="37">
        <f>Table1[[#This Row],[Power_Consumed_kWh]]/Table1[[#This Row],[Production_t]]</f>
        <v>118.15335365853659</v>
      </c>
      <c r="S255" t="str">
        <f>IF(Table1[[#This Row],[Quality_pct]]&lt;96,"Below Spec","Ok")</f>
        <v>Ok</v>
      </c>
      <c r="T255" t="str">
        <f>IF(Table1[Steam_Consumed_t]&gt;$O$4383,"ABNORMAL","NORMAL")</f>
        <v>NORMAL</v>
      </c>
      <c r="U255" t="str">
        <f>IF(Table1[Power_Consumed_kWh]&gt;$P$4383,"ABNORMAL","NORMAL")</f>
        <v>NORMAL</v>
      </c>
      <c r="V255">
        <f>(Table1[[#This Row],[Target_Production_t]]/8)*Table1[[#This Row],[Downtime_hr]]</f>
        <v>3.5179374999999999</v>
      </c>
    </row>
    <row r="256" spans="1:22" x14ac:dyDescent="0.25">
      <c r="A256" s="1">
        <v>45679</v>
      </c>
      <c r="B256" s="1" t="str">
        <f>TEXT(Table1[[#This Row],[Date]],"mm")</f>
        <v>01</v>
      </c>
      <c r="C256" t="s">
        <v>17</v>
      </c>
      <c r="D256" t="s">
        <v>20</v>
      </c>
      <c r="E256">
        <v>40.39</v>
      </c>
      <c r="F256">
        <v>7.28</v>
      </c>
      <c r="G256">
        <v>0.72</v>
      </c>
      <c r="H256">
        <v>35.19</v>
      </c>
      <c r="I256">
        <v>34.35</v>
      </c>
      <c r="J256">
        <v>0.84</v>
      </c>
      <c r="K256">
        <v>97.6</v>
      </c>
      <c r="L256">
        <v>91</v>
      </c>
      <c r="M256">
        <v>94.35</v>
      </c>
      <c r="N256">
        <v>83.8</v>
      </c>
      <c r="O256">
        <v>29.94</v>
      </c>
      <c r="P256">
        <v>2954.5</v>
      </c>
      <c r="Q256" s="42">
        <f>Table1[[#This Row],[Steam_Consumed_t]]/Table1[[#This Row],[Production_t]]</f>
        <v>0.85080988917306066</v>
      </c>
      <c r="R256" s="37">
        <f>Table1[[#This Row],[Power_Consumed_kWh]]/Table1[[#This Row],[Production_t]]</f>
        <v>83.958510940608136</v>
      </c>
      <c r="S256" t="str">
        <f>IF(Table1[[#This Row],[Quality_pct]]&lt;96,"Below Spec","Ok")</f>
        <v>Ok</v>
      </c>
      <c r="T256" t="str">
        <f>IF(Table1[Steam_Consumed_t]&gt;$O$4383,"ABNORMAL","NORMAL")</f>
        <v>NORMAL</v>
      </c>
      <c r="U256" t="str">
        <f>IF(Table1[Power_Consumed_kWh]&gt;$P$4383,"ABNORMAL","NORMAL")</f>
        <v>NORMAL</v>
      </c>
      <c r="V256">
        <f>(Table1[[#This Row],[Target_Production_t]]/8)*Table1[[#This Row],[Downtime_hr]]</f>
        <v>3.6351</v>
      </c>
    </row>
    <row r="257" spans="1:22" x14ac:dyDescent="0.25">
      <c r="A257" s="1">
        <v>45679</v>
      </c>
      <c r="B257" s="1" t="str">
        <f>TEXT(Table1[[#This Row],[Date]],"mm")</f>
        <v>01</v>
      </c>
      <c r="C257" t="s">
        <v>22</v>
      </c>
      <c r="D257" t="s">
        <v>20</v>
      </c>
      <c r="E257">
        <v>34.619999999999997</v>
      </c>
      <c r="F257">
        <v>7.31</v>
      </c>
      <c r="G257">
        <v>0.69</v>
      </c>
      <c r="H257">
        <v>31.24</v>
      </c>
      <c r="I257">
        <v>30.05</v>
      </c>
      <c r="J257">
        <v>1.2</v>
      </c>
      <c r="K257">
        <v>96.17</v>
      </c>
      <c r="L257">
        <v>91.38</v>
      </c>
      <c r="M257">
        <v>100.35</v>
      </c>
      <c r="N257">
        <v>88.18</v>
      </c>
      <c r="O257">
        <v>34.89</v>
      </c>
      <c r="P257">
        <v>2922.67</v>
      </c>
      <c r="Q257" s="42">
        <f>Table1[[#This Row],[Steam_Consumed_t]]/Table1[[#This Row],[Production_t]]</f>
        <v>1.1168373879641487</v>
      </c>
      <c r="R257" s="37">
        <f>Table1[[#This Row],[Power_Consumed_kWh]]/Table1[[#This Row],[Production_t]]</f>
        <v>93.55537772087068</v>
      </c>
      <c r="S257" t="str">
        <f>IF(Table1[[#This Row],[Quality_pct]]&lt;96,"Below Spec","Ok")</f>
        <v>Ok</v>
      </c>
      <c r="T257" t="str">
        <f>IF(Table1[Steam_Consumed_t]&gt;$O$4383,"ABNORMAL","NORMAL")</f>
        <v>NORMAL</v>
      </c>
      <c r="U257" t="str">
        <f>IF(Table1[Power_Consumed_kWh]&gt;$P$4383,"ABNORMAL","NORMAL")</f>
        <v>NORMAL</v>
      </c>
      <c r="V257">
        <f>(Table1[[#This Row],[Target_Production_t]]/8)*Table1[[#This Row],[Downtime_hr]]</f>
        <v>2.9859749999999994</v>
      </c>
    </row>
    <row r="258" spans="1:22" x14ac:dyDescent="0.25">
      <c r="A258" s="1">
        <v>45679</v>
      </c>
      <c r="B258" s="1" t="str">
        <f>TEXT(Table1[[#This Row],[Date]],"mm")</f>
        <v>01</v>
      </c>
      <c r="C258" t="s">
        <v>22</v>
      </c>
      <c r="D258" t="s">
        <v>19</v>
      </c>
      <c r="E258">
        <v>35.71</v>
      </c>
      <c r="F258">
        <v>7.46</v>
      </c>
      <c r="G258">
        <v>0.54</v>
      </c>
      <c r="H258">
        <v>28.96</v>
      </c>
      <c r="I258">
        <v>27.85</v>
      </c>
      <c r="J258">
        <v>1.1100000000000001</v>
      </c>
      <c r="K258">
        <v>96.16</v>
      </c>
      <c r="L258">
        <v>93.25</v>
      </c>
      <c r="M258">
        <v>95.24</v>
      </c>
      <c r="N258">
        <v>85.41</v>
      </c>
      <c r="O258">
        <v>31</v>
      </c>
      <c r="P258">
        <v>2670.81</v>
      </c>
      <c r="Q258" s="42">
        <f>Table1[[#This Row],[Steam_Consumed_t]]/Table1[[#This Row],[Production_t]]</f>
        <v>1.0704419889502763</v>
      </c>
      <c r="R258" s="37">
        <f>Table1[[#This Row],[Power_Consumed_kWh]]/Table1[[#This Row],[Production_t]]</f>
        <v>92.224102209944746</v>
      </c>
      <c r="S258" t="str">
        <f>IF(Table1[[#This Row],[Quality_pct]]&lt;96,"Below Spec","Ok")</f>
        <v>Ok</v>
      </c>
      <c r="T258" t="str">
        <f>IF(Table1[Steam_Consumed_t]&gt;$O$4383,"ABNORMAL","NORMAL")</f>
        <v>NORMAL</v>
      </c>
      <c r="U258" t="str">
        <f>IF(Table1[Power_Consumed_kWh]&gt;$P$4383,"ABNORMAL","NORMAL")</f>
        <v>NORMAL</v>
      </c>
      <c r="V258">
        <f>(Table1[[#This Row],[Target_Production_t]]/8)*Table1[[#This Row],[Downtime_hr]]</f>
        <v>2.410425</v>
      </c>
    </row>
    <row r="259" spans="1:22" x14ac:dyDescent="0.25">
      <c r="A259" s="1">
        <v>45679</v>
      </c>
      <c r="B259" s="1" t="str">
        <f>TEXT(Table1[[#This Row],[Date]],"mm")</f>
        <v>01</v>
      </c>
      <c r="C259" t="s">
        <v>17</v>
      </c>
      <c r="D259" t="s">
        <v>18</v>
      </c>
      <c r="E259">
        <v>42.3</v>
      </c>
      <c r="F259">
        <v>7.49</v>
      </c>
      <c r="G259">
        <v>0.51</v>
      </c>
      <c r="H259">
        <v>40.81</v>
      </c>
      <c r="I259">
        <v>40.22</v>
      </c>
      <c r="J259">
        <v>0.59</v>
      </c>
      <c r="K259">
        <v>98.55</v>
      </c>
      <c r="L259">
        <v>93.62</v>
      </c>
      <c r="M259">
        <v>99.78</v>
      </c>
      <c r="N259">
        <v>92.06</v>
      </c>
      <c r="O259">
        <v>37.81</v>
      </c>
      <c r="P259">
        <v>3307.02</v>
      </c>
      <c r="Q259" s="42">
        <f>Table1[[#This Row],[Steam_Consumed_t]]/Table1[[#This Row],[Production_t]]</f>
        <v>0.9264886057338888</v>
      </c>
      <c r="R259" s="37">
        <f>Table1[[#This Row],[Power_Consumed_kWh]]/Table1[[#This Row],[Production_t]]</f>
        <v>81.034550355305072</v>
      </c>
      <c r="S259" t="str">
        <f>IF(Table1[[#This Row],[Quality_pct]]&lt;96,"Below Spec","Ok")</f>
        <v>Ok</v>
      </c>
      <c r="T259" t="str">
        <f>IF(Table1[Steam_Consumed_t]&gt;$O$4383,"ABNORMAL","NORMAL")</f>
        <v>NORMAL</v>
      </c>
      <c r="U259" t="str">
        <f>IF(Table1[Power_Consumed_kWh]&gt;$P$4383,"ABNORMAL","NORMAL")</f>
        <v>NORMAL</v>
      </c>
      <c r="V259">
        <f>(Table1[[#This Row],[Target_Production_t]]/8)*Table1[[#This Row],[Downtime_hr]]</f>
        <v>2.696625</v>
      </c>
    </row>
    <row r="260" spans="1:22" x14ac:dyDescent="0.25">
      <c r="A260" s="1">
        <v>45679</v>
      </c>
      <c r="B260" s="1" t="str">
        <f>TEXT(Table1[[#This Row],[Date]],"mm")</f>
        <v>01</v>
      </c>
      <c r="C260" t="s">
        <v>17</v>
      </c>
      <c r="D260" t="s">
        <v>19</v>
      </c>
      <c r="E260">
        <v>41.66</v>
      </c>
      <c r="F260">
        <v>7.52</v>
      </c>
      <c r="G260">
        <v>0.48</v>
      </c>
      <c r="H260">
        <v>34.93</v>
      </c>
      <c r="I260">
        <v>33.479999999999997</v>
      </c>
      <c r="J260">
        <v>1.45</v>
      </c>
      <c r="K260">
        <v>95.84</v>
      </c>
      <c r="L260">
        <v>94</v>
      </c>
      <c r="M260">
        <v>100.4</v>
      </c>
      <c r="N260">
        <v>90.45</v>
      </c>
      <c r="O260">
        <v>29.3</v>
      </c>
      <c r="P260">
        <v>2873.18</v>
      </c>
      <c r="Q260" s="42">
        <f>Table1[[#This Row],[Steam_Consumed_t]]/Table1[[#This Row],[Production_t]]</f>
        <v>0.8388204981391354</v>
      </c>
      <c r="R260" s="37">
        <f>Table1[[#This Row],[Power_Consumed_kWh]]/Table1[[#This Row],[Production_t]]</f>
        <v>82.255367878614365</v>
      </c>
      <c r="S260" t="str">
        <f>IF(Table1[[#This Row],[Quality_pct]]&lt;96,"Below Spec","Ok")</f>
        <v>Below Spec</v>
      </c>
      <c r="T260" t="str">
        <f>IF(Table1[Steam_Consumed_t]&gt;$O$4383,"ABNORMAL","NORMAL")</f>
        <v>NORMAL</v>
      </c>
      <c r="U260" t="str">
        <f>IF(Table1[Power_Consumed_kWh]&gt;$P$4383,"ABNORMAL","NORMAL")</f>
        <v>NORMAL</v>
      </c>
      <c r="V260">
        <f>(Table1[[#This Row],[Target_Production_t]]/8)*Table1[[#This Row],[Downtime_hr]]</f>
        <v>2.4995999999999996</v>
      </c>
    </row>
    <row r="261" spans="1:22" x14ac:dyDescent="0.25">
      <c r="A261" s="1">
        <v>45679</v>
      </c>
      <c r="B261" s="1" t="str">
        <f>TEXT(Table1[[#This Row],[Date]],"mm")</f>
        <v>01</v>
      </c>
      <c r="C261" t="s">
        <v>23</v>
      </c>
      <c r="D261" t="s">
        <v>20</v>
      </c>
      <c r="E261">
        <v>42.32</v>
      </c>
      <c r="F261">
        <v>7.58</v>
      </c>
      <c r="G261">
        <v>0.42</v>
      </c>
      <c r="H261">
        <v>36.58</v>
      </c>
      <c r="I261">
        <v>36.229999999999997</v>
      </c>
      <c r="J261">
        <v>0.35</v>
      </c>
      <c r="K261">
        <v>99.05</v>
      </c>
      <c r="L261">
        <v>94.75</v>
      </c>
      <c r="M261">
        <v>94.68</v>
      </c>
      <c r="N261">
        <v>88.85</v>
      </c>
      <c r="O261">
        <v>4.0599999999999996</v>
      </c>
      <c r="P261">
        <v>1400.68</v>
      </c>
      <c r="Q261" s="42">
        <f>Table1[[#This Row],[Steam_Consumed_t]]/Table1[[#This Row],[Production_t]]</f>
        <v>0.11098961180973209</v>
      </c>
      <c r="R261" s="37">
        <f>Table1[[#This Row],[Power_Consumed_kWh]]/Table1[[#This Row],[Production_t]]</f>
        <v>38.290869327501369</v>
      </c>
      <c r="S261" t="str">
        <f>IF(Table1[[#This Row],[Quality_pct]]&lt;96,"Below Spec","Ok")</f>
        <v>Ok</v>
      </c>
      <c r="T261" t="str">
        <f>IF(Table1[Steam_Consumed_t]&gt;$O$4383,"ABNORMAL","NORMAL")</f>
        <v>NORMAL</v>
      </c>
      <c r="U261" t="str">
        <f>IF(Table1[Power_Consumed_kWh]&gt;$P$4383,"ABNORMAL","NORMAL")</f>
        <v>NORMAL</v>
      </c>
      <c r="V261">
        <f>(Table1[[#This Row],[Target_Production_t]]/8)*Table1[[#This Row],[Downtime_hr]]</f>
        <v>2.2218</v>
      </c>
    </row>
    <row r="262" spans="1:22" x14ac:dyDescent="0.25">
      <c r="A262" s="1">
        <v>45679</v>
      </c>
      <c r="B262" s="1" t="str">
        <f>TEXT(Table1[[#This Row],[Date]],"mm")</f>
        <v>01</v>
      </c>
      <c r="C262" t="s">
        <v>23</v>
      </c>
      <c r="D262" t="s">
        <v>18</v>
      </c>
      <c r="E262">
        <v>44.31</v>
      </c>
      <c r="F262">
        <v>7.71</v>
      </c>
      <c r="G262">
        <v>0.28999999999999998</v>
      </c>
      <c r="H262">
        <v>39.450000000000003</v>
      </c>
      <c r="I262">
        <v>38.94</v>
      </c>
      <c r="J262">
        <v>0.51</v>
      </c>
      <c r="K262">
        <v>98.7</v>
      </c>
      <c r="L262">
        <v>96.38</v>
      </c>
      <c r="M262">
        <v>97.25</v>
      </c>
      <c r="N262">
        <v>92.5</v>
      </c>
      <c r="O262">
        <v>6.03</v>
      </c>
      <c r="P262">
        <v>1603.08</v>
      </c>
      <c r="Q262" s="42">
        <f>Table1[[#This Row],[Steam_Consumed_t]]/Table1[[#This Row],[Production_t]]</f>
        <v>0.15285171102661596</v>
      </c>
      <c r="R262" s="37">
        <f>Table1[[#This Row],[Power_Consumed_kWh]]/Table1[[#This Row],[Production_t]]</f>
        <v>40.635741444866916</v>
      </c>
      <c r="S262" t="str">
        <f>IF(Table1[[#This Row],[Quality_pct]]&lt;96,"Below Spec","Ok")</f>
        <v>Ok</v>
      </c>
      <c r="T262" t="str">
        <f>IF(Table1[Steam_Consumed_t]&gt;$O$4383,"ABNORMAL","NORMAL")</f>
        <v>NORMAL</v>
      </c>
      <c r="U262" t="str">
        <f>IF(Table1[Power_Consumed_kWh]&gt;$P$4383,"ABNORMAL","NORMAL")</f>
        <v>NORMAL</v>
      </c>
      <c r="V262">
        <f>(Table1[[#This Row],[Target_Production_t]]/8)*Table1[[#This Row],[Downtime_hr]]</f>
        <v>1.6062375</v>
      </c>
    </row>
    <row r="263" spans="1:22" x14ac:dyDescent="0.25">
      <c r="A263" s="1">
        <v>45679</v>
      </c>
      <c r="B263" s="1" t="str">
        <f>TEXT(Table1[[#This Row],[Date]],"mm")</f>
        <v>01</v>
      </c>
      <c r="C263" t="s">
        <v>22</v>
      </c>
      <c r="D263" t="s">
        <v>18</v>
      </c>
      <c r="E263">
        <v>36.25</v>
      </c>
      <c r="F263">
        <v>7.72</v>
      </c>
      <c r="G263">
        <v>0.28000000000000003</v>
      </c>
      <c r="H263">
        <v>31.16</v>
      </c>
      <c r="I263">
        <v>30.12</v>
      </c>
      <c r="J263">
        <v>1.03</v>
      </c>
      <c r="K263">
        <v>96.69</v>
      </c>
      <c r="L263">
        <v>96.5</v>
      </c>
      <c r="M263">
        <v>101.62</v>
      </c>
      <c r="N263">
        <v>94.81</v>
      </c>
      <c r="O263">
        <v>33.47</v>
      </c>
      <c r="P263">
        <v>2933.42</v>
      </c>
      <c r="Q263" s="42">
        <f>Table1[[#This Row],[Steam_Consumed_t]]/Table1[[#This Row],[Production_t]]</f>
        <v>1.0741335044929397</v>
      </c>
      <c r="R263" s="37">
        <f>Table1[[#This Row],[Power_Consumed_kWh]]/Table1[[#This Row],[Production_t]]</f>
        <v>94.140564826700896</v>
      </c>
      <c r="S263" t="str">
        <f>IF(Table1[[#This Row],[Quality_pct]]&lt;96,"Below Spec","Ok")</f>
        <v>Ok</v>
      </c>
      <c r="T263" t="str">
        <f>IF(Table1[Steam_Consumed_t]&gt;$O$4383,"ABNORMAL","NORMAL")</f>
        <v>NORMAL</v>
      </c>
      <c r="U263" t="str">
        <f>IF(Table1[Power_Consumed_kWh]&gt;$P$4383,"ABNORMAL","NORMAL")</f>
        <v>NORMAL</v>
      </c>
      <c r="V263">
        <f>(Table1[[#This Row],[Target_Production_t]]/8)*Table1[[#This Row],[Downtime_hr]]</f>
        <v>1.26875</v>
      </c>
    </row>
    <row r="264" spans="1:22" x14ac:dyDescent="0.25">
      <c r="A264" s="1">
        <v>45679</v>
      </c>
      <c r="B264" s="1" t="str">
        <f>TEXT(Table1[[#This Row],[Date]],"mm")</f>
        <v>01</v>
      </c>
      <c r="C264" t="s">
        <v>23</v>
      </c>
      <c r="D264" t="s">
        <v>19</v>
      </c>
      <c r="E264">
        <v>43.65</v>
      </c>
      <c r="F264">
        <v>7.74</v>
      </c>
      <c r="G264">
        <v>0.26</v>
      </c>
      <c r="H264">
        <v>43.53</v>
      </c>
      <c r="I264">
        <v>43.53</v>
      </c>
      <c r="J264">
        <v>0</v>
      </c>
      <c r="K264">
        <v>100</v>
      </c>
      <c r="L264">
        <v>96.75</v>
      </c>
      <c r="M264">
        <v>92.66</v>
      </c>
      <c r="N264">
        <v>89.65</v>
      </c>
      <c r="O264">
        <v>5.66</v>
      </c>
      <c r="P264">
        <v>1787</v>
      </c>
      <c r="Q264" s="42">
        <f>Table1[[#This Row],[Steam_Consumed_t]]/Table1[[#This Row],[Production_t]]</f>
        <v>0.13002526992878474</v>
      </c>
      <c r="R264" s="37">
        <f>Table1[[#This Row],[Power_Consumed_kWh]]/Table1[[#This Row],[Production_t]]</f>
        <v>41.0521479439467</v>
      </c>
      <c r="S264" t="str">
        <f>IF(Table1[[#This Row],[Quality_pct]]&lt;96,"Below Spec","Ok")</f>
        <v>Ok</v>
      </c>
      <c r="T264" t="str">
        <f>IF(Table1[Steam_Consumed_t]&gt;$O$4383,"ABNORMAL","NORMAL")</f>
        <v>NORMAL</v>
      </c>
      <c r="U264" t="str">
        <f>IF(Table1[Power_Consumed_kWh]&gt;$P$4383,"ABNORMAL","NORMAL")</f>
        <v>NORMAL</v>
      </c>
      <c r="V264">
        <f>(Table1[[#This Row],[Target_Production_t]]/8)*Table1[[#This Row],[Downtime_hr]]</f>
        <v>1.418625</v>
      </c>
    </row>
    <row r="265" spans="1:22" x14ac:dyDescent="0.25">
      <c r="A265" s="1">
        <v>45679</v>
      </c>
      <c r="B265" s="1" t="str">
        <f>TEXT(Table1[[#This Row],[Date]],"mm")</f>
        <v>01</v>
      </c>
      <c r="C265" t="s">
        <v>21</v>
      </c>
      <c r="D265" t="s">
        <v>18</v>
      </c>
      <c r="E265">
        <v>38.270000000000003</v>
      </c>
      <c r="F265">
        <v>7.75</v>
      </c>
      <c r="G265">
        <v>0.25</v>
      </c>
      <c r="H265">
        <v>35.869999999999997</v>
      </c>
      <c r="I265">
        <v>35.47</v>
      </c>
      <c r="J265">
        <v>0.4</v>
      </c>
      <c r="K265">
        <v>98.89</v>
      </c>
      <c r="L265">
        <v>96.88</v>
      </c>
      <c r="M265">
        <v>98.05</v>
      </c>
      <c r="N265">
        <v>93.93</v>
      </c>
      <c r="O265">
        <v>53.53</v>
      </c>
      <c r="P265">
        <v>4260.05</v>
      </c>
      <c r="Q265" s="42">
        <f>Table1[[#This Row],[Steam_Consumed_t]]/Table1[[#This Row],[Production_t]]</f>
        <v>1.4923334262615</v>
      </c>
      <c r="R265" s="37">
        <f>Table1[[#This Row],[Power_Consumed_kWh]]/Table1[[#This Row],[Production_t]]</f>
        <v>118.76359074435463</v>
      </c>
      <c r="S265" t="str">
        <f>IF(Table1[[#This Row],[Quality_pct]]&lt;96,"Below Spec","Ok")</f>
        <v>Ok</v>
      </c>
      <c r="T265" t="str">
        <f>IF(Table1[Steam_Consumed_t]&gt;$O$4383,"ABNORMAL","NORMAL")</f>
        <v>ABNORMAL</v>
      </c>
      <c r="U265" t="str">
        <f>IF(Table1[Power_Consumed_kWh]&gt;$P$4383,"ABNORMAL","NORMAL")</f>
        <v>ABNORMAL</v>
      </c>
      <c r="V265">
        <f>(Table1[[#This Row],[Target_Production_t]]/8)*Table1[[#This Row],[Downtime_hr]]</f>
        <v>1.1959375000000001</v>
      </c>
    </row>
    <row r="266" spans="1:22" x14ac:dyDescent="0.25">
      <c r="A266" s="1">
        <v>45680</v>
      </c>
      <c r="B266" s="1" t="str">
        <f>TEXT(Table1[[#This Row],[Date]],"mm")</f>
        <v>01</v>
      </c>
      <c r="C266" t="s">
        <v>21</v>
      </c>
      <c r="D266" t="s">
        <v>18</v>
      </c>
      <c r="E266">
        <v>39.229999999999997</v>
      </c>
      <c r="F266">
        <v>7.3</v>
      </c>
      <c r="G266">
        <v>0.7</v>
      </c>
      <c r="H266">
        <v>33.79</v>
      </c>
      <c r="I266">
        <v>33.11</v>
      </c>
      <c r="J266">
        <v>0.69</v>
      </c>
      <c r="K266">
        <v>97.97</v>
      </c>
      <c r="L266">
        <v>91.25</v>
      </c>
      <c r="M266">
        <v>93.54</v>
      </c>
      <c r="N266">
        <v>83.62</v>
      </c>
      <c r="O266">
        <v>49.48</v>
      </c>
      <c r="P266">
        <v>3967.17</v>
      </c>
      <c r="Q266" s="42">
        <f>Table1[[#This Row],[Steam_Consumed_t]]/Table1[[#This Row],[Production_t]]</f>
        <v>1.4643385617046463</v>
      </c>
      <c r="R266" s="37">
        <f>Table1[[#This Row],[Power_Consumed_kWh]]/Table1[[#This Row],[Production_t]]</f>
        <v>117.40662918023084</v>
      </c>
      <c r="S266" t="str">
        <f>IF(Table1[[#This Row],[Quality_pct]]&lt;96,"Below Spec","Ok")</f>
        <v>Ok</v>
      </c>
      <c r="T266" t="str">
        <f>IF(Table1[Steam_Consumed_t]&gt;$O$4383,"ABNORMAL","NORMAL")</f>
        <v>NORMAL</v>
      </c>
      <c r="U266" t="str">
        <f>IF(Table1[Power_Consumed_kWh]&gt;$P$4383,"ABNORMAL","NORMAL")</f>
        <v>NORMAL</v>
      </c>
      <c r="V266">
        <f>(Table1[[#This Row],[Target_Production_t]]/8)*Table1[[#This Row],[Downtime_hr]]</f>
        <v>3.4326249999999994</v>
      </c>
    </row>
    <row r="267" spans="1:22" x14ac:dyDescent="0.25">
      <c r="A267" s="1">
        <v>45680</v>
      </c>
      <c r="B267" s="1" t="str">
        <f>TEXT(Table1[[#This Row],[Date]],"mm")</f>
        <v>01</v>
      </c>
      <c r="C267" t="s">
        <v>22</v>
      </c>
      <c r="D267" t="s">
        <v>19</v>
      </c>
      <c r="E267">
        <v>36.6</v>
      </c>
      <c r="F267">
        <v>7.31</v>
      </c>
      <c r="G267">
        <v>0.69</v>
      </c>
      <c r="H267">
        <v>29.83</v>
      </c>
      <c r="I267">
        <v>28.83</v>
      </c>
      <c r="J267">
        <v>1</v>
      </c>
      <c r="K267">
        <v>96.64</v>
      </c>
      <c r="L267">
        <v>91.38</v>
      </c>
      <c r="M267">
        <v>89.47</v>
      </c>
      <c r="N267">
        <v>79.010000000000005</v>
      </c>
      <c r="O267">
        <v>33.43</v>
      </c>
      <c r="P267">
        <v>2777.79</v>
      </c>
      <c r="Q267" s="42">
        <f>Table1[[#This Row],[Steam_Consumed_t]]/Table1[[#This Row],[Production_t]]</f>
        <v>1.120683875293329</v>
      </c>
      <c r="R267" s="37">
        <f>Table1[[#This Row],[Power_Consumed_kWh]]/Table1[[#This Row],[Production_t]]</f>
        <v>93.120683875293338</v>
      </c>
      <c r="S267" t="str">
        <f>IF(Table1[[#This Row],[Quality_pct]]&lt;96,"Below Spec","Ok")</f>
        <v>Ok</v>
      </c>
      <c r="T267" t="str">
        <f>IF(Table1[Steam_Consumed_t]&gt;$O$4383,"ABNORMAL","NORMAL")</f>
        <v>NORMAL</v>
      </c>
      <c r="U267" t="str">
        <f>IF(Table1[Power_Consumed_kWh]&gt;$P$4383,"ABNORMAL","NORMAL")</f>
        <v>NORMAL</v>
      </c>
      <c r="V267">
        <f>(Table1[[#This Row],[Target_Production_t]]/8)*Table1[[#This Row],[Downtime_hr]]</f>
        <v>3.1567499999999997</v>
      </c>
    </row>
    <row r="268" spans="1:22" x14ac:dyDescent="0.25">
      <c r="A268" s="1">
        <v>45680</v>
      </c>
      <c r="B268" s="1" t="str">
        <f>TEXT(Table1[[#This Row],[Date]],"mm")</f>
        <v>01</v>
      </c>
      <c r="C268" t="s">
        <v>21</v>
      </c>
      <c r="D268" t="s">
        <v>20</v>
      </c>
      <c r="E268">
        <v>37.46</v>
      </c>
      <c r="F268">
        <v>7.41</v>
      </c>
      <c r="G268">
        <v>0.59</v>
      </c>
      <c r="H268">
        <v>35.729999999999997</v>
      </c>
      <c r="I268">
        <v>35.229999999999997</v>
      </c>
      <c r="J268">
        <v>0.5</v>
      </c>
      <c r="K268">
        <v>98.59</v>
      </c>
      <c r="L268">
        <v>92.62</v>
      </c>
      <c r="M268">
        <v>99.74</v>
      </c>
      <c r="N268">
        <v>91.08</v>
      </c>
      <c r="O268">
        <v>52.59</v>
      </c>
      <c r="P268">
        <v>4208.92</v>
      </c>
      <c r="Q268" s="42">
        <f>Table1[[#This Row],[Steam_Consumed_t]]/Table1[[#This Row],[Production_t]]</f>
        <v>1.4718723761544923</v>
      </c>
      <c r="R268" s="37">
        <f>Table1[[#This Row],[Power_Consumed_kWh]]/Table1[[#This Row],[Production_t]]</f>
        <v>117.79792891127904</v>
      </c>
      <c r="S268" t="str">
        <f>IF(Table1[[#This Row],[Quality_pct]]&lt;96,"Below Spec","Ok")</f>
        <v>Ok</v>
      </c>
      <c r="T268" t="str">
        <f>IF(Table1[Steam_Consumed_t]&gt;$O$4383,"ABNORMAL","NORMAL")</f>
        <v>ABNORMAL</v>
      </c>
      <c r="U268" t="str">
        <f>IF(Table1[Power_Consumed_kWh]&gt;$P$4383,"ABNORMAL","NORMAL")</f>
        <v>ABNORMAL</v>
      </c>
      <c r="V268">
        <f>(Table1[[#This Row],[Target_Production_t]]/8)*Table1[[#This Row],[Downtime_hr]]</f>
        <v>2.7626749999999998</v>
      </c>
    </row>
    <row r="269" spans="1:22" x14ac:dyDescent="0.25">
      <c r="A269" s="1">
        <v>45680</v>
      </c>
      <c r="B269" s="1" t="str">
        <f>TEXT(Table1[[#This Row],[Date]],"mm")</f>
        <v>01</v>
      </c>
      <c r="C269" t="s">
        <v>22</v>
      </c>
      <c r="D269" t="s">
        <v>18</v>
      </c>
      <c r="E269">
        <v>37.159999999999997</v>
      </c>
      <c r="F269">
        <v>7.42</v>
      </c>
      <c r="G269">
        <v>0.57999999999999996</v>
      </c>
      <c r="H269">
        <v>33.26</v>
      </c>
      <c r="I269">
        <v>31.91</v>
      </c>
      <c r="J269">
        <v>1.35</v>
      </c>
      <c r="K269">
        <v>95.94</v>
      </c>
      <c r="L269">
        <v>92.75</v>
      </c>
      <c r="M269">
        <v>93.75</v>
      </c>
      <c r="N269">
        <v>83.42</v>
      </c>
      <c r="O269">
        <v>36.83</v>
      </c>
      <c r="P269">
        <v>3276.99</v>
      </c>
      <c r="Q269" s="42">
        <f>Table1[[#This Row],[Steam_Consumed_t]]/Table1[[#This Row],[Production_t]]</f>
        <v>1.1073361395069152</v>
      </c>
      <c r="R269" s="37">
        <f>Table1[[#This Row],[Power_Consumed_kWh]]/Table1[[#This Row],[Production_t]]</f>
        <v>98.526458208057733</v>
      </c>
      <c r="S269" t="str">
        <f>IF(Table1[[#This Row],[Quality_pct]]&lt;96,"Below Spec","Ok")</f>
        <v>Below Spec</v>
      </c>
      <c r="T269" t="str">
        <f>IF(Table1[Steam_Consumed_t]&gt;$O$4383,"ABNORMAL","NORMAL")</f>
        <v>NORMAL</v>
      </c>
      <c r="U269" t="str">
        <f>IF(Table1[Power_Consumed_kWh]&gt;$P$4383,"ABNORMAL","NORMAL")</f>
        <v>NORMAL</v>
      </c>
      <c r="V269">
        <f>(Table1[[#This Row],[Target_Production_t]]/8)*Table1[[#This Row],[Downtime_hr]]</f>
        <v>2.6940999999999997</v>
      </c>
    </row>
    <row r="270" spans="1:22" x14ac:dyDescent="0.25">
      <c r="A270" s="1">
        <v>45680</v>
      </c>
      <c r="B270" s="1" t="str">
        <f>TEXT(Table1[[#This Row],[Date]],"mm")</f>
        <v>01</v>
      </c>
      <c r="C270" t="s">
        <v>23</v>
      </c>
      <c r="D270" t="s">
        <v>19</v>
      </c>
      <c r="E270">
        <v>44.74</v>
      </c>
      <c r="F270">
        <v>7.51</v>
      </c>
      <c r="G270">
        <v>0.49</v>
      </c>
      <c r="H270">
        <v>42.09</v>
      </c>
      <c r="I270">
        <v>41.78</v>
      </c>
      <c r="J270">
        <v>0.31</v>
      </c>
      <c r="K270">
        <v>99.27</v>
      </c>
      <c r="L270">
        <v>93.88</v>
      </c>
      <c r="M270">
        <v>98.71</v>
      </c>
      <c r="N270">
        <v>91.98</v>
      </c>
      <c r="O270">
        <v>2.37</v>
      </c>
      <c r="P270">
        <v>1802.41</v>
      </c>
      <c r="Q270" s="42">
        <f>Table1[[#This Row],[Steam_Consumed_t]]/Table1[[#This Row],[Production_t]]</f>
        <v>5.6307911617961511E-2</v>
      </c>
      <c r="R270" s="37">
        <f>Table1[[#This Row],[Power_Consumed_kWh]]/Table1[[#This Row],[Production_t]]</f>
        <v>42.822760750772154</v>
      </c>
      <c r="S270" t="str">
        <f>IF(Table1[[#This Row],[Quality_pct]]&lt;96,"Below Spec","Ok")</f>
        <v>Ok</v>
      </c>
      <c r="T270" t="str">
        <f>IF(Table1[Steam_Consumed_t]&gt;$O$4383,"ABNORMAL","NORMAL")</f>
        <v>NORMAL</v>
      </c>
      <c r="U270" t="str">
        <f>IF(Table1[Power_Consumed_kWh]&gt;$P$4383,"ABNORMAL","NORMAL")</f>
        <v>NORMAL</v>
      </c>
      <c r="V270">
        <f>(Table1[[#This Row],[Target_Production_t]]/8)*Table1[[#This Row],[Downtime_hr]]</f>
        <v>2.7403249999999999</v>
      </c>
    </row>
    <row r="271" spans="1:22" x14ac:dyDescent="0.25">
      <c r="A271" s="1">
        <v>45680</v>
      </c>
      <c r="B271" s="1" t="str">
        <f>TEXT(Table1[[#This Row],[Date]],"mm")</f>
        <v>01</v>
      </c>
      <c r="C271" t="s">
        <v>21</v>
      </c>
      <c r="D271" t="s">
        <v>19</v>
      </c>
      <c r="E271">
        <v>38.64</v>
      </c>
      <c r="F271">
        <v>7.54</v>
      </c>
      <c r="G271">
        <v>0.46</v>
      </c>
      <c r="H271">
        <v>36.479999999999997</v>
      </c>
      <c r="I271">
        <v>35.9</v>
      </c>
      <c r="J271">
        <v>0.57999999999999996</v>
      </c>
      <c r="K271">
        <v>98.4</v>
      </c>
      <c r="L271">
        <v>94.25</v>
      </c>
      <c r="M271">
        <v>95.43</v>
      </c>
      <c r="N271">
        <v>88.5</v>
      </c>
      <c r="O271">
        <v>53.35</v>
      </c>
      <c r="P271">
        <v>4292.87</v>
      </c>
      <c r="Q271" s="42">
        <f>Table1[[#This Row],[Steam_Consumed_t]]/Table1[[#This Row],[Production_t]]</f>
        <v>1.4624451754385968</v>
      </c>
      <c r="R271" s="37">
        <f>Table1[[#This Row],[Power_Consumed_kWh]]/Table1[[#This Row],[Production_t]]</f>
        <v>117.67735745614036</v>
      </c>
      <c r="S271" t="str">
        <f>IF(Table1[[#This Row],[Quality_pct]]&lt;96,"Below Spec","Ok")</f>
        <v>Ok</v>
      </c>
      <c r="T271" t="str">
        <f>IF(Table1[Steam_Consumed_t]&gt;$O$4383,"ABNORMAL","NORMAL")</f>
        <v>ABNORMAL</v>
      </c>
      <c r="U271" t="str">
        <f>IF(Table1[Power_Consumed_kWh]&gt;$P$4383,"ABNORMAL","NORMAL")</f>
        <v>ABNORMAL</v>
      </c>
      <c r="V271">
        <f>(Table1[[#This Row],[Target_Production_t]]/8)*Table1[[#This Row],[Downtime_hr]]</f>
        <v>2.2218</v>
      </c>
    </row>
    <row r="272" spans="1:22" x14ac:dyDescent="0.25">
      <c r="A272" s="1">
        <v>45680</v>
      </c>
      <c r="B272" s="1" t="str">
        <f>TEXT(Table1[[#This Row],[Date]],"mm")</f>
        <v>01</v>
      </c>
      <c r="C272" t="s">
        <v>17</v>
      </c>
      <c r="D272" t="s">
        <v>19</v>
      </c>
      <c r="E272">
        <v>42.7</v>
      </c>
      <c r="F272">
        <v>7.61</v>
      </c>
      <c r="G272">
        <v>0.39</v>
      </c>
      <c r="H272">
        <v>37.229999999999997</v>
      </c>
      <c r="I272">
        <v>36.74</v>
      </c>
      <c r="J272">
        <v>0.49</v>
      </c>
      <c r="K272">
        <v>98.68</v>
      </c>
      <c r="L272">
        <v>95.12</v>
      </c>
      <c r="M272">
        <v>90.54</v>
      </c>
      <c r="N272">
        <v>84.99</v>
      </c>
      <c r="O272">
        <v>32.25</v>
      </c>
      <c r="P272">
        <v>3150.24</v>
      </c>
      <c r="Q272" s="42">
        <f>Table1[[#This Row],[Steam_Consumed_t]]/Table1[[#This Row],[Production_t]]</f>
        <v>0.86623690572119261</v>
      </c>
      <c r="R272" s="37">
        <f>Table1[[#This Row],[Power_Consumed_kWh]]/Table1[[#This Row],[Production_t]]</f>
        <v>84.615632554391624</v>
      </c>
      <c r="S272" t="str">
        <f>IF(Table1[[#This Row],[Quality_pct]]&lt;96,"Below Spec","Ok")</f>
        <v>Ok</v>
      </c>
      <c r="T272" t="str">
        <f>IF(Table1[Steam_Consumed_t]&gt;$O$4383,"ABNORMAL","NORMAL")</f>
        <v>NORMAL</v>
      </c>
      <c r="U272" t="str">
        <f>IF(Table1[Power_Consumed_kWh]&gt;$P$4383,"ABNORMAL","NORMAL")</f>
        <v>NORMAL</v>
      </c>
      <c r="V272">
        <f>(Table1[[#This Row],[Target_Production_t]]/8)*Table1[[#This Row],[Downtime_hr]]</f>
        <v>2.0816250000000003</v>
      </c>
    </row>
    <row r="273" spans="1:22" x14ac:dyDescent="0.25">
      <c r="A273" s="1">
        <v>45680</v>
      </c>
      <c r="B273" s="1" t="str">
        <f>TEXT(Table1[[#This Row],[Date]],"mm")</f>
        <v>01</v>
      </c>
      <c r="C273" t="s">
        <v>17</v>
      </c>
      <c r="D273" t="s">
        <v>20</v>
      </c>
      <c r="E273">
        <v>41.4</v>
      </c>
      <c r="F273">
        <v>7.61</v>
      </c>
      <c r="G273">
        <v>0.39</v>
      </c>
      <c r="H273">
        <v>40.590000000000003</v>
      </c>
      <c r="I273">
        <v>40.11</v>
      </c>
      <c r="J273">
        <v>0.48</v>
      </c>
      <c r="K273">
        <v>98.82</v>
      </c>
      <c r="L273">
        <v>95.12</v>
      </c>
      <c r="M273">
        <v>91.26</v>
      </c>
      <c r="N273">
        <v>85.79</v>
      </c>
      <c r="O273">
        <v>33.94</v>
      </c>
      <c r="P273">
        <v>3433</v>
      </c>
      <c r="Q273" s="42">
        <f>Table1[[#This Row],[Steam_Consumed_t]]/Table1[[#This Row],[Production_t]]</f>
        <v>0.83616654348361652</v>
      </c>
      <c r="R273" s="37">
        <f>Table1[[#This Row],[Power_Consumed_kWh]]/Table1[[#This Row],[Production_t]]</f>
        <v>84.577482138457739</v>
      </c>
      <c r="S273" t="str">
        <f>IF(Table1[[#This Row],[Quality_pct]]&lt;96,"Below Spec","Ok")</f>
        <v>Ok</v>
      </c>
      <c r="T273" t="str">
        <f>IF(Table1[Steam_Consumed_t]&gt;$O$4383,"ABNORMAL","NORMAL")</f>
        <v>NORMAL</v>
      </c>
      <c r="U273" t="str">
        <f>IF(Table1[Power_Consumed_kWh]&gt;$P$4383,"ABNORMAL","NORMAL")</f>
        <v>NORMAL</v>
      </c>
      <c r="V273">
        <f>(Table1[[#This Row],[Target_Production_t]]/8)*Table1[[#This Row],[Downtime_hr]]</f>
        <v>2.0182500000000001</v>
      </c>
    </row>
    <row r="274" spans="1:22" x14ac:dyDescent="0.25">
      <c r="A274" s="1">
        <v>45680</v>
      </c>
      <c r="B274" s="1" t="str">
        <f>TEXT(Table1[[#This Row],[Date]],"mm")</f>
        <v>01</v>
      </c>
      <c r="C274" t="s">
        <v>22</v>
      </c>
      <c r="D274" t="s">
        <v>20</v>
      </c>
      <c r="E274">
        <v>35.49</v>
      </c>
      <c r="F274">
        <v>7.63</v>
      </c>
      <c r="G274">
        <v>0.37</v>
      </c>
      <c r="H274">
        <v>32.74</v>
      </c>
      <c r="I274">
        <v>31.61</v>
      </c>
      <c r="J274">
        <v>1.1399999999999999</v>
      </c>
      <c r="K274">
        <v>96.53</v>
      </c>
      <c r="L274">
        <v>95.38</v>
      </c>
      <c r="M274">
        <v>94.01</v>
      </c>
      <c r="N274">
        <v>86.55</v>
      </c>
      <c r="O274">
        <v>36.28</v>
      </c>
      <c r="P274">
        <v>3108.12</v>
      </c>
      <c r="Q274" s="42">
        <f>Table1[[#This Row],[Steam_Consumed_t]]/Table1[[#This Row],[Production_t]]</f>
        <v>1.1081246182040316</v>
      </c>
      <c r="R274" s="37">
        <f>Table1[[#This Row],[Power_Consumed_kWh]]/Table1[[#This Row],[Production_t]]</f>
        <v>94.933414783139881</v>
      </c>
      <c r="S274" t="str">
        <f>IF(Table1[[#This Row],[Quality_pct]]&lt;96,"Below Spec","Ok")</f>
        <v>Ok</v>
      </c>
      <c r="T274" t="str">
        <f>IF(Table1[Steam_Consumed_t]&gt;$O$4383,"ABNORMAL","NORMAL")</f>
        <v>NORMAL</v>
      </c>
      <c r="U274" t="str">
        <f>IF(Table1[Power_Consumed_kWh]&gt;$P$4383,"ABNORMAL","NORMAL")</f>
        <v>NORMAL</v>
      </c>
      <c r="V274">
        <f>(Table1[[#This Row],[Target_Production_t]]/8)*Table1[[#This Row],[Downtime_hr]]</f>
        <v>1.6414125000000002</v>
      </c>
    </row>
    <row r="275" spans="1:22" x14ac:dyDescent="0.25">
      <c r="A275" s="1">
        <v>45680</v>
      </c>
      <c r="B275" s="1" t="str">
        <f>TEXT(Table1[[#This Row],[Date]],"mm")</f>
        <v>01</v>
      </c>
      <c r="C275" t="s">
        <v>23</v>
      </c>
      <c r="D275" t="s">
        <v>18</v>
      </c>
      <c r="E275">
        <v>45.42</v>
      </c>
      <c r="F275">
        <v>7.67</v>
      </c>
      <c r="G275">
        <v>0.33</v>
      </c>
      <c r="H275">
        <v>44.66</v>
      </c>
      <c r="I275">
        <v>44.65</v>
      </c>
      <c r="J275">
        <v>0.01</v>
      </c>
      <c r="K275">
        <v>99.97</v>
      </c>
      <c r="L275">
        <v>95.88</v>
      </c>
      <c r="M275">
        <v>91.6</v>
      </c>
      <c r="N275">
        <v>87.79</v>
      </c>
      <c r="O275">
        <v>4.8499999999999996</v>
      </c>
      <c r="P275">
        <v>1903.78</v>
      </c>
      <c r="Q275" s="42">
        <f>Table1[[#This Row],[Steam_Consumed_t]]/Table1[[#This Row],[Production_t]]</f>
        <v>0.10859829825347067</v>
      </c>
      <c r="R275" s="37">
        <f>Table1[[#This Row],[Power_Consumed_kWh]]/Table1[[#This Row],[Production_t]]</f>
        <v>42.628302731751013</v>
      </c>
      <c r="S275" t="str">
        <f>IF(Table1[[#This Row],[Quality_pct]]&lt;96,"Below Spec","Ok")</f>
        <v>Ok</v>
      </c>
      <c r="T275" t="str">
        <f>IF(Table1[Steam_Consumed_t]&gt;$O$4383,"ABNORMAL","NORMAL")</f>
        <v>NORMAL</v>
      </c>
      <c r="U275" t="str">
        <f>IF(Table1[Power_Consumed_kWh]&gt;$P$4383,"ABNORMAL","NORMAL")</f>
        <v>NORMAL</v>
      </c>
      <c r="V275">
        <f>(Table1[[#This Row],[Target_Production_t]]/8)*Table1[[#This Row],[Downtime_hr]]</f>
        <v>1.8735750000000002</v>
      </c>
    </row>
    <row r="276" spans="1:22" x14ac:dyDescent="0.25">
      <c r="A276" s="1">
        <v>45680</v>
      </c>
      <c r="B276" s="1" t="str">
        <f>TEXT(Table1[[#This Row],[Date]],"mm")</f>
        <v>01</v>
      </c>
      <c r="C276" t="s">
        <v>23</v>
      </c>
      <c r="D276" t="s">
        <v>20</v>
      </c>
      <c r="E276">
        <v>43.37</v>
      </c>
      <c r="F276">
        <v>7.69</v>
      </c>
      <c r="G276">
        <v>0.31</v>
      </c>
      <c r="H276">
        <v>36.43</v>
      </c>
      <c r="I276">
        <v>36.43</v>
      </c>
      <c r="J276">
        <v>0</v>
      </c>
      <c r="K276">
        <v>100</v>
      </c>
      <c r="L276">
        <v>96.12</v>
      </c>
      <c r="M276">
        <v>92.04</v>
      </c>
      <c r="N276">
        <v>88.47</v>
      </c>
      <c r="O276">
        <v>5.24</v>
      </c>
      <c r="P276">
        <v>1617.61</v>
      </c>
      <c r="Q276" s="42">
        <f>Table1[[#This Row],[Steam_Consumed_t]]/Table1[[#This Row],[Production_t]]</f>
        <v>0.14383749656876202</v>
      </c>
      <c r="R276" s="37">
        <f>Table1[[#This Row],[Power_Consumed_kWh]]/Table1[[#This Row],[Production_t]]</f>
        <v>44.403239088663184</v>
      </c>
      <c r="S276" t="str">
        <f>IF(Table1[[#This Row],[Quality_pct]]&lt;96,"Below Spec","Ok")</f>
        <v>Ok</v>
      </c>
      <c r="T276" t="str">
        <f>IF(Table1[Steam_Consumed_t]&gt;$O$4383,"ABNORMAL","NORMAL")</f>
        <v>NORMAL</v>
      </c>
      <c r="U276" t="str">
        <f>IF(Table1[Power_Consumed_kWh]&gt;$P$4383,"ABNORMAL","NORMAL")</f>
        <v>NORMAL</v>
      </c>
      <c r="V276">
        <f>(Table1[[#This Row],[Target_Production_t]]/8)*Table1[[#This Row],[Downtime_hr]]</f>
        <v>1.6805874999999999</v>
      </c>
    </row>
    <row r="277" spans="1:22" x14ac:dyDescent="0.25">
      <c r="A277" s="1">
        <v>45680</v>
      </c>
      <c r="B277" s="1" t="str">
        <f>TEXT(Table1[[#This Row],[Date]],"mm")</f>
        <v>01</v>
      </c>
      <c r="C277" t="s">
        <v>17</v>
      </c>
      <c r="D277" t="s">
        <v>18</v>
      </c>
      <c r="E277">
        <v>43.35</v>
      </c>
      <c r="F277">
        <v>7.86</v>
      </c>
      <c r="G277">
        <v>0.14000000000000001</v>
      </c>
      <c r="H277">
        <v>42.4</v>
      </c>
      <c r="I277">
        <v>41.21</v>
      </c>
      <c r="J277">
        <v>1.19</v>
      </c>
      <c r="K277">
        <v>97.19</v>
      </c>
      <c r="L277">
        <v>98.25</v>
      </c>
      <c r="M277">
        <v>96.36</v>
      </c>
      <c r="N277">
        <v>92.01</v>
      </c>
      <c r="O277">
        <v>35.36</v>
      </c>
      <c r="P277">
        <v>3517.72</v>
      </c>
      <c r="Q277" s="42">
        <f>Table1[[#This Row],[Steam_Consumed_t]]/Table1[[#This Row],[Production_t]]</f>
        <v>0.83396226415094343</v>
      </c>
      <c r="R277" s="37">
        <f>Table1[[#This Row],[Power_Consumed_kWh]]/Table1[[#This Row],[Production_t]]</f>
        <v>82.965094339622638</v>
      </c>
      <c r="S277" t="str">
        <f>IF(Table1[[#This Row],[Quality_pct]]&lt;96,"Below Spec","Ok")</f>
        <v>Ok</v>
      </c>
      <c r="T277" t="str">
        <f>IF(Table1[Steam_Consumed_t]&gt;$O$4383,"ABNORMAL","NORMAL")</f>
        <v>NORMAL</v>
      </c>
      <c r="U277" t="str">
        <f>IF(Table1[Power_Consumed_kWh]&gt;$P$4383,"ABNORMAL","NORMAL")</f>
        <v>NORMAL</v>
      </c>
      <c r="V277">
        <f>(Table1[[#This Row],[Target_Production_t]]/8)*Table1[[#This Row],[Downtime_hr]]</f>
        <v>0.7586250000000001</v>
      </c>
    </row>
    <row r="278" spans="1:22" x14ac:dyDescent="0.25">
      <c r="A278" s="1">
        <v>45681</v>
      </c>
      <c r="B278" s="1" t="str">
        <f>TEXT(Table1[[#This Row],[Date]],"mm")</f>
        <v>01</v>
      </c>
      <c r="C278" t="s">
        <v>22</v>
      </c>
      <c r="D278" t="s">
        <v>19</v>
      </c>
      <c r="E278">
        <v>34.049999999999997</v>
      </c>
      <c r="F278">
        <v>7.34</v>
      </c>
      <c r="G278">
        <v>0.66</v>
      </c>
      <c r="H278">
        <v>28.86</v>
      </c>
      <c r="I278">
        <v>27.59</v>
      </c>
      <c r="J278">
        <v>1.27</v>
      </c>
      <c r="K278">
        <v>95.61</v>
      </c>
      <c r="L278">
        <v>91.75</v>
      </c>
      <c r="M278">
        <v>95.95</v>
      </c>
      <c r="N278">
        <v>84.17</v>
      </c>
      <c r="O278">
        <v>32.01</v>
      </c>
      <c r="P278">
        <v>2776.79</v>
      </c>
      <c r="Q278" s="42">
        <f>Table1[[#This Row],[Steam_Consumed_t]]/Table1[[#This Row],[Production_t]]</f>
        <v>1.1091476091476091</v>
      </c>
      <c r="R278" s="37">
        <f>Table1[[#This Row],[Power_Consumed_kWh]]/Table1[[#This Row],[Production_t]]</f>
        <v>96.215869715869715</v>
      </c>
      <c r="S278" t="str">
        <f>IF(Table1[[#This Row],[Quality_pct]]&lt;96,"Below Spec","Ok")</f>
        <v>Below Spec</v>
      </c>
      <c r="T278" t="str">
        <f>IF(Table1[Steam_Consumed_t]&gt;$O$4383,"ABNORMAL","NORMAL")</f>
        <v>NORMAL</v>
      </c>
      <c r="U278" t="str">
        <f>IF(Table1[Power_Consumed_kWh]&gt;$P$4383,"ABNORMAL","NORMAL")</f>
        <v>NORMAL</v>
      </c>
      <c r="V278">
        <f>(Table1[[#This Row],[Target_Production_t]]/8)*Table1[[#This Row],[Downtime_hr]]</f>
        <v>2.8091249999999999</v>
      </c>
    </row>
    <row r="279" spans="1:22" x14ac:dyDescent="0.25">
      <c r="A279" s="1">
        <v>45681</v>
      </c>
      <c r="B279" s="1" t="str">
        <f>TEXT(Table1[[#This Row],[Date]],"mm")</f>
        <v>01</v>
      </c>
      <c r="C279" t="s">
        <v>23</v>
      </c>
      <c r="D279" t="s">
        <v>19</v>
      </c>
      <c r="E279">
        <v>41.62</v>
      </c>
      <c r="F279">
        <v>7.38</v>
      </c>
      <c r="G279">
        <v>0.62</v>
      </c>
      <c r="H279">
        <v>36.19</v>
      </c>
      <c r="I279">
        <v>36.19</v>
      </c>
      <c r="J279">
        <v>0</v>
      </c>
      <c r="K279">
        <v>100</v>
      </c>
      <c r="L279">
        <v>92.25</v>
      </c>
      <c r="M279">
        <v>92.5</v>
      </c>
      <c r="N279">
        <v>85.33</v>
      </c>
      <c r="O279">
        <v>3.88</v>
      </c>
      <c r="P279">
        <v>1543.02</v>
      </c>
      <c r="Q279" s="42">
        <f>Table1[[#This Row],[Steam_Consumed_t]]/Table1[[#This Row],[Production_t]]</f>
        <v>0.10721193699917105</v>
      </c>
      <c r="R279" s="37">
        <f>Table1[[#This Row],[Power_Consumed_kWh]]/Table1[[#This Row],[Production_t]]</f>
        <v>42.636639955788894</v>
      </c>
      <c r="S279" t="str">
        <f>IF(Table1[[#This Row],[Quality_pct]]&lt;96,"Below Spec","Ok")</f>
        <v>Ok</v>
      </c>
      <c r="T279" t="str">
        <f>IF(Table1[Steam_Consumed_t]&gt;$O$4383,"ABNORMAL","NORMAL")</f>
        <v>NORMAL</v>
      </c>
      <c r="U279" t="str">
        <f>IF(Table1[Power_Consumed_kWh]&gt;$P$4383,"ABNORMAL","NORMAL")</f>
        <v>NORMAL</v>
      </c>
      <c r="V279">
        <f>(Table1[[#This Row],[Target_Production_t]]/8)*Table1[[#This Row],[Downtime_hr]]</f>
        <v>3.2255499999999997</v>
      </c>
    </row>
    <row r="280" spans="1:22" x14ac:dyDescent="0.25">
      <c r="A280" s="1">
        <v>45681</v>
      </c>
      <c r="B280" s="1" t="str">
        <f>TEXT(Table1[[#This Row],[Date]],"mm")</f>
        <v>01</v>
      </c>
      <c r="C280" t="s">
        <v>21</v>
      </c>
      <c r="D280" t="s">
        <v>18</v>
      </c>
      <c r="E280">
        <v>36.49</v>
      </c>
      <c r="F280">
        <v>7.43</v>
      </c>
      <c r="G280">
        <v>0.56999999999999995</v>
      </c>
      <c r="H280">
        <v>35.58</v>
      </c>
      <c r="I280">
        <v>35.25</v>
      </c>
      <c r="J280">
        <v>0.34</v>
      </c>
      <c r="K280">
        <v>99.05</v>
      </c>
      <c r="L280">
        <v>92.88</v>
      </c>
      <c r="M280">
        <v>97.16</v>
      </c>
      <c r="N280">
        <v>89.38</v>
      </c>
      <c r="O280">
        <v>52.11</v>
      </c>
      <c r="P280">
        <v>4173.5</v>
      </c>
      <c r="Q280" s="42">
        <f>Table1[[#This Row],[Steam_Consumed_t]]/Table1[[#This Row],[Production_t]]</f>
        <v>1.4645868465430016</v>
      </c>
      <c r="R280" s="37">
        <f>Table1[[#This Row],[Power_Consumed_kWh]]/Table1[[#This Row],[Production_t]]</f>
        <v>117.29904440697021</v>
      </c>
      <c r="S280" t="str">
        <f>IF(Table1[[#This Row],[Quality_pct]]&lt;96,"Below Spec","Ok")</f>
        <v>Ok</v>
      </c>
      <c r="T280" t="str">
        <f>IF(Table1[Steam_Consumed_t]&gt;$O$4383,"ABNORMAL","NORMAL")</f>
        <v>ABNORMAL</v>
      </c>
      <c r="U280" t="str">
        <f>IF(Table1[Power_Consumed_kWh]&gt;$P$4383,"ABNORMAL","NORMAL")</f>
        <v>NORMAL</v>
      </c>
      <c r="V280">
        <f>(Table1[[#This Row],[Target_Production_t]]/8)*Table1[[#This Row],[Downtime_hr]]</f>
        <v>2.5999124999999998</v>
      </c>
    </row>
    <row r="281" spans="1:22" x14ac:dyDescent="0.25">
      <c r="A281" s="1">
        <v>45681</v>
      </c>
      <c r="B281" s="1" t="str">
        <f>TEXT(Table1[[#This Row],[Date]],"mm")</f>
        <v>01</v>
      </c>
      <c r="C281" t="s">
        <v>23</v>
      </c>
      <c r="D281" t="s">
        <v>18</v>
      </c>
      <c r="E281">
        <v>42.25</v>
      </c>
      <c r="F281">
        <v>7.54</v>
      </c>
      <c r="G281">
        <v>0.46</v>
      </c>
      <c r="H281">
        <v>37.200000000000003</v>
      </c>
      <c r="I281">
        <v>36.770000000000003</v>
      </c>
      <c r="J281">
        <v>0.43</v>
      </c>
      <c r="K281">
        <v>98.85</v>
      </c>
      <c r="L281">
        <v>94.25</v>
      </c>
      <c r="M281">
        <v>93.8</v>
      </c>
      <c r="N281">
        <v>87.39</v>
      </c>
      <c r="O281">
        <v>4.96</v>
      </c>
      <c r="P281">
        <v>1559.74</v>
      </c>
      <c r="Q281" s="42">
        <f>Table1[[#This Row],[Steam_Consumed_t]]/Table1[[#This Row],[Production_t]]</f>
        <v>0.13333333333333333</v>
      </c>
      <c r="R281" s="37">
        <f>Table1[[#This Row],[Power_Consumed_kWh]]/Table1[[#This Row],[Production_t]]</f>
        <v>41.928494623655908</v>
      </c>
      <c r="S281" t="str">
        <f>IF(Table1[[#This Row],[Quality_pct]]&lt;96,"Below Spec","Ok")</f>
        <v>Ok</v>
      </c>
      <c r="T281" t="str">
        <f>IF(Table1[Steam_Consumed_t]&gt;$O$4383,"ABNORMAL","NORMAL")</f>
        <v>NORMAL</v>
      </c>
      <c r="U281" t="str">
        <f>IF(Table1[Power_Consumed_kWh]&gt;$P$4383,"ABNORMAL","NORMAL")</f>
        <v>NORMAL</v>
      </c>
      <c r="V281">
        <f>(Table1[[#This Row],[Target_Production_t]]/8)*Table1[[#This Row],[Downtime_hr]]</f>
        <v>2.4293750000000003</v>
      </c>
    </row>
    <row r="282" spans="1:22" x14ac:dyDescent="0.25">
      <c r="A282" s="1">
        <v>45681</v>
      </c>
      <c r="B282" s="1" t="str">
        <f>TEXT(Table1[[#This Row],[Date]],"mm")</f>
        <v>01</v>
      </c>
      <c r="C282" t="s">
        <v>17</v>
      </c>
      <c r="D282" t="s">
        <v>19</v>
      </c>
      <c r="E282">
        <v>39.729999999999997</v>
      </c>
      <c r="F282">
        <v>7.63</v>
      </c>
      <c r="G282">
        <v>0.37</v>
      </c>
      <c r="H282">
        <v>36.79</v>
      </c>
      <c r="I282">
        <v>36.43</v>
      </c>
      <c r="J282">
        <v>0.37</v>
      </c>
      <c r="K282">
        <v>99</v>
      </c>
      <c r="L282">
        <v>95.38</v>
      </c>
      <c r="M282">
        <v>96.75</v>
      </c>
      <c r="N282">
        <v>91.36</v>
      </c>
      <c r="O282">
        <v>30.77</v>
      </c>
      <c r="P282">
        <v>3156.62</v>
      </c>
      <c r="Q282" s="42">
        <f>Table1[[#This Row],[Steam_Consumed_t]]/Table1[[#This Row],[Production_t]]</f>
        <v>0.83636857841804835</v>
      </c>
      <c r="R282" s="37">
        <f>Table1[[#This Row],[Power_Consumed_kWh]]/Table1[[#This Row],[Production_t]]</f>
        <v>85.801032889372109</v>
      </c>
      <c r="S282" t="str">
        <f>IF(Table1[[#This Row],[Quality_pct]]&lt;96,"Below Spec","Ok")</f>
        <v>Ok</v>
      </c>
      <c r="T282" t="str">
        <f>IF(Table1[Steam_Consumed_t]&gt;$O$4383,"ABNORMAL","NORMAL")</f>
        <v>NORMAL</v>
      </c>
      <c r="U282" t="str">
        <f>IF(Table1[Power_Consumed_kWh]&gt;$P$4383,"ABNORMAL","NORMAL")</f>
        <v>NORMAL</v>
      </c>
      <c r="V282">
        <f>(Table1[[#This Row],[Target_Production_t]]/8)*Table1[[#This Row],[Downtime_hr]]</f>
        <v>1.8375124999999999</v>
      </c>
    </row>
    <row r="283" spans="1:22" x14ac:dyDescent="0.25">
      <c r="A283" s="1">
        <v>45681</v>
      </c>
      <c r="B283" s="1" t="str">
        <f>TEXT(Table1[[#This Row],[Date]],"mm")</f>
        <v>01</v>
      </c>
      <c r="C283" t="s">
        <v>21</v>
      </c>
      <c r="D283" t="s">
        <v>19</v>
      </c>
      <c r="E283">
        <v>35.94</v>
      </c>
      <c r="F283">
        <v>7.65</v>
      </c>
      <c r="G283">
        <v>0.35</v>
      </c>
      <c r="H283">
        <v>34.18</v>
      </c>
      <c r="I283">
        <v>33.53</v>
      </c>
      <c r="J283">
        <v>0.64</v>
      </c>
      <c r="K283">
        <v>98.12</v>
      </c>
      <c r="L283">
        <v>95.62</v>
      </c>
      <c r="M283">
        <v>98</v>
      </c>
      <c r="N283">
        <v>91.95</v>
      </c>
      <c r="O283">
        <v>50.2</v>
      </c>
      <c r="P283">
        <v>3950.52</v>
      </c>
      <c r="Q283" s="42">
        <f>Table1[[#This Row],[Steam_Consumed_t]]/Table1[[#This Row],[Production_t]]</f>
        <v>1.4686951433586894</v>
      </c>
      <c r="R283" s="37">
        <f>Table1[[#This Row],[Power_Consumed_kWh]]/Table1[[#This Row],[Production_t]]</f>
        <v>115.57987126974839</v>
      </c>
      <c r="S283" t="str">
        <f>IF(Table1[[#This Row],[Quality_pct]]&lt;96,"Below Spec","Ok")</f>
        <v>Ok</v>
      </c>
      <c r="T283" t="str">
        <f>IF(Table1[Steam_Consumed_t]&gt;$O$4383,"ABNORMAL","NORMAL")</f>
        <v>NORMAL</v>
      </c>
      <c r="U283" t="str">
        <f>IF(Table1[Power_Consumed_kWh]&gt;$P$4383,"ABNORMAL","NORMAL")</f>
        <v>NORMAL</v>
      </c>
      <c r="V283">
        <f>(Table1[[#This Row],[Target_Production_t]]/8)*Table1[[#This Row],[Downtime_hr]]</f>
        <v>1.5723749999999999</v>
      </c>
    </row>
    <row r="284" spans="1:22" x14ac:dyDescent="0.25">
      <c r="A284" s="1">
        <v>45681</v>
      </c>
      <c r="B284" s="1" t="str">
        <f>TEXT(Table1[[#This Row],[Date]],"mm")</f>
        <v>01</v>
      </c>
      <c r="C284" t="s">
        <v>22</v>
      </c>
      <c r="D284" t="s">
        <v>18</v>
      </c>
      <c r="E284">
        <v>34.57</v>
      </c>
      <c r="F284">
        <v>7.71</v>
      </c>
      <c r="G284">
        <v>0.28999999999999998</v>
      </c>
      <c r="H284">
        <v>32.479999999999997</v>
      </c>
      <c r="I284">
        <v>31.46</v>
      </c>
      <c r="J284">
        <v>1.02</v>
      </c>
      <c r="K284">
        <v>96.86</v>
      </c>
      <c r="L284">
        <v>96.38</v>
      </c>
      <c r="M284">
        <v>91.09</v>
      </c>
      <c r="N284">
        <v>85.03</v>
      </c>
      <c r="O284">
        <v>37.299999999999997</v>
      </c>
      <c r="P284">
        <v>3207.55</v>
      </c>
      <c r="Q284" s="42">
        <f>Table1[[#This Row],[Steam_Consumed_t]]/Table1[[#This Row],[Production_t]]</f>
        <v>1.1483990147783252</v>
      </c>
      <c r="R284" s="37">
        <f>Table1[[#This Row],[Power_Consumed_kWh]]/Table1[[#This Row],[Production_t]]</f>
        <v>98.754618226600996</v>
      </c>
      <c r="S284" t="str">
        <f>IF(Table1[[#This Row],[Quality_pct]]&lt;96,"Below Spec","Ok")</f>
        <v>Ok</v>
      </c>
      <c r="T284" t="str">
        <f>IF(Table1[Steam_Consumed_t]&gt;$O$4383,"ABNORMAL","NORMAL")</f>
        <v>NORMAL</v>
      </c>
      <c r="U284" t="str">
        <f>IF(Table1[Power_Consumed_kWh]&gt;$P$4383,"ABNORMAL","NORMAL")</f>
        <v>NORMAL</v>
      </c>
      <c r="V284">
        <f>(Table1[[#This Row],[Target_Production_t]]/8)*Table1[[#This Row],[Downtime_hr]]</f>
        <v>1.2531625</v>
      </c>
    </row>
    <row r="285" spans="1:22" x14ac:dyDescent="0.25">
      <c r="A285" s="1">
        <v>45681</v>
      </c>
      <c r="B285" s="1" t="str">
        <f>TEXT(Table1[[#This Row],[Date]],"mm")</f>
        <v>01</v>
      </c>
      <c r="C285" t="s">
        <v>23</v>
      </c>
      <c r="D285" t="s">
        <v>20</v>
      </c>
      <c r="E285">
        <v>40.35</v>
      </c>
      <c r="F285">
        <v>7.71</v>
      </c>
      <c r="G285">
        <v>0.28999999999999998</v>
      </c>
      <c r="H285">
        <v>35.880000000000003</v>
      </c>
      <c r="I285">
        <v>35.78</v>
      </c>
      <c r="J285">
        <v>0.1</v>
      </c>
      <c r="K285">
        <v>99.73</v>
      </c>
      <c r="L285">
        <v>96.38</v>
      </c>
      <c r="M285">
        <v>96.76</v>
      </c>
      <c r="N285">
        <v>93</v>
      </c>
      <c r="O285">
        <v>4.3600000000000003</v>
      </c>
      <c r="P285">
        <v>1449.25</v>
      </c>
      <c r="Q285" s="42">
        <f>Table1[[#This Row],[Steam_Consumed_t]]/Table1[[#This Row],[Production_t]]</f>
        <v>0.12151616499442587</v>
      </c>
      <c r="R285" s="37">
        <f>Table1[[#This Row],[Power_Consumed_kWh]]/Table1[[#This Row],[Production_t]]</f>
        <v>40.39158305462653</v>
      </c>
      <c r="S285" t="str">
        <f>IF(Table1[[#This Row],[Quality_pct]]&lt;96,"Below Spec","Ok")</f>
        <v>Ok</v>
      </c>
      <c r="T285" t="str">
        <f>IF(Table1[Steam_Consumed_t]&gt;$O$4383,"ABNORMAL","NORMAL")</f>
        <v>NORMAL</v>
      </c>
      <c r="U285" t="str">
        <f>IF(Table1[Power_Consumed_kWh]&gt;$P$4383,"ABNORMAL","NORMAL")</f>
        <v>NORMAL</v>
      </c>
      <c r="V285">
        <f>(Table1[[#This Row],[Target_Production_t]]/8)*Table1[[#This Row],[Downtime_hr]]</f>
        <v>1.4626874999999999</v>
      </c>
    </row>
    <row r="286" spans="1:22" x14ac:dyDescent="0.25">
      <c r="A286" s="1">
        <v>45681</v>
      </c>
      <c r="B286" s="1" t="str">
        <f>TEXT(Table1[[#This Row],[Date]],"mm")</f>
        <v>01</v>
      </c>
      <c r="C286" t="s">
        <v>17</v>
      </c>
      <c r="D286" t="s">
        <v>20</v>
      </c>
      <c r="E286">
        <v>38.520000000000003</v>
      </c>
      <c r="F286">
        <v>7.77</v>
      </c>
      <c r="G286">
        <v>0.23</v>
      </c>
      <c r="H286">
        <v>35.03</v>
      </c>
      <c r="I286">
        <v>34.090000000000003</v>
      </c>
      <c r="J286">
        <v>0.95</v>
      </c>
      <c r="K286">
        <v>97.3</v>
      </c>
      <c r="L286">
        <v>97.12</v>
      </c>
      <c r="M286">
        <v>96.91</v>
      </c>
      <c r="N286">
        <v>91.59</v>
      </c>
      <c r="O286">
        <v>31.72</v>
      </c>
      <c r="P286">
        <v>2931.21</v>
      </c>
      <c r="Q286" s="42">
        <f>Table1[[#This Row],[Steam_Consumed_t]]/Table1[[#This Row],[Production_t]]</f>
        <v>0.90550956323151577</v>
      </c>
      <c r="R286" s="37">
        <f>Table1[[#This Row],[Power_Consumed_kWh]]/Table1[[#This Row],[Production_t]]</f>
        <v>83.677133885241219</v>
      </c>
      <c r="S286" t="str">
        <f>IF(Table1[[#This Row],[Quality_pct]]&lt;96,"Below Spec","Ok")</f>
        <v>Ok</v>
      </c>
      <c r="T286" t="str">
        <f>IF(Table1[Steam_Consumed_t]&gt;$O$4383,"ABNORMAL","NORMAL")</f>
        <v>NORMAL</v>
      </c>
      <c r="U286" t="str">
        <f>IF(Table1[Power_Consumed_kWh]&gt;$P$4383,"ABNORMAL","NORMAL")</f>
        <v>NORMAL</v>
      </c>
      <c r="V286">
        <f>(Table1[[#This Row],[Target_Production_t]]/8)*Table1[[#This Row],[Downtime_hr]]</f>
        <v>1.10745</v>
      </c>
    </row>
    <row r="287" spans="1:22" x14ac:dyDescent="0.25">
      <c r="A287" s="1">
        <v>45681</v>
      </c>
      <c r="B287" s="1" t="str">
        <f>TEXT(Table1[[#This Row],[Date]],"mm")</f>
        <v>01</v>
      </c>
      <c r="C287" t="s">
        <v>21</v>
      </c>
      <c r="D287" t="s">
        <v>20</v>
      </c>
      <c r="E287">
        <v>34.85</v>
      </c>
      <c r="F287">
        <v>7.77</v>
      </c>
      <c r="G287">
        <v>0.23</v>
      </c>
      <c r="H287">
        <v>33.54</v>
      </c>
      <c r="I287">
        <v>32.51</v>
      </c>
      <c r="J287">
        <v>1.03</v>
      </c>
      <c r="K287">
        <v>96.93</v>
      </c>
      <c r="L287">
        <v>97.12</v>
      </c>
      <c r="M287">
        <v>90.03</v>
      </c>
      <c r="N287">
        <v>84.76</v>
      </c>
      <c r="O287">
        <v>49.34</v>
      </c>
      <c r="P287">
        <v>3981.37</v>
      </c>
      <c r="Q287" s="42">
        <f>Table1[[#This Row],[Steam_Consumed_t]]/Table1[[#This Row],[Production_t]]</f>
        <v>1.4710793082886107</v>
      </c>
      <c r="R287" s="37">
        <f>Table1[[#This Row],[Power_Consumed_kWh]]/Table1[[#This Row],[Production_t]]</f>
        <v>118.7051282051282</v>
      </c>
      <c r="S287" t="str">
        <f>IF(Table1[[#This Row],[Quality_pct]]&lt;96,"Below Spec","Ok")</f>
        <v>Ok</v>
      </c>
      <c r="T287" t="str">
        <f>IF(Table1[Steam_Consumed_t]&gt;$O$4383,"ABNORMAL","NORMAL")</f>
        <v>NORMAL</v>
      </c>
      <c r="U287" t="str">
        <f>IF(Table1[Power_Consumed_kWh]&gt;$P$4383,"ABNORMAL","NORMAL")</f>
        <v>NORMAL</v>
      </c>
      <c r="V287">
        <f>(Table1[[#This Row],[Target_Production_t]]/8)*Table1[[#This Row],[Downtime_hr]]</f>
        <v>1.0019375000000001</v>
      </c>
    </row>
    <row r="288" spans="1:22" x14ac:dyDescent="0.25">
      <c r="A288" s="1">
        <v>45681</v>
      </c>
      <c r="B288" s="1" t="str">
        <f>TEXT(Table1[[#This Row],[Date]],"mm")</f>
        <v>01</v>
      </c>
      <c r="C288" t="s">
        <v>17</v>
      </c>
      <c r="D288" t="s">
        <v>18</v>
      </c>
      <c r="E288">
        <v>40.33</v>
      </c>
      <c r="F288">
        <v>7.9</v>
      </c>
      <c r="G288">
        <v>0.1</v>
      </c>
      <c r="H288">
        <v>37.369999999999997</v>
      </c>
      <c r="I288">
        <v>36.14</v>
      </c>
      <c r="J288">
        <v>1.23</v>
      </c>
      <c r="K288">
        <v>96.7</v>
      </c>
      <c r="L288">
        <v>98.75</v>
      </c>
      <c r="M288">
        <v>98.86</v>
      </c>
      <c r="N288">
        <v>94.4</v>
      </c>
      <c r="O288">
        <v>31.91</v>
      </c>
      <c r="P288">
        <v>3106.05</v>
      </c>
      <c r="Q288" s="42">
        <f>Table1[[#This Row],[Steam_Consumed_t]]/Table1[[#This Row],[Production_t]]</f>
        <v>0.85389349745785392</v>
      </c>
      <c r="R288" s="37">
        <f>Table1[[#This Row],[Power_Consumed_kWh]]/Table1[[#This Row],[Production_t]]</f>
        <v>83.116135937918131</v>
      </c>
      <c r="S288" t="str">
        <f>IF(Table1[[#This Row],[Quality_pct]]&lt;96,"Below Spec","Ok")</f>
        <v>Ok</v>
      </c>
      <c r="T288" t="str">
        <f>IF(Table1[Steam_Consumed_t]&gt;$O$4383,"ABNORMAL","NORMAL")</f>
        <v>NORMAL</v>
      </c>
      <c r="U288" t="str">
        <f>IF(Table1[Power_Consumed_kWh]&gt;$P$4383,"ABNORMAL","NORMAL")</f>
        <v>NORMAL</v>
      </c>
      <c r="V288">
        <f>(Table1[[#This Row],[Target_Production_t]]/8)*Table1[[#This Row],[Downtime_hr]]</f>
        <v>0.50412500000000005</v>
      </c>
    </row>
    <row r="289" spans="1:22" x14ac:dyDescent="0.25">
      <c r="A289" s="1">
        <v>45681</v>
      </c>
      <c r="B289" s="1" t="str">
        <f>TEXT(Table1[[#This Row],[Date]],"mm")</f>
        <v>01</v>
      </c>
      <c r="C289" t="s">
        <v>22</v>
      </c>
      <c r="D289" t="s">
        <v>20</v>
      </c>
      <c r="E289">
        <v>33.01</v>
      </c>
      <c r="F289">
        <v>7.94</v>
      </c>
      <c r="G289">
        <v>0.06</v>
      </c>
      <c r="H289">
        <v>29.06</v>
      </c>
      <c r="I289">
        <v>28.06</v>
      </c>
      <c r="J289">
        <v>1</v>
      </c>
      <c r="K289">
        <v>96.56</v>
      </c>
      <c r="L289">
        <v>99.25</v>
      </c>
      <c r="M289">
        <v>93.16</v>
      </c>
      <c r="N289">
        <v>89.28</v>
      </c>
      <c r="O289">
        <v>32.29</v>
      </c>
      <c r="P289">
        <v>2754.83</v>
      </c>
      <c r="Q289" s="42">
        <f>Table1[[#This Row],[Steam_Consumed_t]]/Table1[[#This Row],[Production_t]]</f>
        <v>1.1111493461803166</v>
      </c>
      <c r="R289" s="37">
        <f>Table1[[#This Row],[Power_Consumed_kWh]]/Table1[[#This Row],[Production_t]]</f>
        <v>94.798004129387479</v>
      </c>
      <c r="S289" t="str">
        <f>IF(Table1[[#This Row],[Quality_pct]]&lt;96,"Below Spec","Ok")</f>
        <v>Ok</v>
      </c>
      <c r="T289" t="str">
        <f>IF(Table1[Steam_Consumed_t]&gt;$O$4383,"ABNORMAL","NORMAL")</f>
        <v>NORMAL</v>
      </c>
      <c r="U289" t="str">
        <f>IF(Table1[Power_Consumed_kWh]&gt;$P$4383,"ABNORMAL","NORMAL")</f>
        <v>NORMAL</v>
      </c>
      <c r="V289">
        <f>(Table1[[#This Row],[Target_Production_t]]/8)*Table1[[#This Row],[Downtime_hr]]</f>
        <v>0.24757499999999999</v>
      </c>
    </row>
    <row r="290" spans="1:22" x14ac:dyDescent="0.25">
      <c r="A290" s="1">
        <v>45682</v>
      </c>
      <c r="B290" s="1" t="str">
        <f>TEXT(Table1[[#This Row],[Date]],"mm")</f>
        <v>01</v>
      </c>
      <c r="C290" t="s">
        <v>17</v>
      </c>
      <c r="D290" t="s">
        <v>18</v>
      </c>
      <c r="E290">
        <v>43.27</v>
      </c>
      <c r="F290">
        <v>7.24</v>
      </c>
      <c r="G290">
        <v>0.76</v>
      </c>
      <c r="H290">
        <v>39.15</v>
      </c>
      <c r="I290">
        <v>38.44</v>
      </c>
      <c r="J290">
        <v>0.71</v>
      </c>
      <c r="K290">
        <v>98.19</v>
      </c>
      <c r="L290">
        <v>90.5</v>
      </c>
      <c r="M290">
        <v>92.14</v>
      </c>
      <c r="N290">
        <v>81.88</v>
      </c>
      <c r="O290">
        <v>32.700000000000003</v>
      </c>
      <c r="P290">
        <v>3233.26</v>
      </c>
      <c r="Q290" s="42">
        <f>Table1[[#This Row],[Steam_Consumed_t]]/Table1[[#This Row],[Production_t]]</f>
        <v>0.83524904214559392</v>
      </c>
      <c r="R290" s="37">
        <f>Table1[[#This Row],[Power_Consumed_kWh]]/Table1[[#This Row],[Production_t]]</f>
        <v>82.586462324393366</v>
      </c>
      <c r="S290" t="str">
        <f>IF(Table1[[#This Row],[Quality_pct]]&lt;96,"Below Spec","Ok")</f>
        <v>Ok</v>
      </c>
      <c r="T290" t="str">
        <f>IF(Table1[Steam_Consumed_t]&gt;$O$4383,"ABNORMAL","NORMAL")</f>
        <v>NORMAL</v>
      </c>
      <c r="U290" t="str">
        <f>IF(Table1[Power_Consumed_kWh]&gt;$P$4383,"ABNORMAL","NORMAL")</f>
        <v>NORMAL</v>
      </c>
      <c r="V290">
        <f>(Table1[[#This Row],[Target_Production_t]]/8)*Table1[[#This Row],[Downtime_hr]]</f>
        <v>4.1106500000000006</v>
      </c>
    </row>
    <row r="291" spans="1:22" x14ac:dyDescent="0.25">
      <c r="A291" s="1">
        <v>45682</v>
      </c>
      <c r="B291" s="1" t="str">
        <f>TEXT(Table1[[#This Row],[Date]],"mm")</f>
        <v>01</v>
      </c>
      <c r="C291" t="s">
        <v>22</v>
      </c>
      <c r="D291" t="s">
        <v>20</v>
      </c>
      <c r="E291">
        <v>35.42</v>
      </c>
      <c r="F291">
        <v>7.31</v>
      </c>
      <c r="G291">
        <v>0.69</v>
      </c>
      <c r="H291">
        <v>31.83</v>
      </c>
      <c r="I291">
        <v>30.67</v>
      </c>
      <c r="J291">
        <v>1.1599999999999999</v>
      </c>
      <c r="K291">
        <v>96.36</v>
      </c>
      <c r="L291">
        <v>91.38</v>
      </c>
      <c r="M291">
        <v>94.74</v>
      </c>
      <c r="N291">
        <v>83.42</v>
      </c>
      <c r="O291">
        <v>35.42</v>
      </c>
      <c r="P291">
        <v>2987.03</v>
      </c>
      <c r="Q291" s="42">
        <f>Table1[[#This Row],[Steam_Consumed_t]]/Table1[[#This Row],[Production_t]]</f>
        <v>1.1127866792334278</v>
      </c>
      <c r="R291" s="37">
        <f>Table1[[#This Row],[Power_Consumed_kWh]]/Table1[[#This Row],[Production_t]]</f>
        <v>93.843229657555781</v>
      </c>
      <c r="S291" t="str">
        <f>IF(Table1[[#This Row],[Quality_pct]]&lt;96,"Below Spec","Ok")</f>
        <v>Ok</v>
      </c>
      <c r="T291" t="str">
        <f>IF(Table1[Steam_Consumed_t]&gt;$O$4383,"ABNORMAL","NORMAL")</f>
        <v>NORMAL</v>
      </c>
      <c r="U291" t="str">
        <f>IF(Table1[Power_Consumed_kWh]&gt;$P$4383,"ABNORMAL","NORMAL")</f>
        <v>NORMAL</v>
      </c>
      <c r="V291">
        <f>(Table1[[#This Row],[Target_Production_t]]/8)*Table1[[#This Row],[Downtime_hr]]</f>
        <v>3.0549749999999998</v>
      </c>
    </row>
    <row r="292" spans="1:22" x14ac:dyDescent="0.25">
      <c r="A292" s="1">
        <v>45682</v>
      </c>
      <c r="B292" s="1" t="str">
        <f>TEXT(Table1[[#This Row],[Date]],"mm")</f>
        <v>01</v>
      </c>
      <c r="C292" t="s">
        <v>22</v>
      </c>
      <c r="D292" t="s">
        <v>18</v>
      </c>
      <c r="E292">
        <v>37.090000000000003</v>
      </c>
      <c r="F292">
        <v>7.32</v>
      </c>
      <c r="G292">
        <v>0.68</v>
      </c>
      <c r="H292">
        <v>33.32</v>
      </c>
      <c r="I292">
        <v>32.56</v>
      </c>
      <c r="J292">
        <v>0.76</v>
      </c>
      <c r="K292">
        <v>97.73</v>
      </c>
      <c r="L292">
        <v>91.5</v>
      </c>
      <c r="M292">
        <v>97.17</v>
      </c>
      <c r="N292">
        <v>86.89</v>
      </c>
      <c r="O292">
        <v>37.82</v>
      </c>
      <c r="P292">
        <v>3210.37</v>
      </c>
      <c r="Q292" s="42">
        <f>Table1[[#This Row],[Steam_Consumed_t]]/Table1[[#This Row],[Production_t]]</f>
        <v>1.1350540216086435</v>
      </c>
      <c r="R292" s="37">
        <f>Table1[[#This Row],[Power_Consumed_kWh]]/Table1[[#This Row],[Production_t]]</f>
        <v>96.349639855942371</v>
      </c>
      <c r="S292" t="str">
        <f>IF(Table1[[#This Row],[Quality_pct]]&lt;96,"Below Spec","Ok")</f>
        <v>Ok</v>
      </c>
      <c r="T292" t="str">
        <f>IF(Table1[Steam_Consumed_t]&gt;$O$4383,"ABNORMAL","NORMAL")</f>
        <v>NORMAL</v>
      </c>
      <c r="U292" t="str">
        <f>IF(Table1[Power_Consumed_kWh]&gt;$P$4383,"ABNORMAL","NORMAL")</f>
        <v>NORMAL</v>
      </c>
      <c r="V292">
        <f>(Table1[[#This Row],[Target_Production_t]]/8)*Table1[[#This Row],[Downtime_hr]]</f>
        <v>3.1526500000000004</v>
      </c>
    </row>
    <row r="293" spans="1:22" x14ac:dyDescent="0.25">
      <c r="A293" s="1">
        <v>45682</v>
      </c>
      <c r="B293" s="1" t="str">
        <f>TEXT(Table1[[#This Row],[Date]],"mm")</f>
        <v>01</v>
      </c>
      <c r="C293" t="s">
        <v>23</v>
      </c>
      <c r="D293" t="s">
        <v>18</v>
      </c>
      <c r="E293">
        <v>45.33</v>
      </c>
      <c r="F293">
        <v>7.4</v>
      </c>
      <c r="G293">
        <v>0.6</v>
      </c>
      <c r="H293">
        <v>39.01</v>
      </c>
      <c r="I293">
        <v>38.700000000000003</v>
      </c>
      <c r="J293">
        <v>0.31</v>
      </c>
      <c r="K293">
        <v>99.2</v>
      </c>
      <c r="L293">
        <v>92.5</v>
      </c>
      <c r="M293">
        <v>94.79</v>
      </c>
      <c r="N293">
        <v>86.98</v>
      </c>
      <c r="O293">
        <v>4.67</v>
      </c>
      <c r="P293">
        <v>1580.81</v>
      </c>
      <c r="Q293" s="42">
        <f>Table1[[#This Row],[Steam_Consumed_t]]/Table1[[#This Row],[Production_t]]</f>
        <v>0.11971289412971034</v>
      </c>
      <c r="R293" s="37">
        <f>Table1[[#This Row],[Power_Consumed_kWh]]/Table1[[#This Row],[Production_t]]</f>
        <v>40.523199179697514</v>
      </c>
      <c r="S293" t="str">
        <f>IF(Table1[[#This Row],[Quality_pct]]&lt;96,"Below Spec","Ok")</f>
        <v>Ok</v>
      </c>
      <c r="T293" t="str">
        <f>IF(Table1[Steam_Consumed_t]&gt;$O$4383,"ABNORMAL","NORMAL")</f>
        <v>NORMAL</v>
      </c>
      <c r="U293" t="str">
        <f>IF(Table1[Power_Consumed_kWh]&gt;$P$4383,"ABNORMAL","NORMAL")</f>
        <v>NORMAL</v>
      </c>
      <c r="V293">
        <f>(Table1[[#This Row],[Target_Production_t]]/8)*Table1[[#This Row],[Downtime_hr]]</f>
        <v>3.3997499999999996</v>
      </c>
    </row>
    <row r="294" spans="1:22" x14ac:dyDescent="0.25">
      <c r="A294" s="1">
        <v>45682</v>
      </c>
      <c r="B294" s="1" t="str">
        <f>TEXT(Table1[[#This Row],[Date]],"mm")</f>
        <v>01</v>
      </c>
      <c r="C294" t="s">
        <v>23</v>
      </c>
      <c r="D294" t="s">
        <v>20</v>
      </c>
      <c r="E294">
        <v>43.29</v>
      </c>
      <c r="F294">
        <v>7.41</v>
      </c>
      <c r="G294">
        <v>0.59</v>
      </c>
      <c r="H294">
        <v>39.65</v>
      </c>
      <c r="I294">
        <v>39.03</v>
      </c>
      <c r="J294">
        <v>0.62</v>
      </c>
      <c r="K294">
        <v>98.44</v>
      </c>
      <c r="L294">
        <v>92.62</v>
      </c>
      <c r="M294">
        <v>97.45</v>
      </c>
      <c r="N294">
        <v>88.86</v>
      </c>
      <c r="O294">
        <v>4.25</v>
      </c>
      <c r="P294">
        <v>1671.17</v>
      </c>
      <c r="Q294" s="42">
        <f>Table1[[#This Row],[Steam_Consumed_t]]/Table1[[#This Row],[Production_t]]</f>
        <v>0.10718789407313997</v>
      </c>
      <c r="R294" s="37">
        <f>Table1[[#This Row],[Power_Consumed_kWh]]/Table1[[#This Row],[Production_t]]</f>
        <v>42.148045397225729</v>
      </c>
      <c r="S294" t="str">
        <f>IF(Table1[[#This Row],[Quality_pct]]&lt;96,"Below Spec","Ok")</f>
        <v>Ok</v>
      </c>
      <c r="T294" t="str">
        <f>IF(Table1[Steam_Consumed_t]&gt;$O$4383,"ABNORMAL","NORMAL")</f>
        <v>NORMAL</v>
      </c>
      <c r="U294" t="str">
        <f>IF(Table1[Power_Consumed_kWh]&gt;$P$4383,"ABNORMAL","NORMAL")</f>
        <v>NORMAL</v>
      </c>
      <c r="V294">
        <f>(Table1[[#This Row],[Target_Production_t]]/8)*Table1[[#This Row],[Downtime_hr]]</f>
        <v>3.1926374999999996</v>
      </c>
    </row>
    <row r="295" spans="1:22" x14ac:dyDescent="0.25">
      <c r="A295" s="1">
        <v>45682</v>
      </c>
      <c r="B295" s="1" t="str">
        <f>TEXT(Table1[[#This Row],[Date]],"mm")</f>
        <v>01</v>
      </c>
      <c r="C295" t="s">
        <v>17</v>
      </c>
      <c r="D295" t="s">
        <v>19</v>
      </c>
      <c r="E295">
        <v>42.62</v>
      </c>
      <c r="F295">
        <v>7.43</v>
      </c>
      <c r="G295">
        <v>0.56999999999999995</v>
      </c>
      <c r="H295">
        <v>35.39</v>
      </c>
      <c r="I295">
        <v>34.26</v>
      </c>
      <c r="J295">
        <v>1.1399999999999999</v>
      </c>
      <c r="K295">
        <v>96.79</v>
      </c>
      <c r="L295">
        <v>92.88</v>
      </c>
      <c r="M295">
        <v>99.83</v>
      </c>
      <c r="N295">
        <v>89.74</v>
      </c>
      <c r="O295">
        <v>28.13</v>
      </c>
      <c r="P295">
        <v>3010.7</v>
      </c>
      <c r="Q295" s="42">
        <f>Table1[[#This Row],[Steam_Consumed_t]]/Table1[[#This Row],[Production_t]]</f>
        <v>0.79485730432325508</v>
      </c>
      <c r="R295" s="37">
        <f>Table1[[#This Row],[Power_Consumed_kWh]]/Table1[[#This Row],[Production_t]]</f>
        <v>85.072054252613725</v>
      </c>
      <c r="S295" t="str">
        <f>IF(Table1[[#This Row],[Quality_pct]]&lt;96,"Below Spec","Ok")</f>
        <v>Ok</v>
      </c>
      <c r="T295" t="str">
        <f>IF(Table1[Steam_Consumed_t]&gt;$O$4383,"ABNORMAL","NORMAL")</f>
        <v>NORMAL</v>
      </c>
      <c r="U295" t="str">
        <f>IF(Table1[Power_Consumed_kWh]&gt;$P$4383,"ABNORMAL","NORMAL")</f>
        <v>NORMAL</v>
      </c>
      <c r="V295">
        <f>(Table1[[#This Row],[Target_Production_t]]/8)*Table1[[#This Row],[Downtime_hr]]</f>
        <v>3.0366749999999993</v>
      </c>
    </row>
    <row r="296" spans="1:22" x14ac:dyDescent="0.25">
      <c r="A296" s="1">
        <v>45682</v>
      </c>
      <c r="B296" s="1" t="str">
        <f>TEXT(Table1[[#This Row],[Date]],"mm")</f>
        <v>01</v>
      </c>
      <c r="C296" t="s">
        <v>21</v>
      </c>
      <c r="D296" t="s">
        <v>19</v>
      </c>
      <c r="E296">
        <v>38.56</v>
      </c>
      <c r="F296">
        <v>7.45</v>
      </c>
      <c r="G296">
        <v>0.55000000000000004</v>
      </c>
      <c r="H296">
        <v>34.35</v>
      </c>
      <c r="I296">
        <v>33.53</v>
      </c>
      <c r="J296">
        <v>0.81</v>
      </c>
      <c r="K296">
        <v>97.63</v>
      </c>
      <c r="L296">
        <v>93.12</v>
      </c>
      <c r="M296">
        <v>94.87</v>
      </c>
      <c r="N296">
        <v>86.25</v>
      </c>
      <c r="O296">
        <v>51.54</v>
      </c>
      <c r="P296">
        <v>4048.17</v>
      </c>
      <c r="Q296" s="42">
        <f>Table1[[#This Row],[Steam_Consumed_t]]/Table1[[#This Row],[Production_t]]</f>
        <v>1.5004366812227072</v>
      </c>
      <c r="R296" s="37">
        <f>Table1[[#This Row],[Power_Consumed_kWh]]/Table1[[#This Row],[Production_t]]</f>
        <v>117.85065502183406</v>
      </c>
      <c r="S296" t="str">
        <f>IF(Table1[[#This Row],[Quality_pct]]&lt;96,"Below Spec","Ok")</f>
        <v>Ok</v>
      </c>
      <c r="T296" t="str">
        <f>IF(Table1[Steam_Consumed_t]&gt;$O$4383,"ABNORMAL","NORMAL")</f>
        <v>ABNORMAL</v>
      </c>
      <c r="U296" t="str">
        <f>IF(Table1[Power_Consumed_kWh]&gt;$P$4383,"ABNORMAL","NORMAL")</f>
        <v>NORMAL</v>
      </c>
      <c r="V296">
        <f>(Table1[[#This Row],[Target_Production_t]]/8)*Table1[[#This Row],[Downtime_hr]]</f>
        <v>2.6510000000000002</v>
      </c>
    </row>
    <row r="297" spans="1:22" x14ac:dyDescent="0.25">
      <c r="A297" s="1">
        <v>45682</v>
      </c>
      <c r="B297" s="1" t="str">
        <f>TEXT(Table1[[#This Row],[Date]],"mm")</f>
        <v>01</v>
      </c>
      <c r="C297" t="s">
        <v>21</v>
      </c>
      <c r="D297" t="s">
        <v>18</v>
      </c>
      <c r="E297">
        <v>39.15</v>
      </c>
      <c r="F297">
        <v>7.47</v>
      </c>
      <c r="G297">
        <v>0.53</v>
      </c>
      <c r="H297">
        <v>35.090000000000003</v>
      </c>
      <c r="I297">
        <v>34.53</v>
      </c>
      <c r="J297">
        <v>0.56000000000000005</v>
      </c>
      <c r="K297">
        <v>98.4</v>
      </c>
      <c r="L297">
        <v>93.38</v>
      </c>
      <c r="M297">
        <v>91.33</v>
      </c>
      <c r="N297">
        <v>83.91</v>
      </c>
      <c r="O297">
        <v>52.01</v>
      </c>
      <c r="P297">
        <v>4253.8599999999997</v>
      </c>
      <c r="Q297" s="42">
        <f>Table1[[#This Row],[Steam_Consumed_t]]/Table1[[#This Row],[Production_t]]</f>
        <v>1.482188657737247</v>
      </c>
      <c r="R297" s="37">
        <f>Table1[[#This Row],[Power_Consumed_kWh]]/Table1[[#This Row],[Production_t]]</f>
        <v>121.22713023653461</v>
      </c>
      <c r="S297" t="str">
        <f>IF(Table1[[#This Row],[Quality_pct]]&lt;96,"Below Spec","Ok")</f>
        <v>Ok</v>
      </c>
      <c r="T297" t="str">
        <f>IF(Table1[Steam_Consumed_t]&gt;$O$4383,"ABNORMAL","NORMAL")</f>
        <v>ABNORMAL</v>
      </c>
      <c r="U297" t="str">
        <f>IF(Table1[Power_Consumed_kWh]&gt;$P$4383,"ABNORMAL","NORMAL")</f>
        <v>ABNORMAL</v>
      </c>
      <c r="V297">
        <f>(Table1[[#This Row],[Target_Production_t]]/8)*Table1[[#This Row],[Downtime_hr]]</f>
        <v>2.5936875000000001</v>
      </c>
    </row>
    <row r="298" spans="1:22" x14ac:dyDescent="0.25">
      <c r="A298" s="1">
        <v>45682</v>
      </c>
      <c r="B298" s="1" t="str">
        <f>TEXT(Table1[[#This Row],[Date]],"mm")</f>
        <v>01</v>
      </c>
      <c r="C298" t="s">
        <v>21</v>
      </c>
      <c r="D298" t="s">
        <v>20</v>
      </c>
      <c r="E298">
        <v>37.39</v>
      </c>
      <c r="F298">
        <v>7.47</v>
      </c>
      <c r="G298">
        <v>0.53</v>
      </c>
      <c r="H298">
        <v>31.31</v>
      </c>
      <c r="I298">
        <v>30.62</v>
      </c>
      <c r="J298">
        <v>0.7</v>
      </c>
      <c r="K298">
        <v>97.78</v>
      </c>
      <c r="L298">
        <v>93.38</v>
      </c>
      <c r="M298">
        <v>93.92</v>
      </c>
      <c r="N298">
        <v>85.75</v>
      </c>
      <c r="O298">
        <v>46.61</v>
      </c>
      <c r="P298">
        <v>3761.73</v>
      </c>
      <c r="Q298" s="42">
        <f>Table1[[#This Row],[Steam_Consumed_t]]/Table1[[#This Row],[Production_t]]</f>
        <v>1.4886617694027469</v>
      </c>
      <c r="R298" s="37">
        <f>Table1[[#This Row],[Power_Consumed_kWh]]/Table1[[#This Row],[Production_t]]</f>
        <v>120.1446822101565</v>
      </c>
      <c r="S298" t="str">
        <f>IF(Table1[[#This Row],[Quality_pct]]&lt;96,"Below Spec","Ok")</f>
        <v>Ok</v>
      </c>
      <c r="T298" t="str">
        <f>IF(Table1[Steam_Consumed_t]&gt;$O$4383,"ABNORMAL","NORMAL")</f>
        <v>NORMAL</v>
      </c>
      <c r="U298" t="str">
        <f>IF(Table1[Power_Consumed_kWh]&gt;$P$4383,"ABNORMAL","NORMAL")</f>
        <v>NORMAL</v>
      </c>
      <c r="V298">
        <f>(Table1[[#This Row],[Target_Production_t]]/8)*Table1[[#This Row],[Downtime_hr]]</f>
        <v>2.4770875000000001</v>
      </c>
    </row>
    <row r="299" spans="1:22" x14ac:dyDescent="0.25">
      <c r="A299" s="1">
        <v>45682</v>
      </c>
      <c r="B299" s="1" t="str">
        <f>TEXT(Table1[[#This Row],[Date]],"mm")</f>
        <v>01</v>
      </c>
      <c r="C299" t="s">
        <v>17</v>
      </c>
      <c r="D299" t="s">
        <v>20</v>
      </c>
      <c r="E299">
        <v>41.32</v>
      </c>
      <c r="F299">
        <v>7.5</v>
      </c>
      <c r="G299">
        <v>0.5</v>
      </c>
      <c r="H299">
        <v>37.76</v>
      </c>
      <c r="I299">
        <v>37.07</v>
      </c>
      <c r="J299">
        <v>0.69</v>
      </c>
      <c r="K299">
        <v>98.18</v>
      </c>
      <c r="L299">
        <v>93.75</v>
      </c>
      <c r="M299">
        <v>98.14</v>
      </c>
      <c r="N299">
        <v>90.34</v>
      </c>
      <c r="O299">
        <v>33.64</v>
      </c>
      <c r="P299">
        <v>3092.09</v>
      </c>
      <c r="Q299" s="42">
        <f>Table1[[#This Row],[Steam_Consumed_t]]/Table1[[#This Row],[Production_t]]</f>
        <v>0.89088983050847459</v>
      </c>
      <c r="R299" s="37">
        <f>Table1[[#This Row],[Power_Consumed_kWh]]/Table1[[#This Row],[Production_t]]</f>
        <v>81.887976694915267</v>
      </c>
      <c r="S299" t="str">
        <f>IF(Table1[[#This Row],[Quality_pct]]&lt;96,"Below Spec","Ok")</f>
        <v>Ok</v>
      </c>
      <c r="T299" t="str">
        <f>IF(Table1[Steam_Consumed_t]&gt;$O$4383,"ABNORMAL","NORMAL")</f>
        <v>NORMAL</v>
      </c>
      <c r="U299" t="str">
        <f>IF(Table1[Power_Consumed_kWh]&gt;$P$4383,"ABNORMAL","NORMAL")</f>
        <v>NORMAL</v>
      </c>
      <c r="V299">
        <f>(Table1[[#This Row],[Target_Production_t]]/8)*Table1[[#This Row],[Downtime_hr]]</f>
        <v>2.5825</v>
      </c>
    </row>
    <row r="300" spans="1:22" x14ac:dyDescent="0.25">
      <c r="A300" s="1">
        <v>45682</v>
      </c>
      <c r="B300" s="1" t="str">
        <f>TEXT(Table1[[#This Row],[Date]],"mm")</f>
        <v>01</v>
      </c>
      <c r="C300" t="s">
        <v>23</v>
      </c>
      <c r="D300" t="s">
        <v>19</v>
      </c>
      <c r="E300">
        <v>44.65</v>
      </c>
      <c r="F300">
        <v>7.75</v>
      </c>
      <c r="G300">
        <v>0.25</v>
      </c>
      <c r="H300">
        <v>44.84</v>
      </c>
      <c r="I300">
        <v>44.51</v>
      </c>
      <c r="J300">
        <v>0.33</v>
      </c>
      <c r="K300">
        <v>99.27</v>
      </c>
      <c r="L300">
        <v>96.88</v>
      </c>
      <c r="M300">
        <v>92.53</v>
      </c>
      <c r="N300">
        <v>88.98</v>
      </c>
      <c r="O300">
        <v>6.18</v>
      </c>
      <c r="P300">
        <v>1828.74</v>
      </c>
      <c r="Q300" s="42">
        <f>Table1[[#This Row],[Steam_Consumed_t]]/Table1[[#This Row],[Production_t]]</f>
        <v>0.13782337198929526</v>
      </c>
      <c r="R300" s="37">
        <f>Table1[[#This Row],[Power_Consumed_kWh]]/Table1[[#This Row],[Production_t]]</f>
        <v>40.783675289919714</v>
      </c>
      <c r="S300" t="str">
        <f>IF(Table1[[#This Row],[Quality_pct]]&lt;96,"Below Spec","Ok")</f>
        <v>Ok</v>
      </c>
      <c r="T300" t="str">
        <f>IF(Table1[Steam_Consumed_t]&gt;$O$4383,"ABNORMAL","NORMAL")</f>
        <v>NORMAL</v>
      </c>
      <c r="U300" t="str">
        <f>IF(Table1[Power_Consumed_kWh]&gt;$P$4383,"ABNORMAL","NORMAL")</f>
        <v>NORMAL</v>
      </c>
      <c r="V300">
        <f>(Table1[[#This Row],[Target_Production_t]]/8)*Table1[[#This Row],[Downtime_hr]]</f>
        <v>1.3953125</v>
      </c>
    </row>
    <row r="301" spans="1:22" x14ac:dyDescent="0.25">
      <c r="A301" s="1">
        <v>45682</v>
      </c>
      <c r="B301" s="1" t="str">
        <f>TEXT(Table1[[#This Row],[Date]],"mm")</f>
        <v>01</v>
      </c>
      <c r="C301" t="s">
        <v>22</v>
      </c>
      <c r="D301" t="s">
        <v>19</v>
      </c>
      <c r="E301">
        <v>36.53</v>
      </c>
      <c r="F301">
        <v>7.76</v>
      </c>
      <c r="G301">
        <v>0.24</v>
      </c>
      <c r="H301">
        <v>33.85</v>
      </c>
      <c r="I301">
        <v>32.81</v>
      </c>
      <c r="J301">
        <v>1.04</v>
      </c>
      <c r="K301">
        <v>96.93</v>
      </c>
      <c r="L301">
        <v>97</v>
      </c>
      <c r="M301">
        <v>93.89</v>
      </c>
      <c r="N301">
        <v>88.28</v>
      </c>
      <c r="O301">
        <v>36.03</v>
      </c>
      <c r="P301">
        <v>3253.4</v>
      </c>
      <c r="Q301" s="42">
        <f>Table1[[#This Row],[Steam_Consumed_t]]/Table1[[#This Row],[Production_t]]</f>
        <v>1.0644017725258492</v>
      </c>
      <c r="R301" s="37">
        <f>Table1[[#This Row],[Power_Consumed_kWh]]/Table1[[#This Row],[Production_t]]</f>
        <v>96.112259970457899</v>
      </c>
      <c r="S301" t="str">
        <f>IF(Table1[[#This Row],[Quality_pct]]&lt;96,"Below Spec","Ok")</f>
        <v>Ok</v>
      </c>
      <c r="T301" t="str">
        <f>IF(Table1[Steam_Consumed_t]&gt;$O$4383,"ABNORMAL","NORMAL")</f>
        <v>NORMAL</v>
      </c>
      <c r="U301" t="str">
        <f>IF(Table1[Power_Consumed_kWh]&gt;$P$4383,"ABNORMAL","NORMAL")</f>
        <v>NORMAL</v>
      </c>
      <c r="V301">
        <f>(Table1[[#This Row],[Target_Production_t]]/8)*Table1[[#This Row],[Downtime_hr]]</f>
        <v>1.0959000000000001</v>
      </c>
    </row>
    <row r="302" spans="1:22" x14ac:dyDescent="0.25">
      <c r="A302" s="1">
        <v>45683</v>
      </c>
      <c r="B302" s="1" t="str">
        <f>TEXT(Table1[[#This Row],[Date]],"mm")</f>
        <v>01</v>
      </c>
      <c r="C302" t="s">
        <v>21</v>
      </c>
      <c r="D302" t="s">
        <v>20</v>
      </c>
      <c r="E302">
        <v>35.51</v>
      </c>
      <c r="F302">
        <v>7.21</v>
      </c>
      <c r="G302">
        <v>0.79</v>
      </c>
      <c r="H302">
        <v>30.14</v>
      </c>
      <c r="I302">
        <v>29.87</v>
      </c>
      <c r="J302">
        <v>0.27</v>
      </c>
      <c r="K302">
        <v>99.11</v>
      </c>
      <c r="L302">
        <v>90.12</v>
      </c>
      <c r="M302">
        <v>95.44</v>
      </c>
      <c r="N302">
        <v>85.25</v>
      </c>
      <c r="O302">
        <v>44.41</v>
      </c>
      <c r="P302">
        <v>3580.26</v>
      </c>
      <c r="Q302" s="42">
        <f>Table1[[#This Row],[Steam_Consumed_t]]/Table1[[#This Row],[Production_t]]</f>
        <v>1.4734571997345718</v>
      </c>
      <c r="R302" s="37">
        <f>Table1[[#This Row],[Power_Consumed_kWh]]/Table1[[#This Row],[Production_t]]</f>
        <v>118.78765759787657</v>
      </c>
      <c r="S302" t="str">
        <f>IF(Table1[[#This Row],[Quality_pct]]&lt;96,"Below Spec","Ok")</f>
        <v>Ok</v>
      </c>
      <c r="T302" t="str">
        <f>IF(Table1[Steam_Consumed_t]&gt;$O$4383,"ABNORMAL","NORMAL")</f>
        <v>NORMAL</v>
      </c>
      <c r="U302" t="str">
        <f>IF(Table1[Power_Consumed_kWh]&gt;$P$4383,"ABNORMAL","NORMAL")</f>
        <v>NORMAL</v>
      </c>
      <c r="V302">
        <f>(Table1[[#This Row],[Target_Production_t]]/8)*Table1[[#This Row],[Downtime_hr]]</f>
        <v>3.5066125000000001</v>
      </c>
    </row>
    <row r="303" spans="1:22" x14ac:dyDescent="0.25">
      <c r="A303" s="1">
        <v>45683</v>
      </c>
      <c r="B303" s="1" t="str">
        <f>TEXT(Table1[[#This Row],[Date]],"mm")</f>
        <v>01</v>
      </c>
      <c r="C303" t="s">
        <v>23</v>
      </c>
      <c r="D303" t="s">
        <v>20</v>
      </c>
      <c r="E303">
        <v>41.11</v>
      </c>
      <c r="F303">
        <v>7.21</v>
      </c>
      <c r="G303">
        <v>0.79</v>
      </c>
      <c r="H303">
        <v>33.270000000000003</v>
      </c>
      <c r="I303">
        <v>33.06</v>
      </c>
      <c r="J303">
        <v>0.21</v>
      </c>
      <c r="K303">
        <v>99.37</v>
      </c>
      <c r="L303">
        <v>90.12</v>
      </c>
      <c r="M303">
        <v>92.18</v>
      </c>
      <c r="N303">
        <v>82.55</v>
      </c>
      <c r="O303">
        <v>5.52</v>
      </c>
      <c r="P303">
        <v>1413.75</v>
      </c>
      <c r="Q303" s="42">
        <f>Table1[[#This Row],[Steam_Consumed_t]]/Table1[[#This Row],[Production_t]]</f>
        <v>0.16591523895401258</v>
      </c>
      <c r="R303" s="37">
        <f>Table1[[#This Row],[Power_Consumed_kWh]]/Table1[[#This Row],[Production_t]]</f>
        <v>42.493237150586111</v>
      </c>
      <c r="S303" t="str">
        <f>IF(Table1[[#This Row],[Quality_pct]]&lt;96,"Below Spec","Ok")</f>
        <v>Ok</v>
      </c>
      <c r="T303" t="str">
        <f>IF(Table1[Steam_Consumed_t]&gt;$O$4383,"ABNORMAL","NORMAL")</f>
        <v>NORMAL</v>
      </c>
      <c r="U303" t="str">
        <f>IF(Table1[Power_Consumed_kWh]&gt;$P$4383,"ABNORMAL","NORMAL")</f>
        <v>NORMAL</v>
      </c>
      <c r="V303">
        <f>(Table1[[#This Row],[Target_Production_t]]/8)*Table1[[#This Row],[Downtime_hr]]</f>
        <v>4.0596125000000001</v>
      </c>
    </row>
    <row r="304" spans="1:22" x14ac:dyDescent="0.25">
      <c r="A304" s="1">
        <v>45683</v>
      </c>
      <c r="B304" s="1" t="str">
        <f>TEXT(Table1[[#This Row],[Date]],"mm")</f>
        <v>01</v>
      </c>
      <c r="C304" t="s">
        <v>17</v>
      </c>
      <c r="D304" t="s">
        <v>20</v>
      </c>
      <c r="E304">
        <v>39.24</v>
      </c>
      <c r="F304">
        <v>7.35</v>
      </c>
      <c r="G304">
        <v>0.65</v>
      </c>
      <c r="H304">
        <v>36.97</v>
      </c>
      <c r="I304">
        <v>36.21</v>
      </c>
      <c r="J304">
        <v>0.77</v>
      </c>
      <c r="K304">
        <v>97.92</v>
      </c>
      <c r="L304">
        <v>91.88</v>
      </c>
      <c r="M304">
        <v>92.12</v>
      </c>
      <c r="N304">
        <v>82.88</v>
      </c>
      <c r="O304">
        <v>31.2</v>
      </c>
      <c r="P304">
        <v>3093.06</v>
      </c>
      <c r="Q304" s="42">
        <f>Table1[[#This Row],[Steam_Consumed_t]]/Table1[[#This Row],[Production_t]]</f>
        <v>0.84392750879091161</v>
      </c>
      <c r="R304" s="37">
        <f>Table1[[#This Row],[Power_Consumed_kWh]]/Table1[[#This Row],[Production_t]]</f>
        <v>83.66405193400054</v>
      </c>
      <c r="S304" t="str">
        <f>IF(Table1[[#This Row],[Quality_pct]]&lt;96,"Below Spec","Ok")</f>
        <v>Ok</v>
      </c>
      <c r="T304" t="str">
        <f>IF(Table1[Steam_Consumed_t]&gt;$O$4383,"ABNORMAL","NORMAL")</f>
        <v>NORMAL</v>
      </c>
      <c r="U304" t="str">
        <f>IF(Table1[Power_Consumed_kWh]&gt;$P$4383,"ABNORMAL","NORMAL")</f>
        <v>NORMAL</v>
      </c>
      <c r="V304">
        <f>(Table1[[#This Row],[Target_Production_t]]/8)*Table1[[#This Row],[Downtime_hr]]</f>
        <v>3.1882500000000005</v>
      </c>
    </row>
    <row r="305" spans="1:22" x14ac:dyDescent="0.25">
      <c r="A305" s="1">
        <v>45683</v>
      </c>
      <c r="B305" s="1" t="str">
        <f>TEXT(Table1[[#This Row],[Date]],"mm")</f>
        <v>01</v>
      </c>
      <c r="C305" t="s">
        <v>17</v>
      </c>
      <c r="D305" t="s">
        <v>19</v>
      </c>
      <c r="E305">
        <v>40.479999999999997</v>
      </c>
      <c r="F305">
        <v>7.51</v>
      </c>
      <c r="G305">
        <v>0.49</v>
      </c>
      <c r="H305">
        <v>34.24</v>
      </c>
      <c r="I305">
        <v>33.799999999999997</v>
      </c>
      <c r="J305">
        <v>0.44</v>
      </c>
      <c r="K305">
        <v>98.71</v>
      </c>
      <c r="L305">
        <v>93.88</v>
      </c>
      <c r="M305">
        <v>97.45</v>
      </c>
      <c r="N305">
        <v>90.3</v>
      </c>
      <c r="O305">
        <v>28.89</v>
      </c>
      <c r="P305">
        <v>2937.3</v>
      </c>
      <c r="Q305" s="42">
        <f>Table1[[#This Row],[Steam_Consumed_t]]/Table1[[#This Row],[Production_t]]</f>
        <v>0.84375</v>
      </c>
      <c r="R305" s="37">
        <f>Table1[[#This Row],[Power_Consumed_kWh]]/Table1[[#This Row],[Production_t]]</f>
        <v>85.785630841121502</v>
      </c>
      <c r="S305" t="str">
        <f>IF(Table1[[#This Row],[Quality_pct]]&lt;96,"Below Spec","Ok")</f>
        <v>Ok</v>
      </c>
      <c r="T305" t="str">
        <f>IF(Table1[Steam_Consumed_t]&gt;$O$4383,"ABNORMAL","NORMAL")</f>
        <v>NORMAL</v>
      </c>
      <c r="U305" t="str">
        <f>IF(Table1[Power_Consumed_kWh]&gt;$P$4383,"ABNORMAL","NORMAL")</f>
        <v>NORMAL</v>
      </c>
      <c r="V305">
        <f>(Table1[[#This Row],[Target_Production_t]]/8)*Table1[[#This Row],[Downtime_hr]]</f>
        <v>2.4793999999999996</v>
      </c>
    </row>
    <row r="306" spans="1:22" x14ac:dyDescent="0.25">
      <c r="A306" s="1">
        <v>45683</v>
      </c>
      <c r="B306" s="1" t="str">
        <f>TEXT(Table1[[#This Row],[Date]],"mm")</f>
        <v>01</v>
      </c>
      <c r="C306" t="s">
        <v>21</v>
      </c>
      <c r="D306" t="s">
        <v>19</v>
      </c>
      <c r="E306">
        <v>36.619999999999997</v>
      </c>
      <c r="F306">
        <v>7.52</v>
      </c>
      <c r="G306">
        <v>0.48</v>
      </c>
      <c r="H306">
        <v>28.33</v>
      </c>
      <c r="I306">
        <v>27.87</v>
      </c>
      <c r="J306">
        <v>0.46</v>
      </c>
      <c r="K306">
        <v>98.36</v>
      </c>
      <c r="L306">
        <v>94</v>
      </c>
      <c r="M306">
        <v>97.9</v>
      </c>
      <c r="N306">
        <v>90.52</v>
      </c>
      <c r="O306">
        <v>40.98</v>
      </c>
      <c r="P306">
        <v>3331.26</v>
      </c>
      <c r="Q306" s="42">
        <f>Table1[[#This Row],[Steam_Consumed_t]]/Table1[[#This Row],[Production_t]]</f>
        <v>1.4465231203671021</v>
      </c>
      <c r="R306" s="37">
        <f>Table1[[#This Row],[Power_Consumed_kWh]]/Table1[[#This Row],[Production_t]]</f>
        <v>117.58771620190612</v>
      </c>
      <c r="S306" t="str">
        <f>IF(Table1[[#This Row],[Quality_pct]]&lt;96,"Below Spec","Ok")</f>
        <v>Ok</v>
      </c>
      <c r="T306" t="str">
        <f>IF(Table1[Steam_Consumed_t]&gt;$O$4383,"ABNORMAL","NORMAL")</f>
        <v>NORMAL</v>
      </c>
      <c r="U306" t="str">
        <f>IF(Table1[Power_Consumed_kWh]&gt;$P$4383,"ABNORMAL","NORMAL")</f>
        <v>NORMAL</v>
      </c>
      <c r="V306">
        <f>(Table1[[#This Row],[Target_Production_t]]/8)*Table1[[#This Row],[Downtime_hr]]</f>
        <v>2.1971999999999996</v>
      </c>
    </row>
    <row r="307" spans="1:22" x14ac:dyDescent="0.25">
      <c r="A307" s="1">
        <v>45683</v>
      </c>
      <c r="B307" s="1" t="str">
        <f>TEXT(Table1[[#This Row],[Date]],"mm")</f>
        <v>01</v>
      </c>
      <c r="C307" t="s">
        <v>23</v>
      </c>
      <c r="D307" t="s">
        <v>18</v>
      </c>
      <c r="E307">
        <v>43.05</v>
      </c>
      <c r="F307">
        <v>7.57</v>
      </c>
      <c r="G307">
        <v>0.43</v>
      </c>
      <c r="H307">
        <v>36.43</v>
      </c>
      <c r="I307">
        <v>35.979999999999997</v>
      </c>
      <c r="J307">
        <v>0.45</v>
      </c>
      <c r="K307">
        <v>98.76</v>
      </c>
      <c r="L307">
        <v>94.62</v>
      </c>
      <c r="M307">
        <v>92.05</v>
      </c>
      <c r="N307">
        <v>86.03</v>
      </c>
      <c r="O307">
        <v>3.91</v>
      </c>
      <c r="P307">
        <v>1576.55</v>
      </c>
      <c r="Q307" s="42">
        <f>Table1[[#This Row],[Steam_Consumed_t]]/Table1[[#This Row],[Production_t]]</f>
        <v>0.10732912434806478</v>
      </c>
      <c r="R307" s="37">
        <f>Table1[[#This Row],[Power_Consumed_kWh]]/Table1[[#This Row],[Production_t]]</f>
        <v>43.276146033488885</v>
      </c>
      <c r="S307" t="str">
        <f>IF(Table1[[#This Row],[Quality_pct]]&lt;96,"Below Spec","Ok")</f>
        <v>Ok</v>
      </c>
      <c r="T307" t="str">
        <f>IF(Table1[Steam_Consumed_t]&gt;$O$4383,"ABNORMAL","NORMAL")</f>
        <v>NORMAL</v>
      </c>
      <c r="U307" t="str">
        <f>IF(Table1[Power_Consumed_kWh]&gt;$P$4383,"ABNORMAL","NORMAL")</f>
        <v>NORMAL</v>
      </c>
      <c r="V307">
        <f>(Table1[[#This Row],[Target_Production_t]]/8)*Table1[[#This Row],[Downtime_hr]]</f>
        <v>2.3139374999999998</v>
      </c>
    </row>
    <row r="308" spans="1:22" x14ac:dyDescent="0.25">
      <c r="A308" s="1">
        <v>45683</v>
      </c>
      <c r="B308" s="1" t="str">
        <f>TEXT(Table1[[#This Row],[Date]],"mm")</f>
        <v>01</v>
      </c>
      <c r="C308" t="s">
        <v>21</v>
      </c>
      <c r="D308" t="s">
        <v>18</v>
      </c>
      <c r="E308">
        <v>37.18</v>
      </c>
      <c r="F308">
        <v>7.59</v>
      </c>
      <c r="G308">
        <v>0.41</v>
      </c>
      <c r="H308">
        <v>31.96</v>
      </c>
      <c r="I308">
        <v>31.45</v>
      </c>
      <c r="J308">
        <v>0.51</v>
      </c>
      <c r="K308">
        <v>98.4</v>
      </c>
      <c r="L308">
        <v>94.88</v>
      </c>
      <c r="M308">
        <v>96.56</v>
      </c>
      <c r="N308">
        <v>90.15</v>
      </c>
      <c r="O308">
        <v>47.14</v>
      </c>
      <c r="P308">
        <v>3778.18</v>
      </c>
      <c r="Q308" s="42">
        <f>Table1[[#This Row],[Steam_Consumed_t]]/Table1[[#This Row],[Production_t]]</f>
        <v>1.4749687108886107</v>
      </c>
      <c r="R308" s="37">
        <f>Table1[[#This Row],[Power_Consumed_kWh]]/Table1[[#This Row],[Production_t]]</f>
        <v>118.21589486858572</v>
      </c>
      <c r="S308" t="str">
        <f>IF(Table1[[#This Row],[Quality_pct]]&lt;96,"Below Spec","Ok")</f>
        <v>Ok</v>
      </c>
      <c r="T308" t="str">
        <f>IF(Table1[Steam_Consumed_t]&gt;$O$4383,"ABNORMAL","NORMAL")</f>
        <v>NORMAL</v>
      </c>
      <c r="U308" t="str">
        <f>IF(Table1[Power_Consumed_kWh]&gt;$P$4383,"ABNORMAL","NORMAL")</f>
        <v>NORMAL</v>
      </c>
      <c r="V308">
        <f>(Table1[[#This Row],[Target_Production_t]]/8)*Table1[[#This Row],[Downtime_hr]]</f>
        <v>1.9054749999999998</v>
      </c>
    </row>
    <row r="309" spans="1:22" x14ac:dyDescent="0.25">
      <c r="A309" s="1">
        <v>45683</v>
      </c>
      <c r="B309" s="1" t="str">
        <f>TEXT(Table1[[#This Row],[Date]],"mm")</f>
        <v>01</v>
      </c>
      <c r="C309" t="s">
        <v>22</v>
      </c>
      <c r="D309" t="s">
        <v>20</v>
      </c>
      <c r="E309">
        <v>33.64</v>
      </c>
      <c r="F309">
        <v>7.59</v>
      </c>
      <c r="G309">
        <v>0.41</v>
      </c>
      <c r="H309">
        <v>29.08</v>
      </c>
      <c r="I309">
        <v>28.37</v>
      </c>
      <c r="J309">
        <v>0.72</v>
      </c>
      <c r="K309">
        <v>97.54</v>
      </c>
      <c r="L309">
        <v>94.88</v>
      </c>
      <c r="M309">
        <v>91.46</v>
      </c>
      <c r="N309">
        <v>84.64</v>
      </c>
      <c r="O309">
        <v>30.31</v>
      </c>
      <c r="P309">
        <v>2862.48</v>
      </c>
      <c r="Q309" s="42">
        <f>Table1[[#This Row],[Steam_Consumed_t]]/Table1[[#This Row],[Production_t]]</f>
        <v>1.0422971114167814</v>
      </c>
      <c r="R309" s="37">
        <f>Table1[[#This Row],[Power_Consumed_kWh]]/Table1[[#This Row],[Production_t]]</f>
        <v>98.434662998624489</v>
      </c>
      <c r="S309" t="str">
        <f>IF(Table1[[#This Row],[Quality_pct]]&lt;96,"Below Spec","Ok")</f>
        <v>Ok</v>
      </c>
      <c r="T309" t="str">
        <f>IF(Table1[Steam_Consumed_t]&gt;$O$4383,"ABNORMAL","NORMAL")</f>
        <v>NORMAL</v>
      </c>
      <c r="U309" t="str">
        <f>IF(Table1[Power_Consumed_kWh]&gt;$P$4383,"ABNORMAL","NORMAL")</f>
        <v>NORMAL</v>
      </c>
      <c r="V309">
        <f>(Table1[[#This Row],[Target_Production_t]]/8)*Table1[[#This Row],[Downtime_hr]]</f>
        <v>1.7240499999999999</v>
      </c>
    </row>
    <row r="310" spans="1:22" x14ac:dyDescent="0.25">
      <c r="A310" s="1">
        <v>45683</v>
      </c>
      <c r="B310" s="1" t="str">
        <f>TEXT(Table1[[#This Row],[Date]],"mm")</f>
        <v>01</v>
      </c>
      <c r="C310" t="s">
        <v>17</v>
      </c>
      <c r="D310" t="s">
        <v>18</v>
      </c>
      <c r="E310">
        <v>41.09</v>
      </c>
      <c r="F310">
        <v>7.82</v>
      </c>
      <c r="G310">
        <v>0.18</v>
      </c>
      <c r="H310">
        <v>40.57</v>
      </c>
      <c r="I310">
        <v>39.49</v>
      </c>
      <c r="J310">
        <v>1.0900000000000001</v>
      </c>
      <c r="K310">
        <v>97.32</v>
      </c>
      <c r="L310">
        <v>97.75</v>
      </c>
      <c r="M310">
        <v>98.08</v>
      </c>
      <c r="N310">
        <v>93.31</v>
      </c>
      <c r="O310">
        <v>34.380000000000003</v>
      </c>
      <c r="P310">
        <v>3187.21</v>
      </c>
      <c r="Q310" s="42">
        <f>Table1[[#This Row],[Steam_Consumed_t]]/Table1[[#This Row],[Production_t]]</f>
        <v>0.8474242050776436</v>
      </c>
      <c r="R310" s="37">
        <f>Table1[[#This Row],[Power_Consumed_kWh]]/Table1[[#This Row],[Production_t]]</f>
        <v>78.560759181661325</v>
      </c>
      <c r="S310" t="str">
        <f>IF(Table1[[#This Row],[Quality_pct]]&lt;96,"Below Spec","Ok")</f>
        <v>Ok</v>
      </c>
      <c r="T310" t="str">
        <f>IF(Table1[Steam_Consumed_t]&gt;$O$4383,"ABNORMAL","NORMAL")</f>
        <v>NORMAL</v>
      </c>
      <c r="U310" t="str">
        <f>IF(Table1[Power_Consumed_kWh]&gt;$P$4383,"ABNORMAL","NORMAL")</f>
        <v>NORMAL</v>
      </c>
      <c r="V310">
        <f>(Table1[[#This Row],[Target_Production_t]]/8)*Table1[[#This Row],[Downtime_hr]]</f>
        <v>0.92452500000000004</v>
      </c>
    </row>
    <row r="311" spans="1:22" x14ac:dyDescent="0.25">
      <c r="A311" s="1">
        <v>45683</v>
      </c>
      <c r="B311" s="1" t="str">
        <f>TEXT(Table1[[#This Row],[Date]],"mm")</f>
        <v>01</v>
      </c>
      <c r="C311" t="s">
        <v>22</v>
      </c>
      <c r="D311" t="s">
        <v>19</v>
      </c>
      <c r="E311">
        <v>34.69</v>
      </c>
      <c r="F311">
        <v>7.82</v>
      </c>
      <c r="G311">
        <v>0.18</v>
      </c>
      <c r="H311">
        <v>31.71</v>
      </c>
      <c r="I311">
        <v>30.9</v>
      </c>
      <c r="J311">
        <v>0.81</v>
      </c>
      <c r="K311">
        <v>97.44</v>
      </c>
      <c r="L311">
        <v>97.75</v>
      </c>
      <c r="M311">
        <v>93.04</v>
      </c>
      <c r="N311">
        <v>88.62</v>
      </c>
      <c r="O311">
        <v>33.82</v>
      </c>
      <c r="P311">
        <v>3002.94</v>
      </c>
      <c r="Q311" s="42">
        <f>Table1[[#This Row],[Steam_Consumed_t]]/Table1[[#This Row],[Production_t]]</f>
        <v>1.0665405234941658</v>
      </c>
      <c r="R311" s="37">
        <f>Table1[[#This Row],[Power_Consumed_kWh]]/Table1[[#This Row],[Production_t]]</f>
        <v>94.70009460737937</v>
      </c>
      <c r="S311" t="str">
        <f>IF(Table1[[#This Row],[Quality_pct]]&lt;96,"Below Spec","Ok")</f>
        <v>Ok</v>
      </c>
      <c r="T311" t="str">
        <f>IF(Table1[Steam_Consumed_t]&gt;$O$4383,"ABNORMAL","NORMAL")</f>
        <v>NORMAL</v>
      </c>
      <c r="U311" t="str">
        <f>IF(Table1[Power_Consumed_kWh]&gt;$P$4383,"ABNORMAL","NORMAL")</f>
        <v>NORMAL</v>
      </c>
      <c r="V311">
        <f>(Table1[[#This Row],[Target_Production_t]]/8)*Table1[[#This Row],[Downtime_hr]]</f>
        <v>0.78052499999999991</v>
      </c>
    </row>
    <row r="312" spans="1:22" x14ac:dyDescent="0.25">
      <c r="A312" s="1">
        <v>45683</v>
      </c>
      <c r="B312" s="1" t="str">
        <f>TEXT(Table1[[#This Row],[Date]],"mm")</f>
        <v>01</v>
      </c>
      <c r="C312" t="s">
        <v>22</v>
      </c>
      <c r="D312" t="s">
        <v>18</v>
      </c>
      <c r="E312">
        <v>35.22</v>
      </c>
      <c r="F312">
        <v>7.86</v>
      </c>
      <c r="G312">
        <v>0.14000000000000001</v>
      </c>
      <c r="H312">
        <v>31.71</v>
      </c>
      <c r="I312">
        <v>30.78</v>
      </c>
      <c r="J312">
        <v>0.93</v>
      </c>
      <c r="K312">
        <v>97.07</v>
      </c>
      <c r="L312">
        <v>98.25</v>
      </c>
      <c r="M312">
        <v>96.99</v>
      </c>
      <c r="N312">
        <v>92.5</v>
      </c>
      <c r="O312">
        <v>34.979999999999997</v>
      </c>
      <c r="P312">
        <v>3121.17</v>
      </c>
      <c r="Q312" s="42">
        <f>Table1[[#This Row],[Steam_Consumed_t]]/Table1[[#This Row],[Production_t]]</f>
        <v>1.1031220435193945</v>
      </c>
      <c r="R312" s="37">
        <f>Table1[[#This Row],[Power_Consumed_kWh]]/Table1[[#This Row],[Production_t]]</f>
        <v>98.428571428571431</v>
      </c>
      <c r="S312" t="str">
        <f>IF(Table1[[#This Row],[Quality_pct]]&lt;96,"Below Spec","Ok")</f>
        <v>Ok</v>
      </c>
      <c r="T312" t="str">
        <f>IF(Table1[Steam_Consumed_t]&gt;$O$4383,"ABNORMAL","NORMAL")</f>
        <v>NORMAL</v>
      </c>
      <c r="U312" t="str">
        <f>IF(Table1[Power_Consumed_kWh]&gt;$P$4383,"ABNORMAL","NORMAL")</f>
        <v>NORMAL</v>
      </c>
      <c r="V312">
        <f>(Table1[[#This Row],[Target_Production_t]]/8)*Table1[[#This Row],[Downtime_hr]]</f>
        <v>0.61635000000000006</v>
      </c>
    </row>
    <row r="313" spans="1:22" x14ac:dyDescent="0.25">
      <c r="A313" s="1">
        <v>45683</v>
      </c>
      <c r="B313" s="1" t="str">
        <f>TEXT(Table1[[#This Row],[Date]],"mm")</f>
        <v>01</v>
      </c>
      <c r="C313" t="s">
        <v>23</v>
      </c>
      <c r="D313" t="s">
        <v>19</v>
      </c>
      <c r="E313">
        <v>42.4</v>
      </c>
      <c r="F313">
        <v>7.86</v>
      </c>
      <c r="G313">
        <v>0.14000000000000001</v>
      </c>
      <c r="H313">
        <v>39.89</v>
      </c>
      <c r="I313">
        <v>39</v>
      </c>
      <c r="J313">
        <v>0.89</v>
      </c>
      <c r="K313">
        <v>97.76</v>
      </c>
      <c r="L313">
        <v>98.25</v>
      </c>
      <c r="M313">
        <v>97.99</v>
      </c>
      <c r="N313">
        <v>94.12</v>
      </c>
      <c r="O313">
        <v>3.13</v>
      </c>
      <c r="P313">
        <v>1655.99</v>
      </c>
      <c r="Q313" s="42">
        <f>Table1[[#This Row],[Steam_Consumed_t]]/Table1[[#This Row],[Production_t]]</f>
        <v>7.8465780897468029E-2</v>
      </c>
      <c r="R313" s="37">
        <f>Table1[[#This Row],[Power_Consumed_kWh]]/Table1[[#This Row],[Production_t]]</f>
        <v>41.513913261469042</v>
      </c>
      <c r="S313" t="str">
        <f>IF(Table1[[#This Row],[Quality_pct]]&lt;96,"Below Spec","Ok")</f>
        <v>Ok</v>
      </c>
      <c r="T313" t="str">
        <f>IF(Table1[Steam_Consumed_t]&gt;$O$4383,"ABNORMAL","NORMAL")</f>
        <v>NORMAL</v>
      </c>
      <c r="U313" t="str">
        <f>IF(Table1[Power_Consumed_kWh]&gt;$P$4383,"ABNORMAL","NORMAL")</f>
        <v>NORMAL</v>
      </c>
      <c r="V313">
        <f>(Table1[[#This Row],[Target_Production_t]]/8)*Table1[[#This Row],[Downtime_hr]]</f>
        <v>0.74199999999999999</v>
      </c>
    </row>
    <row r="314" spans="1:22" x14ac:dyDescent="0.25">
      <c r="A314" s="1">
        <v>45684</v>
      </c>
      <c r="B314" s="1" t="str">
        <f>TEXT(Table1[[#This Row],[Date]],"mm")</f>
        <v>01</v>
      </c>
      <c r="C314" t="s">
        <v>21</v>
      </c>
      <c r="D314" t="s">
        <v>20</v>
      </c>
      <c r="E314">
        <v>34.869999999999997</v>
      </c>
      <c r="F314">
        <v>7.09</v>
      </c>
      <c r="G314">
        <v>0.91</v>
      </c>
      <c r="H314">
        <v>27.56</v>
      </c>
      <c r="I314">
        <v>26.83</v>
      </c>
      <c r="J314">
        <v>0.73</v>
      </c>
      <c r="K314">
        <v>97.36</v>
      </c>
      <c r="L314">
        <v>88.62</v>
      </c>
      <c r="M314">
        <v>96.01</v>
      </c>
      <c r="N314">
        <v>82.84</v>
      </c>
      <c r="O314">
        <v>39.28</v>
      </c>
      <c r="P314">
        <v>3293.66</v>
      </c>
      <c r="Q314" s="42">
        <f>Table1[[#This Row],[Steam_Consumed_t]]/Table1[[#This Row],[Production_t]]</f>
        <v>1.4252539912917273</v>
      </c>
      <c r="R314" s="37">
        <f>Table1[[#This Row],[Power_Consumed_kWh]]/Table1[[#This Row],[Production_t]]</f>
        <v>119.50870827285922</v>
      </c>
      <c r="S314" t="str">
        <f>IF(Table1[[#This Row],[Quality_pct]]&lt;96,"Below Spec","Ok")</f>
        <v>Ok</v>
      </c>
      <c r="T314" t="str">
        <f>IF(Table1[Steam_Consumed_t]&gt;$O$4383,"ABNORMAL","NORMAL")</f>
        <v>NORMAL</v>
      </c>
      <c r="U314" t="str">
        <f>IF(Table1[Power_Consumed_kWh]&gt;$P$4383,"ABNORMAL","NORMAL")</f>
        <v>NORMAL</v>
      </c>
      <c r="V314">
        <f>(Table1[[#This Row],[Target_Production_t]]/8)*Table1[[#This Row],[Downtime_hr]]</f>
        <v>3.9664625</v>
      </c>
    </row>
    <row r="315" spans="1:22" x14ac:dyDescent="0.25">
      <c r="A315" s="1">
        <v>45684</v>
      </c>
      <c r="B315" s="1" t="str">
        <f>TEXT(Table1[[#This Row],[Date]],"mm")</f>
        <v>01</v>
      </c>
      <c r="C315" t="s">
        <v>21</v>
      </c>
      <c r="D315" t="s">
        <v>19</v>
      </c>
      <c r="E315">
        <v>35.97</v>
      </c>
      <c r="F315">
        <v>7.32</v>
      </c>
      <c r="G315">
        <v>0.68</v>
      </c>
      <c r="H315">
        <v>31.34</v>
      </c>
      <c r="I315">
        <v>31.27</v>
      </c>
      <c r="J315">
        <v>7.0000000000000007E-2</v>
      </c>
      <c r="K315">
        <v>99.78</v>
      </c>
      <c r="L315">
        <v>91.5</v>
      </c>
      <c r="M315">
        <v>96.29</v>
      </c>
      <c r="N315">
        <v>87.92</v>
      </c>
      <c r="O315">
        <v>44.37</v>
      </c>
      <c r="P315">
        <v>3778.37</v>
      </c>
      <c r="Q315" s="42">
        <f>Table1[[#This Row],[Steam_Consumed_t]]/Table1[[#This Row],[Production_t]]</f>
        <v>1.41576260370134</v>
      </c>
      <c r="R315" s="37">
        <f>Table1[[#This Row],[Power_Consumed_kWh]]/Table1[[#This Row],[Production_t]]</f>
        <v>120.5606253988513</v>
      </c>
      <c r="S315" t="str">
        <f>IF(Table1[[#This Row],[Quality_pct]]&lt;96,"Below Spec","Ok")</f>
        <v>Ok</v>
      </c>
      <c r="T315" t="str">
        <f>IF(Table1[Steam_Consumed_t]&gt;$O$4383,"ABNORMAL","NORMAL")</f>
        <v>NORMAL</v>
      </c>
      <c r="U315" t="str">
        <f>IF(Table1[Power_Consumed_kWh]&gt;$P$4383,"ABNORMAL","NORMAL")</f>
        <v>NORMAL</v>
      </c>
      <c r="V315">
        <f>(Table1[[#This Row],[Target_Production_t]]/8)*Table1[[#This Row],[Downtime_hr]]</f>
        <v>3.0574500000000002</v>
      </c>
    </row>
    <row r="316" spans="1:22" x14ac:dyDescent="0.25">
      <c r="A316" s="1">
        <v>45684</v>
      </c>
      <c r="B316" s="1" t="str">
        <f>TEXT(Table1[[#This Row],[Date]],"mm")</f>
        <v>01</v>
      </c>
      <c r="C316" t="s">
        <v>22</v>
      </c>
      <c r="D316" t="s">
        <v>19</v>
      </c>
      <c r="E316">
        <v>34.07</v>
      </c>
      <c r="F316">
        <v>7.32</v>
      </c>
      <c r="G316">
        <v>0.68</v>
      </c>
      <c r="H316">
        <v>31.61</v>
      </c>
      <c r="I316">
        <v>30.64</v>
      </c>
      <c r="J316">
        <v>0.98</v>
      </c>
      <c r="K316">
        <v>96.91</v>
      </c>
      <c r="L316">
        <v>91.5</v>
      </c>
      <c r="M316">
        <v>100.9</v>
      </c>
      <c r="N316">
        <v>89.47</v>
      </c>
      <c r="O316">
        <v>36.340000000000003</v>
      </c>
      <c r="P316">
        <v>3035.45</v>
      </c>
      <c r="Q316" s="42">
        <f>Table1[[#This Row],[Steam_Consumed_t]]/Table1[[#This Row],[Production_t]]</f>
        <v>1.1496361910787727</v>
      </c>
      <c r="R316" s="37">
        <f>Table1[[#This Row],[Power_Consumed_kWh]]/Table1[[#This Row],[Production_t]]</f>
        <v>96.02815564694717</v>
      </c>
      <c r="S316" t="str">
        <f>IF(Table1[[#This Row],[Quality_pct]]&lt;96,"Below Spec","Ok")</f>
        <v>Ok</v>
      </c>
      <c r="T316" t="str">
        <f>IF(Table1[Steam_Consumed_t]&gt;$O$4383,"ABNORMAL","NORMAL")</f>
        <v>NORMAL</v>
      </c>
      <c r="U316" t="str">
        <f>IF(Table1[Power_Consumed_kWh]&gt;$P$4383,"ABNORMAL","NORMAL")</f>
        <v>NORMAL</v>
      </c>
      <c r="V316">
        <f>(Table1[[#This Row],[Target_Production_t]]/8)*Table1[[#This Row],[Downtime_hr]]</f>
        <v>2.89595</v>
      </c>
    </row>
    <row r="317" spans="1:22" x14ac:dyDescent="0.25">
      <c r="A317" s="1">
        <v>45684</v>
      </c>
      <c r="B317" s="1" t="str">
        <f>TEXT(Table1[[#This Row],[Date]],"mm")</f>
        <v>01</v>
      </c>
      <c r="C317" t="s">
        <v>22</v>
      </c>
      <c r="D317" t="s">
        <v>18</v>
      </c>
      <c r="E317">
        <v>34.590000000000003</v>
      </c>
      <c r="F317">
        <v>7.42</v>
      </c>
      <c r="G317">
        <v>0.57999999999999996</v>
      </c>
      <c r="H317">
        <v>29.77</v>
      </c>
      <c r="I317">
        <v>28.77</v>
      </c>
      <c r="J317">
        <v>1.01</v>
      </c>
      <c r="K317">
        <v>96.62</v>
      </c>
      <c r="L317">
        <v>92.75</v>
      </c>
      <c r="M317">
        <v>88.01</v>
      </c>
      <c r="N317">
        <v>78.87</v>
      </c>
      <c r="O317">
        <v>32.950000000000003</v>
      </c>
      <c r="P317">
        <v>2933.89</v>
      </c>
      <c r="Q317" s="42">
        <f>Table1[[#This Row],[Steam_Consumed_t]]/Table1[[#This Row],[Production_t]]</f>
        <v>1.1068189452468931</v>
      </c>
      <c r="R317" s="37">
        <f>Table1[[#This Row],[Power_Consumed_kWh]]/Table1[[#This Row],[Production_t]]</f>
        <v>98.551897883775609</v>
      </c>
      <c r="S317" t="str">
        <f>IF(Table1[[#This Row],[Quality_pct]]&lt;96,"Below Spec","Ok")</f>
        <v>Ok</v>
      </c>
      <c r="T317" t="str">
        <f>IF(Table1[Steam_Consumed_t]&gt;$O$4383,"ABNORMAL","NORMAL")</f>
        <v>NORMAL</v>
      </c>
      <c r="U317" t="str">
        <f>IF(Table1[Power_Consumed_kWh]&gt;$P$4383,"ABNORMAL","NORMAL")</f>
        <v>NORMAL</v>
      </c>
      <c r="V317">
        <f>(Table1[[#This Row],[Target_Production_t]]/8)*Table1[[#This Row],[Downtime_hr]]</f>
        <v>2.5077750000000001</v>
      </c>
    </row>
    <row r="318" spans="1:22" x14ac:dyDescent="0.25">
      <c r="A318" s="1">
        <v>45684</v>
      </c>
      <c r="B318" s="1" t="str">
        <f>TEXT(Table1[[#This Row],[Date]],"mm")</f>
        <v>01</v>
      </c>
      <c r="C318" t="s">
        <v>23</v>
      </c>
      <c r="D318" t="s">
        <v>19</v>
      </c>
      <c r="E318">
        <v>41.64</v>
      </c>
      <c r="F318">
        <v>7.43</v>
      </c>
      <c r="G318">
        <v>0.56999999999999995</v>
      </c>
      <c r="H318">
        <v>36.43</v>
      </c>
      <c r="I318">
        <v>35.86</v>
      </c>
      <c r="J318">
        <v>0.57999999999999996</v>
      </c>
      <c r="K318">
        <v>98.42</v>
      </c>
      <c r="L318">
        <v>92.88</v>
      </c>
      <c r="M318">
        <v>94.84</v>
      </c>
      <c r="N318">
        <v>86.69</v>
      </c>
      <c r="O318">
        <v>4.03</v>
      </c>
      <c r="P318">
        <v>1530.12</v>
      </c>
      <c r="Q318" s="42">
        <f>Table1[[#This Row],[Steam_Consumed_t]]/Table1[[#This Row],[Production_t]]</f>
        <v>0.11062311281910514</v>
      </c>
      <c r="R318" s="37">
        <f>Table1[[#This Row],[Power_Consumed_kWh]]/Table1[[#This Row],[Production_t]]</f>
        <v>42.001646994235514</v>
      </c>
      <c r="S318" t="str">
        <f>IF(Table1[[#This Row],[Quality_pct]]&lt;96,"Below Spec","Ok")</f>
        <v>Ok</v>
      </c>
      <c r="T318" t="str">
        <f>IF(Table1[Steam_Consumed_t]&gt;$O$4383,"ABNORMAL","NORMAL")</f>
        <v>NORMAL</v>
      </c>
      <c r="U318" t="str">
        <f>IF(Table1[Power_Consumed_kWh]&gt;$P$4383,"ABNORMAL","NORMAL")</f>
        <v>NORMAL</v>
      </c>
      <c r="V318">
        <f>(Table1[[#This Row],[Target_Production_t]]/8)*Table1[[#This Row],[Downtime_hr]]</f>
        <v>2.96685</v>
      </c>
    </row>
    <row r="319" spans="1:22" x14ac:dyDescent="0.25">
      <c r="A319" s="1">
        <v>45684</v>
      </c>
      <c r="B319" s="1" t="str">
        <f>TEXT(Table1[[#This Row],[Date]],"mm")</f>
        <v>01</v>
      </c>
      <c r="C319" t="s">
        <v>23</v>
      </c>
      <c r="D319" t="s">
        <v>20</v>
      </c>
      <c r="E319">
        <v>40.380000000000003</v>
      </c>
      <c r="F319">
        <v>7.5</v>
      </c>
      <c r="G319">
        <v>0.5</v>
      </c>
      <c r="H319">
        <v>35.619999999999997</v>
      </c>
      <c r="I319">
        <v>35.619999999999997</v>
      </c>
      <c r="J319">
        <v>0</v>
      </c>
      <c r="K319">
        <v>100</v>
      </c>
      <c r="L319">
        <v>93.75</v>
      </c>
      <c r="M319">
        <v>97.29</v>
      </c>
      <c r="N319">
        <v>91.21</v>
      </c>
      <c r="O319">
        <v>4.4800000000000004</v>
      </c>
      <c r="P319">
        <v>1522.88</v>
      </c>
      <c r="Q319" s="42">
        <f>Table1[[#This Row],[Steam_Consumed_t]]/Table1[[#This Row],[Production_t]]</f>
        <v>0.12577203818079732</v>
      </c>
      <c r="R319" s="37">
        <f>Table1[[#This Row],[Power_Consumed_kWh]]/Table1[[#This Row],[Production_t]]</f>
        <v>42.753509264458174</v>
      </c>
      <c r="S319" t="str">
        <f>IF(Table1[[#This Row],[Quality_pct]]&lt;96,"Below Spec","Ok")</f>
        <v>Ok</v>
      </c>
      <c r="T319" t="str">
        <f>IF(Table1[Steam_Consumed_t]&gt;$O$4383,"ABNORMAL","NORMAL")</f>
        <v>NORMAL</v>
      </c>
      <c r="U319" t="str">
        <f>IF(Table1[Power_Consumed_kWh]&gt;$P$4383,"ABNORMAL","NORMAL")</f>
        <v>NORMAL</v>
      </c>
      <c r="V319">
        <f>(Table1[[#This Row],[Target_Production_t]]/8)*Table1[[#This Row],[Downtime_hr]]</f>
        <v>2.5237500000000002</v>
      </c>
    </row>
    <row r="320" spans="1:22" x14ac:dyDescent="0.25">
      <c r="A320" s="1">
        <v>45684</v>
      </c>
      <c r="B320" s="1" t="str">
        <f>TEXT(Table1[[#This Row],[Date]],"mm")</f>
        <v>01</v>
      </c>
      <c r="C320" t="s">
        <v>22</v>
      </c>
      <c r="D320" t="s">
        <v>20</v>
      </c>
      <c r="E320">
        <v>33.04</v>
      </c>
      <c r="F320">
        <v>7.51</v>
      </c>
      <c r="G320">
        <v>0.49</v>
      </c>
      <c r="H320">
        <v>30.14</v>
      </c>
      <c r="I320">
        <v>29.31</v>
      </c>
      <c r="J320">
        <v>0.83</v>
      </c>
      <c r="K320">
        <v>97.24</v>
      </c>
      <c r="L320">
        <v>93.88</v>
      </c>
      <c r="M320">
        <v>96.38</v>
      </c>
      <c r="N320">
        <v>87.98</v>
      </c>
      <c r="O320">
        <v>33.92</v>
      </c>
      <c r="P320">
        <v>2849.18</v>
      </c>
      <c r="Q320" s="42">
        <f>Table1[[#This Row],[Steam_Consumed_t]]/Table1[[#This Row],[Production_t]]</f>
        <v>1.1254147312541474</v>
      </c>
      <c r="R320" s="37">
        <f>Table1[[#This Row],[Power_Consumed_kWh]]/Table1[[#This Row],[Production_t]]</f>
        <v>94.531519575315187</v>
      </c>
      <c r="S320" t="str">
        <f>IF(Table1[[#This Row],[Quality_pct]]&lt;96,"Below Spec","Ok")</f>
        <v>Ok</v>
      </c>
      <c r="T320" t="str">
        <f>IF(Table1[Steam_Consumed_t]&gt;$O$4383,"ABNORMAL","NORMAL")</f>
        <v>NORMAL</v>
      </c>
      <c r="U320" t="str">
        <f>IF(Table1[Power_Consumed_kWh]&gt;$P$4383,"ABNORMAL","NORMAL")</f>
        <v>NORMAL</v>
      </c>
      <c r="V320">
        <f>(Table1[[#This Row],[Target_Production_t]]/8)*Table1[[#This Row],[Downtime_hr]]</f>
        <v>2.0236999999999998</v>
      </c>
    </row>
    <row r="321" spans="1:22" x14ac:dyDescent="0.25">
      <c r="A321" s="1">
        <v>45684</v>
      </c>
      <c r="B321" s="1" t="str">
        <f>TEXT(Table1[[#This Row],[Date]],"mm")</f>
        <v>01</v>
      </c>
      <c r="C321" t="s">
        <v>17</v>
      </c>
      <c r="D321" t="s">
        <v>18</v>
      </c>
      <c r="E321">
        <v>40.36</v>
      </c>
      <c r="F321">
        <v>7.6</v>
      </c>
      <c r="G321">
        <v>0.4</v>
      </c>
      <c r="H321">
        <v>35.880000000000003</v>
      </c>
      <c r="I321">
        <v>35.020000000000003</v>
      </c>
      <c r="J321">
        <v>0.86</v>
      </c>
      <c r="K321">
        <v>97.6</v>
      </c>
      <c r="L321">
        <v>95</v>
      </c>
      <c r="M321">
        <v>98.96</v>
      </c>
      <c r="N321">
        <v>91.75</v>
      </c>
      <c r="O321">
        <v>30.57</v>
      </c>
      <c r="P321">
        <v>2990.72</v>
      </c>
      <c r="Q321" s="42">
        <f>Table1[[#This Row],[Steam_Consumed_t]]/Table1[[#This Row],[Production_t]]</f>
        <v>0.85200668896321063</v>
      </c>
      <c r="R321" s="37">
        <f>Table1[[#This Row],[Power_Consumed_kWh]]/Table1[[#This Row],[Production_t]]</f>
        <v>83.353400222965433</v>
      </c>
      <c r="S321" t="str">
        <f>IF(Table1[[#This Row],[Quality_pct]]&lt;96,"Below Spec","Ok")</f>
        <v>Ok</v>
      </c>
      <c r="T321" t="str">
        <f>IF(Table1[Steam_Consumed_t]&gt;$O$4383,"ABNORMAL","NORMAL")</f>
        <v>NORMAL</v>
      </c>
      <c r="U321" t="str">
        <f>IF(Table1[Power_Consumed_kWh]&gt;$P$4383,"ABNORMAL","NORMAL")</f>
        <v>NORMAL</v>
      </c>
      <c r="V321">
        <f>(Table1[[#This Row],[Target_Production_t]]/8)*Table1[[#This Row],[Downtime_hr]]</f>
        <v>2.0180000000000002</v>
      </c>
    </row>
    <row r="322" spans="1:22" x14ac:dyDescent="0.25">
      <c r="A322" s="1">
        <v>45684</v>
      </c>
      <c r="B322" s="1" t="str">
        <f>TEXT(Table1[[#This Row],[Date]],"mm")</f>
        <v>01</v>
      </c>
      <c r="C322" t="s">
        <v>21</v>
      </c>
      <c r="D322" t="s">
        <v>18</v>
      </c>
      <c r="E322">
        <v>36.51</v>
      </c>
      <c r="F322">
        <v>7.63</v>
      </c>
      <c r="G322">
        <v>0.37</v>
      </c>
      <c r="H322">
        <v>35.369999999999997</v>
      </c>
      <c r="I322">
        <v>34.619999999999997</v>
      </c>
      <c r="J322">
        <v>0.75</v>
      </c>
      <c r="K322">
        <v>97.87</v>
      </c>
      <c r="L322">
        <v>95.38</v>
      </c>
      <c r="M322">
        <v>96.49</v>
      </c>
      <c r="N322">
        <v>90.06</v>
      </c>
      <c r="O322">
        <v>50.8</v>
      </c>
      <c r="P322">
        <v>4108.84</v>
      </c>
      <c r="Q322" s="42">
        <f>Table1[[#This Row],[Steam_Consumed_t]]/Table1[[#This Row],[Production_t]]</f>
        <v>1.4362454057110545</v>
      </c>
      <c r="R322" s="37">
        <f>Table1[[#This Row],[Power_Consumed_kWh]]/Table1[[#This Row],[Production_t]]</f>
        <v>116.16737348035059</v>
      </c>
      <c r="S322" t="str">
        <f>IF(Table1[[#This Row],[Quality_pct]]&lt;96,"Below Spec","Ok")</f>
        <v>Ok</v>
      </c>
      <c r="T322" t="str">
        <f>IF(Table1[Steam_Consumed_t]&gt;$O$4383,"ABNORMAL","NORMAL")</f>
        <v>NORMAL</v>
      </c>
      <c r="U322" t="str">
        <f>IF(Table1[Power_Consumed_kWh]&gt;$P$4383,"ABNORMAL","NORMAL")</f>
        <v>NORMAL</v>
      </c>
      <c r="V322">
        <f>(Table1[[#This Row],[Target_Production_t]]/8)*Table1[[#This Row],[Downtime_hr]]</f>
        <v>1.6885874999999999</v>
      </c>
    </row>
    <row r="323" spans="1:22" x14ac:dyDescent="0.25">
      <c r="A323" s="1">
        <v>45684</v>
      </c>
      <c r="B323" s="1" t="str">
        <f>TEXT(Table1[[#This Row],[Date]],"mm")</f>
        <v>01</v>
      </c>
      <c r="C323" t="s">
        <v>17</v>
      </c>
      <c r="D323" t="s">
        <v>20</v>
      </c>
      <c r="E323">
        <v>38.54</v>
      </c>
      <c r="F323">
        <v>7.66</v>
      </c>
      <c r="G323">
        <v>0.34</v>
      </c>
      <c r="H323">
        <v>33.94</v>
      </c>
      <c r="I323">
        <v>33.369999999999997</v>
      </c>
      <c r="J323">
        <v>0.56999999999999995</v>
      </c>
      <c r="K323">
        <v>98.31</v>
      </c>
      <c r="L323">
        <v>95.75</v>
      </c>
      <c r="M323">
        <v>90.34</v>
      </c>
      <c r="N323">
        <v>85.04</v>
      </c>
      <c r="O323">
        <v>29.69</v>
      </c>
      <c r="P323">
        <v>2738.91</v>
      </c>
      <c r="Q323" s="42">
        <f>Table1[[#This Row],[Steam_Consumed_t]]/Table1[[#This Row],[Production_t]]</f>
        <v>0.87477902180318223</v>
      </c>
      <c r="R323" s="37">
        <f>Table1[[#This Row],[Power_Consumed_kWh]]/Table1[[#This Row],[Production_t]]</f>
        <v>80.698585739540363</v>
      </c>
      <c r="S323" t="str">
        <f>IF(Table1[[#This Row],[Quality_pct]]&lt;96,"Below Spec","Ok")</f>
        <v>Ok</v>
      </c>
      <c r="T323" t="str">
        <f>IF(Table1[Steam_Consumed_t]&gt;$O$4383,"ABNORMAL","NORMAL")</f>
        <v>NORMAL</v>
      </c>
      <c r="U323" t="str">
        <f>IF(Table1[Power_Consumed_kWh]&gt;$P$4383,"ABNORMAL","NORMAL")</f>
        <v>NORMAL</v>
      </c>
      <c r="V323">
        <f>(Table1[[#This Row],[Target_Production_t]]/8)*Table1[[#This Row],[Downtime_hr]]</f>
        <v>1.63795</v>
      </c>
    </row>
    <row r="324" spans="1:22" x14ac:dyDescent="0.25">
      <c r="A324" s="1">
        <v>45684</v>
      </c>
      <c r="B324" s="1" t="str">
        <f>TEXT(Table1[[#This Row],[Date]],"mm")</f>
        <v>01</v>
      </c>
      <c r="C324" t="s">
        <v>17</v>
      </c>
      <c r="D324" t="s">
        <v>19</v>
      </c>
      <c r="E324">
        <v>39.75</v>
      </c>
      <c r="F324">
        <v>7.75</v>
      </c>
      <c r="G324">
        <v>0.25</v>
      </c>
      <c r="H324">
        <v>36.81</v>
      </c>
      <c r="I324">
        <v>36.630000000000003</v>
      </c>
      <c r="J324">
        <v>0.18</v>
      </c>
      <c r="K324">
        <v>99.51</v>
      </c>
      <c r="L324">
        <v>96.88</v>
      </c>
      <c r="M324">
        <v>93.63</v>
      </c>
      <c r="N324">
        <v>90.26</v>
      </c>
      <c r="O324">
        <v>32.21</v>
      </c>
      <c r="P324">
        <v>2985.75</v>
      </c>
      <c r="Q324" s="42">
        <f>Table1[[#This Row],[Steam_Consumed_t]]/Table1[[#This Row],[Production_t]]</f>
        <v>0.87503395816354246</v>
      </c>
      <c r="R324" s="37">
        <f>Table1[[#This Row],[Power_Consumed_kWh]]/Table1[[#This Row],[Production_t]]</f>
        <v>81.112469437652805</v>
      </c>
      <c r="S324" t="str">
        <f>IF(Table1[[#This Row],[Quality_pct]]&lt;96,"Below Spec","Ok")</f>
        <v>Ok</v>
      </c>
      <c r="T324" t="str">
        <f>IF(Table1[Steam_Consumed_t]&gt;$O$4383,"ABNORMAL","NORMAL")</f>
        <v>NORMAL</v>
      </c>
      <c r="U324" t="str">
        <f>IF(Table1[Power_Consumed_kWh]&gt;$P$4383,"ABNORMAL","NORMAL")</f>
        <v>NORMAL</v>
      </c>
      <c r="V324">
        <f>(Table1[[#This Row],[Target_Production_t]]/8)*Table1[[#This Row],[Downtime_hr]]</f>
        <v>1.2421875</v>
      </c>
    </row>
    <row r="325" spans="1:22" x14ac:dyDescent="0.25">
      <c r="A325" s="1">
        <v>45684</v>
      </c>
      <c r="B325" s="1" t="str">
        <f>TEXT(Table1[[#This Row],[Date]],"mm")</f>
        <v>01</v>
      </c>
      <c r="C325" t="s">
        <v>23</v>
      </c>
      <c r="D325" t="s">
        <v>18</v>
      </c>
      <c r="E325">
        <v>42.28</v>
      </c>
      <c r="F325">
        <v>7.91</v>
      </c>
      <c r="G325">
        <v>0.09</v>
      </c>
      <c r="H325">
        <v>40.340000000000003</v>
      </c>
      <c r="I325">
        <v>39.85</v>
      </c>
      <c r="J325">
        <v>0.49</v>
      </c>
      <c r="K325">
        <v>98.78</v>
      </c>
      <c r="L325">
        <v>98.88</v>
      </c>
      <c r="M325">
        <v>94.35</v>
      </c>
      <c r="N325">
        <v>92.15</v>
      </c>
      <c r="O325">
        <v>3.92</v>
      </c>
      <c r="P325">
        <v>1764.17</v>
      </c>
      <c r="Q325" s="42">
        <f>Table1[[#This Row],[Steam_Consumed_t]]/Table1[[#This Row],[Production_t]]</f>
        <v>9.7174020823004456E-2</v>
      </c>
      <c r="R325" s="37">
        <f>Table1[[#This Row],[Power_Consumed_kWh]]/Table1[[#This Row],[Production_t]]</f>
        <v>43.732523549826475</v>
      </c>
      <c r="S325" t="str">
        <f>IF(Table1[[#This Row],[Quality_pct]]&lt;96,"Below Spec","Ok")</f>
        <v>Ok</v>
      </c>
      <c r="T325" t="str">
        <f>IF(Table1[Steam_Consumed_t]&gt;$O$4383,"ABNORMAL","NORMAL")</f>
        <v>NORMAL</v>
      </c>
      <c r="U325" t="str">
        <f>IF(Table1[Power_Consumed_kWh]&gt;$P$4383,"ABNORMAL","NORMAL")</f>
        <v>NORMAL</v>
      </c>
      <c r="V325">
        <f>(Table1[[#This Row],[Target_Production_t]]/8)*Table1[[#This Row],[Downtime_hr]]</f>
        <v>0.47565000000000002</v>
      </c>
    </row>
    <row r="326" spans="1:22" x14ac:dyDescent="0.25">
      <c r="A326" s="1">
        <v>45685</v>
      </c>
      <c r="B326" s="1" t="str">
        <f>TEXT(Table1[[#This Row],[Date]],"mm")</f>
        <v>01</v>
      </c>
      <c r="C326" t="s">
        <v>17</v>
      </c>
      <c r="D326" t="s">
        <v>20</v>
      </c>
      <c r="E326">
        <v>40.340000000000003</v>
      </c>
      <c r="F326">
        <v>5.68</v>
      </c>
      <c r="G326">
        <v>2.3199999999999998</v>
      </c>
      <c r="H326">
        <v>25.58</v>
      </c>
      <c r="I326">
        <v>25.08</v>
      </c>
      <c r="J326">
        <v>0.5</v>
      </c>
      <c r="K326">
        <v>98.06</v>
      </c>
      <c r="L326">
        <v>71</v>
      </c>
      <c r="M326">
        <v>92.83</v>
      </c>
      <c r="N326">
        <v>64.63</v>
      </c>
      <c r="O326">
        <v>21.76</v>
      </c>
      <c r="P326">
        <v>2023.24</v>
      </c>
      <c r="Q326" s="42">
        <f>Table1[[#This Row],[Steam_Consumed_t]]/Table1[[#This Row],[Production_t]]</f>
        <v>0.85066458170445669</v>
      </c>
      <c r="R326" s="37">
        <f>Table1[[#This Row],[Power_Consumed_kWh]]/Table1[[#This Row],[Production_t]]</f>
        <v>79.094605160281475</v>
      </c>
      <c r="S326" t="str">
        <f>IF(Table1[[#This Row],[Quality_pct]]&lt;96,"Below Spec","Ok")</f>
        <v>Ok</v>
      </c>
      <c r="T326" t="str">
        <f>IF(Table1[Steam_Consumed_t]&gt;$O$4383,"ABNORMAL","NORMAL")</f>
        <v>NORMAL</v>
      </c>
      <c r="U326" t="str">
        <f>IF(Table1[Power_Consumed_kWh]&gt;$P$4383,"ABNORMAL","NORMAL")</f>
        <v>NORMAL</v>
      </c>
      <c r="V326">
        <f>(Table1[[#This Row],[Target_Production_t]]/8)*Table1[[#This Row],[Downtime_hr]]</f>
        <v>11.698600000000001</v>
      </c>
    </row>
    <row r="327" spans="1:22" x14ac:dyDescent="0.25">
      <c r="A327" s="1">
        <v>45685</v>
      </c>
      <c r="B327" s="1" t="str">
        <f>TEXT(Table1[[#This Row],[Date]],"mm")</f>
        <v>01</v>
      </c>
      <c r="C327" t="s">
        <v>22</v>
      </c>
      <c r="D327" t="s">
        <v>20</v>
      </c>
      <c r="E327">
        <v>34.57</v>
      </c>
      <c r="F327">
        <v>7.07</v>
      </c>
      <c r="G327">
        <v>0.93</v>
      </c>
      <c r="H327">
        <v>29.36</v>
      </c>
      <c r="I327">
        <v>28.23</v>
      </c>
      <c r="J327">
        <v>1.1299999999999999</v>
      </c>
      <c r="K327">
        <v>96.15</v>
      </c>
      <c r="L327">
        <v>88.38</v>
      </c>
      <c r="M327">
        <v>94.2</v>
      </c>
      <c r="N327">
        <v>80.05</v>
      </c>
      <c r="O327">
        <v>31.54</v>
      </c>
      <c r="P327">
        <v>2736.57</v>
      </c>
      <c r="Q327" s="42">
        <f>Table1[[#This Row],[Steam_Consumed_t]]/Table1[[#This Row],[Production_t]]</f>
        <v>1.0742506811989101</v>
      </c>
      <c r="R327" s="37">
        <f>Table1[[#This Row],[Power_Consumed_kWh]]/Table1[[#This Row],[Production_t]]</f>
        <v>93.207425068119903</v>
      </c>
      <c r="S327" t="str">
        <f>IF(Table1[[#This Row],[Quality_pct]]&lt;96,"Below Spec","Ok")</f>
        <v>Ok</v>
      </c>
      <c r="T327" t="str">
        <f>IF(Table1[Steam_Consumed_t]&gt;$O$4383,"ABNORMAL","NORMAL")</f>
        <v>NORMAL</v>
      </c>
      <c r="U327" t="str">
        <f>IF(Table1[Power_Consumed_kWh]&gt;$P$4383,"ABNORMAL","NORMAL")</f>
        <v>NORMAL</v>
      </c>
      <c r="V327">
        <f>(Table1[[#This Row],[Target_Production_t]]/8)*Table1[[#This Row],[Downtime_hr]]</f>
        <v>4.0187625000000002</v>
      </c>
    </row>
    <row r="328" spans="1:22" x14ac:dyDescent="0.25">
      <c r="A328" s="1">
        <v>45685</v>
      </c>
      <c r="B328" s="1" t="str">
        <f>TEXT(Table1[[#This Row],[Date]],"mm")</f>
        <v>01</v>
      </c>
      <c r="C328" t="s">
        <v>21</v>
      </c>
      <c r="D328" t="s">
        <v>20</v>
      </c>
      <c r="E328">
        <v>36.49</v>
      </c>
      <c r="F328">
        <v>7.25</v>
      </c>
      <c r="G328">
        <v>0.75</v>
      </c>
      <c r="H328">
        <v>28.63</v>
      </c>
      <c r="I328">
        <v>27.59</v>
      </c>
      <c r="J328">
        <v>1.05</v>
      </c>
      <c r="K328">
        <v>96.35</v>
      </c>
      <c r="L328">
        <v>90.62</v>
      </c>
      <c r="M328">
        <v>99.3</v>
      </c>
      <c r="N328">
        <v>86.7</v>
      </c>
      <c r="O328">
        <v>41.45</v>
      </c>
      <c r="P328">
        <v>3402.63</v>
      </c>
      <c r="Q328" s="42">
        <f>Table1[[#This Row],[Steam_Consumed_t]]/Table1[[#This Row],[Production_t]]</f>
        <v>1.4477820468040519</v>
      </c>
      <c r="R328" s="37">
        <f>Table1[[#This Row],[Power_Consumed_kWh]]/Table1[[#This Row],[Production_t]]</f>
        <v>118.84841075794621</v>
      </c>
      <c r="S328" t="str">
        <f>IF(Table1[[#This Row],[Quality_pct]]&lt;96,"Below Spec","Ok")</f>
        <v>Ok</v>
      </c>
      <c r="T328" t="str">
        <f>IF(Table1[Steam_Consumed_t]&gt;$O$4383,"ABNORMAL","NORMAL")</f>
        <v>NORMAL</v>
      </c>
      <c r="U328" t="str">
        <f>IF(Table1[Power_Consumed_kWh]&gt;$P$4383,"ABNORMAL","NORMAL")</f>
        <v>NORMAL</v>
      </c>
      <c r="V328">
        <f>(Table1[[#This Row],[Target_Production_t]]/8)*Table1[[#This Row],[Downtime_hr]]</f>
        <v>3.4209375</v>
      </c>
    </row>
    <row r="329" spans="1:22" x14ac:dyDescent="0.25">
      <c r="A329" s="1">
        <v>45685</v>
      </c>
      <c r="B329" s="1" t="str">
        <f>TEXT(Table1[[#This Row],[Date]],"mm")</f>
        <v>01</v>
      </c>
      <c r="C329" t="s">
        <v>23</v>
      </c>
      <c r="D329" t="s">
        <v>20</v>
      </c>
      <c r="E329">
        <v>42.26</v>
      </c>
      <c r="F329">
        <v>7.31</v>
      </c>
      <c r="G329">
        <v>0.69</v>
      </c>
      <c r="H329">
        <v>36.630000000000003</v>
      </c>
      <c r="I329">
        <v>36.51</v>
      </c>
      <c r="J329">
        <v>0.12</v>
      </c>
      <c r="K329">
        <v>99.66</v>
      </c>
      <c r="L329">
        <v>91.38</v>
      </c>
      <c r="M329">
        <v>94.74</v>
      </c>
      <c r="N329">
        <v>86.28</v>
      </c>
      <c r="O329">
        <v>2.5499999999999998</v>
      </c>
      <c r="P329">
        <v>1482.96</v>
      </c>
      <c r="Q329" s="42">
        <f>Table1[[#This Row],[Steam_Consumed_t]]/Table1[[#This Row],[Production_t]]</f>
        <v>6.9615069615069608E-2</v>
      </c>
      <c r="R329" s="37">
        <f>Table1[[#This Row],[Power_Consumed_kWh]]/Table1[[#This Row],[Production_t]]</f>
        <v>40.484848484848484</v>
      </c>
      <c r="S329" t="str">
        <f>IF(Table1[[#This Row],[Quality_pct]]&lt;96,"Below Spec","Ok")</f>
        <v>Ok</v>
      </c>
      <c r="T329" t="str">
        <f>IF(Table1[Steam_Consumed_t]&gt;$O$4383,"ABNORMAL","NORMAL")</f>
        <v>NORMAL</v>
      </c>
      <c r="U329" t="str">
        <f>IF(Table1[Power_Consumed_kWh]&gt;$P$4383,"ABNORMAL","NORMAL")</f>
        <v>NORMAL</v>
      </c>
      <c r="V329">
        <f>(Table1[[#This Row],[Target_Production_t]]/8)*Table1[[#This Row],[Downtime_hr]]</f>
        <v>3.6449249999999997</v>
      </c>
    </row>
    <row r="330" spans="1:22" x14ac:dyDescent="0.25">
      <c r="A330" s="1">
        <v>45685</v>
      </c>
      <c r="B330" s="1" t="str">
        <f>TEXT(Table1[[#This Row],[Date]],"mm")</f>
        <v>01</v>
      </c>
      <c r="C330" t="s">
        <v>21</v>
      </c>
      <c r="D330" t="s">
        <v>19</v>
      </c>
      <c r="E330">
        <v>37.64</v>
      </c>
      <c r="F330">
        <v>7.34</v>
      </c>
      <c r="G330">
        <v>0.66</v>
      </c>
      <c r="H330">
        <v>32.79</v>
      </c>
      <c r="I330">
        <v>31.92</v>
      </c>
      <c r="J330">
        <v>0.87</v>
      </c>
      <c r="K330">
        <v>97.36</v>
      </c>
      <c r="L330">
        <v>91.75</v>
      </c>
      <c r="M330">
        <v>97.67</v>
      </c>
      <c r="N330">
        <v>87.25</v>
      </c>
      <c r="O330">
        <v>48.06</v>
      </c>
      <c r="P330">
        <v>3812.36</v>
      </c>
      <c r="Q330" s="42">
        <f>Table1[[#This Row],[Steam_Consumed_t]]/Table1[[#This Row],[Production_t]]</f>
        <v>1.4656907593778592</v>
      </c>
      <c r="R330" s="37">
        <f>Table1[[#This Row],[Power_Consumed_kWh]]/Table1[[#This Row],[Production_t]]</f>
        <v>116.26593473620007</v>
      </c>
      <c r="S330" t="str">
        <f>IF(Table1[[#This Row],[Quality_pct]]&lt;96,"Below Spec","Ok")</f>
        <v>Ok</v>
      </c>
      <c r="T330" t="str">
        <f>IF(Table1[Steam_Consumed_t]&gt;$O$4383,"ABNORMAL","NORMAL")</f>
        <v>NORMAL</v>
      </c>
      <c r="U330" t="str">
        <f>IF(Table1[Power_Consumed_kWh]&gt;$P$4383,"ABNORMAL","NORMAL")</f>
        <v>NORMAL</v>
      </c>
      <c r="V330">
        <f>(Table1[[#This Row],[Target_Production_t]]/8)*Table1[[#This Row],[Downtime_hr]]</f>
        <v>3.1053000000000002</v>
      </c>
    </row>
    <row r="331" spans="1:22" x14ac:dyDescent="0.25">
      <c r="A331" s="1">
        <v>45685</v>
      </c>
      <c r="B331" s="1" t="str">
        <f>TEXT(Table1[[#This Row],[Date]],"mm")</f>
        <v>01</v>
      </c>
      <c r="C331" t="s">
        <v>17</v>
      </c>
      <c r="D331" t="s">
        <v>18</v>
      </c>
      <c r="E331">
        <v>42.24</v>
      </c>
      <c r="F331">
        <v>7.39</v>
      </c>
      <c r="G331">
        <v>0.61</v>
      </c>
      <c r="H331">
        <v>33.19</v>
      </c>
      <c r="I331">
        <v>32.14</v>
      </c>
      <c r="J331">
        <v>1.05</v>
      </c>
      <c r="K331">
        <v>96.83</v>
      </c>
      <c r="L331">
        <v>92.38</v>
      </c>
      <c r="M331">
        <v>99.28</v>
      </c>
      <c r="N331">
        <v>88.8</v>
      </c>
      <c r="O331">
        <v>28.15</v>
      </c>
      <c r="P331">
        <v>2729.21</v>
      </c>
      <c r="Q331" s="42">
        <f>Table1[[#This Row],[Steam_Consumed_t]]/Table1[[#This Row],[Production_t]]</f>
        <v>0.84814703223862609</v>
      </c>
      <c r="R331" s="37">
        <f>Table1[[#This Row],[Power_Consumed_kWh]]/Table1[[#This Row],[Production_t]]</f>
        <v>82.229888520638752</v>
      </c>
      <c r="S331" t="str">
        <f>IF(Table1[[#This Row],[Quality_pct]]&lt;96,"Below Spec","Ok")</f>
        <v>Ok</v>
      </c>
      <c r="T331" t="str">
        <f>IF(Table1[Steam_Consumed_t]&gt;$O$4383,"ABNORMAL","NORMAL")</f>
        <v>NORMAL</v>
      </c>
      <c r="U331" t="str">
        <f>IF(Table1[Power_Consumed_kWh]&gt;$P$4383,"ABNORMAL","NORMAL")</f>
        <v>NORMAL</v>
      </c>
      <c r="V331">
        <f>(Table1[[#This Row],[Target_Production_t]]/8)*Table1[[#This Row],[Downtime_hr]]</f>
        <v>3.2208000000000001</v>
      </c>
    </row>
    <row r="332" spans="1:22" x14ac:dyDescent="0.25">
      <c r="A332" s="1">
        <v>45685</v>
      </c>
      <c r="B332" s="1" t="str">
        <f>TEXT(Table1[[#This Row],[Date]],"mm")</f>
        <v>01</v>
      </c>
      <c r="C332" t="s">
        <v>21</v>
      </c>
      <c r="D332" t="s">
        <v>18</v>
      </c>
      <c r="E332">
        <v>38.21</v>
      </c>
      <c r="F332">
        <v>7.4</v>
      </c>
      <c r="G332">
        <v>0.6</v>
      </c>
      <c r="H332">
        <v>34.130000000000003</v>
      </c>
      <c r="I332">
        <v>33.68</v>
      </c>
      <c r="J332">
        <v>0.44</v>
      </c>
      <c r="K332">
        <v>98.7</v>
      </c>
      <c r="L332">
        <v>92.5</v>
      </c>
      <c r="M332">
        <v>95.73</v>
      </c>
      <c r="N332">
        <v>87.4</v>
      </c>
      <c r="O332">
        <v>49.06</v>
      </c>
      <c r="P332">
        <v>4015.57</v>
      </c>
      <c r="Q332" s="42">
        <f>Table1[[#This Row],[Steam_Consumed_t]]/Table1[[#This Row],[Production_t]]</f>
        <v>1.4374450629944331</v>
      </c>
      <c r="R332" s="37">
        <f>Table1[[#This Row],[Power_Consumed_kWh]]/Table1[[#This Row],[Production_t]]</f>
        <v>117.65514210372106</v>
      </c>
      <c r="S332" t="str">
        <f>IF(Table1[[#This Row],[Quality_pct]]&lt;96,"Below Spec","Ok")</f>
        <v>Ok</v>
      </c>
      <c r="T332" t="str">
        <f>IF(Table1[Steam_Consumed_t]&gt;$O$4383,"ABNORMAL","NORMAL")</f>
        <v>NORMAL</v>
      </c>
      <c r="U332" t="str">
        <f>IF(Table1[Power_Consumed_kWh]&gt;$P$4383,"ABNORMAL","NORMAL")</f>
        <v>NORMAL</v>
      </c>
      <c r="V332">
        <f>(Table1[[#This Row],[Target_Production_t]]/8)*Table1[[#This Row],[Downtime_hr]]</f>
        <v>2.8657499999999998</v>
      </c>
    </row>
    <row r="333" spans="1:22" x14ac:dyDescent="0.25">
      <c r="A333" s="1">
        <v>45685</v>
      </c>
      <c r="B333" s="1" t="str">
        <f>TEXT(Table1[[#This Row],[Date]],"mm")</f>
        <v>01</v>
      </c>
      <c r="C333" t="s">
        <v>17</v>
      </c>
      <c r="D333" t="s">
        <v>19</v>
      </c>
      <c r="E333">
        <v>41.6</v>
      </c>
      <c r="F333">
        <v>7.43</v>
      </c>
      <c r="G333">
        <v>0.56999999999999995</v>
      </c>
      <c r="H333">
        <v>36.590000000000003</v>
      </c>
      <c r="I333">
        <v>35.590000000000003</v>
      </c>
      <c r="J333">
        <v>1.01</v>
      </c>
      <c r="K333">
        <v>97.25</v>
      </c>
      <c r="L333">
        <v>92.88</v>
      </c>
      <c r="M333">
        <v>98.54</v>
      </c>
      <c r="N333">
        <v>89</v>
      </c>
      <c r="O333">
        <v>31.83</v>
      </c>
      <c r="P333">
        <v>2915.97</v>
      </c>
      <c r="Q333" s="42">
        <f>Table1[[#This Row],[Steam_Consumed_t]]/Table1[[#This Row],[Production_t]]</f>
        <v>0.86990981142388613</v>
      </c>
      <c r="R333" s="37">
        <f>Table1[[#This Row],[Power_Consumed_kWh]]/Table1[[#This Row],[Production_t]]</f>
        <v>79.69308554249794</v>
      </c>
      <c r="S333" t="str">
        <f>IF(Table1[[#This Row],[Quality_pct]]&lt;96,"Below Spec","Ok")</f>
        <v>Ok</v>
      </c>
      <c r="T333" t="str">
        <f>IF(Table1[Steam_Consumed_t]&gt;$O$4383,"ABNORMAL","NORMAL")</f>
        <v>NORMAL</v>
      </c>
      <c r="U333" t="str">
        <f>IF(Table1[Power_Consumed_kWh]&gt;$P$4383,"ABNORMAL","NORMAL")</f>
        <v>NORMAL</v>
      </c>
      <c r="V333">
        <f>(Table1[[#This Row],[Target_Production_t]]/8)*Table1[[#This Row],[Downtime_hr]]</f>
        <v>2.964</v>
      </c>
    </row>
    <row r="334" spans="1:22" x14ac:dyDescent="0.25">
      <c r="A334" s="1">
        <v>45685</v>
      </c>
      <c r="B334" s="1" t="str">
        <f>TEXT(Table1[[#This Row],[Date]],"mm")</f>
        <v>01</v>
      </c>
      <c r="C334" t="s">
        <v>23</v>
      </c>
      <c r="D334" t="s">
        <v>19</v>
      </c>
      <c r="E334">
        <v>43.58</v>
      </c>
      <c r="F334">
        <v>7.51</v>
      </c>
      <c r="G334">
        <v>0.49</v>
      </c>
      <c r="H334">
        <v>36.950000000000003</v>
      </c>
      <c r="I334">
        <v>36.65</v>
      </c>
      <c r="J334">
        <v>0.31</v>
      </c>
      <c r="K334">
        <v>99.17</v>
      </c>
      <c r="L334">
        <v>93.88</v>
      </c>
      <c r="M334">
        <v>98.34</v>
      </c>
      <c r="N334">
        <v>91.55</v>
      </c>
      <c r="O334">
        <v>4.12</v>
      </c>
      <c r="P334">
        <v>1510.47</v>
      </c>
      <c r="Q334" s="42">
        <f>Table1[[#This Row],[Steam_Consumed_t]]/Table1[[#This Row],[Production_t]]</f>
        <v>0.1115020297699594</v>
      </c>
      <c r="R334" s="37">
        <f>Table1[[#This Row],[Power_Consumed_kWh]]/Table1[[#This Row],[Production_t]]</f>
        <v>40.878755074424895</v>
      </c>
      <c r="S334" t="str">
        <f>IF(Table1[[#This Row],[Quality_pct]]&lt;96,"Below Spec","Ok")</f>
        <v>Ok</v>
      </c>
      <c r="T334" t="str">
        <f>IF(Table1[Steam_Consumed_t]&gt;$O$4383,"ABNORMAL","NORMAL")</f>
        <v>NORMAL</v>
      </c>
      <c r="U334" t="str">
        <f>IF(Table1[Power_Consumed_kWh]&gt;$P$4383,"ABNORMAL","NORMAL")</f>
        <v>NORMAL</v>
      </c>
      <c r="V334">
        <f>(Table1[[#This Row],[Target_Production_t]]/8)*Table1[[#This Row],[Downtime_hr]]</f>
        <v>2.6692749999999998</v>
      </c>
    </row>
    <row r="335" spans="1:22" x14ac:dyDescent="0.25">
      <c r="A335" s="1">
        <v>45685</v>
      </c>
      <c r="B335" s="1" t="str">
        <f>TEXT(Table1[[#This Row],[Date]],"mm")</f>
        <v>01</v>
      </c>
      <c r="C335" t="s">
        <v>22</v>
      </c>
      <c r="D335" t="s">
        <v>18</v>
      </c>
      <c r="E335">
        <v>36.200000000000003</v>
      </c>
      <c r="F335">
        <v>7.64</v>
      </c>
      <c r="G335">
        <v>0.36</v>
      </c>
      <c r="H335">
        <v>31.54</v>
      </c>
      <c r="I335">
        <v>30.71</v>
      </c>
      <c r="J335">
        <v>0.83</v>
      </c>
      <c r="K335">
        <v>97.36</v>
      </c>
      <c r="L335">
        <v>95.5</v>
      </c>
      <c r="M335">
        <v>89.84</v>
      </c>
      <c r="N335">
        <v>83.53</v>
      </c>
      <c r="O335">
        <v>34.659999999999997</v>
      </c>
      <c r="P335">
        <v>3113.67</v>
      </c>
      <c r="Q335" s="42">
        <f>Table1[[#This Row],[Steam_Consumed_t]]/Table1[[#This Row],[Production_t]]</f>
        <v>1.0989220038046923</v>
      </c>
      <c r="R335" s="37">
        <f>Table1[[#This Row],[Power_Consumed_kWh]]/Table1[[#This Row],[Production_t]]</f>
        <v>98.721306277742556</v>
      </c>
      <c r="S335" t="str">
        <f>IF(Table1[[#This Row],[Quality_pct]]&lt;96,"Below Spec","Ok")</f>
        <v>Ok</v>
      </c>
      <c r="T335" t="str">
        <f>IF(Table1[Steam_Consumed_t]&gt;$O$4383,"ABNORMAL","NORMAL")</f>
        <v>NORMAL</v>
      </c>
      <c r="U335" t="str">
        <f>IF(Table1[Power_Consumed_kWh]&gt;$P$4383,"ABNORMAL","NORMAL")</f>
        <v>NORMAL</v>
      </c>
      <c r="V335">
        <f>(Table1[[#This Row],[Target_Production_t]]/8)*Table1[[#This Row],[Downtime_hr]]</f>
        <v>1.629</v>
      </c>
    </row>
    <row r="336" spans="1:22" x14ac:dyDescent="0.25">
      <c r="A336" s="1">
        <v>45685</v>
      </c>
      <c r="B336" s="1" t="str">
        <f>TEXT(Table1[[#This Row],[Date]],"mm")</f>
        <v>01</v>
      </c>
      <c r="C336" t="s">
        <v>23</v>
      </c>
      <c r="D336" t="s">
        <v>18</v>
      </c>
      <c r="E336">
        <v>44.25</v>
      </c>
      <c r="F336">
        <v>7.77</v>
      </c>
      <c r="G336">
        <v>0.23</v>
      </c>
      <c r="H336">
        <v>41.36</v>
      </c>
      <c r="I336">
        <v>40.409999999999997</v>
      </c>
      <c r="J336">
        <v>0.95</v>
      </c>
      <c r="K336">
        <v>97.7</v>
      </c>
      <c r="L336">
        <v>97.12</v>
      </c>
      <c r="M336">
        <v>96.14</v>
      </c>
      <c r="N336">
        <v>91.23</v>
      </c>
      <c r="O336">
        <v>4.88</v>
      </c>
      <c r="P336">
        <v>1817.7</v>
      </c>
      <c r="Q336" s="42">
        <f>Table1[[#This Row],[Steam_Consumed_t]]/Table1[[#This Row],[Production_t]]</f>
        <v>0.11798839458413926</v>
      </c>
      <c r="R336" s="37">
        <f>Table1[[#This Row],[Power_Consumed_kWh]]/Table1[[#This Row],[Production_t]]</f>
        <v>43.948259187620891</v>
      </c>
      <c r="S336" t="str">
        <f>IF(Table1[[#This Row],[Quality_pct]]&lt;96,"Below Spec","Ok")</f>
        <v>Ok</v>
      </c>
      <c r="T336" t="str">
        <f>IF(Table1[Steam_Consumed_t]&gt;$O$4383,"ABNORMAL","NORMAL")</f>
        <v>NORMAL</v>
      </c>
      <c r="U336" t="str">
        <f>IF(Table1[Power_Consumed_kWh]&gt;$P$4383,"ABNORMAL","NORMAL")</f>
        <v>NORMAL</v>
      </c>
      <c r="V336">
        <f>(Table1[[#This Row],[Target_Production_t]]/8)*Table1[[#This Row],[Downtime_hr]]</f>
        <v>1.2721875</v>
      </c>
    </row>
    <row r="337" spans="1:22" x14ac:dyDescent="0.25">
      <c r="A337" s="1">
        <v>45685</v>
      </c>
      <c r="B337" s="1" t="str">
        <f>TEXT(Table1[[#This Row],[Date]],"mm")</f>
        <v>01</v>
      </c>
      <c r="C337" t="s">
        <v>22</v>
      </c>
      <c r="D337" t="s">
        <v>19</v>
      </c>
      <c r="E337">
        <v>35.659999999999997</v>
      </c>
      <c r="F337">
        <v>7.83</v>
      </c>
      <c r="G337">
        <v>0.17</v>
      </c>
      <c r="H337">
        <v>33.869999999999997</v>
      </c>
      <c r="I337">
        <v>33.090000000000003</v>
      </c>
      <c r="J337">
        <v>0.78</v>
      </c>
      <c r="K337">
        <v>97.7</v>
      </c>
      <c r="L337">
        <v>97.88</v>
      </c>
      <c r="M337">
        <v>94.68</v>
      </c>
      <c r="N337">
        <v>90.53</v>
      </c>
      <c r="O337">
        <v>37.33</v>
      </c>
      <c r="P337">
        <v>3437.43</v>
      </c>
      <c r="Q337" s="42">
        <f>Table1[[#This Row],[Steam_Consumed_t]]/Table1[[#This Row],[Production_t]]</f>
        <v>1.1021552996752289</v>
      </c>
      <c r="R337" s="37">
        <f>Table1[[#This Row],[Power_Consumed_kWh]]/Table1[[#This Row],[Production_t]]</f>
        <v>101.488928255093</v>
      </c>
      <c r="S337" t="str">
        <f>IF(Table1[[#This Row],[Quality_pct]]&lt;96,"Below Spec","Ok")</f>
        <v>Ok</v>
      </c>
      <c r="T337" t="str">
        <f>IF(Table1[Steam_Consumed_t]&gt;$O$4383,"ABNORMAL","NORMAL")</f>
        <v>NORMAL</v>
      </c>
      <c r="U337" t="str">
        <f>IF(Table1[Power_Consumed_kWh]&gt;$P$4383,"ABNORMAL","NORMAL")</f>
        <v>NORMAL</v>
      </c>
      <c r="V337">
        <f>(Table1[[#This Row],[Target_Production_t]]/8)*Table1[[#This Row],[Downtime_hr]]</f>
        <v>0.75777499999999998</v>
      </c>
    </row>
    <row r="338" spans="1:22" x14ac:dyDescent="0.25">
      <c r="A338" s="1">
        <v>45686</v>
      </c>
      <c r="B338" s="1" t="str">
        <f>TEXT(Table1[[#This Row],[Date]],"mm")</f>
        <v>01</v>
      </c>
      <c r="C338" t="s">
        <v>17</v>
      </c>
      <c r="D338" t="s">
        <v>19</v>
      </c>
      <c r="E338">
        <v>41.17</v>
      </c>
      <c r="F338">
        <v>7.35</v>
      </c>
      <c r="G338">
        <v>0.65</v>
      </c>
      <c r="H338">
        <v>36.44</v>
      </c>
      <c r="I338">
        <v>35.78</v>
      </c>
      <c r="J338">
        <v>0.66</v>
      </c>
      <c r="K338">
        <v>98.19</v>
      </c>
      <c r="L338">
        <v>91.88</v>
      </c>
      <c r="M338">
        <v>93.38</v>
      </c>
      <c r="N338">
        <v>84.24</v>
      </c>
      <c r="O338">
        <v>30.79</v>
      </c>
      <c r="P338">
        <v>2850.13</v>
      </c>
      <c r="Q338" s="42">
        <f>Table1[[#This Row],[Steam_Consumed_t]]/Table1[[#This Row],[Production_t]]</f>
        <v>0.84495060373216246</v>
      </c>
      <c r="R338" s="37">
        <f>Table1[[#This Row],[Power_Consumed_kWh]]/Table1[[#This Row],[Production_t]]</f>
        <v>78.214324917672897</v>
      </c>
      <c r="S338" t="str">
        <f>IF(Table1[[#This Row],[Quality_pct]]&lt;96,"Below Spec","Ok")</f>
        <v>Ok</v>
      </c>
      <c r="T338" t="str">
        <f>IF(Table1[Steam_Consumed_t]&gt;$O$4383,"ABNORMAL","NORMAL")</f>
        <v>NORMAL</v>
      </c>
      <c r="U338" t="str">
        <f>IF(Table1[Power_Consumed_kWh]&gt;$P$4383,"ABNORMAL","NORMAL")</f>
        <v>NORMAL</v>
      </c>
      <c r="V338">
        <f>(Table1[[#This Row],[Target_Production_t]]/8)*Table1[[#This Row],[Downtime_hr]]</f>
        <v>3.3450625</v>
      </c>
    </row>
    <row r="339" spans="1:22" x14ac:dyDescent="0.25">
      <c r="A339" s="1">
        <v>45686</v>
      </c>
      <c r="B339" s="1" t="str">
        <f>TEXT(Table1[[#This Row],[Date]],"mm")</f>
        <v>01</v>
      </c>
      <c r="C339" t="s">
        <v>17</v>
      </c>
      <c r="D339" t="s">
        <v>20</v>
      </c>
      <c r="E339">
        <v>39.92</v>
      </c>
      <c r="F339">
        <v>7.38</v>
      </c>
      <c r="G339">
        <v>0.62</v>
      </c>
      <c r="H339">
        <v>34.74</v>
      </c>
      <c r="I339">
        <v>32.69</v>
      </c>
      <c r="J339">
        <v>2.04</v>
      </c>
      <c r="K339">
        <v>94.12</v>
      </c>
      <c r="L339">
        <v>92.25</v>
      </c>
      <c r="M339">
        <v>90.82</v>
      </c>
      <c r="N339">
        <v>78.849999999999994</v>
      </c>
      <c r="O339">
        <v>30.69</v>
      </c>
      <c r="P339">
        <v>2824.45</v>
      </c>
      <c r="Q339" s="42">
        <f>Table1[[#This Row],[Steam_Consumed_t]]/Table1[[#This Row],[Production_t]]</f>
        <v>0.88341968911917101</v>
      </c>
      <c r="R339" s="37">
        <f>Table1[[#This Row],[Power_Consumed_kWh]]/Table1[[#This Row],[Production_t]]</f>
        <v>81.302533103051232</v>
      </c>
      <c r="S339" t="str">
        <f>IF(Table1[[#This Row],[Quality_pct]]&lt;96,"Below Spec","Ok")</f>
        <v>Below Spec</v>
      </c>
      <c r="T339" t="str">
        <f>IF(Table1[Steam_Consumed_t]&gt;$O$4383,"ABNORMAL","NORMAL")</f>
        <v>NORMAL</v>
      </c>
      <c r="U339" t="str">
        <f>IF(Table1[Power_Consumed_kWh]&gt;$P$4383,"ABNORMAL","NORMAL")</f>
        <v>NORMAL</v>
      </c>
      <c r="V339">
        <f>(Table1[[#This Row],[Target_Production_t]]/8)*Table1[[#This Row],[Downtime_hr]]</f>
        <v>3.0938000000000003</v>
      </c>
    </row>
    <row r="340" spans="1:22" x14ac:dyDescent="0.25">
      <c r="A340" s="1">
        <v>45686</v>
      </c>
      <c r="B340" s="1" t="str">
        <f>TEXT(Table1[[#This Row],[Date]],"mm")</f>
        <v>01</v>
      </c>
      <c r="C340" t="s">
        <v>22</v>
      </c>
      <c r="D340" t="s">
        <v>19</v>
      </c>
      <c r="E340">
        <v>35.29</v>
      </c>
      <c r="F340">
        <v>7.42</v>
      </c>
      <c r="G340">
        <v>0.57999999999999996</v>
      </c>
      <c r="H340">
        <v>29.64</v>
      </c>
      <c r="I340">
        <v>28.37</v>
      </c>
      <c r="J340">
        <v>1.27</v>
      </c>
      <c r="K340">
        <v>95.7</v>
      </c>
      <c r="L340">
        <v>92.75</v>
      </c>
      <c r="M340">
        <v>96.22</v>
      </c>
      <c r="N340">
        <v>85.41</v>
      </c>
      <c r="O340">
        <v>32.380000000000003</v>
      </c>
      <c r="P340">
        <v>2768.51</v>
      </c>
      <c r="Q340" s="42">
        <f>Table1[[#This Row],[Steam_Consumed_t]]/Table1[[#This Row],[Production_t]]</f>
        <v>1.0924426450742242</v>
      </c>
      <c r="R340" s="37">
        <f>Table1[[#This Row],[Power_Consumed_kWh]]/Table1[[#This Row],[Production_t]]</f>
        <v>93.404520917678823</v>
      </c>
      <c r="S340" t="str">
        <f>IF(Table1[[#This Row],[Quality_pct]]&lt;96,"Below Spec","Ok")</f>
        <v>Below Spec</v>
      </c>
      <c r="T340" t="str">
        <f>IF(Table1[Steam_Consumed_t]&gt;$O$4383,"ABNORMAL","NORMAL")</f>
        <v>NORMAL</v>
      </c>
      <c r="U340" t="str">
        <f>IF(Table1[Power_Consumed_kWh]&gt;$P$4383,"ABNORMAL","NORMAL")</f>
        <v>NORMAL</v>
      </c>
      <c r="V340">
        <f>(Table1[[#This Row],[Target_Production_t]]/8)*Table1[[#This Row],[Downtime_hr]]</f>
        <v>2.5585249999999999</v>
      </c>
    </row>
    <row r="341" spans="1:22" x14ac:dyDescent="0.25">
      <c r="A341" s="1">
        <v>45686</v>
      </c>
      <c r="B341" s="1" t="str">
        <f>TEXT(Table1[[#This Row],[Date]],"mm")</f>
        <v>01</v>
      </c>
      <c r="C341" t="s">
        <v>23</v>
      </c>
      <c r="D341" t="s">
        <v>18</v>
      </c>
      <c r="E341">
        <v>43.79</v>
      </c>
      <c r="F341">
        <v>7.45</v>
      </c>
      <c r="G341">
        <v>0.55000000000000004</v>
      </c>
      <c r="H341">
        <v>39.64</v>
      </c>
      <c r="I341">
        <v>38.79</v>
      </c>
      <c r="J341">
        <v>0.85</v>
      </c>
      <c r="K341">
        <v>97.85</v>
      </c>
      <c r="L341">
        <v>93.12</v>
      </c>
      <c r="M341">
        <v>94.02</v>
      </c>
      <c r="N341">
        <v>85.67</v>
      </c>
      <c r="O341">
        <v>5.34</v>
      </c>
      <c r="P341">
        <v>1667.65</v>
      </c>
      <c r="Q341" s="42">
        <f>Table1[[#This Row],[Steam_Consumed_t]]/Table1[[#This Row],[Production_t]]</f>
        <v>0.13471241170534812</v>
      </c>
      <c r="R341" s="37">
        <f>Table1[[#This Row],[Power_Consumed_kWh]]/Table1[[#This Row],[Production_t]]</f>
        <v>42.069878910191726</v>
      </c>
      <c r="S341" t="str">
        <f>IF(Table1[[#This Row],[Quality_pct]]&lt;96,"Below Spec","Ok")</f>
        <v>Ok</v>
      </c>
      <c r="T341" t="str">
        <f>IF(Table1[Steam_Consumed_t]&gt;$O$4383,"ABNORMAL","NORMAL")</f>
        <v>NORMAL</v>
      </c>
      <c r="U341" t="str">
        <f>IF(Table1[Power_Consumed_kWh]&gt;$P$4383,"ABNORMAL","NORMAL")</f>
        <v>NORMAL</v>
      </c>
      <c r="V341">
        <f>(Table1[[#This Row],[Target_Production_t]]/8)*Table1[[#This Row],[Downtime_hr]]</f>
        <v>3.0105625000000003</v>
      </c>
    </row>
    <row r="342" spans="1:22" x14ac:dyDescent="0.25">
      <c r="A342" s="1">
        <v>45686</v>
      </c>
      <c r="B342" s="1" t="str">
        <f>TEXT(Table1[[#This Row],[Date]],"mm")</f>
        <v>01</v>
      </c>
      <c r="C342" t="s">
        <v>22</v>
      </c>
      <c r="D342" t="s">
        <v>20</v>
      </c>
      <c r="E342">
        <v>34.22</v>
      </c>
      <c r="F342">
        <v>7.48</v>
      </c>
      <c r="G342">
        <v>0.52</v>
      </c>
      <c r="H342">
        <v>28.81</v>
      </c>
      <c r="I342">
        <v>27.99</v>
      </c>
      <c r="J342">
        <v>0.82</v>
      </c>
      <c r="K342">
        <v>97.14</v>
      </c>
      <c r="L342">
        <v>93.5</v>
      </c>
      <c r="M342">
        <v>90.22</v>
      </c>
      <c r="N342">
        <v>81.94</v>
      </c>
      <c r="O342">
        <v>30.9</v>
      </c>
      <c r="P342">
        <v>2768.23</v>
      </c>
      <c r="Q342" s="42">
        <f>Table1[[#This Row],[Steam_Consumed_t]]/Table1[[#This Row],[Production_t]]</f>
        <v>1.0725442554668518</v>
      </c>
      <c r="R342" s="37">
        <f>Table1[[#This Row],[Power_Consumed_kWh]]/Table1[[#This Row],[Production_t]]</f>
        <v>96.0857341200972</v>
      </c>
      <c r="S342" t="str">
        <f>IF(Table1[[#This Row],[Quality_pct]]&lt;96,"Below Spec","Ok")</f>
        <v>Ok</v>
      </c>
      <c r="T342" t="str">
        <f>IF(Table1[Steam_Consumed_t]&gt;$O$4383,"ABNORMAL","NORMAL")</f>
        <v>NORMAL</v>
      </c>
      <c r="U342" t="str">
        <f>IF(Table1[Power_Consumed_kWh]&gt;$P$4383,"ABNORMAL","NORMAL")</f>
        <v>NORMAL</v>
      </c>
      <c r="V342">
        <f>(Table1[[#This Row],[Target_Production_t]]/8)*Table1[[#This Row],[Downtime_hr]]</f>
        <v>2.2242999999999999</v>
      </c>
    </row>
    <row r="343" spans="1:22" x14ac:dyDescent="0.25">
      <c r="A343" s="1">
        <v>45686</v>
      </c>
      <c r="B343" s="1" t="str">
        <f>TEXT(Table1[[#This Row],[Date]],"mm")</f>
        <v>01</v>
      </c>
      <c r="C343" t="s">
        <v>21</v>
      </c>
      <c r="D343" t="s">
        <v>19</v>
      </c>
      <c r="E343">
        <v>37.25</v>
      </c>
      <c r="F343">
        <v>7.52</v>
      </c>
      <c r="G343">
        <v>0.48</v>
      </c>
      <c r="H343">
        <v>35.99</v>
      </c>
      <c r="I343">
        <v>35.130000000000003</v>
      </c>
      <c r="J343">
        <v>0.86</v>
      </c>
      <c r="K343">
        <v>97.62</v>
      </c>
      <c r="L343">
        <v>94</v>
      </c>
      <c r="M343">
        <v>103</v>
      </c>
      <c r="N343">
        <v>94.52</v>
      </c>
      <c r="O343">
        <v>51.74</v>
      </c>
      <c r="P343">
        <v>4352.22</v>
      </c>
      <c r="Q343" s="42">
        <f>Table1[[#This Row],[Steam_Consumed_t]]/Table1[[#This Row],[Production_t]]</f>
        <v>1.4376215615448735</v>
      </c>
      <c r="R343" s="37">
        <f>Table1[[#This Row],[Power_Consumed_kWh]]/Table1[[#This Row],[Production_t]]</f>
        <v>120.92859127535426</v>
      </c>
      <c r="S343" t="str">
        <f>IF(Table1[[#This Row],[Quality_pct]]&lt;96,"Below Spec","Ok")</f>
        <v>Ok</v>
      </c>
      <c r="T343" t="str">
        <f>IF(Table1[Steam_Consumed_t]&gt;$O$4383,"ABNORMAL","NORMAL")</f>
        <v>ABNORMAL</v>
      </c>
      <c r="U343" t="str">
        <f>IF(Table1[Power_Consumed_kWh]&gt;$P$4383,"ABNORMAL","NORMAL")</f>
        <v>ABNORMAL</v>
      </c>
      <c r="V343">
        <f>(Table1[[#This Row],[Target_Production_t]]/8)*Table1[[#This Row],[Downtime_hr]]</f>
        <v>2.2349999999999999</v>
      </c>
    </row>
    <row r="344" spans="1:22" x14ac:dyDescent="0.25">
      <c r="A344" s="1">
        <v>45686</v>
      </c>
      <c r="B344" s="1" t="str">
        <f>TEXT(Table1[[#This Row],[Date]],"mm")</f>
        <v>01</v>
      </c>
      <c r="C344" t="s">
        <v>21</v>
      </c>
      <c r="D344" t="s">
        <v>18</v>
      </c>
      <c r="E344">
        <v>37.82</v>
      </c>
      <c r="F344">
        <v>7.7</v>
      </c>
      <c r="G344">
        <v>0.3</v>
      </c>
      <c r="H344">
        <v>35.270000000000003</v>
      </c>
      <c r="I344">
        <v>34.65</v>
      </c>
      <c r="J344">
        <v>0.62</v>
      </c>
      <c r="K344">
        <v>98.25</v>
      </c>
      <c r="L344">
        <v>96.25</v>
      </c>
      <c r="M344">
        <v>96.46</v>
      </c>
      <c r="N344">
        <v>91.22</v>
      </c>
      <c r="O344">
        <v>51.28</v>
      </c>
      <c r="P344">
        <v>4107.7299999999996</v>
      </c>
      <c r="Q344" s="42">
        <f>Table1[[#This Row],[Steam_Consumed_t]]/Table1[[#This Row],[Production_t]]</f>
        <v>1.4539268500141762</v>
      </c>
      <c r="R344" s="37">
        <f>Table1[[#This Row],[Power_Consumed_kWh]]/Table1[[#This Row],[Production_t]]</f>
        <v>116.46526793308759</v>
      </c>
      <c r="S344" t="str">
        <f>IF(Table1[[#This Row],[Quality_pct]]&lt;96,"Below Spec","Ok")</f>
        <v>Ok</v>
      </c>
      <c r="T344" t="str">
        <f>IF(Table1[Steam_Consumed_t]&gt;$O$4383,"ABNORMAL","NORMAL")</f>
        <v>NORMAL</v>
      </c>
      <c r="U344" t="str">
        <f>IF(Table1[Power_Consumed_kWh]&gt;$P$4383,"ABNORMAL","NORMAL")</f>
        <v>NORMAL</v>
      </c>
      <c r="V344">
        <f>(Table1[[#This Row],[Target_Production_t]]/8)*Table1[[#This Row],[Downtime_hr]]</f>
        <v>1.41825</v>
      </c>
    </row>
    <row r="345" spans="1:22" x14ac:dyDescent="0.25">
      <c r="A345" s="1">
        <v>45686</v>
      </c>
      <c r="B345" s="1" t="str">
        <f>TEXT(Table1[[#This Row],[Date]],"mm")</f>
        <v>01</v>
      </c>
      <c r="C345" t="s">
        <v>17</v>
      </c>
      <c r="D345" t="s">
        <v>18</v>
      </c>
      <c r="E345">
        <v>41.8</v>
      </c>
      <c r="F345">
        <v>7.73</v>
      </c>
      <c r="G345">
        <v>0.27</v>
      </c>
      <c r="H345">
        <v>37.22</v>
      </c>
      <c r="I345">
        <v>36.01</v>
      </c>
      <c r="J345">
        <v>1.21</v>
      </c>
      <c r="K345">
        <v>96.75</v>
      </c>
      <c r="L345">
        <v>96.62</v>
      </c>
      <c r="M345">
        <v>95.92</v>
      </c>
      <c r="N345">
        <v>89.68</v>
      </c>
      <c r="O345">
        <v>30.95</v>
      </c>
      <c r="P345">
        <v>2923.61</v>
      </c>
      <c r="Q345" s="42">
        <f>Table1[[#This Row],[Steam_Consumed_t]]/Table1[[#This Row],[Production_t]]</f>
        <v>0.83154218162278348</v>
      </c>
      <c r="R345" s="37">
        <f>Table1[[#This Row],[Power_Consumed_kWh]]/Table1[[#This Row],[Production_t]]</f>
        <v>78.549435787211181</v>
      </c>
      <c r="S345" t="str">
        <f>IF(Table1[[#This Row],[Quality_pct]]&lt;96,"Below Spec","Ok")</f>
        <v>Ok</v>
      </c>
      <c r="T345" t="str">
        <f>IF(Table1[Steam_Consumed_t]&gt;$O$4383,"ABNORMAL","NORMAL")</f>
        <v>NORMAL</v>
      </c>
      <c r="U345" t="str">
        <f>IF(Table1[Power_Consumed_kWh]&gt;$P$4383,"ABNORMAL","NORMAL")</f>
        <v>NORMAL</v>
      </c>
      <c r="V345">
        <f>(Table1[[#This Row],[Target_Production_t]]/8)*Table1[[#This Row],[Downtime_hr]]</f>
        <v>1.4107499999999999</v>
      </c>
    </row>
    <row r="346" spans="1:22" x14ac:dyDescent="0.25">
      <c r="A346" s="1">
        <v>45686</v>
      </c>
      <c r="B346" s="1" t="str">
        <f>TEXT(Table1[[#This Row],[Date]],"mm")</f>
        <v>01</v>
      </c>
      <c r="C346" t="s">
        <v>23</v>
      </c>
      <c r="D346" t="s">
        <v>20</v>
      </c>
      <c r="E346">
        <v>41.82</v>
      </c>
      <c r="F346">
        <v>7.79</v>
      </c>
      <c r="G346">
        <v>0.21</v>
      </c>
      <c r="H346">
        <v>40.68</v>
      </c>
      <c r="I346">
        <v>40.61</v>
      </c>
      <c r="J346">
        <v>7.0000000000000007E-2</v>
      </c>
      <c r="K346">
        <v>99.83</v>
      </c>
      <c r="L346">
        <v>97.38</v>
      </c>
      <c r="M346">
        <v>93.76</v>
      </c>
      <c r="N346">
        <v>91.15</v>
      </c>
      <c r="O346">
        <v>3.56</v>
      </c>
      <c r="P346">
        <v>1652.12</v>
      </c>
      <c r="Q346" s="42">
        <f>Table1[[#This Row],[Steam_Consumed_t]]/Table1[[#This Row],[Production_t]]</f>
        <v>8.7512291052114069E-2</v>
      </c>
      <c r="R346" s="37">
        <f>Table1[[#This Row],[Power_Consumed_kWh]]/Table1[[#This Row],[Production_t]]</f>
        <v>40.6125860373648</v>
      </c>
      <c r="S346" t="str">
        <f>IF(Table1[[#This Row],[Quality_pct]]&lt;96,"Below Spec","Ok")</f>
        <v>Ok</v>
      </c>
      <c r="T346" t="str">
        <f>IF(Table1[Steam_Consumed_t]&gt;$O$4383,"ABNORMAL","NORMAL")</f>
        <v>NORMAL</v>
      </c>
      <c r="U346" t="str">
        <f>IF(Table1[Power_Consumed_kWh]&gt;$P$4383,"ABNORMAL","NORMAL")</f>
        <v>NORMAL</v>
      </c>
      <c r="V346">
        <f>(Table1[[#This Row],[Target_Production_t]]/8)*Table1[[#This Row],[Downtime_hr]]</f>
        <v>1.0977749999999999</v>
      </c>
    </row>
    <row r="347" spans="1:22" x14ac:dyDescent="0.25">
      <c r="A347" s="1">
        <v>45686</v>
      </c>
      <c r="B347" s="1" t="str">
        <f>TEXT(Table1[[#This Row],[Date]],"mm")</f>
        <v>01</v>
      </c>
      <c r="C347" t="s">
        <v>21</v>
      </c>
      <c r="D347" t="s">
        <v>20</v>
      </c>
      <c r="E347">
        <v>36.119999999999997</v>
      </c>
      <c r="F347">
        <v>7.81</v>
      </c>
      <c r="G347">
        <v>0.19</v>
      </c>
      <c r="H347">
        <v>33.159999999999997</v>
      </c>
      <c r="I347">
        <v>32.049999999999997</v>
      </c>
      <c r="J347">
        <v>1.1100000000000001</v>
      </c>
      <c r="K347">
        <v>96.64</v>
      </c>
      <c r="L347">
        <v>97.62</v>
      </c>
      <c r="M347">
        <v>96.4</v>
      </c>
      <c r="N347">
        <v>90.95</v>
      </c>
      <c r="O347">
        <v>48.16</v>
      </c>
      <c r="P347">
        <v>3891.7</v>
      </c>
      <c r="Q347" s="42">
        <f>Table1[[#This Row],[Steam_Consumed_t]]/Table1[[#This Row],[Production_t]]</f>
        <v>1.4523522316043427</v>
      </c>
      <c r="R347" s="37">
        <f>Table1[[#This Row],[Power_Consumed_kWh]]/Table1[[#This Row],[Production_t]]</f>
        <v>117.36127864897468</v>
      </c>
      <c r="S347" t="str">
        <f>IF(Table1[[#This Row],[Quality_pct]]&lt;96,"Below Spec","Ok")</f>
        <v>Ok</v>
      </c>
      <c r="T347" t="str">
        <f>IF(Table1[Steam_Consumed_t]&gt;$O$4383,"ABNORMAL","NORMAL")</f>
        <v>NORMAL</v>
      </c>
      <c r="U347" t="str">
        <f>IF(Table1[Power_Consumed_kWh]&gt;$P$4383,"ABNORMAL","NORMAL")</f>
        <v>NORMAL</v>
      </c>
      <c r="V347">
        <f>(Table1[[#This Row],[Target_Production_t]]/8)*Table1[[#This Row],[Downtime_hr]]</f>
        <v>0.85785</v>
      </c>
    </row>
    <row r="348" spans="1:22" x14ac:dyDescent="0.25">
      <c r="A348" s="1">
        <v>45686</v>
      </c>
      <c r="B348" s="1" t="str">
        <f>TEXT(Table1[[#This Row],[Date]],"mm")</f>
        <v>01</v>
      </c>
      <c r="C348" t="s">
        <v>23</v>
      </c>
      <c r="D348" t="s">
        <v>19</v>
      </c>
      <c r="E348">
        <v>43.13</v>
      </c>
      <c r="F348">
        <v>7.81</v>
      </c>
      <c r="G348">
        <v>0.19</v>
      </c>
      <c r="H348">
        <v>40.200000000000003</v>
      </c>
      <c r="I348">
        <v>40.200000000000003</v>
      </c>
      <c r="J348">
        <v>0</v>
      </c>
      <c r="K348">
        <v>100</v>
      </c>
      <c r="L348">
        <v>97.62</v>
      </c>
      <c r="M348">
        <v>95.22</v>
      </c>
      <c r="N348">
        <v>92.96</v>
      </c>
      <c r="O348">
        <v>4.7300000000000004</v>
      </c>
      <c r="P348">
        <v>1755.38</v>
      </c>
      <c r="Q348" s="42">
        <f>Table1[[#This Row],[Steam_Consumed_t]]/Table1[[#This Row],[Production_t]]</f>
        <v>0.11766169154228856</v>
      </c>
      <c r="R348" s="37">
        <f>Table1[[#This Row],[Power_Consumed_kWh]]/Table1[[#This Row],[Production_t]]</f>
        <v>43.666169154228854</v>
      </c>
      <c r="S348" t="str">
        <f>IF(Table1[[#This Row],[Quality_pct]]&lt;96,"Below Spec","Ok")</f>
        <v>Ok</v>
      </c>
      <c r="T348" t="str">
        <f>IF(Table1[Steam_Consumed_t]&gt;$O$4383,"ABNORMAL","NORMAL")</f>
        <v>NORMAL</v>
      </c>
      <c r="U348" t="str">
        <f>IF(Table1[Power_Consumed_kWh]&gt;$P$4383,"ABNORMAL","NORMAL")</f>
        <v>NORMAL</v>
      </c>
      <c r="V348">
        <f>(Table1[[#This Row],[Target_Production_t]]/8)*Table1[[#This Row],[Downtime_hr]]</f>
        <v>1.0243375000000001</v>
      </c>
    </row>
    <row r="349" spans="1:22" x14ac:dyDescent="0.25">
      <c r="A349" s="1">
        <v>45686</v>
      </c>
      <c r="B349" s="1" t="str">
        <f>TEXT(Table1[[#This Row],[Date]],"mm")</f>
        <v>01</v>
      </c>
      <c r="C349" t="s">
        <v>22</v>
      </c>
      <c r="D349" t="s">
        <v>18</v>
      </c>
      <c r="E349">
        <v>35.83</v>
      </c>
      <c r="F349">
        <v>7.86</v>
      </c>
      <c r="G349">
        <v>0.14000000000000001</v>
      </c>
      <c r="H349">
        <v>31.17</v>
      </c>
      <c r="I349">
        <v>30</v>
      </c>
      <c r="J349">
        <v>1.17</v>
      </c>
      <c r="K349">
        <v>96.25</v>
      </c>
      <c r="L349">
        <v>98.25</v>
      </c>
      <c r="M349">
        <v>96.78</v>
      </c>
      <c r="N349">
        <v>91.52</v>
      </c>
      <c r="O349">
        <v>35.51</v>
      </c>
      <c r="P349">
        <v>3082.08</v>
      </c>
      <c r="Q349" s="42">
        <f>Table1[[#This Row],[Steam_Consumed_t]]/Table1[[#This Row],[Production_t]]</f>
        <v>1.1392364452999677</v>
      </c>
      <c r="R349" s="37">
        <f>Table1[[#This Row],[Power_Consumed_kWh]]/Table1[[#This Row],[Production_t]]</f>
        <v>98.879692011549565</v>
      </c>
      <c r="S349" t="str">
        <f>IF(Table1[[#This Row],[Quality_pct]]&lt;96,"Below Spec","Ok")</f>
        <v>Ok</v>
      </c>
      <c r="T349" t="str">
        <f>IF(Table1[Steam_Consumed_t]&gt;$O$4383,"ABNORMAL","NORMAL")</f>
        <v>NORMAL</v>
      </c>
      <c r="U349" t="str">
        <f>IF(Table1[Power_Consumed_kWh]&gt;$P$4383,"ABNORMAL","NORMAL")</f>
        <v>NORMAL</v>
      </c>
      <c r="V349">
        <f>(Table1[[#This Row],[Target_Production_t]]/8)*Table1[[#This Row],[Downtime_hr]]</f>
        <v>0.62702500000000005</v>
      </c>
    </row>
    <row r="350" spans="1:22" x14ac:dyDescent="0.25">
      <c r="A350" s="1">
        <v>45687</v>
      </c>
      <c r="B350" s="1" t="str">
        <f>TEXT(Table1[[#This Row],[Date]],"mm")</f>
        <v>01</v>
      </c>
      <c r="C350" t="s">
        <v>22</v>
      </c>
      <c r="D350" t="s">
        <v>19</v>
      </c>
      <c r="E350">
        <v>35.520000000000003</v>
      </c>
      <c r="F350">
        <v>7.27</v>
      </c>
      <c r="G350">
        <v>0.73</v>
      </c>
      <c r="H350">
        <v>28.9</v>
      </c>
      <c r="I350">
        <v>28.34</v>
      </c>
      <c r="J350">
        <v>0.56000000000000005</v>
      </c>
      <c r="K350">
        <v>98.06</v>
      </c>
      <c r="L350">
        <v>90.88</v>
      </c>
      <c r="M350">
        <v>98.88</v>
      </c>
      <c r="N350">
        <v>88.11</v>
      </c>
      <c r="O350">
        <v>32.97</v>
      </c>
      <c r="P350">
        <v>2704.78</v>
      </c>
      <c r="Q350" s="42">
        <f>Table1[[#This Row],[Steam_Consumed_t]]/Table1[[#This Row],[Production_t]]</f>
        <v>1.1408304498269897</v>
      </c>
      <c r="R350" s="37">
        <f>Table1[[#This Row],[Power_Consumed_kWh]]/Table1[[#This Row],[Production_t]]</f>
        <v>93.591003460207631</v>
      </c>
      <c r="S350" t="str">
        <f>IF(Table1[[#This Row],[Quality_pct]]&lt;96,"Below Spec","Ok")</f>
        <v>Ok</v>
      </c>
      <c r="T350" t="str">
        <f>IF(Table1[Steam_Consumed_t]&gt;$O$4383,"ABNORMAL","NORMAL")</f>
        <v>NORMAL</v>
      </c>
      <c r="U350" t="str">
        <f>IF(Table1[Power_Consumed_kWh]&gt;$P$4383,"ABNORMAL","NORMAL")</f>
        <v>NORMAL</v>
      </c>
      <c r="V350">
        <f>(Table1[[#This Row],[Target_Production_t]]/8)*Table1[[#This Row],[Downtime_hr]]</f>
        <v>3.2412000000000001</v>
      </c>
    </row>
    <row r="351" spans="1:22" x14ac:dyDescent="0.25">
      <c r="A351" s="1">
        <v>45687</v>
      </c>
      <c r="B351" s="1" t="str">
        <f>TEXT(Table1[[#This Row],[Date]],"mm")</f>
        <v>01</v>
      </c>
      <c r="C351" t="s">
        <v>21</v>
      </c>
      <c r="D351" t="s">
        <v>20</v>
      </c>
      <c r="E351">
        <v>36.35</v>
      </c>
      <c r="F351">
        <v>7.42</v>
      </c>
      <c r="G351">
        <v>0.57999999999999996</v>
      </c>
      <c r="H351">
        <v>31.41</v>
      </c>
      <c r="I351">
        <v>30.81</v>
      </c>
      <c r="J351">
        <v>0.59</v>
      </c>
      <c r="K351">
        <v>98.12</v>
      </c>
      <c r="L351">
        <v>92.75</v>
      </c>
      <c r="M351">
        <v>97.65</v>
      </c>
      <c r="N351">
        <v>88.87</v>
      </c>
      <c r="O351">
        <v>46.12</v>
      </c>
      <c r="P351">
        <v>3727.2</v>
      </c>
      <c r="Q351" s="42">
        <f>Table1[[#This Row],[Steam_Consumed_t]]/Table1[[#This Row],[Production_t]]</f>
        <v>1.4683221903852275</v>
      </c>
      <c r="R351" s="37">
        <f>Table1[[#This Row],[Power_Consumed_kWh]]/Table1[[#This Row],[Production_t]]</f>
        <v>118.66284622731614</v>
      </c>
      <c r="S351" t="str">
        <f>IF(Table1[[#This Row],[Quality_pct]]&lt;96,"Below Spec","Ok")</f>
        <v>Ok</v>
      </c>
      <c r="T351" t="str">
        <f>IF(Table1[Steam_Consumed_t]&gt;$O$4383,"ABNORMAL","NORMAL")</f>
        <v>NORMAL</v>
      </c>
      <c r="U351" t="str">
        <f>IF(Table1[Power_Consumed_kWh]&gt;$P$4383,"ABNORMAL","NORMAL")</f>
        <v>NORMAL</v>
      </c>
      <c r="V351">
        <f>(Table1[[#This Row],[Target_Production_t]]/8)*Table1[[#This Row],[Downtime_hr]]</f>
        <v>2.6353749999999998</v>
      </c>
    </row>
    <row r="352" spans="1:22" x14ac:dyDescent="0.25">
      <c r="A352" s="1">
        <v>45687</v>
      </c>
      <c r="B352" s="1" t="str">
        <f>TEXT(Table1[[#This Row],[Date]],"mm")</f>
        <v>01</v>
      </c>
      <c r="C352" t="s">
        <v>22</v>
      </c>
      <c r="D352" t="s">
        <v>18</v>
      </c>
      <c r="E352">
        <v>36.06</v>
      </c>
      <c r="F352">
        <v>7.46</v>
      </c>
      <c r="G352">
        <v>0.54</v>
      </c>
      <c r="H352">
        <v>34.840000000000003</v>
      </c>
      <c r="I352">
        <v>34.020000000000003</v>
      </c>
      <c r="J352">
        <v>0.82</v>
      </c>
      <c r="K352">
        <v>97.64</v>
      </c>
      <c r="L352">
        <v>93.25</v>
      </c>
      <c r="M352">
        <v>93.06</v>
      </c>
      <c r="N352">
        <v>84.73</v>
      </c>
      <c r="O352">
        <v>37.409999999999997</v>
      </c>
      <c r="P352">
        <v>3406.56</v>
      </c>
      <c r="Q352" s="42">
        <f>Table1[[#This Row],[Steam_Consumed_t]]/Table1[[#This Row],[Production_t]]</f>
        <v>1.0737657864523533</v>
      </c>
      <c r="R352" s="37">
        <f>Table1[[#This Row],[Power_Consumed_kWh]]/Table1[[#This Row],[Production_t]]</f>
        <v>97.777267508610777</v>
      </c>
      <c r="S352" t="str">
        <f>IF(Table1[[#This Row],[Quality_pct]]&lt;96,"Below Spec","Ok")</f>
        <v>Ok</v>
      </c>
      <c r="T352" t="str">
        <f>IF(Table1[Steam_Consumed_t]&gt;$O$4383,"ABNORMAL","NORMAL")</f>
        <v>NORMAL</v>
      </c>
      <c r="U352" t="str">
        <f>IF(Table1[Power_Consumed_kWh]&gt;$P$4383,"ABNORMAL","NORMAL")</f>
        <v>NORMAL</v>
      </c>
      <c r="V352">
        <f>(Table1[[#This Row],[Target_Production_t]]/8)*Table1[[#This Row],[Downtime_hr]]</f>
        <v>2.4340500000000005</v>
      </c>
    </row>
    <row r="353" spans="1:22" x14ac:dyDescent="0.25">
      <c r="A353" s="1">
        <v>45687</v>
      </c>
      <c r="B353" s="1" t="str">
        <f>TEXT(Table1[[#This Row],[Date]],"mm")</f>
        <v>01</v>
      </c>
      <c r="C353" t="s">
        <v>23</v>
      </c>
      <c r="D353" t="s">
        <v>20</v>
      </c>
      <c r="E353">
        <v>42.09</v>
      </c>
      <c r="F353">
        <v>7.48</v>
      </c>
      <c r="G353">
        <v>0.52</v>
      </c>
      <c r="H353">
        <v>38.299999999999997</v>
      </c>
      <c r="I353">
        <v>37.619999999999997</v>
      </c>
      <c r="J353">
        <v>0.69</v>
      </c>
      <c r="K353">
        <v>98.21</v>
      </c>
      <c r="L353">
        <v>93.5</v>
      </c>
      <c r="M353">
        <v>86.58</v>
      </c>
      <c r="N353">
        <v>79.510000000000005</v>
      </c>
      <c r="O353">
        <v>4.17</v>
      </c>
      <c r="P353">
        <v>1608.15</v>
      </c>
      <c r="Q353" s="42">
        <f>Table1[[#This Row],[Steam_Consumed_t]]/Table1[[#This Row],[Production_t]]</f>
        <v>0.10887728459530027</v>
      </c>
      <c r="R353" s="37">
        <f>Table1[[#This Row],[Power_Consumed_kWh]]/Table1[[#This Row],[Production_t]]</f>
        <v>41.98825065274152</v>
      </c>
      <c r="S353" t="str">
        <f>IF(Table1[[#This Row],[Quality_pct]]&lt;96,"Below Spec","Ok")</f>
        <v>Ok</v>
      </c>
      <c r="T353" t="str">
        <f>IF(Table1[Steam_Consumed_t]&gt;$O$4383,"ABNORMAL","NORMAL")</f>
        <v>NORMAL</v>
      </c>
      <c r="U353" t="str">
        <f>IF(Table1[Power_Consumed_kWh]&gt;$P$4383,"ABNORMAL","NORMAL")</f>
        <v>NORMAL</v>
      </c>
      <c r="V353">
        <f>(Table1[[#This Row],[Target_Production_t]]/8)*Table1[[#This Row],[Downtime_hr]]</f>
        <v>2.7358500000000001</v>
      </c>
    </row>
    <row r="354" spans="1:22" x14ac:dyDescent="0.25">
      <c r="A354" s="1">
        <v>45687</v>
      </c>
      <c r="B354" s="1" t="str">
        <f>TEXT(Table1[[#This Row],[Date]],"mm")</f>
        <v>01</v>
      </c>
      <c r="C354" t="s">
        <v>17</v>
      </c>
      <c r="D354" t="s">
        <v>20</v>
      </c>
      <c r="E354">
        <v>40.17</v>
      </c>
      <c r="F354">
        <v>7.54</v>
      </c>
      <c r="G354">
        <v>0.46</v>
      </c>
      <c r="H354">
        <v>35.67</v>
      </c>
      <c r="I354">
        <v>35.03</v>
      </c>
      <c r="J354">
        <v>0.63</v>
      </c>
      <c r="K354">
        <v>98.22</v>
      </c>
      <c r="L354">
        <v>94.25</v>
      </c>
      <c r="M354">
        <v>92.96</v>
      </c>
      <c r="N354">
        <v>86.05</v>
      </c>
      <c r="O354">
        <v>30.84</v>
      </c>
      <c r="P354">
        <v>2923.09</v>
      </c>
      <c r="Q354" s="42">
        <f>Table1[[#This Row],[Steam_Consumed_t]]/Table1[[#This Row],[Production_t]]</f>
        <v>0.86459209419680394</v>
      </c>
      <c r="R354" s="37">
        <f>Table1[[#This Row],[Power_Consumed_kWh]]/Table1[[#This Row],[Production_t]]</f>
        <v>81.94813568825343</v>
      </c>
      <c r="S354" t="str">
        <f>IF(Table1[[#This Row],[Quality_pct]]&lt;96,"Below Spec","Ok")</f>
        <v>Ok</v>
      </c>
      <c r="T354" t="str">
        <f>IF(Table1[Steam_Consumed_t]&gt;$O$4383,"ABNORMAL","NORMAL")</f>
        <v>NORMAL</v>
      </c>
      <c r="U354" t="str">
        <f>IF(Table1[Power_Consumed_kWh]&gt;$P$4383,"ABNORMAL","NORMAL")</f>
        <v>NORMAL</v>
      </c>
      <c r="V354">
        <f>(Table1[[#This Row],[Target_Production_t]]/8)*Table1[[#This Row],[Downtime_hr]]</f>
        <v>2.3097750000000001</v>
      </c>
    </row>
    <row r="355" spans="1:22" x14ac:dyDescent="0.25">
      <c r="A355" s="1">
        <v>45687</v>
      </c>
      <c r="B355" s="1" t="str">
        <f>TEXT(Table1[[#This Row],[Date]],"mm")</f>
        <v>01</v>
      </c>
      <c r="C355" t="s">
        <v>21</v>
      </c>
      <c r="D355" t="s">
        <v>18</v>
      </c>
      <c r="E355">
        <v>38.06</v>
      </c>
      <c r="F355">
        <v>7.55</v>
      </c>
      <c r="G355">
        <v>0.45</v>
      </c>
      <c r="H355">
        <v>32.619999999999997</v>
      </c>
      <c r="I355">
        <v>31.75</v>
      </c>
      <c r="J355">
        <v>0.87</v>
      </c>
      <c r="K355">
        <v>97.34</v>
      </c>
      <c r="L355">
        <v>94.38</v>
      </c>
      <c r="M355">
        <v>97.12</v>
      </c>
      <c r="N355">
        <v>89.22</v>
      </c>
      <c r="O355">
        <v>47.55</v>
      </c>
      <c r="P355">
        <v>3868.09</v>
      </c>
      <c r="Q355" s="42">
        <f>Table1[[#This Row],[Steam_Consumed_t]]/Table1[[#This Row],[Production_t]]</f>
        <v>1.4576946658491723</v>
      </c>
      <c r="R355" s="37">
        <f>Table1[[#This Row],[Power_Consumed_kWh]]/Table1[[#This Row],[Production_t]]</f>
        <v>118.58031882280811</v>
      </c>
      <c r="S355" t="str">
        <f>IF(Table1[[#This Row],[Quality_pct]]&lt;96,"Below Spec","Ok")</f>
        <v>Ok</v>
      </c>
      <c r="T355" t="str">
        <f>IF(Table1[Steam_Consumed_t]&gt;$O$4383,"ABNORMAL","NORMAL")</f>
        <v>NORMAL</v>
      </c>
      <c r="U355" t="str">
        <f>IF(Table1[Power_Consumed_kWh]&gt;$P$4383,"ABNORMAL","NORMAL")</f>
        <v>NORMAL</v>
      </c>
      <c r="V355">
        <f>(Table1[[#This Row],[Target_Production_t]]/8)*Table1[[#This Row],[Downtime_hr]]</f>
        <v>2.1408750000000003</v>
      </c>
    </row>
    <row r="356" spans="1:22" x14ac:dyDescent="0.25">
      <c r="A356" s="1">
        <v>45687</v>
      </c>
      <c r="B356" s="1" t="str">
        <f>TEXT(Table1[[#This Row],[Date]],"mm")</f>
        <v>01</v>
      </c>
      <c r="C356" t="s">
        <v>17</v>
      </c>
      <c r="D356" t="s">
        <v>18</v>
      </c>
      <c r="E356">
        <v>42.07</v>
      </c>
      <c r="F356">
        <v>7.56</v>
      </c>
      <c r="G356">
        <v>0.44</v>
      </c>
      <c r="H356">
        <v>36.33</v>
      </c>
      <c r="I356">
        <v>35.83</v>
      </c>
      <c r="J356">
        <v>0.51</v>
      </c>
      <c r="K356">
        <v>98.61</v>
      </c>
      <c r="L356">
        <v>94.5</v>
      </c>
      <c r="M356">
        <v>90.8</v>
      </c>
      <c r="N356">
        <v>84.61</v>
      </c>
      <c r="O356">
        <v>31.53</v>
      </c>
      <c r="P356">
        <v>3072.02</v>
      </c>
      <c r="Q356" s="42">
        <f>Table1[[#This Row],[Steam_Consumed_t]]/Table1[[#This Row],[Production_t]]</f>
        <v>0.8678777869529315</v>
      </c>
      <c r="R356" s="37">
        <f>Table1[[#This Row],[Power_Consumed_kWh]]/Table1[[#This Row],[Production_t]]</f>
        <v>84.5587668593449</v>
      </c>
      <c r="S356" t="str">
        <f>IF(Table1[[#This Row],[Quality_pct]]&lt;96,"Below Spec","Ok")</f>
        <v>Ok</v>
      </c>
      <c r="T356" t="str">
        <f>IF(Table1[Steam_Consumed_t]&gt;$O$4383,"ABNORMAL","NORMAL")</f>
        <v>NORMAL</v>
      </c>
      <c r="U356" t="str">
        <f>IF(Table1[Power_Consumed_kWh]&gt;$P$4383,"ABNORMAL","NORMAL")</f>
        <v>NORMAL</v>
      </c>
      <c r="V356">
        <f>(Table1[[#This Row],[Target_Production_t]]/8)*Table1[[#This Row],[Downtime_hr]]</f>
        <v>2.31385</v>
      </c>
    </row>
    <row r="357" spans="1:22" x14ac:dyDescent="0.25">
      <c r="A357" s="1">
        <v>45687</v>
      </c>
      <c r="B357" s="1" t="str">
        <f>TEXT(Table1[[#This Row],[Date]],"mm")</f>
        <v>01</v>
      </c>
      <c r="C357" t="s">
        <v>17</v>
      </c>
      <c r="D357" t="s">
        <v>19</v>
      </c>
      <c r="E357">
        <v>41.44</v>
      </c>
      <c r="F357">
        <v>7.61</v>
      </c>
      <c r="G357">
        <v>0.39</v>
      </c>
      <c r="H357">
        <v>33.72</v>
      </c>
      <c r="I357">
        <v>33.36</v>
      </c>
      <c r="J357">
        <v>0.36</v>
      </c>
      <c r="K357">
        <v>98.93</v>
      </c>
      <c r="L357">
        <v>95.12</v>
      </c>
      <c r="M357">
        <v>95.93</v>
      </c>
      <c r="N357">
        <v>90.28</v>
      </c>
      <c r="O357">
        <v>28.43</v>
      </c>
      <c r="P357">
        <v>2763.39</v>
      </c>
      <c r="Q357" s="42">
        <f>Table1[[#This Row],[Steam_Consumed_t]]/Table1[[#This Row],[Production_t]]</f>
        <v>0.84311981020166071</v>
      </c>
      <c r="R357" s="37">
        <f>Table1[[#This Row],[Power_Consumed_kWh]]/Table1[[#This Row],[Production_t]]</f>
        <v>81.95106761565836</v>
      </c>
      <c r="S357" t="str">
        <f>IF(Table1[[#This Row],[Quality_pct]]&lt;96,"Below Spec","Ok")</f>
        <v>Ok</v>
      </c>
      <c r="T357" t="str">
        <f>IF(Table1[Steam_Consumed_t]&gt;$O$4383,"ABNORMAL","NORMAL")</f>
        <v>NORMAL</v>
      </c>
      <c r="U357" t="str">
        <f>IF(Table1[Power_Consumed_kWh]&gt;$P$4383,"ABNORMAL","NORMAL")</f>
        <v>NORMAL</v>
      </c>
      <c r="V357">
        <f>(Table1[[#This Row],[Target_Production_t]]/8)*Table1[[#This Row],[Downtime_hr]]</f>
        <v>2.0202</v>
      </c>
    </row>
    <row r="358" spans="1:22" x14ac:dyDescent="0.25">
      <c r="A358" s="1">
        <v>45687</v>
      </c>
      <c r="B358" s="1" t="str">
        <f>TEXT(Table1[[#This Row],[Date]],"mm")</f>
        <v>01</v>
      </c>
      <c r="C358" t="s">
        <v>23</v>
      </c>
      <c r="D358" t="s">
        <v>19</v>
      </c>
      <c r="E358">
        <v>43.41</v>
      </c>
      <c r="F358">
        <v>7.68</v>
      </c>
      <c r="G358">
        <v>0.32</v>
      </c>
      <c r="H358">
        <v>39.090000000000003</v>
      </c>
      <c r="I358">
        <v>38.29</v>
      </c>
      <c r="J358">
        <v>0.8</v>
      </c>
      <c r="K358">
        <v>97.96</v>
      </c>
      <c r="L358">
        <v>96</v>
      </c>
      <c r="M358">
        <v>92.88</v>
      </c>
      <c r="N358">
        <v>87.34</v>
      </c>
      <c r="O358">
        <v>5.9</v>
      </c>
      <c r="P358">
        <v>1620.87</v>
      </c>
      <c r="Q358" s="42">
        <f>Table1[[#This Row],[Steam_Consumed_t]]/Table1[[#This Row],[Production_t]]</f>
        <v>0.15093374264517778</v>
      </c>
      <c r="R358" s="37">
        <f>Table1[[#This Row],[Power_Consumed_kWh]]/Table1[[#This Row],[Production_t]]</f>
        <v>41.465080583269369</v>
      </c>
      <c r="S358" t="str">
        <f>IF(Table1[[#This Row],[Quality_pct]]&lt;96,"Below Spec","Ok")</f>
        <v>Ok</v>
      </c>
      <c r="T358" t="str">
        <f>IF(Table1[Steam_Consumed_t]&gt;$O$4383,"ABNORMAL","NORMAL")</f>
        <v>NORMAL</v>
      </c>
      <c r="U358" t="str">
        <f>IF(Table1[Power_Consumed_kWh]&gt;$P$4383,"ABNORMAL","NORMAL")</f>
        <v>NORMAL</v>
      </c>
      <c r="V358">
        <f>(Table1[[#This Row],[Target_Production_t]]/8)*Table1[[#This Row],[Downtime_hr]]</f>
        <v>1.7363999999999999</v>
      </c>
    </row>
    <row r="359" spans="1:22" x14ac:dyDescent="0.25">
      <c r="A359" s="1">
        <v>45687</v>
      </c>
      <c r="B359" s="1" t="str">
        <f>TEXT(Table1[[#This Row],[Date]],"mm")</f>
        <v>01</v>
      </c>
      <c r="C359" t="s">
        <v>22</v>
      </c>
      <c r="D359" t="s">
        <v>20</v>
      </c>
      <c r="E359">
        <v>34.43</v>
      </c>
      <c r="F359">
        <v>7.74</v>
      </c>
      <c r="G359">
        <v>0.26</v>
      </c>
      <c r="H359">
        <v>30.45</v>
      </c>
      <c r="I359">
        <v>29.44</v>
      </c>
      <c r="J359">
        <v>1</v>
      </c>
      <c r="K359">
        <v>96.7</v>
      </c>
      <c r="L359">
        <v>96.75</v>
      </c>
      <c r="M359">
        <v>91.02</v>
      </c>
      <c r="N359">
        <v>85.15</v>
      </c>
      <c r="O359">
        <v>32.83</v>
      </c>
      <c r="P359">
        <v>2963.29</v>
      </c>
      <c r="Q359" s="42">
        <f>Table1[[#This Row],[Steam_Consumed_t]]/Table1[[#This Row],[Production_t]]</f>
        <v>1.0781609195402297</v>
      </c>
      <c r="R359" s="37">
        <f>Table1[[#This Row],[Power_Consumed_kWh]]/Table1[[#This Row],[Production_t]]</f>
        <v>97.316584564860435</v>
      </c>
      <c r="S359" t="str">
        <f>IF(Table1[[#This Row],[Quality_pct]]&lt;96,"Below Spec","Ok")</f>
        <v>Ok</v>
      </c>
      <c r="T359" t="str">
        <f>IF(Table1[Steam_Consumed_t]&gt;$O$4383,"ABNORMAL","NORMAL")</f>
        <v>NORMAL</v>
      </c>
      <c r="U359" t="str">
        <f>IF(Table1[Power_Consumed_kWh]&gt;$P$4383,"ABNORMAL","NORMAL")</f>
        <v>NORMAL</v>
      </c>
      <c r="V359">
        <f>(Table1[[#This Row],[Target_Production_t]]/8)*Table1[[#This Row],[Downtime_hr]]</f>
        <v>1.1189750000000001</v>
      </c>
    </row>
    <row r="360" spans="1:22" x14ac:dyDescent="0.25">
      <c r="A360" s="1">
        <v>45687</v>
      </c>
      <c r="B360" s="1" t="str">
        <f>TEXT(Table1[[#This Row],[Date]],"mm")</f>
        <v>01</v>
      </c>
      <c r="C360" t="s">
        <v>23</v>
      </c>
      <c r="D360" t="s">
        <v>18</v>
      </c>
      <c r="E360">
        <v>44.07</v>
      </c>
      <c r="F360">
        <v>7.77</v>
      </c>
      <c r="G360">
        <v>0.23</v>
      </c>
      <c r="H360">
        <v>42.75</v>
      </c>
      <c r="I360">
        <v>42.18</v>
      </c>
      <c r="J360">
        <v>0.56999999999999995</v>
      </c>
      <c r="K360">
        <v>98.66</v>
      </c>
      <c r="L360">
        <v>97.12</v>
      </c>
      <c r="M360">
        <v>94.25</v>
      </c>
      <c r="N360">
        <v>90.31</v>
      </c>
      <c r="O360">
        <v>7.7</v>
      </c>
      <c r="P360">
        <v>1882.98</v>
      </c>
      <c r="Q360" s="42">
        <f>Table1[[#This Row],[Steam_Consumed_t]]/Table1[[#This Row],[Production_t]]</f>
        <v>0.18011695906432748</v>
      </c>
      <c r="R360" s="37">
        <f>Table1[[#This Row],[Power_Consumed_kWh]]/Table1[[#This Row],[Production_t]]</f>
        <v>44.046315789473688</v>
      </c>
      <c r="S360" t="str">
        <f>IF(Table1[[#This Row],[Quality_pct]]&lt;96,"Below Spec","Ok")</f>
        <v>Ok</v>
      </c>
      <c r="T360" t="str">
        <f>IF(Table1[Steam_Consumed_t]&gt;$O$4383,"ABNORMAL","NORMAL")</f>
        <v>NORMAL</v>
      </c>
      <c r="U360" t="str">
        <f>IF(Table1[Power_Consumed_kWh]&gt;$P$4383,"ABNORMAL","NORMAL")</f>
        <v>NORMAL</v>
      </c>
      <c r="V360">
        <f>(Table1[[#This Row],[Target_Production_t]]/8)*Table1[[#This Row],[Downtime_hr]]</f>
        <v>1.2670125000000001</v>
      </c>
    </row>
    <row r="361" spans="1:22" x14ac:dyDescent="0.25">
      <c r="A361" s="1">
        <v>45687</v>
      </c>
      <c r="B361" s="1" t="str">
        <f>TEXT(Table1[[#This Row],[Date]],"mm")</f>
        <v>01</v>
      </c>
      <c r="C361" t="s">
        <v>21</v>
      </c>
      <c r="D361" t="s">
        <v>19</v>
      </c>
      <c r="E361">
        <v>37.49</v>
      </c>
      <c r="F361">
        <v>7.88</v>
      </c>
      <c r="G361">
        <v>0.12</v>
      </c>
      <c r="H361">
        <v>34.450000000000003</v>
      </c>
      <c r="I361">
        <v>33.46</v>
      </c>
      <c r="J361">
        <v>0.99</v>
      </c>
      <c r="K361">
        <v>97.14</v>
      </c>
      <c r="L361">
        <v>98.5</v>
      </c>
      <c r="M361">
        <v>95.91</v>
      </c>
      <c r="N361">
        <v>91.77</v>
      </c>
      <c r="O361">
        <v>49.51</v>
      </c>
      <c r="P361">
        <v>4127.5200000000004</v>
      </c>
      <c r="Q361" s="42">
        <f>Table1[[#This Row],[Steam_Consumed_t]]/Table1[[#This Row],[Production_t]]</f>
        <v>1.4371552975326558</v>
      </c>
      <c r="R361" s="37">
        <f>Table1[[#This Row],[Power_Consumed_kWh]]/Table1[[#This Row],[Production_t]]</f>
        <v>119.81190130624093</v>
      </c>
      <c r="S361" t="str">
        <f>IF(Table1[[#This Row],[Quality_pct]]&lt;96,"Below Spec","Ok")</f>
        <v>Ok</v>
      </c>
      <c r="T361" t="str">
        <f>IF(Table1[Steam_Consumed_t]&gt;$O$4383,"ABNORMAL","NORMAL")</f>
        <v>NORMAL</v>
      </c>
      <c r="U361" t="str">
        <f>IF(Table1[Power_Consumed_kWh]&gt;$P$4383,"ABNORMAL","NORMAL")</f>
        <v>NORMAL</v>
      </c>
      <c r="V361">
        <f>(Table1[[#This Row],[Target_Production_t]]/8)*Table1[[#This Row],[Downtime_hr]]</f>
        <v>0.56235000000000002</v>
      </c>
    </row>
    <row r="362" spans="1:22" x14ac:dyDescent="0.25">
      <c r="A362" s="1">
        <v>45688</v>
      </c>
      <c r="B362" s="1" t="str">
        <f>TEXT(Table1[[#This Row],[Date]],"mm")</f>
        <v>01</v>
      </c>
      <c r="C362" t="s">
        <v>22</v>
      </c>
      <c r="D362" t="s">
        <v>19</v>
      </c>
      <c r="E362">
        <v>36.44</v>
      </c>
      <c r="F362">
        <v>7.17</v>
      </c>
      <c r="G362">
        <v>0.83</v>
      </c>
      <c r="H362">
        <v>29.37</v>
      </c>
      <c r="I362">
        <v>28.39</v>
      </c>
      <c r="J362">
        <v>0.98</v>
      </c>
      <c r="K362">
        <v>96.67</v>
      </c>
      <c r="L362">
        <v>89.62</v>
      </c>
      <c r="M362">
        <v>91.45</v>
      </c>
      <c r="N362">
        <v>79.239999999999995</v>
      </c>
      <c r="O362">
        <v>31.6</v>
      </c>
      <c r="P362">
        <v>2820.83</v>
      </c>
      <c r="Q362" s="42">
        <f>Table1[[#This Row],[Steam_Consumed_t]]/Table1[[#This Row],[Production_t]]</f>
        <v>1.0759278175008513</v>
      </c>
      <c r="R362" s="37">
        <f>Table1[[#This Row],[Power_Consumed_kWh]]/Table1[[#This Row],[Production_t]]</f>
        <v>96.044603336738163</v>
      </c>
      <c r="S362" t="str">
        <f>IF(Table1[[#This Row],[Quality_pct]]&lt;96,"Below Spec","Ok")</f>
        <v>Ok</v>
      </c>
      <c r="T362" t="str">
        <f>IF(Table1[Steam_Consumed_t]&gt;$O$4383,"ABNORMAL","NORMAL")</f>
        <v>NORMAL</v>
      </c>
      <c r="U362" t="str">
        <f>IF(Table1[Power_Consumed_kWh]&gt;$P$4383,"ABNORMAL","NORMAL")</f>
        <v>NORMAL</v>
      </c>
      <c r="V362">
        <f>(Table1[[#This Row],[Target_Production_t]]/8)*Table1[[#This Row],[Downtime_hr]]</f>
        <v>3.7806499999999996</v>
      </c>
    </row>
    <row r="363" spans="1:22" x14ac:dyDescent="0.25">
      <c r="A363" s="1">
        <v>45688</v>
      </c>
      <c r="B363" s="1" t="str">
        <f>TEXT(Table1[[#This Row],[Date]],"mm")</f>
        <v>01</v>
      </c>
      <c r="C363" t="s">
        <v>17</v>
      </c>
      <c r="D363" t="s">
        <v>20</v>
      </c>
      <c r="E363">
        <v>41.22</v>
      </c>
      <c r="F363">
        <v>7.23</v>
      </c>
      <c r="G363">
        <v>0.77</v>
      </c>
      <c r="H363">
        <v>33.799999999999997</v>
      </c>
      <c r="I363">
        <v>33.01</v>
      </c>
      <c r="J363">
        <v>0.79</v>
      </c>
      <c r="K363">
        <v>97.66</v>
      </c>
      <c r="L363">
        <v>90.38</v>
      </c>
      <c r="M363">
        <v>95.23</v>
      </c>
      <c r="N363">
        <v>84.05</v>
      </c>
      <c r="O363">
        <v>27.87</v>
      </c>
      <c r="P363">
        <v>2805.38</v>
      </c>
      <c r="Q363" s="42">
        <f>Table1[[#This Row],[Steam_Consumed_t]]/Table1[[#This Row],[Production_t]]</f>
        <v>0.82455621301775162</v>
      </c>
      <c r="R363" s="37">
        <f>Table1[[#This Row],[Power_Consumed_kWh]]/Table1[[#This Row],[Production_t]]</f>
        <v>82.999408284023673</v>
      </c>
      <c r="S363" t="str">
        <f>IF(Table1[[#This Row],[Quality_pct]]&lt;96,"Below Spec","Ok")</f>
        <v>Ok</v>
      </c>
      <c r="T363" t="str">
        <f>IF(Table1[Steam_Consumed_t]&gt;$O$4383,"ABNORMAL","NORMAL")</f>
        <v>NORMAL</v>
      </c>
      <c r="U363" t="str">
        <f>IF(Table1[Power_Consumed_kWh]&gt;$P$4383,"ABNORMAL","NORMAL")</f>
        <v>NORMAL</v>
      </c>
      <c r="V363">
        <f>(Table1[[#This Row],[Target_Production_t]]/8)*Table1[[#This Row],[Downtime_hr]]</f>
        <v>3.967425</v>
      </c>
    </row>
    <row r="364" spans="1:22" x14ac:dyDescent="0.25">
      <c r="A364" s="1">
        <v>45688</v>
      </c>
      <c r="B364" s="1" t="str">
        <f>TEXT(Table1[[#This Row],[Date]],"mm")</f>
        <v>01</v>
      </c>
      <c r="C364" t="s">
        <v>17</v>
      </c>
      <c r="D364" t="s">
        <v>19</v>
      </c>
      <c r="E364">
        <v>42.51</v>
      </c>
      <c r="F364">
        <v>7.3</v>
      </c>
      <c r="G364">
        <v>0.7</v>
      </c>
      <c r="H364">
        <v>35.58</v>
      </c>
      <c r="I364">
        <v>33.53</v>
      </c>
      <c r="J364">
        <v>2.0499999999999998</v>
      </c>
      <c r="K364">
        <v>94.24</v>
      </c>
      <c r="L364">
        <v>91.25</v>
      </c>
      <c r="M364">
        <v>98.5</v>
      </c>
      <c r="N364">
        <v>84.7</v>
      </c>
      <c r="O364">
        <v>31.41</v>
      </c>
      <c r="P364">
        <v>2847.37</v>
      </c>
      <c r="Q364" s="42">
        <f>Table1[[#This Row],[Steam_Consumed_t]]/Table1[[#This Row],[Production_t]]</f>
        <v>0.88279932546374373</v>
      </c>
      <c r="R364" s="37">
        <f>Table1[[#This Row],[Power_Consumed_kWh]]/Table1[[#This Row],[Production_t]]</f>
        <v>80.027262507026421</v>
      </c>
      <c r="S364" t="str">
        <f>IF(Table1[[#This Row],[Quality_pct]]&lt;96,"Below Spec","Ok")</f>
        <v>Below Spec</v>
      </c>
      <c r="T364" t="str">
        <f>IF(Table1[Steam_Consumed_t]&gt;$O$4383,"ABNORMAL","NORMAL")</f>
        <v>NORMAL</v>
      </c>
      <c r="U364" t="str">
        <f>IF(Table1[Power_Consumed_kWh]&gt;$P$4383,"ABNORMAL","NORMAL")</f>
        <v>NORMAL</v>
      </c>
      <c r="V364">
        <f>(Table1[[#This Row],[Target_Production_t]]/8)*Table1[[#This Row],[Downtime_hr]]</f>
        <v>3.7196249999999997</v>
      </c>
    </row>
    <row r="365" spans="1:22" x14ac:dyDescent="0.25">
      <c r="A365" s="1">
        <v>45688</v>
      </c>
      <c r="B365" s="1" t="str">
        <f>TEXT(Table1[[#This Row],[Date]],"mm")</f>
        <v>01</v>
      </c>
      <c r="C365" t="s">
        <v>23</v>
      </c>
      <c r="D365" t="s">
        <v>19</v>
      </c>
      <c r="E365">
        <v>44.53</v>
      </c>
      <c r="F365">
        <v>7.35</v>
      </c>
      <c r="G365">
        <v>0.65</v>
      </c>
      <c r="H365">
        <v>40.06</v>
      </c>
      <c r="I365">
        <v>39.53</v>
      </c>
      <c r="J365">
        <v>0.52</v>
      </c>
      <c r="K365">
        <v>98.69</v>
      </c>
      <c r="L365">
        <v>91.88</v>
      </c>
      <c r="M365">
        <v>96.72</v>
      </c>
      <c r="N365">
        <v>87.7</v>
      </c>
      <c r="O365">
        <v>4.37</v>
      </c>
      <c r="P365">
        <v>1680.2</v>
      </c>
      <c r="Q365" s="42">
        <f>Table1[[#This Row],[Steam_Consumed_t]]/Table1[[#This Row],[Production_t]]</f>
        <v>0.1090863704443335</v>
      </c>
      <c r="R365" s="37">
        <f>Table1[[#This Row],[Power_Consumed_kWh]]/Table1[[#This Row],[Production_t]]</f>
        <v>41.942086869695459</v>
      </c>
      <c r="S365" t="str">
        <f>IF(Table1[[#This Row],[Quality_pct]]&lt;96,"Below Spec","Ok")</f>
        <v>Ok</v>
      </c>
      <c r="T365" t="str">
        <f>IF(Table1[Steam_Consumed_t]&gt;$O$4383,"ABNORMAL","NORMAL")</f>
        <v>NORMAL</v>
      </c>
      <c r="U365" t="str">
        <f>IF(Table1[Power_Consumed_kWh]&gt;$P$4383,"ABNORMAL","NORMAL")</f>
        <v>NORMAL</v>
      </c>
      <c r="V365">
        <f>(Table1[[#This Row],[Target_Production_t]]/8)*Table1[[#This Row],[Downtime_hr]]</f>
        <v>3.6180625000000002</v>
      </c>
    </row>
    <row r="366" spans="1:22" x14ac:dyDescent="0.25">
      <c r="A366" s="1">
        <v>45688</v>
      </c>
      <c r="B366" s="1" t="str">
        <f>TEXT(Table1[[#This Row],[Date]],"mm")</f>
        <v>01</v>
      </c>
      <c r="C366" t="s">
        <v>17</v>
      </c>
      <c r="D366" t="s">
        <v>18</v>
      </c>
      <c r="E366">
        <v>43.16</v>
      </c>
      <c r="F366">
        <v>7.36</v>
      </c>
      <c r="G366">
        <v>0.64</v>
      </c>
      <c r="H366">
        <v>35.799999999999997</v>
      </c>
      <c r="I366">
        <v>34.619999999999997</v>
      </c>
      <c r="J366">
        <v>1.18</v>
      </c>
      <c r="K366">
        <v>96.69</v>
      </c>
      <c r="L366">
        <v>92</v>
      </c>
      <c r="M366">
        <v>94.16</v>
      </c>
      <c r="N366">
        <v>83.76</v>
      </c>
      <c r="O366">
        <v>29.3</v>
      </c>
      <c r="P366">
        <v>2950.76</v>
      </c>
      <c r="Q366" s="42">
        <f>Table1[[#This Row],[Steam_Consumed_t]]/Table1[[#This Row],[Production_t]]</f>
        <v>0.81843575418994419</v>
      </c>
      <c r="R366" s="37">
        <f>Table1[[#This Row],[Power_Consumed_kWh]]/Table1[[#This Row],[Production_t]]</f>
        <v>82.423463687150857</v>
      </c>
      <c r="S366" t="str">
        <f>IF(Table1[[#This Row],[Quality_pct]]&lt;96,"Below Spec","Ok")</f>
        <v>Ok</v>
      </c>
      <c r="T366" t="str">
        <f>IF(Table1[Steam_Consumed_t]&gt;$O$4383,"ABNORMAL","NORMAL")</f>
        <v>NORMAL</v>
      </c>
      <c r="U366" t="str">
        <f>IF(Table1[Power_Consumed_kWh]&gt;$P$4383,"ABNORMAL","NORMAL")</f>
        <v>NORMAL</v>
      </c>
      <c r="V366">
        <f>(Table1[[#This Row],[Target_Production_t]]/8)*Table1[[#This Row],[Downtime_hr]]</f>
        <v>3.4527999999999999</v>
      </c>
    </row>
    <row r="367" spans="1:22" x14ac:dyDescent="0.25">
      <c r="A367" s="1">
        <v>45688</v>
      </c>
      <c r="B367" s="1" t="str">
        <f>TEXT(Table1[[#This Row],[Date]],"mm")</f>
        <v>01</v>
      </c>
      <c r="C367" t="s">
        <v>21</v>
      </c>
      <c r="D367" t="s">
        <v>20</v>
      </c>
      <c r="E367">
        <v>37.29</v>
      </c>
      <c r="F367">
        <v>7.39</v>
      </c>
      <c r="G367">
        <v>0.61</v>
      </c>
      <c r="H367">
        <v>32.89</v>
      </c>
      <c r="I367">
        <v>32.159999999999997</v>
      </c>
      <c r="J367">
        <v>0.73</v>
      </c>
      <c r="K367">
        <v>97.78</v>
      </c>
      <c r="L367">
        <v>92.38</v>
      </c>
      <c r="M367">
        <v>96.06</v>
      </c>
      <c r="N367">
        <v>86.76</v>
      </c>
      <c r="O367">
        <v>46.93</v>
      </c>
      <c r="P367">
        <v>3779.95</v>
      </c>
      <c r="Q367" s="42">
        <f>Table1[[#This Row],[Steam_Consumed_t]]/Table1[[#This Row],[Production_t]]</f>
        <v>1.4268774703557312</v>
      </c>
      <c r="R367" s="37">
        <f>Table1[[#This Row],[Power_Consumed_kWh]]/Table1[[#This Row],[Production_t]]</f>
        <v>114.92702949224687</v>
      </c>
      <c r="S367" t="str">
        <f>IF(Table1[[#This Row],[Quality_pct]]&lt;96,"Below Spec","Ok")</f>
        <v>Ok</v>
      </c>
      <c r="T367" t="str">
        <f>IF(Table1[Steam_Consumed_t]&gt;$O$4383,"ABNORMAL","NORMAL")</f>
        <v>NORMAL</v>
      </c>
      <c r="U367" t="str">
        <f>IF(Table1[Power_Consumed_kWh]&gt;$P$4383,"ABNORMAL","NORMAL")</f>
        <v>NORMAL</v>
      </c>
      <c r="V367">
        <f>(Table1[[#This Row],[Target_Production_t]]/8)*Table1[[#This Row],[Downtime_hr]]</f>
        <v>2.8433625</v>
      </c>
    </row>
    <row r="368" spans="1:22" x14ac:dyDescent="0.25">
      <c r="A368" s="1">
        <v>45688</v>
      </c>
      <c r="B368" s="1" t="str">
        <f>TEXT(Table1[[#This Row],[Date]],"mm")</f>
        <v>01</v>
      </c>
      <c r="C368" t="s">
        <v>23</v>
      </c>
      <c r="D368" t="s">
        <v>20</v>
      </c>
      <c r="E368">
        <v>43.18</v>
      </c>
      <c r="F368">
        <v>7.43</v>
      </c>
      <c r="G368">
        <v>0.56999999999999995</v>
      </c>
      <c r="H368">
        <v>39.06</v>
      </c>
      <c r="I368">
        <v>38.15</v>
      </c>
      <c r="J368">
        <v>0.9</v>
      </c>
      <c r="K368">
        <v>97.69</v>
      </c>
      <c r="L368">
        <v>92.88</v>
      </c>
      <c r="M368">
        <v>94.82</v>
      </c>
      <c r="N368">
        <v>86.03</v>
      </c>
      <c r="O368">
        <v>4.0999999999999996</v>
      </c>
      <c r="P368">
        <v>1788.82</v>
      </c>
      <c r="Q368" s="42">
        <f>Table1[[#This Row],[Steam_Consumed_t]]/Table1[[#This Row],[Production_t]]</f>
        <v>0.10496671786994366</v>
      </c>
      <c r="R368" s="37">
        <f>Table1[[#This Row],[Power_Consumed_kWh]]/Table1[[#This Row],[Production_t]]</f>
        <v>45.79672299027137</v>
      </c>
      <c r="S368" t="str">
        <f>IF(Table1[[#This Row],[Quality_pct]]&lt;96,"Below Spec","Ok")</f>
        <v>Ok</v>
      </c>
      <c r="T368" t="str">
        <f>IF(Table1[Steam_Consumed_t]&gt;$O$4383,"ABNORMAL","NORMAL")</f>
        <v>NORMAL</v>
      </c>
      <c r="U368" t="str">
        <f>IF(Table1[Power_Consumed_kWh]&gt;$P$4383,"ABNORMAL","NORMAL")</f>
        <v>NORMAL</v>
      </c>
      <c r="V368">
        <f>(Table1[[#This Row],[Target_Production_t]]/8)*Table1[[#This Row],[Downtime_hr]]</f>
        <v>3.0765749999999996</v>
      </c>
    </row>
    <row r="369" spans="1:22" x14ac:dyDescent="0.25">
      <c r="A369" s="1">
        <v>45688</v>
      </c>
      <c r="B369" s="1" t="str">
        <f>TEXT(Table1[[#This Row],[Date]],"mm")</f>
        <v>01</v>
      </c>
      <c r="C369" t="s">
        <v>22</v>
      </c>
      <c r="D369" t="s">
        <v>20</v>
      </c>
      <c r="E369">
        <v>35.33</v>
      </c>
      <c r="F369">
        <v>7.48</v>
      </c>
      <c r="G369">
        <v>0.52</v>
      </c>
      <c r="H369">
        <v>31.86</v>
      </c>
      <c r="I369">
        <v>31.07</v>
      </c>
      <c r="J369">
        <v>0.79</v>
      </c>
      <c r="K369">
        <v>97.52</v>
      </c>
      <c r="L369">
        <v>93.5</v>
      </c>
      <c r="M369">
        <v>92.54</v>
      </c>
      <c r="N369">
        <v>84.38</v>
      </c>
      <c r="O369">
        <v>34.090000000000003</v>
      </c>
      <c r="P369">
        <v>3025.77</v>
      </c>
      <c r="Q369" s="42">
        <f>Table1[[#This Row],[Steam_Consumed_t]]/Table1[[#This Row],[Production_t]]</f>
        <v>1.0699937225360956</v>
      </c>
      <c r="R369" s="37">
        <f>Table1[[#This Row],[Power_Consumed_kWh]]/Table1[[#This Row],[Production_t]]</f>
        <v>94.970809792843696</v>
      </c>
      <c r="S369" t="str">
        <f>IF(Table1[[#This Row],[Quality_pct]]&lt;96,"Below Spec","Ok")</f>
        <v>Ok</v>
      </c>
      <c r="T369" t="str">
        <f>IF(Table1[Steam_Consumed_t]&gt;$O$4383,"ABNORMAL","NORMAL")</f>
        <v>NORMAL</v>
      </c>
      <c r="U369" t="str">
        <f>IF(Table1[Power_Consumed_kWh]&gt;$P$4383,"ABNORMAL","NORMAL")</f>
        <v>NORMAL</v>
      </c>
      <c r="V369">
        <f>(Table1[[#This Row],[Target_Production_t]]/8)*Table1[[#This Row],[Downtime_hr]]</f>
        <v>2.2964500000000001</v>
      </c>
    </row>
    <row r="370" spans="1:22" x14ac:dyDescent="0.25">
      <c r="A370" s="1">
        <v>45688</v>
      </c>
      <c r="B370" s="1" t="str">
        <f>TEXT(Table1[[#This Row],[Date]],"mm")</f>
        <v>01</v>
      </c>
      <c r="C370" t="s">
        <v>23</v>
      </c>
      <c r="D370" t="s">
        <v>18</v>
      </c>
      <c r="E370">
        <v>45.21</v>
      </c>
      <c r="F370">
        <v>7.66</v>
      </c>
      <c r="G370">
        <v>0.34</v>
      </c>
      <c r="H370">
        <v>40.880000000000003</v>
      </c>
      <c r="I370">
        <v>40.880000000000003</v>
      </c>
      <c r="J370">
        <v>0</v>
      </c>
      <c r="K370">
        <v>100</v>
      </c>
      <c r="L370">
        <v>95.75</v>
      </c>
      <c r="M370">
        <v>95.78</v>
      </c>
      <c r="N370">
        <v>91.71</v>
      </c>
      <c r="O370">
        <v>3.71</v>
      </c>
      <c r="P370">
        <v>1824.04</v>
      </c>
      <c r="Q370" s="42">
        <f>Table1[[#This Row],[Steam_Consumed_t]]/Table1[[#This Row],[Production_t]]</f>
        <v>9.0753424657534235E-2</v>
      </c>
      <c r="R370" s="37">
        <f>Table1[[#This Row],[Power_Consumed_kWh]]/Table1[[#This Row],[Production_t]]</f>
        <v>44.61937377690802</v>
      </c>
      <c r="S370" t="str">
        <f>IF(Table1[[#This Row],[Quality_pct]]&lt;96,"Below Spec","Ok")</f>
        <v>Ok</v>
      </c>
      <c r="T370" t="str">
        <f>IF(Table1[Steam_Consumed_t]&gt;$O$4383,"ABNORMAL","NORMAL")</f>
        <v>NORMAL</v>
      </c>
      <c r="U370" t="str">
        <f>IF(Table1[Power_Consumed_kWh]&gt;$P$4383,"ABNORMAL","NORMAL")</f>
        <v>NORMAL</v>
      </c>
      <c r="V370">
        <f>(Table1[[#This Row],[Target_Production_t]]/8)*Table1[[#This Row],[Downtime_hr]]</f>
        <v>1.9214250000000002</v>
      </c>
    </row>
    <row r="371" spans="1:22" x14ac:dyDescent="0.25">
      <c r="A371" s="1">
        <v>45688</v>
      </c>
      <c r="B371" s="1" t="str">
        <f>TEXT(Table1[[#This Row],[Date]],"mm")</f>
        <v>01</v>
      </c>
      <c r="C371" t="s">
        <v>21</v>
      </c>
      <c r="D371" t="s">
        <v>19</v>
      </c>
      <c r="E371">
        <v>38.46</v>
      </c>
      <c r="F371">
        <v>7.69</v>
      </c>
      <c r="G371">
        <v>0.31</v>
      </c>
      <c r="H371">
        <v>34.020000000000003</v>
      </c>
      <c r="I371">
        <v>33.380000000000003</v>
      </c>
      <c r="J371">
        <v>0.64</v>
      </c>
      <c r="K371">
        <v>98.11</v>
      </c>
      <c r="L371">
        <v>96.12</v>
      </c>
      <c r="M371">
        <v>99.83</v>
      </c>
      <c r="N371">
        <v>94.15</v>
      </c>
      <c r="O371">
        <v>47.93</v>
      </c>
      <c r="P371">
        <v>3928.08</v>
      </c>
      <c r="Q371" s="42">
        <f>Table1[[#This Row],[Steam_Consumed_t]]/Table1[[#This Row],[Production_t]]</f>
        <v>1.4088771310993531</v>
      </c>
      <c r="R371" s="37">
        <f>Table1[[#This Row],[Power_Consumed_kWh]]/Table1[[#This Row],[Production_t]]</f>
        <v>115.46384479717811</v>
      </c>
      <c r="S371" t="str">
        <f>IF(Table1[[#This Row],[Quality_pct]]&lt;96,"Below Spec","Ok")</f>
        <v>Ok</v>
      </c>
      <c r="T371" t="str">
        <f>IF(Table1[Steam_Consumed_t]&gt;$O$4383,"ABNORMAL","NORMAL")</f>
        <v>NORMAL</v>
      </c>
      <c r="U371" t="str">
        <f>IF(Table1[Power_Consumed_kWh]&gt;$P$4383,"ABNORMAL","NORMAL")</f>
        <v>NORMAL</v>
      </c>
      <c r="V371">
        <f>(Table1[[#This Row],[Target_Production_t]]/8)*Table1[[#This Row],[Downtime_hr]]</f>
        <v>1.4903250000000001</v>
      </c>
    </row>
    <row r="372" spans="1:22" x14ac:dyDescent="0.25">
      <c r="A372" s="1">
        <v>45688</v>
      </c>
      <c r="B372" s="1" t="str">
        <f>TEXT(Table1[[#This Row],[Date]],"mm")</f>
        <v>01</v>
      </c>
      <c r="C372" t="s">
        <v>21</v>
      </c>
      <c r="D372" t="s">
        <v>18</v>
      </c>
      <c r="E372">
        <v>39.049999999999997</v>
      </c>
      <c r="F372">
        <v>7.75</v>
      </c>
      <c r="G372">
        <v>0.25</v>
      </c>
      <c r="H372">
        <v>35.75</v>
      </c>
      <c r="I372">
        <v>34.82</v>
      </c>
      <c r="J372">
        <v>0.93</v>
      </c>
      <c r="K372">
        <v>97.39</v>
      </c>
      <c r="L372">
        <v>96.88</v>
      </c>
      <c r="M372">
        <v>97.44</v>
      </c>
      <c r="N372">
        <v>91.93</v>
      </c>
      <c r="O372">
        <v>53.17</v>
      </c>
      <c r="P372">
        <v>4170.7700000000004</v>
      </c>
      <c r="Q372" s="42">
        <f>Table1[[#This Row],[Steam_Consumed_t]]/Table1[[#This Row],[Production_t]]</f>
        <v>1.4872727272727273</v>
      </c>
      <c r="R372" s="37">
        <f>Table1[[#This Row],[Power_Consumed_kWh]]/Table1[[#This Row],[Production_t]]</f>
        <v>116.66489510489512</v>
      </c>
      <c r="S372" t="str">
        <f>IF(Table1[[#This Row],[Quality_pct]]&lt;96,"Below Spec","Ok")</f>
        <v>Ok</v>
      </c>
      <c r="T372" t="str">
        <f>IF(Table1[Steam_Consumed_t]&gt;$O$4383,"ABNORMAL","NORMAL")</f>
        <v>ABNORMAL</v>
      </c>
      <c r="U372" t="str">
        <f>IF(Table1[Power_Consumed_kWh]&gt;$P$4383,"ABNORMAL","NORMAL")</f>
        <v>NORMAL</v>
      </c>
      <c r="V372">
        <f>(Table1[[#This Row],[Target_Production_t]]/8)*Table1[[#This Row],[Downtime_hr]]</f>
        <v>1.2203124999999999</v>
      </c>
    </row>
    <row r="373" spans="1:22" x14ac:dyDescent="0.25">
      <c r="A373" s="1">
        <v>45688</v>
      </c>
      <c r="B373" s="1" t="str">
        <f>TEXT(Table1[[#This Row],[Date]],"mm")</f>
        <v>01</v>
      </c>
      <c r="C373" t="s">
        <v>22</v>
      </c>
      <c r="D373" t="s">
        <v>18</v>
      </c>
      <c r="E373">
        <v>36.99</v>
      </c>
      <c r="F373">
        <v>7.78</v>
      </c>
      <c r="G373">
        <v>0.22</v>
      </c>
      <c r="H373">
        <v>32.99</v>
      </c>
      <c r="I373">
        <v>31.76</v>
      </c>
      <c r="J373">
        <v>1.23</v>
      </c>
      <c r="K373">
        <v>96.28</v>
      </c>
      <c r="L373">
        <v>97.25</v>
      </c>
      <c r="M373">
        <v>98.82</v>
      </c>
      <c r="N373">
        <v>92.53</v>
      </c>
      <c r="O373">
        <v>34.46</v>
      </c>
      <c r="P373">
        <v>3135.32</v>
      </c>
      <c r="Q373" s="42">
        <f>Table1[[#This Row],[Steam_Consumed_t]]/Table1[[#This Row],[Production_t]]</f>
        <v>1.0445589572597755</v>
      </c>
      <c r="R373" s="37">
        <f>Table1[[#This Row],[Power_Consumed_kWh]]/Table1[[#This Row],[Production_t]]</f>
        <v>95.038496514095186</v>
      </c>
      <c r="S373" t="str">
        <f>IF(Table1[[#This Row],[Quality_pct]]&lt;96,"Below Spec","Ok")</f>
        <v>Ok</v>
      </c>
      <c r="T373" t="str">
        <f>IF(Table1[Steam_Consumed_t]&gt;$O$4383,"ABNORMAL","NORMAL")</f>
        <v>NORMAL</v>
      </c>
      <c r="U373" t="str">
        <f>IF(Table1[Power_Consumed_kWh]&gt;$P$4383,"ABNORMAL","NORMAL")</f>
        <v>NORMAL</v>
      </c>
      <c r="V373">
        <f>(Table1[[#This Row],[Target_Production_t]]/8)*Table1[[#This Row],[Downtime_hr]]</f>
        <v>1.017225</v>
      </c>
    </row>
    <row r="374" spans="1:22" x14ac:dyDescent="0.25">
      <c r="A374" s="1">
        <v>45689</v>
      </c>
      <c r="B374" s="1" t="str">
        <f>TEXT(Table1[[#This Row],[Date]],"mm")</f>
        <v>02</v>
      </c>
      <c r="C374" t="s">
        <v>17</v>
      </c>
      <c r="D374" t="s">
        <v>18</v>
      </c>
      <c r="E374">
        <v>42.78</v>
      </c>
      <c r="F374">
        <v>3.7</v>
      </c>
      <c r="G374">
        <v>4.3</v>
      </c>
      <c r="H374">
        <v>18.829999999999998</v>
      </c>
      <c r="I374">
        <v>18.09</v>
      </c>
      <c r="J374">
        <v>0.73</v>
      </c>
      <c r="K374">
        <v>96.1</v>
      </c>
      <c r="L374">
        <v>46.25</v>
      </c>
      <c r="M374">
        <v>95.53</v>
      </c>
      <c r="N374">
        <v>42.46</v>
      </c>
      <c r="O374">
        <v>16.73</v>
      </c>
      <c r="P374">
        <v>1525.28</v>
      </c>
      <c r="Q374" s="42">
        <f>Table1[[#This Row],[Steam_Consumed_t]]/Table1[[#This Row],[Production_t]]</f>
        <v>0.88847583643122685</v>
      </c>
      <c r="R374" s="37">
        <f>Table1[[#This Row],[Power_Consumed_kWh]]/Table1[[#This Row],[Production_t]]</f>
        <v>81.002655337227836</v>
      </c>
      <c r="S374" t="str">
        <f>IF(Table1[[#This Row],[Quality_pct]]&lt;96,"Below Spec","Ok")</f>
        <v>Ok</v>
      </c>
      <c r="T374" t="str">
        <f>IF(Table1[Steam_Consumed_t]&gt;$O$4383,"ABNORMAL","NORMAL")</f>
        <v>NORMAL</v>
      </c>
      <c r="U374" t="str">
        <f>IF(Table1[Power_Consumed_kWh]&gt;$P$4383,"ABNORMAL","NORMAL")</f>
        <v>NORMAL</v>
      </c>
      <c r="V374">
        <f>(Table1[[#This Row],[Target_Production_t]]/8)*Table1[[#This Row],[Downtime_hr]]</f>
        <v>22.994250000000001</v>
      </c>
    </row>
    <row r="375" spans="1:22" x14ac:dyDescent="0.25">
      <c r="A375" s="1">
        <v>45689</v>
      </c>
      <c r="B375" s="1" t="str">
        <f>TEXT(Table1[[#This Row],[Date]],"mm")</f>
        <v>02</v>
      </c>
      <c r="C375" t="s">
        <v>23</v>
      </c>
      <c r="D375" t="s">
        <v>19</v>
      </c>
      <c r="E375">
        <v>44.14</v>
      </c>
      <c r="F375">
        <v>7.18</v>
      </c>
      <c r="G375">
        <v>0.82</v>
      </c>
      <c r="H375">
        <v>36.83</v>
      </c>
      <c r="I375">
        <v>36.619999999999997</v>
      </c>
      <c r="J375">
        <v>0.21</v>
      </c>
      <c r="K375">
        <v>99.42</v>
      </c>
      <c r="L375">
        <v>89.75</v>
      </c>
      <c r="M375">
        <v>101.62</v>
      </c>
      <c r="N375">
        <v>90.68</v>
      </c>
      <c r="O375">
        <v>2.44</v>
      </c>
      <c r="P375">
        <v>1635.96</v>
      </c>
      <c r="Q375" s="42">
        <f>Table1[[#This Row],[Steam_Consumed_t]]/Table1[[#This Row],[Production_t]]</f>
        <v>6.6250339397230518E-2</v>
      </c>
      <c r="R375" s="37">
        <f>Table1[[#This Row],[Power_Consumed_kWh]]/Table1[[#This Row],[Production_t]]</f>
        <v>44.419223459136575</v>
      </c>
      <c r="S375" t="str">
        <f>IF(Table1[[#This Row],[Quality_pct]]&lt;96,"Below Spec","Ok")</f>
        <v>Ok</v>
      </c>
      <c r="T375" t="str">
        <f>IF(Table1[Steam_Consumed_t]&gt;$O$4383,"ABNORMAL","NORMAL")</f>
        <v>NORMAL</v>
      </c>
      <c r="U375" t="str">
        <f>IF(Table1[Power_Consumed_kWh]&gt;$P$4383,"ABNORMAL","NORMAL")</f>
        <v>NORMAL</v>
      </c>
      <c r="V375">
        <f>(Table1[[#This Row],[Target_Production_t]]/8)*Table1[[#This Row],[Downtime_hr]]</f>
        <v>4.5243500000000001</v>
      </c>
    </row>
    <row r="376" spans="1:22" x14ac:dyDescent="0.25">
      <c r="A376" s="1">
        <v>45689</v>
      </c>
      <c r="B376" s="1" t="str">
        <f>TEXT(Table1[[#This Row],[Date]],"mm")</f>
        <v>02</v>
      </c>
      <c r="C376" t="s">
        <v>21</v>
      </c>
      <c r="D376" t="s">
        <v>19</v>
      </c>
      <c r="E376">
        <v>38.130000000000003</v>
      </c>
      <c r="F376">
        <v>7.26</v>
      </c>
      <c r="G376">
        <v>0.74</v>
      </c>
      <c r="H376">
        <v>33.19</v>
      </c>
      <c r="I376">
        <v>33.1</v>
      </c>
      <c r="J376">
        <v>0.09</v>
      </c>
      <c r="K376">
        <v>99.72</v>
      </c>
      <c r="L376">
        <v>90.75</v>
      </c>
      <c r="M376">
        <v>93.04</v>
      </c>
      <c r="N376">
        <v>84.2</v>
      </c>
      <c r="O376">
        <v>49.6</v>
      </c>
      <c r="P376">
        <v>3896.38</v>
      </c>
      <c r="Q376" s="42">
        <f>Table1[[#This Row],[Steam_Consumed_t]]/Table1[[#This Row],[Production_t]]</f>
        <v>1.4944260319373306</v>
      </c>
      <c r="R376" s="37">
        <f>Table1[[#This Row],[Power_Consumed_kWh]]/Table1[[#This Row],[Production_t]]</f>
        <v>117.39620367580598</v>
      </c>
      <c r="S376" t="str">
        <f>IF(Table1[[#This Row],[Quality_pct]]&lt;96,"Below Spec","Ok")</f>
        <v>Ok</v>
      </c>
      <c r="T376" t="str">
        <f>IF(Table1[Steam_Consumed_t]&gt;$O$4383,"ABNORMAL","NORMAL")</f>
        <v>NORMAL</v>
      </c>
      <c r="U376" t="str">
        <f>IF(Table1[Power_Consumed_kWh]&gt;$P$4383,"ABNORMAL","NORMAL")</f>
        <v>NORMAL</v>
      </c>
      <c r="V376">
        <f>(Table1[[#This Row],[Target_Production_t]]/8)*Table1[[#This Row],[Downtime_hr]]</f>
        <v>3.5270250000000001</v>
      </c>
    </row>
    <row r="377" spans="1:22" x14ac:dyDescent="0.25">
      <c r="A377" s="1">
        <v>45689</v>
      </c>
      <c r="B377" s="1" t="str">
        <f>TEXT(Table1[[#This Row],[Date]],"mm")</f>
        <v>02</v>
      </c>
      <c r="C377" t="s">
        <v>22</v>
      </c>
      <c r="D377" t="s">
        <v>18</v>
      </c>
      <c r="E377">
        <v>36.67</v>
      </c>
      <c r="F377">
        <v>7.26</v>
      </c>
      <c r="G377">
        <v>0.74</v>
      </c>
      <c r="H377">
        <v>31.52</v>
      </c>
      <c r="I377">
        <v>30.66</v>
      </c>
      <c r="J377">
        <v>0.86</v>
      </c>
      <c r="K377">
        <v>97.26</v>
      </c>
      <c r="L377">
        <v>90.75</v>
      </c>
      <c r="M377">
        <v>91.4</v>
      </c>
      <c r="N377">
        <v>80.67</v>
      </c>
      <c r="O377">
        <v>32.729999999999997</v>
      </c>
      <c r="P377">
        <v>3101.98</v>
      </c>
      <c r="Q377" s="42">
        <f>Table1[[#This Row],[Steam_Consumed_t]]/Table1[[#This Row],[Production_t]]</f>
        <v>1.0383883248730963</v>
      </c>
      <c r="R377" s="37">
        <f>Table1[[#This Row],[Power_Consumed_kWh]]/Table1[[#This Row],[Production_t]]</f>
        <v>98.413071065989854</v>
      </c>
      <c r="S377" t="str">
        <f>IF(Table1[[#This Row],[Quality_pct]]&lt;96,"Below Spec","Ok")</f>
        <v>Ok</v>
      </c>
      <c r="T377" t="str">
        <f>IF(Table1[Steam_Consumed_t]&gt;$O$4383,"ABNORMAL","NORMAL")</f>
        <v>NORMAL</v>
      </c>
      <c r="U377" t="str">
        <f>IF(Table1[Power_Consumed_kWh]&gt;$P$4383,"ABNORMAL","NORMAL")</f>
        <v>NORMAL</v>
      </c>
      <c r="V377">
        <f>(Table1[[#This Row],[Target_Production_t]]/8)*Table1[[#This Row],[Downtime_hr]]</f>
        <v>3.391975</v>
      </c>
    </row>
    <row r="378" spans="1:22" x14ac:dyDescent="0.25">
      <c r="A378" s="1">
        <v>45689</v>
      </c>
      <c r="B378" s="1" t="str">
        <f>TEXT(Table1[[#This Row],[Date]],"mm")</f>
        <v>02</v>
      </c>
      <c r="C378" t="s">
        <v>23</v>
      </c>
      <c r="D378" t="s">
        <v>20</v>
      </c>
      <c r="E378">
        <v>42.8</v>
      </c>
      <c r="F378">
        <v>7.45</v>
      </c>
      <c r="G378">
        <v>0.55000000000000004</v>
      </c>
      <c r="H378">
        <v>31.06</v>
      </c>
      <c r="I378">
        <v>30.89</v>
      </c>
      <c r="J378">
        <v>0.17</v>
      </c>
      <c r="K378">
        <v>99.46</v>
      </c>
      <c r="L378">
        <v>93.12</v>
      </c>
      <c r="M378">
        <v>98.03</v>
      </c>
      <c r="N378">
        <v>90.8</v>
      </c>
      <c r="O378">
        <v>2.88</v>
      </c>
      <c r="P378">
        <v>1274.49</v>
      </c>
      <c r="Q378" s="42">
        <f>Table1[[#This Row],[Steam_Consumed_t]]/Table1[[#This Row],[Production_t]]</f>
        <v>9.2723760463618798E-2</v>
      </c>
      <c r="R378" s="37">
        <f>Table1[[#This Row],[Power_Consumed_kWh]]/Table1[[#This Row],[Production_t]]</f>
        <v>41.033161622665808</v>
      </c>
      <c r="S378" t="str">
        <f>IF(Table1[[#This Row],[Quality_pct]]&lt;96,"Below Spec","Ok")</f>
        <v>Ok</v>
      </c>
      <c r="T378" t="str">
        <f>IF(Table1[Steam_Consumed_t]&gt;$O$4383,"ABNORMAL","NORMAL")</f>
        <v>NORMAL</v>
      </c>
      <c r="U378" t="str">
        <f>IF(Table1[Power_Consumed_kWh]&gt;$P$4383,"ABNORMAL","NORMAL")</f>
        <v>NORMAL</v>
      </c>
      <c r="V378">
        <f>(Table1[[#This Row],[Target_Production_t]]/8)*Table1[[#This Row],[Downtime_hr]]</f>
        <v>2.9424999999999999</v>
      </c>
    </row>
    <row r="379" spans="1:22" x14ac:dyDescent="0.25">
      <c r="A379" s="1">
        <v>45689</v>
      </c>
      <c r="B379" s="1" t="str">
        <f>TEXT(Table1[[#This Row],[Date]],"mm")</f>
        <v>02</v>
      </c>
      <c r="C379" t="s">
        <v>22</v>
      </c>
      <c r="D379" t="s">
        <v>20</v>
      </c>
      <c r="E379">
        <v>35.020000000000003</v>
      </c>
      <c r="F379">
        <v>7.51</v>
      </c>
      <c r="G379">
        <v>0.49</v>
      </c>
      <c r="H379">
        <v>28.71</v>
      </c>
      <c r="I379">
        <v>27.64</v>
      </c>
      <c r="J379">
        <v>1.07</v>
      </c>
      <c r="K379">
        <v>96.29</v>
      </c>
      <c r="L379">
        <v>93.88</v>
      </c>
      <c r="M379">
        <v>94.03</v>
      </c>
      <c r="N379">
        <v>85</v>
      </c>
      <c r="O379">
        <v>32</v>
      </c>
      <c r="P379">
        <v>2659.09</v>
      </c>
      <c r="Q379" s="42">
        <f>Table1[[#This Row],[Steam_Consumed_t]]/Table1[[#This Row],[Production_t]]</f>
        <v>1.1145942180424939</v>
      </c>
      <c r="R379" s="37">
        <f>Table1[[#This Row],[Power_Consumed_kWh]]/Table1[[#This Row],[Production_t]]</f>
        <v>92.618948101706721</v>
      </c>
      <c r="S379" t="str">
        <f>IF(Table1[[#This Row],[Quality_pct]]&lt;96,"Below Spec","Ok")</f>
        <v>Ok</v>
      </c>
      <c r="T379" t="str">
        <f>IF(Table1[Steam_Consumed_t]&gt;$O$4383,"ABNORMAL","NORMAL")</f>
        <v>NORMAL</v>
      </c>
      <c r="U379" t="str">
        <f>IF(Table1[Power_Consumed_kWh]&gt;$P$4383,"ABNORMAL","NORMAL")</f>
        <v>NORMAL</v>
      </c>
      <c r="V379">
        <f>(Table1[[#This Row],[Target_Production_t]]/8)*Table1[[#This Row],[Downtime_hr]]</f>
        <v>2.1449750000000001</v>
      </c>
    </row>
    <row r="380" spans="1:22" x14ac:dyDescent="0.25">
      <c r="A380" s="1">
        <v>45689</v>
      </c>
      <c r="B380" s="1" t="str">
        <f>TEXT(Table1[[#This Row],[Date]],"mm")</f>
        <v>02</v>
      </c>
      <c r="C380" t="s">
        <v>17</v>
      </c>
      <c r="D380" t="s">
        <v>20</v>
      </c>
      <c r="E380">
        <v>40.85</v>
      </c>
      <c r="F380">
        <v>7.52</v>
      </c>
      <c r="G380">
        <v>0.48</v>
      </c>
      <c r="H380">
        <v>38.58</v>
      </c>
      <c r="I380">
        <v>37.46</v>
      </c>
      <c r="J380">
        <v>1.1200000000000001</v>
      </c>
      <c r="K380">
        <v>97.09</v>
      </c>
      <c r="L380">
        <v>94</v>
      </c>
      <c r="M380">
        <v>98.45</v>
      </c>
      <c r="N380">
        <v>89.85</v>
      </c>
      <c r="O380">
        <v>33.07</v>
      </c>
      <c r="P380">
        <v>3152.03</v>
      </c>
      <c r="Q380" s="42">
        <f>Table1[[#This Row],[Steam_Consumed_t]]/Table1[[#This Row],[Production_t]]</f>
        <v>0.85717988595127015</v>
      </c>
      <c r="R380" s="37">
        <f>Table1[[#This Row],[Power_Consumed_kWh]]/Table1[[#This Row],[Production_t]]</f>
        <v>81.701140487299128</v>
      </c>
      <c r="S380" t="str">
        <f>IF(Table1[[#This Row],[Quality_pct]]&lt;96,"Below Spec","Ok")</f>
        <v>Ok</v>
      </c>
      <c r="T380" t="str">
        <f>IF(Table1[Steam_Consumed_t]&gt;$O$4383,"ABNORMAL","NORMAL")</f>
        <v>NORMAL</v>
      </c>
      <c r="U380" t="str">
        <f>IF(Table1[Power_Consumed_kWh]&gt;$P$4383,"ABNORMAL","NORMAL")</f>
        <v>NORMAL</v>
      </c>
      <c r="V380">
        <f>(Table1[[#This Row],[Target_Production_t]]/8)*Table1[[#This Row],[Downtime_hr]]</f>
        <v>2.4510000000000001</v>
      </c>
    </row>
    <row r="381" spans="1:22" x14ac:dyDescent="0.25">
      <c r="A381" s="1">
        <v>45689</v>
      </c>
      <c r="B381" s="1" t="str">
        <f>TEXT(Table1[[#This Row],[Date]],"mm")</f>
        <v>02</v>
      </c>
      <c r="C381" t="s">
        <v>21</v>
      </c>
      <c r="D381" t="s">
        <v>20</v>
      </c>
      <c r="E381">
        <v>36.96</v>
      </c>
      <c r="F381">
        <v>7.62</v>
      </c>
      <c r="G381">
        <v>0.38</v>
      </c>
      <c r="H381">
        <v>34.119999999999997</v>
      </c>
      <c r="I381">
        <v>33.78</v>
      </c>
      <c r="J381">
        <v>0.33</v>
      </c>
      <c r="K381">
        <v>99.02</v>
      </c>
      <c r="L381">
        <v>95.25</v>
      </c>
      <c r="M381">
        <v>94.02</v>
      </c>
      <c r="N381">
        <v>88.68</v>
      </c>
      <c r="O381">
        <v>50.89</v>
      </c>
      <c r="P381">
        <v>4153.55</v>
      </c>
      <c r="Q381" s="42">
        <f>Table1[[#This Row],[Steam_Consumed_t]]/Table1[[#This Row],[Production_t]]</f>
        <v>1.4915005861664714</v>
      </c>
      <c r="R381" s="37">
        <f>Table1[[#This Row],[Power_Consumed_kWh]]/Table1[[#This Row],[Production_t]]</f>
        <v>121.73358733880424</v>
      </c>
      <c r="S381" t="str">
        <f>IF(Table1[[#This Row],[Quality_pct]]&lt;96,"Below Spec","Ok")</f>
        <v>Ok</v>
      </c>
      <c r="T381" t="str">
        <f>IF(Table1[Steam_Consumed_t]&gt;$O$4383,"ABNORMAL","NORMAL")</f>
        <v>NORMAL</v>
      </c>
      <c r="U381" t="str">
        <f>IF(Table1[Power_Consumed_kWh]&gt;$P$4383,"ABNORMAL","NORMAL")</f>
        <v>NORMAL</v>
      </c>
      <c r="V381">
        <f>(Table1[[#This Row],[Target_Production_t]]/8)*Table1[[#This Row],[Downtime_hr]]</f>
        <v>1.7556</v>
      </c>
    </row>
    <row r="382" spans="1:22" x14ac:dyDescent="0.25">
      <c r="A382" s="1">
        <v>45689</v>
      </c>
      <c r="B382" s="1" t="str">
        <f>TEXT(Table1[[#This Row],[Date]],"mm")</f>
        <v>02</v>
      </c>
      <c r="C382" t="s">
        <v>22</v>
      </c>
      <c r="D382" t="s">
        <v>19</v>
      </c>
      <c r="E382">
        <v>36.119999999999997</v>
      </c>
      <c r="F382">
        <v>7.7</v>
      </c>
      <c r="G382">
        <v>0.3</v>
      </c>
      <c r="H382">
        <v>35.159999999999997</v>
      </c>
      <c r="I382">
        <v>34.14</v>
      </c>
      <c r="J382">
        <v>1.02</v>
      </c>
      <c r="K382">
        <v>97.09</v>
      </c>
      <c r="L382">
        <v>96.25</v>
      </c>
      <c r="M382">
        <v>100.01</v>
      </c>
      <c r="N382">
        <v>93.46</v>
      </c>
      <c r="O382">
        <v>40.08</v>
      </c>
      <c r="P382">
        <v>3393.43</v>
      </c>
      <c r="Q382" s="42">
        <f>Table1[[#This Row],[Steam_Consumed_t]]/Table1[[#This Row],[Production_t]]</f>
        <v>1.1399317406143346</v>
      </c>
      <c r="R382" s="37">
        <f>Table1[[#This Row],[Power_Consumed_kWh]]/Table1[[#This Row],[Production_t]]</f>
        <v>96.513936291240057</v>
      </c>
      <c r="S382" t="str">
        <f>IF(Table1[[#This Row],[Quality_pct]]&lt;96,"Below Spec","Ok")</f>
        <v>Ok</v>
      </c>
      <c r="T382" t="str">
        <f>IF(Table1[Steam_Consumed_t]&gt;$O$4383,"ABNORMAL","NORMAL")</f>
        <v>NORMAL</v>
      </c>
      <c r="U382" t="str">
        <f>IF(Table1[Power_Consumed_kWh]&gt;$P$4383,"ABNORMAL","NORMAL")</f>
        <v>NORMAL</v>
      </c>
      <c r="V382">
        <f>(Table1[[#This Row],[Target_Production_t]]/8)*Table1[[#This Row],[Downtime_hr]]</f>
        <v>1.3544999999999998</v>
      </c>
    </row>
    <row r="383" spans="1:22" x14ac:dyDescent="0.25">
      <c r="A383" s="1">
        <v>45689</v>
      </c>
      <c r="B383" s="1" t="str">
        <f>TEXT(Table1[[#This Row],[Date]],"mm")</f>
        <v>02</v>
      </c>
      <c r="C383" t="s">
        <v>21</v>
      </c>
      <c r="D383" t="s">
        <v>18</v>
      </c>
      <c r="E383">
        <v>38.71</v>
      </c>
      <c r="F383">
        <v>7.78</v>
      </c>
      <c r="G383">
        <v>0.22</v>
      </c>
      <c r="H383">
        <v>35.42</v>
      </c>
      <c r="I383">
        <v>35.33</v>
      </c>
      <c r="J383">
        <v>0.1</v>
      </c>
      <c r="K383">
        <v>99.73</v>
      </c>
      <c r="L383">
        <v>97.25</v>
      </c>
      <c r="M383">
        <v>90.77</v>
      </c>
      <c r="N383">
        <v>88.03</v>
      </c>
      <c r="O383">
        <v>51.11</v>
      </c>
      <c r="P383">
        <v>4123.32</v>
      </c>
      <c r="Q383" s="42">
        <f>Table1[[#This Row],[Steam_Consumed_t]]/Table1[[#This Row],[Production_t]]</f>
        <v>1.4429700734048558</v>
      </c>
      <c r="R383" s="37">
        <f>Table1[[#This Row],[Power_Consumed_kWh]]/Table1[[#This Row],[Production_t]]</f>
        <v>116.41219649915301</v>
      </c>
      <c r="S383" t="str">
        <f>IF(Table1[[#This Row],[Quality_pct]]&lt;96,"Below Spec","Ok")</f>
        <v>Ok</v>
      </c>
      <c r="T383" t="str">
        <f>IF(Table1[Steam_Consumed_t]&gt;$O$4383,"ABNORMAL","NORMAL")</f>
        <v>NORMAL</v>
      </c>
      <c r="U383" t="str">
        <f>IF(Table1[Power_Consumed_kWh]&gt;$P$4383,"ABNORMAL","NORMAL")</f>
        <v>NORMAL</v>
      </c>
      <c r="V383">
        <f>(Table1[[#This Row],[Target_Production_t]]/8)*Table1[[#This Row],[Downtime_hr]]</f>
        <v>1.0645249999999999</v>
      </c>
    </row>
    <row r="384" spans="1:22" x14ac:dyDescent="0.25">
      <c r="A384" s="1">
        <v>45689</v>
      </c>
      <c r="B384" s="1" t="str">
        <f>TEXT(Table1[[#This Row],[Date]],"mm")</f>
        <v>02</v>
      </c>
      <c r="C384" t="s">
        <v>23</v>
      </c>
      <c r="D384" t="s">
        <v>18</v>
      </c>
      <c r="E384">
        <v>44.82</v>
      </c>
      <c r="F384">
        <v>7.84</v>
      </c>
      <c r="G384">
        <v>0.16</v>
      </c>
      <c r="H384">
        <v>43.81</v>
      </c>
      <c r="I384">
        <v>43.19</v>
      </c>
      <c r="J384">
        <v>0.63</v>
      </c>
      <c r="K384">
        <v>98.57</v>
      </c>
      <c r="L384">
        <v>98</v>
      </c>
      <c r="M384">
        <v>95.33</v>
      </c>
      <c r="N384">
        <v>92.09</v>
      </c>
      <c r="O384">
        <v>5.53</v>
      </c>
      <c r="P384">
        <v>1907.8</v>
      </c>
      <c r="Q384" s="42">
        <f>Table1[[#This Row],[Steam_Consumed_t]]/Table1[[#This Row],[Production_t]]</f>
        <v>0.1262268888381648</v>
      </c>
      <c r="R384" s="37">
        <f>Table1[[#This Row],[Power_Consumed_kWh]]/Table1[[#This Row],[Production_t]]</f>
        <v>43.547135357224377</v>
      </c>
      <c r="S384" t="str">
        <f>IF(Table1[[#This Row],[Quality_pct]]&lt;96,"Below Spec","Ok")</f>
        <v>Ok</v>
      </c>
      <c r="T384" t="str">
        <f>IF(Table1[Steam_Consumed_t]&gt;$O$4383,"ABNORMAL","NORMAL")</f>
        <v>NORMAL</v>
      </c>
      <c r="U384" t="str">
        <f>IF(Table1[Power_Consumed_kWh]&gt;$P$4383,"ABNORMAL","NORMAL")</f>
        <v>NORMAL</v>
      </c>
      <c r="V384">
        <f>(Table1[[#This Row],[Target_Production_t]]/8)*Table1[[#This Row],[Downtime_hr]]</f>
        <v>0.89639999999999997</v>
      </c>
    </row>
    <row r="385" spans="1:22" x14ac:dyDescent="0.25">
      <c r="A385" s="1">
        <v>45689</v>
      </c>
      <c r="B385" s="1" t="str">
        <f>TEXT(Table1[[#This Row],[Date]],"mm")</f>
        <v>02</v>
      </c>
      <c r="C385" t="s">
        <v>17</v>
      </c>
      <c r="D385" t="s">
        <v>19</v>
      </c>
      <c r="E385">
        <v>42.14</v>
      </c>
      <c r="F385">
        <v>7.95</v>
      </c>
      <c r="G385">
        <v>0.05</v>
      </c>
      <c r="H385">
        <v>38.81</v>
      </c>
      <c r="I385">
        <v>37.880000000000003</v>
      </c>
      <c r="J385">
        <v>0.93</v>
      </c>
      <c r="K385">
        <v>97.61</v>
      </c>
      <c r="L385">
        <v>99.38</v>
      </c>
      <c r="M385">
        <v>90.7</v>
      </c>
      <c r="N385">
        <v>87.98</v>
      </c>
      <c r="O385">
        <v>31.63</v>
      </c>
      <c r="P385">
        <v>3196.43</v>
      </c>
      <c r="Q385" s="42">
        <f>Table1[[#This Row],[Steam_Consumed_t]]/Table1[[#This Row],[Production_t]]</f>
        <v>0.81499613501674817</v>
      </c>
      <c r="R385" s="37">
        <f>Table1[[#This Row],[Power_Consumed_kWh]]/Table1[[#This Row],[Production_t]]</f>
        <v>82.36098943571244</v>
      </c>
      <c r="S385" t="str">
        <f>IF(Table1[[#This Row],[Quality_pct]]&lt;96,"Below Spec","Ok")</f>
        <v>Ok</v>
      </c>
      <c r="T385" t="str">
        <f>IF(Table1[Steam_Consumed_t]&gt;$O$4383,"ABNORMAL","NORMAL")</f>
        <v>NORMAL</v>
      </c>
      <c r="U385" t="str">
        <f>IF(Table1[Power_Consumed_kWh]&gt;$P$4383,"ABNORMAL","NORMAL")</f>
        <v>NORMAL</v>
      </c>
      <c r="V385">
        <f>(Table1[[#This Row],[Target_Production_t]]/8)*Table1[[#This Row],[Downtime_hr]]</f>
        <v>0.26337500000000003</v>
      </c>
    </row>
    <row r="386" spans="1:22" x14ac:dyDescent="0.25">
      <c r="A386" s="1">
        <v>45690</v>
      </c>
      <c r="B386" s="1" t="str">
        <f>TEXT(Table1[[#This Row],[Date]],"mm")</f>
        <v>02</v>
      </c>
      <c r="C386" t="s">
        <v>22</v>
      </c>
      <c r="D386" t="s">
        <v>19</v>
      </c>
      <c r="E386">
        <v>35.29</v>
      </c>
      <c r="F386">
        <v>7.23</v>
      </c>
      <c r="G386">
        <v>0.77</v>
      </c>
      <c r="H386">
        <v>30.39</v>
      </c>
      <c r="I386">
        <v>29.39</v>
      </c>
      <c r="J386">
        <v>1</v>
      </c>
      <c r="K386">
        <v>96.7</v>
      </c>
      <c r="L386">
        <v>90.38</v>
      </c>
      <c r="M386">
        <v>93.91</v>
      </c>
      <c r="N386">
        <v>82.07</v>
      </c>
      <c r="O386">
        <v>34.43</v>
      </c>
      <c r="P386">
        <v>2848.72</v>
      </c>
      <c r="Q386" s="42">
        <f>Table1[[#This Row],[Steam_Consumed_t]]/Table1[[#This Row],[Production_t]]</f>
        <v>1.1329384666008555</v>
      </c>
      <c r="R386" s="37">
        <f>Table1[[#This Row],[Power_Consumed_kWh]]/Table1[[#This Row],[Production_t]]</f>
        <v>93.738729845343855</v>
      </c>
      <c r="S386" t="str">
        <f>IF(Table1[[#This Row],[Quality_pct]]&lt;96,"Below Spec","Ok")</f>
        <v>Ok</v>
      </c>
      <c r="T386" t="str">
        <f>IF(Table1[Steam_Consumed_t]&gt;$O$4383,"ABNORMAL","NORMAL")</f>
        <v>NORMAL</v>
      </c>
      <c r="U386" t="str">
        <f>IF(Table1[Power_Consumed_kWh]&gt;$P$4383,"ABNORMAL","NORMAL")</f>
        <v>NORMAL</v>
      </c>
      <c r="V386">
        <f>(Table1[[#This Row],[Target_Production_t]]/8)*Table1[[#This Row],[Downtime_hr]]</f>
        <v>3.3966625000000001</v>
      </c>
    </row>
    <row r="387" spans="1:22" x14ac:dyDescent="0.25">
      <c r="A387" s="1">
        <v>45690</v>
      </c>
      <c r="B387" s="1" t="str">
        <f>TEXT(Table1[[#This Row],[Date]],"mm")</f>
        <v>02</v>
      </c>
      <c r="C387" t="s">
        <v>22</v>
      </c>
      <c r="D387" t="s">
        <v>20</v>
      </c>
      <c r="E387">
        <v>34.22</v>
      </c>
      <c r="F387">
        <v>7.47</v>
      </c>
      <c r="G387">
        <v>0.53</v>
      </c>
      <c r="H387">
        <v>29.6</v>
      </c>
      <c r="I387">
        <v>28.41</v>
      </c>
      <c r="J387">
        <v>1.19</v>
      </c>
      <c r="K387">
        <v>95.98</v>
      </c>
      <c r="L387">
        <v>93.38</v>
      </c>
      <c r="M387">
        <v>95.26</v>
      </c>
      <c r="N387">
        <v>85.37</v>
      </c>
      <c r="O387">
        <v>32.61</v>
      </c>
      <c r="P387">
        <v>2847.93</v>
      </c>
      <c r="Q387" s="42">
        <f>Table1[[#This Row],[Steam_Consumed_t]]/Table1[[#This Row],[Production_t]]</f>
        <v>1.1016891891891891</v>
      </c>
      <c r="R387" s="37">
        <f>Table1[[#This Row],[Power_Consumed_kWh]]/Table1[[#This Row],[Production_t]]</f>
        <v>96.213851351351337</v>
      </c>
      <c r="S387" t="str">
        <f>IF(Table1[[#This Row],[Quality_pct]]&lt;96,"Below Spec","Ok")</f>
        <v>Below Spec</v>
      </c>
      <c r="T387" t="str">
        <f>IF(Table1[Steam_Consumed_t]&gt;$O$4383,"ABNORMAL","NORMAL")</f>
        <v>NORMAL</v>
      </c>
      <c r="U387" t="str">
        <f>IF(Table1[Power_Consumed_kWh]&gt;$P$4383,"ABNORMAL","NORMAL")</f>
        <v>NORMAL</v>
      </c>
      <c r="V387">
        <f>(Table1[[#This Row],[Target_Production_t]]/8)*Table1[[#This Row],[Downtime_hr]]</f>
        <v>2.2670750000000002</v>
      </c>
    </row>
    <row r="388" spans="1:22" x14ac:dyDescent="0.25">
      <c r="A388" s="1">
        <v>45690</v>
      </c>
      <c r="B388" s="1" t="str">
        <f>TEXT(Table1[[#This Row],[Date]],"mm")</f>
        <v>02</v>
      </c>
      <c r="C388" t="s">
        <v>21</v>
      </c>
      <c r="D388" t="s">
        <v>20</v>
      </c>
      <c r="E388">
        <v>36.119999999999997</v>
      </c>
      <c r="F388">
        <v>7.48</v>
      </c>
      <c r="G388">
        <v>0.52</v>
      </c>
      <c r="H388">
        <v>30.63</v>
      </c>
      <c r="I388">
        <v>30.49</v>
      </c>
      <c r="J388">
        <v>0.14000000000000001</v>
      </c>
      <c r="K388">
        <v>99.54</v>
      </c>
      <c r="L388">
        <v>93.5</v>
      </c>
      <c r="M388">
        <v>96.39</v>
      </c>
      <c r="N388">
        <v>89.71</v>
      </c>
      <c r="O388">
        <v>45.7</v>
      </c>
      <c r="P388">
        <v>3544.56</v>
      </c>
      <c r="Q388" s="42">
        <f>Table1[[#This Row],[Steam_Consumed_t]]/Table1[[#This Row],[Production_t]]</f>
        <v>1.4920013059092394</v>
      </c>
      <c r="R388" s="37">
        <f>Table1[[#This Row],[Power_Consumed_kWh]]/Table1[[#This Row],[Production_t]]</f>
        <v>115.72184133202742</v>
      </c>
      <c r="S388" t="str">
        <f>IF(Table1[[#This Row],[Quality_pct]]&lt;96,"Below Spec","Ok")</f>
        <v>Ok</v>
      </c>
      <c r="T388" t="str">
        <f>IF(Table1[Steam_Consumed_t]&gt;$O$4383,"ABNORMAL","NORMAL")</f>
        <v>NORMAL</v>
      </c>
      <c r="U388" t="str">
        <f>IF(Table1[Power_Consumed_kWh]&gt;$P$4383,"ABNORMAL","NORMAL")</f>
        <v>NORMAL</v>
      </c>
      <c r="V388">
        <f>(Table1[[#This Row],[Target_Production_t]]/8)*Table1[[#This Row],[Downtime_hr]]</f>
        <v>2.3477999999999999</v>
      </c>
    </row>
    <row r="389" spans="1:22" x14ac:dyDescent="0.25">
      <c r="A389" s="1">
        <v>45690</v>
      </c>
      <c r="B389" s="1" t="str">
        <f>TEXT(Table1[[#This Row],[Date]],"mm")</f>
        <v>02</v>
      </c>
      <c r="C389" t="s">
        <v>17</v>
      </c>
      <c r="D389" t="s">
        <v>20</v>
      </c>
      <c r="E389">
        <v>39.92</v>
      </c>
      <c r="F389">
        <v>7.52</v>
      </c>
      <c r="G389">
        <v>0.48</v>
      </c>
      <c r="H389">
        <v>31.87</v>
      </c>
      <c r="I389">
        <v>31.53</v>
      </c>
      <c r="J389">
        <v>0.34</v>
      </c>
      <c r="K389">
        <v>98.94</v>
      </c>
      <c r="L389">
        <v>94</v>
      </c>
      <c r="M389">
        <v>93.93</v>
      </c>
      <c r="N389">
        <v>87.36</v>
      </c>
      <c r="O389">
        <v>27.11</v>
      </c>
      <c r="P389">
        <v>2502.69</v>
      </c>
      <c r="Q389" s="42">
        <f>Table1[[#This Row],[Steam_Consumed_t]]/Table1[[#This Row],[Production_t]]</f>
        <v>0.85064323815500464</v>
      </c>
      <c r="R389" s="37">
        <f>Table1[[#This Row],[Power_Consumed_kWh]]/Table1[[#This Row],[Production_t]]</f>
        <v>78.528082836523382</v>
      </c>
      <c r="S389" t="str">
        <f>IF(Table1[[#This Row],[Quality_pct]]&lt;96,"Below Spec","Ok")</f>
        <v>Ok</v>
      </c>
      <c r="T389" t="str">
        <f>IF(Table1[Steam_Consumed_t]&gt;$O$4383,"ABNORMAL","NORMAL")</f>
        <v>NORMAL</v>
      </c>
      <c r="U389" t="str">
        <f>IF(Table1[Power_Consumed_kWh]&gt;$P$4383,"ABNORMAL","NORMAL")</f>
        <v>NORMAL</v>
      </c>
      <c r="V389">
        <f>(Table1[[#This Row],[Target_Production_t]]/8)*Table1[[#This Row],[Downtime_hr]]</f>
        <v>2.3952</v>
      </c>
    </row>
    <row r="390" spans="1:22" x14ac:dyDescent="0.25">
      <c r="A390" s="1">
        <v>45690</v>
      </c>
      <c r="B390" s="1" t="str">
        <f>TEXT(Table1[[#This Row],[Date]],"mm")</f>
        <v>02</v>
      </c>
      <c r="C390" t="s">
        <v>17</v>
      </c>
      <c r="D390" t="s">
        <v>18</v>
      </c>
      <c r="E390">
        <v>41.8</v>
      </c>
      <c r="F390">
        <v>7.53</v>
      </c>
      <c r="G390">
        <v>0.47</v>
      </c>
      <c r="H390">
        <v>37.79</v>
      </c>
      <c r="I390">
        <v>36.950000000000003</v>
      </c>
      <c r="J390">
        <v>0.84</v>
      </c>
      <c r="K390">
        <v>97.78</v>
      </c>
      <c r="L390">
        <v>94.12</v>
      </c>
      <c r="M390">
        <v>94.64</v>
      </c>
      <c r="N390">
        <v>87.1</v>
      </c>
      <c r="O390">
        <v>31.67</v>
      </c>
      <c r="P390">
        <v>3115.93</v>
      </c>
      <c r="Q390" s="42">
        <f>Table1[[#This Row],[Steam_Consumed_t]]/Table1[[#This Row],[Production_t]]</f>
        <v>0.83805239481344274</v>
      </c>
      <c r="R390" s="37">
        <f>Table1[[#This Row],[Power_Consumed_kWh]]/Table1[[#This Row],[Production_t]]</f>
        <v>82.453823762900242</v>
      </c>
      <c r="S390" t="str">
        <f>IF(Table1[[#This Row],[Quality_pct]]&lt;96,"Below Spec","Ok")</f>
        <v>Ok</v>
      </c>
      <c r="T390" t="str">
        <f>IF(Table1[Steam_Consumed_t]&gt;$O$4383,"ABNORMAL","NORMAL")</f>
        <v>NORMAL</v>
      </c>
      <c r="U390" t="str">
        <f>IF(Table1[Power_Consumed_kWh]&gt;$P$4383,"ABNORMAL","NORMAL")</f>
        <v>NORMAL</v>
      </c>
      <c r="V390">
        <f>(Table1[[#This Row],[Target_Production_t]]/8)*Table1[[#This Row],[Downtime_hr]]</f>
        <v>2.4557499999999997</v>
      </c>
    </row>
    <row r="391" spans="1:22" x14ac:dyDescent="0.25">
      <c r="A391" s="1">
        <v>45690</v>
      </c>
      <c r="B391" s="1" t="str">
        <f>TEXT(Table1[[#This Row],[Date]],"mm")</f>
        <v>02</v>
      </c>
      <c r="C391" t="s">
        <v>21</v>
      </c>
      <c r="D391" t="s">
        <v>18</v>
      </c>
      <c r="E391">
        <v>37.82</v>
      </c>
      <c r="F391">
        <v>7.56</v>
      </c>
      <c r="G391">
        <v>0.44</v>
      </c>
      <c r="H391">
        <v>28.02</v>
      </c>
      <c r="I391">
        <v>28.02</v>
      </c>
      <c r="J391">
        <v>0</v>
      </c>
      <c r="K391">
        <v>100</v>
      </c>
      <c r="L391">
        <v>94.5</v>
      </c>
      <c r="M391">
        <v>93.83</v>
      </c>
      <c r="N391">
        <v>88.67</v>
      </c>
      <c r="O391">
        <v>40</v>
      </c>
      <c r="P391">
        <v>3307.91</v>
      </c>
      <c r="Q391" s="42">
        <f>Table1[[#This Row],[Steam_Consumed_t]]/Table1[[#This Row],[Production_t]]</f>
        <v>1.4275517487508922</v>
      </c>
      <c r="R391" s="37">
        <f>Table1[[#This Row],[Power_Consumed_kWh]]/Table1[[#This Row],[Production_t]]</f>
        <v>118.0553176302641</v>
      </c>
      <c r="S391" t="str">
        <f>IF(Table1[[#This Row],[Quality_pct]]&lt;96,"Below Spec","Ok")</f>
        <v>Ok</v>
      </c>
      <c r="T391" t="str">
        <f>IF(Table1[Steam_Consumed_t]&gt;$O$4383,"ABNORMAL","NORMAL")</f>
        <v>NORMAL</v>
      </c>
      <c r="U391" t="str">
        <f>IF(Table1[Power_Consumed_kWh]&gt;$P$4383,"ABNORMAL","NORMAL")</f>
        <v>NORMAL</v>
      </c>
      <c r="V391">
        <f>(Table1[[#This Row],[Target_Production_t]]/8)*Table1[[#This Row],[Downtime_hr]]</f>
        <v>2.0800999999999998</v>
      </c>
    </row>
    <row r="392" spans="1:22" x14ac:dyDescent="0.25">
      <c r="A392" s="1">
        <v>45690</v>
      </c>
      <c r="B392" s="1" t="str">
        <f>TEXT(Table1[[#This Row],[Date]],"mm")</f>
        <v>02</v>
      </c>
      <c r="C392" t="s">
        <v>23</v>
      </c>
      <c r="D392" t="s">
        <v>20</v>
      </c>
      <c r="E392">
        <v>41.82</v>
      </c>
      <c r="F392">
        <v>7.58</v>
      </c>
      <c r="G392">
        <v>0.42</v>
      </c>
      <c r="H392">
        <v>36.020000000000003</v>
      </c>
      <c r="I392">
        <v>36.020000000000003</v>
      </c>
      <c r="J392">
        <v>0</v>
      </c>
      <c r="K392">
        <v>100</v>
      </c>
      <c r="L392">
        <v>94.75</v>
      </c>
      <c r="M392">
        <v>96.81</v>
      </c>
      <c r="N392">
        <v>91.73</v>
      </c>
      <c r="O392">
        <v>6.44</v>
      </c>
      <c r="P392">
        <v>1485.12</v>
      </c>
      <c r="Q392" s="42">
        <f>Table1[[#This Row],[Steam_Consumed_t]]/Table1[[#This Row],[Production_t]]</f>
        <v>0.1787895613548029</v>
      </c>
      <c r="R392" s="37">
        <f>Table1[[#This Row],[Power_Consumed_kWh]]/Table1[[#This Row],[Production_t]]</f>
        <v>41.230427540255405</v>
      </c>
      <c r="S392" t="str">
        <f>IF(Table1[[#This Row],[Quality_pct]]&lt;96,"Below Spec","Ok")</f>
        <v>Ok</v>
      </c>
      <c r="T392" t="str">
        <f>IF(Table1[Steam_Consumed_t]&gt;$O$4383,"ABNORMAL","NORMAL")</f>
        <v>NORMAL</v>
      </c>
      <c r="U392" t="str">
        <f>IF(Table1[Power_Consumed_kWh]&gt;$P$4383,"ABNORMAL","NORMAL")</f>
        <v>NORMAL</v>
      </c>
      <c r="V392">
        <f>(Table1[[#This Row],[Target_Production_t]]/8)*Table1[[#This Row],[Downtime_hr]]</f>
        <v>2.1955499999999999</v>
      </c>
    </row>
    <row r="393" spans="1:22" x14ac:dyDescent="0.25">
      <c r="A393" s="1">
        <v>45690</v>
      </c>
      <c r="B393" s="1" t="str">
        <f>TEXT(Table1[[#This Row],[Date]],"mm")</f>
        <v>02</v>
      </c>
      <c r="C393" t="s">
        <v>23</v>
      </c>
      <c r="D393" t="s">
        <v>19</v>
      </c>
      <c r="E393">
        <v>43.13</v>
      </c>
      <c r="F393">
        <v>7.65</v>
      </c>
      <c r="G393">
        <v>0.35</v>
      </c>
      <c r="H393">
        <v>40.56</v>
      </c>
      <c r="I393">
        <v>40.04</v>
      </c>
      <c r="J393">
        <v>0.52</v>
      </c>
      <c r="K393">
        <v>98.72</v>
      </c>
      <c r="L393">
        <v>95.62</v>
      </c>
      <c r="M393">
        <v>92.32</v>
      </c>
      <c r="N393">
        <v>87.15</v>
      </c>
      <c r="O393">
        <v>4.8</v>
      </c>
      <c r="P393">
        <v>1748.07</v>
      </c>
      <c r="Q393" s="42">
        <f>Table1[[#This Row],[Steam_Consumed_t]]/Table1[[#This Row],[Production_t]]</f>
        <v>0.11834319526627218</v>
      </c>
      <c r="R393" s="37">
        <f>Table1[[#This Row],[Power_Consumed_kWh]]/Table1[[#This Row],[Production_t]]</f>
        <v>43.098372781065088</v>
      </c>
      <c r="S393" t="str">
        <f>IF(Table1[[#This Row],[Quality_pct]]&lt;96,"Below Spec","Ok")</f>
        <v>Ok</v>
      </c>
      <c r="T393" t="str">
        <f>IF(Table1[Steam_Consumed_t]&gt;$O$4383,"ABNORMAL","NORMAL")</f>
        <v>NORMAL</v>
      </c>
      <c r="U393" t="str">
        <f>IF(Table1[Power_Consumed_kWh]&gt;$P$4383,"ABNORMAL","NORMAL")</f>
        <v>NORMAL</v>
      </c>
      <c r="V393">
        <f>(Table1[[#This Row],[Target_Production_t]]/8)*Table1[[#This Row],[Downtime_hr]]</f>
        <v>1.8869374999999999</v>
      </c>
    </row>
    <row r="394" spans="1:22" x14ac:dyDescent="0.25">
      <c r="A394" s="1">
        <v>45690</v>
      </c>
      <c r="B394" s="1" t="str">
        <f>TEXT(Table1[[#This Row],[Date]],"mm")</f>
        <v>02</v>
      </c>
      <c r="C394" t="s">
        <v>22</v>
      </c>
      <c r="D394" t="s">
        <v>18</v>
      </c>
      <c r="E394">
        <v>35.83</v>
      </c>
      <c r="F394">
        <v>7.73</v>
      </c>
      <c r="G394">
        <v>0.27</v>
      </c>
      <c r="H394">
        <v>33.89</v>
      </c>
      <c r="I394">
        <v>33.01</v>
      </c>
      <c r="J394">
        <v>0.87</v>
      </c>
      <c r="K394">
        <v>97.42</v>
      </c>
      <c r="L394">
        <v>96.62</v>
      </c>
      <c r="M394">
        <v>95.08</v>
      </c>
      <c r="N394">
        <v>89.5</v>
      </c>
      <c r="O394">
        <v>37.380000000000003</v>
      </c>
      <c r="P394">
        <v>3276.19</v>
      </c>
      <c r="Q394" s="42">
        <f>Table1[[#This Row],[Steam_Consumed_t]]/Table1[[#This Row],[Production_t]]</f>
        <v>1.1029802301563885</v>
      </c>
      <c r="R394" s="37">
        <f>Table1[[#This Row],[Power_Consumed_kWh]]/Table1[[#This Row],[Production_t]]</f>
        <v>96.671289465919145</v>
      </c>
      <c r="S394" t="str">
        <f>IF(Table1[[#This Row],[Quality_pct]]&lt;96,"Below Spec","Ok")</f>
        <v>Ok</v>
      </c>
      <c r="T394" t="str">
        <f>IF(Table1[Steam_Consumed_t]&gt;$O$4383,"ABNORMAL","NORMAL")</f>
        <v>NORMAL</v>
      </c>
      <c r="U394" t="str">
        <f>IF(Table1[Power_Consumed_kWh]&gt;$P$4383,"ABNORMAL","NORMAL")</f>
        <v>NORMAL</v>
      </c>
      <c r="V394">
        <f>(Table1[[#This Row],[Target_Production_t]]/8)*Table1[[#This Row],[Downtime_hr]]</f>
        <v>1.2092625000000001</v>
      </c>
    </row>
    <row r="395" spans="1:22" x14ac:dyDescent="0.25">
      <c r="A395" s="1">
        <v>45690</v>
      </c>
      <c r="B395" s="1" t="str">
        <f>TEXT(Table1[[#This Row],[Date]],"mm")</f>
        <v>02</v>
      </c>
      <c r="C395" t="s">
        <v>23</v>
      </c>
      <c r="D395" t="s">
        <v>18</v>
      </c>
      <c r="E395">
        <v>43.79</v>
      </c>
      <c r="F395">
        <v>7.85</v>
      </c>
      <c r="G395">
        <v>0.15</v>
      </c>
      <c r="H395">
        <v>39.53</v>
      </c>
      <c r="I395">
        <v>38.799999999999997</v>
      </c>
      <c r="J395">
        <v>0.73</v>
      </c>
      <c r="K395">
        <v>98.15</v>
      </c>
      <c r="L395">
        <v>98.12</v>
      </c>
      <c r="M395">
        <v>90.02</v>
      </c>
      <c r="N395">
        <v>86.69</v>
      </c>
      <c r="O395">
        <v>2.73</v>
      </c>
      <c r="P395">
        <v>1501.61</v>
      </c>
      <c r="Q395" s="42">
        <f>Table1[[#This Row],[Steam_Consumed_t]]/Table1[[#This Row],[Production_t]]</f>
        <v>6.9061472299519353E-2</v>
      </c>
      <c r="R395" s="37">
        <f>Table1[[#This Row],[Power_Consumed_kWh]]/Table1[[#This Row],[Production_t]]</f>
        <v>37.986592461421701</v>
      </c>
      <c r="S395" t="str">
        <f>IF(Table1[[#This Row],[Quality_pct]]&lt;96,"Below Spec","Ok")</f>
        <v>Ok</v>
      </c>
      <c r="T395" t="str">
        <f>IF(Table1[Steam_Consumed_t]&gt;$O$4383,"ABNORMAL","NORMAL")</f>
        <v>NORMAL</v>
      </c>
      <c r="U395" t="str">
        <f>IF(Table1[Power_Consumed_kWh]&gt;$P$4383,"ABNORMAL","NORMAL")</f>
        <v>NORMAL</v>
      </c>
      <c r="V395">
        <f>(Table1[[#This Row],[Target_Production_t]]/8)*Table1[[#This Row],[Downtime_hr]]</f>
        <v>0.82106249999999992</v>
      </c>
    </row>
    <row r="396" spans="1:22" x14ac:dyDescent="0.25">
      <c r="A396" s="1">
        <v>45690</v>
      </c>
      <c r="B396" s="1" t="str">
        <f>TEXT(Table1[[#This Row],[Date]],"mm")</f>
        <v>02</v>
      </c>
      <c r="C396" t="s">
        <v>21</v>
      </c>
      <c r="D396" t="s">
        <v>19</v>
      </c>
      <c r="E396">
        <v>37.25</v>
      </c>
      <c r="F396">
        <v>7.89</v>
      </c>
      <c r="G396">
        <v>0.11</v>
      </c>
      <c r="H396">
        <v>32.26</v>
      </c>
      <c r="I396">
        <v>31.8</v>
      </c>
      <c r="J396">
        <v>0.46</v>
      </c>
      <c r="K396">
        <v>98.57</v>
      </c>
      <c r="L396">
        <v>98.62</v>
      </c>
      <c r="M396">
        <v>103</v>
      </c>
      <c r="N396">
        <v>100.13</v>
      </c>
      <c r="O396">
        <v>47.22</v>
      </c>
      <c r="P396">
        <v>3743.49</v>
      </c>
      <c r="Q396" s="42">
        <f>Table1[[#This Row],[Steam_Consumed_t]]/Table1[[#This Row],[Production_t]]</f>
        <v>1.463732176069436</v>
      </c>
      <c r="R396" s="37">
        <f>Table1[[#This Row],[Power_Consumed_kWh]]/Table1[[#This Row],[Production_t]]</f>
        <v>116.04122752634842</v>
      </c>
      <c r="S396" t="str">
        <f>IF(Table1[[#This Row],[Quality_pct]]&lt;96,"Below Spec","Ok")</f>
        <v>Ok</v>
      </c>
      <c r="T396" t="str">
        <f>IF(Table1[Steam_Consumed_t]&gt;$O$4383,"ABNORMAL","NORMAL")</f>
        <v>NORMAL</v>
      </c>
      <c r="U396" t="str">
        <f>IF(Table1[Power_Consumed_kWh]&gt;$P$4383,"ABNORMAL","NORMAL")</f>
        <v>NORMAL</v>
      </c>
      <c r="V396">
        <f>(Table1[[#This Row],[Target_Production_t]]/8)*Table1[[#This Row],[Downtime_hr]]</f>
        <v>0.51218750000000002</v>
      </c>
    </row>
    <row r="397" spans="1:22" x14ac:dyDescent="0.25">
      <c r="A397" s="1">
        <v>45690</v>
      </c>
      <c r="B397" s="1" t="str">
        <f>TEXT(Table1[[#This Row],[Date]],"mm")</f>
        <v>02</v>
      </c>
      <c r="C397" t="s">
        <v>17</v>
      </c>
      <c r="D397" t="s">
        <v>19</v>
      </c>
      <c r="E397">
        <v>41.17</v>
      </c>
      <c r="F397">
        <v>7.9</v>
      </c>
      <c r="G397">
        <v>0.1</v>
      </c>
      <c r="H397">
        <v>39.11</v>
      </c>
      <c r="I397">
        <v>38.17</v>
      </c>
      <c r="J397">
        <v>0.95</v>
      </c>
      <c r="K397">
        <v>97.58</v>
      </c>
      <c r="L397">
        <v>98.75</v>
      </c>
      <c r="M397">
        <v>96.92</v>
      </c>
      <c r="N397">
        <v>93.4</v>
      </c>
      <c r="O397">
        <v>34.31</v>
      </c>
      <c r="P397">
        <v>3230.31</v>
      </c>
      <c r="Q397" s="42">
        <f>Table1[[#This Row],[Steam_Consumed_t]]/Table1[[#This Row],[Production_t]]</f>
        <v>0.87726924060342626</v>
      </c>
      <c r="R397" s="37">
        <f>Table1[[#This Row],[Power_Consumed_kWh]]/Table1[[#This Row],[Production_t]]</f>
        <v>82.595499872155457</v>
      </c>
      <c r="S397" t="str">
        <f>IF(Table1[[#This Row],[Quality_pct]]&lt;96,"Below Spec","Ok")</f>
        <v>Ok</v>
      </c>
      <c r="T397" t="str">
        <f>IF(Table1[Steam_Consumed_t]&gt;$O$4383,"ABNORMAL","NORMAL")</f>
        <v>NORMAL</v>
      </c>
      <c r="U397" t="str">
        <f>IF(Table1[Power_Consumed_kWh]&gt;$P$4383,"ABNORMAL","NORMAL")</f>
        <v>NORMAL</v>
      </c>
      <c r="V397">
        <f>(Table1[[#This Row],[Target_Production_t]]/8)*Table1[[#This Row],[Downtime_hr]]</f>
        <v>0.514625</v>
      </c>
    </row>
    <row r="398" spans="1:22" x14ac:dyDescent="0.25">
      <c r="A398" s="1">
        <v>45691</v>
      </c>
      <c r="B398" s="1" t="str">
        <f>TEXT(Table1[[#This Row],[Date]],"mm")</f>
        <v>02</v>
      </c>
      <c r="C398" t="s">
        <v>22</v>
      </c>
      <c r="D398" t="s">
        <v>19</v>
      </c>
      <c r="E398">
        <v>36.21</v>
      </c>
      <c r="F398">
        <v>5.52</v>
      </c>
      <c r="G398">
        <v>2.48</v>
      </c>
      <c r="H398">
        <v>24.12</v>
      </c>
      <c r="I398">
        <v>23.68</v>
      </c>
      <c r="J398">
        <v>0.44</v>
      </c>
      <c r="K398">
        <v>98.18</v>
      </c>
      <c r="L398">
        <v>69</v>
      </c>
      <c r="M398">
        <v>98.04</v>
      </c>
      <c r="N398">
        <v>66.41</v>
      </c>
      <c r="O398">
        <v>27.36</v>
      </c>
      <c r="P398">
        <v>2390.62</v>
      </c>
      <c r="Q398" s="42">
        <f>Table1[[#This Row],[Steam_Consumed_t]]/Table1[[#This Row],[Production_t]]</f>
        <v>1.1343283582089552</v>
      </c>
      <c r="R398" s="37">
        <f>Table1[[#This Row],[Power_Consumed_kWh]]/Table1[[#This Row],[Production_t]]</f>
        <v>99.11359867330016</v>
      </c>
      <c r="S398" t="str">
        <f>IF(Table1[[#This Row],[Quality_pct]]&lt;96,"Below Spec","Ok")</f>
        <v>Ok</v>
      </c>
      <c r="T398" t="str">
        <f>IF(Table1[Steam_Consumed_t]&gt;$O$4383,"ABNORMAL","NORMAL")</f>
        <v>NORMAL</v>
      </c>
      <c r="U398" t="str">
        <f>IF(Table1[Power_Consumed_kWh]&gt;$P$4383,"ABNORMAL","NORMAL")</f>
        <v>NORMAL</v>
      </c>
      <c r="V398">
        <f>(Table1[[#This Row],[Target_Production_t]]/8)*Table1[[#This Row],[Downtime_hr]]</f>
        <v>11.225099999999999</v>
      </c>
    </row>
    <row r="399" spans="1:22" x14ac:dyDescent="0.25">
      <c r="A399" s="1">
        <v>45691</v>
      </c>
      <c r="B399" s="1" t="str">
        <f>TEXT(Table1[[#This Row],[Date]],"mm")</f>
        <v>02</v>
      </c>
      <c r="C399" t="s">
        <v>21</v>
      </c>
      <c r="D399" t="s">
        <v>20</v>
      </c>
      <c r="E399">
        <v>37.06</v>
      </c>
      <c r="F399">
        <v>7.21</v>
      </c>
      <c r="G399">
        <v>0.79</v>
      </c>
      <c r="H399">
        <v>32.71</v>
      </c>
      <c r="I399">
        <v>31.97</v>
      </c>
      <c r="J399">
        <v>0.74</v>
      </c>
      <c r="K399">
        <v>97.74</v>
      </c>
      <c r="L399">
        <v>90.12</v>
      </c>
      <c r="M399">
        <v>94.21</v>
      </c>
      <c r="N399">
        <v>82.99</v>
      </c>
      <c r="O399">
        <v>47.57</v>
      </c>
      <c r="P399">
        <v>3855.66</v>
      </c>
      <c r="Q399" s="42">
        <f>Table1[[#This Row],[Steam_Consumed_t]]/Table1[[#This Row],[Production_t]]</f>
        <v>1.454295322531336</v>
      </c>
      <c r="R399" s="37">
        <f>Table1[[#This Row],[Power_Consumed_kWh]]/Table1[[#This Row],[Production_t]]</f>
        <v>117.87404463466829</v>
      </c>
      <c r="S399" t="str">
        <f>IF(Table1[[#This Row],[Quality_pct]]&lt;96,"Below Spec","Ok")</f>
        <v>Ok</v>
      </c>
      <c r="T399" t="str">
        <f>IF(Table1[Steam_Consumed_t]&gt;$O$4383,"ABNORMAL","NORMAL")</f>
        <v>NORMAL</v>
      </c>
      <c r="U399" t="str">
        <f>IF(Table1[Power_Consumed_kWh]&gt;$P$4383,"ABNORMAL","NORMAL")</f>
        <v>NORMAL</v>
      </c>
      <c r="V399">
        <f>(Table1[[#This Row],[Target_Production_t]]/8)*Table1[[#This Row],[Downtime_hr]]</f>
        <v>3.6596750000000005</v>
      </c>
    </row>
    <row r="400" spans="1:22" x14ac:dyDescent="0.25">
      <c r="A400" s="1">
        <v>45691</v>
      </c>
      <c r="B400" s="1" t="str">
        <f>TEXT(Table1[[#This Row],[Date]],"mm")</f>
        <v>02</v>
      </c>
      <c r="C400" t="s">
        <v>22</v>
      </c>
      <c r="D400" t="s">
        <v>18</v>
      </c>
      <c r="E400">
        <v>36.76</v>
      </c>
      <c r="F400">
        <v>7.26</v>
      </c>
      <c r="G400">
        <v>0.74</v>
      </c>
      <c r="H400">
        <v>29.56</v>
      </c>
      <c r="I400">
        <v>28.97</v>
      </c>
      <c r="J400">
        <v>0.6</v>
      </c>
      <c r="K400">
        <v>97.98</v>
      </c>
      <c r="L400">
        <v>90.75</v>
      </c>
      <c r="M400">
        <v>96.84</v>
      </c>
      <c r="N400">
        <v>86.11</v>
      </c>
      <c r="O400">
        <v>30.78</v>
      </c>
      <c r="P400">
        <v>2833.59</v>
      </c>
      <c r="Q400" s="42">
        <f>Table1[[#This Row],[Steam_Consumed_t]]/Table1[[#This Row],[Production_t]]</f>
        <v>1.0412719891745603</v>
      </c>
      <c r="R400" s="37">
        <f>Table1[[#This Row],[Power_Consumed_kWh]]/Table1[[#This Row],[Production_t]]</f>
        <v>95.858930987821395</v>
      </c>
      <c r="S400" t="str">
        <f>IF(Table1[[#This Row],[Quality_pct]]&lt;96,"Below Spec","Ok")</f>
        <v>Ok</v>
      </c>
      <c r="T400" t="str">
        <f>IF(Table1[Steam_Consumed_t]&gt;$O$4383,"ABNORMAL","NORMAL")</f>
        <v>NORMAL</v>
      </c>
      <c r="U400" t="str">
        <f>IF(Table1[Power_Consumed_kWh]&gt;$P$4383,"ABNORMAL","NORMAL")</f>
        <v>NORMAL</v>
      </c>
      <c r="V400">
        <f>(Table1[[#This Row],[Target_Production_t]]/8)*Table1[[#This Row],[Downtime_hr]]</f>
        <v>3.4002999999999997</v>
      </c>
    </row>
    <row r="401" spans="1:22" x14ac:dyDescent="0.25">
      <c r="A401" s="1">
        <v>45691</v>
      </c>
      <c r="B401" s="1" t="str">
        <f>TEXT(Table1[[#This Row],[Date]],"mm")</f>
        <v>02</v>
      </c>
      <c r="C401" t="s">
        <v>17</v>
      </c>
      <c r="D401" t="s">
        <v>19</v>
      </c>
      <c r="E401">
        <v>42.25</v>
      </c>
      <c r="F401">
        <v>7.36</v>
      </c>
      <c r="G401">
        <v>0.64</v>
      </c>
      <c r="H401">
        <v>34.42</v>
      </c>
      <c r="I401">
        <v>33.69</v>
      </c>
      <c r="J401">
        <v>0.73</v>
      </c>
      <c r="K401">
        <v>97.89</v>
      </c>
      <c r="L401">
        <v>92</v>
      </c>
      <c r="M401">
        <v>95.58</v>
      </c>
      <c r="N401">
        <v>86.08</v>
      </c>
      <c r="O401">
        <v>29.65</v>
      </c>
      <c r="P401">
        <v>2891.55</v>
      </c>
      <c r="Q401" s="42">
        <f>Table1[[#This Row],[Steam_Consumed_t]]/Table1[[#This Row],[Production_t]]</f>
        <v>0.86141778036025562</v>
      </c>
      <c r="R401" s="37">
        <f>Table1[[#This Row],[Power_Consumed_kWh]]/Table1[[#This Row],[Production_t]]</f>
        <v>84.007844276583384</v>
      </c>
      <c r="S401" t="str">
        <f>IF(Table1[[#This Row],[Quality_pct]]&lt;96,"Below Spec","Ok")</f>
        <v>Ok</v>
      </c>
      <c r="T401" t="str">
        <f>IF(Table1[Steam_Consumed_t]&gt;$O$4383,"ABNORMAL","NORMAL")</f>
        <v>NORMAL</v>
      </c>
      <c r="U401" t="str">
        <f>IF(Table1[Power_Consumed_kWh]&gt;$P$4383,"ABNORMAL","NORMAL")</f>
        <v>NORMAL</v>
      </c>
      <c r="V401">
        <f>(Table1[[#This Row],[Target_Production_t]]/8)*Table1[[#This Row],[Downtime_hr]]</f>
        <v>3.38</v>
      </c>
    </row>
    <row r="402" spans="1:22" x14ac:dyDescent="0.25">
      <c r="A402" s="1">
        <v>45691</v>
      </c>
      <c r="B402" s="1" t="str">
        <f>TEXT(Table1[[#This Row],[Date]],"mm")</f>
        <v>02</v>
      </c>
      <c r="C402" t="s">
        <v>23</v>
      </c>
      <c r="D402" t="s">
        <v>20</v>
      </c>
      <c r="E402">
        <v>42.91</v>
      </c>
      <c r="F402">
        <v>7.36</v>
      </c>
      <c r="G402">
        <v>0.64</v>
      </c>
      <c r="H402">
        <v>31.98</v>
      </c>
      <c r="I402">
        <v>31.52</v>
      </c>
      <c r="J402">
        <v>0.46</v>
      </c>
      <c r="K402">
        <v>98.56</v>
      </c>
      <c r="L402">
        <v>92</v>
      </c>
      <c r="M402">
        <v>96.7</v>
      </c>
      <c r="N402">
        <v>87.68</v>
      </c>
      <c r="O402">
        <v>2.93</v>
      </c>
      <c r="P402">
        <v>1233.42</v>
      </c>
      <c r="Q402" s="42">
        <f>Table1[[#This Row],[Steam_Consumed_t]]/Table1[[#This Row],[Production_t]]</f>
        <v>9.1619762351469666E-2</v>
      </c>
      <c r="R402" s="37">
        <f>Table1[[#This Row],[Power_Consumed_kWh]]/Table1[[#This Row],[Production_t]]</f>
        <v>38.568480300187616</v>
      </c>
      <c r="S402" t="str">
        <f>IF(Table1[[#This Row],[Quality_pct]]&lt;96,"Below Spec","Ok")</f>
        <v>Ok</v>
      </c>
      <c r="T402" t="str">
        <f>IF(Table1[Steam_Consumed_t]&gt;$O$4383,"ABNORMAL","NORMAL")</f>
        <v>NORMAL</v>
      </c>
      <c r="U402" t="str">
        <f>IF(Table1[Power_Consumed_kWh]&gt;$P$4383,"ABNORMAL","NORMAL")</f>
        <v>NORMAL</v>
      </c>
      <c r="V402">
        <f>(Table1[[#This Row],[Target_Production_t]]/8)*Table1[[#This Row],[Downtime_hr]]</f>
        <v>3.4327999999999999</v>
      </c>
    </row>
    <row r="403" spans="1:22" x14ac:dyDescent="0.25">
      <c r="A403" s="1">
        <v>45691</v>
      </c>
      <c r="B403" s="1" t="str">
        <f>TEXT(Table1[[#This Row],[Date]],"mm")</f>
        <v>02</v>
      </c>
      <c r="C403" t="s">
        <v>23</v>
      </c>
      <c r="D403" t="s">
        <v>19</v>
      </c>
      <c r="E403">
        <v>44.26</v>
      </c>
      <c r="F403">
        <v>7.41</v>
      </c>
      <c r="G403">
        <v>0.59</v>
      </c>
      <c r="H403">
        <v>36.549999999999997</v>
      </c>
      <c r="I403">
        <v>36.07</v>
      </c>
      <c r="J403">
        <v>0.48</v>
      </c>
      <c r="K403">
        <v>98.69</v>
      </c>
      <c r="L403">
        <v>92.62</v>
      </c>
      <c r="M403">
        <v>97.82</v>
      </c>
      <c r="N403">
        <v>89.42</v>
      </c>
      <c r="O403">
        <v>5.45</v>
      </c>
      <c r="P403">
        <v>1534.39</v>
      </c>
      <c r="Q403" s="42">
        <f>Table1[[#This Row],[Steam_Consumed_t]]/Table1[[#This Row],[Production_t]]</f>
        <v>0.1491108071135431</v>
      </c>
      <c r="R403" s="37">
        <f>Table1[[#This Row],[Power_Consumed_kWh]]/Table1[[#This Row],[Production_t]]</f>
        <v>41.980574555403564</v>
      </c>
      <c r="S403" t="str">
        <f>IF(Table1[[#This Row],[Quality_pct]]&lt;96,"Below Spec","Ok")</f>
        <v>Ok</v>
      </c>
      <c r="T403" t="str">
        <f>IF(Table1[Steam_Consumed_t]&gt;$O$4383,"ABNORMAL","NORMAL")</f>
        <v>NORMAL</v>
      </c>
      <c r="U403" t="str">
        <f>IF(Table1[Power_Consumed_kWh]&gt;$P$4383,"ABNORMAL","NORMAL")</f>
        <v>NORMAL</v>
      </c>
      <c r="V403">
        <f>(Table1[[#This Row],[Target_Production_t]]/8)*Table1[[#This Row],[Downtime_hr]]</f>
        <v>3.2641749999999998</v>
      </c>
    </row>
    <row r="404" spans="1:22" x14ac:dyDescent="0.25">
      <c r="A404" s="1">
        <v>45691</v>
      </c>
      <c r="B404" s="1" t="str">
        <f>TEXT(Table1[[#This Row],[Date]],"mm")</f>
        <v>02</v>
      </c>
      <c r="C404" t="s">
        <v>22</v>
      </c>
      <c r="D404" t="s">
        <v>20</v>
      </c>
      <c r="E404">
        <v>35.11</v>
      </c>
      <c r="F404">
        <v>7.43</v>
      </c>
      <c r="G404">
        <v>0.56999999999999995</v>
      </c>
      <c r="H404">
        <v>31.28</v>
      </c>
      <c r="I404">
        <v>30.62</v>
      </c>
      <c r="J404">
        <v>0.66</v>
      </c>
      <c r="K404">
        <v>97.88</v>
      </c>
      <c r="L404">
        <v>92.88</v>
      </c>
      <c r="M404">
        <v>92.4</v>
      </c>
      <c r="N404">
        <v>83.99</v>
      </c>
      <c r="O404">
        <v>34.14</v>
      </c>
      <c r="P404">
        <v>2949.79</v>
      </c>
      <c r="Q404" s="42">
        <f>Table1[[#This Row],[Steam_Consumed_t]]/Table1[[#This Row],[Production_t]]</f>
        <v>1.0914322250639386</v>
      </c>
      <c r="R404" s="37">
        <f>Table1[[#This Row],[Power_Consumed_kWh]]/Table1[[#This Row],[Production_t]]</f>
        <v>94.302749360613802</v>
      </c>
      <c r="S404" t="str">
        <f>IF(Table1[[#This Row],[Quality_pct]]&lt;96,"Below Spec","Ok")</f>
        <v>Ok</v>
      </c>
      <c r="T404" t="str">
        <f>IF(Table1[Steam_Consumed_t]&gt;$O$4383,"ABNORMAL","NORMAL")</f>
        <v>NORMAL</v>
      </c>
      <c r="U404" t="str">
        <f>IF(Table1[Power_Consumed_kWh]&gt;$P$4383,"ABNORMAL","NORMAL")</f>
        <v>NORMAL</v>
      </c>
      <c r="V404">
        <f>(Table1[[#This Row],[Target_Production_t]]/8)*Table1[[#This Row],[Downtime_hr]]</f>
        <v>2.5015874999999999</v>
      </c>
    </row>
    <row r="405" spans="1:22" x14ac:dyDescent="0.25">
      <c r="A405" s="1">
        <v>45691</v>
      </c>
      <c r="B405" s="1" t="str">
        <f>TEXT(Table1[[#This Row],[Date]],"mm")</f>
        <v>02</v>
      </c>
      <c r="C405" t="s">
        <v>17</v>
      </c>
      <c r="D405" t="s">
        <v>18</v>
      </c>
      <c r="E405">
        <v>42.89</v>
      </c>
      <c r="F405">
        <v>7.5</v>
      </c>
      <c r="G405">
        <v>0.5</v>
      </c>
      <c r="H405">
        <v>35.61</v>
      </c>
      <c r="I405">
        <v>34.92</v>
      </c>
      <c r="J405">
        <v>0.69</v>
      </c>
      <c r="K405">
        <v>98.06</v>
      </c>
      <c r="L405">
        <v>93.75</v>
      </c>
      <c r="M405">
        <v>93.76</v>
      </c>
      <c r="N405">
        <v>86.2</v>
      </c>
      <c r="O405">
        <v>30.17</v>
      </c>
      <c r="P405">
        <v>2994.38</v>
      </c>
      <c r="Q405" s="42">
        <f>Table1[[#This Row],[Steam_Consumed_t]]/Table1[[#This Row],[Production_t]]</f>
        <v>0.84723392305532164</v>
      </c>
      <c r="R405" s="37">
        <f>Table1[[#This Row],[Power_Consumed_kWh]]/Table1[[#This Row],[Production_t]]</f>
        <v>84.08817747823646</v>
      </c>
      <c r="S405" t="str">
        <f>IF(Table1[[#This Row],[Quality_pct]]&lt;96,"Below Spec","Ok")</f>
        <v>Ok</v>
      </c>
      <c r="T405" t="str">
        <f>IF(Table1[Steam_Consumed_t]&gt;$O$4383,"ABNORMAL","NORMAL")</f>
        <v>NORMAL</v>
      </c>
      <c r="U405" t="str">
        <f>IF(Table1[Power_Consumed_kWh]&gt;$P$4383,"ABNORMAL","NORMAL")</f>
        <v>NORMAL</v>
      </c>
      <c r="V405">
        <f>(Table1[[#This Row],[Target_Production_t]]/8)*Table1[[#This Row],[Downtime_hr]]</f>
        <v>2.680625</v>
      </c>
    </row>
    <row r="406" spans="1:22" x14ac:dyDescent="0.25">
      <c r="A406" s="1">
        <v>45691</v>
      </c>
      <c r="B406" s="1" t="str">
        <f>TEXT(Table1[[#This Row],[Date]],"mm")</f>
        <v>02</v>
      </c>
      <c r="C406" t="s">
        <v>17</v>
      </c>
      <c r="D406" t="s">
        <v>20</v>
      </c>
      <c r="E406">
        <v>40.96</v>
      </c>
      <c r="F406">
        <v>7.5</v>
      </c>
      <c r="G406">
        <v>0.5</v>
      </c>
      <c r="H406">
        <v>35.79</v>
      </c>
      <c r="I406">
        <v>34.85</v>
      </c>
      <c r="J406">
        <v>0.94</v>
      </c>
      <c r="K406">
        <v>97.37</v>
      </c>
      <c r="L406">
        <v>93.75</v>
      </c>
      <c r="M406">
        <v>96.47</v>
      </c>
      <c r="N406">
        <v>88.06</v>
      </c>
      <c r="O406">
        <v>30.77</v>
      </c>
      <c r="P406">
        <v>2916.4</v>
      </c>
      <c r="Q406" s="42">
        <f>Table1[[#This Row],[Steam_Consumed_t]]/Table1[[#This Row],[Production_t]]</f>
        <v>0.85973735680357644</v>
      </c>
      <c r="R406" s="37">
        <f>Table1[[#This Row],[Power_Consumed_kWh]]/Table1[[#This Row],[Production_t]]</f>
        <v>81.486448728695166</v>
      </c>
      <c r="S406" t="str">
        <f>IF(Table1[[#This Row],[Quality_pct]]&lt;96,"Below Spec","Ok")</f>
        <v>Ok</v>
      </c>
      <c r="T406" t="str">
        <f>IF(Table1[Steam_Consumed_t]&gt;$O$4383,"ABNORMAL","NORMAL")</f>
        <v>NORMAL</v>
      </c>
      <c r="U406" t="str">
        <f>IF(Table1[Power_Consumed_kWh]&gt;$P$4383,"ABNORMAL","NORMAL")</f>
        <v>NORMAL</v>
      </c>
      <c r="V406">
        <f>(Table1[[#This Row],[Target_Production_t]]/8)*Table1[[#This Row],[Downtime_hr]]</f>
        <v>2.56</v>
      </c>
    </row>
    <row r="407" spans="1:22" x14ac:dyDescent="0.25">
      <c r="A407" s="1">
        <v>45691</v>
      </c>
      <c r="B407" s="1" t="str">
        <f>TEXT(Table1[[#This Row],[Date]],"mm")</f>
        <v>02</v>
      </c>
      <c r="C407" t="s">
        <v>21</v>
      </c>
      <c r="D407" t="s">
        <v>18</v>
      </c>
      <c r="E407">
        <v>38.799999999999997</v>
      </c>
      <c r="F407">
        <v>7.66</v>
      </c>
      <c r="G407">
        <v>0.34</v>
      </c>
      <c r="H407">
        <v>36.200000000000003</v>
      </c>
      <c r="I407">
        <v>35.799999999999997</v>
      </c>
      <c r="J407">
        <v>0.4</v>
      </c>
      <c r="K407">
        <v>98.89</v>
      </c>
      <c r="L407">
        <v>95.75</v>
      </c>
      <c r="M407">
        <v>94.94</v>
      </c>
      <c r="N407">
        <v>89.9</v>
      </c>
      <c r="O407">
        <v>52.03</v>
      </c>
      <c r="P407">
        <v>4257.71</v>
      </c>
      <c r="Q407" s="42">
        <f>Table1[[#This Row],[Steam_Consumed_t]]/Table1[[#This Row],[Production_t]]</f>
        <v>1.4372928176795579</v>
      </c>
      <c r="R407" s="37">
        <f>Table1[[#This Row],[Power_Consumed_kWh]]/Table1[[#This Row],[Production_t]]</f>
        <v>117.61629834254143</v>
      </c>
      <c r="S407" t="str">
        <f>IF(Table1[[#This Row],[Quality_pct]]&lt;96,"Below Spec","Ok")</f>
        <v>Ok</v>
      </c>
      <c r="T407" t="str">
        <f>IF(Table1[Steam_Consumed_t]&gt;$O$4383,"ABNORMAL","NORMAL")</f>
        <v>ABNORMAL</v>
      </c>
      <c r="U407" t="str">
        <f>IF(Table1[Power_Consumed_kWh]&gt;$P$4383,"ABNORMAL","NORMAL")</f>
        <v>ABNORMAL</v>
      </c>
      <c r="V407">
        <f>(Table1[[#This Row],[Target_Production_t]]/8)*Table1[[#This Row],[Downtime_hr]]</f>
        <v>1.649</v>
      </c>
    </row>
    <row r="408" spans="1:22" x14ac:dyDescent="0.25">
      <c r="A408" s="1">
        <v>45691</v>
      </c>
      <c r="B408" s="1" t="str">
        <f>TEXT(Table1[[#This Row],[Date]],"mm")</f>
        <v>02</v>
      </c>
      <c r="C408" t="s">
        <v>23</v>
      </c>
      <c r="D408" t="s">
        <v>18</v>
      </c>
      <c r="E408">
        <v>44.93</v>
      </c>
      <c r="F408">
        <v>7.69</v>
      </c>
      <c r="G408">
        <v>0.31</v>
      </c>
      <c r="H408">
        <v>42.59</v>
      </c>
      <c r="I408">
        <v>41.82</v>
      </c>
      <c r="J408">
        <v>0.77</v>
      </c>
      <c r="K408">
        <v>98.19</v>
      </c>
      <c r="L408">
        <v>96.12</v>
      </c>
      <c r="M408">
        <v>90.39</v>
      </c>
      <c r="N408">
        <v>85.31</v>
      </c>
      <c r="O408">
        <v>6.39</v>
      </c>
      <c r="P408">
        <v>1887.6</v>
      </c>
      <c r="Q408" s="42">
        <f>Table1[[#This Row],[Steam_Consumed_t]]/Table1[[#This Row],[Production_t]]</f>
        <v>0.15003521953510213</v>
      </c>
      <c r="R408" s="37">
        <f>Table1[[#This Row],[Power_Consumed_kWh]]/Table1[[#This Row],[Production_t]]</f>
        <v>44.320262972528759</v>
      </c>
      <c r="S408" t="str">
        <f>IF(Table1[[#This Row],[Quality_pct]]&lt;96,"Below Spec","Ok")</f>
        <v>Ok</v>
      </c>
      <c r="T408" t="str">
        <f>IF(Table1[Steam_Consumed_t]&gt;$O$4383,"ABNORMAL","NORMAL")</f>
        <v>NORMAL</v>
      </c>
      <c r="U408" t="str">
        <f>IF(Table1[Power_Consumed_kWh]&gt;$P$4383,"ABNORMAL","NORMAL")</f>
        <v>NORMAL</v>
      </c>
      <c r="V408">
        <f>(Table1[[#This Row],[Target_Production_t]]/8)*Table1[[#This Row],[Downtime_hr]]</f>
        <v>1.7410375</v>
      </c>
    </row>
    <row r="409" spans="1:22" x14ac:dyDescent="0.25">
      <c r="A409" s="1">
        <v>45691</v>
      </c>
      <c r="B409" s="1" t="str">
        <f>TEXT(Table1[[#This Row],[Date]],"mm")</f>
        <v>02</v>
      </c>
      <c r="C409" t="s">
        <v>21</v>
      </c>
      <c r="D409" t="s">
        <v>19</v>
      </c>
      <c r="E409">
        <v>38.22</v>
      </c>
      <c r="F409">
        <v>7.82</v>
      </c>
      <c r="G409">
        <v>0.18</v>
      </c>
      <c r="H409">
        <v>37.49</v>
      </c>
      <c r="I409">
        <v>36.880000000000003</v>
      </c>
      <c r="J409">
        <v>0.61</v>
      </c>
      <c r="K409">
        <v>98.38</v>
      </c>
      <c r="L409">
        <v>97.75</v>
      </c>
      <c r="M409">
        <v>101.95</v>
      </c>
      <c r="N409">
        <v>98.04</v>
      </c>
      <c r="O409">
        <v>55.9</v>
      </c>
      <c r="P409">
        <v>4398.84</v>
      </c>
      <c r="Q409" s="42">
        <f>Table1[[#This Row],[Steam_Consumed_t]]/Table1[[#This Row],[Production_t]]</f>
        <v>1.4910642838090156</v>
      </c>
      <c r="R409" s="37">
        <f>Table1[[#This Row],[Power_Consumed_kWh]]/Table1[[#This Row],[Production_t]]</f>
        <v>117.33368898372899</v>
      </c>
      <c r="S409" t="str">
        <f>IF(Table1[[#This Row],[Quality_pct]]&lt;96,"Below Spec","Ok")</f>
        <v>Ok</v>
      </c>
      <c r="T409" t="str">
        <f>IF(Table1[Steam_Consumed_t]&gt;$O$4383,"ABNORMAL","NORMAL")</f>
        <v>ABNORMAL</v>
      </c>
      <c r="U409" t="str">
        <f>IF(Table1[Power_Consumed_kWh]&gt;$P$4383,"ABNORMAL","NORMAL")</f>
        <v>ABNORMAL</v>
      </c>
      <c r="V409">
        <f>(Table1[[#This Row],[Target_Production_t]]/8)*Table1[[#This Row],[Downtime_hr]]</f>
        <v>0.85994999999999999</v>
      </c>
    </row>
    <row r="410" spans="1:22" x14ac:dyDescent="0.25">
      <c r="A410" s="1">
        <v>45692</v>
      </c>
      <c r="B410" s="1" t="str">
        <f>TEXT(Table1[[#This Row],[Date]],"mm")</f>
        <v>02</v>
      </c>
      <c r="C410" t="s">
        <v>21</v>
      </c>
      <c r="D410" t="s">
        <v>19</v>
      </c>
      <c r="E410">
        <v>39.130000000000003</v>
      </c>
      <c r="F410">
        <v>4.54</v>
      </c>
      <c r="G410">
        <v>3.46</v>
      </c>
      <c r="H410">
        <v>19.600000000000001</v>
      </c>
      <c r="I410">
        <v>19.29</v>
      </c>
      <c r="J410">
        <v>0.3</v>
      </c>
      <c r="K410">
        <v>98.45</v>
      </c>
      <c r="L410">
        <v>56.75</v>
      </c>
      <c r="M410">
        <v>99.44</v>
      </c>
      <c r="N410">
        <v>55.56</v>
      </c>
      <c r="O410">
        <v>28.98</v>
      </c>
      <c r="P410">
        <v>2288.36</v>
      </c>
      <c r="Q410" s="42">
        <f>Table1[[#This Row],[Steam_Consumed_t]]/Table1[[#This Row],[Production_t]]</f>
        <v>1.4785714285714284</v>
      </c>
      <c r="R410" s="37">
        <f>Table1[[#This Row],[Power_Consumed_kWh]]/Table1[[#This Row],[Production_t]]</f>
        <v>116.7530612244898</v>
      </c>
      <c r="S410" t="str">
        <f>IF(Table1[[#This Row],[Quality_pct]]&lt;96,"Below Spec","Ok")</f>
        <v>Ok</v>
      </c>
      <c r="T410" t="str">
        <f>IF(Table1[Steam_Consumed_t]&gt;$O$4383,"ABNORMAL","NORMAL")</f>
        <v>NORMAL</v>
      </c>
      <c r="U410" t="str">
        <f>IF(Table1[Power_Consumed_kWh]&gt;$P$4383,"ABNORMAL","NORMAL")</f>
        <v>NORMAL</v>
      </c>
      <c r="V410">
        <f>(Table1[[#This Row],[Target_Production_t]]/8)*Table1[[#This Row],[Downtime_hr]]</f>
        <v>16.923725000000001</v>
      </c>
    </row>
    <row r="411" spans="1:22" x14ac:dyDescent="0.25">
      <c r="A411" s="1">
        <v>45692</v>
      </c>
      <c r="B411" s="1" t="str">
        <f>TEXT(Table1[[#This Row],[Date]],"mm")</f>
        <v>02</v>
      </c>
      <c r="C411" t="s">
        <v>22</v>
      </c>
      <c r="D411" t="s">
        <v>18</v>
      </c>
      <c r="E411">
        <v>37.630000000000003</v>
      </c>
      <c r="F411">
        <v>7.44</v>
      </c>
      <c r="G411">
        <v>0.56000000000000005</v>
      </c>
      <c r="H411">
        <v>35.82</v>
      </c>
      <c r="I411">
        <v>35.090000000000003</v>
      </c>
      <c r="J411">
        <v>0.73</v>
      </c>
      <c r="K411">
        <v>97.97</v>
      </c>
      <c r="L411">
        <v>93</v>
      </c>
      <c r="M411">
        <v>94.58</v>
      </c>
      <c r="N411">
        <v>86.17</v>
      </c>
      <c r="O411">
        <v>40.119999999999997</v>
      </c>
      <c r="P411">
        <v>3449.91</v>
      </c>
      <c r="Q411" s="42">
        <f>Table1[[#This Row],[Steam_Consumed_t]]/Table1[[#This Row],[Production_t]]</f>
        <v>1.1200446677833611</v>
      </c>
      <c r="R411" s="37">
        <f>Table1[[#This Row],[Power_Consumed_kWh]]/Table1[[#This Row],[Production_t]]</f>
        <v>96.312395309882746</v>
      </c>
      <c r="S411" t="str">
        <f>IF(Table1[[#This Row],[Quality_pct]]&lt;96,"Below Spec","Ok")</f>
        <v>Ok</v>
      </c>
      <c r="T411" t="str">
        <f>IF(Table1[Steam_Consumed_t]&gt;$O$4383,"ABNORMAL","NORMAL")</f>
        <v>NORMAL</v>
      </c>
      <c r="U411" t="str">
        <f>IF(Table1[Power_Consumed_kWh]&gt;$P$4383,"ABNORMAL","NORMAL")</f>
        <v>NORMAL</v>
      </c>
      <c r="V411">
        <f>(Table1[[#This Row],[Target_Production_t]]/8)*Table1[[#This Row],[Downtime_hr]]</f>
        <v>2.6341000000000006</v>
      </c>
    </row>
    <row r="412" spans="1:22" x14ac:dyDescent="0.25">
      <c r="A412" s="1">
        <v>45692</v>
      </c>
      <c r="B412" s="1" t="str">
        <f>TEXT(Table1[[#This Row],[Date]],"mm")</f>
        <v>02</v>
      </c>
      <c r="C412" t="s">
        <v>17</v>
      </c>
      <c r="D412" t="s">
        <v>18</v>
      </c>
      <c r="E412">
        <v>43.9</v>
      </c>
      <c r="F412">
        <v>7.46</v>
      </c>
      <c r="G412">
        <v>0.54</v>
      </c>
      <c r="H412">
        <v>39.57</v>
      </c>
      <c r="I412">
        <v>38.700000000000003</v>
      </c>
      <c r="J412">
        <v>0.88</v>
      </c>
      <c r="K412">
        <v>97.78</v>
      </c>
      <c r="L412">
        <v>93.25</v>
      </c>
      <c r="M412">
        <v>96.74</v>
      </c>
      <c r="N412">
        <v>88.2</v>
      </c>
      <c r="O412">
        <v>33.409999999999997</v>
      </c>
      <c r="P412">
        <v>3299.77</v>
      </c>
      <c r="Q412" s="42">
        <f>Table1[[#This Row],[Steam_Consumed_t]]/Table1[[#This Row],[Production_t]]</f>
        <v>0.84432650998230974</v>
      </c>
      <c r="R412" s="37">
        <f>Table1[[#This Row],[Power_Consumed_kWh]]/Table1[[#This Row],[Production_t]]</f>
        <v>83.39070002527167</v>
      </c>
      <c r="S412" t="str">
        <f>IF(Table1[[#This Row],[Quality_pct]]&lt;96,"Below Spec","Ok")</f>
        <v>Ok</v>
      </c>
      <c r="T412" t="str">
        <f>IF(Table1[Steam_Consumed_t]&gt;$O$4383,"ABNORMAL","NORMAL")</f>
        <v>NORMAL</v>
      </c>
      <c r="U412" t="str">
        <f>IF(Table1[Power_Consumed_kWh]&gt;$P$4383,"ABNORMAL","NORMAL")</f>
        <v>NORMAL</v>
      </c>
      <c r="V412">
        <f>(Table1[[#This Row],[Target_Production_t]]/8)*Table1[[#This Row],[Downtime_hr]]</f>
        <v>2.9632499999999999</v>
      </c>
    </row>
    <row r="413" spans="1:22" x14ac:dyDescent="0.25">
      <c r="A413" s="1">
        <v>45692</v>
      </c>
      <c r="B413" s="1" t="str">
        <f>TEXT(Table1[[#This Row],[Date]],"mm")</f>
        <v>02</v>
      </c>
      <c r="C413" t="s">
        <v>22</v>
      </c>
      <c r="D413" t="s">
        <v>20</v>
      </c>
      <c r="E413">
        <v>35.94</v>
      </c>
      <c r="F413">
        <v>7.49</v>
      </c>
      <c r="G413">
        <v>0.51</v>
      </c>
      <c r="H413">
        <v>28.1</v>
      </c>
      <c r="I413">
        <v>26.97</v>
      </c>
      <c r="J413">
        <v>1.1200000000000001</v>
      </c>
      <c r="K413">
        <v>96</v>
      </c>
      <c r="L413">
        <v>93.62</v>
      </c>
      <c r="M413">
        <v>93.67</v>
      </c>
      <c r="N413">
        <v>84.19</v>
      </c>
      <c r="O413">
        <v>30.19</v>
      </c>
      <c r="P413">
        <v>2725.31</v>
      </c>
      <c r="Q413" s="42">
        <f>Table1[[#This Row],[Steam_Consumed_t]]/Table1[[#This Row],[Production_t]]</f>
        <v>1.0743772241992882</v>
      </c>
      <c r="R413" s="37">
        <f>Table1[[#This Row],[Power_Consumed_kWh]]/Table1[[#This Row],[Production_t]]</f>
        <v>96.986120996441272</v>
      </c>
      <c r="S413" t="str">
        <f>IF(Table1[[#This Row],[Quality_pct]]&lt;96,"Below Spec","Ok")</f>
        <v>Ok</v>
      </c>
      <c r="T413" t="str">
        <f>IF(Table1[Steam_Consumed_t]&gt;$O$4383,"ABNORMAL","NORMAL")</f>
        <v>NORMAL</v>
      </c>
      <c r="U413" t="str">
        <f>IF(Table1[Power_Consumed_kWh]&gt;$P$4383,"ABNORMAL","NORMAL")</f>
        <v>NORMAL</v>
      </c>
      <c r="V413">
        <f>(Table1[[#This Row],[Target_Production_t]]/8)*Table1[[#This Row],[Downtime_hr]]</f>
        <v>2.291175</v>
      </c>
    </row>
    <row r="414" spans="1:22" x14ac:dyDescent="0.25">
      <c r="A414" s="1">
        <v>45692</v>
      </c>
      <c r="B414" s="1" t="str">
        <f>TEXT(Table1[[#This Row],[Date]],"mm")</f>
        <v>02</v>
      </c>
      <c r="C414" t="s">
        <v>23</v>
      </c>
      <c r="D414" t="s">
        <v>18</v>
      </c>
      <c r="E414">
        <v>46</v>
      </c>
      <c r="F414">
        <v>7.53</v>
      </c>
      <c r="G414">
        <v>0.47</v>
      </c>
      <c r="H414">
        <v>38.64</v>
      </c>
      <c r="I414">
        <v>37.96</v>
      </c>
      <c r="J414">
        <v>0.68</v>
      </c>
      <c r="K414">
        <v>98.24</v>
      </c>
      <c r="L414">
        <v>94.12</v>
      </c>
      <c r="M414">
        <v>95.32</v>
      </c>
      <c r="N414">
        <v>88.14</v>
      </c>
      <c r="O414">
        <v>6.19</v>
      </c>
      <c r="P414">
        <v>1676.21</v>
      </c>
      <c r="Q414" s="42">
        <f>Table1[[#This Row],[Steam_Consumed_t]]/Table1[[#This Row],[Production_t]]</f>
        <v>0.16019668737060042</v>
      </c>
      <c r="R414" s="37">
        <f>Table1[[#This Row],[Power_Consumed_kWh]]/Table1[[#This Row],[Production_t]]</f>
        <v>43.380175983436857</v>
      </c>
      <c r="S414" t="str">
        <f>IF(Table1[[#This Row],[Quality_pct]]&lt;96,"Below Spec","Ok")</f>
        <v>Ok</v>
      </c>
      <c r="T414" t="str">
        <f>IF(Table1[Steam_Consumed_t]&gt;$O$4383,"ABNORMAL","NORMAL")</f>
        <v>NORMAL</v>
      </c>
      <c r="U414" t="str">
        <f>IF(Table1[Power_Consumed_kWh]&gt;$P$4383,"ABNORMAL","NORMAL")</f>
        <v>NORMAL</v>
      </c>
      <c r="V414">
        <f>(Table1[[#This Row],[Target_Production_t]]/8)*Table1[[#This Row],[Downtime_hr]]</f>
        <v>2.7024999999999997</v>
      </c>
    </row>
    <row r="415" spans="1:22" x14ac:dyDescent="0.25">
      <c r="A415" s="1">
        <v>45692</v>
      </c>
      <c r="B415" s="1" t="str">
        <f>TEXT(Table1[[#This Row],[Date]],"mm")</f>
        <v>02</v>
      </c>
      <c r="C415" t="s">
        <v>23</v>
      </c>
      <c r="D415" t="s">
        <v>19</v>
      </c>
      <c r="E415">
        <v>45.31</v>
      </c>
      <c r="F415">
        <v>7.55</v>
      </c>
      <c r="G415">
        <v>0.45</v>
      </c>
      <c r="H415">
        <v>41.38</v>
      </c>
      <c r="I415">
        <v>40.840000000000003</v>
      </c>
      <c r="J415">
        <v>0.54</v>
      </c>
      <c r="K415">
        <v>98.69</v>
      </c>
      <c r="L415">
        <v>94.38</v>
      </c>
      <c r="M415">
        <v>92.15</v>
      </c>
      <c r="N415">
        <v>85.83</v>
      </c>
      <c r="O415">
        <v>5.35</v>
      </c>
      <c r="P415">
        <v>1705.41</v>
      </c>
      <c r="Q415" s="42">
        <f>Table1[[#This Row],[Steam_Consumed_t]]/Table1[[#This Row],[Production_t]]</f>
        <v>0.12928951184146928</v>
      </c>
      <c r="R415" s="37">
        <f>Table1[[#This Row],[Power_Consumed_kWh]]/Table1[[#This Row],[Production_t]]</f>
        <v>41.21338811019816</v>
      </c>
      <c r="S415" t="str">
        <f>IF(Table1[[#This Row],[Quality_pct]]&lt;96,"Below Spec","Ok")</f>
        <v>Ok</v>
      </c>
      <c r="T415" t="str">
        <f>IF(Table1[Steam_Consumed_t]&gt;$O$4383,"ABNORMAL","NORMAL")</f>
        <v>NORMAL</v>
      </c>
      <c r="U415" t="str">
        <f>IF(Table1[Power_Consumed_kWh]&gt;$P$4383,"ABNORMAL","NORMAL")</f>
        <v>NORMAL</v>
      </c>
      <c r="V415">
        <f>(Table1[[#This Row],[Target_Production_t]]/8)*Table1[[#This Row],[Downtime_hr]]</f>
        <v>2.5486875000000002</v>
      </c>
    </row>
    <row r="416" spans="1:22" x14ac:dyDescent="0.25">
      <c r="A416" s="1">
        <v>45692</v>
      </c>
      <c r="B416" s="1" t="str">
        <f>TEXT(Table1[[#This Row],[Date]],"mm")</f>
        <v>02</v>
      </c>
      <c r="C416" t="s">
        <v>23</v>
      </c>
      <c r="D416" t="s">
        <v>20</v>
      </c>
      <c r="E416">
        <v>43.93</v>
      </c>
      <c r="F416">
        <v>7.55</v>
      </c>
      <c r="G416">
        <v>0.45</v>
      </c>
      <c r="H416">
        <v>39.36</v>
      </c>
      <c r="I416">
        <v>39.22</v>
      </c>
      <c r="J416">
        <v>0.15</v>
      </c>
      <c r="K416">
        <v>99.63</v>
      </c>
      <c r="L416">
        <v>94.38</v>
      </c>
      <c r="M416">
        <v>97.58</v>
      </c>
      <c r="N416">
        <v>91.75</v>
      </c>
      <c r="O416">
        <v>5.2</v>
      </c>
      <c r="P416">
        <v>1797.53</v>
      </c>
      <c r="Q416" s="42">
        <f>Table1[[#This Row],[Steam_Consumed_t]]/Table1[[#This Row],[Production_t]]</f>
        <v>0.13211382113821138</v>
      </c>
      <c r="R416" s="37">
        <f>Table1[[#This Row],[Power_Consumed_kWh]]/Table1[[#This Row],[Production_t]]</f>
        <v>45.668953252032523</v>
      </c>
      <c r="S416" t="str">
        <f>IF(Table1[[#This Row],[Quality_pct]]&lt;96,"Below Spec","Ok")</f>
        <v>Ok</v>
      </c>
      <c r="T416" t="str">
        <f>IF(Table1[Steam_Consumed_t]&gt;$O$4383,"ABNORMAL","NORMAL")</f>
        <v>NORMAL</v>
      </c>
      <c r="U416" t="str">
        <f>IF(Table1[Power_Consumed_kWh]&gt;$P$4383,"ABNORMAL","NORMAL")</f>
        <v>NORMAL</v>
      </c>
      <c r="V416">
        <f>(Table1[[#This Row],[Target_Production_t]]/8)*Table1[[#This Row],[Downtime_hr]]</f>
        <v>2.4710624999999999</v>
      </c>
    </row>
    <row r="417" spans="1:22" x14ac:dyDescent="0.25">
      <c r="A417" s="1">
        <v>45692</v>
      </c>
      <c r="B417" s="1" t="str">
        <f>TEXT(Table1[[#This Row],[Date]],"mm")</f>
        <v>02</v>
      </c>
      <c r="C417" t="s">
        <v>21</v>
      </c>
      <c r="D417" t="s">
        <v>20</v>
      </c>
      <c r="E417">
        <v>37.94</v>
      </c>
      <c r="F417">
        <v>7.58</v>
      </c>
      <c r="G417">
        <v>0.42</v>
      </c>
      <c r="H417">
        <v>34.15</v>
      </c>
      <c r="I417">
        <v>33.65</v>
      </c>
      <c r="J417">
        <v>0.51</v>
      </c>
      <c r="K417">
        <v>98.52</v>
      </c>
      <c r="L417">
        <v>94.75</v>
      </c>
      <c r="M417">
        <v>99.61</v>
      </c>
      <c r="N417">
        <v>92.98</v>
      </c>
      <c r="O417">
        <v>49.16</v>
      </c>
      <c r="P417">
        <v>3973.16</v>
      </c>
      <c r="Q417" s="42">
        <f>Table1[[#This Row],[Steam_Consumed_t]]/Table1[[#This Row],[Production_t]]</f>
        <v>1.4395314787701317</v>
      </c>
      <c r="R417" s="37">
        <f>Table1[[#This Row],[Power_Consumed_kWh]]/Table1[[#This Row],[Production_t]]</f>
        <v>116.34436310395314</v>
      </c>
      <c r="S417" t="str">
        <f>IF(Table1[[#This Row],[Quality_pct]]&lt;96,"Below Spec","Ok")</f>
        <v>Ok</v>
      </c>
      <c r="T417" t="str">
        <f>IF(Table1[Steam_Consumed_t]&gt;$O$4383,"ABNORMAL","NORMAL")</f>
        <v>NORMAL</v>
      </c>
      <c r="U417" t="str">
        <f>IF(Table1[Power_Consumed_kWh]&gt;$P$4383,"ABNORMAL","NORMAL")</f>
        <v>NORMAL</v>
      </c>
      <c r="V417">
        <f>(Table1[[#This Row],[Target_Production_t]]/8)*Table1[[#This Row],[Downtime_hr]]</f>
        <v>1.9918499999999999</v>
      </c>
    </row>
    <row r="418" spans="1:22" x14ac:dyDescent="0.25">
      <c r="A418" s="1">
        <v>45692</v>
      </c>
      <c r="B418" s="1" t="str">
        <f>TEXT(Table1[[#This Row],[Date]],"mm")</f>
        <v>02</v>
      </c>
      <c r="C418" t="s">
        <v>17</v>
      </c>
      <c r="D418" t="s">
        <v>19</v>
      </c>
      <c r="E418">
        <v>43.25</v>
      </c>
      <c r="F418">
        <v>7.6</v>
      </c>
      <c r="G418">
        <v>0.4</v>
      </c>
      <c r="H418">
        <v>40.1</v>
      </c>
      <c r="I418">
        <v>39.299999999999997</v>
      </c>
      <c r="J418">
        <v>0.79</v>
      </c>
      <c r="K418">
        <v>98.02</v>
      </c>
      <c r="L418">
        <v>95</v>
      </c>
      <c r="M418">
        <v>98.59</v>
      </c>
      <c r="N418">
        <v>91.81</v>
      </c>
      <c r="O418">
        <v>34.299999999999997</v>
      </c>
      <c r="P418">
        <v>3270.49</v>
      </c>
      <c r="Q418" s="42">
        <f>Table1[[#This Row],[Steam_Consumed_t]]/Table1[[#This Row],[Production_t]]</f>
        <v>0.85536159600997497</v>
      </c>
      <c r="R418" s="37">
        <f>Table1[[#This Row],[Power_Consumed_kWh]]/Table1[[#This Row],[Production_t]]</f>
        <v>81.558354114713211</v>
      </c>
      <c r="S418" t="str">
        <f>IF(Table1[[#This Row],[Quality_pct]]&lt;96,"Below Spec","Ok")</f>
        <v>Ok</v>
      </c>
      <c r="T418" t="str">
        <f>IF(Table1[Steam_Consumed_t]&gt;$O$4383,"ABNORMAL","NORMAL")</f>
        <v>NORMAL</v>
      </c>
      <c r="U418" t="str">
        <f>IF(Table1[Power_Consumed_kWh]&gt;$P$4383,"ABNORMAL","NORMAL")</f>
        <v>NORMAL</v>
      </c>
      <c r="V418">
        <f>(Table1[[#This Row],[Target_Production_t]]/8)*Table1[[#This Row],[Downtime_hr]]</f>
        <v>2.1625000000000001</v>
      </c>
    </row>
    <row r="419" spans="1:22" x14ac:dyDescent="0.25">
      <c r="A419" s="1">
        <v>45692</v>
      </c>
      <c r="B419" s="1" t="str">
        <f>TEXT(Table1[[#This Row],[Date]],"mm")</f>
        <v>02</v>
      </c>
      <c r="C419" t="s">
        <v>22</v>
      </c>
      <c r="D419" t="s">
        <v>19</v>
      </c>
      <c r="E419">
        <v>37.07</v>
      </c>
      <c r="F419">
        <v>7.81</v>
      </c>
      <c r="G419">
        <v>0.19</v>
      </c>
      <c r="H419">
        <v>31.06</v>
      </c>
      <c r="I419">
        <v>30.26</v>
      </c>
      <c r="J419">
        <v>0.79</v>
      </c>
      <c r="K419">
        <v>97.45</v>
      </c>
      <c r="L419">
        <v>97.62</v>
      </c>
      <c r="M419">
        <v>99.05</v>
      </c>
      <c r="N419">
        <v>94.23</v>
      </c>
      <c r="O419">
        <v>33.26</v>
      </c>
      <c r="P419">
        <v>2977.74</v>
      </c>
      <c r="Q419" s="42">
        <f>Table1[[#This Row],[Steam_Consumed_t]]/Table1[[#This Row],[Production_t]]</f>
        <v>1.0708306503541531</v>
      </c>
      <c r="R419" s="37">
        <f>Table1[[#This Row],[Power_Consumed_kWh]]/Table1[[#This Row],[Production_t]]</f>
        <v>95.870573084352856</v>
      </c>
      <c r="S419" t="str">
        <f>IF(Table1[[#This Row],[Quality_pct]]&lt;96,"Below Spec","Ok")</f>
        <v>Ok</v>
      </c>
      <c r="T419" t="str">
        <f>IF(Table1[Steam_Consumed_t]&gt;$O$4383,"ABNORMAL","NORMAL")</f>
        <v>NORMAL</v>
      </c>
      <c r="U419" t="str">
        <f>IF(Table1[Power_Consumed_kWh]&gt;$P$4383,"ABNORMAL","NORMAL")</f>
        <v>NORMAL</v>
      </c>
      <c r="V419">
        <f>(Table1[[#This Row],[Target_Production_t]]/8)*Table1[[#This Row],[Downtime_hr]]</f>
        <v>0.88041250000000004</v>
      </c>
    </row>
    <row r="420" spans="1:22" x14ac:dyDescent="0.25">
      <c r="A420" s="1">
        <v>45692</v>
      </c>
      <c r="B420" s="1" t="str">
        <f>TEXT(Table1[[#This Row],[Date]],"mm")</f>
        <v>02</v>
      </c>
      <c r="C420" t="s">
        <v>21</v>
      </c>
      <c r="D420" t="s">
        <v>18</v>
      </c>
      <c r="E420">
        <v>39.72</v>
      </c>
      <c r="F420">
        <v>7.83</v>
      </c>
      <c r="G420">
        <v>0.17</v>
      </c>
      <c r="H420">
        <v>40.82</v>
      </c>
      <c r="I420">
        <v>40.17</v>
      </c>
      <c r="J420">
        <v>0.65</v>
      </c>
      <c r="K420">
        <v>98.41</v>
      </c>
      <c r="L420">
        <v>97.88</v>
      </c>
      <c r="M420">
        <v>96.37</v>
      </c>
      <c r="N420">
        <v>92.82</v>
      </c>
      <c r="O420">
        <v>57.88</v>
      </c>
      <c r="P420">
        <v>4877.25</v>
      </c>
      <c r="Q420" s="42">
        <f>Table1[[#This Row],[Steam_Consumed_t]]/Table1[[#This Row],[Production_t]]</f>
        <v>1.4179323860852524</v>
      </c>
      <c r="R420" s="37">
        <f>Table1[[#This Row],[Power_Consumed_kWh]]/Table1[[#This Row],[Production_t]]</f>
        <v>119.48187163155316</v>
      </c>
      <c r="S420" t="str">
        <f>IF(Table1[[#This Row],[Quality_pct]]&lt;96,"Below Spec","Ok")</f>
        <v>Ok</v>
      </c>
      <c r="T420" t="str">
        <f>IF(Table1[Steam_Consumed_t]&gt;$O$4383,"ABNORMAL","NORMAL")</f>
        <v>ABNORMAL</v>
      </c>
      <c r="U420" t="str">
        <f>IF(Table1[Power_Consumed_kWh]&gt;$P$4383,"ABNORMAL","NORMAL")</f>
        <v>ABNORMAL</v>
      </c>
      <c r="V420">
        <f>(Table1[[#This Row],[Target_Production_t]]/8)*Table1[[#This Row],[Downtime_hr]]</f>
        <v>0.84405000000000008</v>
      </c>
    </row>
    <row r="421" spans="1:22" x14ac:dyDescent="0.25">
      <c r="A421" s="1">
        <v>45692</v>
      </c>
      <c r="B421" s="1" t="str">
        <f>TEXT(Table1[[#This Row],[Date]],"mm")</f>
        <v>02</v>
      </c>
      <c r="C421" t="s">
        <v>17</v>
      </c>
      <c r="D421" t="s">
        <v>20</v>
      </c>
      <c r="E421">
        <v>41.93</v>
      </c>
      <c r="F421">
        <v>7.89</v>
      </c>
      <c r="G421">
        <v>0.11</v>
      </c>
      <c r="H421">
        <v>41.48</v>
      </c>
      <c r="I421">
        <v>40.26</v>
      </c>
      <c r="J421">
        <v>1.22</v>
      </c>
      <c r="K421">
        <v>97.07</v>
      </c>
      <c r="L421">
        <v>98.62</v>
      </c>
      <c r="M421">
        <v>95.1</v>
      </c>
      <c r="N421">
        <v>91.05</v>
      </c>
      <c r="O421">
        <v>34.86</v>
      </c>
      <c r="P421">
        <v>3532.14</v>
      </c>
      <c r="Q421" s="42">
        <f>Table1[[#This Row],[Steam_Consumed_t]]/Table1[[#This Row],[Production_t]]</f>
        <v>0.84040501446480231</v>
      </c>
      <c r="R421" s="37">
        <f>Table1[[#This Row],[Power_Consumed_kWh]]/Table1[[#This Row],[Production_t]]</f>
        <v>85.152844744455166</v>
      </c>
      <c r="S421" t="str">
        <f>IF(Table1[[#This Row],[Quality_pct]]&lt;96,"Below Spec","Ok")</f>
        <v>Ok</v>
      </c>
      <c r="T421" t="str">
        <f>IF(Table1[Steam_Consumed_t]&gt;$O$4383,"ABNORMAL","NORMAL")</f>
        <v>NORMAL</v>
      </c>
      <c r="U421" t="str">
        <f>IF(Table1[Power_Consumed_kWh]&gt;$P$4383,"ABNORMAL","NORMAL")</f>
        <v>NORMAL</v>
      </c>
      <c r="V421">
        <f>(Table1[[#This Row],[Target_Production_t]]/8)*Table1[[#This Row],[Downtime_hr]]</f>
        <v>0.57653750000000004</v>
      </c>
    </row>
    <row r="422" spans="1:22" x14ac:dyDescent="0.25">
      <c r="A422" s="1">
        <v>45693</v>
      </c>
      <c r="B422" s="1" t="str">
        <f>TEXT(Table1[[#This Row],[Date]],"mm")</f>
        <v>02</v>
      </c>
      <c r="C422" t="s">
        <v>23</v>
      </c>
      <c r="D422" t="s">
        <v>20</v>
      </c>
      <c r="E422">
        <v>42.74</v>
      </c>
      <c r="F422">
        <v>5.34</v>
      </c>
      <c r="G422">
        <v>2.66</v>
      </c>
      <c r="H422">
        <v>26.84</v>
      </c>
      <c r="I422">
        <v>26.7</v>
      </c>
      <c r="J422">
        <v>0.14000000000000001</v>
      </c>
      <c r="K422">
        <v>99.46</v>
      </c>
      <c r="L422">
        <v>66.75</v>
      </c>
      <c r="M422">
        <v>94.89</v>
      </c>
      <c r="N422">
        <v>63</v>
      </c>
      <c r="O422">
        <v>3.58</v>
      </c>
      <c r="P422">
        <v>1066.6500000000001</v>
      </c>
      <c r="Q422" s="42">
        <f>Table1[[#This Row],[Steam_Consumed_t]]/Table1[[#This Row],[Production_t]]</f>
        <v>0.13338301043219075</v>
      </c>
      <c r="R422" s="37">
        <f>Table1[[#This Row],[Power_Consumed_kWh]]/Table1[[#This Row],[Production_t]]</f>
        <v>39.741058122205665</v>
      </c>
      <c r="S422" t="str">
        <f>IF(Table1[[#This Row],[Quality_pct]]&lt;96,"Below Spec","Ok")</f>
        <v>Ok</v>
      </c>
      <c r="T422" t="str">
        <f>IF(Table1[Steam_Consumed_t]&gt;$O$4383,"ABNORMAL","NORMAL")</f>
        <v>NORMAL</v>
      </c>
      <c r="U422" t="str">
        <f>IF(Table1[Power_Consumed_kWh]&gt;$P$4383,"ABNORMAL","NORMAL")</f>
        <v>NORMAL</v>
      </c>
      <c r="V422">
        <f>(Table1[[#This Row],[Target_Production_t]]/8)*Table1[[#This Row],[Downtime_hr]]</f>
        <v>14.211050000000002</v>
      </c>
    </row>
    <row r="423" spans="1:22" x14ac:dyDescent="0.25">
      <c r="A423" s="1">
        <v>45693</v>
      </c>
      <c r="B423" s="1" t="str">
        <f>TEXT(Table1[[#This Row],[Date]],"mm")</f>
        <v>02</v>
      </c>
      <c r="C423" t="s">
        <v>21</v>
      </c>
      <c r="D423" t="s">
        <v>20</v>
      </c>
      <c r="E423">
        <v>36.909999999999997</v>
      </c>
      <c r="F423">
        <v>7.1</v>
      </c>
      <c r="G423">
        <v>0.9</v>
      </c>
      <c r="H423">
        <v>29.66</v>
      </c>
      <c r="I423">
        <v>29.63</v>
      </c>
      <c r="J423">
        <v>0.03</v>
      </c>
      <c r="K423">
        <v>99.89</v>
      </c>
      <c r="L423">
        <v>88.75</v>
      </c>
      <c r="M423">
        <v>91</v>
      </c>
      <c r="N423">
        <v>80.67</v>
      </c>
      <c r="O423">
        <v>41.93</v>
      </c>
      <c r="P423">
        <v>3504.62</v>
      </c>
      <c r="Q423" s="42">
        <f>Table1[[#This Row],[Steam_Consumed_t]]/Table1[[#This Row],[Production_t]]</f>
        <v>1.413688469318948</v>
      </c>
      <c r="R423" s="37">
        <f>Table1[[#This Row],[Power_Consumed_kWh]]/Table1[[#This Row],[Production_t]]</f>
        <v>118.15981119352664</v>
      </c>
      <c r="S423" t="str">
        <f>IF(Table1[[#This Row],[Quality_pct]]&lt;96,"Below Spec","Ok")</f>
        <v>Ok</v>
      </c>
      <c r="T423" t="str">
        <f>IF(Table1[Steam_Consumed_t]&gt;$O$4383,"ABNORMAL","NORMAL")</f>
        <v>NORMAL</v>
      </c>
      <c r="U423" t="str">
        <f>IF(Table1[Power_Consumed_kWh]&gt;$P$4383,"ABNORMAL","NORMAL")</f>
        <v>NORMAL</v>
      </c>
      <c r="V423">
        <f>(Table1[[#This Row],[Target_Production_t]]/8)*Table1[[#This Row],[Downtime_hr]]</f>
        <v>4.1523750000000001</v>
      </c>
    </row>
    <row r="424" spans="1:22" x14ac:dyDescent="0.25">
      <c r="A424" s="1">
        <v>45693</v>
      </c>
      <c r="B424" s="1" t="str">
        <f>TEXT(Table1[[#This Row],[Date]],"mm")</f>
        <v>02</v>
      </c>
      <c r="C424" t="s">
        <v>21</v>
      </c>
      <c r="D424" t="s">
        <v>18</v>
      </c>
      <c r="E424">
        <v>38.65</v>
      </c>
      <c r="F424">
        <v>7.22</v>
      </c>
      <c r="G424">
        <v>0.78</v>
      </c>
      <c r="H424">
        <v>33.54</v>
      </c>
      <c r="I424">
        <v>32.94</v>
      </c>
      <c r="J424">
        <v>0.6</v>
      </c>
      <c r="K424">
        <v>98.21</v>
      </c>
      <c r="L424">
        <v>90.25</v>
      </c>
      <c r="M424">
        <v>103</v>
      </c>
      <c r="N424">
        <v>91.29</v>
      </c>
      <c r="O424">
        <v>50.76</v>
      </c>
      <c r="P424">
        <v>3956.47</v>
      </c>
      <c r="Q424" s="42">
        <f>Table1[[#This Row],[Steam_Consumed_t]]/Table1[[#This Row],[Production_t]]</f>
        <v>1.5134168157423971</v>
      </c>
      <c r="R424" s="37">
        <f>Table1[[#This Row],[Power_Consumed_kWh]]/Table1[[#This Row],[Production_t]]</f>
        <v>117.96273106738222</v>
      </c>
      <c r="S424" t="str">
        <f>IF(Table1[[#This Row],[Quality_pct]]&lt;96,"Below Spec","Ok")</f>
        <v>Ok</v>
      </c>
      <c r="T424" t="str">
        <f>IF(Table1[Steam_Consumed_t]&gt;$O$4383,"ABNORMAL","NORMAL")</f>
        <v>NORMAL</v>
      </c>
      <c r="U424" t="str">
        <f>IF(Table1[Power_Consumed_kWh]&gt;$P$4383,"ABNORMAL","NORMAL")</f>
        <v>NORMAL</v>
      </c>
      <c r="V424">
        <f>(Table1[[#This Row],[Target_Production_t]]/8)*Table1[[#This Row],[Downtime_hr]]</f>
        <v>3.7683749999999998</v>
      </c>
    </row>
    <row r="425" spans="1:22" x14ac:dyDescent="0.25">
      <c r="A425" s="1">
        <v>45693</v>
      </c>
      <c r="B425" s="1" t="str">
        <f>TEXT(Table1[[#This Row],[Date]],"mm")</f>
        <v>02</v>
      </c>
      <c r="C425" t="s">
        <v>22</v>
      </c>
      <c r="D425" t="s">
        <v>19</v>
      </c>
      <c r="E425">
        <v>36.06</v>
      </c>
      <c r="F425">
        <v>7.32</v>
      </c>
      <c r="G425">
        <v>0.68</v>
      </c>
      <c r="H425">
        <v>30.79</v>
      </c>
      <c r="I425">
        <v>30.21</v>
      </c>
      <c r="J425">
        <v>0.57999999999999996</v>
      </c>
      <c r="K425">
        <v>98.11</v>
      </c>
      <c r="L425">
        <v>91.5</v>
      </c>
      <c r="M425">
        <v>95.08</v>
      </c>
      <c r="N425">
        <v>85.35</v>
      </c>
      <c r="O425">
        <v>34.15</v>
      </c>
      <c r="P425">
        <v>2911.71</v>
      </c>
      <c r="Q425" s="42">
        <f>Table1[[#This Row],[Steam_Consumed_t]]/Table1[[#This Row],[Production_t]]</f>
        <v>1.1091263397206885</v>
      </c>
      <c r="R425" s="37">
        <f>Table1[[#This Row],[Power_Consumed_kWh]]/Table1[[#This Row],[Production_t]]</f>
        <v>94.566742448847037</v>
      </c>
      <c r="S425" t="str">
        <f>IF(Table1[[#This Row],[Quality_pct]]&lt;96,"Below Spec","Ok")</f>
        <v>Ok</v>
      </c>
      <c r="T425" t="str">
        <f>IF(Table1[Steam_Consumed_t]&gt;$O$4383,"ABNORMAL","NORMAL")</f>
        <v>NORMAL</v>
      </c>
      <c r="U425" t="str">
        <f>IF(Table1[Power_Consumed_kWh]&gt;$P$4383,"ABNORMAL","NORMAL")</f>
        <v>NORMAL</v>
      </c>
      <c r="V425">
        <f>(Table1[[#This Row],[Target_Production_t]]/8)*Table1[[#This Row],[Downtime_hr]]</f>
        <v>3.0651000000000006</v>
      </c>
    </row>
    <row r="426" spans="1:22" x14ac:dyDescent="0.25">
      <c r="A426" s="1">
        <v>45693</v>
      </c>
      <c r="B426" s="1" t="str">
        <f>TEXT(Table1[[#This Row],[Date]],"mm")</f>
        <v>02</v>
      </c>
      <c r="C426" t="s">
        <v>17</v>
      </c>
      <c r="D426" t="s">
        <v>19</v>
      </c>
      <c r="E426">
        <v>42.07</v>
      </c>
      <c r="F426">
        <v>7.33</v>
      </c>
      <c r="G426">
        <v>0.67</v>
      </c>
      <c r="H426">
        <v>32.79</v>
      </c>
      <c r="I426">
        <v>31.83</v>
      </c>
      <c r="J426">
        <v>0.96</v>
      </c>
      <c r="K426">
        <v>97.08</v>
      </c>
      <c r="L426">
        <v>91.62</v>
      </c>
      <c r="M426">
        <v>92.34</v>
      </c>
      <c r="N426">
        <v>82.14</v>
      </c>
      <c r="O426">
        <v>27.39</v>
      </c>
      <c r="P426">
        <v>2754.19</v>
      </c>
      <c r="Q426" s="42">
        <f>Table1[[#This Row],[Steam_Consumed_t]]/Table1[[#This Row],[Production_t]]</f>
        <v>0.83531564501372368</v>
      </c>
      <c r="R426" s="37">
        <f>Table1[[#This Row],[Power_Consumed_kWh]]/Table1[[#This Row],[Production_t]]</f>
        <v>83.994815492528218</v>
      </c>
      <c r="S426" t="str">
        <f>IF(Table1[[#This Row],[Quality_pct]]&lt;96,"Below Spec","Ok")</f>
        <v>Ok</v>
      </c>
      <c r="T426" t="str">
        <f>IF(Table1[Steam_Consumed_t]&gt;$O$4383,"ABNORMAL","NORMAL")</f>
        <v>NORMAL</v>
      </c>
      <c r="U426" t="str">
        <f>IF(Table1[Power_Consumed_kWh]&gt;$P$4383,"ABNORMAL","NORMAL")</f>
        <v>NORMAL</v>
      </c>
      <c r="V426">
        <f>(Table1[[#This Row],[Target_Production_t]]/8)*Table1[[#This Row],[Downtime_hr]]</f>
        <v>3.5233625000000002</v>
      </c>
    </row>
    <row r="427" spans="1:22" x14ac:dyDescent="0.25">
      <c r="A427" s="1">
        <v>45693</v>
      </c>
      <c r="B427" s="1" t="str">
        <f>TEXT(Table1[[#This Row],[Date]],"mm")</f>
        <v>02</v>
      </c>
      <c r="C427" t="s">
        <v>17</v>
      </c>
      <c r="D427" t="s">
        <v>20</v>
      </c>
      <c r="E427">
        <v>40.79</v>
      </c>
      <c r="F427">
        <v>7.33</v>
      </c>
      <c r="G427">
        <v>0.67</v>
      </c>
      <c r="H427">
        <v>34.020000000000003</v>
      </c>
      <c r="I427">
        <v>33.340000000000003</v>
      </c>
      <c r="J427">
        <v>0.68</v>
      </c>
      <c r="K427">
        <v>97.99</v>
      </c>
      <c r="L427">
        <v>91.62</v>
      </c>
      <c r="M427">
        <v>95.49</v>
      </c>
      <c r="N427">
        <v>85.73</v>
      </c>
      <c r="O427">
        <v>28.74</v>
      </c>
      <c r="P427">
        <v>2839.51</v>
      </c>
      <c r="Q427" s="42">
        <f>Table1[[#This Row],[Steam_Consumed_t]]/Table1[[#This Row],[Production_t]]</f>
        <v>0.84479717813051136</v>
      </c>
      <c r="R427" s="37">
        <f>Table1[[#This Row],[Power_Consumed_kWh]]/Table1[[#This Row],[Production_t]]</f>
        <v>83.465902410346857</v>
      </c>
      <c r="S427" t="str">
        <f>IF(Table1[[#This Row],[Quality_pct]]&lt;96,"Below Spec","Ok")</f>
        <v>Ok</v>
      </c>
      <c r="T427" t="str">
        <f>IF(Table1[Steam_Consumed_t]&gt;$O$4383,"ABNORMAL","NORMAL")</f>
        <v>NORMAL</v>
      </c>
      <c r="U427" t="str">
        <f>IF(Table1[Power_Consumed_kWh]&gt;$P$4383,"ABNORMAL","NORMAL")</f>
        <v>NORMAL</v>
      </c>
      <c r="V427">
        <f>(Table1[[#This Row],[Target_Production_t]]/8)*Table1[[#This Row],[Downtime_hr]]</f>
        <v>3.4161625</v>
      </c>
    </row>
    <row r="428" spans="1:22" x14ac:dyDescent="0.25">
      <c r="A428" s="1">
        <v>45693</v>
      </c>
      <c r="B428" s="1" t="str">
        <f>TEXT(Table1[[#This Row],[Date]],"mm")</f>
        <v>02</v>
      </c>
      <c r="C428" t="s">
        <v>21</v>
      </c>
      <c r="D428" t="s">
        <v>19</v>
      </c>
      <c r="E428">
        <v>38.07</v>
      </c>
      <c r="F428">
        <v>7.51</v>
      </c>
      <c r="G428">
        <v>0.49</v>
      </c>
      <c r="H428">
        <v>35.04</v>
      </c>
      <c r="I428">
        <v>34.1</v>
      </c>
      <c r="J428">
        <v>0.93</v>
      </c>
      <c r="K428">
        <v>97.34</v>
      </c>
      <c r="L428">
        <v>93.88</v>
      </c>
      <c r="M428">
        <v>97.62</v>
      </c>
      <c r="N428">
        <v>89.2</v>
      </c>
      <c r="O428">
        <v>50.21</v>
      </c>
      <c r="P428">
        <v>4239.3</v>
      </c>
      <c r="Q428" s="42">
        <f>Table1[[#This Row],[Steam_Consumed_t]]/Table1[[#This Row],[Production_t]]</f>
        <v>1.432933789954338</v>
      </c>
      <c r="R428" s="37">
        <f>Table1[[#This Row],[Power_Consumed_kWh]]/Table1[[#This Row],[Production_t]]</f>
        <v>120.9845890410959</v>
      </c>
      <c r="S428" t="str">
        <f>IF(Table1[[#This Row],[Quality_pct]]&lt;96,"Below Spec","Ok")</f>
        <v>Ok</v>
      </c>
      <c r="T428" t="str">
        <f>IF(Table1[Steam_Consumed_t]&gt;$O$4383,"ABNORMAL","NORMAL")</f>
        <v>NORMAL</v>
      </c>
      <c r="U428" t="str">
        <f>IF(Table1[Power_Consumed_kWh]&gt;$P$4383,"ABNORMAL","NORMAL")</f>
        <v>ABNORMAL</v>
      </c>
      <c r="V428">
        <f>(Table1[[#This Row],[Target_Production_t]]/8)*Table1[[#This Row],[Downtime_hr]]</f>
        <v>2.3317874999999999</v>
      </c>
    </row>
    <row r="429" spans="1:22" x14ac:dyDescent="0.25">
      <c r="A429" s="1">
        <v>45693</v>
      </c>
      <c r="B429" s="1" t="str">
        <f>TEXT(Table1[[#This Row],[Date]],"mm")</f>
        <v>02</v>
      </c>
      <c r="C429" t="s">
        <v>22</v>
      </c>
      <c r="D429" t="s">
        <v>20</v>
      </c>
      <c r="E429">
        <v>34.97</v>
      </c>
      <c r="F429">
        <v>7.52</v>
      </c>
      <c r="G429">
        <v>0.48</v>
      </c>
      <c r="H429">
        <v>29.74</v>
      </c>
      <c r="I429">
        <v>28.65</v>
      </c>
      <c r="J429">
        <v>1.0900000000000001</v>
      </c>
      <c r="K429">
        <v>96.34</v>
      </c>
      <c r="L429">
        <v>94</v>
      </c>
      <c r="M429">
        <v>94.89</v>
      </c>
      <c r="N429">
        <v>85.93</v>
      </c>
      <c r="O429">
        <v>32.450000000000003</v>
      </c>
      <c r="P429">
        <v>2927.78</v>
      </c>
      <c r="Q429" s="42">
        <f>Table1[[#This Row],[Steam_Consumed_t]]/Table1[[#This Row],[Production_t]]</f>
        <v>1.0911230665770009</v>
      </c>
      <c r="R429" s="37">
        <f>Table1[[#This Row],[Power_Consumed_kWh]]/Table1[[#This Row],[Production_t]]</f>
        <v>98.445864156018843</v>
      </c>
      <c r="S429" t="str">
        <f>IF(Table1[[#This Row],[Quality_pct]]&lt;96,"Below Spec","Ok")</f>
        <v>Ok</v>
      </c>
      <c r="T429" t="str">
        <f>IF(Table1[Steam_Consumed_t]&gt;$O$4383,"ABNORMAL","NORMAL")</f>
        <v>NORMAL</v>
      </c>
      <c r="U429" t="str">
        <f>IF(Table1[Power_Consumed_kWh]&gt;$P$4383,"ABNORMAL","NORMAL")</f>
        <v>NORMAL</v>
      </c>
      <c r="V429">
        <f>(Table1[[#This Row],[Target_Production_t]]/8)*Table1[[#This Row],[Downtime_hr]]</f>
        <v>2.0981999999999998</v>
      </c>
    </row>
    <row r="430" spans="1:22" x14ac:dyDescent="0.25">
      <c r="A430" s="1">
        <v>45693</v>
      </c>
      <c r="B430" s="1" t="str">
        <f>TEXT(Table1[[#This Row],[Date]],"mm")</f>
        <v>02</v>
      </c>
      <c r="C430" t="s">
        <v>23</v>
      </c>
      <c r="D430" t="s">
        <v>18</v>
      </c>
      <c r="E430">
        <v>44.75</v>
      </c>
      <c r="F430">
        <v>7.53</v>
      </c>
      <c r="G430">
        <v>0.47</v>
      </c>
      <c r="H430">
        <v>38.83</v>
      </c>
      <c r="I430">
        <v>38.39</v>
      </c>
      <c r="J430">
        <v>0.44</v>
      </c>
      <c r="K430">
        <v>98.86</v>
      </c>
      <c r="L430">
        <v>94.12</v>
      </c>
      <c r="M430">
        <v>96.21</v>
      </c>
      <c r="N430">
        <v>89.53</v>
      </c>
      <c r="O430">
        <v>3.75</v>
      </c>
      <c r="P430">
        <v>1475.94</v>
      </c>
      <c r="Q430" s="42">
        <f>Table1[[#This Row],[Steam_Consumed_t]]/Table1[[#This Row],[Production_t]]</f>
        <v>9.6574813288694314E-2</v>
      </c>
      <c r="R430" s="37">
        <f>Table1[[#This Row],[Power_Consumed_kWh]]/Table1[[#This Row],[Production_t]]</f>
        <v>38.010301313417465</v>
      </c>
      <c r="S430" t="str">
        <f>IF(Table1[[#This Row],[Quality_pct]]&lt;96,"Below Spec","Ok")</f>
        <v>Ok</v>
      </c>
      <c r="T430" t="str">
        <f>IF(Table1[Steam_Consumed_t]&gt;$O$4383,"ABNORMAL","NORMAL")</f>
        <v>NORMAL</v>
      </c>
      <c r="U430" t="str">
        <f>IF(Table1[Power_Consumed_kWh]&gt;$P$4383,"ABNORMAL","NORMAL")</f>
        <v>NORMAL</v>
      </c>
      <c r="V430">
        <f>(Table1[[#This Row],[Target_Production_t]]/8)*Table1[[#This Row],[Downtime_hr]]</f>
        <v>2.6290624999999999</v>
      </c>
    </row>
    <row r="431" spans="1:22" x14ac:dyDescent="0.25">
      <c r="A431" s="1">
        <v>45693</v>
      </c>
      <c r="B431" s="1" t="str">
        <f>TEXT(Table1[[#This Row],[Date]],"mm")</f>
        <v>02</v>
      </c>
      <c r="C431" t="s">
        <v>23</v>
      </c>
      <c r="D431" t="s">
        <v>19</v>
      </c>
      <c r="E431">
        <v>44.08</v>
      </c>
      <c r="F431">
        <v>7.66</v>
      </c>
      <c r="G431">
        <v>0.34</v>
      </c>
      <c r="H431">
        <v>44.31</v>
      </c>
      <c r="I431">
        <v>44.31</v>
      </c>
      <c r="J431">
        <v>0</v>
      </c>
      <c r="K431">
        <v>100</v>
      </c>
      <c r="L431">
        <v>95.75</v>
      </c>
      <c r="M431">
        <v>92.39</v>
      </c>
      <c r="N431">
        <v>88.46</v>
      </c>
      <c r="O431">
        <v>5.32</v>
      </c>
      <c r="P431">
        <v>1819.39</v>
      </c>
      <c r="Q431" s="42">
        <f>Table1[[#This Row],[Steam_Consumed_t]]/Table1[[#This Row],[Production_t]]</f>
        <v>0.12006319115323855</v>
      </c>
      <c r="R431" s="37">
        <f>Table1[[#This Row],[Power_Consumed_kWh]]/Table1[[#This Row],[Production_t]]</f>
        <v>41.060482960956897</v>
      </c>
      <c r="S431" t="str">
        <f>IF(Table1[[#This Row],[Quality_pct]]&lt;96,"Below Spec","Ok")</f>
        <v>Ok</v>
      </c>
      <c r="T431" t="str">
        <f>IF(Table1[Steam_Consumed_t]&gt;$O$4383,"ABNORMAL","NORMAL")</f>
        <v>NORMAL</v>
      </c>
      <c r="U431" t="str">
        <f>IF(Table1[Power_Consumed_kWh]&gt;$P$4383,"ABNORMAL","NORMAL")</f>
        <v>NORMAL</v>
      </c>
      <c r="V431">
        <f>(Table1[[#This Row],[Target_Production_t]]/8)*Table1[[#This Row],[Downtime_hr]]</f>
        <v>1.8734</v>
      </c>
    </row>
    <row r="432" spans="1:22" x14ac:dyDescent="0.25">
      <c r="A432" s="1">
        <v>45693</v>
      </c>
      <c r="B432" s="1" t="str">
        <f>TEXT(Table1[[#This Row],[Date]],"mm")</f>
        <v>02</v>
      </c>
      <c r="C432" t="s">
        <v>17</v>
      </c>
      <c r="D432" t="s">
        <v>18</v>
      </c>
      <c r="E432">
        <v>42.71</v>
      </c>
      <c r="F432">
        <v>7.75</v>
      </c>
      <c r="G432">
        <v>0.25</v>
      </c>
      <c r="H432">
        <v>38.65</v>
      </c>
      <c r="I432">
        <v>37.75</v>
      </c>
      <c r="J432">
        <v>0.9</v>
      </c>
      <c r="K432">
        <v>97.66</v>
      </c>
      <c r="L432">
        <v>96.88</v>
      </c>
      <c r="M432">
        <v>93.29</v>
      </c>
      <c r="N432">
        <v>88.26</v>
      </c>
      <c r="O432">
        <v>34.85</v>
      </c>
      <c r="P432">
        <v>3189.48</v>
      </c>
      <c r="Q432" s="42">
        <f>Table1[[#This Row],[Steam_Consumed_t]]/Table1[[#This Row],[Production_t]]</f>
        <v>0.90168175937904271</v>
      </c>
      <c r="R432" s="37">
        <f>Table1[[#This Row],[Power_Consumed_kWh]]/Table1[[#This Row],[Production_t]]</f>
        <v>82.522121604139713</v>
      </c>
      <c r="S432" t="str">
        <f>IF(Table1[[#This Row],[Quality_pct]]&lt;96,"Below Spec","Ok")</f>
        <v>Ok</v>
      </c>
      <c r="T432" t="str">
        <f>IF(Table1[Steam_Consumed_t]&gt;$O$4383,"ABNORMAL","NORMAL")</f>
        <v>NORMAL</v>
      </c>
      <c r="U432" t="str">
        <f>IF(Table1[Power_Consumed_kWh]&gt;$P$4383,"ABNORMAL","NORMAL")</f>
        <v>NORMAL</v>
      </c>
      <c r="V432">
        <f>(Table1[[#This Row],[Target_Production_t]]/8)*Table1[[#This Row],[Downtime_hr]]</f>
        <v>1.3346875</v>
      </c>
    </row>
    <row r="433" spans="1:22" x14ac:dyDescent="0.25">
      <c r="A433" s="1">
        <v>45693</v>
      </c>
      <c r="B433" s="1" t="str">
        <f>TEXT(Table1[[#This Row],[Date]],"mm")</f>
        <v>02</v>
      </c>
      <c r="C433" t="s">
        <v>22</v>
      </c>
      <c r="D433" t="s">
        <v>18</v>
      </c>
      <c r="E433">
        <v>36.61</v>
      </c>
      <c r="F433">
        <v>7.84</v>
      </c>
      <c r="G433">
        <v>0.16</v>
      </c>
      <c r="H433">
        <v>35.229999999999997</v>
      </c>
      <c r="I433">
        <v>34.1</v>
      </c>
      <c r="J433">
        <v>1.1299999999999999</v>
      </c>
      <c r="K433">
        <v>96.78</v>
      </c>
      <c r="L433">
        <v>98</v>
      </c>
      <c r="M433">
        <v>97.01</v>
      </c>
      <c r="N433">
        <v>92.01</v>
      </c>
      <c r="O433">
        <v>39.25</v>
      </c>
      <c r="P433">
        <v>3314.8</v>
      </c>
      <c r="Q433" s="42">
        <f>Table1[[#This Row],[Steam_Consumed_t]]/Table1[[#This Row],[Production_t]]</f>
        <v>1.1141072949191031</v>
      </c>
      <c r="R433" s="37">
        <f>Table1[[#This Row],[Power_Consumed_kWh]]/Table1[[#This Row],[Production_t]]</f>
        <v>94.090263979562891</v>
      </c>
      <c r="S433" t="str">
        <f>IF(Table1[[#This Row],[Quality_pct]]&lt;96,"Below Spec","Ok")</f>
        <v>Ok</v>
      </c>
      <c r="T433" t="str">
        <f>IF(Table1[Steam_Consumed_t]&gt;$O$4383,"ABNORMAL","NORMAL")</f>
        <v>NORMAL</v>
      </c>
      <c r="U433" t="str">
        <f>IF(Table1[Power_Consumed_kWh]&gt;$P$4383,"ABNORMAL","NORMAL")</f>
        <v>NORMAL</v>
      </c>
      <c r="V433">
        <f>(Table1[[#This Row],[Target_Production_t]]/8)*Table1[[#This Row],[Downtime_hr]]</f>
        <v>0.73219999999999996</v>
      </c>
    </row>
    <row r="434" spans="1:22" x14ac:dyDescent="0.25">
      <c r="A434" s="1">
        <v>45694</v>
      </c>
      <c r="B434" s="1" t="str">
        <f>TEXT(Table1[[#This Row],[Date]],"mm")</f>
        <v>02</v>
      </c>
      <c r="C434" t="s">
        <v>17</v>
      </c>
      <c r="D434" t="s">
        <v>19</v>
      </c>
      <c r="E434">
        <v>40.299999999999997</v>
      </c>
      <c r="F434">
        <v>5.59</v>
      </c>
      <c r="G434">
        <v>2.41</v>
      </c>
      <c r="H434">
        <v>27.81</v>
      </c>
      <c r="I434">
        <v>27.46</v>
      </c>
      <c r="J434">
        <v>0.34</v>
      </c>
      <c r="K434">
        <v>98.76</v>
      </c>
      <c r="L434">
        <v>69.88</v>
      </c>
      <c r="M434">
        <v>92.98</v>
      </c>
      <c r="N434">
        <v>64.17</v>
      </c>
      <c r="O434">
        <v>23.52</v>
      </c>
      <c r="P434">
        <v>2304.33</v>
      </c>
      <c r="Q434" s="42">
        <f>Table1[[#This Row],[Steam_Consumed_t]]/Table1[[#This Row],[Production_t]]</f>
        <v>0.84573894282632145</v>
      </c>
      <c r="R434" s="37">
        <f>Table1[[#This Row],[Power_Consumed_kWh]]/Table1[[#This Row],[Production_t]]</f>
        <v>82.859762675296651</v>
      </c>
      <c r="S434" t="str">
        <f>IF(Table1[[#This Row],[Quality_pct]]&lt;96,"Below Spec","Ok")</f>
        <v>Ok</v>
      </c>
      <c r="T434" t="str">
        <f>IF(Table1[Steam_Consumed_t]&gt;$O$4383,"ABNORMAL","NORMAL")</f>
        <v>NORMAL</v>
      </c>
      <c r="U434" t="str">
        <f>IF(Table1[Power_Consumed_kWh]&gt;$P$4383,"ABNORMAL","NORMAL")</f>
        <v>NORMAL</v>
      </c>
      <c r="V434">
        <f>(Table1[[#This Row],[Target_Production_t]]/8)*Table1[[#This Row],[Downtime_hr]]</f>
        <v>12.140375000000001</v>
      </c>
    </row>
    <row r="435" spans="1:22" x14ac:dyDescent="0.25">
      <c r="A435" s="1">
        <v>45694</v>
      </c>
      <c r="B435" s="1" t="str">
        <f>TEXT(Table1[[#This Row],[Date]],"mm")</f>
        <v>02</v>
      </c>
      <c r="C435" t="s">
        <v>22</v>
      </c>
      <c r="D435" t="s">
        <v>18</v>
      </c>
      <c r="E435">
        <v>35.07</v>
      </c>
      <c r="F435">
        <v>7.32</v>
      </c>
      <c r="G435">
        <v>0.68</v>
      </c>
      <c r="H435">
        <v>32.270000000000003</v>
      </c>
      <c r="I435">
        <v>30.85</v>
      </c>
      <c r="J435">
        <v>1.42</v>
      </c>
      <c r="K435">
        <v>95.6</v>
      </c>
      <c r="L435">
        <v>91.5</v>
      </c>
      <c r="M435">
        <v>91.99</v>
      </c>
      <c r="N435">
        <v>80.459999999999994</v>
      </c>
      <c r="O435">
        <v>34.979999999999997</v>
      </c>
      <c r="P435">
        <v>3180.61</v>
      </c>
      <c r="Q435" s="42">
        <f>Table1[[#This Row],[Steam_Consumed_t]]/Table1[[#This Row],[Production_t]]</f>
        <v>1.0839789277967151</v>
      </c>
      <c r="R435" s="37">
        <f>Table1[[#This Row],[Power_Consumed_kWh]]/Table1[[#This Row],[Production_t]]</f>
        <v>98.562441896498285</v>
      </c>
      <c r="S435" t="str">
        <f>IF(Table1[[#This Row],[Quality_pct]]&lt;96,"Below Spec","Ok")</f>
        <v>Below Spec</v>
      </c>
      <c r="T435" t="str">
        <f>IF(Table1[Steam_Consumed_t]&gt;$O$4383,"ABNORMAL","NORMAL")</f>
        <v>NORMAL</v>
      </c>
      <c r="U435" t="str">
        <f>IF(Table1[Power_Consumed_kWh]&gt;$P$4383,"ABNORMAL","NORMAL")</f>
        <v>NORMAL</v>
      </c>
      <c r="V435">
        <f>(Table1[[#This Row],[Target_Production_t]]/8)*Table1[[#This Row],[Downtime_hr]]</f>
        <v>2.9809500000000004</v>
      </c>
    </row>
    <row r="436" spans="1:22" x14ac:dyDescent="0.25">
      <c r="A436" s="1">
        <v>45694</v>
      </c>
      <c r="B436" s="1" t="str">
        <f>TEXT(Table1[[#This Row],[Date]],"mm")</f>
        <v>02</v>
      </c>
      <c r="C436" t="s">
        <v>23</v>
      </c>
      <c r="D436" t="s">
        <v>19</v>
      </c>
      <c r="E436">
        <v>42.22</v>
      </c>
      <c r="F436">
        <v>7.37</v>
      </c>
      <c r="G436">
        <v>0.63</v>
      </c>
      <c r="H436">
        <v>37.880000000000003</v>
      </c>
      <c r="I436">
        <v>36.68</v>
      </c>
      <c r="J436">
        <v>1.2</v>
      </c>
      <c r="K436">
        <v>96.84</v>
      </c>
      <c r="L436">
        <v>92.12</v>
      </c>
      <c r="M436">
        <v>92.64</v>
      </c>
      <c r="N436">
        <v>82.65</v>
      </c>
      <c r="O436">
        <v>6.47</v>
      </c>
      <c r="P436">
        <v>1569.41</v>
      </c>
      <c r="Q436" s="42">
        <f>Table1[[#This Row],[Steam_Consumed_t]]/Table1[[#This Row],[Production_t]]</f>
        <v>0.17080253431890177</v>
      </c>
      <c r="R436" s="37">
        <f>Table1[[#This Row],[Power_Consumed_kWh]]/Table1[[#This Row],[Production_t]]</f>
        <v>41.431098204857442</v>
      </c>
      <c r="S436" t="str">
        <f>IF(Table1[[#This Row],[Quality_pct]]&lt;96,"Below Spec","Ok")</f>
        <v>Ok</v>
      </c>
      <c r="T436" t="str">
        <f>IF(Table1[Steam_Consumed_t]&gt;$O$4383,"ABNORMAL","NORMAL")</f>
        <v>NORMAL</v>
      </c>
      <c r="U436" t="str">
        <f>IF(Table1[Power_Consumed_kWh]&gt;$P$4383,"ABNORMAL","NORMAL")</f>
        <v>NORMAL</v>
      </c>
      <c r="V436">
        <f>(Table1[[#This Row],[Target_Production_t]]/8)*Table1[[#This Row],[Downtime_hr]]</f>
        <v>3.3248250000000001</v>
      </c>
    </row>
    <row r="437" spans="1:22" x14ac:dyDescent="0.25">
      <c r="A437" s="1">
        <v>45694</v>
      </c>
      <c r="B437" s="1" t="str">
        <f>TEXT(Table1[[#This Row],[Date]],"mm")</f>
        <v>02</v>
      </c>
      <c r="C437" t="s">
        <v>21</v>
      </c>
      <c r="D437" t="s">
        <v>19</v>
      </c>
      <c r="E437">
        <v>36.46</v>
      </c>
      <c r="F437">
        <v>7.46</v>
      </c>
      <c r="G437">
        <v>0.54</v>
      </c>
      <c r="H437">
        <v>34.630000000000003</v>
      </c>
      <c r="I437">
        <v>33.950000000000003</v>
      </c>
      <c r="J437">
        <v>0.68</v>
      </c>
      <c r="K437">
        <v>98.03</v>
      </c>
      <c r="L437">
        <v>93.25</v>
      </c>
      <c r="M437">
        <v>95.77</v>
      </c>
      <c r="N437">
        <v>87.55</v>
      </c>
      <c r="O437">
        <v>50.64</v>
      </c>
      <c r="P437">
        <v>4056.8</v>
      </c>
      <c r="Q437" s="42">
        <f>Table1[[#This Row],[Steam_Consumed_t]]/Table1[[#This Row],[Production_t]]</f>
        <v>1.4623159110597748</v>
      </c>
      <c r="R437" s="37">
        <f>Table1[[#This Row],[Power_Consumed_kWh]]/Table1[[#This Row],[Production_t]]</f>
        <v>117.14698238521513</v>
      </c>
      <c r="S437" t="str">
        <f>IF(Table1[[#This Row],[Quality_pct]]&lt;96,"Below Spec","Ok")</f>
        <v>Ok</v>
      </c>
      <c r="T437" t="str">
        <f>IF(Table1[Steam_Consumed_t]&gt;$O$4383,"ABNORMAL","NORMAL")</f>
        <v>NORMAL</v>
      </c>
      <c r="U437" t="str">
        <f>IF(Table1[Power_Consumed_kWh]&gt;$P$4383,"ABNORMAL","NORMAL")</f>
        <v>NORMAL</v>
      </c>
      <c r="V437">
        <f>(Table1[[#This Row],[Target_Production_t]]/8)*Table1[[#This Row],[Downtime_hr]]</f>
        <v>2.4610500000000002</v>
      </c>
    </row>
    <row r="438" spans="1:22" x14ac:dyDescent="0.25">
      <c r="A438" s="1">
        <v>45694</v>
      </c>
      <c r="B438" s="1" t="str">
        <f>TEXT(Table1[[#This Row],[Date]],"mm")</f>
        <v>02</v>
      </c>
      <c r="C438" t="s">
        <v>17</v>
      </c>
      <c r="D438" t="s">
        <v>20</v>
      </c>
      <c r="E438">
        <v>39.07</v>
      </c>
      <c r="F438">
        <v>7.55</v>
      </c>
      <c r="G438">
        <v>0.45</v>
      </c>
      <c r="H438">
        <v>33.76</v>
      </c>
      <c r="I438">
        <v>32.979999999999997</v>
      </c>
      <c r="J438">
        <v>0.78</v>
      </c>
      <c r="K438">
        <v>97.69</v>
      </c>
      <c r="L438">
        <v>94.38</v>
      </c>
      <c r="M438">
        <v>93.24</v>
      </c>
      <c r="N438">
        <v>85.96</v>
      </c>
      <c r="O438">
        <v>28.53</v>
      </c>
      <c r="P438">
        <v>2668.33</v>
      </c>
      <c r="Q438" s="42">
        <f>Table1[[#This Row],[Steam_Consumed_t]]/Table1[[#This Row],[Production_t]]</f>
        <v>0.84508293838862569</v>
      </c>
      <c r="R438" s="37">
        <f>Table1[[#This Row],[Power_Consumed_kWh]]/Table1[[#This Row],[Production_t]]</f>
        <v>79.038210900473942</v>
      </c>
      <c r="S438" t="str">
        <f>IF(Table1[[#This Row],[Quality_pct]]&lt;96,"Below Spec","Ok")</f>
        <v>Ok</v>
      </c>
      <c r="T438" t="str">
        <f>IF(Table1[Steam_Consumed_t]&gt;$O$4383,"ABNORMAL","NORMAL")</f>
        <v>NORMAL</v>
      </c>
      <c r="U438" t="str">
        <f>IF(Table1[Power_Consumed_kWh]&gt;$P$4383,"ABNORMAL","NORMAL")</f>
        <v>NORMAL</v>
      </c>
      <c r="V438">
        <f>(Table1[[#This Row],[Target_Production_t]]/8)*Table1[[#This Row],[Downtime_hr]]</f>
        <v>2.1976875000000002</v>
      </c>
    </row>
    <row r="439" spans="1:22" x14ac:dyDescent="0.25">
      <c r="A439" s="1">
        <v>45694</v>
      </c>
      <c r="B439" s="1" t="str">
        <f>TEXT(Table1[[#This Row],[Date]],"mm")</f>
        <v>02</v>
      </c>
      <c r="C439" t="s">
        <v>22</v>
      </c>
      <c r="D439" t="s">
        <v>20</v>
      </c>
      <c r="E439">
        <v>33.49</v>
      </c>
      <c r="F439">
        <v>7.56</v>
      </c>
      <c r="G439">
        <v>0.44</v>
      </c>
      <c r="H439">
        <v>31.24</v>
      </c>
      <c r="I439">
        <v>30.23</v>
      </c>
      <c r="J439">
        <v>1.01</v>
      </c>
      <c r="K439">
        <v>96.76</v>
      </c>
      <c r="L439">
        <v>94.5</v>
      </c>
      <c r="M439">
        <v>91.45</v>
      </c>
      <c r="N439">
        <v>83.62</v>
      </c>
      <c r="O439">
        <v>34.659999999999997</v>
      </c>
      <c r="P439">
        <v>2971.13</v>
      </c>
      <c r="Q439" s="42">
        <f>Table1[[#This Row],[Steam_Consumed_t]]/Table1[[#This Row],[Production_t]]</f>
        <v>1.1094750320102433</v>
      </c>
      <c r="R439" s="37">
        <f>Table1[[#This Row],[Power_Consumed_kWh]]/Table1[[#This Row],[Production_t]]</f>
        <v>95.106594110115239</v>
      </c>
      <c r="S439" t="str">
        <f>IF(Table1[[#This Row],[Quality_pct]]&lt;96,"Below Spec","Ok")</f>
        <v>Ok</v>
      </c>
      <c r="T439" t="str">
        <f>IF(Table1[Steam_Consumed_t]&gt;$O$4383,"ABNORMAL","NORMAL")</f>
        <v>NORMAL</v>
      </c>
      <c r="U439" t="str">
        <f>IF(Table1[Power_Consumed_kWh]&gt;$P$4383,"ABNORMAL","NORMAL")</f>
        <v>NORMAL</v>
      </c>
      <c r="V439">
        <f>(Table1[[#This Row],[Target_Production_t]]/8)*Table1[[#This Row],[Downtime_hr]]</f>
        <v>1.8419500000000002</v>
      </c>
    </row>
    <row r="440" spans="1:22" x14ac:dyDescent="0.25">
      <c r="A440" s="1">
        <v>45694</v>
      </c>
      <c r="B440" s="1" t="str">
        <f>TEXT(Table1[[#This Row],[Date]],"mm")</f>
        <v>02</v>
      </c>
      <c r="C440" t="s">
        <v>22</v>
      </c>
      <c r="D440" t="s">
        <v>19</v>
      </c>
      <c r="E440">
        <v>34.54</v>
      </c>
      <c r="F440">
        <v>7.6</v>
      </c>
      <c r="G440">
        <v>0.4</v>
      </c>
      <c r="H440">
        <v>27.92</v>
      </c>
      <c r="I440">
        <v>26.91</v>
      </c>
      <c r="J440">
        <v>1.01</v>
      </c>
      <c r="K440">
        <v>96.38</v>
      </c>
      <c r="L440">
        <v>95</v>
      </c>
      <c r="M440">
        <v>96.85</v>
      </c>
      <c r="N440">
        <v>88.68</v>
      </c>
      <c r="O440">
        <v>30.54</v>
      </c>
      <c r="P440">
        <v>2699.67</v>
      </c>
      <c r="Q440" s="42">
        <f>Table1[[#This Row],[Steam_Consumed_t]]/Table1[[#This Row],[Production_t]]</f>
        <v>1.0938395415472779</v>
      </c>
      <c r="R440" s="37">
        <f>Table1[[#This Row],[Power_Consumed_kWh]]/Table1[[#This Row],[Production_t]]</f>
        <v>96.693051575931236</v>
      </c>
      <c r="S440" t="str">
        <f>IF(Table1[[#This Row],[Quality_pct]]&lt;96,"Below Spec","Ok")</f>
        <v>Ok</v>
      </c>
      <c r="T440" t="str">
        <f>IF(Table1[Steam_Consumed_t]&gt;$O$4383,"ABNORMAL","NORMAL")</f>
        <v>NORMAL</v>
      </c>
      <c r="U440" t="str">
        <f>IF(Table1[Power_Consumed_kWh]&gt;$P$4383,"ABNORMAL","NORMAL")</f>
        <v>NORMAL</v>
      </c>
      <c r="V440">
        <f>(Table1[[#This Row],[Target_Production_t]]/8)*Table1[[#This Row],[Downtime_hr]]</f>
        <v>1.7270000000000001</v>
      </c>
    </row>
    <row r="441" spans="1:22" x14ac:dyDescent="0.25">
      <c r="A441" s="1">
        <v>45694</v>
      </c>
      <c r="B441" s="1" t="str">
        <f>TEXT(Table1[[#This Row],[Date]],"mm")</f>
        <v>02</v>
      </c>
      <c r="C441" t="s">
        <v>23</v>
      </c>
      <c r="D441" t="s">
        <v>18</v>
      </c>
      <c r="E441">
        <v>42.86</v>
      </c>
      <c r="F441">
        <v>7.6</v>
      </c>
      <c r="G441">
        <v>0.4</v>
      </c>
      <c r="H441">
        <v>39.07</v>
      </c>
      <c r="I441">
        <v>38.270000000000003</v>
      </c>
      <c r="J441">
        <v>0.8</v>
      </c>
      <c r="K441">
        <v>97.96</v>
      </c>
      <c r="L441">
        <v>95</v>
      </c>
      <c r="M441">
        <v>92.69</v>
      </c>
      <c r="N441">
        <v>86.26</v>
      </c>
      <c r="O441">
        <v>4.96</v>
      </c>
      <c r="P441">
        <v>1771.78</v>
      </c>
      <c r="Q441" s="42">
        <f>Table1[[#This Row],[Steam_Consumed_t]]/Table1[[#This Row],[Production_t]]</f>
        <v>0.12695162528794471</v>
      </c>
      <c r="R441" s="37">
        <f>Table1[[#This Row],[Power_Consumed_kWh]]/Table1[[#This Row],[Production_t]]</f>
        <v>45.34886101868441</v>
      </c>
      <c r="S441" t="str">
        <f>IF(Table1[[#This Row],[Quality_pct]]&lt;96,"Below Spec","Ok")</f>
        <v>Ok</v>
      </c>
      <c r="T441" t="str">
        <f>IF(Table1[Steam_Consumed_t]&gt;$O$4383,"ABNORMAL","NORMAL")</f>
        <v>NORMAL</v>
      </c>
      <c r="U441" t="str">
        <f>IF(Table1[Power_Consumed_kWh]&gt;$P$4383,"ABNORMAL","NORMAL")</f>
        <v>NORMAL</v>
      </c>
      <c r="V441">
        <f>(Table1[[#This Row],[Target_Production_t]]/8)*Table1[[#This Row],[Downtime_hr]]</f>
        <v>2.1430000000000002</v>
      </c>
    </row>
    <row r="442" spans="1:22" x14ac:dyDescent="0.25">
      <c r="A442" s="1">
        <v>45694</v>
      </c>
      <c r="B442" s="1" t="str">
        <f>TEXT(Table1[[#This Row],[Date]],"mm")</f>
        <v>02</v>
      </c>
      <c r="C442" t="s">
        <v>21</v>
      </c>
      <c r="D442" t="s">
        <v>18</v>
      </c>
      <c r="E442">
        <v>37.020000000000003</v>
      </c>
      <c r="F442">
        <v>7.69</v>
      </c>
      <c r="G442">
        <v>0.31</v>
      </c>
      <c r="H442">
        <v>34.19</v>
      </c>
      <c r="I442">
        <v>32.26</v>
      </c>
      <c r="J442">
        <v>1.93</v>
      </c>
      <c r="K442">
        <v>94.35</v>
      </c>
      <c r="L442">
        <v>96.12</v>
      </c>
      <c r="M442">
        <v>94.48</v>
      </c>
      <c r="N442">
        <v>85.69</v>
      </c>
      <c r="O442">
        <v>51.11</v>
      </c>
      <c r="P442">
        <v>4003.29</v>
      </c>
      <c r="Q442" s="42">
        <f>Table1[[#This Row],[Steam_Consumed_t]]/Table1[[#This Row],[Production_t]]</f>
        <v>1.4948815443112022</v>
      </c>
      <c r="R442" s="37">
        <f>Table1[[#This Row],[Power_Consumed_kWh]]/Table1[[#This Row],[Production_t]]</f>
        <v>117.08949985375841</v>
      </c>
      <c r="S442" t="str">
        <f>IF(Table1[[#This Row],[Quality_pct]]&lt;96,"Below Spec","Ok")</f>
        <v>Below Spec</v>
      </c>
      <c r="T442" t="str">
        <f>IF(Table1[Steam_Consumed_t]&gt;$O$4383,"ABNORMAL","NORMAL")</f>
        <v>NORMAL</v>
      </c>
      <c r="U442" t="str">
        <f>IF(Table1[Power_Consumed_kWh]&gt;$P$4383,"ABNORMAL","NORMAL")</f>
        <v>NORMAL</v>
      </c>
      <c r="V442">
        <f>(Table1[[#This Row],[Target_Production_t]]/8)*Table1[[#This Row],[Downtime_hr]]</f>
        <v>1.4345250000000001</v>
      </c>
    </row>
    <row r="443" spans="1:22" x14ac:dyDescent="0.25">
      <c r="A443" s="1">
        <v>45694</v>
      </c>
      <c r="B443" s="1" t="str">
        <f>TEXT(Table1[[#This Row],[Date]],"mm")</f>
        <v>02</v>
      </c>
      <c r="C443" t="s">
        <v>17</v>
      </c>
      <c r="D443" t="s">
        <v>18</v>
      </c>
      <c r="E443">
        <v>40.909999999999997</v>
      </c>
      <c r="F443">
        <v>7.71</v>
      </c>
      <c r="G443">
        <v>0.28999999999999998</v>
      </c>
      <c r="H443">
        <v>39.729999999999997</v>
      </c>
      <c r="I443">
        <v>38.729999999999997</v>
      </c>
      <c r="J443">
        <v>0.99</v>
      </c>
      <c r="K443">
        <v>97.5</v>
      </c>
      <c r="L443">
        <v>96.38</v>
      </c>
      <c r="M443">
        <v>96.66</v>
      </c>
      <c r="N443">
        <v>90.83</v>
      </c>
      <c r="O443">
        <v>35.61</v>
      </c>
      <c r="P443">
        <v>3104.19</v>
      </c>
      <c r="Q443" s="42">
        <f>Table1[[#This Row],[Steam_Consumed_t]]/Table1[[#This Row],[Production_t]]</f>
        <v>0.89630002516989682</v>
      </c>
      <c r="R443" s="37">
        <f>Table1[[#This Row],[Power_Consumed_kWh]]/Table1[[#This Row],[Production_t]]</f>
        <v>78.132141958217986</v>
      </c>
      <c r="S443" t="str">
        <f>IF(Table1[[#This Row],[Quality_pct]]&lt;96,"Below Spec","Ok")</f>
        <v>Ok</v>
      </c>
      <c r="T443" t="str">
        <f>IF(Table1[Steam_Consumed_t]&gt;$O$4383,"ABNORMAL","NORMAL")</f>
        <v>NORMAL</v>
      </c>
      <c r="U443" t="str">
        <f>IF(Table1[Power_Consumed_kWh]&gt;$P$4383,"ABNORMAL","NORMAL")</f>
        <v>NORMAL</v>
      </c>
      <c r="V443">
        <f>(Table1[[#This Row],[Target_Production_t]]/8)*Table1[[#This Row],[Downtime_hr]]</f>
        <v>1.4829874999999997</v>
      </c>
    </row>
    <row r="444" spans="1:22" x14ac:dyDescent="0.25">
      <c r="A444" s="1">
        <v>45694</v>
      </c>
      <c r="B444" s="1" t="str">
        <f>TEXT(Table1[[#This Row],[Date]],"mm")</f>
        <v>02</v>
      </c>
      <c r="C444" t="s">
        <v>23</v>
      </c>
      <c r="D444" t="s">
        <v>20</v>
      </c>
      <c r="E444">
        <v>40.93</v>
      </c>
      <c r="F444">
        <v>7.71</v>
      </c>
      <c r="G444">
        <v>0.28999999999999998</v>
      </c>
      <c r="H444">
        <v>40.94</v>
      </c>
      <c r="I444">
        <v>40.54</v>
      </c>
      <c r="J444">
        <v>0.4</v>
      </c>
      <c r="K444">
        <v>99.03</v>
      </c>
      <c r="L444">
        <v>96.38</v>
      </c>
      <c r="M444">
        <v>95.33</v>
      </c>
      <c r="N444">
        <v>90.99</v>
      </c>
      <c r="O444">
        <v>4.16</v>
      </c>
      <c r="P444">
        <v>1777.57</v>
      </c>
      <c r="Q444" s="42">
        <f>Table1[[#This Row],[Steam_Consumed_t]]/Table1[[#This Row],[Production_t]]</f>
        <v>0.10161211529066928</v>
      </c>
      <c r="R444" s="37">
        <f>Table1[[#This Row],[Power_Consumed_kWh]]/Table1[[#This Row],[Production_t]]</f>
        <v>43.418905715681483</v>
      </c>
      <c r="S444" t="str">
        <f>IF(Table1[[#This Row],[Quality_pct]]&lt;96,"Below Spec","Ok")</f>
        <v>Ok</v>
      </c>
      <c r="T444" t="str">
        <f>IF(Table1[Steam_Consumed_t]&gt;$O$4383,"ABNORMAL","NORMAL")</f>
        <v>NORMAL</v>
      </c>
      <c r="U444" t="str">
        <f>IF(Table1[Power_Consumed_kWh]&gt;$P$4383,"ABNORMAL","NORMAL")</f>
        <v>NORMAL</v>
      </c>
      <c r="V444">
        <f>(Table1[[#This Row],[Target_Production_t]]/8)*Table1[[#This Row],[Downtime_hr]]</f>
        <v>1.4837125</v>
      </c>
    </row>
    <row r="445" spans="1:22" x14ac:dyDescent="0.25">
      <c r="A445" s="1">
        <v>45694</v>
      </c>
      <c r="B445" s="1" t="str">
        <f>TEXT(Table1[[#This Row],[Date]],"mm")</f>
        <v>02</v>
      </c>
      <c r="C445" t="s">
        <v>21</v>
      </c>
      <c r="D445" t="s">
        <v>20</v>
      </c>
      <c r="E445">
        <v>35.35</v>
      </c>
      <c r="F445">
        <v>7.75</v>
      </c>
      <c r="G445">
        <v>0.25</v>
      </c>
      <c r="H445">
        <v>30.69</v>
      </c>
      <c r="I445">
        <v>30.08</v>
      </c>
      <c r="J445">
        <v>0.61</v>
      </c>
      <c r="K445">
        <v>98.02</v>
      </c>
      <c r="L445">
        <v>96.88</v>
      </c>
      <c r="M445">
        <v>91.47</v>
      </c>
      <c r="N445">
        <v>86.86</v>
      </c>
      <c r="O445">
        <v>44.96</v>
      </c>
      <c r="P445">
        <v>3574.24</v>
      </c>
      <c r="Q445" s="42">
        <f>Table1[[#This Row],[Steam_Consumed_t]]/Table1[[#This Row],[Production_t]]</f>
        <v>1.4649723036819811</v>
      </c>
      <c r="R445" s="37">
        <f>Table1[[#This Row],[Power_Consumed_kWh]]/Table1[[#This Row],[Production_t]]</f>
        <v>116.46269143043335</v>
      </c>
      <c r="S445" t="str">
        <f>IF(Table1[[#This Row],[Quality_pct]]&lt;96,"Below Spec","Ok")</f>
        <v>Ok</v>
      </c>
      <c r="T445" t="str">
        <f>IF(Table1[Steam_Consumed_t]&gt;$O$4383,"ABNORMAL","NORMAL")</f>
        <v>NORMAL</v>
      </c>
      <c r="U445" t="str">
        <f>IF(Table1[Power_Consumed_kWh]&gt;$P$4383,"ABNORMAL","NORMAL")</f>
        <v>NORMAL</v>
      </c>
      <c r="V445">
        <f>(Table1[[#This Row],[Target_Production_t]]/8)*Table1[[#This Row],[Downtime_hr]]</f>
        <v>1.1046875</v>
      </c>
    </row>
    <row r="446" spans="1:22" x14ac:dyDescent="0.25">
      <c r="A446" s="1">
        <v>45695</v>
      </c>
      <c r="B446" s="1" t="str">
        <f>TEXT(Table1[[#This Row],[Date]],"mm")</f>
        <v>02</v>
      </c>
      <c r="C446" t="s">
        <v>23</v>
      </c>
      <c r="D446" t="s">
        <v>19</v>
      </c>
      <c r="E446">
        <v>43.5</v>
      </c>
      <c r="F446">
        <v>7.12</v>
      </c>
      <c r="G446">
        <v>0.88</v>
      </c>
      <c r="H446">
        <v>37.619999999999997</v>
      </c>
      <c r="I446">
        <v>36.869999999999997</v>
      </c>
      <c r="J446">
        <v>0.74</v>
      </c>
      <c r="K446">
        <v>98.02</v>
      </c>
      <c r="L446">
        <v>89</v>
      </c>
      <c r="M446">
        <v>99.86</v>
      </c>
      <c r="N446">
        <v>87.11</v>
      </c>
      <c r="O446">
        <v>3.52</v>
      </c>
      <c r="P446">
        <v>1552.65</v>
      </c>
      <c r="Q446" s="42">
        <f>Table1[[#This Row],[Steam_Consumed_t]]/Table1[[#This Row],[Production_t]]</f>
        <v>9.3567251461988313E-2</v>
      </c>
      <c r="R446" s="37">
        <f>Table1[[#This Row],[Power_Consumed_kWh]]/Table1[[#This Row],[Production_t]]</f>
        <v>41.271929824561411</v>
      </c>
      <c r="S446" t="str">
        <f>IF(Table1[[#This Row],[Quality_pct]]&lt;96,"Below Spec","Ok")</f>
        <v>Ok</v>
      </c>
      <c r="T446" t="str">
        <f>IF(Table1[Steam_Consumed_t]&gt;$O$4383,"ABNORMAL","NORMAL")</f>
        <v>NORMAL</v>
      </c>
      <c r="U446" t="str">
        <f>IF(Table1[Power_Consumed_kWh]&gt;$P$4383,"ABNORMAL","NORMAL")</f>
        <v>NORMAL</v>
      </c>
      <c r="V446">
        <f>(Table1[[#This Row],[Target_Production_t]]/8)*Table1[[#This Row],[Downtime_hr]]</f>
        <v>4.7850000000000001</v>
      </c>
    </row>
    <row r="447" spans="1:22" x14ac:dyDescent="0.25">
      <c r="A447" s="1">
        <v>45695</v>
      </c>
      <c r="B447" s="1" t="str">
        <f>TEXT(Table1[[#This Row],[Date]],"mm")</f>
        <v>02</v>
      </c>
      <c r="C447" t="s">
        <v>23</v>
      </c>
      <c r="D447" t="s">
        <v>20</v>
      </c>
      <c r="E447">
        <v>42.18</v>
      </c>
      <c r="F447">
        <v>7.18</v>
      </c>
      <c r="G447">
        <v>0.82</v>
      </c>
      <c r="H447">
        <v>36.28</v>
      </c>
      <c r="I447">
        <v>36.130000000000003</v>
      </c>
      <c r="J447">
        <v>0.15</v>
      </c>
      <c r="K447">
        <v>99.58</v>
      </c>
      <c r="L447">
        <v>89.75</v>
      </c>
      <c r="M447">
        <v>93.94</v>
      </c>
      <c r="N447">
        <v>83.96</v>
      </c>
      <c r="O447">
        <v>3.31</v>
      </c>
      <c r="P447">
        <v>1677.02</v>
      </c>
      <c r="Q447" s="42">
        <f>Table1[[#This Row],[Steam_Consumed_t]]/Table1[[#This Row],[Production_t]]</f>
        <v>9.1234840132304304E-2</v>
      </c>
      <c r="R447" s="37">
        <f>Table1[[#This Row],[Power_Consumed_kWh]]/Table1[[#This Row],[Production_t]]</f>
        <v>46.22436604189636</v>
      </c>
      <c r="S447" t="str">
        <f>IF(Table1[[#This Row],[Quality_pct]]&lt;96,"Below Spec","Ok")</f>
        <v>Ok</v>
      </c>
      <c r="T447" t="str">
        <f>IF(Table1[Steam_Consumed_t]&gt;$O$4383,"ABNORMAL","NORMAL")</f>
        <v>NORMAL</v>
      </c>
      <c r="U447" t="str">
        <f>IF(Table1[Power_Consumed_kWh]&gt;$P$4383,"ABNORMAL","NORMAL")</f>
        <v>NORMAL</v>
      </c>
      <c r="V447">
        <f>(Table1[[#This Row],[Target_Production_t]]/8)*Table1[[#This Row],[Downtime_hr]]</f>
        <v>4.3234499999999993</v>
      </c>
    </row>
    <row r="448" spans="1:22" x14ac:dyDescent="0.25">
      <c r="A448" s="1">
        <v>45695</v>
      </c>
      <c r="B448" s="1" t="str">
        <f>TEXT(Table1[[#This Row],[Date]],"mm")</f>
        <v>02</v>
      </c>
      <c r="C448" t="s">
        <v>21</v>
      </c>
      <c r="D448" t="s">
        <v>19</v>
      </c>
      <c r="E448">
        <v>37.57</v>
      </c>
      <c r="F448">
        <v>7.41</v>
      </c>
      <c r="G448">
        <v>0.59</v>
      </c>
      <c r="H448">
        <v>32.659999999999997</v>
      </c>
      <c r="I448">
        <v>32</v>
      </c>
      <c r="J448">
        <v>0.66</v>
      </c>
      <c r="K448">
        <v>97.99</v>
      </c>
      <c r="L448">
        <v>92.62</v>
      </c>
      <c r="M448">
        <v>97.51</v>
      </c>
      <c r="N448">
        <v>88.5</v>
      </c>
      <c r="O448">
        <v>46.01</v>
      </c>
      <c r="P448">
        <v>3841.87</v>
      </c>
      <c r="Q448" s="42">
        <f>Table1[[#This Row],[Steam_Consumed_t]]/Table1[[#This Row],[Production_t]]</f>
        <v>1.4087568891610533</v>
      </c>
      <c r="R448" s="37">
        <f>Table1[[#This Row],[Power_Consumed_kWh]]/Table1[[#This Row],[Production_t]]</f>
        <v>117.63227189222292</v>
      </c>
      <c r="S448" t="str">
        <f>IF(Table1[[#This Row],[Quality_pct]]&lt;96,"Below Spec","Ok")</f>
        <v>Ok</v>
      </c>
      <c r="T448" t="str">
        <f>IF(Table1[Steam_Consumed_t]&gt;$O$4383,"ABNORMAL","NORMAL")</f>
        <v>NORMAL</v>
      </c>
      <c r="U448" t="str">
        <f>IF(Table1[Power_Consumed_kWh]&gt;$P$4383,"ABNORMAL","NORMAL")</f>
        <v>NORMAL</v>
      </c>
      <c r="V448">
        <f>(Table1[[#This Row],[Target_Production_t]]/8)*Table1[[#This Row],[Downtime_hr]]</f>
        <v>2.7707875</v>
      </c>
    </row>
    <row r="449" spans="1:22" x14ac:dyDescent="0.25">
      <c r="A449" s="1">
        <v>45695</v>
      </c>
      <c r="B449" s="1" t="str">
        <f>TEXT(Table1[[#This Row],[Date]],"mm")</f>
        <v>02</v>
      </c>
      <c r="C449" t="s">
        <v>22</v>
      </c>
      <c r="D449" t="s">
        <v>20</v>
      </c>
      <c r="E449">
        <v>34.51</v>
      </c>
      <c r="F449">
        <v>7.49</v>
      </c>
      <c r="G449">
        <v>0.51</v>
      </c>
      <c r="H449">
        <v>30.24</v>
      </c>
      <c r="I449">
        <v>29.32</v>
      </c>
      <c r="J449">
        <v>0.92</v>
      </c>
      <c r="K449">
        <v>96.97</v>
      </c>
      <c r="L449">
        <v>93.62</v>
      </c>
      <c r="M449">
        <v>90.29</v>
      </c>
      <c r="N449">
        <v>81.97</v>
      </c>
      <c r="O449">
        <v>31.86</v>
      </c>
      <c r="P449">
        <v>2858.13</v>
      </c>
      <c r="Q449" s="42">
        <f>Table1[[#This Row],[Steam_Consumed_t]]/Table1[[#This Row],[Production_t]]</f>
        <v>1.0535714285714286</v>
      </c>
      <c r="R449" s="37">
        <f>Table1[[#This Row],[Power_Consumed_kWh]]/Table1[[#This Row],[Production_t]]</f>
        <v>94.514880952380963</v>
      </c>
      <c r="S449" t="str">
        <f>IF(Table1[[#This Row],[Quality_pct]]&lt;96,"Below Spec","Ok")</f>
        <v>Ok</v>
      </c>
      <c r="T449" t="str">
        <f>IF(Table1[Steam_Consumed_t]&gt;$O$4383,"ABNORMAL","NORMAL")</f>
        <v>NORMAL</v>
      </c>
      <c r="U449" t="str">
        <f>IF(Table1[Power_Consumed_kWh]&gt;$P$4383,"ABNORMAL","NORMAL")</f>
        <v>NORMAL</v>
      </c>
      <c r="V449">
        <f>(Table1[[#This Row],[Target_Production_t]]/8)*Table1[[#This Row],[Downtime_hr]]</f>
        <v>2.2000124999999997</v>
      </c>
    </row>
    <row r="450" spans="1:22" x14ac:dyDescent="0.25">
      <c r="A450" s="1">
        <v>45695</v>
      </c>
      <c r="B450" s="1" t="str">
        <f>TEXT(Table1[[#This Row],[Date]],"mm")</f>
        <v>02</v>
      </c>
      <c r="C450" t="s">
        <v>17</v>
      </c>
      <c r="D450" t="s">
        <v>20</v>
      </c>
      <c r="E450">
        <v>40.26</v>
      </c>
      <c r="F450">
        <v>7.52</v>
      </c>
      <c r="G450">
        <v>0.48</v>
      </c>
      <c r="H450">
        <v>36.69</v>
      </c>
      <c r="I450">
        <v>35.96</v>
      </c>
      <c r="J450">
        <v>0.73</v>
      </c>
      <c r="K450">
        <v>98.02</v>
      </c>
      <c r="L450">
        <v>94</v>
      </c>
      <c r="M450">
        <v>94.42</v>
      </c>
      <c r="N450">
        <v>87</v>
      </c>
      <c r="O450">
        <v>31.63</v>
      </c>
      <c r="P450">
        <v>3026.47</v>
      </c>
      <c r="Q450" s="42">
        <f>Table1[[#This Row],[Steam_Consumed_t]]/Table1[[#This Row],[Production_t]]</f>
        <v>0.86208776233306084</v>
      </c>
      <c r="R450" s="37">
        <f>Table1[[#This Row],[Power_Consumed_kWh]]/Table1[[#This Row],[Production_t]]</f>
        <v>82.487598800763152</v>
      </c>
      <c r="S450" t="str">
        <f>IF(Table1[[#This Row],[Quality_pct]]&lt;96,"Below Spec","Ok")</f>
        <v>Ok</v>
      </c>
      <c r="T450" t="str">
        <f>IF(Table1[Steam_Consumed_t]&gt;$O$4383,"ABNORMAL","NORMAL")</f>
        <v>NORMAL</v>
      </c>
      <c r="U450" t="str">
        <f>IF(Table1[Power_Consumed_kWh]&gt;$P$4383,"ABNORMAL","NORMAL")</f>
        <v>NORMAL</v>
      </c>
      <c r="V450">
        <f>(Table1[[#This Row],[Target_Production_t]]/8)*Table1[[#This Row],[Downtime_hr]]</f>
        <v>2.4156</v>
      </c>
    </row>
    <row r="451" spans="1:22" x14ac:dyDescent="0.25">
      <c r="A451" s="1">
        <v>45695</v>
      </c>
      <c r="B451" s="1" t="str">
        <f>TEXT(Table1[[#This Row],[Date]],"mm")</f>
        <v>02</v>
      </c>
      <c r="C451" t="s">
        <v>21</v>
      </c>
      <c r="D451" t="s">
        <v>18</v>
      </c>
      <c r="E451">
        <v>38.14</v>
      </c>
      <c r="F451">
        <v>7.53</v>
      </c>
      <c r="G451">
        <v>0.47</v>
      </c>
      <c r="H451">
        <v>36.08</v>
      </c>
      <c r="I451">
        <v>35.869999999999997</v>
      </c>
      <c r="J451">
        <v>0.21</v>
      </c>
      <c r="K451">
        <v>99.42</v>
      </c>
      <c r="L451">
        <v>94.12</v>
      </c>
      <c r="M451">
        <v>96.34</v>
      </c>
      <c r="N451">
        <v>90.16</v>
      </c>
      <c r="O451">
        <v>53.26</v>
      </c>
      <c r="P451">
        <v>4366.42</v>
      </c>
      <c r="Q451" s="42">
        <f>Table1[[#This Row],[Steam_Consumed_t]]/Table1[[#This Row],[Production_t]]</f>
        <v>1.4761640798226163</v>
      </c>
      <c r="R451" s="37">
        <f>Table1[[#This Row],[Power_Consumed_kWh]]/Table1[[#This Row],[Production_t]]</f>
        <v>121.02050997782706</v>
      </c>
      <c r="S451" t="str">
        <f>IF(Table1[[#This Row],[Quality_pct]]&lt;96,"Below Spec","Ok")</f>
        <v>Ok</v>
      </c>
      <c r="T451" t="str">
        <f>IF(Table1[Steam_Consumed_t]&gt;$O$4383,"ABNORMAL","NORMAL")</f>
        <v>ABNORMAL</v>
      </c>
      <c r="U451" t="str">
        <f>IF(Table1[Power_Consumed_kWh]&gt;$P$4383,"ABNORMAL","NORMAL")</f>
        <v>ABNORMAL</v>
      </c>
      <c r="V451">
        <f>(Table1[[#This Row],[Target_Production_t]]/8)*Table1[[#This Row],[Downtime_hr]]</f>
        <v>2.2407249999999999</v>
      </c>
    </row>
    <row r="452" spans="1:22" x14ac:dyDescent="0.25">
      <c r="A452" s="1">
        <v>45695</v>
      </c>
      <c r="B452" s="1" t="str">
        <f>TEXT(Table1[[#This Row],[Date]],"mm")</f>
        <v>02</v>
      </c>
      <c r="C452" t="s">
        <v>22</v>
      </c>
      <c r="D452" t="s">
        <v>18</v>
      </c>
      <c r="E452">
        <v>36.130000000000003</v>
      </c>
      <c r="F452">
        <v>7.59</v>
      </c>
      <c r="G452">
        <v>0.41</v>
      </c>
      <c r="H452">
        <v>32.78</v>
      </c>
      <c r="I452">
        <v>31.78</v>
      </c>
      <c r="J452">
        <v>1</v>
      </c>
      <c r="K452">
        <v>96.94</v>
      </c>
      <c r="L452">
        <v>94.88</v>
      </c>
      <c r="M452">
        <v>93.78</v>
      </c>
      <c r="N452">
        <v>86.25</v>
      </c>
      <c r="O452">
        <v>34.78</v>
      </c>
      <c r="P452">
        <v>3165.99</v>
      </c>
      <c r="Q452" s="42">
        <f>Table1[[#This Row],[Steam_Consumed_t]]/Table1[[#This Row],[Production_t]]</f>
        <v>1.0610128126906651</v>
      </c>
      <c r="R452" s="37">
        <f>Table1[[#This Row],[Power_Consumed_kWh]]/Table1[[#This Row],[Production_t]]</f>
        <v>96.582977425259301</v>
      </c>
      <c r="S452" t="str">
        <f>IF(Table1[[#This Row],[Quality_pct]]&lt;96,"Below Spec","Ok")</f>
        <v>Ok</v>
      </c>
      <c r="T452" t="str">
        <f>IF(Table1[Steam_Consumed_t]&gt;$O$4383,"ABNORMAL","NORMAL")</f>
        <v>NORMAL</v>
      </c>
      <c r="U452" t="str">
        <f>IF(Table1[Power_Consumed_kWh]&gt;$P$4383,"ABNORMAL","NORMAL")</f>
        <v>NORMAL</v>
      </c>
      <c r="V452">
        <f>(Table1[[#This Row],[Target_Production_t]]/8)*Table1[[#This Row],[Downtime_hr]]</f>
        <v>1.8516625</v>
      </c>
    </row>
    <row r="453" spans="1:22" x14ac:dyDescent="0.25">
      <c r="A453" s="1">
        <v>45695</v>
      </c>
      <c r="B453" s="1" t="str">
        <f>TEXT(Table1[[#This Row],[Date]],"mm")</f>
        <v>02</v>
      </c>
      <c r="C453" t="s">
        <v>22</v>
      </c>
      <c r="D453" t="s">
        <v>19</v>
      </c>
      <c r="E453">
        <v>35.590000000000003</v>
      </c>
      <c r="F453">
        <v>7.59</v>
      </c>
      <c r="G453">
        <v>0.41</v>
      </c>
      <c r="H453">
        <v>29.61</v>
      </c>
      <c r="I453">
        <v>28.7</v>
      </c>
      <c r="J453">
        <v>0.91</v>
      </c>
      <c r="K453">
        <v>96.93</v>
      </c>
      <c r="L453">
        <v>94.88</v>
      </c>
      <c r="M453">
        <v>95.73</v>
      </c>
      <c r="N453">
        <v>88.04</v>
      </c>
      <c r="O453">
        <v>31.3</v>
      </c>
      <c r="P453">
        <v>2843.82</v>
      </c>
      <c r="Q453" s="42">
        <f>Table1[[#This Row],[Steam_Consumed_t]]/Table1[[#This Row],[Production_t]]</f>
        <v>1.0570753123944614</v>
      </c>
      <c r="R453" s="37">
        <f>Table1[[#This Row],[Power_Consumed_kWh]]/Table1[[#This Row],[Production_t]]</f>
        <v>96.042553191489375</v>
      </c>
      <c r="S453" t="str">
        <f>IF(Table1[[#This Row],[Quality_pct]]&lt;96,"Below Spec","Ok")</f>
        <v>Ok</v>
      </c>
      <c r="T453" t="str">
        <f>IF(Table1[Steam_Consumed_t]&gt;$O$4383,"ABNORMAL","NORMAL")</f>
        <v>NORMAL</v>
      </c>
      <c r="U453" t="str">
        <f>IF(Table1[Power_Consumed_kWh]&gt;$P$4383,"ABNORMAL","NORMAL")</f>
        <v>NORMAL</v>
      </c>
      <c r="V453">
        <f>(Table1[[#This Row],[Target_Production_t]]/8)*Table1[[#This Row],[Downtime_hr]]</f>
        <v>1.8239875000000001</v>
      </c>
    </row>
    <row r="454" spans="1:22" x14ac:dyDescent="0.25">
      <c r="A454" s="1">
        <v>45695</v>
      </c>
      <c r="B454" s="1" t="str">
        <f>TEXT(Table1[[#This Row],[Date]],"mm")</f>
        <v>02</v>
      </c>
      <c r="C454" t="s">
        <v>17</v>
      </c>
      <c r="D454" t="s">
        <v>19</v>
      </c>
      <c r="E454">
        <v>41.52</v>
      </c>
      <c r="F454">
        <v>7.66</v>
      </c>
      <c r="G454">
        <v>0.34</v>
      </c>
      <c r="H454">
        <v>38.450000000000003</v>
      </c>
      <c r="I454">
        <v>37.729999999999997</v>
      </c>
      <c r="J454">
        <v>0.73</v>
      </c>
      <c r="K454">
        <v>98.11</v>
      </c>
      <c r="L454">
        <v>95.75</v>
      </c>
      <c r="M454">
        <v>96.61</v>
      </c>
      <c r="N454">
        <v>90.75</v>
      </c>
      <c r="O454">
        <v>32.07</v>
      </c>
      <c r="P454">
        <v>3314.27</v>
      </c>
      <c r="Q454" s="42">
        <f>Table1[[#This Row],[Steam_Consumed_t]]/Table1[[#This Row],[Production_t]]</f>
        <v>0.83407022106631989</v>
      </c>
      <c r="R454" s="37">
        <f>Table1[[#This Row],[Power_Consumed_kWh]]/Table1[[#This Row],[Production_t]]</f>
        <v>86.196879063719109</v>
      </c>
      <c r="S454" t="str">
        <f>IF(Table1[[#This Row],[Quality_pct]]&lt;96,"Below Spec","Ok")</f>
        <v>Ok</v>
      </c>
      <c r="T454" t="str">
        <f>IF(Table1[Steam_Consumed_t]&gt;$O$4383,"ABNORMAL","NORMAL")</f>
        <v>NORMAL</v>
      </c>
      <c r="U454" t="str">
        <f>IF(Table1[Power_Consumed_kWh]&gt;$P$4383,"ABNORMAL","NORMAL")</f>
        <v>NORMAL</v>
      </c>
      <c r="V454">
        <f>(Table1[[#This Row],[Target_Production_t]]/8)*Table1[[#This Row],[Downtime_hr]]</f>
        <v>1.7646000000000002</v>
      </c>
    </row>
    <row r="455" spans="1:22" x14ac:dyDescent="0.25">
      <c r="A455" s="1">
        <v>45695</v>
      </c>
      <c r="B455" s="1" t="str">
        <f>TEXT(Table1[[#This Row],[Date]],"mm")</f>
        <v>02</v>
      </c>
      <c r="C455" t="s">
        <v>17</v>
      </c>
      <c r="D455" t="s">
        <v>18</v>
      </c>
      <c r="E455">
        <v>42.15</v>
      </c>
      <c r="F455">
        <v>7.71</v>
      </c>
      <c r="G455">
        <v>0.28999999999999998</v>
      </c>
      <c r="H455">
        <v>37.380000000000003</v>
      </c>
      <c r="I455">
        <v>36.159999999999997</v>
      </c>
      <c r="J455">
        <v>1.22</v>
      </c>
      <c r="K455">
        <v>96.73</v>
      </c>
      <c r="L455">
        <v>96.38</v>
      </c>
      <c r="M455">
        <v>97.32</v>
      </c>
      <c r="N455">
        <v>90.72</v>
      </c>
      <c r="O455">
        <v>31.68</v>
      </c>
      <c r="P455">
        <v>3091.41</v>
      </c>
      <c r="Q455" s="42">
        <f>Table1[[#This Row],[Steam_Consumed_t]]/Table1[[#This Row],[Production_t]]</f>
        <v>0.84751203852327439</v>
      </c>
      <c r="R455" s="37">
        <f>Table1[[#This Row],[Power_Consumed_kWh]]/Table1[[#This Row],[Production_t]]</f>
        <v>82.702247191011224</v>
      </c>
      <c r="S455" t="str">
        <f>IF(Table1[[#This Row],[Quality_pct]]&lt;96,"Below Spec","Ok")</f>
        <v>Ok</v>
      </c>
      <c r="T455" t="str">
        <f>IF(Table1[Steam_Consumed_t]&gt;$O$4383,"ABNORMAL","NORMAL")</f>
        <v>NORMAL</v>
      </c>
      <c r="U455" t="str">
        <f>IF(Table1[Power_Consumed_kWh]&gt;$P$4383,"ABNORMAL","NORMAL")</f>
        <v>NORMAL</v>
      </c>
      <c r="V455">
        <f>(Table1[[#This Row],[Target_Production_t]]/8)*Table1[[#This Row],[Downtime_hr]]</f>
        <v>1.5279374999999999</v>
      </c>
    </row>
    <row r="456" spans="1:22" x14ac:dyDescent="0.25">
      <c r="A456" s="1">
        <v>45695</v>
      </c>
      <c r="B456" s="1" t="str">
        <f>TEXT(Table1[[#This Row],[Date]],"mm")</f>
        <v>02</v>
      </c>
      <c r="C456" t="s">
        <v>23</v>
      </c>
      <c r="D456" t="s">
        <v>18</v>
      </c>
      <c r="E456">
        <v>44.16</v>
      </c>
      <c r="F456">
        <v>7.81</v>
      </c>
      <c r="G456">
        <v>0.19</v>
      </c>
      <c r="H456">
        <v>43.61</v>
      </c>
      <c r="I456">
        <v>43.6</v>
      </c>
      <c r="J456">
        <v>0.01</v>
      </c>
      <c r="K456">
        <v>99.98</v>
      </c>
      <c r="L456">
        <v>97.62</v>
      </c>
      <c r="M456">
        <v>88.09</v>
      </c>
      <c r="N456">
        <v>85.98</v>
      </c>
      <c r="O456">
        <v>5.82</v>
      </c>
      <c r="P456">
        <v>1782.22</v>
      </c>
      <c r="Q456" s="42">
        <f>Table1[[#This Row],[Steam_Consumed_t]]/Table1[[#This Row],[Production_t]]</f>
        <v>0.13345562944278835</v>
      </c>
      <c r="R456" s="37">
        <f>Table1[[#This Row],[Power_Consumed_kWh]]/Table1[[#This Row],[Production_t]]</f>
        <v>40.8672322861729</v>
      </c>
      <c r="S456" t="str">
        <f>IF(Table1[[#This Row],[Quality_pct]]&lt;96,"Below Spec","Ok")</f>
        <v>Ok</v>
      </c>
      <c r="T456" t="str">
        <f>IF(Table1[Steam_Consumed_t]&gt;$O$4383,"ABNORMAL","NORMAL")</f>
        <v>NORMAL</v>
      </c>
      <c r="U456" t="str">
        <f>IF(Table1[Power_Consumed_kWh]&gt;$P$4383,"ABNORMAL","NORMAL")</f>
        <v>NORMAL</v>
      </c>
      <c r="V456">
        <f>(Table1[[#This Row],[Target_Production_t]]/8)*Table1[[#This Row],[Downtime_hr]]</f>
        <v>1.0488</v>
      </c>
    </row>
    <row r="457" spans="1:22" x14ac:dyDescent="0.25">
      <c r="A457" s="1">
        <v>45695</v>
      </c>
      <c r="B457" s="1" t="str">
        <f>TEXT(Table1[[#This Row],[Date]],"mm")</f>
        <v>02</v>
      </c>
      <c r="C457" t="s">
        <v>21</v>
      </c>
      <c r="D457" t="s">
        <v>20</v>
      </c>
      <c r="E457">
        <v>36.42</v>
      </c>
      <c r="F457">
        <v>7.88</v>
      </c>
      <c r="G457">
        <v>0.12</v>
      </c>
      <c r="H457">
        <v>33.39</v>
      </c>
      <c r="I457">
        <v>33.15</v>
      </c>
      <c r="J457">
        <v>0.24</v>
      </c>
      <c r="K457">
        <v>99.27</v>
      </c>
      <c r="L457">
        <v>98.5</v>
      </c>
      <c r="M457">
        <v>95.64</v>
      </c>
      <c r="N457">
        <v>93.52</v>
      </c>
      <c r="O457">
        <v>47.86</v>
      </c>
      <c r="P457">
        <v>3977.13</v>
      </c>
      <c r="Q457" s="42">
        <f>Table1[[#This Row],[Steam_Consumed_t]]/Table1[[#This Row],[Production_t]]</f>
        <v>1.4333632824198861</v>
      </c>
      <c r="R457" s="37">
        <f>Table1[[#This Row],[Power_Consumed_kWh]]/Table1[[#This Row],[Production_t]]</f>
        <v>119.11141060197664</v>
      </c>
      <c r="S457" t="str">
        <f>IF(Table1[[#This Row],[Quality_pct]]&lt;96,"Below Spec","Ok")</f>
        <v>Ok</v>
      </c>
      <c r="T457" t="str">
        <f>IF(Table1[Steam_Consumed_t]&gt;$O$4383,"ABNORMAL","NORMAL")</f>
        <v>NORMAL</v>
      </c>
      <c r="U457" t="str">
        <f>IF(Table1[Power_Consumed_kWh]&gt;$P$4383,"ABNORMAL","NORMAL")</f>
        <v>NORMAL</v>
      </c>
      <c r="V457">
        <f>(Table1[[#This Row],[Target_Production_t]]/8)*Table1[[#This Row],[Downtime_hr]]</f>
        <v>0.54630000000000001</v>
      </c>
    </row>
    <row r="458" spans="1:22" x14ac:dyDescent="0.25">
      <c r="A458" s="1">
        <v>45696</v>
      </c>
      <c r="B458" s="1" t="str">
        <f>TEXT(Table1[[#This Row],[Date]],"mm")</f>
        <v>02</v>
      </c>
      <c r="C458" t="s">
        <v>21</v>
      </c>
      <c r="D458" t="s">
        <v>20</v>
      </c>
      <c r="E458">
        <v>37.14</v>
      </c>
      <c r="F458">
        <v>7.13</v>
      </c>
      <c r="G458">
        <v>0.87</v>
      </c>
      <c r="H458">
        <v>32.130000000000003</v>
      </c>
      <c r="I458">
        <v>31.55</v>
      </c>
      <c r="J458">
        <v>0.57999999999999996</v>
      </c>
      <c r="K458">
        <v>98.19</v>
      </c>
      <c r="L458">
        <v>89.12</v>
      </c>
      <c r="M458">
        <v>89.68</v>
      </c>
      <c r="N458">
        <v>78.48</v>
      </c>
      <c r="O458">
        <v>45.59</v>
      </c>
      <c r="P458">
        <v>3750.18</v>
      </c>
      <c r="Q458" s="42">
        <f>Table1[[#This Row],[Steam_Consumed_t]]/Table1[[#This Row],[Production_t]]</f>
        <v>1.4189231248054777</v>
      </c>
      <c r="R458" s="37">
        <f>Table1[[#This Row],[Power_Consumed_kWh]]/Table1[[#This Row],[Production_t]]</f>
        <v>116.718954248366</v>
      </c>
      <c r="S458" t="str">
        <f>IF(Table1[[#This Row],[Quality_pct]]&lt;96,"Below Spec","Ok")</f>
        <v>Ok</v>
      </c>
      <c r="T458" t="str">
        <f>IF(Table1[Steam_Consumed_t]&gt;$O$4383,"ABNORMAL","NORMAL")</f>
        <v>NORMAL</v>
      </c>
      <c r="U458" t="str">
        <f>IF(Table1[Power_Consumed_kWh]&gt;$P$4383,"ABNORMAL","NORMAL")</f>
        <v>NORMAL</v>
      </c>
      <c r="V458">
        <f>(Table1[[#This Row],[Target_Production_t]]/8)*Table1[[#This Row],[Downtime_hr]]</f>
        <v>4.0389749999999998</v>
      </c>
    </row>
    <row r="459" spans="1:22" x14ac:dyDescent="0.25">
      <c r="A459" s="1">
        <v>45696</v>
      </c>
      <c r="B459" s="1" t="str">
        <f>TEXT(Table1[[#This Row],[Date]],"mm")</f>
        <v>02</v>
      </c>
      <c r="C459" t="s">
        <v>21</v>
      </c>
      <c r="D459" t="s">
        <v>19</v>
      </c>
      <c r="E459">
        <v>38.299999999999997</v>
      </c>
      <c r="F459">
        <v>7.26</v>
      </c>
      <c r="G459">
        <v>0.74</v>
      </c>
      <c r="H459">
        <v>33.11</v>
      </c>
      <c r="I459">
        <v>33.11</v>
      </c>
      <c r="J459">
        <v>0</v>
      </c>
      <c r="K459">
        <v>100</v>
      </c>
      <c r="L459">
        <v>90.75</v>
      </c>
      <c r="M459">
        <v>93.1</v>
      </c>
      <c r="N459">
        <v>84.48</v>
      </c>
      <c r="O459">
        <v>49.13</v>
      </c>
      <c r="P459">
        <v>3979.41</v>
      </c>
      <c r="Q459" s="42">
        <f>Table1[[#This Row],[Steam_Consumed_t]]/Table1[[#This Row],[Production_t]]</f>
        <v>1.4838417396556933</v>
      </c>
      <c r="R459" s="37">
        <f>Table1[[#This Row],[Power_Consumed_kWh]]/Table1[[#This Row],[Production_t]]</f>
        <v>120.18755662941709</v>
      </c>
      <c r="S459" t="str">
        <f>IF(Table1[[#This Row],[Quality_pct]]&lt;96,"Below Spec","Ok")</f>
        <v>Ok</v>
      </c>
      <c r="T459" t="str">
        <f>IF(Table1[Steam_Consumed_t]&gt;$O$4383,"ABNORMAL","NORMAL")</f>
        <v>NORMAL</v>
      </c>
      <c r="U459" t="str">
        <f>IF(Table1[Power_Consumed_kWh]&gt;$P$4383,"ABNORMAL","NORMAL")</f>
        <v>NORMAL</v>
      </c>
      <c r="V459">
        <f>(Table1[[#This Row],[Target_Production_t]]/8)*Table1[[#This Row],[Downtime_hr]]</f>
        <v>3.5427499999999998</v>
      </c>
    </row>
    <row r="460" spans="1:22" x14ac:dyDescent="0.25">
      <c r="A460" s="1">
        <v>45696</v>
      </c>
      <c r="B460" s="1" t="str">
        <f>TEXT(Table1[[#This Row],[Date]],"mm")</f>
        <v>02</v>
      </c>
      <c r="C460" t="s">
        <v>17</v>
      </c>
      <c r="D460" t="s">
        <v>18</v>
      </c>
      <c r="E460">
        <v>42.98</v>
      </c>
      <c r="F460">
        <v>7.34</v>
      </c>
      <c r="G460">
        <v>0.66</v>
      </c>
      <c r="H460">
        <v>36.590000000000003</v>
      </c>
      <c r="I460">
        <v>35.85</v>
      </c>
      <c r="J460">
        <v>0.74</v>
      </c>
      <c r="K460">
        <v>97.98</v>
      </c>
      <c r="L460">
        <v>91.75</v>
      </c>
      <c r="M460">
        <v>98.24</v>
      </c>
      <c r="N460">
        <v>88.32</v>
      </c>
      <c r="O460">
        <v>31.61</v>
      </c>
      <c r="P460">
        <v>3001.99</v>
      </c>
      <c r="Q460" s="42">
        <f>Table1[[#This Row],[Steam_Consumed_t]]/Table1[[#This Row],[Production_t]]</f>
        <v>0.86389723968297338</v>
      </c>
      <c r="R460" s="37">
        <f>Table1[[#This Row],[Power_Consumed_kWh]]/Table1[[#This Row],[Production_t]]</f>
        <v>82.044001093194851</v>
      </c>
      <c r="S460" t="str">
        <f>IF(Table1[[#This Row],[Quality_pct]]&lt;96,"Below Spec","Ok")</f>
        <v>Ok</v>
      </c>
      <c r="T460" t="str">
        <f>IF(Table1[Steam_Consumed_t]&gt;$O$4383,"ABNORMAL","NORMAL")</f>
        <v>NORMAL</v>
      </c>
      <c r="U460" t="str">
        <f>IF(Table1[Power_Consumed_kWh]&gt;$P$4383,"ABNORMAL","NORMAL")</f>
        <v>NORMAL</v>
      </c>
      <c r="V460">
        <f>(Table1[[#This Row],[Target_Production_t]]/8)*Table1[[#This Row],[Downtime_hr]]</f>
        <v>3.5458499999999997</v>
      </c>
    </row>
    <row r="461" spans="1:22" x14ac:dyDescent="0.25">
      <c r="A461" s="1">
        <v>45696</v>
      </c>
      <c r="B461" s="1" t="str">
        <f>TEXT(Table1[[#This Row],[Date]],"mm")</f>
        <v>02</v>
      </c>
      <c r="C461" t="s">
        <v>23</v>
      </c>
      <c r="D461" t="s">
        <v>19</v>
      </c>
      <c r="E461">
        <v>44.35</v>
      </c>
      <c r="F461">
        <v>7.34</v>
      </c>
      <c r="G461">
        <v>0.66</v>
      </c>
      <c r="H461">
        <v>38.299999999999997</v>
      </c>
      <c r="I461">
        <v>37.82</v>
      </c>
      <c r="J461">
        <v>0.48</v>
      </c>
      <c r="K461">
        <v>98.74</v>
      </c>
      <c r="L461">
        <v>91.75</v>
      </c>
      <c r="M461">
        <v>97.27</v>
      </c>
      <c r="N461">
        <v>88.12</v>
      </c>
      <c r="O461">
        <v>2.99</v>
      </c>
      <c r="P461">
        <v>1645.53</v>
      </c>
      <c r="Q461" s="42">
        <f>Table1[[#This Row],[Steam_Consumed_t]]/Table1[[#This Row],[Production_t]]</f>
        <v>7.8067885117493491E-2</v>
      </c>
      <c r="R461" s="37">
        <f>Table1[[#This Row],[Power_Consumed_kWh]]/Table1[[#This Row],[Production_t]]</f>
        <v>42.964229765013059</v>
      </c>
      <c r="S461" t="str">
        <f>IF(Table1[[#This Row],[Quality_pct]]&lt;96,"Below Spec","Ok")</f>
        <v>Ok</v>
      </c>
      <c r="T461" t="str">
        <f>IF(Table1[Steam_Consumed_t]&gt;$O$4383,"ABNORMAL","NORMAL")</f>
        <v>NORMAL</v>
      </c>
      <c r="U461" t="str">
        <f>IF(Table1[Power_Consumed_kWh]&gt;$P$4383,"ABNORMAL","NORMAL")</f>
        <v>NORMAL</v>
      </c>
      <c r="V461">
        <f>(Table1[[#This Row],[Target_Production_t]]/8)*Table1[[#This Row],[Downtime_hr]]</f>
        <v>3.6588750000000001</v>
      </c>
    </row>
    <row r="462" spans="1:22" x14ac:dyDescent="0.25">
      <c r="A462" s="1">
        <v>45696</v>
      </c>
      <c r="B462" s="1" t="str">
        <f>TEXT(Table1[[#This Row],[Date]],"mm")</f>
        <v>02</v>
      </c>
      <c r="C462" t="s">
        <v>22</v>
      </c>
      <c r="D462" t="s">
        <v>19</v>
      </c>
      <c r="E462">
        <v>36.29</v>
      </c>
      <c r="F462">
        <v>7.54</v>
      </c>
      <c r="G462">
        <v>0.46</v>
      </c>
      <c r="H462">
        <v>28.64</v>
      </c>
      <c r="I462">
        <v>27.95</v>
      </c>
      <c r="J462">
        <v>0.7</v>
      </c>
      <c r="K462">
        <v>97.57</v>
      </c>
      <c r="L462">
        <v>94.25</v>
      </c>
      <c r="M462">
        <v>95.28</v>
      </c>
      <c r="N462">
        <v>87.62</v>
      </c>
      <c r="O462">
        <v>31.46</v>
      </c>
      <c r="P462">
        <v>2803.84</v>
      </c>
      <c r="Q462" s="42">
        <f>Table1[[#This Row],[Steam_Consumed_t]]/Table1[[#This Row],[Production_t]]</f>
        <v>1.098463687150838</v>
      </c>
      <c r="R462" s="37">
        <f>Table1[[#This Row],[Power_Consumed_kWh]]/Table1[[#This Row],[Production_t]]</f>
        <v>97.899441340782133</v>
      </c>
      <c r="S462" t="str">
        <f>IF(Table1[[#This Row],[Quality_pct]]&lt;96,"Below Spec","Ok")</f>
        <v>Ok</v>
      </c>
      <c r="T462" t="str">
        <f>IF(Table1[Steam_Consumed_t]&gt;$O$4383,"ABNORMAL","NORMAL")</f>
        <v>NORMAL</v>
      </c>
      <c r="U462" t="str">
        <f>IF(Table1[Power_Consumed_kWh]&gt;$P$4383,"ABNORMAL","NORMAL")</f>
        <v>NORMAL</v>
      </c>
      <c r="V462">
        <f>(Table1[[#This Row],[Target_Production_t]]/8)*Table1[[#This Row],[Downtime_hr]]</f>
        <v>2.0866750000000001</v>
      </c>
    </row>
    <row r="463" spans="1:22" x14ac:dyDescent="0.25">
      <c r="A463" s="1">
        <v>45696</v>
      </c>
      <c r="B463" s="1" t="str">
        <f>TEXT(Table1[[#This Row],[Date]],"mm")</f>
        <v>02</v>
      </c>
      <c r="C463" t="s">
        <v>22</v>
      </c>
      <c r="D463" t="s">
        <v>18</v>
      </c>
      <c r="E463">
        <v>36.840000000000003</v>
      </c>
      <c r="F463">
        <v>7.55</v>
      </c>
      <c r="G463">
        <v>0.45</v>
      </c>
      <c r="H463">
        <v>33.82</v>
      </c>
      <c r="I463">
        <v>32.75</v>
      </c>
      <c r="J463">
        <v>1.08</v>
      </c>
      <c r="K463">
        <v>96.82</v>
      </c>
      <c r="L463">
        <v>94.38</v>
      </c>
      <c r="M463">
        <v>92.26</v>
      </c>
      <c r="N463">
        <v>84.3</v>
      </c>
      <c r="O463">
        <v>39.659999999999997</v>
      </c>
      <c r="P463">
        <v>3386.61</v>
      </c>
      <c r="Q463" s="42">
        <f>Table1[[#This Row],[Steam_Consumed_t]]/Table1[[#This Row],[Production_t]]</f>
        <v>1.1726788882318153</v>
      </c>
      <c r="R463" s="37">
        <f>Table1[[#This Row],[Power_Consumed_kWh]]/Table1[[#This Row],[Production_t]]</f>
        <v>100.13630987581313</v>
      </c>
      <c r="S463" t="str">
        <f>IF(Table1[[#This Row],[Quality_pct]]&lt;96,"Below Spec","Ok")</f>
        <v>Ok</v>
      </c>
      <c r="T463" t="str">
        <f>IF(Table1[Steam_Consumed_t]&gt;$O$4383,"ABNORMAL","NORMAL")</f>
        <v>NORMAL</v>
      </c>
      <c r="U463" t="str">
        <f>IF(Table1[Power_Consumed_kWh]&gt;$P$4383,"ABNORMAL","NORMAL")</f>
        <v>NORMAL</v>
      </c>
      <c r="V463">
        <f>(Table1[[#This Row],[Target_Production_t]]/8)*Table1[[#This Row],[Downtime_hr]]</f>
        <v>2.0722500000000004</v>
      </c>
    </row>
    <row r="464" spans="1:22" x14ac:dyDescent="0.25">
      <c r="A464" s="1">
        <v>45696</v>
      </c>
      <c r="B464" s="1" t="str">
        <f>TEXT(Table1[[#This Row],[Date]],"mm")</f>
        <v>02</v>
      </c>
      <c r="C464" t="s">
        <v>21</v>
      </c>
      <c r="D464" t="s">
        <v>18</v>
      </c>
      <c r="E464">
        <v>38.89</v>
      </c>
      <c r="F464">
        <v>7.61</v>
      </c>
      <c r="G464">
        <v>0.39</v>
      </c>
      <c r="H464">
        <v>35.229999999999997</v>
      </c>
      <c r="I464">
        <v>34.42</v>
      </c>
      <c r="J464">
        <v>0.81</v>
      </c>
      <c r="K464">
        <v>97.71</v>
      </c>
      <c r="L464">
        <v>95.12</v>
      </c>
      <c r="M464">
        <v>98.32</v>
      </c>
      <c r="N464">
        <v>91.39</v>
      </c>
      <c r="O464">
        <v>51.2</v>
      </c>
      <c r="P464">
        <v>4142.08</v>
      </c>
      <c r="Q464" s="42">
        <f>Table1[[#This Row],[Steam_Consumed_t]]/Table1[[#This Row],[Production_t]]</f>
        <v>1.4533068407607155</v>
      </c>
      <c r="R464" s="37">
        <f>Table1[[#This Row],[Power_Consumed_kWh]]/Table1[[#This Row],[Production_t]]</f>
        <v>117.57252341754187</v>
      </c>
      <c r="S464" t="str">
        <f>IF(Table1[[#This Row],[Quality_pct]]&lt;96,"Below Spec","Ok")</f>
        <v>Ok</v>
      </c>
      <c r="T464" t="str">
        <f>IF(Table1[Steam_Consumed_t]&gt;$O$4383,"ABNORMAL","NORMAL")</f>
        <v>NORMAL</v>
      </c>
      <c r="U464" t="str">
        <f>IF(Table1[Power_Consumed_kWh]&gt;$P$4383,"ABNORMAL","NORMAL")</f>
        <v>NORMAL</v>
      </c>
      <c r="V464">
        <f>(Table1[[#This Row],[Target_Production_t]]/8)*Table1[[#This Row],[Downtime_hr]]</f>
        <v>1.8958875000000002</v>
      </c>
    </row>
    <row r="465" spans="1:22" x14ac:dyDescent="0.25">
      <c r="A465" s="1">
        <v>45696</v>
      </c>
      <c r="B465" s="1" t="str">
        <f>TEXT(Table1[[#This Row],[Date]],"mm")</f>
        <v>02</v>
      </c>
      <c r="C465" t="s">
        <v>23</v>
      </c>
      <c r="D465" t="s">
        <v>18</v>
      </c>
      <c r="E465">
        <v>45.03</v>
      </c>
      <c r="F465">
        <v>7.63</v>
      </c>
      <c r="G465">
        <v>0.37</v>
      </c>
      <c r="H465">
        <v>43.02</v>
      </c>
      <c r="I465">
        <v>42.87</v>
      </c>
      <c r="J465">
        <v>0.15</v>
      </c>
      <c r="K465">
        <v>99.65</v>
      </c>
      <c r="L465">
        <v>95.38</v>
      </c>
      <c r="M465">
        <v>95.61</v>
      </c>
      <c r="N465">
        <v>90.87</v>
      </c>
      <c r="O465">
        <v>5.33</v>
      </c>
      <c r="P465">
        <v>1756.55</v>
      </c>
      <c r="Q465" s="42">
        <f>Table1[[#This Row],[Steam_Consumed_t]]/Table1[[#This Row],[Production_t]]</f>
        <v>0.12389586238958623</v>
      </c>
      <c r="R465" s="37">
        <f>Table1[[#This Row],[Power_Consumed_kWh]]/Table1[[#This Row],[Production_t]]</f>
        <v>40.831008833100881</v>
      </c>
      <c r="S465" t="str">
        <f>IF(Table1[[#This Row],[Quality_pct]]&lt;96,"Below Spec","Ok")</f>
        <v>Ok</v>
      </c>
      <c r="T465" t="str">
        <f>IF(Table1[Steam_Consumed_t]&gt;$O$4383,"ABNORMAL","NORMAL")</f>
        <v>NORMAL</v>
      </c>
      <c r="U465" t="str">
        <f>IF(Table1[Power_Consumed_kWh]&gt;$P$4383,"ABNORMAL","NORMAL")</f>
        <v>NORMAL</v>
      </c>
      <c r="V465">
        <f>(Table1[[#This Row],[Target_Production_t]]/8)*Table1[[#This Row],[Downtime_hr]]</f>
        <v>2.0826375000000001</v>
      </c>
    </row>
    <row r="466" spans="1:22" x14ac:dyDescent="0.25">
      <c r="A466" s="1">
        <v>45696</v>
      </c>
      <c r="B466" s="1" t="str">
        <f>TEXT(Table1[[#This Row],[Date]],"mm")</f>
        <v>02</v>
      </c>
      <c r="C466" t="s">
        <v>17</v>
      </c>
      <c r="D466" t="s">
        <v>20</v>
      </c>
      <c r="E466">
        <v>41.05</v>
      </c>
      <c r="F466">
        <v>7.65</v>
      </c>
      <c r="G466">
        <v>0.35</v>
      </c>
      <c r="H466">
        <v>36.21</v>
      </c>
      <c r="I466">
        <v>35.049999999999997</v>
      </c>
      <c r="J466">
        <v>1.1599999999999999</v>
      </c>
      <c r="K466">
        <v>96.79</v>
      </c>
      <c r="L466">
        <v>95.62</v>
      </c>
      <c r="M466">
        <v>95.34</v>
      </c>
      <c r="N466">
        <v>88.24</v>
      </c>
      <c r="O466">
        <v>32.770000000000003</v>
      </c>
      <c r="P466">
        <v>3011.21</v>
      </c>
      <c r="Q466" s="42">
        <f>Table1[[#This Row],[Steam_Consumed_t]]/Table1[[#This Row],[Production_t]]</f>
        <v>0.90499861916597635</v>
      </c>
      <c r="R466" s="37">
        <f>Table1[[#This Row],[Power_Consumed_kWh]]/Table1[[#This Row],[Production_t]]</f>
        <v>83.159624413145536</v>
      </c>
      <c r="S466" t="str">
        <f>IF(Table1[[#This Row],[Quality_pct]]&lt;96,"Below Spec","Ok")</f>
        <v>Ok</v>
      </c>
      <c r="T466" t="str">
        <f>IF(Table1[Steam_Consumed_t]&gt;$O$4383,"ABNORMAL","NORMAL")</f>
        <v>NORMAL</v>
      </c>
      <c r="U466" t="str">
        <f>IF(Table1[Power_Consumed_kWh]&gt;$P$4383,"ABNORMAL","NORMAL")</f>
        <v>NORMAL</v>
      </c>
      <c r="V466">
        <f>(Table1[[#This Row],[Target_Production_t]]/8)*Table1[[#This Row],[Downtime_hr]]</f>
        <v>1.7959374999999997</v>
      </c>
    </row>
    <row r="467" spans="1:22" x14ac:dyDescent="0.25">
      <c r="A467" s="1">
        <v>45696</v>
      </c>
      <c r="B467" s="1" t="str">
        <f>TEXT(Table1[[#This Row],[Date]],"mm")</f>
        <v>02</v>
      </c>
      <c r="C467" t="s">
        <v>17</v>
      </c>
      <c r="D467" t="s">
        <v>19</v>
      </c>
      <c r="E467">
        <v>42.34</v>
      </c>
      <c r="F467">
        <v>7.66</v>
      </c>
      <c r="G467">
        <v>0.34</v>
      </c>
      <c r="H467">
        <v>39.46</v>
      </c>
      <c r="I467">
        <v>39</v>
      </c>
      <c r="J467">
        <v>0.46</v>
      </c>
      <c r="K467">
        <v>98.84</v>
      </c>
      <c r="L467">
        <v>95.75</v>
      </c>
      <c r="M467">
        <v>94.04</v>
      </c>
      <c r="N467">
        <v>89</v>
      </c>
      <c r="O467">
        <v>32.14</v>
      </c>
      <c r="P467">
        <v>3215.66</v>
      </c>
      <c r="Q467" s="42">
        <f>Table1[[#This Row],[Steam_Consumed_t]]/Table1[[#This Row],[Production_t]]</f>
        <v>0.81449569183983783</v>
      </c>
      <c r="R467" s="37">
        <f>Table1[[#This Row],[Power_Consumed_kWh]]/Table1[[#This Row],[Production_t]]</f>
        <v>81.491637100861624</v>
      </c>
      <c r="S467" t="str">
        <f>IF(Table1[[#This Row],[Quality_pct]]&lt;96,"Below Spec","Ok")</f>
        <v>Ok</v>
      </c>
      <c r="T467" t="str">
        <f>IF(Table1[Steam_Consumed_t]&gt;$O$4383,"ABNORMAL","NORMAL")</f>
        <v>NORMAL</v>
      </c>
      <c r="U467" t="str">
        <f>IF(Table1[Power_Consumed_kWh]&gt;$P$4383,"ABNORMAL","NORMAL")</f>
        <v>NORMAL</v>
      </c>
      <c r="V467">
        <f>(Table1[[#This Row],[Target_Production_t]]/8)*Table1[[#This Row],[Downtime_hr]]</f>
        <v>1.7994500000000002</v>
      </c>
    </row>
    <row r="468" spans="1:22" x14ac:dyDescent="0.25">
      <c r="A468" s="1">
        <v>45696</v>
      </c>
      <c r="B468" s="1" t="str">
        <f>TEXT(Table1[[#This Row],[Date]],"mm")</f>
        <v>02</v>
      </c>
      <c r="C468" t="s">
        <v>22</v>
      </c>
      <c r="D468" t="s">
        <v>20</v>
      </c>
      <c r="E468">
        <v>35.18</v>
      </c>
      <c r="F468">
        <v>7.79</v>
      </c>
      <c r="G468">
        <v>0.21</v>
      </c>
      <c r="H468">
        <v>34.57</v>
      </c>
      <c r="I468">
        <v>33.47</v>
      </c>
      <c r="J468">
        <v>1.1000000000000001</v>
      </c>
      <c r="K468">
        <v>96.83</v>
      </c>
      <c r="L468">
        <v>97.38</v>
      </c>
      <c r="M468">
        <v>89.59</v>
      </c>
      <c r="N468">
        <v>84.48</v>
      </c>
      <c r="O468">
        <v>38.31</v>
      </c>
      <c r="P468">
        <v>3566.93</v>
      </c>
      <c r="Q468" s="42">
        <f>Table1[[#This Row],[Steam_Consumed_t]]/Table1[[#This Row],[Production_t]]</f>
        <v>1.1081862886896154</v>
      </c>
      <c r="R468" s="37">
        <f>Table1[[#This Row],[Power_Consumed_kWh]]/Table1[[#This Row],[Production_t]]</f>
        <v>103.17992479028058</v>
      </c>
      <c r="S468" t="str">
        <f>IF(Table1[[#This Row],[Quality_pct]]&lt;96,"Below Spec","Ok")</f>
        <v>Ok</v>
      </c>
      <c r="T468" t="str">
        <f>IF(Table1[Steam_Consumed_t]&gt;$O$4383,"ABNORMAL","NORMAL")</f>
        <v>NORMAL</v>
      </c>
      <c r="U468" t="str">
        <f>IF(Table1[Power_Consumed_kWh]&gt;$P$4383,"ABNORMAL","NORMAL")</f>
        <v>NORMAL</v>
      </c>
      <c r="V468">
        <f>(Table1[[#This Row],[Target_Production_t]]/8)*Table1[[#This Row],[Downtime_hr]]</f>
        <v>0.92347499999999993</v>
      </c>
    </row>
    <row r="469" spans="1:22" x14ac:dyDescent="0.25">
      <c r="A469" s="1">
        <v>45696</v>
      </c>
      <c r="B469" s="1" t="str">
        <f>TEXT(Table1[[#This Row],[Date]],"mm")</f>
        <v>02</v>
      </c>
      <c r="C469" t="s">
        <v>23</v>
      </c>
      <c r="D469" t="s">
        <v>20</v>
      </c>
      <c r="E469">
        <v>43</v>
      </c>
      <c r="F469">
        <v>7.83</v>
      </c>
      <c r="G469">
        <v>0.17</v>
      </c>
      <c r="H469">
        <v>38.72</v>
      </c>
      <c r="I469">
        <v>38.15</v>
      </c>
      <c r="J469">
        <v>0.56999999999999995</v>
      </c>
      <c r="K469">
        <v>98.53</v>
      </c>
      <c r="L469">
        <v>97.88</v>
      </c>
      <c r="M469">
        <v>89.5</v>
      </c>
      <c r="N469">
        <v>86.31</v>
      </c>
      <c r="O469">
        <v>4.37</v>
      </c>
      <c r="P469">
        <v>1673.35</v>
      </c>
      <c r="Q469" s="42">
        <f>Table1[[#This Row],[Steam_Consumed_t]]/Table1[[#This Row],[Production_t]]</f>
        <v>0.11286157024793389</v>
      </c>
      <c r="R469" s="37">
        <f>Table1[[#This Row],[Power_Consumed_kWh]]/Table1[[#This Row],[Production_t]]</f>
        <v>43.216683884297517</v>
      </c>
      <c r="S469" t="str">
        <f>IF(Table1[[#This Row],[Quality_pct]]&lt;96,"Below Spec","Ok")</f>
        <v>Ok</v>
      </c>
      <c r="T469" t="str">
        <f>IF(Table1[Steam_Consumed_t]&gt;$O$4383,"ABNORMAL","NORMAL")</f>
        <v>NORMAL</v>
      </c>
      <c r="U469" t="str">
        <f>IF(Table1[Power_Consumed_kWh]&gt;$P$4383,"ABNORMAL","NORMAL")</f>
        <v>NORMAL</v>
      </c>
      <c r="V469">
        <f>(Table1[[#This Row],[Target_Production_t]]/8)*Table1[[#This Row],[Downtime_hr]]</f>
        <v>0.91375000000000006</v>
      </c>
    </row>
    <row r="470" spans="1:22" x14ac:dyDescent="0.25">
      <c r="A470" s="1">
        <v>45697</v>
      </c>
      <c r="B470" s="1" t="str">
        <f>TEXT(Table1[[#This Row],[Date]],"mm")</f>
        <v>02</v>
      </c>
      <c r="C470" t="s">
        <v>23</v>
      </c>
      <c r="D470" t="s">
        <v>20</v>
      </c>
      <c r="E470">
        <v>43.4</v>
      </c>
      <c r="F470">
        <v>7.28</v>
      </c>
      <c r="G470">
        <v>0.72</v>
      </c>
      <c r="H470">
        <v>33.950000000000003</v>
      </c>
      <c r="I470">
        <v>33.950000000000003</v>
      </c>
      <c r="J470">
        <v>0</v>
      </c>
      <c r="K470">
        <v>100</v>
      </c>
      <c r="L470">
        <v>91</v>
      </c>
      <c r="M470">
        <v>94</v>
      </c>
      <c r="N470">
        <v>85.54</v>
      </c>
      <c r="O470">
        <v>4.5599999999999996</v>
      </c>
      <c r="P470">
        <v>1471.06</v>
      </c>
      <c r="Q470" s="42">
        <f>Table1[[#This Row],[Steam_Consumed_t]]/Table1[[#This Row],[Production_t]]</f>
        <v>0.13431516936671573</v>
      </c>
      <c r="R470" s="37">
        <f>Table1[[#This Row],[Power_Consumed_kWh]]/Table1[[#This Row],[Production_t]]</f>
        <v>43.330191458026505</v>
      </c>
      <c r="S470" t="str">
        <f>IF(Table1[[#This Row],[Quality_pct]]&lt;96,"Below Spec","Ok")</f>
        <v>Ok</v>
      </c>
      <c r="T470" t="str">
        <f>IF(Table1[Steam_Consumed_t]&gt;$O$4383,"ABNORMAL","NORMAL")</f>
        <v>NORMAL</v>
      </c>
      <c r="U470" t="str">
        <f>IF(Table1[Power_Consumed_kWh]&gt;$P$4383,"ABNORMAL","NORMAL")</f>
        <v>NORMAL</v>
      </c>
      <c r="V470">
        <f>(Table1[[#This Row],[Target_Production_t]]/8)*Table1[[#This Row],[Downtime_hr]]</f>
        <v>3.9059999999999997</v>
      </c>
    </row>
    <row r="471" spans="1:22" x14ac:dyDescent="0.25">
      <c r="A471" s="1">
        <v>45697</v>
      </c>
      <c r="B471" s="1" t="str">
        <f>TEXT(Table1[[#This Row],[Date]],"mm")</f>
        <v>02</v>
      </c>
      <c r="C471" t="s">
        <v>17</v>
      </c>
      <c r="D471" t="s">
        <v>19</v>
      </c>
      <c r="E471">
        <v>42.73</v>
      </c>
      <c r="F471">
        <v>7.42</v>
      </c>
      <c r="G471">
        <v>0.57999999999999996</v>
      </c>
      <c r="H471">
        <v>38.24</v>
      </c>
      <c r="I471">
        <v>37.67</v>
      </c>
      <c r="J471">
        <v>0.56000000000000005</v>
      </c>
      <c r="K471">
        <v>98.53</v>
      </c>
      <c r="L471">
        <v>92.75</v>
      </c>
      <c r="M471">
        <v>94.79</v>
      </c>
      <c r="N471">
        <v>86.63</v>
      </c>
      <c r="O471">
        <v>33.17</v>
      </c>
      <c r="P471">
        <v>3076.41</v>
      </c>
      <c r="Q471" s="42">
        <f>Table1[[#This Row],[Steam_Consumed_t]]/Table1[[#This Row],[Production_t]]</f>
        <v>0.86741631799163177</v>
      </c>
      <c r="R471" s="37">
        <f>Table1[[#This Row],[Power_Consumed_kWh]]/Table1[[#This Row],[Production_t]]</f>
        <v>80.450052301255226</v>
      </c>
      <c r="S471" t="str">
        <f>IF(Table1[[#This Row],[Quality_pct]]&lt;96,"Below Spec","Ok")</f>
        <v>Ok</v>
      </c>
      <c r="T471" t="str">
        <f>IF(Table1[Steam_Consumed_t]&gt;$O$4383,"ABNORMAL","NORMAL")</f>
        <v>NORMAL</v>
      </c>
      <c r="U471" t="str">
        <f>IF(Table1[Power_Consumed_kWh]&gt;$P$4383,"ABNORMAL","NORMAL")</f>
        <v>NORMAL</v>
      </c>
      <c r="V471">
        <f>(Table1[[#This Row],[Target_Production_t]]/8)*Table1[[#This Row],[Downtime_hr]]</f>
        <v>3.0979249999999996</v>
      </c>
    </row>
    <row r="472" spans="1:22" x14ac:dyDescent="0.25">
      <c r="A472" s="1">
        <v>45697</v>
      </c>
      <c r="B472" s="1" t="str">
        <f>TEXT(Table1[[#This Row],[Date]],"mm")</f>
        <v>02</v>
      </c>
      <c r="C472" t="s">
        <v>17</v>
      </c>
      <c r="D472" t="s">
        <v>20</v>
      </c>
      <c r="E472">
        <v>41.43</v>
      </c>
      <c r="F472">
        <v>7.43</v>
      </c>
      <c r="G472">
        <v>0.56999999999999995</v>
      </c>
      <c r="H472">
        <v>38.9</v>
      </c>
      <c r="I472">
        <v>38.020000000000003</v>
      </c>
      <c r="J472">
        <v>0.88</v>
      </c>
      <c r="K472">
        <v>97.75</v>
      </c>
      <c r="L472">
        <v>92.88</v>
      </c>
      <c r="M472">
        <v>92.09</v>
      </c>
      <c r="N472">
        <v>83.61</v>
      </c>
      <c r="O472">
        <v>32.520000000000003</v>
      </c>
      <c r="P472">
        <v>3268.04</v>
      </c>
      <c r="Q472" s="42">
        <f>Table1[[#This Row],[Steam_Consumed_t]]/Table1[[#This Row],[Production_t]]</f>
        <v>0.83598971722365045</v>
      </c>
      <c r="R472" s="37">
        <f>Table1[[#This Row],[Power_Consumed_kWh]]/Table1[[#This Row],[Production_t]]</f>
        <v>84.011311053984585</v>
      </c>
      <c r="S472" t="str">
        <f>IF(Table1[[#This Row],[Quality_pct]]&lt;96,"Below Spec","Ok")</f>
        <v>Ok</v>
      </c>
      <c r="T472" t="str">
        <f>IF(Table1[Steam_Consumed_t]&gt;$O$4383,"ABNORMAL","NORMAL")</f>
        <v>NORMAL</v>
      </c>
      <c r="U472" t="str">
        <f>IF(Table1[Power_Consumed_kWh]&gt;$P$4383,"ABNORMAL","NORMAL")</f>
        <v>NORMAL</v>
      </c>
      <c r="V472">
        <f>(Table1[[#This Row],[Target_Production_t]]/8)*Table1[[#This Row],[Downtime_hr]]</f>
        <v>2.9518874999999998</v>
      </c>
    </row>
    <row r="473" spans="1:22" x14ac:dyDescent="0.25">
      <c r="A473" s="1">
        <v>45697</v>
      </c>
      <c r="B473" s="1" t="str">
        <f>TEXT(Table1[[#This Row],[Date]],"mm")</f>
        <v>02</v>
      </c>
      <c r="C473" t="s">
        <v>21</v>
      </c>
      <c r="D473" t="s">
        <v>19</v>
      </c>
      <c r="E473">
        <v>38.659999999999997</v>
      </c>
      <c r="F473">
        <v>7.48</v>
      </c>
      <c r="G473">
        <v>0.52</v>
      </c>
      <c r="H473">
        <v>34.18</v>
      </c>
      <c r="I473">
        <v>33.57</v>
      </c>
      <c r="J473">
        <v>0.61</v>
      </c>
      <c r="K473">
        <v>98.21</v>
      </c>
      <c r="L473">
        <v>93.5</v>
      </c>
      <c r="M473">
        <v>98.05</v>
      </c>
      <c r="N473">
        <v>90.03</v>
      </c>
      <c r="O473">
        <v>49.92</v>
      </c>
      <c r="P473">
        <v>4046.83</v>
      </c>
      <c r="Q473" s="42">
        <f>Table1[[#This Row],[Steam_Consumed_t]]/Table1[[#This Row],[Production_t]]</f>
        <v>1.4605032182562903</v>
      </c>
      <c r="R473" s="37">
        <f>Table1[[#This Row],[Power_Consumed_kWh]]/Table1[[#This Row],[Production_t]]</f>
        <v>118.39760093622002</v>
      </c>
      <c r="S473" t="str">
        <f>IF(Table1[[#This Row],[Quality_pct]]&lt;96,"Below Spec","Ok")</f>
        <v>Ok</v>
      </c>
      <c r="T473" t="str">
        <f>IF(Table1[Steam_Consumed_t]&gt;$O$4383,"ABNORMAL","NORMAL")</f>
        <v>NORMAL</v>
      </c>
      <c r="U473" t="str">
        <f>IF(Table1[Power_Consumed_kWh]&gt;$P$4383,"ABNORMAL","NORMAL")</f>
        <v>NORMAL</v>
      </c>
      <c r="V473">
        <f>(Table1[[#This Row],[Target_Production_t]]/8)*Table1[[#This Row],[Downtime_hr]]</f>
        <v>2.5128999999999997</v>
      </c>
    </row>
    <row r="474" spans="1:22" x14ac:dyDescent="0.25">
      <c r="A474" s="1">
        <v>45697</v>
      </c>
      <c r="B474" s="1" t="str">
        <f>TEXT(Table1[[#This Row],[Date]],"mm")</f>
        <v>02</v>
      </c>
      <c r="C474" t="s">
        <v>21</v>
      </c>
      <c r="D474" t="s">
        <v>20</v>
      </c>
      <c r="E474">
        <v>37.479999999999997</v>
      </c>
      <c r="F474">
        <v>7.49</v>
      </c>
      <c r="G474">
        <v>0.51</v>
      </c>
      <c r="H474">
        <v>36.200000000000003</v>
      </c>
      <c r="I474">
        <v>35.51</v>
      </c>
      <c r="J474">
        <v>0.69</v>
      </c>
      <c r="K474">
        <v>98.09</v>
      </c>
      <c r="L474">
        <v>93.62</v>
      </c>
      <c r="M474">
        <v>97.55</v>
      </c>
      <c r="N474">
        <v>89.59</v>
      </c>
      <c r="O474">
        <v>51.04</v>
      </c>
      <c r="P474">
        <v>4439.74</v>
      </c>
      <c r="Q474" s="42">
        <f>Table1[[#This Row],[Steam_Consumed_t]]/Table1[[#This Row],[Production_t]]</f>
        <v>1.4099447513812153</v>
      </c>
      <c r="R474" s="37">
        <f>Table1[[#This Row],[Power_Consumed_kWh]]/Table1[[#This Row],[Production_t]]</f>
        <v>122.64475138121546</v>
      </c>
      <c r="S474" t="str">
        <f>IF(Table1[[#This Row],[Quality_pct]]&lt;96,"Below Spec","Ok")</f>
        <v>Ok</v>
      </c>
      <c r="T474" t="str">
        <f>IF(Table1[Steam_Consumed_t]&gt;$O$4383,"ABNORMAL","NORMAL")</f>
        <v>NORMAL</v>
      </c>
      <c r="U474" t="str">
        <f>IF(Table1[Power_Consumed_kWh]&gt;$P$4383,"ABNORMAL","NORMAL")</f>
        <v>ABNORMAL</v>
      </c>
      <c r="V474">
        <f>(Table1[[#This Row],[Target_Production_t]]/8)*Table1[[#This Row],[Downtime_hr]]</f>
        <v>2.3893499999999999</v>
      </c>
    </row>
    <row r="475" spans="1:22" x14ac:dyDescent="0.25">
      <c r="A475" s="1">
        <v>45697</v>
      </c>
      <c r="B475" s="1" t="str">
        <f>TEXT(Table1[[#This Row],[Date]],"mm")</f>
        <v>02</v>
      </c>
      <c r="C475" t="s">
        <v>22</v>
      </c>
      <c r="D475" t="s">
        <v>19</v>
      </c>
      <c r="E475">
        <v>36.630000000000003</v>
      </c>
      <c r="F475">
        <v>7.52</v>
      </c>
      <c r="G475">
        <v>0.48</v>
      </c>
      <c r="H475">
        <v>34.54</v>
      </c>
      <c r="I475">
        <v>33.96</v>
      </c>
      <c r="J475">
        <v>0.57999999999999996</v>
      </c>
      <c r="K475">
        <v>98.33</v>
      </c>
      <c r="L475">
        <v>94</v>
      </c>
      <c r="M475">
        <v>89.66</v>
      </c>
      <c r="N475">
        <v>82.87</v>
      </c>
      <c r="O475">
        <v>38.840000000000003</v>
      </c>
      <c r="P475">
        <v>3314.66</v>
      </c>
      <c r="Q475" s="42">
        <f>Table1[[#This Row],[Steam_Consumed_t]]/Table1[[#This Row],[Production_t]]</f>
        <v>1.1244933410538507</v>
      </c>
      <c r="R475" s="37">
        <f>Table1[[#This Row],[Power_Consumed_kWh]]/Table1[[#This Row],[Production_t]]</f>
        <v>95.965836711059637</v>
      </c>
      <c r="S475" t="str">
        <f>IF(Table1[[#This Row],[Quality_pct]]&lt;96,"Below Spec","Ok")</f>
        <v>Ok</v>
      </c>
      <c r="T475" t="str">
        <f>IF(Table1[Steam_Consumed_t]&gt;$O$4383,"ABNORMAL","NORMAL")</f>
        <v>NORMAL</v>
      </c>
      <c r="U475" t="str">
        <f>IF(Table1[Power_Consumed_kWh]&gt;$P$4383,"ABNORMAL","NORMAL")</f>
        <v>NORMAL</v>
      </c>
      <c r="V475">
        <f>(Table1[[#This Row],[Target_Production_t]]/8)*Table1[[#This Row],[Downtime_hr]]</f>
        <v>2.1978</v>
      </c>
    </row>
    <row r="476" spans="1:22" x14ac:dyDescent="0.25">
      <c r="A476" s="1">
        <v>45697</v>
      </c>
      <c r="B476" s="1" t="str">
        <f>TEXT(Table1[[#This Row],[Date]],"mm")</f>
        <v>02</v>
      </c>
      <c r="C476" t="s">
        <v>22</v>
      </c>
      <c r="D476" t="s">
        <v>18</v>
      </c>
      <c r="E476">
        <v>37.18</v>
      </c>
      <c r="F476">
        <v>7.58</v>
      </c>
      <c r="G476">
        <v>0.42</v>
      </c>
      <c r="H476">
        <v>32.47</v>
      </c>
      <c r="I476">
        <v>31.69</v>
      </c>
      <c r="J476">
        <v>0.78</v>
      </c>
      <c r="K476">
        <v>97.61</v>
      </c>
      <c r="L476">
        <v>94.75</v>
      </c>
      <c r="M476">
        <v>93.16</v>
      </c>
      <c r="N476">
        <v>86.16</v>
      </c>
      <c r="O476">
        <v>34.659999999999997</v>
      </c>
      <c r="P476">
        <v>3065.6</v>
      </c>
      <c r="Q476" s="42">
        <f>Table1[[#This Row],[Steam_Consumed_t]]/Table1[[#This Row],[Production_t]]</f>
        <v>1.0674468740375731</v>
      </c>
      <c r="R476" s="37">
        <f>Table1[[#This Row],[Power_Consumed_kWh]]/Table1[[#This Row],[Production_t]]</f>
        <v>94.413304588851247</v>
      </c>
      <c r="S476" t="str">
        <f>IF(Table1[[#This Row],[Quality_pct]]&lt;96,"Below Spec","Ok")</f>
        <v>Ok</v>
      </c>
      <c r="T476" t="str">
        <f>IF(Table1[Steam_Consumed_t]&gt;$O$4383,"ABNORMAL","NORMAL")</f>
        <v>NORMAL</v>
      </c>
      <c r="U476" t="str">
        <f>IF(Table1[Power_Consumed_kWh]&gt;$P$4383,"ABNORMAL","NORMAL")</f>
        <v>NORMAL</v>
      </c>
      <c r="V476">
        <f>(Table1[[#This Row],[Target_Production_t]]/8)*Table1[[#This Row],[Downtime_hr]]</f>
        <v>1.9519499999999999</v>
      </c>
    </row>
    <row r="477" spans="1:22" x14ac:dyDescent="0.25">
      <c r="A477" s="1">
        <v>45697</v>
      </c>
      <c r="B477" s="1" t="str">
        <f>TEXT(Table1[[#This Row],[Date]],"mm")</f>
        <v>02</v>
      </c>
      <c r="C477" t="s">
        <v>21</v>
      </c>
      <c r="D477" t="s">
        <v>18</v>
      </c>
      <c r="E477">
        <v>39.25</v>
      </c>
      <c r="F477">
        <v>7.68</v>
      </c>
      <c r="G477">
        <v>0.32</v>
      </c>
      <c r="H477">
        <v>38</v>
      </c>
      <c r="I477">
        <v>36.909999999999997</v>
      </c>
      <c r="J477">
        <v>1.0900000000000001</v>
      </c>
      <c r="K477">
        <v>97.13</v>
      </c>
      <c r="L477">
        <v>96</v>
      </c>
      <c r="M477">
        <v>98.62</v>
      </c>
      <c r="N477">
        <v>91.96</v>
      </c>
      <c r="O477">
        <v>54.87</v>
      </c>
      <c r="P477">
        <v>4453.41</v>
      </c>
      <c r="Q477" s="42">
        <f>Table1[[#This Row],[Steam_Consumed_t]]/Table1[[#This Row],[Production_t]]</f>
        <v>1.4439473684210526</v>
      </c>
      <c r="R477" s="37">
        <f>Table1[[#This Row],[Power_Consumed_kWh]]/Table1[[#This Row],[Production_t]]</f>
        <v>117.19499999999999</v>
      </c>
      <c r="S477" t="str">
        <f>IF(Table1[[#This Row],[Quality_pct]]&lt;96,"Below Spec","Ok")</f>
        <v>Ok</v>
      </c>
      <c r="T477" t="str">
        <f>IF(Table1[Steam_Consumed_t]&gt;$O$4383,"ABNORMAL","NORMAL")</f>
        <v>ABNORMAL</v>
      </c>
      <c r="U477" t="str">
        <f>IF(Table1[Power_Consumed_kWh]&gt;$P$4383,"ABNORMAL","NORMAL")</f>
        <v>ABNORMAL</v>
      </c>
      <c r="V477">
        <f>(Table1[[#This Row],[Target_Production_t]]/8)*Table1[[#This Row],[Downtime_hr]]</f>
        <v>1.57</v>
      </c>
    </row>
    <row r="478" spans="1:22" x14ac:dyDescent="0.25">
      <c r="A478" s="1">
        <v>45697</v>
      </c>
      <c r="B478" s="1" t="str">
        <f>TEXT(Table1[[#This Row],[Date]],"mm")</f>
        <v>02</v>
      </c>
      <c r="C478" t="s">
        <v>23</v>
      </c>
      <c r="D478" t="s">
        <v>18</v>
      </c>
      <c r="E478">
        <v>45.45</v>
      </c>
      <c r="F478">
        <v>7.8</v>
      </c>
      <c r="G478">
        <v>0.2</v>
      </c>
      <c r="H478">
        <v>42.18</v>
      </c>
      <c r="I478">
        <v>41.39</v>
      </c>
      <c r="J478">
        <v>0.79</v>
      </c>
      <c r="K478">
        <v>98.13</v>
      </c>
      <c r="L478">
        <v>97.5</v>
      </c>
      <c r="M478">
        <v>97.06</v>
      </c>
      <c r="N478">
        <v>92.86</v>
      </c>
      <c r="O478">
        <v>3.75</v>
      </c>
      <c r="P478">
        <v>1728.54</v>
      </c>
      <c r="Q478" s="42">
        <f>Table1[[#This Row],[Steam_Consumed_t]]/Table1[[#This Row],[Production_t]]</f>
        <v>8.8904694167852058E-2</v>
      </c>
      <c r="R478" s="37">
        <f>Table1[[#This Row],[Power_Consumed_kWh]]/Table1[[#This Row],[Production_t]]</f>
        <v>40.9800853485064</v>
      </c>
      <c r="S478" t="str">
        <f>IF(Table1[[#This Row],[Quality_pct]]&lt;96,"Below Spec","Ok")</f>
        <v>Ok</v>
      </c>
      <c r="T478" t="str">
        <f>IF(Table1[Steam_Consumed_t]&gt;$O$4383,"ABNORMAL","NORMAL")</f>
        <v>NORMAL</v>
      </c>
      <c r="U478" t="str">
        <f>IF(Table1[Power_Consumed_kWh]&gt;$P$4383,"ABNORMAL","NORMAL")</f>
        <v>NORMAL</v>
      </c>
      <c r="V478">
        <f>(Table1[[#This Row],[Target_Production_t]]/8)*Table1[[#This Row],[Downtime_hr]]</f>
        <v>1.1362500000000002</v>
      </c>
    </row>
    <row r="479" spans="1:22" x14ac:dyDescent="0.25">
      <c r="A479" s="1">
        <v>45697</v>
      </c>
      <c r="B479" s="1" t="str">
        <f>TEXT(Table1[[#This Row],[Date]],"mm")</f>
        <v>02</v>
      </c>
      <c r="C479" t="s">
        <v>22</v>
      </c>
      <c r="D479" t="s">
        <v>20</v>
      </c>
      <c r="E479">
        <v>35.51</v>
      </c>
      <c r="F479">
        <v>7.83</v>
      </c>
      <c r="G479">
        <v>0.17</v>
      </c>
      <c r="H479">
        <v>28.74</v>
      </c>
      <c r="I479">
        <v>27.75</v>
      </c>
      <c r="J479">
        <v>0.99</v>
      </c>
      <c r="K479">
        <v>96.56</v>
      </c>
      <c r="L479">
        <v>97.88</v>
      </c>
      <c r="M479">
        <v>92.46</v>
      </c>
      <c r="N479">
        <v>87.38</v>
      </c>
      <c r="O479">
        <v>30.78</v>
      </c>
      <c r="P479">
        <v>2805.63</v>
      </c>
      <c r="Q479" s="42">
        <f>Table1[[#This Row],[Steam_Consumed_t]]/Table1[[#This Row],[Production_t]]</f>
        <v>1.07098121085595</v>
      </c>
      <c r="R479" s="37">
        <f>Table1[[#This Row],[Power_Consumed_kWh]]/Table1[[#This Row],[Production_t]]</f>
        <v>97.621085594989566</v>
      </c>
      <c r="S479" t="str">
        <f>IF(Table1[[#This Row],[Quality_pct]]&lt;96,"Below Spec","Ok")</f>
        <v>Ok</v>
      </c>
      <c r="T479" t="str">
        <f>IF(Table1[Steam_Consumed_t]&gt;$O$4383,"ABNORMAL","NORMAL")</f>
        <v>NORMAL</v>
      </c>
      <c r="U479" t="str">
        <f>IF(Table1[Power_Consumed_kWh]&gt;$P$4383,"ABNORMAL","NORMAL")</f>
        <v>NORMAL</v>
      </c>
      <c r="V479">
        <f>(Table1[[#This Row],[Target_Production_t]]/8)*Table1[[#This Row],[Downtime_hr]]</f>
        <v>0.75458749999999997</v>
      </c>
    </row>
    <row r="480" spans="1:22" x14ac:dyDescent="0.25">
      <c r="A480" s="1">
        <v>45697</v>
      </c>
      <c r="B480" s="1" t="str">
        <f>TEXT(Table1[[#This Row],[Date]],"mm")</f>
        <v>02</v>
      </c>
      <c r="C480" t="s">
        <v>17</v>
      </c>
      <c r="D480" t="s">
        <v>18</v>
      </c>
      <c r="E480">
        <v>43.38</v>
      </c>
      <c r="F480">
        <v>7.85</v>
      </c>
      <c r="G480">
        <v>0.15</v>
      </c>
      <c r="H480">
        <v>39.44</v>
      </c>
      <c r="I480">
        <v>39.049999999999997</v>
      </c>
      <c r="J480">
        <v>0.38</v>
      </c>
      <c r="K480">
        <v>99.03</v>
      </c>
      <c r="L480">
        <v>98.12</v>
      </c>
      <c r="M480">
        <v>93.74</v>
      </c>
      <c r="N480">
        <v>91.09</v>
      </c>
      <c r="O480">
        <v>32.29</v>
      </c>
      <c r="P480">
        <v>3311.02</v>
      </c>
      <c r="Q480" s="42">
        <f>Table1[[#This Row],[Steam_Consumed_t]]/Table1[[#This Row],[Production_t]]</f>
        <v>0.81871196754563902</v>
      </c>
      <c r="R480" s="37">
        <f>Table1[[#This Row],[Power_Consumed_kWh]]/Table1[[#This Row],[Production_t]]</f>
        <v>83.950811359026375</v>
      </c>
      <c r="S480" t="str">
        <f>IF(Table1[[#This Row],[Quality_pct]]&lt;96,"Below Spec","Ok")</f>
        <v>Ok</v>
      </c>
      <c r="T480" t="str">
        <f>IF(Table1[Steam_Consumed_t]&gt;$O$4383,"ABNORMAL","NORMAL")</f>
        <v>NORMAL</v>
      </c>
      <c r="U480" t="str">
        <f>IF(Table1[Power_Consumed_kWh]&gt;$P$4383,"ABNORMAL","NORMAL")</f>
        <v>NORMAL</v>
      </c>
      <c r="V480">
        <f>(Table1[[#This Row],[Target_Production_t]]/8)*Table1[[#This Row],[Downtime_hr]]</f>
        <v>0.81337500000000007</v>
      </c>
    </row>
    <row r="481" spans="1:22" x14ac:dyDescent="0.25">
      <c r="A481" s="1">
        <v>45697</v>
      </c>
      <c r="B481" s="1" t="str">
        <f>TEXT(Table1[[#This Row],[Date]],"mm")</f>
        <v>02</v>
      </c>
      <c r="C481" t="s">
        <v>23</v>
      </c>
      <c r="D481" t="s">
        <v>19</v>
      </c>
      <c r="E481">
        <v>44.76</v>
      </c>
      <c r="F481">
        <v>7.97</v>
      </c>
      <c r="G481">
        <v>0.03</v>
      </c>
      <c r="H481">
        <v>40.89</v>
      </c>
      <c r="I481">
        <v>39.06</v>
      </c>
      <c r="J481">
        <v>1.83</v>
      </c>
      <c r="K481">
        <v>95.53</v>
      </c>
      <c r="L481">
        <v>99.62</v>
      </c>
      <c r="M481">
        <v>94.4</v>
      </c>
      <c r="N481">
        <v>89.85</v>
      </c>
      <c r="O481">
        <v>3.33</v>
      </c>
      <c r="P481">
        <v>1744.39</v>
      </c>
      <c r="Q481" s="42">
        <f>Table1[[#This Row],[Steam_Consumed_t]]/Table1[[#This Row],[Production_t]]</f>
        <v>8.1438004402054287E-2</v>
      </c>
      <c r="R481" s="37">
        <f>Table1[[#This Row],[Power_Consumed_kWh]]/Table1[[#This Row],[Production_t]]</f>
        <v>42.660552702372222</v>
      </c>
      <c r="S481" t="str">
        <f>IF(Table1[[#This Row],[Quality_pct]]&lt;96,"Below Spec","Ok")</f>
        <v>Below Spec</v>
      </c>
      <c r="T481" t="str">
        <f>IF(Table1[Steam_Consumed_t]&gt;$O$4383,"ABNORMAL","NORMAL")</f>
        <v>NORMAL</v>
      </c>
      <c r="U481" t="str">
        <f>IF(Table1[Power_Consumed_kWh]&gt;$P$4383,"ABNORMAL","NORMAL")</f>
        <v>NORMAL</v>
      </c>
      <c r="V481">
        <f>(Table1[[#This Row],[Target_Production_t]]/8)*Table1[[#This Row],[Downtime_hr]]</f>
        <v>0.16785</v>
      </c>
    </row>
    <row r="482" spans="1:22" x14ac:dyDescent="0.25">
      <c r="A482" s="1">
        <v>45698</v>
      </c>
      <c r="B482" s="1" t="str">
        <f>TEXT(Table1[[#This Row],[Date]],"mm")</f>
        <v>02</v>
      </c>
      <c r="C482" t="s">
        <v>21</v>
      </c>
      <c r="D482" t="s">
        <v>18</v>
      </c>
      <c r="E482">
        <v>40.090000000000003</v>
      </c>
      <c r="F482">
        <v>7.22</v>
      </c>
      <c r="G482">
        <v>0.78</v>
      </c>
      <c r="H482">
        <v>35.159999999999997</v>
      </c>
      <c r="I482">
        <v>34.74</v>
      </c>
      <c r="J482">
        <v>0.41</v>
      </c>
      <c r="K482">
        <v>98.83</v>
      </c>
      <c r="L482">
        <v>90.25</v>
      </c>
      <c r="M482">
        <v>91.78</v>
      </c>
      <c r="N482">
        <v>81.86</v>
      </c>
      <c r="O482">
        <v>50.79</v>
      </c>
      <c r="P482">
        <v>3992.58</v>
      </c>
      <c r="Q482" s="42">
        <f>Table1[[#This Row],[Steam_Consumed_t]]/Table1[[#This Row],[Production_t]]</f>
        <v>1.4445392491467577</v>
      </c>
      <c r="R482" s="37">
        <f>Table1[[#This Row],[Power_Consumed_kWh]]/Table1[[#This Row],[Production_t]]</f>
        <v>113.55460750853243</v>
      </c>
      <c r="S482" t="str">
        <f>IF(Table1[[#This Row],[Quality_pct]]&lt;96,"Below Spec","Ok")</f>
        <v>Ok</v>
      </c>
      <c r="T482" t="str">
        <f>IF(Table1[Steam_Consumed_t]&gt;$O$4383,"ABNORMAL","NORMAL")</f>
        <v>NORMAL</v>
      </c>
      <c r="U482" t="str">
        <f>IF(Table1[Power_Consumed_kWh]&gt;$P$4383,"ABNORMAL","NORMAL")</f>
        <v>NORMAL</v>
      </c>
      <c r="V482">
        <f>(Table1[[#This Row],[Target_Production_t]]/8)*Table1[[#This Row],[Downtime_hr]]</f>
        <v>3.9087750000000003</v>
      </c>
    </row>
    <row r="483" spans="1:22" x14ac:dyDescent="0.25">
      <c r="A483" s="1">
        <v>45698</v>
      </c>
      <c r="B483" s="1" t="str">
        <f>TEXT(Table1[[#This Row],[Date]],"mm")</f>
        <v>02</v>
      </c>
      <c r="C483" t="s">
        <v>22</v>
      </c>
      <c r="D483" t="s">
        <v>18</v>
      </c>
      <c r="E483">
        <v>37.979999999999997</v>
      </c>
      <c r="F483">
        <v>7.36</v>
      </c>
      <c r="G483">
        <v>0.64</v>
      </c>
      <c r="H483">
        <v>31.82</v>
      </c>
      <c r="I483">
        <v>30.47</v>
      </c>
      <c r="J483">
        <v>1.35</v>
      </c>
      <c r="K483">
        <v>95.77</v>
      </c>
      <c r="L483">
        <v>92</v>
      </c>
      <c r="M483">
        <v>97.45</v>
      </c>
      <c r="N483">
        <v>85.86</v>
      </c>
      <c r="O483">
        <v>33.799999999999997</v>
      </c>
      <c r="P483">
        <v>3006.58</v>
      </c>
      <c r="Q483" s="42">
        <f>Table1[[#This Row],[Steam_Consumed_t]]/Table1[[#This Row],[Production_t]]</f>
        <v>1.0622250157133877</v>
      </c>
      <c r="R483" s="37">
        <f>Table1[[#This Row],[Power_Consumed_kWh]]/Table1[[#This Row],[Production_t]]</f>
        <v>94.487115021998733</v>
      </c>
      <c r="S483" t="str">
        <f>IF(Table1[[#This Row],[Quality_pct]]&lt;96,"Below Spec","Ok")</f>
        <v>Below Spec</v>
      </c>
      <c r="T483" t="str">
        <f>IF(Table1[Steam_Consumed_t]&gt;$O$4383,"ABNORMAL","NORMAL")</f>
        <v>NORMAL</v>
      </c>
      <c r="U483" t="str">
        <f>IF(Table1[Power_Consumed_kWh]&gt;$P$4383,"ABNORMAL","NORMAL")</f>
        <v>NORMAL</v>
      </c>
      <c r="V483">
        <f>(Table1[[#This Row],[Target_Production_t]]/8)*Table1[[#This Row],[Downtime_hr]]</f>
        <v>3.0383999999999998</v>
      </c>
    </row>
    <row r="484" spans="1:22" x14ac:dyDescent="0.25">
      <c r="A484" s="1">
        <v>45698</v>
      </c>
      <c r="B484" s="1" t="str">
        <f>TEXT(Table1[[#This Row],[Date]],"mm")</f>
        <v>02</v>
      </c>
      <c r="C484" t="s">
        <v>17</v>
      </c>
      <c r="D484" t="s">
        <v>19</v>
      </c>
      <c r="E484">
        <v>43.65</v>
      </c>
      <c r="F484">
        <v>7.4</v>
      </c>
      <c r="G484">
        <v>0.6</v>
      </c>
      <c r="H484">
        <v>39.92</v>
      </c>
      <c r="I484">
        <v>39.31</v>
      </c>
      <c r="J484">
        <v>0.6</v>
      </c>
      <c r="K484">
        <v>98.49</v>
      </c>
      <c r="L484">
        <v>92.5</v>
      </c>
      <c r="M484">
        <v>97.63</v>
      </c>
      <c r="N484">
        <v>88.94</v>
      </c>
      <c r="O484">
        <v>34.14</v>
      </c>
      <c r="P484">
        <v>3107.24</v>
      </c>
      <c r="Q484" s="42">
        <f>Table1[[#This Row],[Steam_Consumed_t]]/Table1[[#This Row],[Production_t]]</f>
        <v>0.85521042084168331</v>
      </c>
      <c r="R484" s="37">
        <f>Table1[[#This Row],[Power_Consumed_kWh]]/Table1[[#This Row],[Production_t]]</f>
        <v>77.836673346693374</v>
      </c>
      <c r="S484" t="str">
        <f>IF(Table1[[#This Row],[Quality_pct]]&lt;96,"Below Spec","Ok")</f>
        <v>Ok</v>
      </c>
      <c r="T484" t="str">
        <f>IF(Table1[Steam_Consumed_t]&gt;$O$4383,"ABNORMAL","NORMAL")</f>
        <v>NORMAL</v>
      </c>
      <c r="U484" t="str">
        <f>IF(Table1[Power_Consumed_kWh]&gt;$P$4383,"ABNORMAL","NORMAL")</f>
        <v>NORMAL</v>
      </c>
      <c r="V484">
        <f>(Table1[[#This Row],[Target_Production_t]]/8)*Table1[[#This Row],[Downtime_hr]]</f>
        <v>3.2737499999999997</v>
      </c>
    </row>
    <row r="485" spans="1:22" x14ac:dyDescent="0.25">
      <c r="A485" s="1">
        <v>45698</v>
      </c>
      <c r="B485" s="1" t="str">
        <f>TEXT(Table1[[#This Row],[Date]],"mm")</f>
        <v>02</v>
      </c>
      <c r="C485" t="s">
        <v>17</v>
      </c>
      <c r="D485" t="s">
        <v>20</v>
      </c>
      <c r="E485">
        <v>42.32</v>
      </c>
      <c r="F485">
        <v>7.59</v>
      </c>
      <c r="G485">
        <v>0.41</v>
      </c>
      <c r="H485">
        <v>39.35</v>
      </c>
      <c r="I485">
        <v>38.42</v>
      </c>
      <c r="J485">
        <v>0.93</v>
      </c>
      <c r="K485">
        <v>97.63</v>
      </c>
      <c r="L485">
        <v>94.88</v>
      </c>
      <c r="M485">
        <v>93.41</v>
      </c>
      <c r="N485">
        <v>86.52</v>
      </c>
      <c r="O485">
        <v>32.71</v>
      </c>
      <c r="P485">
        <v>3056.79</v>
      </c>
      <c r="Q485" s="42">
        <f>Table1[[#This Row],[Steam_Consumed_t]]/Table1[[#This Row],[Production_t]]</f>
        <v>0.83125794155019062</v>
      </c>
      <c r="R485" s="37">
        <f>Table1[[#This Row],[Power_Consumed_kWh]]/Table1[[#This Row],[Production_t]]</f>
        <v>77.682083862770014</v>
      </c>
      <c r="S485" t="str">
        <f>IF(Table1[[#This Row],[Quality_pct]]&lt;96,"Below Spec","Ok")</f>
        <v>Ok</v>
      </c>
      <c r="T485" t="str">
        <f>IF(Table1[Steam_Consumed_t]&gt;$O$4383,"ABNORMAL","NORMAL")</f>
        <v>NORMAL</v>
      </c>
      <c r="U485" t="str">
        <f>IF(Table1[Power_Consumed_kWh]&gt;$P$4383,"ABNORMAL","NORMAL")</f>
        <v>NORMAL</v>
      </c>
      <c r="V485">
        <f>(Table1[[#This Row],[Target_Production_t]]/8)*Table1[[#This Row],[Downtime_hr]]</f>
        <v>2.1688999999999998</v>
      </c>
    </row>
    <row r="486" spans="1:22" x14ac:dyDescent="0.25">
      <c r="A486" s="1">
        <v>45698</v>
      </c>
      <c r="B486" s="1" t="str">
        <f>TEXT(Table1[[#This Row],[Date]],"mm")</f>
        <v>02</v>
      </c>
      <c r="C486" t="s">
        <v>21</v>
      </c>
      <c r="D486" t="s">
        <v>20</v>
      </c>
      <c r="E486">
        <v>38.29</v>
      </c>
      <c r="F486">
        <v>7.61</v>
      </c>
      <c r="G486">
        <v>0.39</v>
      </c>
      <c r="H486">
        <v>37.06</v>
      </c>
      <c r="I486">
        <v>36.520000000000003</v>
      </c>
      <c r="J486">
        <v>0.54</v>
      </c>
      <c r="K486">
        <v>98.55</v>
      </c>
      <c r="L486">
        <v>95.12</v>
      </c>
      <c r="M486">
        <v>93.57</v>
      </c>
      <c r="N486">
        <v>87.72</v>
      </c>
      <c r="O486">
        <v>52.62</v>
      </c>
      <c r="P486">
        <v>4317.6899999999996</v>
      </c>
      <c r="Q486" s="42">
        <f>Table1[[#This Row],[Steam_Consumed_t]]/Table1[[#This Row],[Production_t]]</f>
        <v>1.4198596869940636</v>
      </c>
      <c r="R486" s="37">
        <f>Table1[[#This Row],[Power_Consumed_kWh]]/Table1[[#This Row],[Production_t]]</f>
        <v>116.50539665407446</v>
      </c>
      <c r="S486" t="str">
        <f>IF(Table1[[#This Row],[Quality_pct]]&lt;96,"Below Spec","Ok")</f>
        <v>Ok</v>
      </c>
      <c r="T486" t="str">
        <f>IF(Table1[Steam_Consumed_t]&gt;$O$4383,"ABNORMAL","NORMAL")</f>
        <v>ABNORMAL</v>
      </c>
      <c r="U486" t="str">
        <f>IF(Table1[Power_Consumed_kWh]&gt;$P$4383,"ABNORMAL","NORMAL")</f>
        <v>ABNORMAL</v>
      </c>
      <c r="V486">
        <f>(Table1[[#This Row],[Target_Production_t]]/8)*Table1[[#This Row],[Downtime_hr]]</f>
        <v>1.8666374999999999</v>
      </c>
    </row>
    <row r="487" spans="1:22" x14ac:dyDescent="0.25">
      <c r="A487" s="1">
        <v>45698</v>
      </c>
      <c r="B487" s="1" t="str">
        <f>TEXT(Table1[[#This Row],[Date]],"mm")</f>
        <v>02</v>
      </c>
      <c r="C487" t="s">
        <v>21</v>
      </c>
      <c r="D487" t="s">
        <v>19</v>
      </c>
      <c r="E487">
        <v>39.49</v>
      </c>
      <c r="F487">
        <v>7.65</v>
      </c>
      <c r="G487">
        <v>0.35</v>
      </c>
      <c r="H487">
        <v>34.909999999999997</v>
      </c>
      <c r="I487">
        <v>33.840000000000003</v>
      </c>
      <c r="J487">
        <v>1.07</v>
      </c>
      <c r="K487">
        <v>96.94</v>
      </c>
      <c r="L487">
        <v>95.62</v>
      </c>
      <c r="M487">
        <v>99.35</v>
      </c>
      <c r="N487">
        <v>92.1</v>
      </c>
      <c r="O487">
        <v>50.77</v>
      </c>
      <c r="P487">
        <v>4037.64</v>
      </c>
      <c r="Q487" s="42">
        <f>Table1[[#This Row],[Steam_Consumed_t]]/Table1[[#This Row],[Production_t]]</f>
        <v>1.4543110856488115</v>
      </c>
      <c r="R487" s="37">
        <f>Table1[[#This Row],[Power_Consumed_kWh]]/Table1[[#This Row],[Production_t]]</f>
        <v>115.65855055857921</v>
      </c>
      <c r="S487" t="str">
        <f>IF(Table1[[#This Row],[Quality_pct]]&lt;96,"Below Spec","Ok")</f>
        <v>Ok</v>
      </c>
      <c r="T487" t="str">
        <f>IF(Table1[Steam_Consumed_t]&gt;$O$4383,"ABNORMAL","NORMAL")</f>
        <v>NORMAL</v>
      </c>
      <c r="U487" t="str">
        <f>IF(Table1[Power_Consumed_kWh]&gt;$P$4383,"ABNORMAL","NORMAL")</f>
        <v>NORMAL</v>
      </c>
      <c r="V487">
        <f>(Table1[[#This Row],[Target_Production_t]]/8)*Table1[[#This Row],[Downtime_hr]]</f>
        <v>1.7276875</v>
      </c>
    </row>
    <row r="488" spans="1:22" x14ac:dyDescent="0.25">
      <c r="A488" s="1">
        <v>45698</v>
      </c>
      <c r="B488" s="1" t="str">
        <f>TEXT(Table1[[#This Row],[Date]],"mm")</f>
        <v>02</v>
      </c>
      <c r="C488" t="s">
        <v>23</v>
      </c>
      <c r="D488" t="s">
        <v>20</v>
      </c>
      <c r="E488">
        <v>44.33</v>
      </c>
      <c r="F488">
        <v>7.65</v>
      </c>
      <c r="G488">
        <v>0.35</v>
      </c>
      <c r="H488">
        <v>39.119999999999997</v>
      </c>
      <c r="I488">
        <v>39.01</v>
      </c>
      <c r="J488">
        <v>0.11</v>
      </c>
      <c r="K488">
        <v>99.71</v>
      </c>
      <c r="L488">
        <v>95.62</v>
      </c>
      <c r="M488">
        <v>92.68</v>
      </c>
      <c r="N488">
        <v>88.37</v>
      </c>
      <c r="O488">
        <v>4.21</v>
      </c>
      <c r="P488">
        <v>1717.07</v>
      </c>
      <c r="Q488" s="42">
        <f>Table1[[#This Row],[Steam_Consumed_t]]/Table1[[#This Row],[Production_t]]</f>
        <v>0.10761758691206545</v>
      </c>
      <c r="R488" s="37">
        <f>Table1[[#This Row],[Power_Consumed_kWh]]/Table1[[#This Row],[Production_t]]</f>
        <v>43.892382413087937</v>
      </c>
      <c r="S488" t="str">
        <f>IF(Table1[[#This Row],[Quality_pct]]&lt;96,"Below Spec","Ok")</f>
        <v>Ok</v>
      </c>
      <c r="T488" t="str">
        <f>IF(Table1[Steam_Consumed_t]&gt;$O$4383,"ABNORMAL","NORMAL")</f>
        <v>NORMAL</v>
      </c>
      <c r="U488" t="str">
        <f>IF(Table1[Power_Consumed_kWh]&gt;$P$4383,"ABNORMAL","NORMAL")</f>
        <v>NORMAL</v>
      </c>
      <c r="V488">
        <f>(Table1[[#This Row],[Target_Production_t]]/8)*Table1[[#This Row],[Downtime_hr]]</f>
        <v>1.9394374999999997</v>
      </c>
    </row>
    <row r="489" spans="1:22" x14ac:dyDescent="0.25">
      <c r="A489" s="1">
        <v>45698</v>
      </c>
      <c r="B489" s="1" t="str">
        <f>TEXT(Table1[[#This Row],[Date]],"mm")</f>
        <v>02</v>
      </c>
      <c r="C489" t="s">
        <v>22</v>
      </c>
      <c r="D489" t="s">
        <v>20</v>
      </c>
      <c r="E489">
        <v>36.270000000000003</v>
      </c>
      <c r="F489">
        <v>7.68</v>
      </c>
      <c r="G489">
        <v>0.32</v>
      </c>
      <c r="H489">
        <v>32.68</v>
      </c>
      <c r="I489">
        <v>31.82</v>
      </c>
      <c r="J489">
        <v>0.86</v>
      </c>
      <c r="K489">
        <v>97.38</v>
      </c>
      <c r="L489">
        <v>96</v>
      </c>
      <c r="M489">
        <v>100.08</v>
      </c>
      <c r="N489">
        <v>93.56</v>
      </c>
      <c r="O489">
        <v>36.79</v>
      </c>
      <c r="P489">
        <v>3133.14</v>
      </c>
      <c r="Q489" s="42">
        <f>Table1[[#This Row],[Steam_Consumed_t]]/Table1[[#This Row],[Production_t]]</f>
        <v>1.1257649938800489</v>
      </c>
      <c r="R489" s="37">
        <f>Table1[[#This Row],[Power_Consumed_kWh]]/Table1[[#This Row],[Production_t]]</f>
        <v>95.87331701346389</v>
      </c>
      <c r="S489" t="str">
        <f>IF(Table1[[#This Row],[Quality_pct]]&lt;96,"Below Spec","Ok")</f>
        <v>Ok</v>
      </c>
      <c r="T489" t="str">
        <f>IF(Table1[Steam_Consumed_t]&gt;$O$4383,"ABNORMAL","NORMAL")</f>
        <v>NORMAL</v>
      </c>
      <c r="U489" t="str">
        <f>IF(Table1[Power_Consumed_kWh]&gt;$P$4383,"ABNORMAL","NORMAL")</f>
        <v>NORMAL</v>
      </c>
      <c r="V489">
        <f>(Table1[[#This Row],[Target_Production_t]]/8)*Table1[[#This Row],[Downtime_hr]]</f>
        <v>1.4508000000000001</v>
      </c>
    </row>
    <row r="490" spans="1:22" x14ac:dyDescent="0.25">
      <c r="A490" s="1">
        <v>45698</v>
      </c>
      <c r="B490" s="1" t="str">
        <f>TEXT(Table1[[#This Row],[Date]],"mm")</f>
        <v>02</v>
      </c>
      <c r="C490" t="s">
        <v>23</v>
      </c>
      <c r="D490" t="s">
        <v>18</v>
      </c>
      <c r="E490">
        <v>46.42</v>
      </c>
      <c r="F490">
        <v>7.79</v>
      </c>
      <c r="G490">
        <v>0.21</v>
      </c>
      <c r="H490">
        <v>42.11</v>
      </c>
      <c r="I490">
        <v>41.78</v>
      </c>
      <c r="J490">
        <v>0.33</v>
      </c>
      <c r="K490">
        <v>99.22</v>
      </c>
      <c r="L490">
        <v>97.38</v>
      </c>
      <c r="M490">
        <v>94.56</v>
      </c>
      <c r="N490">
        <v>91.36</v>
      </c>
      <c r="O490">
        <v>5.47</v>
      </c>
      <c r="P490">
        <v>1865.09</v>
      </c>
      <c r="Q490" s="42">
        <f>Table1[[#This Row],[Steam_Consumed_t]]/Table1[[#This Row],[Production_t]]</f>
        <v>0.12989788648777012</v>
      </c>
      <c r="R490" s="37">
        <f>Table1[[#This Row],[Power_Consumed_kWh]]/Table1[[#This Row],[Production_t]]</f>
        <v>44.290904773213015</v>
      </c>
      <c r="S490" t="str">
        <f>IF(Table1[[#This Row],[Quality_pct]]&lt;96,"Below Spec","Ok")</f>
        <v>Ok</v>
      </c>
      <c r="T490" t="str">
        <f>IF(Table1[Steam_Consumed_t]&gt;$O$4383,"ABNORMAL","NORMAL")</f>
        <v>NORMAL</v>
      </c>
      <c r="U490" t="str">
        <f>IF(Table1[Power_Consumed_kWh]&gt;$P$4383,"ABNORMAL","NORMAL")</f>
        <v>NORMAL</v>
      </c>
      <c r="V490">
        <f>(Table1[[#This Row],[Target_Production_t]]/8)*Table1[[#This Row],[Downtime_hr]]</f>
        <v>1.2185250000000001</v>
      </c>
    </row>
    <row r="491" spans="1:22" x14ac:dyDescent="0.25">
      <c r="A491" s="1">
        <v>45698</v>
      </c>
      <c r="B491" s="1" t="str">
        <f>TEXT(Table1[[#This Row],[Date]],"mm")</f>
        <v>02</v>
      </c>
      <c r="C491" t="s">
        <v>23</v>
      </c>
      <c r="D491" t="s">
        <v>19</v>
      </c>
      <c r="E491">
        <v>45.72</v>
      </c>
      <c r="F491">
        <v>7.79</v>
      </c>
      <c r="G491">
        <v>0.21</v>
      </c>
      <c r="H491">
        <v>44.31</v>
      </c>
      <c r="I491">
        <v>43.52</v>
      </c>
      <c r="J491">
        <v>0.79</v>
      </c>
      <c r="K491">
        <v>98.21</v>
      </c>
      <c r="L491">
        <v>97.38</v>
      </c>
      <c r="M491">
        <v>94.79</v>
      </c>
      <c r="N491">
        <v>90.65</v>
      </c>
      <c r="O491">
        <v>5.63</v>
      </c>
      <c r="P491">
        <v>1740.84</v>
      </c>
      <c r="Q491" s="42">
        <f>Table1[[#This Row],[Steam_Consumed_t]]/Table1[[#This Row],[Production_t]]</f>
        <v>0.12705935454750619</v>
      </c>
      <c r="R491" s="37">
        <f>Table1[[#This Row],[Power_Consumed_kWh]]/Table1[[#This Row],[Production_t]]</f>
        <v>39.287745429925522</v>
      </c>
      <c r="S491" t="str">
        <f>IF(Table1[[#This Row],[Quality_pct]]&lt;96,"Below Spec","Ok")</f>
        <v>Ok</v>
      </c>
      <c r="T491" t="str">
        <f>IF(Table1[Steam_Consumed_t]&gt;$O$4383,"ABNORMAL","NORMAL")</f>
        <v>NORMAL</v>
      </c>
      <c r="U491" t="str">
        <f>IF(Table1[Power_Consumed_kWh]&gt;$P$4383,"ABNORMAL","NORMAL")</f>
        <v>NORMAL</v>
      </c>
      <c r="V491">
        <f>(Table1[[#This Row],[Target_Production_t]]/8)*Table1[[#This Row],[Downtime_hr]]</f>
        <v>1.2001499999999998</v>
      </c>
    </row>
    <row r="492" spans="1:22" x14ac:dyDescent="0.25">
      <c r="A492" s="1">
        <v>45698</v>
      </c>
      <c r="B492" s="1" t="str">
        <f>TEXT(Table1[[#This Row],[Date]],"mm")</f>
        <v>02</v>
      </c>
      <c r="C492" t="s">
        <v>17</v>
      </c>
      <c r="D492" t="s">
        <v>18</v>
      </c>
      <c r="E492">
        <v>44.31</v>
      </c>
      <c r="F492">
        <v>7.82</v>
      </c>
      <c r="G492">
        <v>0.18</v>
      </c>
      <c r="H492">
        <v>44.12</v>
      </c>
      <c r="I492">
        <v>42.95</v>
      </c>
      <c r="J492">
        <v>1.17</v>
      </c>
      <c r="K492">
        <v>97.35</v>
      </c>
      <c r="L492">
        <v>97.75</v>
      </c>
      <c r="M492">
        <v>100.82</v>
      </c>
      <c r="N492">
        <v>95.94</v>
      </c>
      <c r="O492">
        <v>37.130000000000003</v>
      </c>
      <c r="P492">
        <v>3644.78</v>
      </c>
      <c r="Q492" s="42">
        <f>Table1[[#This Row],[Steam_Consumed_t]]/Table1[[#This Row],[Production_t]]</f>
        <v>0.84156844968268374</v>
      </c>
      <c r="R492" s="37">
        <f>Table1[[#This Row],[Power_Consumed_kWh]]/Table1[[#This Row],[Production_t]]</f>
        <v>82.610607434270179</v>
      </c>
      <c r="S492" t="str">
        <f>IF(Table1[[#This Row],[Quality_pct]]&lt;96,"Below Spec","Ok")</f>
        <v>Ok</v>
      </c>
      <c r="T492" t="str">
        <f>IF(Table1[Steam_Consumed_t]&gt;$O$4383,"ABNORMAL","NORMAL")</f>
        <v>NORMAL</v>
      </c>
      <c r="U492" t="str">
        <f>IF(Table1[Power_Consumed_kWh]&gt;$P$4383,"ABNORMAL","NORMAL")</f>
        <v>NORMAL</v>
      </c>
      <c r="V492">
        <f>(Table1[[#This Row],[Target_Production_t]]/8)*Table1[[#This Row],[Downtime_hr]]</f>
        <v>0.99697500000000006</v>
      </c>
    </row>
    <row r="493" spans="1:22" x14ac:dyDescent="0.25">
      <c r="A493" s="1">
        <v>45698</v>
      </c>
      <c r="B493" s="1" t="str">
        <f>TEXT(Table1[[#This Row],[Date]],"mm")</f>
        <v>02</v>
      </c>
      <c r="C493" t="s">
        <v>22</v>
      </c>
      <c r="D493" t="s">
        <v>19</v>
      </c>
      <c r="E493">
        <v>37.409999999999997</v>
      </c>
      <c r="F493">
        <v>7.87</v>
      </c>
      <c r="G493">
        <v>0.13</v>
      </c>
      <c r="H493">
        <v>34.71</v>
      </c>
      <c r="I493">
        <v>33.1</v>
      </c>
      <c r="J493">
        <v>1.62</v>
      </c>
      <c r="K493">
        <v>95.34</v>
      </c>
      <c r="L493">
        <v>98.38</v>
      </c>
      <c r="M493">
        <v>90.93</v>
      </c>
      <c r="N493">
        <v>85.28</v>
      </c>
      <c r="O493">
        <v>38.01</v>
      </c>
      <c r="P493">
        <v>3331.66</v>
      </c>
      <c r="Q493" s="42">
        <f>Table1[[#This Row],[Steam_Consumed_t]]/Table1[[#This Row],[Production_t]]</f>
        <v>1.0950734658599826</v>
      </c>
      <c r="R493" s="37">
        <f>Table1[[#This Row],[Power_Consumed_kWh]]/Table1[[#This Row],[Production_t]]</f>
        <v>95.985594929415143</v>
      </c>
      <c r="S493" t="str">
        <f>IF(Table1[[#This Row],[Quality_pct]]&lt;96,"Below Spec","Ok")</f>
        <v>Below Spec</v>
      </c>
      <c r="T493" t="str">
        <f>IF(Table1[Steam_Consumed_t]&gt;$O$4383,"ABNORMAL","NORMAL")</f>
        <v>NORMAL</v>
      </c>
      <c r="U493" t="str">
        <f>IF(Table1[Power_Consumed_kWh]&gt;$P$4383,"ABNORMAL","NORMAL")</f>
        <v>NORMAL</v>
      </c>
      <c r="V493">
        <f>(Table1[[#This Row],[Target_Production_t]]/8)*Table1[[#This Row],[Downtime_hr]]</f>
        <v>0.60791249999999997</v>
      </c>
    </row>
    <row r="494" spans="1:22" x14ac:dyDescent="0.25">
      <c r="A494" s="1">
        <v>45699</v>
      </c>
      <c r="B494" s="1" t="str">
        <f>TEXT(Table1[[#This Row],[Date]],"mm")</f>
        <v>02</v>
      </c>
      <c r="C494" t="s">
        <v>22</v>
      </c>
      <c r="D494" t="s">
        <v>20</v>
      </c>
      <c r="E494">
        <v>34.57</v>
      </c>
      <c r="F494">
        <v>7.04</v>
      </c>
      <c r="G494">
        <v>0.96</v>
      </c>
      <c r="H494">
        <v>27.11</v>
      </c>
      <c r="I494">
        <v>26.43</v>
      </c>
      <c r="J494">
        <v>0.68</v>
      </c>
      <c r="K494">
        <v>97.51</v>
      </c>
      <c r="L494">
        <v>88</v>
      </c>
      <c r="M494">
        <v>96.16</v>
      </c>
      <c r="N494">
        <v>82.51</v>
      </c>
      <c r="O494">
        <v>30.67</v>
      </c>
      <c r="P494">
        <v>2560.2199999999998</v>
      </c>
      <c r="Q494" s="42">
        <f>Table1[[#This Row],[Steam_Consumed_t]]/Table1[[#This Row],[Production_t]]</f>
        <v>1.1313168572482479</v>
      </c>
      <c r="R494" s="37">
        <f>Table1[[#This Row],[Power_Consumed_kWh]]/Table1[[#This Row],[Production_t]]</f>
        <v>94.438214680929548</v>
      </c>
      <c r="S494" t="str">
        <f>IF(Table1[[#This Row],[Quality_pct]]&lt;96,"Below Spec","Ok")</f>
        <v>Ok</v>
      </c>
      <c r="T494" t="str">
        <f>IF(Table1[Steam_Consumed_t]&gt;$O$4383,"ABNORMAL","NORMAL")</f>
        <v>NORMAL</v>
      </c>
      <c r="U494" t="str">
        <f>IF(Table1[Power_Consumed_kWh]&gt;$P$4383,"ABNORMAL","NORMAL")</f>
        <v>NORMAL</v>
      </c>
      <c r="V494">
        <f>(Table1[[#This Row],[Target_Production_t]]/8)*Table1[[#This Row],[Downtime_hr]]</f>
        <v>4.1483999999999996</v>
      </c>
    </row>
    <row r="495" spans="1:22" x14ac:dyDescent="0.25">
      <c r="A495" s="1">
        <v>45699</v>
      </c>
      <c r="B495" s="1" t="str">
        <f>TEXT(Table1[[#This Row],[Date]],"mm")</f>
        <v>02</v>
      </c>
      <c r="C495" t="s">
        <v>17</v>
      </c>
      <c r="D495" t="s">
        <v>18</v>
      </c>
      <c r="E495">
        <v>42.23</v>
      </c>
      <c r="F495">
        <v>7.24</v>
      </c>
      <c r="G495">
        <v>0.76</v>
      </c>
      <c r="H495">
        <v>35.89</v>
      </c>
      <c r="I495">
        <v>34.76</v>
      </c>
      <c r="J495">
        <v>1.1200000000000001</v>
      </c>
      <c r="K495">
        <v>96.87</v>
      </c>
      <c r="L495">
        <v>90.5</v>
      </c>
      <c r="M495">
        <v>101.21</v>
      </c>
      <c r="N495">
        <v>88.73</v>
      </c>
      <c r="O495">
        <v>30.34</v>
      </c>
      <c r="P495">
        <v>3043.96</v>
      </c>
      <c r="Q495" s="42">
        <f>Table1[[#This Row],[Steam_Consumed_t]]/Table1[[#This Row],[Production_t]]</f>
        <v>0.84536082474226804</v>
      </c>
      <c r="R495" s="37">
        <f>Table1[[#This Row],[Power_Consumed_kWh]]/Table1[[#This Row],[Production_t]]</f>
        <v>84.813597102256892</v>
      </c>
      <c r="S495" t="str">
        <f>IF(Table1[[#This Row],[Quality_pct]]&lt;96,"Below Spec","Ok")</f>
        <v>Ok</v>
      </c>
      <c r="T495" t="str">
        <f>IF(Table1[Steam_Consumed_t]&gt;$O$4383,"ABNORMAL","NORMAL")</f>
        <v>NORMAL</v>
      </c>
      <c r="U495" t="str">
        <f>IF(Table1[Power_Consumed_kWh]&gt;$P$4383,"ABNORMAL","NORMAL")</f>
        <v>NORMAL</v>
      </c>
      <c r="V495">
        <f>(Table1[[#This Row],[Target_Production_t]]/8)*Table1[[#This Row],[Downtime_hr]]</f>
        <v>4.0118499999999999</v>
      </c>
    </row>
    <row r="496" spans="1:22" x14ac:dyDescent="0.25">
      <c r="A496" s="1">
        <v>45699</v>
      </c>
      <c r="B496" s="1" t="str">
        <f>TEXT(Table1[[#This Row],[Date]],"mm")</f>
        <v>02</v>
      </c>
      <c r="C496" t="s">
        <v>22</v>
      </c>
      <c r="D496" t="s">
        <v>19</v>
      </c>
      <c r="E496">
        <v>35.659999999999997</v>
      </c>
      <c r="F496">
        <v>7.37</v>
      </c>
      <c r="G496">
        <v>0.63</v>
      </c>
      <c r="H496">
        <v>30.87</v>
      </c>
      <c r="I496">
        <v>30.17</v>
      </c>
      <c r="J496">
        <v>0.7</v>
      </c>
      <c r="K496">
        <v>97.72</v>
      </c>
      <c r="L496">
        <v>92.12</v>
      </c>
      <c r="M496">
        <v>96.1</v>
      </c>
      <c r="N496">
        <v>86.52</v>
      </c>
      <c r="O496">
        <v>34.24</v>
      </c>
      <c r="P496">
        <v>2975.65</v>
      </c>
      <c r="Q496" s="42">
        <f>Table1[[#This Row],[Steam_Consumed_t]]/Table1[[#This Row],[Production_t]]</f>
        <v>1.1091674765144153</v>
      </c>
      <c r="R496" s="37">
        <f>Table1[[#This Row],[Power_Consumed_kWh]]/Table1[[#This Row],[Production_t]]</f>
        <v>96.392938127632007</v>
      </c>
      <c r="S496" t="str">
        <f>IF(Table1[[#This Row],[Quality_pct]]&lt;96,"Below Spec","Ok")</f>
        <v>Ok</v>
      </c>
      <c r="T496" t="str">
        <f>IF(Table1[Steam_Consumed_t]&gt;$O$4383,"ABNORMAL","NORMAL")</f>
        <v>NORMAL</v>
      </c>
      <c r="U496" t="str">
        <f>IF(Table1[Power_Consumed_kWh]&gt;$P$4383,"ABNORMAL","NORMAL")</f>
        <v>NORMAL</v>
      </c>
      <c r="V496">
        <f>(Table1[[#This Row],[Target_Production_t]]/8)*Table1[[#This Row],[Downtime_hr]]</f>
        <v>2.8082249999999997</v>
      </c>
    </row>
    <row r="497" spans="1:22" x14ac:dyDescent="0.25">
      <c r="A497" s="1">
        <v>45699</v>
      </c>
      <c r="B497" s="1" t="str">
        <f>TEXT(Table1[[#This Row],[Date]],"mm")</f>
        <v>02</v>
      </c>
      <c r="C497" t="s">
        <v>21</v>
      </c>
      <c r="D497" t="s">
        <v>20</v>
      </c>
      <c r="E497">
        <v>36.49</v>
      </c>
      <c r="F497">
        <v>7.42</v>
      </c>
      <c r="G497">
        <v>0.57999999999999996</v>
      </c>
      <c r="H497">
        <v>33.72</v>
      </c>
      <c r="I497">
        <v>33.39</v>
      </c>
      <c r="J497">
        <v>0.32</v>
      </c>
      <c r="K497">
        <v>99.04</v>
      </c>
      <c r="L497">
        <v>92.75</v>
      </c>
      <c r="M497">
        <v>93.74</v>
      </c>
      <c r="N497">
        <v>86.11</v>
      </c>
      <c r="O497">
        <v>48.89</v>
      </c>
      <c r="P497">
        <v>3968.2</v>
      </c>
      <c r="Q497" s="42">
        <f>Table1[[#This Row],[Steam_Consumed_t]]/Table1[[#This Row],[Production_t]]</f>
        <v>1.4498813760379596</v>
      </c>
      <c r="R497" s="37">
        <f>Table1[[#This Row],[Power_Consumed_kWh]]/Table1[[#This Row],[Production_t]]</f>
        <v>117.6809015421115</v>
      </c>
      <c r="S497" t="str">
        <f>IF(Table1[[#This Row],[Quality_pct]]&lt;96,"Below Spec","Ok")</f>
        <v>Ok</v>
      </c>
      <c r="T497" t="str">
        <f>IF(Table1[Steam_Consumed_t]&gt;$O$4383,"ABNORMAL","NORMAL")</f>
        <v>NORMAL</v>
      </c>
      <c r="U497" t="str">
        <f>IF(Table1[Power_Consumed_kWh]&gt;$P$4383,"ABNORMAL","NORMAL")</f>
        <v>NORMAL</v>
      </c>
      <c r="V497">
        <f>(Table1[[#This Row],[Target_Production_t]]/8)*Table1[[#This Row],[Downtime_hr]]</f>
        <v>2.6455250000000001</v>
      </c>
    </row>
    <row r="498" spans="1:22" x14ac:dyDescent="0.25">
      <c r="A498" s="1">
        <v>45699</v>
      </c>
      <c r="B498" s="1" t="str">
        <f>TEXT(Table1[[#This Row],[Date]],"mm")</f>
        <v>02</v>
      </c>
      <c r="C498" t="s">
        <v>23</v>
      </c>
      <c r="D498" t="s">
        <v>18</v>
      </c>
      <c r="E498">
        <v>44.25</v>
      </c>
      <c r="F498">
        <v>7.43</v>
      </c>
      <c r="G498">
        <v>0.56999999999999995</v>
      </c>
      <c r="H498">
        <v>41.82</v>
      </c>
      <c r="I498">
        <v>41.54</v>
      </c>
      <c r="J498">
        <v>0.28000000000000003</v>
      </c>
      <c r="K498">
        <v>99.33</v>
      </c>
      <c r="L498">
        <v>92.88</v>
      </c>
      <c r="M498">
        <v>94.65</v>
      </c>
      <c r="N498">
        <v>87.31</v>
      </c>
      <c r="O498">
        <v>5.44</v>
      </c>
      <c r="P498">
        <v>1711.87</v>
      </c>
      <c r="Q498" s="42">
        <f>Table1[[#This Row],[Steam_Consumed_t]]/Table1[[#This Row],[Production_t]]</f>
        <v>0.13008130081300814</v>
      </c>
      <c r="R498" s="37">
        <f>Table1[[#This Row],[Power_Consumed_kWh]]/Table1[[#This Row],[Production_t]]</f>
        <v>40.934241989478714</v>
      </c>
      <c r="S498" t="str">
        <f>IF(Table1[[#This Row],[Quality_pct]]&lt;96,"Below Spec","Ok")</f>
        <v>Ok</v>
      </c>
      <c r="T498" t="str">
        <f>IF(Table1[Steam_Consumed_t]&gt;$O$4383,"ABNORMAL","NORMAL")</f>
        <v>NORMAL</v>
      </c>
      <c r="U498" t="str">
        <f>IF(Table1[Power_Consumed_kWh]&gt;$P$4383,"ABNORMAL","NORMAL")</f>
        <v>NORMAL</v>
      </c>
      <c r="V498">
        <f>(Table1[[#This Row],[Target_Production_t]]/8)*Table1[[#This Row],[Downtime_hr]]</f>
        <v>3.1528124999999996</v>
      </c>
    </row>
    <row r="499" spans="1:22" x14ac:dyDescent="0.25">
      <c r="A499" s="1">
        <v>45699</v>
      </c>
      <c r="B499" s="1" t="str">
        <f>TEXT(Table1[[#This Row],[Date]],"mm")</f>
        <v>02</v>
      </c>
      <c r="C499" t="s">
        <v>17</v>
      </c>
      <c r="D499" t="s">
        <v>20</v>
      </c>
      <c r="E499">
        <v>40.33</v>
      </c>
      <c r="F499">
        <v>7.44</v>
      </c>
      <c r="G499">
        <v>0.56000000000000005</v>
      </c>
      <c r="H499">
        <v>37.6</v>
      </c>
      <c r="I499">
        <v>36.35</v>
      </c>
      <c r="J499">
        <v>1.25</v>
      </c>
      <c r="K499">
        <v>96.67</v>
      </c>
      <c r="L499">
        <v>93</v>
      </c>
      <c r="M499">
        <v>98.64</v>
      </c>
      <c r="N499">
        <v>88.68</v>
      </c>
      <c r="O499">
        <v>32.79</v>
      </c>
      <c r="P499">
        <v>3112</v>
      </c>
      <c r="Q499" s="42">
        <f>Table1[[#This Row],[Steam_Consumed_t]]/Table1[[#This Row],[Production_t]]</f>
        <v>0.87207446808510636</v>
      </c>
      <c r="R499" s="37">
        <f>Table1[[#This Row],[Power_Consumed_kWh]]/Table1[[#This Row],[Production_t]]</f>
        <v>82.765957446808514</v>
      </c>
      <c r="S499" t="str">
        <f>IF(Table1[[#This Row],[Quality_pct]]&lt;96,"Below Spec","Ok")</f>
        <v>Ok</v>
      </c>
      <c r="T499" t="str">
        <f>IF(Table1[Steam_Consumed_t]&gt;$O$4383,"ABNORMAL","NORMAL")</f>
        <v>NORMAL</v>
      </c>
      <c r="U499" t="str">
        <f>IF(Table1[Power_Consumed_kWh]&gt;$P$4383,"ABNORMAL","NORMAL")</f>
        <v>NORMAL</v>
      </c>
      <c r="V499">
        <f>(Table1[[#This Row],[Target_Production_t]]/8)*Table1[[#This Row],[Downtime_hr]]</f>
        <v>2.8231000000000002</v>
      </c>
    </row>
    <row r="500" spans="1:22" x14ac:dyDescent="0.25">
      <c r="A500" s="1">
        <v>45699</v>
      </c>
      <c r="B500" s="1" t="str">
        <f>TEXT(Table1[[#This Row],[Date]],"mm")</f>
        <v>02</v>
      </c>
      <c r="C500" t="s">
        <v>21</v>
      </c>
      <c r="D500" t="s">
        <v>19</v>
      </c>
      <c r="E500">
        <v>37.64</v>
      </c>
      <c r="F500">
        <v>7.51</v>
      </c>
      <c r="G500">
        <v>0.49</v>
      </c>
      <c r="H500">
        <v>32.33</v>
      </c>
      <c r="I500">
        <v>31.76</v>
      </c>
      <c r="J500">
        <v>0.56999999999999995</v>
      </c>
      <c r="K500">
        <v>98.25</v>
      </c>
      <c r="L500">
        <v>93.88</v>
      </c>
      <c r="M500">
        <v>93.89</v>
      </c>
      <c r="N500">
        <v>86.6</v>
      </c>
      <c r="O500">
        <v>47.31</v>
      </c>
      <c r="P500">
        <v>3783.33</v>
      </c>
      <c r="Q500" s="42">
        <f>Table1[[#This Row],[Steam_Consumed_t]]/Table1[[#This Row],[Production_t]]</f>
        <v>1.4633467367769875</v>
      </c>
      <c r="R500" s="37">
        <f>Table1[[#This Row],[Power_Consumed_kWh]]/Table1[[#This Row],[Production_t]]</f>
        <v>117.02227033714816</v>
      </c>
      <c r="S500" t="str">
        <f>IF(Table1[[#This Row],[Quality_pct]]&lt;96,"Below Spec","Ok")</f>
        <v>Ok</v>
      </c>
      <c r="T500" t="str">
        <f>IF(Table1[Steam_Consumed_t]&gt;$O$4383,"ABNORMAL","NORMAL")</f>
        <v>NORMAL</v>
      </c>
      <c r="U500" t="str">
        <f>IF(Table1[Power_Consumed_kWh]&gt;$P$4383,"ABNORMAL","NORMAL")</f>
        <v>NORMAL</v>
      </c>
      <c r="V500">
        <f>(Table1[[#This Row],[Target_Production_t]]/8)*Table1[[#This Row],[Downtime_hr]]</f>
        <v>2.30545</v>
      </c>
    </row>
    <row r="501" spans="1:22" x14ac:dyDescent="0.25">
      <c r="A501" s="1">
        <v>45699</v>
      </c>
      <c r="B501" s="1" t="str">
        <f>TEXT(Table1[[#This Row],[Date]],"mm")</f>
        <v>02</v>
      </c>
      <c r="C501" t="s">
        <v>22</v>
      </c>
      <c r="D501" t="s">
        <v>18</v>
      </c>
      <c r="E501">
        <v>36.200000000000003</v>
      </c>
      <c r="F501">
        <v>7.55</v>
      </c>
      <c r="G501">
        <v>0.45</v>
      </c>
      <c r="H501">
        <v>34.5</v>
      </c>
      <c r="I501">
        <v>33.35</v>
      </c>
      <c r="J501">
        <v>1.1399999999999999</v>
      </c>
      <c r="K501">
        <v>96.69</v>
      </c>
      <c r="L501">
        <v>94.38</v>
      </c>
      <c r="M501">
        <v>92.83</v>
      </c>
      <c r="N501">
        <v>84.7</v>
      </c>
      <c r="O501">
        <v>36.700000000000003</v>
      </c>
      <c r="P501">
        <v>3125.58</v>
      </c>
      <c r="Q501" s="42">
        <f>Table1[[#This Row],[Steam_Consumed_t]]/Table1[[#This Row],[Production_t]]</f>
        <v>1.0637681159420291</v>
      </c>
      <c r="R501" s="37">
        <f>Table1[[#This Row],[Power_Consumed_kWh]]/Table1[[#This Row],[Production_t]]</f>
        <v>90.596521739130438</v>
      </c>
      <c r="S501" t="str">
        <f>IF(Table1[[#This Row],[Quality_pct]]&lt;96,"Below Spec","Ok")</f>
        <v>Ok</v>
      </c>
      <c r="T501" t="str">
        <f>IF(Table1[Steam_Consumed_t]&gt;$O$4383,"ABNORMAL","NORMAL")</f>
        <v>NORMAL</v>
      </c>
      <c r="U501" t="str">
        <f>IF(Table1[Power_Consumed_kWh]&gt;$P$4383,"ABNORMAL","NORMAL")</f>
        <v>NORMAL</v>
      </c>
      <c r="V501">
        <f>(Table1[[#This Row],[Target_Production_t]]/8)*Table1[[#This Row],[Downtime_hr]]</f>
        <v>2.0362500000000003</v>
      </c>
    </row>
    <row r="502" spans="1:22" x14ac:dyDescent="0.25">
      <c r="A502" s="1">
        <v>45699</v>
      </c>
      <c r="B502" s="1" t="str">
        <f>TEXT(Table1[[#This Row],[Date]],"mm")</f>
        <v>02</v>
      </c>
      <c r="C502" t="s">
        <v>17</v>
      </c>
      <c r="D502" t="s">
        <v>19</v>
      </c>
      <c r="E502">
        <v>41.6</v>
      </c>
      <c r="F502">
        <v>7.66</v>
      </c>
      <c r="G502">
        <v>0.34</v>
      </c>
      <c r="H502">
        <v>38.659999999999997</v>
      </c>
      <c r="I502">
        <v>37.76</v>
      </c>
      <c r="J502">
        <v>0.9</v>
      </c>
      <c r="K502">
        <v>97.68</v>
      </c>
      <c r="L502">
        <v>95.75</v>
      </c>
      <c r="M502">
        <v>102.22</v>
      </c>
      <c r="N502">
        <v>95.61</v>
      </c>
      <c r="O502">
        <v>31.03</v>
      </c>
      <c r="P502">
        <v>3283.29</v>
      </c>
      <c r="Q502" s="42">
        <f>Table1[[#This Row],[Steam_Consumed_t]]/Table1[[#This Row],[Production_t]]</f>
        <v>0.80263838592860848</v>
      </c>
      <c r="R502" s="37">
        <f>Table1[[#This Row],[Power_Consumed_kWh]]/Table1[[#This Row],[Production_t]]</f>
        <v>84.92731505431972</v>
      </c>
      <c r="S502" t="str">
        <f>IF(Table1[[#This Row],[Quality_pct]]&lt;96,"Below Spec","Ok")</f>
        <v>Ok</v>
      </c>
      <c r="T502" t="str">
        <f>IF(Table1[Steam_Consumed_t]&gt;$O$4383,"ABNORMAL","NORMAL")</f>
        <v>NORMAL</v>
      </c>
      <c r="U502" t="str">
        <f>IF(Table1[Power_Consumed_kWh]&gt;$P$4383,"ABNORMAL","NORMAL")</f>
        <v>NORMAL</v>
      </c>
      <c r="V502">
        <f>(Table1[[#This Row],[Target_Production_t]]/8)*Table1[[#This Row],[Downtime_hr]]</f>
        <v>1.7680000000000002</v>
      </c>
    </row>
    <row r="503" spans="1:22" x14ac:dyDescent="0.25">
      <c r="A503" s="1">
        <v>45699</v>
      </c>
      <c r="B503" s="1" t="str">
        <f>TEXT(Table1[[#This Row],[Date]],"mm")</f>
        <v>02</v>
      </c>
      <c r="C503" t="s">
        <v>21</v>
      </c>
      <c r="D503" t="s">
        <v>18</v>
      </c>
      <c r="E503">
        <v>38.21</v>
      </c>
      <c r="F503">
        <v>7.73</v>
      </c>
      <c r="G503">
        <v>0.27</v>
      </c>
      <c r="H503">
        <v>38.770000000000003</v>
      </c>
      <c r="I503">
        <v>38.26</v>
      </c>
      <c r="J503">
        <v>0.5</v>
      </c>
      <c r="K503">
        <v>98.7</v>
      </c>
      <c r="L503">
        <v>96.62</v>
      </c>
      <c r="M503">
        <v>94.68</v>
      </c>
      <c r="N503">
        <v>90.29</v>
      </c>
      <c r="O503">
        <v>55.64</v>
      </c>
      <c r="P503">
        <v>4543.8999999999996</v>
      </c>
      <c r="Q503" s="42">
        <f>Table1[[#This Row],[Steam_Consumed_t]]/Table1[[#This Row],[Production_t]]</f>
        <v>1.4351302553520762</v>
      </c>
      <c r="R503" s="37">
        <f>Table1[[#This Row],[Power_Consumed_kWh]]/Table1[[#This Row],[Production_t]]</f>
        <v>117.20144441578539</v>
      </c>
      <c r="S503" t="str">
        <f>IF(Table1[[#This Row],[Quality_pct]]&lt;96,"Below Spec","Ok")</f>
        <v>Ok</v>
      </c>
      <c r="T503" t="str">
        <f>IF(Table1[Steam_Consumed_t]&gt;$O$4383,"ABNORMAL","NORMAL")</f>
        <v>ABNORMAL</v>
      </c>
      <c r="U503" t="str">
        <f>IF(Table1[Power_Consumed_kWh]&gt;$P$4383,"ABNORMAL","NORMAL")</f>
        <v>ABNORMAL</v>
      </c>
      <c r="V503">
        <f>(Table1[[#This Row],[Target_Production_t]]/8)*Table1[[#This Row],[Downtime_hr]]</f>
        <v>1.2895875000000001</v>
      </c>
    </row>
    <row r="504" spans="1:22" x14ac:dyDescent="0.25">
      <c r="A504" s="1">
        <v>45699</v>
      </c>
      <c r="B504" s="1" t="str">
        <f>TEXT(Table1[[#This Row],[Date]],"mm")</f>
        <v>02</v>
      </c>
      <c r="C504" t="s">
        <v>23</v>
      </c>
      <c r="D504" t="s">
        <v>19</v>
      </c>
      <c r="E504">
        <v>43.58</v>
      </c>
      <c r="F504">
        <v>7.74</v>
      </c>
      <c r="G504">
        <v>0.26</v>
      </c>
      <c r="H504">
        <v>44.27</v>
      </c>
      <c r="I504">
        <v>44.02</v>
      </c>
      <c r="J504">
        <v>0.25</v>
      </c>
      <c r="K504">
        <v>99.43</v>
      </c>
      <c r="L504">
        <v>96.75</v>
      </c>
      <c r="M504">
        <v>98.22</v>
      </c>
      <c r="N504">
        <v>94.49</v>
      </c>
      <c r="O504">
        <v>6.53</v>
      </c>
      <c r="P504">
        <v>1804.4</v>
      </c>
      <c r="Q504" s="42">
        <f>Table1[[#This Row],[Steam_Consumed_t]]/Table1[[#This Row],[Production_t]]</f>
        <v>0.14750395301558616</v>
      </c>
      <c r="R504" s="37">
        <f>Table1[[#This Row],[Power_Consumed_kWh]]/Table1[[#This Row],[Production_t]]</f>
        <v>40.758978992545742</v>
      </c>
      <c r="S504" t="str">
        <f>IF(Table1[[#This Row],[Quality_pct]]&lt;96,"Below Spec","Ok")</f>
        <v>Ok</v>
      </c>
      <c r="T504" t="str">
        <f>IF(Table1[Steam_Consumed_t]&gt;$O$4383,"ABNORMAL","NORMAL")</f>
        <v>NORMAL</v>
      </c>
      <c r="U504" t="str">
        <f>IF(Table1[Power_Consumed_kWh]&gt;$P$4383,"ABNORMAL","NORMAL")</f>
        <v>NORMAL</v>
      </c>
      <c r="V504">
        <f>(Table1[[#This Row],[Target_Production_t]]/8)*Table1[[#This Row],[Downtime_hr]]</f>
        <v>1.41635</v>
      </c>
    </row>
    <row r="505" spans="1:22" x14ac:dyDescent="0.25">
      <c r="A505" s="1">
        <v>45699</v>
      </c>
      <c r="B505" s="1" t="str">
        <f>TEXT(Table1[[#This Row],[Date]],"mm")</f>
        <v>02</v>
      </c>
      <c r="C505" t="s">
        <v>23</v>
      </c>
      <c r="D505" t="s">
        <v>20</v>
      </c>
      <c r="E505">
        <v>42.25</v>
      </c>
      <c r="F505">
        <v>7.76</v>
      </c>
      <c r="G505">
        <v>0.24</v>
      </c>
      <c r="H505">
        <v>41.23</v>
      </c>
      <c r="I505">
        <v>40.46</v>
      </c>
      <c r="J505">
        <v>0.78</v>
      </c>
      <c r="K505">
        <v>98.11</v>
      </c>
      <c r="L505">
        <v>97</v>
      </c>
      <c r="M505">
        <v>92.06</v>
      </c>
      <c r="N505">
        <v>87.61</v>
      </c>
      <c r="O505">
        <v>4.0999999999999996</v>
      </c>
      <c r="P505">
        <v>1872.12</v>
      </c>
      <c r="Q505" s="42">
        <f>Table1[[#This Row],[Steam_Consumed_t]]/Table1[[#This Row],[Production_t]]</f>
        <v>9.9442153771525585E-2</v>
      </c>
      <c r="R505" s="37">
        <f>Table1[[#This Row],[Power_Consumed_kWh]]/Table1[[#This Row],[Production_t]]</f>
        <v>45.406742663109384</v>
      </c>
      <c r="S505" t="str">
        <f>IF(Table1[[#This Row],[Quality_pct]]&lt;96,"Below Spec","Ok")</f>
        <v>Ok</v>
      </c>
      <c r="T505" t="str">
        <f>IF(Table1[Steam_Consumed_t]&gt;$O$4383,"ABNORMAL","NORMAL")</f>
        <v>NORMAL</v>
      </c>
      <c r="U505" t="str">
        <f>IF(Table1[Power_Consumed_kWh]&gt;$P$4383,"ABNORMAL","NORMAL")</f>
        <v>NORMAL</v>
      </c>
      <c r="V505">
        <f>(Table1[[#This Row],[Target_Production_t]]/8)*Table1[[#This Row],[Downtime_hr]]</f>
        <v>1.2674999999999998</v>
      </c>
    </row>
    <row r="506" spans="1:22" x14ac:dyDescent="0.25">
      <c r="A506" s="1">
        <v>45700</v>
      </c>
      <c r="B506" s="1" t="str">
        <f>TEXT(Table1[[#This Row],[Date]],"mm")</f>
        <v>02</v>
      </c>
      <c r="C506" t="s">
        <v>23</v>
      </c>
      <c r="D506" t="s">
        <v>18</v>
      </c>
      <c r="E506">
        <v>46.81</v>
      </c>
      <c r="F506">
        <v>7.2</v>
      </c>
      <c r="G506">
        <v>0.8</v>
      </c>
      <c r="H506">
        <v>40.909999999999997</v>
      </c>
      <c r="I506">
        <v>40.909999999999997</v>
      </c>
      <c r="J506">
        <v>0</v>
      </c>
      <c r="K506">
        <v>100</v>
      </c>
      <c r="L506">
        <v>90</v>
      </c>
      <c r="M506">
        <v>96.85</v>
      </c>
      <c r="N506">
        <v>87.16</v>
      </c>
      <c r="O506">
        <v>5.5</v>
      </c>
      <c r="P506">
        <v>1699.49</v>
      </c>
      <c r="Q506" s="42">
        <f>Table1[[#This Row],[Steam_Consumed_t]]/Table1[[#This Row],[Production_t]]</f>
        <v>0.13444145685651432</v>
      </c>
      <c r="R506" s="37">
        <f>Table1[[#This Row],[Power_Consumed_kWh]]/Table1[[#This Row],[Production_t]]</f>
        <v>41.542165729650456</v>
      </c>
      <c r="S506" t="str">
        <f>IF(Table1[[#This Row],[Quality_pct]]&lt;96,"Below Spec","Ok")</f>
        <v>Ok</v>
      </c>
      <c r="T506" t="str">
        <f>IF(Table1[Steam_Consumed_t]&gt;$O$4383,"ABNORMAL","NORMAL")</f>
        <v>NORMAL</v>
      </c>
      <c r="U506" t="str">
        <f>IF(Table1[Power_Consumed_kWh]&gt;$P$4383,"ABNORMAL","NORMAL")</f>
        <v>NORMAL</v>
      </c>
      <c r="V506">
        <f>(Table1[[#This Row],[Target_Production_t]]/8)*Table1[[#This Row],[Downtime_hr]]</f>
        <v>4.681</v>
      </c>
    </row>
    <row r="507" spans="1:22" x14ac:dyDescent="0.25">
      <c r="A507" s="1">
        <v>45700</v>
      </c>
      <c r="B507" s="1" t="str">
        <f>TEXT(Table1[[#This Row],[Date]],"mm")</f>
        <v>02</v>
      </c>
      <c r="C507" t="s">
        <v>21</v>
      </c>
      <c r="D507" t="s">
        <v>18</v>
      </c>
      <c r="E507">
        <v>40.43</v>
      </c>
      <c r="F507">
        <v>7.32</v>
      </c>
      <c r="G507">
        <v>0.68</v>
      </c>
      <c r="H507">
        <v>33.880000000000003</v>
      </c>
      <c r="I507">
        <v>33.64</v>
      </c>
      <c r="J507">
        <v>0.24</v>
      </c>
      <c r="K507">
        <v>99.29</v>
      </c>
      <c r="L507">
        <v>91.5</v>
      </c>
      <c r="M507">
        <v>99.89</v>
      </c>
      <c r="N507">
        <v>90.75</v>
      </c>
      <c r="O507">
        <v>49.95</v>
      </c>
      <c r="P507">
        <v>4020.86</v>
      </c>
      <c r="Q507" s="42">
        <f>Table1[[#This Row],[Steam_Consumed_t]]/Table1[[#This Row],[Production_t]]</f>
        <v>1.4743211334120425</v>
      </c>
      <c r="R507" s="37">
        <f>Table1[[#This Row],[Power_Consumed_kWh]]/Table1[[#This Row],[Production_t]]</f>
        <v>118.67945690672963</v>
      </c>
      <c r="S507" t="str">
        <f>IF(Table1[[#This Row],[Quality_pct]]&lt;96,"Below Spec","Ok")</f>
        <v>Ok</v>
      </c>
      <c r="T507" t="str">
        <f>IF(Table1[Steam_Consumed_t]&gt;$O$4383,"ABNORMAL","NORMAL")</f>
        <v>NORMAL</v>
      </c>
      <c r="U507" t="str">
        <f>IF(Table1[Power_Consumed_kWh]&gt;$P$4383,"ABNORMAL","NORMAL")</f>
        <v>NORMAL</v>
      </c>
      <c r="V507">
        <f>(Table1[[#This Row],[Target_Production_t]]/8)*Table1[[#This Row],[Downtime_hr]]</f>
        <v>3.4365500000000004</v>
      </c>
    </row>
    <row r="508" spans="1:22" x14ac:dyDescent="0.25">
      <c r="A508" s="1">
        <v>45700</v>
      </c>
      <c r="B508" s="1" t="str">
        <f>TEXT(Table1[[#This Row],[Date]],"mm")</f>
        <v>02</v>
      </c>
      <c r="C508" t="s">
        <v>22</v>
      </c>
      <c r="D508" t="s">
        <v>19</v>
      </c>
      <c r="E508">
        <v>37.72</v>
      </c>
      <c r="F508">
        <v>7.42</v>
      </c>
      <c r="G508">
        <v>0.57999999999999996</v>
      </c>
      <c r="H508">
        <v>31.5</v>
      </c>
      <c r="I508">
        <v>31.3</v>
      </c>
      <c r="J508">
        <v>0.2</v>
      </c>
      <c r="K508">
        <v>99.38</v>
      </c>
      <c r="L508">
        <v>92.75</v>
      </c>
      <c r="M508">
        <v>94.31</v>
      </c>
      <c r="N508">
        <v>86.93</v>
      </c>
      <c r="O508">
        <v>35.68</v>
      </c>
      <c r="P508">
        <v>3066.49</v>
      </c>
      <c r="Q508" s="42">
        <f>Table1[[#This Row],[Steam_Consumed_t]]/Table1[[#This Row],[Production_t]]</f>
        <v>1.1326984126984128</v>
      </c>
      <c r="R508" s="37">
        <f>Table1[[#This Row],[Power_Consumed_kWh]]/Table1[[#This Row],[Production_t]]</f>
        <v>97.348888888888879</v>
      </c>
      <c r="S508" t="str">
        <f>IF(Table1[[#This Row],[Quality_pct]]&lt;96,"Below Spec","Ok")</f>
        <v>Ok</v>
      </c>
      <c r="T508" t="str">
        <f>IF(Table1[Steam_Consumed_t]&gt;$O$4383,"ABNORMAL","NORMAL")</f>
        <v>NORMAL</v>
      </c>
      <c r="U508" t="str">
        <f>IF(Table1[Power_Consumed_kWh]&gt;$P$4383,"ABNORMAL","NORMAL")</f>
        <v>NORMAL</v>
      </c>
      <c r="V508">
        <f>(Table1[[#This Row],[Target_Production_t]]/8)*Table1[[#This Row],[Downtime_hr]]</f>
        <v>2.7346999999999997</v>
      </c>
    </row>
    <row r="509" spans="1:22" x14ac:dyDescent="0.25">
      <c r="A509" s="1">
        <v>45700</v>
      </c>
      <c r="B509" s="1" t="str">
        <f>TEXT(Table1[[#This Row],[Date]],"mm")</f>
        <v>02</v>
      </c>
      <c r="C509" t="s">
        <v>22</v>
      </c>
      <c r="D509" t="s">
        <v>18</v>
      </c>
      <c r="E509">
        <v>38.299999999999997</v>
      </c>
      <c r="F509">
        <v>7.5</v>
      </c>
      <c r="G509">
        <v>0.5</v>
      </c>
      <c r="H509">
        <v>34.26</v>
      </c>
      <c r="I509">
        <v>33.799999999999997</v>
      </c>
      <c r="J509">
        <v>0.46</v>
      </c>
      <c r="K509">
        <v>98.67</v>
      </c>
      <c r="L509">
        <v>93.75</v>
      </c>
      <c r="M509">
        <v>89.16</v>
      </c>
      <c r="N509">
        <v>82.48</v>
      </c>
      <c r="O509">
        <v>37.630000000000003</v>
      </c>
      <c r="P509">
        <v>3317.5</v>
      </c>
      <c r="Q509" s="42">
        <f>Table1[[#This Row],[Steam_Consumed_t]]/Table1[[#This Row],[Production_t]]</f>
        <v>1.0983654407472272</v>
      </c>
      <c r="R509" s="37">
        <f>Table1[[#This Row],[Power_Consumed_kWh]]/Table1[[#This Row],[Production_t]]</f>
        <v>96.833041447752493</v>
      </c>
      <c r="S509" t="str">
        <f>IF(Table1[[#This Row],[Quality_pct]]&lt;96,"Below Spec","Ok")</f>
        <v>Ok</v>
      </c>
      <c r="T509" t="str">
        <f>IF(Table1[Steam_Consumed_t]&gt;$O$4383,"ABNORMAL","NORMAL")</f>
        <v>NORMAL</v>
      </c>
      <c r="U509" t="str">
        <f>IF(Table1[Power_Consumed_kWh]&gt;$P$4383,"ABNORMAL","NORMAL")</f>
        <v>NORMAL</v>
      </c>
      <c r="V509">
        <f>(Table1[[#This Row],[Target_Production_t]]/8)*Table1[[#This Row],[Downtime_hr]]</f>
        <v>2.3937499999999998</v>
      </c>
    </row>
    <row r="510" spans="1:22" x14ac:dyDescent="0.25">
      <c r="A510" s="1">
        <v>45700</v>
      </c>
      <c r="B510" s="1" t="str">
        <f>TEXT(Table1[[#This Row],[Date]],"mm")</f>
        <v>02</v>
      </c>
      <c r="C510" t="s">
        <v>17</v>
      </c>
      <c r="D510" t="s">
        <v>18</v>
      </c>
      <c r="E510">
        <v>44.68</v>
      </c>
      <c r="F510">
        <v>7.51</v>
      </c>
      <c r="G510">
        <v>0.49</v>
      </c>
      <c r="H510">
        <v>39.630000000000003</v>
      </c>
      <c r="I510">
        <v>38.58</v>
      </c>
      <c r="J510">
        <v>1.05</v>
      </c>
      <c r="K510">
        <v>97.36</v>
      </c>
      <c r="L510">
        <v>93.88</v>
      </c>
      <c r="M510">
        <v>98.05</v>
      </c>
      <c r="N510">
        <v>89.61</v>
      </c>
      <c r="O510">
        <v>33.869999999999997</v>
      </c>
      <c r="P510">
        <v>3335.1</v>
      </c>
      <c r="Q510" s="42">
        <f>Table1[[#This Row],[Steam_Consumed_t]]/Table1[[#This Row],[Production_t]]</f>
        <v>0.85465556396669173</v>
      </c>
      <c r="R510" s="37">
        <f>Table1[[#This Row],[Power_Consumed_kWh]]/Table1[[#This Row],[Production_t]]</f>
        <v>84.155942467827401</v>
      </c>
      <c r="S510" t="str">
        <f>IF(Table1[[#This Row],[Quality_pct]]&lt;96,"Below Spec","Ok")</f>
        <v>Ok</v>
      </c>
      <c r="T510" t="str">
        <f>IF(Table1[Steam_Consumed_t]&gt;$O$4383,"ABNORMAL","NORMAL")</f>
        <v>NORMAL</v>
      </c>
      <c r="U510" t="str">
        <f>IF(Table1[Power_Consumed_kWh]&gt;$P$4383,"ABNORMAL","NORMAL")</f>
        <v>NORMAL</v>
      </c>
      <c r="V510">
        <f>(Table1[[#This Row],[Target_Production_t]]/8)*Table1[[#This Row],[Downtime_hr]]</f>
        <v>2.73665</v>
      </c>
    </row>
    <row r="511" spans="1:22" x14ac:dyDescent="0.25">
      <c r="A511" s="1">
        <v>45700</v>
      </c>
      <c r="B511" s="1" t="str">
        <f>TEXT(Table1[[#This Row],[Date]],"mm")</f>
        <v>02</v>
      </c>
      <c r="C511" t="s">
        <v>23</v>
      </c>
      <c r="D511" t="s">
        <v>20</v>
      </c>
      <c r="E511">
        <v>44.7</v>
      </c>
      <c r="F511">
        <v>7.65</v>
      </c>
      <c r="G511">
        <v>0.35</v>
      </c>
      <c r="H511">
        <v>40.630000000000003</v>
      </c>
      <c r="I511">
        <v>40.15</v>
      </c>
      <c r="J511">
        <v>0.48</v>
      </c>
      <c r="K511">
        <v>98.83</v>
      </c>
      <c r="L511">
        <v>95.62</v>
      </c>
      <c r="M511">
        <v>95.16</v>
      </c>
      <c r="N511">
        <v>89.93</v>
      </c>
      <c r="O511">
        <v>5.13</v>
      </c>
      <c r="P511">
        <v>1616.22</v>
      </c>
      <c r="Q511" s="42">
        <f>Table1[[#This Row],[Steam_Consumed_t]]/Table1[[#This Row],[Production_t]]</f>
        <v>0.12626138321437361</v>
      </c>
      <c r="R511" s="37">
        <f>Table1[[#This Row],[Power_Consumed_kWh]]/Table1[[#This Row],[Production_t]]</f>
        <v>39.778981048486337</v>
      </c>
      <c r="S511" t="str">
        <f>IF(Table1[[#This Row],[Quality_pct]]&lt;96,"Below Spec","Ok")</f>
        <v>Ok</v>
      </c>
      <c r="T511" t="str">
        <f>IF(Table1[Steam_Consumed_t]&gt;$O$4383,"ABNORMAL","NORMAL")</f>
        <v>NORMAL</v>
      </c>
      <c r="U511" t="str">
        <f>IF(Table1[Power_Consumed_kWh]&gt;$P$4383,"ABNORMAL","NORMAL")</f>
        <v>NORMAL</v>
      </c>
      <c r="V511">
        <f>(Table1[[#This Row],[Target_Production_t]]/8)*Table1[[#This Row],[Downtime_hr]]</f>
        <v>1.9556249999999999</v>
      </c>
    </row>
    <row r="512" spans="1:22" x14ac:dyDescent="0.25">
      <c r="A512" s="1">
        <v>45700</v>
      </c>
      <c r="B512" s="1" t="str">
        <f>TEXT(Table1[[#This Row],[Date]],"mm")</f>
        <v>02</v>
      </c>
      <c r="C512" t="s">
        <v>17</v>
      </c>
      <c r="D512" t="s">
        <v>19</v>
      </c>
      <c r="E512">
        <v>44.01</v>
      </c>
      <c r="F512">
        <v>7.67</v>
      </c>
      <c r="G512">
        <v>0.33</v>
      </c>
      <c r="H512">
        <v>43.04</v>
      </c>
      <c r="I512">
        <v>42.43</v>
      </c>
      <c r="J512">
        <v>0.61</v>
      </c>
      <c r="K512">
        <v>98.59</v>
      </c>
      <c r="L512">
        <v>95.88</v>
      </c>
      <c r="M512">
        <v>92.97</v>
      </c>
      <c r="N512">
        <v>87.88</v>
      </c>
      <c r="O512">
        <v>36.380000000000003</v>
      </c>
      <c r="P512">
        <v>3594.15</v>
      </c>
      <c r="Q512" s="42">
        <f>Table1[[#This Row],[Steam_Consumed_t]]/Table1[[#This Row],[Production_t]]</f>
        <v>0.84526022304832726</v>
      </c>
      <c r="R512" s="37">
        <f>Table1[[#This Row],[Power_Consumed_kWh]]/Table1[[#This Row],[Production_t]]</f>
        <v>83.507202602230493</v>
      </c>
      <c r="S512" t="str">
        <f>IF(Table1[[#This Row],[Quality_pct]]&lt;96,"Below Spec","Ok")</f>
        <v>Ok</v>
      </c>
      <c r="T512" t="str">
        <f>IF(Table1[Steam_Consumed_t]&gt;$O$4383,"ABNORMAL","NORMAL")</f>
        <v>NORMAL</v>
      </c>
      <c r="U512" t="str">
        <f>IF(Table1[Power_Consumed_kWh]&gt;$P$4383,"ABNORMAL","NORMAL")</f>
        <v>NORMAL</v>
      </c>
      <c r="V512">
        <f>(Table1[[#This Row],[Target_Production_t]]/8)*Table1[[#This Row],[Downtime_hr]]</f>
        <v>1.8154125000000001</v>
      </c>
    </row>
    <row r="513" spans="1:22" x14ac:dyDescent="0.25">
      <c r="A513" s="1">
        <v>45700</v>
      </c>
      <c r="B513" s="1" t="str">
        <f>TEXT(Table1[[#This Row],[Date]],"mm")</f>
        <v>02</v>
      </c>
      <c r="C513" t="s">
        <v>23</v>
      </c>
      <c r="D513" t="s">
        <v>19</v>
      </c>
      <c r="E513">
        <v>46.11</v>
      </c>
      <c r="F513">
        <v>7.74</v>
      </c>
      <c r="G513">
        <v>0.26</v>
      </c>
      <c r="H513">
        <v>41.73</v>
      </c>
      <c r="I513">
        <v>41.3</v>
      </c>
      <c r="J513">
        <v>0.43</v>
      </c>
      <c r="K513">
        <v>98.98</v>
      </c>
      <c r="L513">
        <v>96.75</v>
      </c>
      <c r="M513">
        <v>92.25</v>
      </c>
      <c r="N513">
        <v>88.34</v>
      </c>
      <c r="O513">
        <v>6.2</v>
      </c>
      <c r="P513">
        <v>1694.36</v>
      </c>
      <c r="Q513" s="42">
        <f>Table1[[#This Row],[Steam_Consumed_t]]/Table1[[#This Row],[Production_t]]</f>
        <v>0.14857416726575606</v>
      </c>
      <c r="R513" s="37">
        <f>Table1[[#This Row],[Power_Consumed_kWh]]/Table1[[#This Row],[Production_t]]</f>
        <v>40.602923556194582</v>
      </c>
      <c r="S513" t="str">
        <f>IF(Table1[[#This Row],[Quality_pct]]&lt;96,"Below Spec","Ok")</f>
        <v>Ok</v>
      </c>
      <c r="T513" t="str">
        <f>IF(Table1[Steam_Consumed_t]&gt;$O$4383,"ABNORMAL","NORMAL")</f>
        <v>NORMAL</v>
      </c>
      <c r="U513" t="str">
        <f>IF(Table1[Power_Consumed_kWh]&gt;$P$4383,"ABNORMAL","NORMAL")</f>
        <v>NORMAL</v>
      </c>
      <c r="V513">
        <f>(Table1[[#This Row],[Target_Production_t]]/8)*Table1[[#This Row],[Downtime_hr]]</f>
        <v>1.498575</v>
      </c>
    </row>
    <row r="514" spans="1:22" x14ac:dyDescent="0.25">
      <c r="A514" s="1">
        <v>45700</v>
      </c>
      <c r="B514" s="1" t="str">
        <f>TEXT(Table1[[#This Row],[Date]],"mm")</f>
        <v>02</v>
      </c>
      <c r="C514" t="s">
        <v>21</v>
      </c>
      <c r="D514" t="s">
        <v>20</v>
      </c>
      <c r="E514">
        <v>38.61</v>
      </c>
      <c r="F514">
        <v>7.78</v>
      </c>
      <c r="G514">
        <v>0.22</v>
      </c>
      <c r="H514">
        <v>35.68</v>
      </c>
      <c r="I514">
        <v>35.14</v>
      </c>
      <c r="J514">
        <v>0.54</v>
      </c>
      <c r="K514">
        <v>98.5</v>
      </c>
      <c r="L514">
        <v>97.25</v>
      </c>
      <c r="M514">
        <v>92.51</v>
      </c>
      <c r="N514">
        <v>88.62</v>
      </c>
      <c r="O514">
        <v>53.53</v>
      </c>
      <c r="P514">
        <v>4032.23</v>
      </c>
      <c r="Q514" s="42">
        <f>Table1[[#This Row],[Steam_Consumed_t]]/Table1[[#This Row],[Production_t]]</f>
        <v>1.5002802690582959</v>
      </c>
      <c r="R514" s="37">
        <f>Table1[[#This Row],[Power_Consumed_kWh]]/Table1[[#This Row],[Production_t]]</f>
        <v>113.01093049327355</v>
      </c>
      <c r="S514" t="str">
        <f>IF(Table1[[#This Row],[Quality_pct]]&lt;96,"Below Spec","Ok")</f>
        <v>Ok</v>
      </c>
      <c r="T514" t="str">
        <f>IF(Table1[Steam_Consumed_t]&gt;$O$4383,"ABNORMAL","NORMAL")</f>
        <v>ABNORMAL</v>
      </c>
      <c r="U514" t="str">
        <f>IF(Table1[Power_Consumed_kWh]&gt;$P$4383,"ABNORMAL","NORMAL")</f>
        <v>NORMAL</v>
      </c>
      <c r="V514">
        <f>(Table1[[#This Row],[Target_Production_t]]/8)*Table1[[#This Row],[Downtime_hr]]</f>
        <v>1.0617749999999999</v>
      </c>
    </row>
    <row r="515" spans="1:22" x14ac:dyDescent="0.25">
      <c r="A515" s="1">
        <v>45700</v>
      </c>
      <c r="B515" s="1" t="str">
        <f>TEXT(Table1[[#This Row],[Date]],"mm")</f>
        <v>02</v>
      </c>
      <c r="C515" t="s">
        <v>22</v>
      </c>
      <c r="D515" t="s">
        <v>20</v>
      </c>
      <c r="E515">
        <v>36.57</v>
      </c>
      <c r="F515">
        <v>7.78</v>
      </c>
      <c r="G515">
        <v>0.22</v>
      </c>
      <c r="H515">
        <v>31.03</v>
      </c>
      <c r="I515">
        <v>30.38</v>
      </c>
      <c r="J515">
        <v>0.65</v>
      </c>
      <c r="K515">
        <v>97.9</v>
      </c>
      <c r="L515">
        <v>97.25</v>
      </c>
      <c r="M515">
        <v>97.68</v>
      </c>
      <c r="N515">
        <v>93</v>
      </c>
      <c r="O515">
        <v>34.75</v>
      </c>
      <c r="P515">
        <v>2913.35</v>
      </c>
      <c r="Q515" s="42">
        <f>Table1[[#This Row],[Steam_Consumed_t]]/Table1[[#This Row],[Production_t]]</f>
        <v>1.1198839832420238</v>
      </c>
      <c r="R515" s="37">
        <f>Table1[[#This Row],[Power_Consumed_kWh]]/Table1[[#This Row],[Production_t]]</f>
        <v>93.888172736061875</v>
      </c>
      <c r="S515" t="str">
        <f>IF(Table1[[#This Row],[Quality_pct]]&lt;96,"Below Spec","Ok")</f>
        <v>Ok</v>
      </c>
      <c r="T515" t="str">
        <f>IF(Table1[Steam_Consumed_t]&gt;$O$4383,"ABNORMAL","NORMAL")</f>
        <v>NORMAL</v>
      </c>
      <c r="U515" t="str">
        <f>IF(Table1[Power_Consumed_kWh]&gt;$P$4383,"ABNORMAL","NORMAL")</f>
        <v>NORMAL</v>
      </c>
      <c r="V515">
        <f>(Table1[[#This Row],[Target_Production_t]]/8)*Table1[[#This Row],[Downtime_hr]]</f>
        <v>1.0056750000000001</v>
      </c>
    </row>
    <row r="516" spans="1:22" x14ac:dyDescent="0.25">
      <c r="A516" s="1">
        <v>45700</v>
      </c>
      <c r="B516" s="1" t="str">
        <f>TEXT(Table1[[#This Row],[Date]],"mm")</f>
        <v>02</v>
      </c>
      <c r="C516" t="s">
        <v>17</v>
      </c>
      <c r="D516" t="s">
        <v>20</v>
      </c>
      <c r="E516">
        <v>42.67</v>
      </c>
      <c r="F516">
        <v>7.8</v>
      </c>
      <c r="G516">
        <v>0.2</v>
      </c>
      <c r="H516">
        <v>38.07</v>
      </c>
      <c r="I516">
        <v>37.14</v>
      </c>
      <c r="J516">
        <v>0.93</v>
      </c>
      <c r="K516">
        <v>97.56</v>
      </c>
      <c r="L516">
        <v>97.5</v>
      </c>
      <c r="M516">
        <v>96.8</v>
      </c>
      <c r="N516">
        <v>92.08</v>
      </c>
      <c r="O516">
        <v>31.93</v>
      </c>
      <c r="P516">
        <v>3025.24</v>
      </c>
      <c r="Q516" s="42">
        <f>Table1[[#This Row],[Steam_Consumed_t]]/Table1[[#This Row],[Production_t]]</f>
        <v>0.83871815077488832</v>
      </c>
      <c r="R516" s="37">
        <f>Table1[[#This Row],[Power_Consumed_kWh]]/Table1[[#This Row],[Production_t]]</f>
        <v>79.46519569214604</v>
      </c>
      <c r="S516" t="str">
        <f>IF(Table1[[#This Row],[Quality_pct]]&lt;96,"Below Spec","Ok")</f>
        <v>Ok</v>
      </c>
      <c r="T516" t="str">
        <f>IF(Table1[Steam_Consumed_t]&gt;$O$4383,"ABNORMAL","NORMAL")</f>
        <v>NORMAL</v>
      </c>
      <c r="U516" t="str">
        <f>IF(Table1[Power_Consumed_kWh]&gt;$P$4383,"ABNORMAL","NORMAL")</f>
        <v>NORMAL</v>
      </c>
      <c r="V516">
        <f>(Table1[[#This Row],[Target_Production_t]]/8)*Table1[[#This Row],[Downtime_hr]]</f>
        <v>1.0667500000000001</v>
      </c>
    </row>
    <row r="517" spans="1:22" x14ac:dyDescent="0.25">
      <c r="A517" s="1">
        <v>45700</v>
      </c>
      <c r="B517" s="1" t="str">
        <f>TEXT(Table1[[#This Row],[Date]],"mm")</f>
        <v>02</v>
      </c>
      <c r="C517" t="s">
        <v>21</v>
      </c>
      <c r="D517" t="s">
        <v>19</v>
      </c>
      <c r="E517">
        <v>39.82</v>
      </c>
      <c r="F517">
        <v>7.84</v>
      </c>
      <c r="G517">
        <v>0.16</v>
      </c>
      <c r="H517">
        <v>39.119999999999997</v>
      </c>
      <c r="I517">
        <v>38.21</v>
      </c>
      <c r="J517">
        <v>0.92</v>
      </c>
      <c r="K517">
        <v>97.65</v>
      </c>
      <c r="L517">
        <v>98</v>
      </c>
      <c r="M517">
        <v>94.92</v>
      </c>
      <c r="N517">
        <v>90.84</v>
      </c>
      <c r="O517">
        <v>56.31</v>
      </c>
      <c r="P517">
        <v>4718.68</v>
      </c>
      <c r="Q517" s="42">
        <f>Table1[[#This Row],[Steam_Consumed_t]]/Table1[[#This Row],[Production_t]]</f>
        <v>1.4394171779141105</v>
      </c>
      <c r="R517" s="37">
        <f>Table1[[#This Row],[Power_Consumed_kWh]]/Table1[[#This Row],[Production_t]]</f>
        <v>120.62065439672803</v>
      </c>
      <c r="S517" t="str">
        <f>IF(Table1[[#This Row],[Quality_pct]]&lt;96,"Below Spec","Ok")</f>
        <v>Ok</v>
      </c>
      <c r="T517" t="str">
        <f>IF(Table1[Steam_Consumed_t]&gt;$O$4383,"ABNORMAL","NORMAL")</f>
        <v>ABNORMAL</v>
      </c>
      <c r="U517" t="str">
        <f>IF(Table1[Power_Consumed_kWh]&gt;$P$4383,"ABNORMAL","NORMAL")</f>
        <v>ABNORMAL</v>
      </c>
      <c r="V517">
        <f>(Table1[[#This Row],[Target_Production_t]]/8)*Table1[[#This Row],[Downtime_hr]]</f>
        <v>0.7964</v>
      </c>
    </row>
    <row r="518" spans="1:22" x14ac:dyDescent="0.25">
      <c r="A518" s="1">
        <v>45701</v>
      </c>
      <c r="B518" s="1" t="str">
        <f>TEXT(Table1[[#This Row],[Date]],"mm")</f>
        <v>02</v>
      </c>
      <c r="C518" t="s">
        <v>21</v>
      </c>
      <c r="D518" t="s">
        <v>18</v>
      </c>
      <c r="E518">
        <v>39.840000000000003</v>
      </c>
      <c r="F518">
        <v>7.15</v>
      </c>
      <c r="G518">
        <v>0.85</v>
      </c>
      <c r="H518">
        <v>32.39</v>
      </c>
      <c r="I518">
        <v>31.68</v>
      </c>
      <c r="J518">
        <v>0.7</v>
      </c>
      <c r="K518">
        <v>97.83</v>
      </c>
      <c r="L518">
        <v>89.38</v>
      </c>
      <c r="M518">
        <v>95.81</v>
      </c>
      <c r="N518">
        <v>83.77</v>
      </c>
      <c r="O518">
        <v>48.36</v>
      </c>
      <c r="P518">
        <v>3846.2</v>
      </c>
      <c r="Q518" s="42">
        <f>Table1[[#This Row],[Steam_Consumed_t]]/Table1[[#This Row],[Production_t]]</f>
        <v>1.4930534115467737</v>
      </c>
      <c r="R518" s="37">
        <f>Table1[[#This Row],[Power_Consumed_kWh]]/Table1[[#This Row],[Production_t]]</f>
        <v>118.74652670577338</v>
      </c>
      <c r="S518" t="str">
        <f>IF(Table1[[#This Row],[Quality_pct]]&lt;96,"Below Spec","Ok")</f>
        <v>Ok</v>
      </c>
      <c r="T518" t="str">
        <f>IF(Table1[Steam_Consumed_t]&gt;$O$4383,"ABNORMAL","NORMAL")</f>
        <v>NORMAL</v>
      </c>
      <c r="U518" t="str">
        <f>IF(Table1[Power_Consumed_kWh]&gt;$P$4383,"ABNORMAL","NORMAL")</f>
        <v>NORMAL</v>
      </c>
      <c r="V518">
        <f>(Table1[[#This Row],[Target_Production_t]]/8)*Table1[[#This Row],[Downtime_hr]]</f>
        <v>4.2330000000000005</v>
      </c>
    </row>
    <row r="519" spans="1:22" x14ac:dyDescent="0.25">
      <c r="A519" s="1">
        <v>45701</v>
      </c>
      <c r="B519" s="1" t="str">
        <f>TEXT(Table1[[#This Row],[Date]],"mm")</f>
        <v>02</v>
      </c>
      <c r="C519" t="s">
        <v>21</v>
      </c>
      <c r="D519" t="s">
        <v>19</v>
      </c>
      <c r="E519">
        <v>39.25</v>
      </c>
      <c r="F519">
        <v>7.27</v>
      </c>
      <c r="G519">
        <v>0.73</v>
      </c>
      <c r="H519">
        <v>33.28</v>
      </c>
      <c r="I519">
        <v>32.99</v>
      </c>
      <c r="J519">
        <v>0.28999999999999998</v>
      </c>
      <c r="K519">
        <v>99.12</v>
      </c>
      <c r="L519">
        <v>90.88</v>
      </c>
      <c r="M519">
        <v>93.58</v>
      </c>
      <c r="N519">
        <v>84.29</v>
      </c>
      <c r="O519">
        <v>49.68</v>
      </c>
      <c r="P519">
        <v>4063.97</v>
      </c>
      <c r="Q519" s="42">
        <f>Table1[[#This Row],[Steam_Consumed_t]]/Table1[[#This Row],[Production_t]]</f>
        <v>1.4927884615384615</v>
      </c>
      <c r="R519" s="37">
        <f>Table1[[#This Row],[Power_Consumed_kWh]]/Table1[[#This Row],[Production_t]]</f>
        <v>122.11448317307692</v>
      </c>
      <c r="S519" t="str">
        <f>IF(Table1[[#This Row],[Quality_pct]]&lt;96,"Below Spec","Ok")</f>
        <v>Ok</v>
      </c>
      <c r="T519" t="str">
        <f>IF(Table1[Steam_Consumed_t]&gt;$O$4383,"ABNORMAL","NORMAL")</f>
        <v>NORMAL</v>
      </c>
      <c r="U519" t="str">
        <f>IF(Table1[Power_Consumed_kWh]&gt;$P$4383,"ABNORMAL","NORMAL")</f>
        <v>NORMAL</v>
      </c>
      <c r="V519">
        <f>(Table1[[#This Row],[Target_Production_t]]/8)*Table1[[#This Row],[Downtime_hr]]</f>
        <v>3.5815625</v>
      </c>
    </row>
    <row r="520" spans="1:22" x14ac:dyDescent="0.25">
      <c r="A520" s="1">
        <v>45701</v>
      </c>
      <c r="B520" s="1" t="str">
        <f>TEXT(Table1[[#This Row],[Date]],"mm")</f>
        <v>02</v>
      </c>
      <c r="C520" t="s">
        <v>23</v>
      </c>
      <c r="D520" t="s">
        <v>20</v>
      </c>
      <c r="E520">
        <v>44.06</v>
      </c>
      <c r="F520">
        <v>7.4</v>
      </c>
      <c r="G520">
        <v>0.6</v>
      </c>
      <c r="H520">
        <v>39.549999999999997</v>
      </c>
      <c r="I520">
        <v>39.549999999999997</v>
      </c>
      <c r="J520">
        <v>0</v>
      </c>
      <c r="K520">
        <v>99.99</v>
      </c>
      <c r="L520">
        <v>92.5</v>
      </c>
      <c r="M520">
        <v>94.57</v>
      </c>
      <c r="N520">
        <v>87.47</v>
      </c>
      <c r="O520">
        <v>3.36</v>
      </c>
      <c r="P520">
        <v>1760.04</v>
      </c>
      <c r="Q520" s="42">
        <f>Table1[[#This Row],[Steam_Consumed_t]]/Table1[[#This Row],[Production_t]]</f>
        <v>8.4955752212389379E-2</v>
      </c>
      <c r="R520" s="37">
        <f>Table1[[#This Row],[Power_Consumed_kWh]]/Table1[[#This Row],[Production_t]]</f>
        <v>44.501643489254114</v>
      </c>
      <c r="S520" t="str">
        <f>IF(Table1[[#This Row],[Quality_pct]]&lt;96,"Below Spec","Ok")</f>
        <v>Ok</v>
      </c>
      <c r="T520" t="str">
        <f>IF(Table1[Steam_Consumed_t]&gt;$O$4383,"ABNORMAL","NORMAL")</f>
        <v>NORMAL</v>
      </c>
      <c r="U520" t="str">
        <f>IF(Table1[Power_Consumed_kWh]&gt;$P$4383,"ABNORMAL","NORMAL")</f>
        <v>NORMAL</v>
      </c>
      <c r="V520">
        <f>(Table1[[#This Row],[Target_Production_t]]/8)*Table1[[#This Row],[Downtime_hr]]</f>
        <v>3.3045</v>
      </c>
    </row>
    <row r="521" spans="1:22" x14ac:dyDescent="0.25">
      <c r="A521" s="1">
        <v>45701</v>
      </c>
      <c r="B521" s="1" t="str">
        <f>TEXT(Table1[[#This Row],[Date]],"mm")</f>
        <v>02</v>
      </c>
      <c r="C521" t="s">
        <v>17</v>
      </c>
      <c r="D521" t="s">
        <v>18</v>
      </c>
      <c r="E521">
        <v>44.04</v>
      </c>
      <c r="F521">
        <v>7.47</v>
      </c>
      <c r="G521">
        <v>0.53</v>
      </c>
      <c r="H521">
        <v>38.380000000000003</v>
      </c>
      <c r="I521">
        <v>37.4</v>
      </c>
      <c r="J521">
        <v>0.98</v>
      </c>
      <c r="K521">
        <v>97.45</v>
      </c>
      <c r="L521">
        <v>93.38</v>
      </c>
      <c r="M521">
        <v>94.16</v>
      </c>
      <c r="N521">
        <v>85.68</v>
      </c>
      <c r="O521">
        <v>34.049999999999997</v>
      </c>
      <c r="P521">
        <v>3202.07</v>
      </c>
      <c r="Q521" s="42">
        <f>Table1[[#This Row],[Steam_Consumed_t]]/Table1[[#This Row],[Production_t]]</f>
        <v>0.88718082334549231</v>
      </c>
      <c r="R521" s="37">
        <f>Table1[[#This Row],[Power_Consumed_kWh]]/Table1[[#This Row],[Production_t]]</f>
        <v>83.430693069306926</v>
      </c>
      <c r="S521" t="str">
        <f>IF(Table1[[#This Row],[Quality_pct]]&lt;96,"Below Spec","Ok")</f>
        <v>Ok</v>
      </c>
      <c r="T521" t="str">
        <f>IF(Table1[Steam_Consumed_t]&gt;$O$4383,"ABNORMAL","NORMAL")</f>
        <v>NORMAL</v>
      </c>
      <c r="U521" t="str">
        <f>IF(Table1[Power_Consumed_kWh]&gt;$P$4383,"ABNORMAL","NORMAL")</f>
        <v>NORMAL</v>
      </c>
      <c r="V521">
        <f>(Table1[[#This Row],[Target_Production_t]]/8)*Table1[[#This Row],[Downtime_hr]]</f>
        <v>2.9176500000000001</v>
      </c>
    </row>
    <row r="522" spans="1:22" x14ac:dyDescent="0.25">
      <c r="A522" s="1">
        <v>45701</v>
      </c>
      <c r="B522" s="1" t="str">
        <f>TEXT(Table1[[#This Row],[Date]],"mm")</f>
        <v>02</v>
      </c>
      <c r="C522" t="s">
        <v>22</v>
      </c>
      <c r="D522" t="s">
        <v>20</v>
      </c>
      <c r="E522">
        <v>36.049999999999997</v>
      </c>
      <c r="F522">
        <v>7.49</v>
      </c>
      <c r="G522">
        <v>0.51</v>
      </c>
      <c r="H522">
        <v>32.6</v>
      </c>
      <c r="I522">
        <v>31.59</v>
      </c>
      <c r="J522">
        <v>1</v>
      </c>
      <c r="K522">
        <v>96.92</v>
      </c>
      <c r="L522">
        <v>93.62</v>
      </c>
      <c r="M522">
        <v>96.7</v>
      </c>
      <c r="N522">
        <v>87.75</v>
      </c>
      <c r="O522">
        <v>35.49</v>
      </c>
      <c r="P522">
        <v>3042.22</v>
      </c>
      <c r="Q522" s="42">
        <f>Table1[[#This Row],[Steam_Consumed_t]]/Table1[[#This Row],[Production_t]]</f>
        <v>1.0886503067484663</v>
      </c>
      <c r="R522" s="37">
        <f>Table1[[#This Row],[Power_Consumed_kWh]]/Table1[[#This Row],[Production_t]]</f>
        <v>93.319631901840481</v>
      </c>
      <c r="S522" t="str">
        <f>IF(Table1[[#This Row],[Quality_pct]]&lt;96,"Below Spec","Ok")</f>
        <v>Ok</v>
      </c>
      <c r="T522" t="str">
        <f>IF(Table1[Steam_Consumed_t]&gt;$O$4383,"ABNORMAL","NORMAL")</f>
        <v>NORMAL</v>
      </c>
      <c r="U522" t="str">
        <f>IF(Table1[Power_Consumed_kWh]&gt;$P$4383,"ABNORMAL","NORMAL")</f>
        <v>NORMAL</v>
      </c>
      <c r="V522">
        <f>(Table1[[#This Row],[Target_Production_t]]/8)*Table1[[#This Row],[Downtime_hr]]</f>
        <v>2.2981875</v>
      </c>
    </row>
    <row r="523" spans="1:22" x14ac:dyDescent="0.25">
      <c r="A523" s="1">
        <v>45701</v>
      </c>
      <c r="B523" s="1" t="str">
        <f>TEXT(Table1[[#This Row],[Date]],"mm")</f>
        <v>02</v>
      </c>
      <c r="C523" t="s">
        <v>23</v>
      </c>
      <c r="D523" t="s">
        <v>19</v>
      </c>
      <c r="E523">
        <v>45.44</v>
      </c>
      <c r="F523">
        <v>7.49</v>
      </c>
      <c r="G523">
        <v>0.51</v>
      </c>
      <c r="H523">
        <v>41.69</v>
      </c>
      <c r="I523">
        <v>41.13</v>
      </c>
      <c r="J523">
        <v>0.56000000000000005</v>
      </c>
      <c r="K523">
        <v>98.66</v>
      </c>
      <c r="L523">
        <v>93.62</v>
      </c>
      <c r="M523">
        <v>92.23</v>
      </c>
      <c r="N523">
        <v>85.19</v>
      </c>
      <c r="O523">
        <v>5.24</v>
      </c>
      <c r="P523">
        <v>1707.88</v>
      </c>
      <c r="Q523" s="42">
        <f>Table1[[#This Row],[Steam_Consumed_t]]/Table1[[#This Row],[Production_t]]</f>
        <v>0.1256896138162629</v>
      </c>
      <c r="R523" s="37">
        <f>Table1[[#This Row],[Power_Consumed_kWh]]/Table1[[#This Row],[Production_t]]</f>
        <v>40.966178939793721</v>
      </c>
      <c r="S523" t="str">
        <f>IF(Table1[[#This Row],[Quality_pct]]&lt;96,"Below Spec","Ok")</f>
        <v>Ok</v>
      </c>
      <c r="T523" t="str">
        <f>IF(Table1[Steam_Consumed_t]&gt;$O$4383,"ABNORMAL","NORMAL")</f>
        <v>NORMAL</v>
      </c>
      <c r="U523" t="str">
        <f>IF(Table1[Power_Consumed_kWh]&gt;$P$4383,"ABNORMAL","NORMAL")</f>
        <v>NORMAL</v>
      </c>
      <c r="V523">
        <f>(Table1[[#This Row],[Target_Production_t]]/8)*Table1[[#This Row],[Downtime_hr]]</f>
        <v>2.8967999999999998</v>
      </c>
    </row>
    <row r="524" spans="1:22" x14ac:dyDescent="0.25">
      <c r="A524" s="1">
        <v>45701</v>
      </c>
      <c r="B524" s="1" t="str">
        <f>TEXT(Table1[[#This Row],[Date]],"mm")</f>
        <v>02</v>
      </c>
      <c r="C524" t="s">
        <v>22</v>
      </c>
      <c r="D524" t="s">
        <v>18</v>
      </c>
      <c r="E524">
        <v>37.75</v>
      </c>
      <c r="F524">
        <v>7.57</v>
      </c>
      <c r="G524">
        <v>0.43</v>
      </c>
      <c r="H524">
        <v>33.17</v>
      </c>
      <c r="I524">
        <v>31.96</v>
      </c>
      <c r="J524">
        <v>1.21</v>
      </c>
      <c r="K524">
        <v>96.36</v>
      </c>
      <c r="L524">
        <v>94.62</v>
      </c>
      <c r="M524">
        <v>96.61</v>
      </c>
      <c r="N524">
        <v>88.09</v>
      </c>
      <c r="O524">
        <v>35.700000000000003</v>
      </c>
      <c r="P524">
        <v>3269.46</v>
      </c>
      <c r="Q524" s="42">
        <f>Table1[[#This Row],[Steam_Consumed_t]]/Table1[[#This Row],[Production_t]]</f>
        <v>1.0762737413325294</v>
      </c>
      <c r="R524" s="37">
        <f>Table1[[#This Row],[Power_Consumed_kWh]]/Table1[[#This Row],[Production_t]]</f>
        <v>98.566777208320772</v>
      </c>
      <c r="S524" t="str">
        <f>IF(Table1[[#This Row],[Quality_pct]]&lt;96,"Below Spec","Ok")</f>
        <v>Ok</v>
      </c>
      <c r="T524" t="str">
        <f>IF(Table1[Steam_Consumed_t]&gt;$O$4383,"ABNORMAL","NORMAL")</f>
        <v>NORMAL</v>
      </c>
      <c r="U524" t="str">
        <f>IF(Table1[Power_Consumed_kWh]&gt;$P$4383,"ABNORMAL","NORMAL")</f>
        <v>NORMAL</v>
      </c>
      <c r="V524">
        <f>(Table1[[#This Row],[Target_Production_t]]/8)*Table1[[#This Row],[Downtime_hr]]</f>
        <v>2.0290624999999998</v>
      </c>
    </row>
    <row r="525" spans="1:22" x14ac:dyDescent="0.25">
      <c r="A525" s="1">
        <v>45701</v>
      </c>
      <c r="B525" s="1" t="str">
        <f>TEXT(Table1[[#This Row],[Date]],"mm")</f>
        <v>02</v>
      </c>
      <c r="C525" t="s">
        <v>17</v>
      </c>
      <c r="D525" t="s">
        <v>20</v>
      </c>
      <c r="E525">
        <v>42.05</v>
      </c>
      <c r="F525">
        <v>7.71</v>
      </c>
      <c r="G525">
        <v>0.28999999999999998</v>
      </c>
      <c r="H525">
        <v>40.76</v>
      </c>
      <c r="I525">
        <v>39.700000000000003</v>
      </c>
      <c r="J525">
        <v>1.06</v>
      </c>
      <c r="K525">
        <v>97.4</v>
      </c>
      <c r="L525">
        <v>96.38</v>
      </c>
      <c r="M525">
        <v>90.82</v>
      </c>
      <c r="N525">
        <v>85.25</v>
      </c>
      <c r="O525">
        <v>36.24</v>
      </c>
      <c r="P525">
        <v>3174.34</v>
      </c>
      <c r="Q525" s="42">
        <f>Table1[[#This Row],[Steam_Consumed_t]]/Table1[[#This Row],[Production_t]]</f>
        <v>0.88910696761530927</v>
      </c>
      <c r="R525" s="37">
        <f>Table1[[#This Row],[Power_Consumed_kWh]]/Table1[[#This Row],[Production_t]]</f>
        <v>77.878802747791966</v>
      </c>
      <c r="S525" t="str">
        <f>IF(Table1[[#This Row],[Quality_pct]]&lt;96,"Below Spec","Ok")</f>
        <v>Ok</v>
      </c>
      <c r="T525" t="str">
        <f>IF(Table1[Steam_Consumed_t]&gt;$O$4383,"ABNORMAL","NORMAL")</f>
        <v>NORMAL</v>
      </c>
      <c r="U525" t="str">
        <f>IF(Table1[Power_Consumed_kWh]&gt;$P$4383,"ABNORMAL","NORMAL")</f>
        <v>NORMAL</v>
      </c>
      <c r="V525">
        <f>(Table1[[#This Row],[Target_Production_t]]/8)*Table1[[#This Row],[Downtime_hr]]</f>
        <v>1.5243124999999997</v>
      </c>
    </row>
    <row r="526" spans="1:22" x14ac:dyDescent="0.25">
      <c r="A526" s="1">
        <v>45701</v>
      </c>
      <c r="B526" s="1" t="str">
        <f>TEXT(Table1[[#This Row],[Date]],"mm")</f>
        <v>02</v>
      </c>
      <c r="C526" t="s">
        <v>22</v>
      </c>
      <c r="D526" t="s">
        <v>19</v>
      </c>
      <c r="E526">
        <v>37.18</v>
      </c>
      <c r="F526">
        <v>7.72</v>
      </c>
      <c r="G526">
        <v>0.28000000000000003</v>
      </c>
      <c r="H526">
        <v>34.950000000000003</v>
      </c>
      <c r="I526">
        <v>33.840000000000003</v>
      </c>
      <c r="J526">
        <v>1.1100000000000001</v>
      </c>
      <c r="K526">
        <v>96.83</v>
      </c>
      <c r="L526">
        <v>96.5</v>
      </c>
      <c r="M526">
        <v>97.54</v>
      </c>
      <c r="N526">
        <v>91.14</v>
      </c>
      <c r="O526">
        <v>38.99</v>
      </c>
      <c r="P526">
        <v>3396.54</v>
      </c>
      <c r="Q526" s="42">
        <f>Table1[[#This Row],[Steam_Consumed_t]]/Table1[[#This Row],[Production_t]]</f>
        <v>1.1155937052932761</v>
      </c>
      <c r="R526" s="37">
        <f>Table1[[#This Row],[Power_Consumed_kWh]]/Table1[[#This Row],[Production_t]]</f>
        <v>97.182832618025742</v>
      </c>
      <c r="S526" t="str">
        <f>IF(Table1[[#This Row],[Quality_pct]]&lt;96,"Below Spec","Ok")</f>
        <v>Ok</v>
      </c>
      <c r="T526" t="str">
        <f>IF(Table1[Steam_Consumed_t]&gt;$O$4383,"ABNORMAL","NORMAL")</f>
        <v>NORMAL</v>
      </c>
      <c r="U526" t="str">
        <f>IF(Table1[Power_Consumed_kWh]&gt;$P$4383,"ABNORMAL","NORMAL")</f>
        <v>NORMAL</v>
      </c>
      <c r="V526">
        <f>(Table1[[#This Row],[Target_Production_t]]/8)*Table1[[#This Row],[Downtime_hr]]</f>
        <v>1.3013000000000001</v>
      </c>
    </row>
    <row r="527" spans="1:22" x14ac:dyDescent="0.25">
      <c r="A527" s="1">
        <v>45701</v>
      </c>
      <c r="B527" s="1" t="str">
        <f>TEXT(Table1[[#This Row],[Date]],"mm")</f>
        <v>02</v>
      </c>
      <c r="C527" t="s">
        <v>17</v>
      </c>
      <c r="D527" t="s">
        <v>19</v>
      </c>
      <c r="E527">
        <v>43.38</v>
      </c>
      <c r="F527">
        <v>7.73</v>
      </c>
      <c r="G527">
        <v>0.27</v>
      </c>
      <c r="H527">
        <v>38.299999999999997</v>
      </c>
      <c r="I527">
        <v>37.880000000000003</v>
      </c>
      <c r="J527">
        <v>0.42</v>
      </c>
      <c r="K527">
        <v>98.91</v>
      </c>
      <c r="L527">
        <v>96.62</v>
      </c>
      <c r="M527">
        <v>98.49</v>
      </c>
      <c r="N527">
        <v>94.13</v>
      </c>
      <c r="O527">
        <v>30.6</v>
      </c>
      <c r="P527">
        <v>3166.77</v>
      </c>
      <c r="Q527" s="42">
        <f>Table1[[#This Row],[Steam_Consumed_t]]/Table1[[#This Row],[Production_t]]</f>
        <v>0.7989556135770236</v>
      </c>
      <c r="R527" s="37">
        <f>Table1[[#This Row],[Power_Consumed_kWh]]/Table1[[#This Row],[Production_t]]</f>
        <v>82.683289817232378</v>
      </c>
      <c r="S527" t="str">
        <f>IF(Table1[[#This Row],[Quality_pct]]&lt;96,"Below Spec","Ok")</f>
        <v>Ok</v>
      </c>
      <c r="T527" t="str">
        <f>IF(Table1[Steam_Consumed_t]&gt;$O$4383,"ABNORMAL","NORMAL")</f>
        <v>NORMAL</v>
      </c>
      <c r="U527" t="str">
        <f>IF(Table1[Power_Consumed_kWh]&gt;$P$4383,"ABNORMAL","NORMAL")</f>
        <v>NORMAL</v>
      </c>
      <c r="V527">
        <f>(Table1[[#This Row],[Target_Production_t]]/8)*Table1[[#This Row],[Downtime_hr]]</f>
        <v>1.4640750000000002</v>
      </c>
    </row>
    <row r="528" spans="1:22" x14ac:dyDescent="0.25">
      <c r="A528" s="1">
        <v>45701</v>
      </c>
      <c r="B528" s="1" t="str">
        <f>TEXT(Table1[[#This Row],[Date]],"mm")</f>
        <v>02</v>
      </c>
      <c r="C528" t="s">
        <v>23</v>
      </c>
      <c r="D528" t="s">
        <v>18</v>
      </c>
      <c r="E528">
        <v>46.13</v>
      </c>
      <c r="F528">
        <v>7.73</v>
      </c>
      <c r="G528">
        <v>0.27</v>
      </c>
      <c r="H528">
        <v>43.3</v>
      </c>
      <c r="I528">
        <v>42.62</v>
      </c>
      <c r="J528">
        <v>0.68</v>
      </c>
      <c r="K528">
        <v>98.43</v>
      </c>
      <c r="L528">
        <v>96.62</v>
      </c>
      <c r="M528">
        <v>99.91</v>
      </c>
      <c r="N528">
        <v>95.02</v>
      </c>
      <c r="O528">
        <v>4.7300000000000004</v>
      </c>
      <c r="P528">
        <v>1711.57</v>
      </c>
      <c r="Q528" s="42">
        <f>Table1[[#This Row],[Steam_Consumed_t]]/Table1[[#This Row],[Production_t]]</f>
        <v>0.10923787528868362</v>
      </c>
      <c r="R528" s="37">
        <f>Table1[[#This Row],[Power_Consumed_kWh]]/Table1[[#This Row],[Production_t]]</f>
        <v>39.528175519630487</v>
      </c>
      <c r="S528" t="str">
        <f>IF(Table1[[#This Row],[Quality_pct]]&lt;96,"Below Spec","Ok")</f>
        <v>Ok</v>
      </c>
      <c r="T528" t="str">
        <f>IF(Table1[Steam_Consumed_t]&gt;$O$4383,"ABNORMAL","NORMAL")</f>
        <v>NORMAL</v>
      </c>
      <c r="U528" t="str">
        <f>IF(Table1[Power_Consumed_kWh]&gt;$P$4383,"ABNORMAL","NORMAL")</f>
        <v>NORMAL</v>
      </c>
      <c r="V528">
        <f>(Table1[[#This Row],[Target_Production_t]]/8)*Table1[[#This Row],[Downtime_hr]]</f>
        <v>1.5568875000000002</v>
      </c>
    </row>
    <row r="529" spans="1:22" x14ac:dyDescent="0.25">
      <c r="A529" s="1">
        <v>45701</v>
      </c>
      <c r="B529" s="1" t="str">
        <f>TEXT(Table1[[#This Row],[Date]],"mm")</f>
        <v>02</v>
      </c>
      <c r="C529" t="s">
        <v>21</v>
      </c>
      <c r="D529" t="s">
        <v>20</v>
      </c>
      <c r="E529">
        <v>38.049999999999997</v>
      </c>
      <c r="F529">
        <v>7.82</v>
      </c>
      <c r="G529">
        <v>0.18</v>
      </c>
      <c r="H529">
        <v>37.75</v>
      </c>
      <c r="I529">
        <v>36.869999999999997</v>
      </c>
      <c r="J529">
        <v>0.87</v>
      </c>
      <c r="K529">
        <v>97.69</v>
      </c>
      <c r="L529">
        <v>97.75</v>
      </c>
      <c r="M529">
        <v>96.18</v>
      </c>
      <c r="N529">
        <v>91.84</v>
      </c>
      <c r="O529">
        <v>53.26</v>
      </c>
      <c r="P529">
        <v>4381.87</v>
      </c>
      <c r="Q529" s="42">
        <f>Table1[[#This Row],[Steam_Consumed_t]]/Table1[[#This Row],[Production_t]]</f>
        <v>1.4108609271523178</v>
      </c>
      <c r="R529" s="37">
        <f>Table1[[#This Row],[Power_Consumed_kWh]]/Table1[[#This Row],[Production_t]]</f>
        <v>116.07602649006623</v>
      </c>
      <c r="S529" t="str">
        <f>IF(Table1[[#This Row],[Quality_pct]]&lt;96,"Below Spec","Ok")</f>
        <v>Ok</v>
      </c>
      <c r="T529" t="str">
        <f>IF(Table1[Steam_Consumed_t]&gt;$O$4383,"ABNORMAL","NORMAL")</f>
        <v>ABNORMAL</v>
      </c>
      <c r="U529" t="str">
        <f>IF(Table1[Power_Consumed_kWh]&gt;$P$4383,"ABNORMAL","NORMAL")</f>
        <v>ABNORMAL</v>
      </c>
      <c r="V529">
        <f>(Table1[[#This Row],[Target_Production_t]]/8)*Table1[[#This Row],[Downtime_hr]]</f>
        <v>0.85612499999999991</v>
      </c>
    </row>
    <row r="530" spans="1:22" x14ac:dyDescent="0.25">
      <c r="A530" s="1">
        <v>45702</v>
      </c>
      <c r="B530" s="1" t="str">
        <f>TEXT(Table1[[#This Row],[Date]],"mm")</f>
        <v>02</v>
      </c>
      <c r="C530" t="s">
        <v>22</v>
      </c>
      <c r="D530" t="s">
        <v>20</v>
      </c>
      <c r="E530">
        <v>33.83</v>
      </c>
      <c r="F530">
        <v>7</v>
      </c>
      <c r="G530">
        <v>1</v>
      </c>
      <c r="H530">
        <v>25.92</v>
      </c>
      <c r="I530">
        <v>25.11</v>
      </c>
      <c r="J530">
        <v>0.81</v>
      </c>
      <c r="K530">
        <v>96.88</v>
      </c>
      <c r="L530">
        <v>87.5</v>
      </c>
      <c r="M530">
        <v>94.9</v>
      </c>
      <c r="N530">
        <v>80.44</v>
      </c>
      <c r="O530">
        <v>28.63</v>
      </c>
      <c r="P530">
        <v>2527.0500000000002</v>
      </c>
      <c r="Q530" s="42">
        <f>Table1[[#This Row],[Steam_Consumed_t]]/Table1[[#This Row],[Production_t]]</f>
        <v>1.1045524691358024</v>
      </c>
      <c r="R530" s="37">
        <f>Table1[[#This Row],[Power_Consumed_kWh]]/Table1[[#This Row],[Production_t]]</f>
        <v>97.494212962962962</v>
      </c>
      <c r="S530" t="str">
        <f>IF(Table1[[#This Row],[Quality_pct]]&lt;96,"Below Spec","Ok")</f>
        <v>Ok</v>
      </c>
      <c r="T530" t="str">
        <f>IF(Table1[Steam_Consumed_t]&gt;$O$4383,"ABNORMAL","NORMAL")</f>
        <v>NORMAL</v>
      </c>
      <c r="U530" t="str">
        <f>IF(Table1[Power_Consumed_kWh]&gt;$P$4383,"ABNORMAL","NORMAL")</f>
        <v>NORMAL</v>
      </c>
      <c r="V530">
        <f>(Table1[[#This Row],[Target_Production_t]]/8)*Table1[[#This Row],[Downtime_hr]]</f>
        <v>4.2287499999999998</v>
      </c>
    </row>
    <row r="531" spans="1:22" x14ac:dyDescent="0.25">
      <c r="A531" s="1">
        <v>45702</v>
      </c>
      <c r="B531" s="1" t="str">
        <f>TEXT(Table1[[#This Row],[Date]],"mm")</f>
        <v>02</v>
      </c>
      <c r="C531" t="s">
        <v>23</v>
      </c>
      <c r="D531" t="s">
        <v>20</v>
      </c>
      <c r="E531">
        <v>41.35</v>
      </c>
      <c r="F531">
        <v>7.31</v>
      </c>
      <c r="G531">
        <v>0.69</v>
      </c>
      <c r="H531">
        <v>35.51</v>
      </c>
      <c r="I531">
        <v>34.72</v>
      </c>
      <c r="J531">
        <v>0.78</v>
      </c>
      <c r="K531">
        <v>97.79</v>
      </c>
      <c r="L531">
        <v>91.38</v>
      </c>
      <c r="M531">
        <v>92.96</v>
      </c>
      <c r="N531">
        <v>83.06</v>
      </c>
      <c r="O531">
        <v>6.58</v>
      </c>
      <c r="P531">
        <v>1570.77</v>
      </c>
      <c r="Q531" s="42">
        <f>Table1[[#This Row],[Steam_Consumed_t]]/Table1[[#This Row],[Production_t]]</f>
        <v>0.18529991551675584</v>
      </c>
      <c r="R531" s="37">
        <f>Table1[[#This Row],[Power_Consumed_kWh]]/Table1[[#This Row],[Production_t]]</f>
        <v>44.234581807941424</v>
      </c>
      <c r="S531" t="str">
        <f>IF(Table1[[#This Row],[Quality_pct]]&lt;96,"Below Spec","Ok")</f>
        <v>Ok</v>
      </c>
      <c r="T531" t="str">
        <f>IF(Table1[Steam_Consumed_t]&gt;$O$4383,"ABNORMAL","NORMAL")</f>
        <v>NORMAL</v>
      </c>
      <c r="U531" t="str">
        <f>IF(Table1[Power_Consumed_kWh]&gt;$P$4383,"ABNORMAL","NORMAL")</f>
        <v>NORMAL</v>
      </c>
      <c r="V531">
        <f>(Table1[[#This Row],[Target_Production_t]]/8)*Table1[[#This Row],[Downtime_hr]]</f>
        <v>3.5664374999999997</v>
      </c>
    </row>
    <row r="532" spans="1:22" x14ac:dyDescent="0.25">
      <c r="A532" s="1">
        <v>45702</v>
      </c>
      <c r="B532" s="1" t="str">
        <f>TEXT(Table1[[#This Row],[Date]],"mm")</f>
        <v>02</v>
      </c>
      <c r="C532" t="s">
        <v>22</v>
      </c>
      <c r="D532" t="s">
        <v>18</v>
      </c>
      <c r="E532">
        <v>35.43</v>
      </c>
      <c r="F532">
        <v>7.45</v>
      </c>
      <c r="G532">
        <v>0.55000000000000004</v>
      </c>
      <c r="H532">
        <v>30.78</v>
      </c>
      <c r="I532">
        <v>29.84</v>
      </c>
      <c r="J532">
        <v>0.94</v>
      </c>
      <c r="K532">
        <v>96.94</v>
      </c>
      <c r="L532">
        <v>93.12</v>
      </c>
      <c r="M532">
        <v>95.74</v>
      </c>
      <c r="N532">
        <v>86.43</v>
      </c>
      <c r="O532">
        <v>34.32</v>
      </c>
      <c r="P532">
        <v>2962.2</v>
      </c>
      <c r="Q532" s="42">
        <f>Table1[[#This Row],[Steam_Consumed_t]]/Table1[[#This Row],[Production_t]]</f>
        <v>1.1150097465886939</v>
      </c>
      <c r="R532" s="37">
        <f>Table1[[#This Row],[Power_Consumed_kWh]]/Table1[[#This Row],[Production_t]]</f>
        <v>96.237816764132546</v>
      </c>
      <c r="S532" t="str">
        <f>IF(Table1[[#This Row],[Quality_pct]]&lt;96,"Below Spec","Ok")</f>
        <v>Ok</v>
      </c>
      <c r="T532" t="str">
        <f>IF(Table1[Steam_Consumed_t]&gt;$O$4383,"ABNORMAL","NORMAL")</f>
        <v>NORMAL</v>
      </c>
      <c r="U532" t="str">
        <f>IF(Table1[Power_Consumed_kWh]&gt;$P$4383,"ABNORMAL","NORMAL")</f>
        <v>NORMAL</v>
      </c>
      <c r="V532">
        <f>(Table1[[#This Row],[Target_Production_t]]/8)*Table1[[#This Row],[Downtime_hr]]</f>
        <v>2.4358125000000004</v>
      </c>
    </row>
    <row r="533" spans="1:22" x14ac:dyDescent="0.25">
      <c r="A533" s="1">
        <v>45702</v>
      </c>
      <c r="B533" s="1" t="str">
        <f>TEXT(Table1[[#This Row],[Date]],"mm")</f>
        <v>02</v>
      </c>
      <c r="C533" t="s">
        <v>17</v>
      </c>
      <c r="D533" t="s">
        <v>18</v>
      </c>
      <c r="E533">
        <v>41.33</v>
      </c>
      <c r="F533">
        <v>7.52</v>
      </c>
      <c r="G533">
        <v>0.48</v>
      </c>
      <c r="H533">
        <v>36.450000000000003</v>
      </c>
      <c r="I533">
        <v>35.43</v>
      </c>
      <c r="J533">
        <v>1.02</v>
      </c>
      <c r="K533">
        <v>97.21</v>
      </c>
      <c r="L533">
        <v>94</v>
      </c>
      <c r="M533">
        <v>97.78</v>
      </c>
      <c r="N533">
        <v>89.35</v>
      </c>
      <c r="O533">
        <v>30.91</v>
      </c>
      <c r="P533">
        <v>3008.46</v>
      </c>
      <c r="Q533" s="42">
        <f>Table1[[#This Row],[Steam_Consumed_t]]/Table1[[#This Row],[Production_t]]</f>
        <v>0.84801097393689984</v>
      </c>
      <c r="R533" s="37">
        <f>Table1[[#This Row],[Power_Consumed_kWh]]/Table1[[#This Row],[Production_t]]</f>
        <v>82.536625514403283</v>
      </c>
      <c r="S533" t="str">
        <f>IF(Table1[[#This Row],[Quality_pct]]&lt;96,"Below Spec","Ok")</f>
        <v>Ok</v>
      </c>
      <c r="T533" t="str">
        <f>IF(Table1[Steam_Consumed_t]&gt;$O$4383,"ABNORMAL","NORMAL")</f>
        <v>NORMAL</v>
      </c>
      <c r="U533" t="str">
        <f>IF(Table1[Power_Consumed_kWh]&gt;$P$4383,"ABNORMAL","NORMAL")</f>
        <v>NORMAL</v>
      </c>
      <c r="V533">
        <f>(Table1[[#This Row],[Target_Production_t]]/8)*Table1[[#This Row],[Downtime_hr]]</f>
        <v>2.4798</v>
      </c>
    </row>
    <row r="534" spans="1:22" x14ac:dyDescent="0.25">
      <c r="A534" s="1">
        <v>45702</v>
      </c>
      <c r="B534" s="1" t="str">
        <f>TEXT(Table1[[#This Row],[Date]],"mm")</f>
        <v>02</v>
      </c>
      <c r="C534" t="s">
        <v>22</v>
      </c>
      <c r="D534" t="s">
        <v>19</v>
      </c>
      <c r="E534">
        <v>34.9</v>
      </c>
      <c r="F534">
        <v>7.54</v>
      </c>
      <c r="G534">
        <v>0.46</v>
      </c>
      <c r="H534">
        <v>33.71</v>
      </c>
      <c r="I534">
        <v>32.479999999999997</v>
      </c>
      <c r="J534">
        <v>1.23</v>
      </c>
      <c r="K534">
        <v>96.36</v>
      </c>
      <c r="L534">
        <v>94.25</v>
      </c>
      <c r="M534">
        <v>95.33</v>
      </c>
      <c r="N534">
        <v>86.58</v>
      </c>
      <c r="O534">
        <v>38.32</v>
      </c>
      <c r="P534">
        <v>3197.79</v>
      </c>
      <c r="Q534" s="42">
        <f>Table1[[#This Row],[Steam_Consumed_t]]/Table1[[#This Row],[Production_t]]</f>
        <v>1.1367546722040938</v>
      </c>
      <c r="R534" s="37">
        <f>Table1[[#This Row],[Power_Consumed_kWh]]/Table1[[#This Row],[Production_t]]</f>
        <v>94.861762088401065</v>
      </c>
      <c r="S534" t="str">
        <f>IF(Table1[[#This Row],[Quality_pct]]&lt;96,"Below Spec","Ok")</f>
        <v>Ok</v>
      </c>
      <c r="T534" t="str">
        <f>IF(Table1[Steam_Consumed_t]&gt;$O$4383,"ABNORMAL","NORMAL")</f>
        <v>NORMAL</v>
      </c>
      <c r="U534" t="str">
        <f>IF(Table1[Power_Consumed_kWh]&gt;$P$4383,"ABNORMAL","NORMAL")</f>
        <v>NORMAL</v>
      </c>
      <c r="V534">
        <f>(Table1[[#This Row],[Target_Production_t]]/8)*Table1[[#This Row],[Downtime_hr]]</f>
        <v>2.0067499999999998</v>
      </c>
    </row>
    <row r="535" spans="1:22" x14ac:dyDescent="0.25">
      <c r="A535" s="1">
        <v>45702</v>
      </c>
      <c r="B535" s="1" t="str">
        <f>TEXT(Table1[[#This Row],[Date]],"mm")</f>
        <v>02</v>
      </c>
      <c r="C535" t="s">
        <v>23</v>
      </c>
      <c r="D535" t="s">
        <v>19</v>
      </c>
      <c r="E535">
        <v>42.65</v>
      </c>
      <c r="F535">
        <v>7.55</v>
      </c>
      <c r="G535">
        <v>0.45</v>
      </c>
      <c r="H535">
        <v>37.46</v>
      </c>
      <c r="I535">
        <v>37.08</v>
      </c>
      <c r="J535">
        <v>0.39</v>
      </c>
      <c r="K535">
        <v>98.97</v>
      </c>
      <c r="L535">
        <v>94.38</v>
      </c>
      <c r="M535">
        <v>92.56</v>
      </c>
      <c r="N535">
        <v>86.45</v>
      </c>
      <c r="O535">
        <v>5.31</v>
      </c>
      <c r="P535">
        <v>1377.19</v>
      </c>
      <c r="Q535" s="42">
        <f>Table1[[#This Row],[Steam_Consumed_t]]/Table1[[#This Row],[Production_t]]</f>
        <v>0.14175120128136678</v>
      </c>
      <c r="R535" s="37">
        <f>Table1[[#This Row],[Power_Consumed_kWh]]/Table1[[#This Row],[Production_t]]</f>
        <v>36.764281900694073</v>
      </c>
      <c r="S535" t="str">
        <f>IF(Table1[[#This Row],[Quality_pct]]&lt;96,"Below Spec","Ok")</f>
        <v>Ok</v>
      </c>
      <c r="T535" t="str">
        <f>IF(Table1[Steam_Consumed_t]&gt;$O$4383,"ABNORMAL","NORMAL")</f>
        <v>NORMAL</v>
      </c>
      <c r="U535" t="str">
        <f>IF(Table1[Power_Consumed_kWh]&gt;$P$4383,"ABNORMAL","NORMAL")</f>
        <v>NORMAL</v>
      </c>
      <c r="V535">
        <f>(Table1[[#This Row],[Target_Production_t]]/8)*Table1[[#This Row],[Downtime_hr]]</f>
        <v>2.3990624999999999</v>
      </c>
    </row>
    <row r="536" spans="1:22" x14ac:dyDescent="0.25">
      <c r="A536" s="1">
        <v>45702</v>
      </c>
      <c r="B536" s="1" t="str">
        <f>TEXT(Table1[[#This Row],[Date]],"mm")</f>
        <v>02</v>
      </c>
      <c r="C536" t="s">
        <v>21</v>
      </c>
      <c r="D536" t="s">
        <v>20</v>
      </c>
      <c r="E536">
        <v>35.71</v>
      </c>
      <c r="F536">
        <v>7.71</v>
      </c>
      <c r="G536">
        <v>0.28999999999999998</v>
      </c>
      <c r="H536">
        <v>31.49</v>
      </c>
      <c r="I536">
        <v>31.06</v>
      </c>
      <c r="J536">
        <v>0.43</v>
      </c>
      <c r="K536">
        <v>98.64</v>
      </c>
      <c r="L536">
        <v>96.38</v>
      </c>
      <c r="M536">
        <v>91.7</v>
      </c>
      <c r="N536">
        <v>87.17</v>
      </c>
      <c r="O536">
        <v>44.67</v>
      </c>
      <c r="P536">
        <v>3653.48</v>
      </c>
      <c r="Q536" s="42">
        <f>Table1[[#This Row],[Steam_Consumed_t]]/Table1[[#This Row],[Production_t]]</f>
        <v>1.4185455700222294</v>
      </c>
      <c r="R536" s="37">
        <f>Table1[[#This Row],[Power_Consumed_kWh]]/Table1[[#This Row],[Production_t]]</f>
        <v>116.02032391235313</v>
      </c>
      <c r="S536" t="str">
        <f>IF(Table1[[#This Row],[Quality_pct]]&lt;96,"Below Spec","Ok")</f>
        <v>Ok</v>
      </c>
      <c r="T536" t="str">
        <f>IF(Table1[Steam_Consumed_t]&gt;$O$4383,"ABNORMAL","NORMAL")</f>
        <v>NORMAL</v>
      </c>
      <c r="U536" t="str">
        <f>IF(Table1[Power_Consumed_kWh]&gt;$P$4383,"ABNORMAL","NORMAL")</f>
        <v>NORMAL</v>
      </c>
      <c r="V536">
        <f>(Table1[[#This Row],[Target_Production_t]]/8)*Table1[[#This Row],[Downtime_hr]]</f>
        <v>1.2944875</v>
      </c>
    </row>
    <row r="537" spans="1:22" x14ac:dyDescent="0.25">
      <c r="A537" s="1">
        <v>45702</v>
      </c>
      <c r="B537" s="1" t="str">
        <f>TEXT(Table1[[#This Row],[Date]],"mm")</f>
        <v>02</v>
      </c>
      <c r="C537" t="s">
        <v>23</v>
      </c>
      <c r="D537" t="s">
        <v>18</v>
      </c>
      <c r="E537">
        <v>43.3</v>
      </c>
      <c r="F537">
        <v>7.74</v>
      </c>
      <c r="G537">
        <v>0.26</v>
      </c>
      <c r="H537">
        <v>38.6</v>
      </c>
      <c r="I537">
        <v>37.979999999999997</v>
      </c>
      <c r="J537">
        <v>0.62</v>
      </c>
      <c r="K537">
        <v>98.4</v>
      </c>
      <c r="L537">
        <v>96.75</v>
      </c>
      <c r="M537">
        <v>98</v>
      </c>
      <c r="N537">
        <v>93.29</v>
      </c>
      <c r="O537">
        <v>4.13</v>
      </c>
      <c r="P537">
        <v>1542.28</v>
      </c>
      <c r="Q537" s="42">
        <f>Table1[[#This Row],[Steam_Consumed_t]]/Table1[[#This Row],[Production_t]]</f>
        <v>0.10699481865284974</v>
      </c>
      <c r="R537" s="37">
        <f>Table1[[#This Row],[Power_Consumed_kWh]]/Table1[[#This Row],[Production_t]]</f>
        <v>39.95544041450777</v>
      </c>
      <c r="S537" t="str">
        <f>IF(Table1[[#This Row],[Quality_pct]]&lt;96,"Below Spec","Ok")</f>
        <v>Ok</v>
      </c>
      <c r="T537" t="str">
        <f>IF(Table1[Steam_Consumed_t]&gt;$O$4383,"ABNORMAL","NORMAL")</f>
        <v>NORMAL</v>
      </c>
      <c r="U537" t="str">
        <f>IF(Table1[Power_Consumed_kWh]&gt;$P$4383,"ABNORMAL","NORMAL")</f>
        <v>NORMAL</v>
      </c>
      <c r="V537">
        <f>(Table1[[#This Row],[Target_Production_t]]/8)*Table1[[#This Row],[Downtime_hr]]</f>
        <v>1.4072499999999999</v>
      </c>
    </row>
    <row r="538" spans="1:22" x14ac:dyDescent="0.25">
      <c r="A538" s="1">
        <v>45702</v>
      </c>
      <c r="B538" s="1" t="str">
        <f>TEXT(Table1[[#This Row],[Date]],"mm")</f>
        <v>02</v>
      </c>
      <c r="C538" t="s">
        <v>17</v>
      </c>
      <c r="D538" t="s">
        <v>20</v>
      </c>
      <c r="E538">
        <v>39.47</v>
      </c>
      <c r="F538">
        <v>7.76</v>
      </c>
      <c r="G538">
        <v>0.24</v>
      </c>
      <c r="H538">
        <v>36.44</v>
      </c>
      <c r="I538">
        <v>35.82</v>
      </c>
      <c r="J538">
        <v>0.62</v>
      </c>
      <c r="K538">
        <v>98.31</v>
      </c>
      <c r="L538">
        <v>97</v>
      </c>
      <c r="M538">
        <v>91.64</v>
      </c>
      <c r="N538">
        <v>87.39</v>
      </c>
      <c r="O538">
        <v>30.11</v>
      </c>
      <c r="P538">
        <v>3017.07</v>
      </c>
      <c r="Q538" s="42">
        <f>Table1[[#This Row],[Steam_Consumed_t]]/Table1[[#This Row],[Production_t]]</f>
        <v>0.82628979143798031</v>
      </c>
      <c r="R538" s="37">
        <f>Table1[[#This Row],[Power_Consumed_kWh]]/Table1[[#This Row],[Production_t]]</f>
        <v>82.795554335894636</v>
      </c>
      <c r="S538" t="str">
        <f>IF(Table1[[#This Row],[Quality_pct]]&lt;96,"Below Spec","Ok")</f>
        <v>Ok</v>
      </c>
      <c r="T538" t="str">
        <f>IF(Table1[Steam_Consumed_t]&gt;$O$4383,"ABNORMAL","NORMAL")</f>
        <v>NORMAL</v>
      </c>
      <c r="U538" t="str">
        <f>IF(Table1[Power_Consumed_kWh]&gt;$P$4383,"ABNORMAL","NORMAL")</f>
        <v>NORMAL</v>
      </c>
      <c r="V538">
        <f>(Table1[[#This Row],[Target_Production_t]]/8)*Table1[[#This Row],[Downtime_hr]]</f>
        <v>1.1840999999999999</v>
      </c>
    </row>
    <row r="539" spans="1:22" x14ac:dyDescent="0.25">
      <c r="A539" s="1">
        <v>45702</v>
      </c>
      <c r="B539" s="1" t="str">
        <f>TEXT(Table1[[#This Row],[Date]],"mm")</f>
        <v>02</v>
      </c>
      <c r="C539" t="s">
        <v>21</v>
      </c>
      <c r="D539" t="s">
        <v>19</v>
      </c>
      <c r="E539">
        <v>36.83</v>
      </c>
      <c r="F539">
        <v>7.79</v>
      </c>
      <c r="G539">
        <v>0.21</v>
      </c>
      <c r="H539">
        <v>33.590000000000003</v>
      </c>
      <c r="I539">
        <v>32.93</v>
      </c>
      <c r="J539">
        <v>0.66</v>
      </c>
      <c r="K539">
        <v>98.03</v>
      </c>
      <c r="L539">
        <v>97.38</v>
      </c>
      <c r="M539">
        <v>97.04</v>
      </c>
      <c r="N539">
        <v>92.63</v>
      </c>
      <c r="O539">
        <v>47.93</v>
      </c>
      <c r="P539">
        <v>4001.76</v>
      </c>
      <c r="Q539" s="42">
        <f>Table1[[#This Row],[Steam_Consumed_t]]/Table1[[#This Row],[Production_t]]</f>
        <v>1.4269127716582315</v>
      </c>
      <c r="R539" s="37">
        <f>Table1[[#This Row],[Power_Consumed_kWh]]/Table1[[#This Row],[Production_t]]</f>
        <v>119.13545698124442</v>
      </c>
      <c r="S539" t="str">
        <f>IF(Table1[[#This Row],[Quality_pct]]&lt;96,"Below Spec","Ok")</f>
        <v>Ok</v>
      </c>
      <c r="T539" t="str">
        <f>IF(Table1[Steam_Consumed_t]&gt;$O$4383,"ABNORMAL","NORMAL")</f>
        <v>NORMAL</v>
      </c>
      <c r="U539" t="str">
        <f>IF(Table1[Power_Consumed_kWh]&gt;$P$4383,"ABNORMAL","NORMAL")</f>
        <v>NORMAL</v>
      </c>
      <c r="V539">
        <f>(Table1[[#This Row],[Target_Production_t]]/8)*Table1[[#This Row],[Downtime_hr]]</f>
        <v>0.96678749999999991</v>
      </c>
    </row>
    <row r="540" spans="1:22" x14ac:dyDescent="0.25">
      <c r="A540" s="1">
        <v>45702</v>
      </c>
      <c r="B540" s="1" t="str">
        <f>TEXT(Table1[[#This Row],[Date]],"mm")</f>
        <v>02</v>
      </c>
      <c r="C540" t="s">
        <v>17</v>
      </c>
      <c r="D540" t="s">
        <v>19</v>
      </c>
      <c r="E540">
        <v>40.71</v>
      </c>
      <c r="F540">
        <v>7.8</v>
      </c>
      <c r="G540">
        <v>0.2</v>
      </c>
      <c r="H540">
        <v>36.83</v>
      </c>
      <c r="I540">
        <v>36.25</v>
      </c>
      <c r="J540">
        <v>0.56999999999999995</v>
      </c>
      <c r="K540">
        <v>98.44</v>
      </c>
      <c r="L540">
        <v>97.5</v>
      </c>
      <c r="M540">
        <v>95.19</v>
      </c>
      <c r="N540">
        <v>91.36</v>
      </c>
      <c r="O540">
        <v>29.92</v>
      </c>
      <c r="P540">
        <v>3083.81</v>
      </c>
      <c r="Q540" s="42">
        <f>Table1[[#This Row],[Steam_Consumed_t]]/Table1[[#This Row],[Production_t]]</f>
        <v>0.81238121096931859</v>
      </c>
      <c r="R540" s="37">
        <f>Table1[[#This Row],[Power_Consumed_kWh]]/Table1[[#This Row],[Production_t]]</f>
        <v>83.730925875644857</v>
      </c>
      <c r="S540" t="str">
        <f>IF(Table1[[#This Row],[Quality_pct]]&lt;96,"Below Spec","Ok")</f>
        <v>Ok</v>
      </c>
      <c r="T540" t="str">
        <f>IF(Table1[Steam_Consumed_t]&gt;$O$4383,"ABNORMAL","NORMAL")</f>
        <v>NORMAL</v>
      </c>
      <c r="U540" t="str">
        <f>IF(Table1[Power_Consumed_kWh]&gt;$P$4383,"ABNORMAL","NORMAL")</f>
        <v>NORMAL</v>
      </c>
      <c r="V540">
        <f>(Table1[[#This Row],[Target_Production_t]]/8)*Table1[[#This Row],[Downtime_hr]]</f>
        <v>1.0177500000000002</v>
      </c>
    </row>
    <row r="541" spans="1:22" x14ac:dyDescent="0.25">
      <c r="A541" s="1">
        <v>45702</v>
      </c>
      <c r="B541" s="1" t="str">
        <f>TEXT(Table1[[#This Row],[Date]],"mm")</f>
        <v>02</v>
      </c>
      <c r="C541" t="s">
        <v>21</v>
      </c>
      <c r="D541" t="s">
        <v>18</v>
      </c>
      <c r="E541">
        <v>37.4</v>
      </c>
      <c r="F541">
        <v>7.96</v>
      </c>
      <c r="G541">
        <v>0.04</v>
      </c>
      <c r="H541">
        <v>37.96</v>
      </c>
      <c r="I541">
        <v>37.56</v>
      </c>
      <c r="J541">
        <v>0.41</v>
      </c>
      <c r="K541">
        <v>98.93</v>
      </c>
      <c r="L541">
        <v>99.5</v>
      </c>
      <c r="M541">
        <v>92.02</v>
      </c>
      <c r="N541">
        <v>90.58</v>
      </c>
      <c r="O541">
        <v>56.04</v>
      </c>
      <c r="P541">
        <v>4352.3500000000004</v>
      </c>
      <c r="Q541" s="42">
        <f>Table1[[#This Row],[Steam_Consumed_t]]/Table1[[#This Row],[Production_t]]</f>
        <v>1.476290832455216</v>
      </c>
      <c r="R541" s="37">
        <f>Table1[[#This Row],[Power_Consumed_kWh]]/Table1[[#This Row],[Production_t]]</f>
        <v>114.65621707060063</v>
      </c>
      <c r="S541" t="str">
        <f>IF(Table1[[#This Row],[Quality_pct]]&lt;96,"Below Spec","Ok")</f>
        <v>Ok</v>
      </c>
      <c r="T541" t="str">
        <f>IF(Table1[Steam_Consumed_t]&gt;$O$4383,"ABNORMAL","NORMAL")</f>
        <v>ABNORMAL</v>
      </c>
      <c r="U541" t="str">
        <f>IF(Table1[Power_Consumed_kWh]&gt;$P$4383,"ABNORMAL","NORMAL")</f>
        <v>ABNORMAL</v>
      </c>
      <c r="V541">
        <f>(Table1[[#This Row],[Target_Production_t]]/8)*Table1[[#This Row],[Downtime_hr]]</f>
        <v>0.187</v>
      </c>
    </row>
    <row r="542" spans="1:22" x14ac:dyDescent="0.25">
      <c r="A542" s="1">
        <v>45703</v>
      </c>
      <c r="B542" s="1" t="str">
        <f>TEXT(Table1[[#This Row],[Date]],"mm")</f>
        <v>02</v>
      </c>
      <c r="C542" t="s">
        <v>21</v>
      </c>
      <c r="D542" t="s">
        <v>20</v>
      </c>
      <c r="E542">
        <v>37.840000000000003</v>
      </c>
      <c r="F542">
        <v>7.25</v>
      </c>
      <c r="G542">
        <v>0.75</v>
      </c>
      <c r="H542">
        <v>33.909999999999997</v>
      </c>
      <c r="I542">
        <v>33.380000000000003</v>
      </c>
      <c r="J542">
        <v>0.52</v>
      </c>
      <c r="K542">
        <v>98.46</v>
      </c>
      <c r="L542">
        <v>90.62</v>
      </c>
      <c r="M542">
        <v>94.96</v>
      </c>
      <c r="N542">
        <v>84.73</v>
      </c>
      <c r="O542">
        <v>51.92</v>
      </c>
      <c r="P542">
        <v>4027.69</v>
      </c>
      <c r="Q542" s="42">
        <f>Table1[[#This Row],[Steam_Consumed_t]]/Table1[[#This Row],[Production_t]]</f>
        <v>1.5311117664405782</v>
      </c>
      <c r="R542" s="37">
        <f>Table1[[#This Row],[Power_Consumed_kWh]]/Table1[[#This Row],[Production_t]]</f>
        <v>118.77587732232381</v>
      </c>
      <c r="S542" t="str">
        <f>IF(Table1[[#This Row],[Quality_pct]]&lt;96,"Below Spec","Ok")</f>
        <v>Ok</v>
      </c>
      <c r="T542" t="str">
        <f>IF(Table1[Steam_Consumed_t]&gt;$O$4383,"ABNORMAL","NORMAL")</f>
        <v>ABNORMAL</v>
      </c>
      <c r="U542" t="str">
        <f>IF(Table1[Power_Consumed_kWh]&gt;$P$4383,"ABNORMAL","NORMAL")</f>
        <v>NORMAL</v>
      </c>
      <c r="V542">
        <f>(Table1[[#This Row],[Target_Production_t]]/8)*Table1[[#This Row],[Downtime_hr]]</f>
        <v>3.5475000000000003</v>
      </c>
    </row>
    <row r="543" spans="1:22" x14ac:dyDescent="0.25">
      <c r="A543" s="1">
        <v>45703</v>
      </c>
      <c r="B543" s="1" t="str">
        <f>TEXT(Table1[[#This Row],[Date]],"mm")</f>
        <v>02</v>
      </c>
      <c r="C543" t="s">
        <v>21</v>
      </c>
      <c r="D543" t="s">
        <v>19</v>
      </c>
      <c r="E543">
        <v>39.020000000000003</v>
      </c>
      <c r="F543">
        <v>7.31</v>
      </c>
      <c r="G543">
        <v>0.69</v>
      </c>
      <c r="H543">
        <v>36.72</v>
      </c>
      <c r="I543">
        <v>36.479999999999997</v>
      </c>
      <c r="J543">
        <v>0.24</v>
      </c>
      <c r="K543">
        <v>99.34</v>
      </c>
      <c r="L543">
        <v>91.38</v>
      </c>
      <c r="M543">
        <v>95.08</v>
      </c>
      <c r="N543">
        <v>86.3</v>
      </c>
      <c r="O543">
        <v>53.08</v>
      </c>
      <c r="P543">
        <v>4304.71</v>
      </c>
      <c r="Q543" s="42">
        <f>Table1[[#This Row],[Steam_Consumed_t]]/Table1[[#This Row],[Production_t]]</f>
        <v>1.4455337690631809</v>
      </c>
      <c r="R543" s="37">
        <f>Table1[[#This Row],[Power_Consumed_kWh]]/Table1[[#This Row],[Production_t]]</f>
        <v>117.23066448801744</v>
      </c>
      <c r="S543" t="str">
        <f>IF(Table1[[#This Row],[Quality_pct]]&lt;96,"Below Spec","Ok")</f>
        <v>Ok</v>
      </c>
      <c r="T543" t="str">
        <f>IF(Table1[Steam_Consumed_t]&gt;$O$4383,"ABNORMAL","NORMAL")</f>
        <v>ABNORMAL</v>
      </c>
      <c r="U543" t="str">
        <f>IF(Table1[Power_Consumed_kWh]&gt;$P$4383,"ABNORMAL","NORMAL")</f>
        <v>ABNORMAL</v>
      </c>
      <c r="V543">
        <f>(Table1[[#This Row],[Target_Production_t]]/8)*Table1[[#This Row],[Downtime_hr]]</f>
        <v>3.365475</v>
      </c>
    </row>
    <row r="544" spans="1:22" x14ac:dyDescent="0.25">
      <c r="A544" s="1">
        <v>45703</v>
      </c>
      <c r="B544" s="1" t="str">
        <f>TEXT(Table1[[#This Row],[Date]],"mm")</f>
        <v>02</v>
      </c>
      <c r="C544" t="s">
        <v>22</v>
      </c>
      <c r="D544" t="s">
        <v>18</v>
      </c>
      <c r="E544">
        <v>37.53</v>
      </c>
      <c r="F544">
        <v>7.41</v>
      </c>
      <c r="G544">
        <v>0.59</v>
      </c>
      <c r="H544">
        <v>33.97</v>
      </c>
      <c r="I544">
        <v>33.14</v>
      </c>
      <c r="J544">
        <v>0.84</v>
      </c>
      <c r="K544">
        <v>97.54</v>
      </c>
      <c r="L544">
        <v>92.62</v>
      </c>
      <c r="M544">
        <v>95.28</v>
      </c>
      <c r="N544">
        <v>86.08</v>
      </c>
      <c r="O544">
        <v>38.08</v>
      </c>
      <c r="P544">
        <v>3270.15</v>
      </c>
      <c r="Q544" s="42">
        <f>Table1[[#This Row],[Steam_Consumed_t]]/Table1[[#This Row],[Production_t]]</f>
        <v>1.1209891080365029</v>
      </c>
      <c r="R544" s="37">
        <f>Table1[[#This Row],[Power_Consumed_kWh]]/Table1[[#This Row],[Production_t]]</f>
        <v>96.265822784810126</v>
      </c>
      <c r="S544" t="str">
        <f>IF(Table1[[#This Row],[Quality_pct]]&lt;96,"Below Spec","Ok")</f>
        <v>Ok</v>
      </c>
      <c r="T544" t="str">
        <f>IF(Table1[Steam_Consumed_t]&gt;$O$4383,"ABNORMAL","NORMAL")</f>
        <v>NORMAL</v>
      </c>
      <c r="U544" t="str">
        <f>IF(Table1[Power_Consumed_kWh]&gt;$P$4383,"ABNORMAL","NORMAL")</f>
        <v>NORMAL</v>
      </c>
      <c r="V544">
        <f>(Table1[[#This Row],[Target_Production_t]]/8)*Table1[[#This Row],[Downtime_hr]]</f>
        <v>2.7678374999999997</v>
      </c>
    </row>
    <row r="545" spans="1:22" x14ac:dyDescent="0.25">
      <c r="A545" s="1">
        <v>45703</v>
      </c>
      <c r="B545" s="1" t="str">
        <f>TEXT(Table1[[#This Row],[Date]],"mm")</f>
        <v>02</v>
      </c>
      <c r="C545" t="s">
        <v>22</v>
      </c>
      <c r="D545" t="s">
        <v>19</v>
      </c>
      <c r="E545">
        <v>36.97</v>
      </c>
      <c r="F545">
        <v>7.43</v>
      </c>
      <c r="G545">
        <v>0.56999999999999995</v>
      </c>
      <c r="H545">
        <v>31.1</v>
      </c>
      <c r="I545">
        <v>30.12</v>
      </c>
      <c r="J545">
        <v>0.98</v>
      </c>
      <c r="K545">
        <v>96.85</v>
      </c>
      <c r="L545">
        <v>92.88</v>
      </c>
      <c r="M545">
        <v>87.98</v>
      </c>
      <c r="N545">
        <v>79.13</v>
      </c>
      <c r="O545">
        <v>33.950000000000003</v>
      </c>
      <c r="P545">
        <v>2993.5</v>
      </c>
      <c r="Q545" s="42">
        <f>Table1[[#This Row],[Steam_Consumed_t]]/Table1[[#This Row],[Production_t]]</f>
        <v>1.0916398713826367</v>
      </c>
      <c r="R545" s="37">
        <f>Table1[[#This Row],[Power_Consumed_kWh]]/Table1[[#This Row],[Production_t]]</f>
        <v>96.254019292604497</v>
      </c>
      <c r="S545" t="str">
        <f>IF(Table1[[#This Row],[Quality_pct]]&lt;96,"Below Spec","Ok")</f>
        <v>Ok</v>
      </c>
      <c r="T545" t="str">
        <f>IF(Table1[Steam_Consumed_t]&gt;$O$4383,"ABNORMAL","NORMAL")</f>
        <v>NORMAL</v>
      </c>
      <c r="U545" t="str">
        <f>IF(Table1[Power_Consumed_kWh]&gt;$P$4383,"ABNORMAL","NORMAL")</f>
        <v>NORMAL</v>
      </c>
      <c r="V545">
        <f>(Table1[[#This Row],[Target_Production_t]]/8)*Table1[[#This Row],[Downtime_hr]]</f>
        <v>2.6341124999999996</v>
      </c>
    </row>
    <row r="546" spans="1:22" x14ac:dyDescent="0.25">
      <c r="A546" s="1">
        <v>45703</v>
      </c>
      <c r="B546" s="1" t="str">
        <f>TEXT(Table1[[#This Row],[Date]],"mm")</f>
        <v>02</v>
      </c>
      <c r="C546" t="s">
        <v>17</v>
      </c>
      <c r="D546" t="s">
        <v>20</v>
      </c>
      <c r="E546">
        <v>41.82</v>
      </c>
      <c r="F546">
        <v>7.49</v>
      </c>
      <c r="G546">
        <v>0.51</v>
      </c>
      <c r="H546">
        <v>37.590000000000003</v>
      </c>
      <c r="I546">
        <v>36.65</v>
      </c>
      <c r="J546">
        <v>0.94</v>
      </c>
      <c r="K546">
        <v>97.51</v>
      </c>
      <c r="L546">
        <v>93.62</v>
      </c>
      <c r="M546">
        <v>94.34</v>
      </c>
      <c r="N546">
        <v>86.13</v>
      </c>
      <c r="O546">
        <v>31.78</v>
      </c>
      <c r="P546">
        <v>3147.06</v>
      </c>
      <c r="Q546" s="42">
        <f>Table1[[#This Row],[Steam_Consumed_t]]/Table1[[#This Row],[Production_t]]</f>
        <v>0.84543761638733705</v>
      </c>
      <c r="R546" s="37">
        <f>Table1[[#This Row],[Power_Consumed_kWh]]/Table1[[#This Row],[Production_t]]</f>
        <v>83.720670391061446</v>
      </c>
      <c r="S546" t="str">
        <f>IF(Table1[[#This Row],[Quality_pct]]&lt;96,"Below Spec","Ok")</f>
        <v>Ok</v>
      </c>
      <c r="T546" t="str">
        <f>IF(Table1[Steam_Consumed_t]&gt;$O$4383,"ABNORMAL","NORMAL")</f>
        <v>NORMAL</v>
      </c>
      <c r="U546" t="str">
        <f>IF(Table1[Power_Consumed_kWh]&gt;$P$4383,"ABNORMAL","NORMAL")</f>
        <v>NORMAL</v>
      </c>
      <c r="V546">
        <f>(Table1[[#This Row],[Target_Production_t]]/8)*Table1[[#This Row],[Downtime_hr]]</f>
        <v>2.6660249999999999</v>
      </c>
    </row>
    <row r="547" spans="1:22" x14ac:dyDescent="0.25">
      <c r="A547" s="1">
        <v>45703</v>
      </c>
      <c r="B547" s="1" t="str">
        <f>TEXT(Table1[[#This Row],[Date]],"mm")</f>
        <v>02</v>
      </c>
      <c r="C547" t="s">
        <v>17</v>
      </c>
      <c r="D547" t="s">
        <v>18</v>
      </c>
      <c r="E547">
        <v>43.79</v>
      </c>
      <c r="F547">
        <v>7.53</v>
      </c>
      <c r="G547">
        <v>0.47</v>
      </c>
      <c r="H547">
        <v>41.18</v>
      </c>
      <c r="I547">
        <v>40.67</v>
      </c>
      <c r="J547">
        <v>0.51</v>
      </c>
      <c r="K547">
        <v>98.77</v>
      </c>
      <c r="L547">
        <v>94.12</v>
      </c>
      <c r="M547">
        <v>98.29</v>
      </c>
      <c r="N547">
        <v>91.38</v>
      </c>
      <c r="O547">
        <v>34.15</v>
      </c>
      <c r="P547">
        <v>3346.99</v>
      </c>
      <c r="Q547" s="42">
        <f>Table1[[#This Row],[Steam_Consumed_t]]/Table1[[#This Row],[Production_t]]</f>
        <v>0.82928606119475468</v>
      </c>
      <c r="R547" s="37">
        <f>Table1[[#This Row],[Power_Consumed_kWh]]/Table1[[#This Row],[Production_t]]</f>
        <v>81.277076250607081</v>
      </c>
      <c r="S547" t="str">
        <f>IF(Table1[[#This Row],[Quality_pct]]&lt;96,"Below Spec","Ok")</f>
        <v>Ok</v>
      </c>
      <c r="T547" t="str">
        <f>IF(Table1[Steam_Consumed_t]&gt;$O$4383,"ABNORMAL","NORMAL")</f>
        <v>NORMAL</v>
      </c>
      <c r="U547" t="str">
        <f>IF(Table1[Power_Consumed_kWh]&gt;$P$4383,"ABNORMAL","NORMAL")</f>
        <v>NORMAL</v>
      </c>
      <c r="V547">
        <f>(Table1[[#This Row],[Target_Production_t]]/8)*Table1[[#This Row],[Downtime_hr]]</f>
        <v>2.5726624999999999</v>
      </c>
    </row>
    <row r="548" spans="1:22" x14ac:dyDescent="0.25">
      <c r="A548" s="1">
        <v>45703</v>
      </c>
      <c r="B548" s="1" t="str">
        <f>TEXT(Table1[[#This Row],[Date]],"mm")</f>
        <v>02</v>
      </c>
      <c r="C548" t="s">
        <v>23</v>
      </c>
      <c r="D548" t="s">
        <v>19</v>
      </c>
      <c r="E548">
        <v>45.19</v>
      </c>
      <c r="F548">
        <v>7.61</v>
      </c>
      <c r="G548">
        <v>0.39</v>
      </c>
      <c r="H548">
        <v>40.840000000000003</v>
      </c>
      <c r="I548">
        <v>40.56</v>
      </c>
      <c r="J548">
        <v>0.27</v>
      </c>
      <c r="K548">
        <v>99.33</v>
      </c>
      <c r="L548">
        <v>95.12</v>
      </c>
      <c r="M548">
        <v>99.24</v>
      </c>
      <c r="N548">
        <v>93.77</v>
      </c>
      <c r="O548">
        <v>7.22</v>
      </c>
      <c r="P548">
        <v>1780.84</v>
      </c>
      <c r="Q548" s="42">
        <f>Table1[[#This Row],[Steam_Consumed_t]]/Table1[[#This Row],[Production_t]]</f>
        <v>0.17678746327130263</v>
      </c>
      <c r="R548" s="37">
        <f>Table1[[#This Row],[Power_Consumed_kWh]]/Table1[[#This Row],[Production_t]]</f>
        <v>43.605288932419192</v>
      </c>
      <c r="S548" t="str">
        <f>IF(Table1[[#This Row],[Quality_pct]]&lt;96,"Below Spec","Ok")</f>
        <v>Ok</v>
      </c>
      <c r="T548" t="str">
        <f>IF(Table1[Steam_Consumed_t]&gt;$O$4383,"ABNORMAL","NORMAL")</f>
        <v>NORMAL</v>
      </c>
      <c r="U548" t="str">
        <f>IF(Table1[Power_Consumed_kWh]&gt;$P$4383,"ABNORMAL","NORMAL")</f>
        <v>NORMAL</v>
      </c>
      <c r="V548">
        <f>(Table1[[#This Row],[Target_Production_t]]/8)*Table1[[#This Row],[Downtime_hr]]</f>
        <v>2.2030124999999998</v>
      </c>
    </row>
    <row r="549" spans="1:22" x14ac:dyDescent="0.25">
      <c r="A549" s="1">
        <v>45703</v>
      </c>
      <c r="B549" s="1" t="str">
        <f>TEXT(Table1[[#This Row],[Date]],"mm")</f>
        <v>02</v>
      </c>
      <c r="C549" t="s">
        <v>17</v>
      </c>
      <c r="D549" t="s">
        <v>19</v>
      </c>
      <c r="E549">
        <v>43.13</v>
      </c>
      <c r="F549">
        <v>7.62</v>
      </c>
      <c r="G549">
        <v>0.38</v>
      </c>
      <c r="H549">
        <v>39.64</v>
      </c>
      <c r="I549">
        <v>39.450000000000003</v>
      </c>
      <c r="J549">
        <v>0.19</v>
      </c>
      <c r="K549">
        <v>99.52</v>
      </c>
      <c r="L549">
        <v>95.25</v>
      </c>
      <c r="M549">
        <v>92.81</v>
      </c>
      <c r="N549">
        <v>87.98</v>
      </c>
      <c r="O549">
        <v>34.03</v>
      </c>
      <c r="P549">
        <v>3442.87</v>
      </c>
      <c r="Q549" s="42">
        <f>Table1[[#This Row],[Steam_Consumed_t]]/Table1[[#This Row],[Production_t]]</f>
        <v>0.85847628657921293</v>
      </c>
      <c r="R549" s="37">
        <f>Table1[[#This Row],[Power_Consumed_kWh]]/Table1[[#This Row],[Production_t]]</f>
        <v>86.853430877901104</v>
      </c>
      <c r="S549" t="str">
        <f>IF(Table1[[#This Row],[Quality_pct]]&lt;96,"Below Spec","Ok")</f>
        <v>Ok</v>
      </c>
      <c r="T549" t="str">
        <f>IF(Table1[Steam_Consumed_t]&gt;$O$4383,"ABNORMAL","NORMAL")</f>
        <v>NORMAL</v>
      </c>
      <c r="U549" t="str">
        <f>IF(Table1[Power_Consumed_kWh]&gt;$P$4383,"ABNORMAL","NORMAL")</f>
        <v>NORMAL</v>
      </c>
      <c r="V549">
        <f>(Table1[[#This Row],[Target_Production_t]]/8)*Table1[[#This Row],[Downtime_hr]]</f>
        <v>2.0486750000000002</v>
      </c>
    </row>
    <row r="550" spans="1:22" x14ac:dyDescent="0.25">
      <c r="A550" s="1">
        <v>45703</v>
      </c>
      <c r="B550" s="1" t="str">
        <f>TEXT(Table1[[#This Row],[Date]],"mm")</f>
        <v>02</v>
      </c>
      <c r="C550" t="s">
        <v>23</v>
      </c>
      <c r="D550" t="s">
        <v>20</v>
      </c>
      <c r="E550">
        <v>43.81</v>
      </c>
      <c r="F550">
        <v>7.75</v>
      </c>
      <c r="G550">
        <v>0.25</v>
      </c>
      <c r="H550">
        <v>35.33</v>
      </c>
      <c r="I550">
        <v>34.85</v>
      </c>
      <c r="J550">
        <v>0.48</v>
      </c>
      <c r="K550">
        <v>98.63</v>
      </c>
      <c r="L550">
        <v>96.88</v>
      </c>
      <c r="M550">
        <v>91.6</v>
      </c>
      <c r="N550">
        <v>87.52</v>
      </c>
      <c r="O550">
        <v>3.59</v>
      </c>
      <c r="P550">
        <v>1406.07</v>
      </c>
      <c r="Q550" s="42">
        <f>Table1[[#This Row],[Steam_Consumed_t]]/Table1[[#This Row],[Production_t]]</f>
        <v>0.1016133597509199</v>
      </c>
      <c r="R550" s="37">
        <f>Table1[[#This Row],[Power_Consumed_kWh]]/Table1[[#This Row],[Production_t]]</f>
        <v>39.798188508349845</v>
      </c>
      <c r="S550" t="str">
        <f>IF(Table1[[#This Row],[Quality_pct]]&lt;96,"Below Spec","Ok")</f>
        <v>Ok</v>
      </c>
      <c r="T550" t="str">
        <f>IF(Table1[Steam_Consumed_t]&gt;$O$4383,"ABNORMAL","NORMAL")</f>
        <v>NORMAL</v>
      </c>
      <c r="U550" t="str">
        <f>IF(Table1[Power_Consumed_kWh]&gt;$P$4383,"ABNORMAL","NORMAL")</f>
        <v>NORMAL</v>
      </c>
      <c r="V550">
        <f>(Table1[[#This Row],[Target_Production_t]]/8)*Table1[[#This Row],[Downtime_hr]]</f>
        <v>1.3690625000000001</v>
      </c>
    </row>
    <row r="551" spans="1:22" x14ac:dyDescent="0.25">
      <c r="A551" s="1">
        <v>45703</v>
      </c>
      <c r="B551" s="1" t="str">
        <f>TEXT(Table1[[#This Row],[Date]],"mm")</f>
        <v>02</v>
      </c>
      <c r="C551" t="s">
        <v>21</v>
      </c>
      <c r="D551" t="s">
        <v>18</v>
      </c>
      <c r="E551">
        <v>39.619999999999997</v>
      </c>
      <c r="F551">
        <v>7.78</v>
      </c>
      <c r="G551">
        <v>0.22</v>
      </c>
      <c r="H551">
        <v>35.74</v>
      </c>
      <c r="I551">
        <v>35.11</v>
      </c>
      <c r="J551">
        <v>0.63</v>
      </c>
      <c r="K551">
        <v>98.24</v>
      </c>
      <c r="L551">
        <v>97.25</v>
      </c>
      <c r="M551">
        <v>90.77</v>
      </c>
      <c r="N551">
        <v>86.72</v>
      </c>
      <c r="O551">
        <v>51.81</v>
      </c>
      <c r="P551">
        <v>4252.95</v>
      </c>
      <c r="Q551" s="42">
        <f>Table1[[#This Row],[Steam_Consumed_t]]/Table1[[#This Row],[Production_t]]</f>
        <v>1.4496362618914382</v>
      </c>
      <c r="R551" s="37">
        <f>Table1[[#This Row],[Power_Consumed_kWh]]/Table1[[#This Row],[Production_t]]</f>
        <v>118.99692221600446</v>
      </c>
      <c r="S551" t="str">
        <f>IF(Table1[[#This Row],[Quality_pct]]&lt;96,"Below Spec","Ok")</f>
        <v>Ok</v>
      </c>
      <c r="T551" t="str">
        <f>IF(Table1[Steam_Consumed_t]&gt;$O$4383,"ABNORMAL","NORMAL")</f>
        <v>ABNORMAL</v>
      </c>
      <c r="U551" t="str">
        <f>IF(Table1[Power_Consumed_kWh]&gt;$P$4383,"ABNORMAL","NORMAL")</f>
        <v>ABNORMAL</v>
      </c>
      <c r="V551">
        <f>(Table1[[#This Row],[Target_Production_t]]/8)*Table1[[#This Row],[Downtime_hr]]</f>
        <v>1.08955</v>
      </c>
    </row>
    <row r="552" spans="1:22" x14ac:dyDescent="0.25">
      <c r="A552" s="1">
        <v>45703</v>
      </c>
      <c r="B552" s="1" t="str">
        <f>TEXT(Table1[[#This Row],[Date]],"mm")</f>
        <v>02</v>
      </c>
      <c r="C552" t="s">
        <v>22</v>
      </c>
      <c r="D552" t="s">
        <v>20</v>
      </c>
      <c r="E552">
        <v>35.840000000000003</v>
      </c>
      <c r="F552">
        <v>7.8</v>
      </c>
      <c r="G552">
        <v>0.2</v>
      </c>
      <c r="H552">
        <v>31.87</v>
      </c>
      <c r="I552">
        <v>31.21</v>
      </c>
      <c r="J552">
        <v>0.67</v>
      </c>
      <c r="K552">
        <v>97.91</v>
      </c>
      <c r="L552">
        <v>97.5</v>
      </c>
      <c r="M552">
        <v>90.04</v>
      </c>
      <c r="N552">
        <v>85.96</v>
      </c>
      <c r="O552">
        <v>34.65</v>
      </c>
      <c r="P552">
        <v>3048.39</v>
      </c>
      <c r="Q552" s="42">
        <f>Table1[[#This Row],[Steam_Consumed_t]]/Table1[[#This Row],[Production_t]]</f>
        <v>1.0872293693128332</v>
      </c>
      <c r="R552" s="37">
        <f>Table1[[#This Row],[Power_Consumed_kWh]]/Table1[[#This Row],[Production_t]]</f>
        <v>95.6507687480389</v>
      </c>
      <c r="S552" t="str">
        <f>IF(Table1[[#This Row],[Quality_pct]]&lt;96,"Below Spec","Ok")</f>
        <v>Ok</v>
      </c>
      <c r="T552" t="str">
        <f>IF(Table1[Steam_Consumed_t]&gt;$O$4383,"ABNORMAL","NORMAL")</f>
        <v>NORMAL</v>
      </c>
      <c r="U552" t="str">
        <f>IF(Table1[Power_Consumed_kWh]&gt;$P$4383,"ABNORMAL","NORMAL")</f>
        <v>NORMAL</v>
      </c>
      <c r="V552">
        <f>(Table1[[#This Row],[Target_Production_t]]/8)*Table1[[#This Row],[Downtime_hr]]</f>
        <v>0.89600000000000013</v>
      </c>
    </row>
    <row r="553" spans="1:22" x14ac:dyDescent="0.25">
      <c r="A553" s="1">
        <v>45703</v>
      </c>
      <c r="B553" s="1" t="str">
        <f>TEXT(Table1[[#This Row],[Date]],"mm")</f>
        <v>02</v>
      </c>
      <c r="C553" t="s">
        <v>23</v>
      </c>
      <c r="D553" t="s">
        <v>18</v>
      </c>
      <c r="E553">
        <v>45.87</v>
      </c>
      <c r="F553">
        <v>7.8</v>
      </c>
      <c r="G553">
        <v>0.2</v>
      </c>
      <c r="H553">
        <v>42.05</v>
      </c>
      <c r="I553">
        <v>41.43</v>
      </c>
      <c r="J553">
        <v>0.62</v>
      </c>
      <c r="K553">
        <v>98.53</v>
      </c>
      <c r="L553">
        <v>97.5</v>
      </c>
      <c r="M553">
        <v>97.49</v>
      </c>
      <c r="N553">
        <v>93.66</v>
      </c>
      <c r="O553">
        <v>7.65</v>
      </c>
      <c r="P553">
        <v>1678.32</v>
      </c>
      <c r="Q553" s="42">
        <f>Table1[[#This Row],[Steam_Consumed_t]]/Table1[[#This Row],[Production_t]]</f>
        <v>0.18192627824019028</v>
      </c>
      <c r="R553" s="37">
        <f>Table1[[#This Row],[Power_Consumed_kWh]]/Table1[[#This Row],[Production_t]]</f>
        <v>39.912485136741978</v>
      </c>
      <c r="S553" t="str">
        <f>IF(Table1[[#This Row],[Quality_pct]]&lt;96,"Below Spec","Ok")</f>
        <v>Ok</v>
      </c>
      <c r="T553" t="str">
        <f>IF(Table1[Steam_Consumed_t]&gt;$O$4383,"ABNORMAL","NORMAL")</f>
        <v>NORMAL</v>
      </c>
      <c r="U553" t="str">
        <f>IF(Table1[Power_Consumed_kWh]&gt;$P$4383,"ABNORMAL","NORMAL")</f>
        <v>NORMAL</v>
      </c>
      <c r="V553">
        <f>(Table1[[#This Row],[Target_Production_t]]/8)*Table1[[#This Row],[Downtime_hr]]</f>
        <v>1.1467499999999999</v>
      </c>
    </row>
    <row r="554" spans="1:22" x14ac:dyDescent="0.25">
      <c r="A554" s="1">
        <v>45704</v>
      </c>
      <c r="B554" s="1" t="str">
        <f>TEXT(Table1[[#This Row],[Date]],"mm")</f>
        <v>02</v>
      </c>
      <c r="C554" t="s">
        <v>22</v>
      </c>
      <c r="D554" t="s">
        <v>20</v>
      </c>
      <c r="E554">
        <v>36.21</v>
      </c>
      <c r="F554">
        <v>7.26</v>
      </c>
      <c r="G554">
        <v>0.74</v>
      </c>
      <c r="H554">
        <v>33.47</v>
      </c>
      <c r="I554">
        <v>32.630000000000003</v>
      </c>
      <c r="J554">
        <v>0.84</v>
      </c>
      <c r="K554">
        <v>97.48</v>
      </c>
      <c r="L554">
        <v>90.75</v>
      </c>
      <c r="M554">
        <v>93.29</v>
      </c>
      <c r="N554">
        <v>82.53</v>
      </c>
      <c r="O554">
        <v>36.590000000000003</v>
      </c>
      <c r="P554">
        <v>3297.63</v>
      </c>
      <c r="Q554" s="42">
        <f>Table1[[#This Row],[Steam_Consumed_t]]/Table1[[#This Row],[Production_t]]</f>
        <v>1.0932178069913356</v>
      </c>
      <c r="R554" s="37">
        <f>Table1[[#This Row],[Power_Consumed_kWh]]/Table1[[#This Row],[Production_t]]</f>
        <v>98.524947714371081</v>
      </c>
      <c r="S554" t="str">
        <f>IF(Table1[[#This Row],[Quality_pct]]&lt;96,"Below Spec","Ok")</f>
        <v>Ok</v>
      </c>
      <c r="T554" t="str">
        <f>IF(Table1[Steam_Consumed_t]&gt;$O$4383,"ABNORMAL","NORMAL")</f>
        <v>NORMAL</v>
      </c>
      <c r="U554" t="str">
        <f>IF(Table1[Power_Consumed_kWh]&gt;$P$4383,"ABNORMAL","NORMAL")</f>
        <v>NORMAL</v>
      </c>
      <c r="V554">
        <f>(Table1[[#This Row],[Target_Production_t]]/8)*Table1[[#This Row],[Downtime_hr]]</f>
        <v>3.3494250000000001</v>
      </c>
    </row>
    <row r="555" spans="1:22" x14ac:dyDescent="0.25">
      <c r="A555" s="1">
        <v>45704</v>
      </c>
      <c r="B555" s="1" t="str">
        <f>TEXT(Table1[[#This Row],[Date]],"mm")</f>
        <v>02</v>
      </c>
      <c r="C555" t="s">
        <v>23</v>
      </c>
      <c r="D555" t="s">
        <v>19</v>
      </c>
      <c r="E555">
        <v>45.65</v>
      </c>
      <c r="F555">
        <v>7.47</v>
      </c>
      <c r="G555">
        <v>0.53</v>
      </c>
      <c r="H555">
        <v>40.61</v>
      </c>
      <c r="I555">
        <v>40.61</v>
      </c>
      <c r="J555">
        <v>0</v>
      </c>
      <c r="K555">
        <v>100</v>
      </c>
      <c r="L555">
        <v>93.38</v>
      </c>
      <c r="M555">
        <v>96.11</v>
      </c>
      <c r="N555">
        <v>89.74</v>
      </c>
      <c r="O555">
        <v>1.98</v>
      </c>
      <c r="P555">
        <v>1777.42</v>
      </c>
      <c r="Q555" s="42">
        <f>Table1[[#This Row],[Steam_Consumed_t]]/Table1[[#This Row],[Production_t]]</f>
        <v>4.8756463925141588E-2</v>
      </c>
      <c r="R555" s="37">
        <f>Table1[[#This Row],[Power_Consumed_kWh]]/Table1[[#This Row],[Production_t]]</f>
        <v>43.768037429204632</v>
      </c>
      <c r="S555" t="str">
        <f>IF(Table1[[#This Row],[Quality_pct]]&lt;96,"Below Spec","Ok")</f>
        <v>Ok</v>
      </c>
      <c r="T555" t="str">
        <f>IF(Table1[Steam_Consumed_t]&gt;$O$4383,"ABNORMAL","NORMAL")</f>
        <v>NORMAL</v>
      </c>
      <c r="U555" t="str">
        <f>IF(Table1[Power_Consumed_kWh]&gt;$P$4383,"ABNORMAL","NORMAL")</f>
        <v>NORMAL</v>
      </c>
      <c r="V555">
        <f>(Table1[[#This Row],[Target_Production_t]]/8)*Table1[[#This Row],[Downtime_hr]]</f>
        <v>3.0243125000000002</v>
      </c>
    </row>
    <row r="556" spans="1:22" x14ac:dyDescent="0.25">
      <c r="A556" s="1">
        <v>45704</v>
      </c>
      <c r="B556" s="1" t="str">
        <f>TEXT(Table1[[#This Row],[Date]],"mm")</f>
        <v>02</v>
      </c>
      <c r="C556" t="s">
        <v>23</v>
      </c>
      <c r="D556" t="s">
        <v>20</v>
      </c>
      <c r="E556">
        <v>44.26</v>
      </c>
      <c r="F556">
        <v>7.47</v>
      </c>
      <c r="G556">
        <v>0.53</v>
      </c>
      <c r="H556">
        <v>42.71</v>
      </c>
      <c r="I556">
        <v>41.86</v>
      </c>
      <c r="J556">
        <v>0.85</v>
      </c>
      <c r="K556">
        <v>98.01</v>
      </c>
      <c r="L556">
        <v>93.38</v>
      </c>
      <c r="M556">
        <v>93.48</v>
      </c>
      <c r="N556">
        <v>85.55</v>
      </c>
      <c r="O556">
        <v>7.22</v>
      </c>
      <c r="P556">
        <v>1960.03</v>
      </c>
      <c r="Q556" s="42">
        <f>Table1[[#This Row],[Steam_Consumed_t]]/Table1[[#This Row],[Production_t]]</f>
        <v>0.16904706157808475</v>
      </c>
      <c r="R556" s="37">
        <f>Table1[[#This Row],[Power_Consumed_kWh]]/Table1[[#This Row],[Production_t]]</f>
        <v>45.891594474361973</v>
      </c>
      <c r="S556" t="str">
        <f>IF(Table1[[#This Row],[Quality_pct]]&lt;96,"Below Spec","Ok")</f>
        <v>Ok</v>
      </c>
      <c r="T556" t="str">
        <f>IF(Table1[Steam_Consumed_t]&gt;$O$4383,"ABNORMAL","NORMAL")</f>
        <v>NORMAL</v>
      </c>
      <c r="U556" t="str">
        <f>IF(Table1[Power_Consumed_kWh]&gt;$P$4383,"ABNORMAL","NORMAL")</f>
        <v>NORMAL</v>
      </c>
      <c r="V556">
        <f>(Table1[[#This Row],[Target_Production_t]]/8)*Table1[[#This Row],[Downtime_hr]]</f>
        <v>2.9322249999999999</v>
      </c>
    </row>
    <row r="557" spans="1:22" x14ac:dyDescent="0.25">
      <c r="A557" s="1">
        <v>45704</v>
      </c>
      <c r="B557" s="1" t="str">
        <f>TEXT(Table1[[#This Row],[Date]],"mm")</f>
        <v>02</v>
      </c>
      <c r="C557" t="s">
        <v>21</v>
      </c>
      <c r="D557" t="s">
        <v>20</v>
      </c>
      <c r="E557">
        <v>38.22</v>
      </c>
      <c r="F557">
        <v>7.54</v>
      </c>
      <c r="G557">
        <v>0.46</v>
      </c>
      <c r="H557">
        <v>33.07</v>
      </c>
      <c r="I557">
        <v>32.36</v>
      </c>
      <c r="J557">
        <v>0.7</v>
      </c>
      <c r="K557">
        <v>97.87</v>
      </c>
      <c r="L557">
        <v>94.25</v>
      </c>
      <c r="M557">
        <v>91.63</v>
      </c>
      <c r="N557">
        <v>84.52</v>
      </c>
      <c r="O557">
        <v>46.92</v>
      </c>
      <c r="P557">
        <v>3857.25</v>
      </c>
      <c r="Q557" s="42">
        <f>Table1[[#This Row],[Steam_Consumed_t]]/Table1[[#This Row],[Production_t]]</f>
        <v>1.4188085878439674</v>
      </c>
      <c r="R557" s="37">
        <f>Table1[[#This Row],[Power_Consumed_kWh]]/Table1[[#This Row],[Production_t]]</f>
        <v>116.63894768672513</v>
      </c>
      <c r="S557" t="str">
        <f>IF(Table1[[#This Row],[Quality_pct]]&lt;96,"Below Spec","Ok")</f>
        <v>Ok</v>
      </c>
      <c r="T557" t="str">
        <f>IF(Table1[Steam_Consumed_t]&gt;$O$4383,"ABNORMAL","NORMAL")</f>
        <v>NORMAL</v>
      </c>
      <c r="U557" t="str">
        <f>IF(Table1[Power_Consumed_kWh]&gt;$P$4383,"ABNORMAL","NORMAL")</f>
        <v>NORMAL</v>
      </c>
      <c r="V557">
        <f>(Table1[[#This Row],[Target_Production_t]]/8)*Table1[[#This Row],[Downtime_hr]]</f>
        <v>2.1976499999999999</v>
      </c>
    </row>
    <row r="558" spans="1:22" x14ac:dyDescent="0.25">
      <c r="A558" s="1">
        <v>45704</v>
      </c>
      <c r="B558" s="1" t="str">
        <f>TEXT(Table1[[#This Row],[Date]],"mm")</f>
        <v>02</v>
      </c>
      <c r="C558" t="s">
        <v>17</v>
      </c>
      <c r="D558" t="s">
        <v>20</v>
      </c>
      <c r="E558">
        <v>42.25</v>
      </c>
      <c r="F558">
        <v>7.55</v>
      </c>
      <c r="G558">
        <v>0.45</v>
      </c>
      <c r="H558">
        <v>33.08</v>
      </c>
      <c r="I558">
        <v>32.35</v>
      </c>
      <c r="J558">
        <v>0.72</v>
      </c>
      <c r="K558">
        <v>97.81</v>
      </c>
      <c r="L558">
        <v>94.38</v>
      </c>
      <c r="M558">
        <v>98.63</v>
      </c>
      <c r="N558">
        <v>91.04</v>
      </c>
      <c r="O558">
        <v>28.94</v>
      </c>
      <c r="P558">
        <v>2541.1799999999998</v>
      </c>
      <c r="Q558" s="42">
        <f>Table1[[#This Row],[Steam_Consumed_t]]/Table1[[#This Row],[Production_t]]</f>
        <v>0.8748488512696494</v>
      </c>
      <c r="R558" s="37">
        <f>Table1[[#This Row],[Power_Consumed_kWh]]/Table1[[#This Row],[Production_t]]</f>
        <v>76.819226118500609</v>
      </c>
      <c r="S558" t="str">
        <f>IF(Table1[[#This Row],[Quality_pct]]&lt;96,"Below Spec","Ok")</f>
        <v>Ok</v>
      </c>
      <c r="T558" t="str">
        <f>IF(Table1[Steam_Consumed_t]&gt;$O$4383,"ABNORMAL","NORMAL")</f>
        <v>NORMAL</v>
      </c>
      <c r="U558" t="str">
        <f>IF(Table1[Power_Consumed_kWh]&gt;$P$4383,"ABNORMAL","NORMAL")</f>
        <v>NORMAL</v>
      </c>
      <c r="V558">
        <f>(Table1[[#This Row],[Target_Production_t]]/8)*Table1[[#This Row],[Downtime_hr]]</f>
        <v>2.3765624999999999</v>
      </c>
    </row>
    <row r="559" spans="1:22" x14ac:dyDescent="0.25">
      <c r="A559" s="1">
        <v>45704</v>
      </c>
      <c r="B559" s="1" t="str">
        <f>TEXT(Table1[[#This Row],[Date]],"mm")</f>
        <v>02</v>
      </c>
      <c r="C559" t="s">
        <v>17</v>
      </c>
      <c r="D559" t="s">
        <v>18</v>
      </c>
      <c r="E559">
        <v>44.24</v>
      </c>
      <c r="F559">
        <v>7.62</v>
      </c>
      <c r="G559">
        <v>0.38</v>
      </c>
      <c r="H559">
        <v>37.799999999999997</v>
      </c>
      <c r="I559">
        <v>36.99</v>
      </c>
      <c r="J559">
        <v>0.8</v>
      </c>
      <c r="K559">
        <v>97.88</v>
      </c>
      <c r="L559">
        <v>95.25</v>
      </c>
      <c r="M559">
        <v>97.1</v>
      </c>
      <c r="N559">
        <v>90.53</v>
      </c>
      <c r="O559">
        <v>30.02</v>
      </c>
      <c r="P559">
        <v>3158.54</v>
      </c>
      <c r="Q559" s="42">
        <f>Table1[[#This Row],[Steam_Consumed_t]]/Table1[[#This Row],[Production_t]]</f>
        <v>0.79417989417989421</v>
      </c>
      <c r="R559" s="37">
        <f>Table1[[#This Row],[Power_Consumed_kWh]]/Table1[[#This Row],[Production_t]]</f>
        <v>83.559259259259264</v>
      </c>
      <c r="S559" t="str">
        <f>IF(Table1[[#This Row],[Quality_pct]]&lt;96,"Below Spec","Ok")</f>
        <v>Ok</v>
      </c>
      <c r="T559" t="str">
        <f>IF(Table1[Steam_Consumed_t]&gt;$O$4383,"ABNORMAL","NORMAL")</f>
        <v>NORMAL</v>
      </c>
      <c r="U559" t="str">
        <f>IF(Table1[Power_Consumed_kWh]&gt;$P$4383,"ABNORMAL","NORMAL")</f>
        <v>NORMAL</v>
      </c>
      <c r="V559">
        <f>(Table1[[#This Row],[Target_Production_t]]/8)*Table1[[#This Row],[Downtime_hr]]</f>
        <v>2.1013999999999999</v>
      </c>
    </row>
    <row r="560" spans="1:22" x14ac:dyDescent="0.25">
      <c r="A560" s="1">
        <v>45704</v>
      </c>
      <c r="B560" s="1" t="str">
        <f>TEXT(Table1[[#This Row],[Date]],"mm")</f>
        <v>02</v>
      </c>
      <c r="C560" t="s">
        <v>22</v>
      </c>
      <c r="D560" t="s">
        <v>19</v>
      </c>
      <c r="E560">
        <v>37.35</v>
      </c>
      <c r="F560">
        <v>7.68</v>
      </c>
      <c r="G560">
        <v>0.32</v>
      </c>
      <c r="H560">
        <v>32.61</v>
      </c>
      <c r="I560">
        <v>31.92</v>
      </c>
      <c r="J560">
        <v>0.69</v>
      </c>
      <c r="K560">
        <v>97.88</v>
      </c>
      <c r="L560">
        <v>96</v>
      </c>
      <c r="M560">
        <v>95.35</v>
      </c>
      <c r="N560">
        <v>89.59</v>
      </c>
      <c r="O560">
        <v>35.21</v>
      </c>
      <c r="P560">
        <v>3140.46</v>
      </c>
      <c r="Q560" s="42">
        <f>Table1[[#This Row],[Steam_Consumed_t]]/Table1[[#This Row],[Production_t]]</f>
        <v>1.0797301441275682</v>
      </c>
      <c r="R560" s="37">
        <f>Table1[[#This Row],[Power_Consumed_kWh]]/Table1[[#This Row],[Production_t]]</f>
        <v>96.303587856485748</v>
      </c>
      <c r="S560" t="str">
        <f>IF(Table1[[#This Row],[Quality_pct]]&lt;96,"Below Spec","Ok")</f>
        <v>Ok</v>
      </c>
      <c r="T560" t="str">
        <f>IF(Table1[Steam_Consumed_t]&gt;$O$4383,"ABNORMAL","NORMAL")</f>
        <v>NORMAL</v>
      </c>
      <c r="U560" t="str">
        <f>IF(Table1[Power_Consumed_kWh]&gt;$P$4383,"ABNORMAL","NORMAL")</f>
        <v>NORMAL</v>
      </c>
      <c r="V560">
        <f>(Table1[[#This Row],[Target_Production_t]]/8)*Table1[[#This Row],[Downtime_hr]]</f>
        <v>1.494</v>
      </c>
    </row>
    <row r="561" spans="1:22" x14ac:dyDescent="0.25">
      <c r="A561" s="1">
        <v>45704</v>
      </c>
      <c r="B561" s="1" t="str">
        <f>TEXT(Table1[[#This Row],[Date]],"mm")</f>
        <v>02</v>
      </c>
      <c r="C561" t="s">
        <v>21</v>
      </c>
      <c r="D561" t="s">
        <v>19</v>
      </c>
      <c r="E561">
        <v>39.42</v>
      </c>
      <c r="F561">
        <v>7.71</v>
      </c>
      <c r="G561">
        <v>0.28999999999999998</v>
      </c>
      <c r="H561">
        <v>35.99</v>
      </c>
      <c r="I561">
        <v>35.82</v>
      </c>
      <c r="J561">
        <v>0.17</v>
      </c>
      <c r="K561">
        <v>99.54</v>
      </c>
      <c r="L561">
        <v>96.38</v>
      </c>
      <c r="M561">
        <v>94.84</v>
      </c>
      <c r="N561">
        <v>90.98</v>
      </c>
      <c r="O561">
        <v>52.57</v>
      </c>
      <c r="P561">
        <v>4355.83</v>
      </c>
      <c r="Q561" s="42">
        <f>Table1[[#This Row],[Steam_Consumed_t]]/Table1[[#This Row],[Production_t]]</f>
        <v>1.460683523200889</v>
      </c>
      <c r="R561" s="37">
        <f>Table1[[#This Row],[Power_Consumed_kWh]]/Table1[[#This Row],[Production_t]]</f>
        <v>121.02889691580994</v>
      </c>
      <c r="S561" t="str">
        <f>IF(Table1[[#This Row],[Quality_pct]]&lt;96,"Below Spec","Ok")</f>
        <v>Ok</v>
      </c>
      <c r="T561" t="str">
        <f>IF(Table1[Steam_Consumed_t]&gt;$O$4383,"ABNORMAL","NORMAL")</f>
        <v>ABNORMAL</v>
      </c>
      <c r="U561" t="str">
        <f>IF(Table1[Power_Consumed_kWh]&gt;$P$4383,"ABNORMAL","NORMAL")</f>
        <v>ABNORMAL</v>
      </c>
      <c r="V561">
        <f>(Table1[[#This Row],[Target_Production_t]]/8)*Table1[[#This Row],[Downtime_hr]]</f>
        <v>1.4289749999999999</v>
      </c>
    </row>
    <row r="562" spans="1:22" x14ac:dyDescent="0.25">
      <c r="A562" s="1">
        <v>45704</v>
      </c>
      <c r="B562" s="1" t="str">
        <f>TEXT(Table1[[#This Row],[Date]],"mm")</f>
        <v>02</v>
      </c>
      <c r="C562" t="s">
        <v>17</v>
      </c>
      <c r="D562" t="s">
        <v>19</v>
      </c>
      <c r="E562">
        <v>43.57</v>
      </c>
      <c r="F562">
        <v>7.75</v>
      </c>
      <c r="G562">
        <v>0.25</v>
      </c>
      <c r="H562">
        <v>41.07</v>
      </c>
      <c r="I562">
        <v>39.799999999999997</v>
      </c>
      <c r="J562">
        <v>1.26</v>
      </c>
      <c r="K562">
        <v>96.92</v>
      </c>
      <c r="L562">
        <v>96.88</v>
      </c>
      <c r="M562">
        <v>97.31</v>
      </c>
      <c r="N562">
        <v>91.37</v>
      </c>
      <c r="O562">
        <v>35.28</v>
      </c>
      <c r="P562">
        <v>3371.91</v>
      </c>
      <c r="Q562" s="42">
        <f>Table1[[#This Row],[Steam_Consumed_t]]/Table1[[#This Row],[Production_t]]</f>
        <v>0.8590211833455077</v>
      </c>
      <c r="R562" s="37">
        <f>Table1[[#This Row],[Power_Consumed_kWh]]/Table1[[#This Row],[Production_t]]</f>
        <v>82.101533966398833</v>
      </c>
      <c r="S562" t="str">
        <f>IF(Table1[[#This Row],[Quality_pct]]&lt;96,"Below Spec","Ok")</f>
        <v>Ok</v>
      </c>
      <c r="T562" t="str">
        <f>IF(Table1[Steam_Consumed_t]&gt;$O$4383,"ABNORMAL","NORMAL")</f>
        <v>NORMAL</v>
      </c>
      <c r="U562" t="str">
        <f>IF(Table1[Power_Consumed_kWh]&gt;$P$4383,"ABNORMAL","NORMAL")</f>
        <v>NORMAL</v>
      </c>
      <c r="V562">
        <f>(Table1[[#This Row],[Target_Production_t]]/8)*Table1[[#This Row],[Downtime_hr]]</f>
        <v>1.3615625</v>
      </c>
    </row>
    <row r="563" spans="1:22" x14ac:dyDescent="0.25">
      <c r="A563" s="1">
        <v>45704</v>
      </c>
      <c r="B563" s="1" t="str">
        <f>TEXT(Table1[[#This Row],[Date]],"mm")</f>
        <v>02</v>
      </c>
      <c r="C563" t="s">
        <v>21</v>
      </c>
      <c r="D563" t="s">
        <v>18</v>
      </c>
      <c r="E563">
        <v>40.03</v>
      </c>
      <c r="F563">
        <v>7.89</v>
      </c>
      <c r="G563">
        <v>0.11</v>
      </c>
      <c r="H563">
        <v>31.39</v>
      </c>
      <c r="I563">
        <v>30.66</v>
      </c>
      <c r="J563">
        <v>0.73</v>
      </c>
      <c r="K563">
        <v>97.68</v>
      </c>
      <c r="L563">
        <v>98.62</v>
      </c>
      <c r="M563">
        <v>94.04</v>
      </c>
      <c r="N563">
        <v>90.6</v>
      </c>
      <c r="O563">
        <v>45.72</v>
      </c>
      <c r="P563">
        <v>3720.02</v>
      </c>
      <c r="Q563" s="42">
        <f>Table1[[#This Row],[Steam_Consumed_t]]/Table1[[#This Row],[Production_t]]</f>
        <v>1.4565148136349155</v>
      </c>
      <c r="R563" s="37">
        <f>Table1[[#This Row],[Power_Consumed_kWh]]/Table1[[#This Row],[Production_t]]</f>
        <v>118.50971647021345</v>
      </c>
      <c r="S563" t="str">
        <f>IF(Table1[[#This Row],[Quality_pct]]&lt;96,"Below Spec","Ok")</f>
        <v>Ok</v>
      </c>
      <c r="T563" t="str">
        <f>IF(Table1[Steam_Consumed_t]&gt;$O$4383,"ABNORMAL","NORMAL")</f>
        <v>NORMAL</v>
      </c>
      <c r="U563" t="str">
        <f>IF(Table1[Power_Consumed_kWh]&gt;$P$4383,"ABNORMAL","NORMAL")</f>
        <v>NORMAL</v>
      </c>
      <c r="V563">
        <f>(Table1[[#This Row],[Target_Production_t]]/8)*Table1[[#This Row],[Downtime_hr]]</f>
        <v>0.55041249999999997</v>
      </c>
    </row>
    <row r="564" spans="1:22" x14ac:dyDescent="0.25">
      <c r="A564" s="1">
        <v>45704</v>
      </c>
      <c r="B564" s="1" t="str">
        <f>TEXT(Table1[[#This Row],[Date]],"mm")</f>
        <v>02</v>
      </c>
      <c r="C564" t="s">
        <v>22</v>
      </c>
      <c r="D564" t="s">
        <v>18</v>
      </c>
      <c r="E564">
        <v>37.92</v>
      </c>
      <c r="F564">
        <v>7.89</v>
      </c>
      <c r="G564">
        <v>0.11</v>
      </c>
      <c r="H564">
        <v>37.29</v>
      </c>
      <c r="I564">
        <v>36.15</v>
      </c>
      <c r="J564">
        <v>1.1399999999999999</v>
      </c>
      <c r="K564">
        <v>96.94</v>
      </c>
      <c r="L564">
        <v>98.62</v>
      </c>
      <c r="M564">
        <v>97.89</v>
      </c>
      <c r="N564">
        <v>93.59</v>
      </c>
      <c r="O564">
        <v>41.92</v>
      </c>
      <c r="P564">
        <v>3489.79</v>
      </c>
      <c r="Q564" s="42">
        <f>Table1[[#This Row],[Steam_Consumed_t]]/Table1[[#This Row],[Production_t]]</f>
        <v>1.1241619737194959</v>
      </c>
      <c r="R564" s="37">
        <f>Table1[[#This Row],[Power_Consumed_kWh]]/Table1[[#This Row],[Production_t]]</f>
        <v>93.585143470099226</v>
      </c>
      <c r="S564" t="str">
        <f>IF(Table1[[#This Row],[Quality_pct]]&lt;96,"Below Spec","Ok")</f>
        <v>Ok</v>
      </c>
      <c r="T564" t="str">
        <f>IF(Table1[Steam_Consumed_t]&gt;$O$4383,"ABNORMAL","NORMAL")</f>
        <v>NORMAL</v>
      </c>
      <c r="U564" t="str">
        <f>IF(Table1[Power_Consumed_kWh]&gt;$P$4383,"ABNORMAL","NORMAL")</f>
        <v>NORMAL</v>
      </c>
      <c r="V564">
        <f>(Table1[[#This Row],[Target_Production_t]]/8)*Table1[[#This Row],[Downtime_hr]]</f>
        <v>0.52139999999999997</v>
      </c>
    </row>
    <row r="565" spans="1:22" x14ac:dyDescent="0.25">
      <c r="A565" s="1">
        <v>45704</v>
      </c>
      <c r="B565" s="1" t="str">
        <f>TEXT(Table1[[#This Row],[Date]],"mm")</f>
        <v>02</v>
      </c>
      <c r="C565" t="s">
        <v>23</v>
      </c>
      <c r="D565" t="s">
        <v>18</v>
      </c>
      <c r="E565">
        <v>46.35</v>
      </c>
      <c r="F565">
        <v>7.9</v>
      </c>
      <c r="G565">
        <v>0.1</v>
      </c>
      <c r="H565">
        <v>43.81</v>
      </c>
      <c r="I565">
        <v>43.81</v>
      </c>
      <c r="J565">
        <v>0</v>
      </c>
      <c r="K565">
        <v>100</v>
      </c>
      <c r="L565">
        <v>98.75</v>
      </c>
      <c r="M565">
        <v>98.96</v>
      </c>
      <c r="N565">
        <v>97.72</v>
      </c>
      <c r="O565">
        <v>5.69</v>
      </c>
      <c r="P565">
        <v>1913.75</v>
      </c>
      <c r="Q565" s="42">
        <f>Table1[[#This Row],[Steam_Consumed_t]]/Table1[[#This Row],[Production_t]]</f>
        <v>0.12987902305409724</v>
      </c>
      <c r="R565" s="37">
        <f>Table1[[#This Row],[Power_Consumed_kWh]]/Table1[[#This Row],[Production_t]]</f>
        <v>43.68294909837936</v>
      </c>
      <c r="S565" t="str">
        <f>IF(Table1[[#This Row],[Quality_pct]]&lt;96,"Below Spec","Ok")</f>
        <v>Ok</v>
      </c>
      <c r="T565" t="str">
        <f>IF(Table1[Steam_Consumed_t]&gt;$O$4383,"ABNORMAL","NORMAL")</f>
        <v>NORMAL</v>
      </c>
      <c r="U565" t="str">
        <f>IF(Table1[Power_Consumed_kWh]&gt;$P$4383,"ABNORMAL","NORMAL")</f>
        <v>NORMAL</v>
      </c>
      <c r="V565">
        <f>(Table1[[#This Row],[Target_Production_t]]/8)*Table1[[#This Row],[Downtime_hr]]</f>
        <v>0.57937500000000008</v>
      </c>
    </row>
    <row r="566" spans="1:22" x14ac:dyDescent="0.25">
      <c r="A566" s="1">
        <v>45705</v>
      </c>
      <c r="B566" s="1" t="str">
        <f>TEXT(Table1[[#This Row],[Date]],"mm")</f>
        <v>02</v>
      </c>
      <c r="C566" t="s">
        <v>17</v>
      </c>
      <c r="D566" t="s">
        <v>20</v>
      </c>
      <c r="E566">
        <v>41.86</v>
      </c>
      <c r="F566">
        <v>6.87</v>
      </c>
      <c r="G566">
        <v>1.1299999999999999</v>
      </c>
      <c r="H566">
        <v>35.020000000000003</v>
      </c>
      <c r="I566">
        <v>34.65</v>
      </c>
      <c r="J566">
        <v>0.37</v>
      </c>
      <c r="K566">
        <v>98.94</v>
      </c>
      <c r="L566">
        <v>85.88</v>
      </c>
      <c r="M566">
        <v>98.45</v>
      </c>
      <c r="N566">
        <v>83.65</v>
      </c>
      <c r="O566">
        <v>30.05</v>
      </c>
      <c r="P566">
        <v>2844.36</v>
      </c>
      <c r="Q566" s="42">
        <f>Table1[[#This Row],[Steam_Consumed_t]]/Table1[[#This Row],[Production_t]]</f>
        <v>0.8580810965162764</v>
      </c>
      <c r="R566" s="37">
        <f>Table1[[#This Row],[Power_Consumed_kWh]]/Table1[[#This Row],[Production_t]]</f>
        <v>81.221016561964589</v>
      </c>
      <c r="S566" t="str">
        <f>IF(Table1[[#This Row],[Quality_pct]]&lt;96,"Below Spec","Ok")</f>
        <v>Ok</v>
      </c>
      <c r="T566" t="str">
        <f>IF(Table1[Steam_Consumed_t]&gt;$O$4383,"ABNORMAL","NORMAL")</f>
        <v>NORMAL</v>
      </c>
      <c r="U566" t="str">
        <f>IF(Table1[Power_Consumed_kWh]&gt;$P$4383,"ABNORMAL","NORMAL")</f>
        <v>NORMAL</v>
      </c>
      <c r="V566">
        <f>(Table1[[#This Row],[Target_Production_t]]/8)*Table1[[#This Row],[Downtime_hr]]</f>
        <v>5.9127249999999991</v>
      </c>
    </row>
    <row r="567" spans="1:22" x14ac:dyDescent="0.25">
      <c r="A567" s="1">
        <v>45705</v>
      </c>
      <c r="B567" s="1" t="str">
        <f>TEXT(Table1[[#This Row],[Date]],"mm")</f>
        <v>02</v>
      </c>
      <c r="C567" t="s">
        <v>22</v>
      </c>
      <c r="D567" t="s">
        <v>18</v>
      </c>
      <c r="E567">
        <v>37.57</v>
      </c>
      <c r="F567">
        <v>7.31</v>
      </c>
      <c r="G567">
        <v>0.69</v>
      </c>
      <c r="H567">
        <v>32.25</v>
      </c>
      <c r="I567">
        <v>31.51</v>
      </c>
      <c r="J567">
        <v>0.74</v>
      </c>
      <c r="K567">
        <v>97.72</v>
      </c>
      <c r="L567">
        <v>91.38</v>
      </c>
      <c r="M567">
        <v>96.12</v>
      </c>
      <c r="N567">
        <v>85.83</v>
      </c>
      <c r="O567">
        <v>36.270000000000003</v>
      </c>
      <c r="P567">
        <v>3052.17</v>
      </c>
      <c r="Q567" s="42">
        <f>Table1[[#This Row],[Steam_Consumed_t]]/Table1[[#This Row],[Production_t]]</f>
        <v>1.1246511627906979</v>
      </c>
      <c r="R567" s="37">
        <f>Table1[[#This Row],[Power_Consumed_kWh]]/Table1[[#This Row],[Production_t]]</f>
        <v>94.640930232558148</v>
      </c>
      <c r="S567" t="str">
        <f>IF(Table1[[#This Row],[Quality_pct]]&lt;96,"Below Spec","Ok")</f>
        <v>Ok</v>
      </c>
      <c r="T567" t="str">
        <f>IF(Table1[Steam_Consumed_t]&gt;$O$4383,"ABNORMAL","NORMAL")</f>
        <v>NORMAL</v>
      </c>
      <c r="U567" t="str">
        <f>IF(Table1[Power_Consumed_kWh]&gt;$P$4383,"ABNORMAL","NORMAL")</f>
        <v>NORMAL</v>
      </c>
      <c r="V567">
        <f>(Table1[[#This Row],[Target_Production_t]]/8)*Table1[[#This Row],[Downtime_hr]]</f>
        <v>3.2404124999999997</v>
      </c>
    </row>
    <row r="568" spans="1:22" x14ac:dyDescent="0.25">
      <c r="A568" s="1">
        <v>45705</v>
      </c>
      <c r="B568" s="1" t="str">
        <f>TEXT(Table1[[#This Row],[Date]],"mm")</f>
        <v>02</v>
      </c>
      <c r="C568" t="s">
        <v>21</v>
      </c>
      <c r="D568" t="s">
        <v>19</v>
      </c>
      <c r="E568">
        <v>39.06</v>
      </c>
      <c r="F568">
        <v>7.35</v>
      </c>
      <c r="G568">
        <v>0.65</v>
      </c>
      <c r="H568">
        <v>31.94</v>
      </c>
      <c r="I568">
        <v>31.55</v>
      </c>
      <c r="J568">
        <v>0.39</v>
      </c>
      <c r="K568">
        <v>98.77</v>
      </c>
      <c r="L568">
        <v>91.88</v>
      </c>
      <c r="M568">
        <v>95.19</v>
      </c>
      <c r="N568">
        <v>86.38</v>
      </c>
      <c r="O568">
        <v>47.57</v>
      </c>
      <c r="P568">
        <v>3748.15</v>
      </c>
      <c r="Q568" s="42">
        <f>Table1[[#This Row],[Steam_Consumed_t]]/Table1[[#This Row],[Production_t]]</f>
        <v>1.489355040701315</v>
      </c>
      <c r="R568" s="37">
        <f>Table1[[#This Row],[Power_Consumed_kWh]]/Table1[[#This Row],[Production_t]]</f>
        <v>117.34971822166563</v>
      </c>
      <c r="S568" t="str">
        <f>IF(Table1[[#This Row],[Quality_pct]]&lt;96,"Below Spec","Ok")</f>
        <v>Ok</v>
      </c>
      <c r="T568" t="str">
        <f>IF(Table1[Steam_Consumed_t]&gt;$O$4383,"ABNORMAL","NORMAL")</f>
        <v>NORMAL</v>
      </c>
      <c r="U568" t="str">
        <f>IF(Table1[Power_Consumed_kWh]&gt;$P$4383,"ABNORMAL","NORMAL")</f>
        <v>NORMAL</v>
      </c>
      <c r="V568">
        <f>(Table1[[#This Row],[Target_Production_t]]/8)*Table1[[#This Row],[Downtime_hr]]</f>
        <v>3.1736250000000004</v>
      </c>
    </row>
    <row r="569" spans="1:22" x14ac:dyDescent="0.25">
      <c r="A569" s="1">
        <v>45705</v>
      </c>
      <c r="B569" s="1" t="str">
        <f>TEXT(Table1[[#This Row],[Date]],"mm")</f>
        <v>02</v>
      </c>
      <c r="C569" t="s">
        <v>21</v>
      </c>
      <c r="D569" t="s">
        <v>20</v>
      </c>
      <c r="E569">
        <v>37.869999999999997</v>
      </c>
      <c r="F569">
        <v>7.37</v>
      </c>
      <c r="G569">
        <v>0.63</v>
      </c>
      <c r="H569">
        <v>32.979999999999997</v>
      </c>
      <c r="I569">
        <v>32.47</v>
      </c>
      <c r="J569">
        <v>0.5</v>
      </c>
      <c r="K569">
        <v>98.48</v>
      </c>
      <c r="L569">
        <v>92.12</v>
      </c>
      <c r="M569">
        <v>93.94</v>
      </c>
      <c r="N569">
        <v>85.23</v>
      </c>
      <c r="O569">
        <v>46.43</v>
      </c>
      <c r="P569">
        <v>3807.37</v>
      </c>
      <c r="Q569" s="42">
        <f>Table1[[#This Row],[Steam_Consumed_t]]/Table1[[#This Row],[Production_t]]</f>
        <v>1.4078229229836265</v>
      </c>
      <c r="R569" s="37">
        <f>Table1[[#This Row],[Power_Consumed_kWh]]/Table1[[#This Row],[Production_t]]</f>
        <v>115.44481503941783</v>
      </c>
      <c r="S569" t="str">
        <f>IF(Table1[[#This Row],[Quality_pct]]&lt;96,"Below Spec","Ok")</f>
        <v>Ok</v>
      </c>
      <c r="T569" t="str">
        <f>IF(Table1[Steam_Consumed_t]&gt;$O$4383,"ABNORMAL","NORMAL")</f>
        <v>NORMAL</v>
      </c>
      <c r="U569" t="str">
        <f>IF(Table1[Power_Consumed_kWh]&gt;$P$4383,"ABNORMAL","NORMAL")</f>
        <v>NORMAL</v>
      </c>
      <c r="V569">
        <f>(Table1[[#This Row],[Target_Production_t]]/8)*Table1[[#This Row],[Downtime_hr]]</f>
        <v>2.9822625</v>
      </c>
    </row>
    <row r="570" spans="1:22" x14ac:dyDescent="0.25">
      <c r="A570" s="1">
        <v>45705</v>
      </c>
      <c r="B570" s="1" t="str">
        <f>TEXT(Table1[[#This Row],[Date]],"mm")</f>
        <v>02</v>
      </c>
      <c r="C570" t="s">
        <v>23</v>
      </c>
      <c r="D570" t="s">
        <v>20</v>
      </c>
      <c r="E570">
        <v>43.85</v>
      </c>
      <c r="F570">
        <v>7.41</v>
      </c>
      <c r="G570">
        <v>0.59</v>
      </c>
      <c r="H570">
        <v>39.799999999999997</v>
      </c>
      <c r="I570">
        <v>39.32</v>
      </c>
      <c r="J570">
        <v>0.49</v>
      </c>
      <c r="K570">
        <v>98.78</v>
      </c>
      <c r="L570">
        <v>92.62</v>
      </c>
      <c r="M570">
        <v>95.17</v>
      </c>
      <c r="N570">
        <v>87.08</v>
      </c>
      <c r="O570">
        <v>4.68</v>
      </c>
      <c r="P570">
        <v>1738.91</v>
      </c>
      <c r="Q570" s="42">
        <f>Table1[[#This Row],[Steam_Consumed_t]]/Table1[[#This Row],[Production_t]]</f>
        <v>0.11758793969849246</v>
      </c>
      <c r="R570" s="37">
        <f>Table1[[#This Row],[Power_Consumed_kWh]]/Table1[[#This Row],[Production_t]]</f>
        <v>43.691206030150759</v>
      </c>
      <c r="S570" t="str">
        <f>IF(Table1[[#This Row],[Quality_pct]]&lt;96,"Below Spec","Ok")</f>
        <v>Ok</v>
      </c>
      <c r="T570" t="str">
        <f>IF(Table1[Steam_Consumed_t]&gt;$O$4383,"ABNORMAL","NORMAL")</f>
        <v>NORMAL</v>
      </c>
      <c r="U570" t="str">
        <f>IF(Table1[Power_Consumed_kWh]&gt;$P$4383,"ABNORMAL","NORMAL")</f>
        <v>NORMAL</v>
      </c>
      <c r="V570">
        <f>(Table1[[#This Row],[Target_Production_t]]/8)*Table1[[#This Row],[Downtime_hr]]</f>
        <v>3.2339375000000001</v>
      </c>
    </row>
    <row r="571" spans="1:22" x14ac:dyDescent="0.25">
      <c r="A571" s="1">
        <v>45705</v>
      </c>
      <c r="B571" s="1" t="str">
        <f>TEXT(Table1[[#This Row],[Date]],"mm")</f>
        <v>02</v>
      </c>
      <c r="C571" t="s">
        <v>17</v>
      </c>
      <c r="D571" t="s">
        <v>18</v>
      </c>
      <c r="E571">
        <v>43.83</v>
      </c>
      <c r="F571">
        <v>7.59</v>
      </c>
      <c r="G571">
        <v>0.41</v>
      </c>
      <c r="H571">
        <v>41.99</v>
      </c>
      <c r="I571">
        <v>41.54</v>
      </c>
      <c r="J571">
        <v>0.45</v>
      </c>
      <c r="K571">
        <v>98.92</v>
      </c>
      <c r="L571">
        <v>94.88</v>
      </c>
      <c r="M571">
        <v>102.98</v>
      </c>
      <c r="N571">
        <v>96.65</v>
      </c>
      <c r="O571">
        <v>35.549999999999997</v>
      </c>
      <c r="P571">
        <v>3353.93</v>
      </c>
      <c r="Q571" s="42">
        <f>Table1[[#This Row],[Steam_Consumed_t]]/Table1[[#This Row],[Production_t]]</f>
        <v>0.84663015003572273</v>
      </c>
      <c r="R571" s="37">
        <f>Table1[[#This Row],[Power_Consumed_kWh]]/Table1[[#This Row],[Production_t]]</f>
        <v>79.874493927125499</v>
      </c>
      <c r="S571" t="str">
        <f>IF(Table1[[#This Row],[Quality_pct]]&lt;96,"Below Spec","Ok")</f>
        <v>Ok</v>
      </c>
      <c r="T571" t="str">
        <f>IF(Table1[Steam_Consumed_t]&gt;$O$4383,"ABNORMAL","NORMAL")</f>
        <v>NORMAL</v>
      </c>
      <c r="U571" t="str">
        <f>IF(Table1[Power_Consumed_kWh]&gt;$P$4383,"ABNORMAL","NORMAL")</f>
        <v>NORMAL</v>
      </c>
      <c r="V571">
        <f>(Table1[[#This Row],[Target_Production_t]]/8)*Table1[[#This Row],[Downtime_hr]]</f>
        <v>2.2462874999999998</v>
      </c>
    </row>
    <row r="572" spans="1:22" x14ac:dyDescent="0.25">
      <c r="A572" s="1">
        <v>45705</v>
      </c>
      <c r="B572" s="1" t="str">
        <f>TEXT(Table1[[#This Row],[Date]],"mm")</f>
        <v>02</v>
      </c>
      <c r="C572" t="s">
        <v>22</v>
      </c>
      <c r="D572" t="s">
        <v>19</v>
      </c>
      <c r="E572">
        <v>37.01</v>
      </c>
      <c r="F572">
        <v>7.72</v>
      </c>
      <c r="G572">
        <v>0.28000000000000003</v>
      </c>
      <c r="H572">
        <v>30.59</v>
      </c>
      <c r="I572">
        <v>29.82</v>
      </c>
      <c r="J572">
        <v>0.77</v>
      </c>
      <c r="K572">
        <v>97.49</v>
      </c>
      <c r="L572">
        <v>96.5</v>
      </c>
      <c r="M572">
        <v>95.87</v>
      </c>
      <c r="N572">
        <v>90.2</v>
      </c>
      <c r="O572">
        <v>34.04</v>
      </c>
      <c r="P572">
        <v>2919.36</v>
      </c>
      <c r="Q572" s="42">
        <f>Table1[[#This Row],[Steam_Consumed_t]]/Table1[[#This Row],[Production_t]]</f>
        <v>1.112781954887218</v>
      </c>
      <c r="R572" s="37">
        <f>Table1[[#This Row],[Power_Consumed_kWh]]/Table1[[#This Row],[Production_t]]</f>
        <v>95.435109512912717</v>
      </c>
      <c r="S572" t="str">
        <f>IF(Table1[[#This Row],[Quality_pct]]&lt;96,"Below Spec","Ok")</f>
        <v>Ok</v>
      </c>
      <c r="T572" t="str">
        <f>IF(Table1[Steam_Consumed_t]&gt;$O$4383,"ABNORMAL","NORMAL")</f>
        <v>NORMAL</v>
      </c>
      <c r="U572" t="str">
        <f>IF(Table1[Power_Consumed_kWh]&gt;$P$4383,"ABNORMAL","NORMAL")</f>
        <v>NORMAL</v>
      </c>
      <c r="V572">
        <f>(Table1[[#This Row],[Target_Production_t]]/8)*Table1[[#This Row],[Downtime_hr]]</f>
        <v>1.29535</v>
      </c>
    </row>
    <row r="573" spans="1:22" x14ac:dyDescent="0.25">
      <c r="A573" s="1">
        <v>45705</v>
      </c>
      <c r="B573" s="1" t="str">
        <f>TEXT(Table1[[#This Row],[Date]],"mm")</f>
        <v>02</v>
      </c>
      <c r="C573" t="s">
        <v>17</v>
      </c>
      <c r="D573" t="s">
        <v>19</v>
      </c>
      <c r="E573">
        <v>43.17</v>
      </c>
      <c r="F573">
        <v>7.73</v>
      </c>
      <c r="G573">
        <v>0.27</v>
      </c>
      <c r="H573">
        <v>38.130000000000003</v>
      </c>
      <c r="I573">
        <v>37.24</v>
      </c>
      <c r="J573">
        <v>0.89</v>
      </c>
      <c r="K573">
        <v>97.67</v>
      </c>
      <c r="L573">
        <v>96.62</v>
      </c>
      <c r="M573">
        <v>91.27</v>
      </c>
      <c r="N573">
        <v>86.14</v>
      </c>
      <c r="O573">
        <v>33.68</v>
      </c>
      <c r="P573">
        <v>3156.29</v>
      </c>
      <c r="Q573" s="42">
        <f>Table1[[#This Row],[Steam_Consumed_t]]/Table1[[#This Row],[Production_t]]</f>
        <v>0.88329399423026478</v>
      </c>
      <c r="R573" s="37">
        <f>Table1[[#This Row],[Power_Consumed_kWh]]/Table1[[#This Row],[Production_t]]</f>
        <v>82.777078415945439</v>
      </c>
      <c r="S573" t="str">
        <f>IF(Table1[[#This Row],[Quality_pct]]&lt;96,"Below Spec","Ok")</f>
        <v>Ok</v>
      </c>
      <c r="T573" t="str">
        <f>IF(Table1[Steam_Consumed_t]&gt;$O$4383,"ABNORMAL","NORMAL")</f>
        <v>NORMAL</v>
      </c>
      <c r="U573" t="str">
        <f>IF(Table1[Power_Consumed_kWh]&gt;$P$4383,"ABNORMAL","NORMAL")</f>
        <v>NORMAL</v>
      </c>
      <c r="V573">
        <f>(Table1[[#This Row],[Target_Production_t]]/8)*Table1[[#This Row],[Downtime_hr]]</f>
        <v>1.4569875000000001</v>
      </c>
    </row>
    <row r="574" spans="1:22" x14ac:dyDescent="0.25">
      <c r="A574" s="1">
        <v>45705</v>
      </c>
      <c r="B574" s="1" t="str">
        <f>TEXT(Table1[[#This Row],[Date]],"mm")</f>
        <v>02</v>
      </c>
      <c r="C574" t="s">
        <v>22</v>
      </c>
      <c r="D574" t="s">
        <v>20</v>
      </c>
      <c r="E574">
        <v>35.880000000000003</v>
      </c>
      <c r="F574">
        <v>7.76</v>
      </c>
      <c r="G574">
        <v>0.24</v>
      </c>
      <c r="H574">
        <v>34.6</v>
      </c>
      <c r="I574">
        <v>33.770000000000003</v>
      </c>
      <c r="J574">
        <v>0.83</v>
      </c>
      <c r="K574">
        <v>97.6</v>
      </c>
      <c r="L574">
        <v>97</v>
      </c>
      <c r="M574">
        <v>90.34</v>
      </c>
      <c r="N574">
        <v>85.52</v>
      </c>
      <c r="O574">
        <v>37.11</v>
      </c>
      <c r="P574">
        <v>3269.98</v>
      </c>
      <c r="Q574" s="42">
        <f>Table1[[#This Row],[Steam_Consumed_t]]/Table1[[#This Row],[Production_t]]</f>
        <v>1.0725433526011561</v>
      </c>
      <c r="R574" s="37">
        <f>Table1[[#This Row],[Power_Consumed_kWh]]/Table1[[#This Row],[Production_t]]</f>
        <v>94.508092485549128</v>
      </c>
      <c r="S574" t="str">
        <f>IF(Table1[[#This Row],[Quality_pct]]&lt;96,"Below Spec","Ok")</f>
        <v>Ok</v>
      </c>
      <c r="T574" t="str">
        <f>IF(Table1[Steam_Consumed_t]&gt;$O$4383,"ABNORMAL","NORMAL")</f>
        <v>NORMAL</v>
      </c>
      <c r="U574" t="str">
        <f>IF(Table1[Power_Consumed_kWh]&gt;$P$4383,"ABNORMAL","NORMAL")</f>
        <v>NORMAL</v>
      </c>
      <c r="V574">
        <f>(Table1[[#This Row],[Target_Production_t]]/8)*Table1[[#This Row],[Downtime_hr]]</f>
        <v>1.0764</v>
      </c>
    </row>
    <row r="575" spans="1:22" x14ac:dyDescent="0.25">
      <c r="A575" s="1">
        <v>45705</v>
      </c>
      <c r="B575" s="1" t="str">
        <f>TEXT(Table1[[#This Row],[Date]],"mm")</f>
        <v>02</v>
      </c>
      <c r="C575" t="s">
        <v>23</v>
      </c>
      <c r="D575" t="s">
        <v>19</v>
      </c>
      <c r="E575">
        <v>45.23</v>
      </c>
      <c r="F575">
        <v>7.76</v>
      </c>
      <c r="G575">
        <v>0.24</v>
      </c>
      <c r="H575">
        <v>41.8</v>
      </c>
      <c r="I575">
        <v>40.659999999999997</v>
      </c>
      <c r="J575">
        <v>1.1399999999999999</v>
      </c>
      <c r="K575">
        <v>97.28</v>
      </c>
      <c r="L575">
        <v>97</v>
      </c>
      <c r="M575">
        <v>97.26</v>
      </c>
      <c r="N575">
        <v>91.78</v>
      </c>
      <c r="O575">
        <v>6.09</v>
      </c>
      <c r="P575">
        <v>1797.22</v>
      </c>
      <c r="Q575" s="42">
        <f>Table1[[#This Row],[Steam_Consumed_t]]/Table1[[#This Row],[Production_t]]</f>
        <v>0.14569377990430624</v>
      </c>
      <c r="R575" s="37">
        <f>Table1[[#This Row],[Power_Consumed_kWh]]/Table1[[#This Row],[Production_t]]</f>
        <v>42.995693779904308</v>
      </c>
      <c r="S575" t="str">
        <f>IF(Table1[[#This Row],[Quality_pct]]&lt;96,"Below Spec","Ok")</f>
        <v>Ok</v>
      </c>
      <c r="T575" t="str">
        <f>IF(Table1[Steam_Consumed_t]&gt;$O$4383,"ABNORMAL","NORMAL")</f>
        <v>NORMAL</v>
      </c>
      <c r="U575" t="str">
        <f>IF(Table1[Power_Consumed_kWh]&gt;$P$4383,"ABNORMAL","NORMAL")</f>
        <v>NORMAL</v>
      </c>
      <c r="V575">
        <f>(Table1[[#This Row],[Target_Production_t]]/8)*Table1[[#This Row],[Downtime_hr]]</f>
        <v>1.3568999999999998</v>
      </c>
    </row>
    <row r="576" spans="1:22" x14ac:dyDescent="0.25">
      <c r="A576" s="1">
        <v>45705</v>
      </c>
      <c r="B576" s="1" t="str">
        <f>TEXT(Table1[[#This Row],[Date]],"mm")</f>
        <v>02</v>
      </c>
      <c r="C576" t="s">
        <v>23</v>
      </c>
      <c r="D576" t="s">
        <v>18</v>
      </c>
      <c r="E576">
        <v>45.92</v>
      </c>
      <c r="F576">
        <v>7.81</v>
      </c>
      <c r="G576">
        <v>0.19</v>
      </c>
      <c r="H576">
        <v>43.19</v>
      </c>
      <c r="I576">
        <v>42.88</v>
      </c>
      <c r="J576">
        <v>0.31</v>
      </c>
      <c r="K576">
        <v>99.28</v>
      </c>
      <c r="L576">
        <v>97.62</v>
      </c>
      <c r="M576">
        <v>90.05</v>
      </c>
      <c r="N576">
        <v>87.28</v>
      </c>
      <c r="O576">
        <v>6.61</v>
      </c>
      <c r="P576">
        <v>1736.16</v>
      </c>
      <c r="Q576" s="42">
        <f>Table1[[#This Row],[Steam_Consumed_t]]/Table1[[#This Row],[Production_t]]</f>
        <v>0.15304468626996992</v>
      </c>
      <c r="R576" s="37">
        <f>Table1[[#This Row],[Power_Consumed_kWh]]/Table1[[#This Row],[Production_t]]</f>
        <v>40.198194026395001</v>
      </c>
      <c r="S576" t="str">
        <f>IF(Table1[[#This Row],[Quality_pct]]&lt;96,"Below Spec","Ok")</f>
        <v>Ok</v>
      </c>
      <c r="T576" t="str">
        <f>IF(Table1[Steam_Consumed_t]&gt;$O$4383,"ABNORMAL","NORMAL")</f>
        <v>NORMAL</v>
      </c>
      <c r="U576" t="str">
        <f>IF(Table1[Power_Consumed_kWh]&gt;$P$4383,"ABNORMAL","NORMAL")</f>
        <v>NORMAL</v>
      </c>
      <c r="V576">
        <f>(Table1[[#This Row],[Target_Production_t]]/8)*Table1[[#This Row],[Downtime_hr]]</f>
        <v>1.0906</v>
      </c>
    </row>
    <row r="577" spans="1:22" x14ac:dyDescent="0.25">
      <c r="A577" s="1">
        <v>45705</v>
      </c>
      <c r="B577" s="1" t="str">
        <f>TEXT(Table1[[#This Row],[Date]],"mm")</f>
        <v>02</v>
      </c>
      <c r="C577" t="s">
        <v>21</v>
      </c>
      <c r="D577" t="s">
        <v>18</v>
      </c>
      <c r="E577">
        <v>39.659999999999997</v>
      </c>
      <c r="F577">
        <v>7.84</v>
      </c>
      <c r="G577">
        <v>0.16</v>
      </c>
      <c r="H577">
        <v>36.85</v>
      </c>
      <c r="I577">
        <v>35.94</v>
      </c>
      <c r="J577">
        <v>0.91</v>
      </c>
      <c r="K577">
        <v>97.53</v>
      </c>
      <c r="L577">
        <v>98</v>
      </c>
      <c r="M577">
        <v>95.6</v>
      </c>
      <c r="N577">
        <v>91.37</v>
      </c>
      <c r="O577">
        <v>53.57</v>
      </c>
      <c r="P577">
        <v>4234.96</v>
      </c>
      <c r="Q577" s="42">
        <f>Table1[[#This Row],[Steam_Consumed_t]]/Table1[[#This Row],[Production_t]]</f>
        <v>1.4537313432835821</v>
      </c>
      <c r="R577" s="37">
        <f>Table1[[#This Row],[Power_Consumed_kWh]]/Table1[[#This Row],[Production_t]]</f>
        <v>114.92428765264586</v>
      </c>
      <c r="S577" t="str">
        <f>IF(Table1[[#This Row],[Quality_pct]]&lt;96,"Below Spec","Ok")</f>
        <v>Ok</v>
      </c>
      <c r="T577" t="str">
        <f>IF(Table1[Steam_Consumed_t]&gt;$O$4383,"ABNORMAL","NORMAL")</f>
        <v>ABNORMAL</v>
      </c>
      <c r="U577" t="str">
        <f>IF(Table1[Power_Consumed_kWh]&gt;$P$4383,"ABNORMAL","NORMAL")</f>
        <v>ABNORMAL</v>
      </c>
      <c r="V577">
        <f>(Table1[[#This Row],[Target_Production_t]]/8)*Table1[[#This Row],[Downtime_hr]]</f>
        <v>0.79319999999999991</v>
      </c>
    </row>
    <row r="578" spans="1:22" x14ac:dyDescent="0.25">
      <c r="A578" s="1">
        <v>45706</v>
      </c>
      <c r="B578" s="1" t="str">
        <f>TEXT(Table1[[#This Row],[Date]],"mm")</f>
        <v>02</v>
      </c>
      <c r="C578" t="s">
        <v>22</v>
      </c>
      <c r="D578" t="s">
        <v>20</v>
      </c>
      <c r="E578">
        <v>34.020000000000003</v>
      </c>
      <c r="F578">
        <v>7.25</v>
      </c>
      <c r="G578">
        <v>0.75</v>
      </c>
      <c r="H578">
        <v>30.07</v>
      </c>
      <c r="I578">
        <v>29.24</v>
      </c>
      <c r="J578">
        <v>0.83</v>
      </c>
      <c r="K578">
        <v>97.23</v>
      </c>
      <c r="L578">
        <v>90.62</v>
      </c>
      <c r="M578">
        <v>98.32</v>
      </c>
      <c r="N578">
        <v>86.64</v>
      </c>
      <c r="O578">
        <v>33.770000000000003</v>
      </c>
      <c r="P578">
        <v>2935.41</v>
      </c>
      <c r="Q578" s="42">
        <f>Table1[[#This Row],[Steam_Consumed_t]]/Table1[[#This Row],[Production_t]]</f>
        <v>1.1230462254738944</v>
      </c>
      <c r="R578" s="37">
        <f>Table1[[#This Row],[Power_Consumed_kWh]]/Table1[[#This Row],[Production_t]]</f>
        <v>97.619221815763211</v>
      </c>
      <c r="S578" t="str">
        <f>IF(Table1[[#This Row],[Quality_pct]]&lt;96,"Below Spec","Ok")</f>
        <v>Ok</v>
      </c>
      <c r="T578" t="str">
        <f>IF(Table1[Steam_Consumed_t]&gt;$O$4383,"ABNORMAL","NORMAL")</f>
        <v>NORMAL</v>
      </c>
      <c r="U578" t="str">
        <f>IF(Table1[Power_Consumed_kWh]&gt;$P$4383,"ABNORMAL","NORMAL")</f>
        <v>NORMAL</v>
      </c>
      <c r="V578">
        <f>(Table1[[#This Row],[Target_Production_t]]/8)*Table1[[#This Row],[Downtime_hr]]</f>
        <v>3.1893750000000001</v>
      </c>
    </row>
    <row r="579" spans="1:22" x14ac:dyDescent="0.25">
      <c r="A579" s="1">
        <v>45706</v>
      </c>
      <c r="B579" s="1" t="str">
        <f>TEXT(Table1[[#This Row],[Date]],"mm")</f>
        <v>02</v>
      </c>
      <c r="C579" t="s">
        <v>17</v>
      </c>
      <c r="D579" t="s">
        <v>18</v>
      </c>
      <c r="E579">
        <v>41.56</v>
      </c>
      <c r="F579">
        <v>7.4</v>
      </c>
      <c r="G579">
        <v>0.6</v>
      </c>
      <c r="H579">
        <v>34.85</v>
      </c>
      <c r="I579">
        <v>34.5</v>
      </c>
      <c r="J579">
        <v>0.34</v>
      </c>
      <c r="K579">
        <v>99.01</v>
      </c>
      <c r="L579">
        <v>92.5</v>
      </c>
      <c r="M579">
        <v>93.36</v>
      </c>
      <c r="N579">
        <v>85.51</v>
      </c>
      <c r="O579">
        <v>30.08</v>
      </c>
      <c r="P579">
        <v>2796.04</v>
      </c>
      <c r="Q579" s="42">
        <f>Table1[[#This Row],[Steam_Consumed_t]]/Table1[[#This Row],[Production_t]]</f>
        <v>0.86312769010043033</v>
      </c>
      <c r="R579" s="37">
        <f>Table1[[#This Row],[Power_Consumed_kWh]]/Table1[[#This Row],[Production_t]]</f>
        <v>80.230703012912471</v>
      </c>
      <c r="S579" t="str">
        <f>IF(Table1[[#This Row],[Quality_pct]]&lt;96,"Below Spec","Ok")</f>
        <v>Ok</v>
      </c>
      <c r="T579" t="str">
        <f>IF(Table1[Steam_Consumed_t]&gt;$O$4383,"ABNORMAL","NORMAL")</f>
        <v>NORMAL</v>
      </c>
      <c r="U579" t="str">
        <f>IF(Table1[Power_Consumed_kWh]&gt;$P$4383,"ABNORMAL","NORMAL")</f>
        <v>NORMAL</v>
      </c>
      <c r="V579">
        <f>(Table1[[#This Row],[Target_Production_t]]/8)*Table1[[#This Row],[Downtime_hr]]</f>
        <v>3.117</v>
      </c>
    </row>
    <row r="580" spans="1:22" x14ac:dyDescent="0.25">
      <c r="A580" s="1">
        <v>45706</v>
      </c>
      <c r="B580" s="1" t="str">
        <f>TEXT(Table1[[#This Row],[Date]],"mm")</f>
        <v>02</v>
      </c>
      <c r="C580" t="s">
        <v>21</v>
      </c>
      <c r="D580" t="s">
        <v>19</v>
      </c>
      <c r="E580">
        <v>37.03</v>
      </c>
      <c r="F580">
        <v>7.53</v>
      </c>
      <c r="G580">
        <v>0.47</v>
      </c>
      <c r="H580">
        <v>33.700000000000003</v>
      </c>
      <c r="I580">
        <v>33.229999999999997</v>
      </c>
      <c r="J580">
        <v>0.47</v>
      </c>
      <c r="K580">
        <v>98.62</v>
      </c>
      <c r="L580">
        <v>94.12</v>
      </c>
      <c r="M580">
        <v>91.41</v>
      </c>
      <c r="N580">
        <v>84.85</v>
      </c>
      <c r="O580">
        <v>49.4</v>
      </c>
      <c r="P580">
        <v>4008.53</v>
      </c>
      <c r="Q580" s="42">
        <f>Table1[[#This Row],[Steam_Consumed_t]]/Table1[[#This Row],[Production_t]]</f>
        <v>1.4658753709198811</v>
      </c>
      <c r="R580" s="37">
        <f>Table1[[#This Row],[Power_Consumed_kWh]]/Table1[[#This Row],[Production_t]]</f>
        <v>118.94747774480712</v>
      </c>
      <c r="S580" t="str">
        <f>IF(Table1[[#This Row],[Quality_pct]]&lt;96,"Below Spec","Ok")</f>
        <v>Ok</v>
      </c>
      <c r="T580" t="str">
        <f>IF(Table1[Steam_Consumed_t]&gt;$O$4383,"ABNORMAL","NORMAL")</f>
        <v>NORMAL</v>
      </c>
      <c r="U580" t="str">
        <f>IF(Table1[Power_Consumed_kWh]&gt;$P$4383,"ABNORMAL","NORMAL")</f>
        <v>NORMAL</v>
      </c>
      <c r="V580">
        <f>(Table1[[#This Row],[Target_Production_t]]/8)*Table1[[#This Row],[Downtime_hr]]</f>
        <v>2.1755125</v>
      </c>
    </row>
    <row r="581" spans="1:22" x14ac:dyDescent="0.25">
      <c r="A581" s="1">
        <v>45706</v>
      </c>
      <c r="B581" s="1" t="str">
        <f>TEXT(Table1[[#This Row],[Date]],"mm")</f>
        <v>02</v>
      </c>
      <c r="C581" t="s">
        <v>23</v>
      </c>
      <c r="D581" t="s">
        <v>18</v>
      </c>
      <c r="E581">
        <v>43.53</v>
      </c>
      <c r="F581">
        <v>7.54</v>
      </c>
      <c r="G581">
        <v>0.46</v>
      </c>
      <c r="H581">
        <v>40.270000000000003</v>
      </c>
      <c r="I581">
        <v>39.97</v>
      </c>
      <c r="J581">
        <v>0.3</v>
      </c>
      <c r="K581">
        <v>99.26</v>
      </c>
      <c r="L581">
        <v>94.25</v>
      </c>
      <c r="M581">
        <v>96.15</v>
      </c>
      <c r="N581">
        <v>89.95</v>
      </c>
      <c r="O581">
        <v>5.99</v>
      </c>
      <c r="P581">
        <v>1649.93</v>
      </c>
      <c r="Q581" s="42">
        <f>Table1[[#This Row],[Steam_Consumed_t]]/Table1[[#This Row],[Production_t]]</f>
        <v>0.14874596473801838</v>
      </c>
      <c r="R581" s="37">
        <f>Table1[[#This Row],[Power_Consumed_kWh]]/Table1[[#This Row],[Production_t]]</f>
        <v>40.971691085175067</v>
      </c>
      <c r="S581" t="str">
        <f>IF(Table1[[#This Row],[Quality_pct]]&lt;96,"Below Spec","Ok")</f>
        <v>Ok</v>
      </c>
      <c r="T581" t="str">
        <f>IF(Table1[Steam_Consumed_t]&gt;$O$4383,"ABNORMAL","NORMAL")</f>
        <v>NORMAL</v>
      </c>
      <c r="U581" t="str">
        <f>IF(Table1[Power_Consumed_kWh]&gt;$P$4383,"ABNORMAL","NORMAL")</f>
        <v>NORMAL</v>
      </c>
      <c r="V581">
        <f>(Table1[[#This Row],[Target_Production_t]]/8)*Table1[[#This Row],[Downtime_hr]]</f>
        <v>2.5029750000000002</v>
      </c>
    </row>
    <row r="582" spans="1:22" x14ac:dyDescent="0.25">
      <c r="A582" s="1">
        <v>45706</v>
      </c>
      <c r="B582" s="1" t="str">
        <f>TEXT(Table1[[#This Row],[Date]],"mm")</f>
        <v>02</v>
      </c>
      <c r="C582" t="s">
        <v>22</v>
      </c>
      <c r="D582" t="s">
        <v>19</v>
      </c>
      <c r="E582">
        <v>35.08</v>
      </c>
      <c r="F582">
        <v>7.56</v>
      </c>
      <c r="G582">
        <v>0.44</v>
      </c>
      <c r="H582">
        <v>34.81</v>
      </c>
      <c r="I582">
        <v>33.549999999999997</v>
      </c>
      <c r="J582">
        <v>1.26</v>
      </c>
      <c r="K582">
        <v>96.38</v>
      </c>
      <c r="L582">
        <v>94.5</v>
      </c>
      <c r="M582">
        <v>96.3</v>
      </c>
      <c r="N582">
        <v>87.7</v>
      </c>
      <c r="O582">
        <v>39.520000000000003</v>
      </c>
      <c r="P582">
        <v>3312.71</v>
      </c>
      <c r="Q582" s="42">
        <f>Table1[[#This Row],[Steam_Consumed_t]]/Table1[[#This Row],[Production_t]]</f>
        <v>1.1353059465670785</v>
      </c>
      <c r="R582" s="37">
        <f>Table1[[#This Row],[Power_Consumed_kWh]]/Table1[[#This Row],[Production_t]]</f>
        <v>95.165469692617066</v>
      </c>
      <c r="S582" t="str">
        <f>IF(Table1[[#This Row],[Quality_pct]]&lt;96,"Below Spec","Ok")</f>
        <v>Ok</v>
      </c>
      <c r="T582" t="str">
        <f>IF(Table1[Steam_Consumed_t]&gt;$O$4383,"ABNORMAL","NORMAL")</f>
        <v>NORMAL</v>
      </c>
      <c r="U582" t="str">
        <f>IF(Table1[Power_Consumed_kWh]&gt;$P$4383,"ABNORMAL","NORMAL")</f>
        <v>NORMAL</v>
      </c>
      <c r="V582">
        <f>(Table1[[#This Row],[Target_Production_t]]/8)*Table1[[#This Row],[Downtime_hr]]</f>
        <v>1.9294</v>
      </c>
    </row>
    <row r="583" spans="1:22" x14ac:dyDescent="0.25">
      <c r="A583" s="1">
        <v>45706</v>
      </c>
      <c r="B583" s="1" t="str">
        <f>TEXT(Table1[[#This Row],[Date]],"mm")</f>
        <v>02</v>
      </c>
      <c r="C583" t="s">
        <v>17</v>
      </c>
      <c r="D583" t="s">
        <v>19</v>
      </c>
      <c r="E583">
        <v>40.93</v>
      </c>
      <c r="F583">
        <v>7.63</v>
      </c>
      <c r="G583">
        <v>0.37</v>
      </c>
      <c r="H583">
        <v>37.1</v>
      </c>
      <c r="I583">
        <v>36.450000000000003</v>
      </c>
      <c r="J583">
        <v>0.64</v>
      </c>
      <c r="K583">
        <v>98.27</v>
      </c>
      <c r="L583">
        <v>95.38</v>
      </c>
      <c r="M583">
        <v>97.58</v>
      </c>
      <c r="N583">
        <v>91.45</v>
      </c>
      <c r="O583">
        <v>32.79</v>
      </c>
      <c r="P583">
        <v>3097.97</v>
      </c>
      <c r="Q583" s="42">
        <f>Table1[[#This Row],[Steam_Consumed_t]]/Table1[[#This Row],[Production_t]]</f>
        <v>0.88382749326145549</v>
      </c>
      <c r="R583" s="37">
        <f>Table1[[#This Row],[Power_Consumed_kWh]]/Table1[[#This Row],[Production_t]]</f>
        <v>83.503234501347706</v>
      </c>
      <c r="S583" t="str">
        <f>IF(Table1[[#This Row],[Quality_pct]]&lt;96,"Below Spec","Ok")</f>
        <v>Ok</v>
      </c>
      <c r="T583" t="str">
        <f>IF(Table1[Steam_Consumed_t]&gt;$O$4383,"ABNORMAL","NORMAL")</f>
        <v>NORMAL</v>
      </c>
      <c r="U583" t="str">
        <f>IF(Table1[Power_Consumed_kWh]&gt;$P$4383,"ABNORMAL","NORMAL")</f>
        <v>NORMAL</v>
      </c>
      <c r="V583">
        <f>(Table1[[#This Row],[Target_Production_t]]/8)*Table1[[#This Row],[Downtime_hr]]</f>
        <v>1.8930125</v>
      </c>
    </row>
    <row r="584" spans="1:22" x14ac:dyDescent="0.25">
      <c r="A584" s="1">
        <v>45706</v>
      </c>
      <c r="B584" s="1" t="str">
        <f>TEXT(Table1[[#This Row],[Date]],"mm")</f>
        <v>02</v>
      </c>
      <c r="C584" t="s">
        <v>21</v>
      </c>
      <c r="D584" t="s">
        <v>18</v>
      </c>
      <c r="E584">
        <v>37.6</v>
      </c>
      <c r="F584">
        <v>7.63</v>
      </c>
      <c r="G584">
        <v>0.37</v>
      </c>
      <c r="H584">
        <v>37.369999999999997</v>
      </c>
      <c r="I584">
        <v>36.72</v>
      </c>
      <c r="J584">
        <v>0.65</v>
      </c>
      <c r="K584">
        <v>98.26</v>
      </c>
      <c r="L584">
        <v>95.38</v>
      </c>
      <c r="M584">
        <v>94.21</v>
      </c>
      <c r="N584">
        <v>88.29</v>
      </c>
      <c r="O584">
        <v>54.8</v>
      </c>
      <c r="P584">
        <v>4387.3</v>
      </c>
      <c r="Q584" s="42">
        <f>Table1[[#This Row],[Steam_Consumed_t]]/Table1[[#This Row],[Production_t]]</f>
        <v>1.4664169119614665</v>
      </c>
      <c r="R584" s="37">
        <f>Table1[[#This Row],[Power_Consumed_kWh]]/Table1[[#This Row],[Production_t]]</f>
        <v>117.40165908482741</v>
      </c>
      <c r="S584" t="str">
        <f>IF(Table1[[#This Row],[Quality_pct]]&lt;96,"Below Spec","Ok")</f>
        <v>Ok</v>
      </c>
      <c r="T584" t="str">
        <f>IF(Table1[Steam_Consumed_t]&gt;$O$4383,"ABNORMAL","NORMAL")</f>
        <v>ABNORMAL</v>
      </c>
      <c r="U584" t="str">
        <f>IF(Table1[Power_Consumed_kWh]&gt;$P$4383,"ABNORMAL","NORMAL")</f>
        <v>ABNORMAL</v>
      </c>
      <c r="V584">
        <f>(Table1[[#This Row],[Target_Production_t]]/8)*Table1[[#This Row],[Downtime_hr]]</f>
        <v>1.7390000000000001</v>
      </c>
    </row>
    <row r="585" spans="1:22" x14ac:dyDescent="0.25">
      <c r="A585" s="1">
        <v>45706</v>
      </c>
      <c r="B585" s="1" t="str">
        <f>TEXT(Table1[[#This Row],[Date]],"mm")</f>
        <v>02</v>
      </c>
      <c r="C585" t="s">
        <v>23</v>
      </c>
      <c r="D585" t="s">
        <v>20</v>
      </c>
      <c r="E585">
        <v>41.58</v>
      </c>
      <c r="F585">
        <v>7.64</v>
      </c>
      <c r="G585">
        <v>0.36</v>
      </c>
      <c r="H585">
        <v>41.68</v>
      </c>
      <c r="I585">
        <v>41.66</v>
      </c>
      <c r="J585">
        <v>0.02</v>
      </c>
      <c r="K585">
        <v>99.95</v>
      </c>
      <c r="L585">
        <v>95.5</v>
      </c>
      <c r="M585">
        <v>88.03</v>
      </c>
      <c r="N585">
        <v>84.03</v>
      </c>
      <c r="O585">
        <v>6.32</v>
      </c>
      <c r="P585">
        <v>1699.06</v>
      </c>
      <c r="Q585" s="42">
        <f>Table1[[#This Row],[Steam_Consumed_t]]/Table1[[#This Row],[Production_t]]</f>
        <v>0.15163147792706336</v>
      </c>
      <c r="R585" s="37">
        <f>Table1[[#This Row],[Power_Consumed_kWh]]/Table1[[#This Row],[Production_t]]</f>
        <v>40.764395393474089</v>
      </c>
      <c r="S585" t="str">
        <f>IF(Table1[[#This Row],[Quality_pct]]&lt;96,"Below Spec","Ok")</f>
        <v>Ok</v>
      </c>
      <c r="T585" t="str">
        <f>IF(Table1[Steam_Consumed_t]&gt;$O$4383,"ABNORMAL","NORMAL")</f>
        <v>NORMAL</v>
      </c>
      <c r="U585" t="str">
        <f>IF(Table1[Power_Consumed_kWh]&gt;$P$4383,"ABNORMAL","NORMAL")</f>
        <v>NORMAL</v>
      </c>
      <c r="V585">
        <f>(Table1[[#This Row],[Target_Production_t]]/8)*Table1[[#This Row],[Downtime_hr]]</f>
        <v>1.8710999999999998</v>
      </c>
    </row>
    <row r="586" spans="1:22" x14ac:dyDescent="0.25">
      <c r="A586" s="1">
        <v>45706</v>
      </c>
      <c r="B586" s="1" t="str">
        <f>TEXT(Table1[[#This Row],[Date]],"mm")</f>
        <v>02</v>
      </c>
      <c r="C586" t="s">
        <v>21</v>
      </c>
      <c r="D586" t="s">
        <v>20</v>
      </c>
      <c r="E586">
        <v>35.909999999999997</v>
      </c>
      <c r="F586">
        <v>7.7</v>
      </c>
      <c r="G586">
        <v>0.3</v>
      </c>
      <c r="H586">
        <v>32.36</v>
      </c>
      <c r="I586">
        <v>31.81</v>
      </c>
      <c r="J586">
        <v>0.55000000000000004</v>
      </c>
      <c r="K586">
        <v>98.31</v>
      </c>
      <c r="L586">
        <v>96.25</v>
      </c>
      <c r="M586">
        <v>90.23</v>
      </c>
      <c r="N586">
        <v>85.38</v>
      </c>
      <c r="O586">
        <v>45.78</v>
      </c>
      <c r="P586">
        <v>3919.07</v>
      </c>
      <c r="Q586" s="42">
        <f>Table1[[#This Row],[Steam_Consumed_t]]/Table1[[#This Row],[Production_t]]</f>
        <v>1.4147095179233622</v>
      </c>
      <c r="R586" s="37">
        <f>Table1[[#This Row],[Power_Consumed_kWh]]/Table1[[#This Row],[Production_t]]</f>
        <v>121.10846724351052</v>
      </c>
      <c r="S586" t="str">
        <f>IF(Table1[[#This Row],[Quality_pct]]&lt;96,"Below Spec","Ok")</f>
        <v>Ok</v>
      </c>
      <c r="T586" t="str">
        <f>IF(Table1[Steam_Consumed_t]&gt;$O$4383,"ABNORMAL","NORMAL")</f>
        <v>NORMAL</v>
      </c>
      <c r="U586" t="str">
        <f>IF(Table1[Power_Consumed_kWh]&gt;$P$4383,"ABNORMAL","NORMAL")</f>
        <v>NORMAL</v>
      </c>
      <c r="V586">
        <f>(Table1[[#This Row],[Target_Production_t]]/8)*Table1[[#This Row],[Downtime_hr]]</f>
        <v>1.3466249999999997</v>
      </c>
    </row>
    <row r="587" spans="1:22" x14ac:dyDescent="0.25">
      <c r="A587" s="1">
        <v>45706</v>
      </c>
      <c r="B587" s="1" t="str">
        <f>TEXT(Table1[[#This Row],[Date]],"mm")</f>
        <v>02</v>
      </c>
      <c r="C587" t="s">
        <v>23</v>
      </c>
      <c r="D587" t="s">
        <v>19</v>
      </c>
      <c r="E587">
        <v>42.88</v>
      </c>
      <c r="F587">
        <v>7.71</v>
      </c>
      <c r="G587">
        <v>0.28999999999999998</v>
      </c>
      <c r="H587">
        <v>38.99</v>
      </c>
      <c r="I587">
        <v>38.56</v>
      </c>
      <c r="J587">
        <v>0.42</v>
      </c>
      <c r="K587">
        <v>98.91</v>
      </c>
      <c r="L587">
        <v>96.38</v>
      </c>
      <c r="M587">
        <v>97.98</v>
      </c>
      <c r="N587">
        <v>93.4</v>
      </c>
      <c r="O587">
        <v>5.14</v>
      </c>
      <c r="P587">
        <v>1534.95</v>
      </c>
      <c r="Q587" s="42">
        <f>Table1[[#This Row],[Steam_Consumed_t]]/Table1[[#This Row],[Production_t]]</f>
        <v>0.13182867401897921</v>
      </c>
      <c r="R587" s="37">
        <f>Table1[[#This Row],[Power_Consumed_kWh]]/Table1[[#This Row],[Production_t]]</f>
        <v>39.367786611951779</v>
      </c>
      <c r="S587" t="str">
        <f>IF(Table1[[#This Row],[Quality_pct]]&lt;96,"Below Spec","Ok")</f>
        <v>Ok</v>
      </c>
      <c r="T587" t="str">
        <f>IF(Table1[Steam_Consumed_t]&gt;$O$4383,"ABNORMAL","NORMAL")</f>
        <v>NORMAL</v>
      </c>
      <c r="U587" t="str">
        <f>IF(Table1[Power_Consumed_kWh]&gt;$P$4383,"ABNORMAL","NORMAL")</f>
        <v>NORMAL</v>
      </c>
      <c r="V587">
        <f>(Table1[[#This Row],[Target_Production_t]]/8)*Table1[[#This Row],[Downtime_hr]]</f>
        <v>1.5544</v>
      </c>
    </row>
    <row r="588" spans="1:22" x14ac:dyDescent="0.25">
      <c r="A588" s="1">
        <v>45706</v>
      </c>
      <c r="B588" s="1" t="str">
        <f>TEXT(Table1[[#This Row],[Date]],"mm")</f>
        <v>02</v>
      </c>
      <c r="C588" t="s">
        <v>17</v>
      </c>
      <c r="D588" t="s">
        <v>20</v>
      </c>
      <c r="E588">
        <v>39.69</v>
      </c>
      <c r="F588">
        <v>7.84</v>
      </c>
      <c r="G588">
        <v>0.16</v>
      </c>
      <c r="H588">
        <v>39.4</v>
      </c>
      <c r="I588">
        <v>38.68</v>
      </c>
      <c r="J588">
        <v>0.72</v>
      </c>
      <c r="K588">
        <v>98.18</v>
      </c>
      <c r="L588">
        <v>98</v>
      </c>
      <c r="M588">
        <v>99.21</v>
      </c>
      <c r="N588">
        <v>95.45</v>
      </c>
      <c r="O588">
        <v>33.29</v>
      </c>
      <c r="P588">
        <v>3240.99</v>
      </c>
      <c r="Q588" s="42">
        <f>Table1[[#This Row],[Steam_Consumed_t]]/Table1[[#This Row],[Production_t]]</f>
        <v>0.84492385786802027</v>
      </c>
      <c r="R588" s="37">
        <f>Table1[[#This Row],[Power_Consumed_kWh]]/Table1[[#This Row],[Production_t]]</f>
        <v>82.258629441624365</v>
      </c>
      <c r="S588" t="str">
        <f>IF(Table1[[#This Row],[Quality_pct]]&lt;96,"Below Spec","Ok")</f>
        <v>Ok</v>
      </c>
      <c r="T588" t="str">
        <f>IF(Table1[Steam_Consumed_t]&gt;$O$4383,"ABNORMAL","NORMAL")</f>
        <v>NORMAL</v>
      </c>
      <c r="U588" t="str">
        <f>IF(Table1[Power_Consumed_kWh]&gt;$P$4383,"ABNORMAL","NORMAL")</f>
        <v>NORMAL</v>
      </c>
      <c r="V588">
        <f>(Table1[[#This Row],[Target_Production_t]]/8)*Table1[[#This Row],[Downtime_hr]]</f>
        <v>0.79379999999999995</v>
      </c>
    </row>
    <row r="589" spans="1:22" x14ac:dyDescent="0.25">
      <c r="A589" s="1">
        <v>45706</v>
      </c>
      <c r="B589" s="1" t="str">
        <f>TEXT(Table1[[#This Row],[Date]],"mm")</f>
        <v>02</v>
      </c>
      <c r="C589" t="s">
        <v>22</v>
      </c>
      <c r="D589" t="s">
        <v>18</v>
      </c>
      <c r="E589">
        <v>35.619999999999997</v>
      </c>
      <c r="F589">
        <v>7.86</v>
      </c>
      <c r="G589">
        <v>0.14000000000000001</v>
      </c>
      <c r="H589">
        <v>33.97</v>
      </c>
      <c r="I589">
        <v>32.97</v>
      </c>
      <c r="J589">
        <v>1</v>
      </c>
      <c r="K589">
        <v>97.07</v>
      </c>
      <c r="L589">
        <v>98.25</v>
      </c>
      <c r="M589">
        <v>95.12</v>
      </c>
      <c r="N589">
        <v>90.72</v>
      </c>
      <c r="O589">
        <v>36.89</v>
      </c>
      <c r="P589">
        <v>3208.23</v>
      </c>
      <c r="Q589" s="42">
        <f>Table1[[#This Row],[Steam_Consumed_t]]/Table1[[#This Row],[Production_t]]</f>
        <v>1.0859581984103621</v>
      </c>
      <c r="R589" s="37">
        <f>Table1[[#This Row],[Power_Consumed_kWh]]/Table1[[#This Row],[Production_t]]</f>
        <v>94.443037974683548</v>
      </c>
      <c r="S589" t="str">
        <f>IF(Table1[[#This Row],[Quality_pct]]&lt;96,"Below Spec","Ok")</f>
        <v>Ok</v>
      </c>
      <c r="T589" t="str">
        <f>IF(Table1[Steam_Consumed_t]&gt;$O$4383,"ABNORMAL","NORMAL")</f>
        <v>NORMAL</v>
      </c>
      <c r="U589" t="str">
        <f>IF(Table1[Power_Consumed_kWh]&gt;$P$4383,"ABNORMAL","NORMAL")</f>
        <v>NORMAL</v>
      </c>
      <c r="V589">
        <f>(Table1[[#This Row],[Target_Production_t]]/8)*Table1[[#This Row],[Downtime_hr]]</f>
        <v>0.62334999999999996</v>
      </c>
    </row>
    <row r="590" spans="1:22" x14ac:dyDescent="0.25">
      <c r="A590" s="1">
        <v>45707</v>
      </c>
      <c r="B590" s="1" t="str">
        <f>TEXT(Table1[[#This Row],[Date]],"mm")</f>
        <v>02</v>
      </c>
      <c r="C590" t="s">
        <v>17</v>
      </c>
      <c r="D590" t="s">
        <v>18</v>
      </c>
      <c r="E590">
        <v>43.24</v>
      </c>
      <c r="F590">
        <v>6.85</v>
      </c>
      <c r="G590">
        <v>1.1499999999999999</v>
      </c>
      <c r="H590">
        <v>38.880000000000003</v>
      </c>
      <c r="I590">
        <v>37.54</v>
      </c>
      <c r="J590">
        <v>1.33</v>
      </c>
      <c r="K590">
        <v>96.57</v>
      </c>
      <c r="L590">
        <v>85.62</v>
      </c>
      <c r="M590">
        <v>93.36</v>
      </c>
      <c r="N590">
        <v>77.2</v>
      </c>
      <c r="O590">
        <v>33.18</v>
      </c>
      <c r="P590">
        <v>3278.34</v>
      </c>
      <c r="Q590" s="42">
        <f>Table1[[#This Row],[Steam_Consumed_t]]/Table1[[#This Row],[Production_t]]</f>
        <v>0.85339506172839497</v>
      </c>
      <c r="R590" s="37">
        <f>Table1[[#This Row],[Power_Consumed_kWh]]/Table1[[#This Row],[Production_t]]</f>
        <v>84.319444444444443</v>
      </c>
      <c r="S590" t="str">
        <f>IF(Table1[[#This Row],[Quality_pct]]&lt;96,"Below Spec","Ok")</f>
        <v>Ok</v>
      </c>
      <c r="T590" t="str">
        <f>IF(Table1[Steam_Consumed_t]&gt;$O$4383,"ABNORMAL","NORMAL")</f>
        <v>NORMAL</v>
      </c>
      <c r="U590" t="str">
        <f>IF(Table1[Power_Consumed_kWh]&gt;$P$4383,"ABNORMAL","NORMAL")</f>
        <v>NORMAL</v>
      </c>
      <c r="V590">
        <f>(Table1[[#This Row],[Target_Production_t]]/8)*Table1[[#This Row],[Downtime_hr]]</f>
        <v>6.2157499999999999</v>
      </c>
    </row>
    <row r="591" spans="1:22" x14ac:dyDescent="0.25">
      <c r="A591" s="1">
        <v>45707</v>
      </c>
      <c r="B591" s="1" t="str">
        <f>TEXT(Table1[[#This Row],[Date]],"mm")</f>
        <v>02</v>
      </c>
      <c r="C591" t="s">
        <v>23</v>
      </c>
      <c r="D591" t="s">
        <v>20</v>
      </c>
      <c r="E591">
        <v>43.26</v>
      </c>
      <c r="F591">
        <v>7.21</v>
      </c>
      <c r="G591">
        <v>0.79</v>
      </c>
      <c r="H591">
        <v>35.54</v>
      </c>
      <c r="I591">
        <v>34.86</v>
      </c>
      <c r="J591">
        <v>0.68</v>
      </c>
      <c r="K591">
        <v>98.09</v>
      </c>
      <c r="L591">
        <v>90.12</v>
      </c>
      <c r="M591">
        <v>93.34</v>
      </c>
      <c r="N591">
        <v>82.52</v>
      </c>
      <c r="O591">
        <v>5.42</v>
      </c>
      <c r="P591">
        <v>1565.89</v>
      </c>
      <c r="Q591" s="42">
        <f>Table1[[#This Row],[Steam_Consumed_t]]/Table1[[#This Row],[Production_t]]</f>
        <v>0.15250422059651098</v>
      </c>
      <c r="R591" s="37">
        <f>Table1[[#This Row],[Power_Consumed_kWh]]/Table1[[#This Row],[Production_t]]</f>
        <v>44.059932470455827</v>
      </c>
      <c r="S591" t="str">
        <f>IF(Table1[[#This Row],[Quality_pct]]&lt;96,"Below Spec","Ok")</f>
        <v>Ok</v>
      </c>
      <c r="T591" t="str">
        <f>IF(Table1[Steam_Consumed_t]&gt;$O$4383,"ABNORMAL","NORMAL")</f>
        <v>NORMAL</v>
      </c>
      <c r="U591" t="str">
        <f>IF(Table1[Power_Consumed_kWh]&gt;$P$4383,"ABNORMAL","NORMAL")</f>
        <v>NORMAL</v>
      </c>
      <c r="V591">
        <f>(Table1[[#This Row],[Target_Production_t]]/8)*Table1[[#This Row],[Downtime_hr]]</f>
        <v>4.2719250000000004</v>
      </c>
    </row>
    <row r="592" spans="1:22" x14ac:dyDescent="0.25">
      <c r="A592" s="1">
        <v>45707</v>
      </c>
      <c r="B592" s="1" t="str">
        <f>TEXT(Table1[[#This Row],[Date]],"mm")</f>
        <v>02</v>
      </c>
      <c r="C592" t="s">
        <v>22</v>
      </c>
      <c r="D592" t="s">
        <v>19</v>
      </c>
      <c r="E592">
        <v>36.51</v>
      </c>
      <c r="F592">
        <v>7.41</v>
      </c>
      <c r="G592">
        <v>0.59</v>
      </c>
      <c r="H592">
        <v>31.15</v>
      </c>
      <c r="I592">
        <v>29.72</v>
      </c>
      <c r="J592">
        <v>1.43</v>
      </c>
      <c r="K592">
        <v>95.41</v>
      </c>
      <c r="L592">
        <v>92.62</v>
      </c>
      <c r="M592">
        <v>94.54</v>
      </c>
      <c r="N592">
        <v>83.55</v>
      </c>
      <c r="O592">
        <v>35.19</v>
      </c>
      <c r="P592">
        <v>2887.9</v>
      </c>
      <c r="Q592" s="42">
        <f>Table1[[#This Row],[Steam_Consumed_t]]/Table1[[#This Row],[Production_t]]</f>
        <v>1.1296950240770465</v>
      </c>
      <c r="R592" s="37">
        <f>Table1[[#This Row],[Power_Consumed_kWh]]/Table1[[#This Row],[Production_t]]</f>
        <v>92.709470304975923</v>
      </c>
      <c r="S592" t="str">
        <f>IF(Table1[[#This Row],[Quality_pct]]&lt;96,"Below Spec","Ok")</f>
        <v>Below Spec</v>
      </c>
      <c r="T592" t="str">
        <f>IF(Table1[Steam_Consumed_t]&gt;$O$4383,"ABNORMAL","NORMAL")</f>
        <v>NORMAL</v>
      </c>
      <c r="U592" t="str">
        <f>IF(Table1[Power_Consumed_kWh]&gt;$P$4383,"ABNORMAL","NORMAL")</f>
        <v>NORMAL</v>
      </c>
      <c r="V592">
        <f>(Table1[[#This Row],[Target_Production_t]]/8)*Table1[[#This Row],[Downtime_hr]]</f>
        <v>2.6926124999999996</v>
      </c>
    </row>
    <row r="593" spans="1:22" x14ac:dyDescent="0.25">
      <c r="A593" s="1">
        <v>45707</v>
      </c>
      <c r="B593" s="1" t="str">
        <f>TEXT(Table1[[#This Row],[Date]],"mm")</f>
        <v>02</v>
      </c>
      <c r="C593" t="s">
        <v>21</v>
      </c>
      <c r="D593" t="s">
        <v>18</v>
      </c>
      <c r="E593">
        <v>39.119999999999997</v>
      </c>
      <c r="F593">
        <v>7.42</v>
      </c>
      <c r="G593">
        <v>0.57999999999999996</v>
      </c>
      <c r="H593">
        <v>32.18</v>
      </c>
      <c r="I593">
        <v>31.57</v>
      </c>
      <c r="J593">
        <v>0.61</v>
      </c>
      <c r="K593">
        <v>98.1</v>
      </c>
      <c r="L593">
        <v>92.75</v>
      </c>
      <c r="M593">
        <v>98.27</v>
      </c>
      <c r="N593">
        <v>89.41</v>
      </c>
      <c r="O593">
        <v>48.31</v>
      </c>
      <c r="P593">
        <v>3730.22</v>
      </c>
      <c r="Q593" s="42">
        <f>Table1[[#This Row],[Steam_Consumed_t]]/Table1[[#This Row],[Production_t]]</f>
        <v>1.5012430080795527</v>
      </c>
      <c r="R593" s="37">
        <f>Table1[[#This Row],[Power_Consumed_kWh]]/Table1[[#This Row],[Production_t]]</f>
        <v>115.91733996270975</v>
      </c>
      <c r="S593" t="str">
        <f>IF(Table1[[#This Row],[Quality_pct]]&lt;96,"Below Spec","Ok")</f>
        <v>Ok</v>
      </c>
      <c r="T593" t="str">
        <f>IF(Table1[Steam_Consumed_t]&gt;$O$4383,"ABNORMAL","NORMAL")</f>
        <v>NORMAL</v>
      </c>
      <c r="U593" t="str">
        <f>IF(Table1[Power_Consumed_kWh]&gt;$P$4383,"ABNORMAL","NORMAL")</f>
        <v>NORMAL</v>
      </c>
      <c r="V593">
        <f>(Table1[[#This Row],[Target_Production_t]]/8)*Table1[[#This Row],[Downtime_hr]]</f>
        <v>2.8361999999999998</v>
      </c>
    </row>
    <row r="594" spans="1:22" x14ac:dyDescent="0.25">
      <c r="A594" s="1">
        <v>45707</v>
      </c>
      <c r="B594" s="1" t="str">
        <f>TEXT(Table1[[#This Row],[Date]],"mm")</f>
        <v>02</v>
      </c>
      <c r="C594" t="s">
        <v>17</v>
      </c>
      <c r="D594" t="s">
        <v>19</v>
      </c>
      <c r="E594">
        <v>42.59</v>
      </c>
      <c r="F594">
        <v>7.57</v>
      </c>
      <c r="G594">
        <v>0.43</v>
      </c>
      <c r="H594">
        <v>40.409999999999997</v>
      </c>
      <c r="I594">
        <v>39.32</v>
      </c>
      <c r="J594">
        <v>1.1000000000000001</v>
      </c>
      <c r="K594">
        <v>97.29</v>
      </c>
      <c r="L594">
        <v>94.62</v>
      </c>
      <c r="M594">
        <v>99.16</v>
      </c>
      <c r="N594">
        <v>91.29</v>
      </c>
      <c r="O594">
        <v>35.369999999999997</v>
      </c>
      <c r="P594">
        <v>3176.23</v>
      </c>
      <c r="Q594" s="42">
        <f>Table1[[#This Row],[Steam_Consumed_t]]/Table1[[#This Row],[Production_t]]</f>
        <v>0.87527839643652561</v>
      </c>
      <c r="R594" s="37">
        <f>Table1[[#This Row],[Power_Consumed_kWh]]/Table1[[#This Row],[Production_t]]</f>
        <v>78.600098985399654</v>
      </c>
      <c r="S594" t="str">
        <f>IF(Table1[[#This Row],[Quality_pct]]&lt;96,"Below Spec","Ok")</f>
        <v>Ok</v>
      </c>
      <c r="T594" t="str">
        <f>IF(Table1[Steam_Consumed_t]&gt;$O$4383,"ABNORMAL","NORMAL")</f>
        <v>NORMAL</v>
      </c>
      <c r="U594" t="str">
        <f>IF(Table1[Power_Consumed_kWh]&gt;$P$4383,"ABNORMAL","NORMAL")</f>
        <v>NORMAL</v>
      </c>
      <c r="V594">
        <f>(Table1[[#This Row],[Target_Production_t]]/8)*Table1[[#This Row],[Downtime_hr]]</f>
        <v>2.2892125000000001</v>
      </c>
    </row>
    <row r="595" spans="1:22" x14ac:dyDescent="0.25">
      <c r="A595" s="1">
        <v>45707</v>
      </c>
      <c r="B595" s="1" t="str">
        <f>TEXT(Table1[[#This Row],[Date]],"mm")</f>
        <v>02</v>
      </c>
      <c r="C595" t="s">
        <v>23</v>
      </c>
      <c r="D595" t="s">
        <v>19</v>
      </c>
      <c r="E595">
        <v>44.62</v>
      </c>
      <c r="F595">
        <v>7.57</v>
      </c>
      <c r="G595">
        <v>0.43</v>
      </c>
      <c r="H595">
        <v>38.92</v>
      </c>
      <c r="I595">
        <v>38.590000000000003</v>
      </c>
      <c r="J595">
        <v>0.33</v>
      </c>
      <c r="K595">
        <v>99.15</v>
      </c>
      <c r="L595">
        <v>94.62</v>
      </c>
      <c r="M595">
        <v>94.84</v>
      </c>
      <c r="N595">
        <v>88.98</v>
      </c>
      <c r="O595">
        <v>3.44</v>
      </c>
      <c r="P595">
        <v>1582.39</v>
      </c>
      <c r="Q595" s="42">
        <f>Table1[[#This Row],[Steam_Consumed_t]]/Table1[[#This Row],[Production_t]]</f>
        <v>8.8386433710174711E-2</v>
      </c>
      <c r="R595" s="37">
        <f>Table1[[#This Row],[Power_Consumed_kWh]]/Table1[[#This Row],[Production_t]]</f>
        <v>40.657502569373072</v>
      </c>
      <c r="S595" t="str">
        <f>IF(Table1[[#This Row],[Quality_pct]]&lt;96,"Below Spec","Ok")</f>
        <v>Ok</v>
      </c>
      <c r="T595" t="str">
        <f>IF(Table1[Steam_Consumed_t]&gt;$O$4383,"ABNORMAL","NORMAL")</f>
        <v>NORMAL</v>
      </c>
      <c r="U595" t="str">
        <f>IF(Table1[Power_Consumed_kWh]&gt;$P$4383,"ABNORMAL","NORMAL")</f>
        <v>NORMAL</v>
      </c>
      <c r="V595">
        <f>(Table1[[#This Row],[Target_Production_t]]/8)*Table1[[#This Row],[Downtime_hr]]</f>
        <v>2.3983249999999998</v>
      </c>
    </row>
    <row r="596" spans="1:22" x14ac:dyDescent="0.25">
      <c r="A596" s="1">
        <v>45707</v>
      </c>
      <c r="B596" s="1" t="str">
        <f>TEXT(Table1[[#This Row],[Date]],"mm")</f>
        <v>02</v>
      </c>
      <c r="C596" t="s">
        <v>21</v>
      </c>
      <c r="D596" t="s">
        <v>20</v>
      </c>
      <c r="E596">
        <v>37.36</v>
      </c>
      <c r="F596">
        <v>7.58</v>
      </c>
      <c r="G596">
        <v>0.42</v>
      </c>
      <c r="H596">
        <v>33.28</v>
      </c>
      <c r="I596">
        <v>32.56</v>
      </c>
      <c r="J596">
        <v>0.72</v>
      </c>
      <c r="K596">
        <v>97.85</v>
      </c>
      <c r="L596">
        <v>94.75</v>
      </c>
      <c r="M596">
        <v>93.31</v>
      </c>
      <c r="N596">
        <v>86.51</v>
      </c>
      <c r="O596">
        <v>47.71</v>
      </c>
      <c r="P596">
        <v>3964.79</v>
      </c>
      <c r="Q596" s="42">
        <f>Table1[[#This Row],[Steam_Consumed_t]]/Table1[[#This Row],[Production_t]]</f>
        <v>1.43359375</v>
      </c>
      <c r="R596" s="37">
        <f>Table1[[#This Row],[Power_Consumed_kWh]]/Table1[[#This Row],[Production_t]]</f>
        <v>119.13431490384615</v>
      </c>
      <c r="S596" t="str">
        <f>IF(Table1[[#This Row],[Quality_pct]]&lt;96,"Below Spec","Ok")</f>
        <v>Ok</v>
      </c>
      <c r="T596" t="str">
        <f>IF(Table1[Steam_Consumed_t]&gt;$O$4383,"ABNORMAL","NORMAL")</f>
        <v>NORMAL</v>
      </c>
      <c r="U596" t="str">
        <f>IF(Table1[Power_Consumed_kWh]&gt;$P$4383,"ABNORMAL","NORMAL")</f>
        <v>NORMAL</v>
      </c>
      <c r="V596">
        <f>(Table1[[#This Row],[Target_Production_t]]/8)*Table1[[#This Row],[Downtime_hr]]</f>
        <v>1.9613999999999998</v>
      </c>
    </row>
    <row r="597" spans="1:22" x14ac:dyDescent="0.25">
      <c r="A597" s="1">
        <v>45707</v>
      </c>
      <c r="B597" s="1" t="str">
        <f>TEXT(Table1[[#This Row],[Date]],"mm")</f>
        <v>02</v>
      </c>
      <c r="C597" t="s">
        <v>22</v>
      </c>
      <c r="D597" t="s">
        <v>20</v>
      </c>
      <c r="E597">
        <v>35.4</v>
      </c>
      <c r="F597">
        <v>7.65</v>
      </c>
      <c r="G597">
        <v>0.35</v>
      </c>
      <c r="H597">
        <v>29.27</v>
      </c>
      <c r="I597">
        <v>28.79</v>
      </c>
      <c r="J597">
        <v>0.48</v>
      </c>
      <c r="K597">
        <v>98.37</v>
      </c>
      <c r="L597">
        <v>95.62</v>
      </c>
      <c r="M597">
        <v>91.12</v>
      </c>
      <c r="N597">
        <v>85.71</v>
      </c>
      <c r="O597">
        <v>33.869999999999997</v>
      </c>
      <c r="P597">
        <v>2921.97</v>
      </c>
      <c r="Q597" s="42">
        <f>Table1[[#This Row],[Steam_Consumed_t]]/Table1[[#This Row],[Production_t]]</f>
        <v>1.1571574991458831</v>
      </c>
      <c r="R597" s="37">
        <f>Table1[[#This Row],[Power_Consumed_kWh]]/Table1[[#This Row],[Production_t]]</f>
        <v>99.828151691151348</v>
      </c>
      <c r="S597" t="str">
        <f>IF(Table1[[#This Row],[Quality_pct]]&lt;96,"Below Spec","Ok")</f>
        <v>Ok</v>
      </c>
      <c r="T597" t="str">
        <f>IF(Table1[Steam_Consumed_t]&gt;$O$4383,"ABNORMAL","NORMAL")</f>
        <v>NORMAL</v>
      </c>
      <c r="U597" t="str">
        <f>IF(Table1[Power_Consumed_kWh]&gt;$P$4383,"ABNORMAL","NORMAL")</f>
        <v>NORMAL</v>
      </c>
      <c r="V597">
        <f>(Table1[[#This Row],[Target_Production_t]]/8)*Table1[[#This Row],[Downtime_hr]]</f>
        <v>1.5487499999999998</v>
      </c>
    </row>
    <row r="598" spans="1:22" x14ac:dyDescent="0.25">
      <c r="A598" s="1">
        <v>45707</v>
      </c>
      <c r="B598" s="1" t="str">
        <f>TEXT(Table1[[#This Row],[Date]],"mm")</f>
        <v>02</v>
      </c>
      <c r="C598" t="s">
        <v>22</v>
      </c>
      <c r="D598" t="s">
        <v>18</v>
      </c>
      <c r="E598">
        <v>37.07</v>
      </c>
      <c r="F598">
        <v>7.67</v>
      </c>
      <c r="G598">
        <v>0.33</v>
      </c>
      <c r="H598">
        <v>31.35</v>
      </c>
      <c r="I598">
        <v>30.55</v>
      </c>
      <c r="J598">
        <v>0.79</v>
      </c>
      <c r="K598">
        <v>97.47</v>
      </c>
      <c r="L598">
        <v>95.88</v>
      </c>
      <c r="M598">
        <v>100.8</v>
      </c>
      <c r="N598">
        <v>94.2</v>
      </c>
      <c r="O598">
        <v>34.25</v>
      </c>
      <c r="P598">
        <v>3012.95</v>
      </c>
      <c r="Q598" s="42">
        <f>Table1[[#This Row],[Steam_Consumed_t]]/Table1[[#This Row],[Production_t]]</f>
        <v>1.0925039872408293</v>
      </c>
      <c r="R598" s="37">
        <f>Table1[[#This Row],[Power_Consumed_kWh]]/Table1[[#This Row],[Production_t]]</f>
        <v>96.106858054226464</v>
      </c>
      <c r="S598" t="str">
        <f>IF(Table1[[#This Row],[Quality_pct]]&lt;96,"Below Spec","Ok")</f>
        <v>Ok</v>
      </c>
      <c r="T598" t="str">
        <f>IF(Table1[Steam_Consumed_t]&gt;$O$4383,"ABNORMAL","NORMAL")</f>
        <v>NORMAL</v>
      </c>
      <c r="U598" t="str">
        <f>IF(Table1[Power_Consumed_kWh]&gt;$P$4383,"ABNORMAL","NORMAL")</f>
        <v>NORMAL</v>
      </c>
      <c r="V598">
        <f>(Table1[[#This Row],[Target_Production_t]]/8)*Table1[[#This Row],[Downtime_hr]]</f>
        <v>1.5291375</v>
      </c>
    </row>
    <row r="599" spans="1:22" x14ac:dyDescent="0.25">
      <c r="A599" s="1">
        <v>45707</v>
      </c>
      <c r="B599" s="1" t="str">
        <f>TEXT(Table1[[#This Row],[Date]],"mm")</f>
        <v>02</v>
      </c>
      <c r="C599" t="s">
        <v>23</v>
      </c>
      <c r="D599" t="s">
        <v>18</v>
      </c>
      <c r="E599">
        <v>45.3</v>
      </c>
      <c r="F599">
        <v>7.68</v>
      </c>
      <c r="G599">
        <v>0.32</v>
      </c>
      <c r="H599">
        <v>44.38</v>
      </c>
      <c r="I599">
        <v>43.6</v>
      </c>
      <c r="J599">
        <v>0.78</v>
      </c>
      <c r="K599">
        <v>98.24</v>
      </c>
      <c r="L599">
        <v>96</v>
      </c>
      <c r="M599">
        <v>96.24</v>
      </c>
      <c r="N599">
        <v>90.76</v>
      </c>
      <c r="O599">
        <v>5.43</v>
      </c>
      <c r="P599">
        <v>1782.92</v>
      </c>
      <c r="Q599" s="42">
        <f>Table1[[#This Row],[Steam_Consumed_t]]/Table1[[#This Row],[Production_t]]</f>
        <v>0.1223524109959441</v>
      </c>
      <c r="R599" s="37">
        <f>Table1[[#This Row],[Power_Consumed_kWh]]/Table1[[#This Row],[Production_t]]</f>
        <v>40.173952230734564</v>
      </c>
      <c r="S599" t="str">
        <f>IF(Table1[[#This Row],[Quality_pct]]&lt;96,"Below Spec","Ok")</f>
        <v>Ok</v>
      </c>
      <c r="T599" t="str">
        <f>IF(Table1[Steam_Consumed_t]&gt;$O$4383,"ABNORMAL","NORMAL")</f>
        <v>NORMAL</v>
      </c>
      <c r="U599" t="str">
        <f>IF(Table1[Power_Consumed_kWh]&gt;$P$4383,"ABNORMAL","NORMAL")</f>
        <v>NORMAL</v>
      </c>
      <c r="V599">
        <f>(Table1[[#This Row],[Target_Production_t]]/8)*Table1[[#This Row],[Downtime_hr]]</f>
        <v>1.8119999999999998</v>
      </c>
    </row>
    <row r="600" spans="1:22" x14ac:dyDescent="0.25">
      <c r="A600" s="1">
        <v>45707</v>
      </c>
      <c r="B600" s="1" t="str">
        <f>TEXT(Table1[[#This Row],[Date]],"mm")</f>
        <v>02</v>
      </c>
      <c r="C600" t="s">
        <v>21</v>
      </c>
      <c r="D600" t="s">
        <v>19</v>
      </c>
      <c r="E600">
        <v>38.54</v>
      </c>
      <c r="F600">
        <v>7.75</v>
      </c>
      <c r="G600">
        <v>0.25</v>
      </c>
      <c r="H600">
        <v>36.659999999999997</v>
      </c>
      <c r="I600">
        <v>33.89</v>
      </c>
      <c r="J600">
        <v>2.77</v>
      </c>
      <c r="K600">
        <v>92.44</v>
      </c>
      <c r="L600">
        <v>96.88</v>
      </c>
      <c r="M600">
        <v>99.78</v>
      </c>
      <c r="N600">
        <v>89.35</v>
      </c>
      <c r="O600">
        <v>52.64</v>
      </c>
      <c r="P600">
        <v>4288.1899999999996</v>
      </c>
      <c r="Q600" s="42">
        <f>Table1[[#This Row],[Steam_Consumed_t]]/Table1[[#This Row],[Production_t]]</f>
        <v>1.4358974358974361</v>
      </c>
      <c r="R600" s="37">
        <f>Table1[[#This Row],[Power_Consumed_kWh]]/Table1[[#This Row],[Production_t]]</f>
        <v>116.97190398254229</v>
      </c>
      <c r="S600" t="str">
        <f>IF(Table1[[#This Row],[Quality_pct]]&lt;96,"Below Spec","Ok")</f>
        <v>Below Spec</v>
      </c>
      <c r="T600" t="str">
        <f>IF(Table1[Steam_Consumed_t]&gt;$O$4383,"ABNORMAL","NORMAL")</f>
        <v>ABNORMAL</v>
      </c>
      <c r="U600" t="str">
        <f>IF(Table1[Power_Consumed_kWh]&gt;$P$4383,"ABNORMAL","NORMAL")</f>
        <v>ABNORMAL</v>
      </c>
      <c r="V600">
        <f>(Table1[[#This Row],[Target_Production_t]]/8)*Table1[[#This Row],[Downtime_hr]]</f>
        <v>1.204375</v>
      </c>
    </row>
    <row r="601" spans="1:22" x14ac:dyDescent="0.25">
      <c r="A601" s="1">
        <v>45707</v>
      </c>
      <c r="B601" s="1" t="str">
        <f>TEXT(Table1[[#This Row],[Date]],"mm")</f>
        <v>02</v>
      </c>
      <c r="C601" t="s">
        <v>17</v>
      </c>
      <c r="D601" t="s">
        <v>20</v>
      </c>
      <c r="E601">
        <v>41.3</v>
      </c>
      <c r="F601">
        <v>7.85</v>
      </c>
      <c r="G601">
        <v>0.15</v>
      </c>
      <c r="H601">
        <v>37.049999999999997</v>
      </c>
      <c r="I601">
        <v>35.86</v>
      </c>
      <c r="J601">
        <v>1.19</v>
      </c>
      <c r="K601">
        <v>96.8</v>
      </c>
      <c r="L601">
        <v>98.12</v>
      </c>
      <c r="M601">
        <v>94.47</v>
      </c>
      <c r="N601">
        <v>89.73</v>
      </c>
      <c r="O601">
        <v>29.5</v>
      </c>
      <c r="P601">
        <v>2968.44</v>
      </c>
      <c r="Q601" s="42">
        <f>Table1[[#This Row],[Steam_Consumed_t]]/Table1[[#This Row],[Production_t]]</f>
        <v>0.79622132253711209</v>
      </c>
      <c r="R601" s="37">
        <f>Table1[[#This Row],[Power_Consumed_kWh]]/Table1[[#This Row],[Production_t]]</f>
        <v>80.119838056680166</v>
      </c>
      <c r="S601" t="str">
        <f>IF(Table1[[#This Row],[Quality_pct]]&lt;96,"Below Spec","Ok")</f>
        <v>Ok</v>
      </c>
      <c r="T601" t="str">
        <f>IF(Table1[Steam_Consumed_t]&gt;$O$4383,"ABNORMAL","NORMAL")</f>
        <v>NORMAL</v>
      </c>
      <c r="U601" t="str">
        <f>IF(Table1[Power_Consumed_kWh]&gt;$P$4383,"ABNORMAL","NORMAL")</f>
        <v>NORMAL</v>
      </c>
      <c r="V601">
        <f>(Table1[[#This Row],[Target_Production_t]]/8)*Table1[[#This Row],[Downtime_hr]]</f>
        <v>0.77437499999999992</v>
      </c>
    </row>
    <row r="602" spans="1:22" x14ac:dyDescent="0.25">
      <c r="A602" s="1">
        <v>45708</v>
      </c>
      <c r="B602" s="1" t="str">
        <f>TEXT(Table1[[#This Row],[Date]],"mm")</f>
        <v>02</v>
      </c>
      <c r="C602" t="s">
        <v>17</v>
      </c>
      <c r="D602" t="s">
        <v>20</v>
      </c>
      <c r="E602">
        <v>41.6</v>
      </c>
      <c r="F602">
        <v>7.06</v>
      </c>
      <c r="G602">
        <v>0.94</v>
      </c>
      <c r="H602">
        <v>34.01</v>
      </c>
      <c r="I602">
        <v>32.99</v>
      </c>
      <c r="J602">
        <v>1.01</v>
      </c>
      <c r="K602">
        <v>97.02</v>
      </c>
      <c r="L602">
        <v>88.25</v>
      </c>
      <c r="M602">
        <v>92.79</v>
      </c>
      <c r="N602">
        <v>79.45</v>
      </c>
      <c r="O602">
        <v>30.19</v>
      </c>
      <c r="P602">
        <v>2719.9</v>
      </c>
      <c r="Q602" s="42">
        <f>Table1[[#This Row],[Steam_Consumed_t]]/Table1[[#This Row],[Production_t]]</f>
        <v>0.88768009408997361</v>
      </c>
      <c r="R602" s="37">
        <f>Table1[[#This Row],[Power_Consumed_kWh]]/Table1[[#This Row],[Production_t]]</f>
        <v>79.973537194942665</v>
      </c>
      <c r="S602" t="str">
        <f>IF(Table1[[#This Row],[Quality_pct]]&lt;96,"Below Spec","Ok")</f>
        <v>Ok</v>
      </c>
      <c r="T602" t="str">
        <f>IF(Table1[Steam_Consumed_t]&gt;$O$4383,"ABNORMAL","NORMAL")</f>
        <v>NORMAL</v>
      </c>
      <c r="U602" t="str">
        <f>IF(Table1[Power_Consumed_kWh]&gt;$P$4383,"ABNORMAL","NORMAL")</f>
        <v>NORMAL</v>
      </c>
      <c r="V602">
        <f>(Table1[[#This Row],[Target_Production_t]]/8)*Table1[[#This Row],[Downtime_hr]]</f>
        <v>4.8879999999999999</v>
      </c>
    </row>
    <row r="603" spans="1:22" x14ac:dyDescent="0.25">
      <c r="A603" s="1">
        <v>45708</v>
      </c>
      <c r="B603" s="1" t="str">
        <f>TEXT(Table1[[#This Row],[Date]],"mm")</f>
        <v>02</v>
      </c>
      <c r="C603" t="s">
        <v>21</v>
      </c>
      <c r="D603" t="s">
        <v>20</v>
      </c>
      <c r="E603">
        <v>37.64</v>
      </c>
      <c r="F603">
        <v>7.4</v>
      </c>
      <c r="G603">
        <v>0.6</v>
      </c>
      <c r="H603">
        <v>31.58</v>
      </c>
      <c r="I603">
        <v>30.83</v>
      </c>
      <c r="J603">
        <v>0.75</v>
      </c>
      <c r="K603">
        <v>97.62</v>
      </c>
      <c r="L603">
        <v>92.5</v>
      </c>
      <c r="M603">
        <v>89.52</v>
      </c>
      <c r="N603">
        <v>80.83</v>
      </c>
      <c r="O603">
        <v>46.21</v>
      </c>
      <c r="P603">
        <v>3793.06</v>
      </c>
      <c r="Q603" s="42">
        <f>Table1[[#This Row],[Steam_Consumed_t]]/Table1[[#This Row],[Production_t]]</f>
        <v>1.4632678910702979</v>
      </c>
      <c r="R603" s="37">
        <f>Table1[[#This Row],[Power_Consumed_kWh]]/Table1[[#This Row],[Production_t]]</f>
        <v>120.10956301456619</v>
      </c>
      <c r="S603" t="str">
        <f>IF(Table1[[#This Row],[Quality_pct]]&lt;96,"Below Spec","Ok")</f>
        <v>Ok</v>
      </c>
      <c r="T603" t="str">
        <f>IF(Table1[Steam_Consumed_t]&gt;$O$4383,"ABNORMAL","NORMAL")</f>
        <v>NORMAL</v>
      </c>
      <c r="U603" t="str">
        <f>IF(Table1[Power_Consumed_kWh]&gt;$P$4383,"ABNORMAL","NORMAL")</f>
        <v>NORMAL</v>
      </c>
      <c r="V603">
        <f>(Table1[[#This Row],[Target_Production_t]]/8)*Table1[[#This Row],[Downtime_hr]]</f>
        <v>2.823</v>
      </c>
    </row>
    <row r="604" spans="1:22" x14ac:dyDescent="0.25">
      <c r="A604" s="1">
        <v>45708</v>
      </c>
      <c r="B604" s="1" t="str">
        <f>TEXT(Table1[[#This Row],[Date]],"mm")</f>
        <v>02</v>
      </c>
      <c r="C604" t="s">
        <v>22</v>
      </c>
      <c r="D604" t="s">
        <v>20</v>
      </c>
      <c r="E604">
        <v>35.65</v>
      </c>
      <c r="F604">
        <v>7.45</v>
      </c>
      <c r="G604">
        <v>0.55000000000000004</v>
      </c>
      <c r="H604">
        <v>32.69</v>
      </c>
      <c r="I604">
        <v>32.15</v>
      </c>
      <c r="J604">
        <v>0.54</v>
      </c>
      <c r="K604">
        <v>98.34</v>
      </c>
      <c r="L604">
        <v>93.12</v>
      </c>
      <c r="M604">
        <v>93.75</v>
      </c>
      <c r="N604">
        <v>85.85</v>
      </c>
      <c r="O604">
        <v>36.03</v>
      </c>
      <c r="P604">
        <v>3147.59</v>
      </c>
      <c r="Q604" s="42">
        <f>Table1[[#This Row],[Steam_Consumed_t]]/Table1[[#This Row],[Production_t]]</f>
        <v>1.1021719180177425</v>
      </c>
      <c r="R604" s="37">
        <f>Table1[[#This Row],[Power_Consumed_kWh]]/Table1[[#This Row],[Production_t]]</f>
        <v>96.286020189660462</v>
      </c>
      <c r="S604" t="str">
        <f>IF(Table1[[#This Row],[Quality_pct]]&lt;96,"Below Spec","Ok")</f>
        <v>Ok</v>
      </c>
      <c r="T604" t="str">
        <f>IF(Table1[Steam_Consumed_t]&gt;$O$4383,"ABNORMAL","NORMAL")</f>
        <v>NORMAL</v>
      </c>
      <c r="U604" t="str">
        <f>IF(Table1[Power_Consumed_kWh]&gt;$P$4383,"ABNORMAL","NORMAL")</f>
        <v>NORMAL</v>
      </c>
      <c r="V604">
        <f>(Table1[[#This Row],[Target_Production_t]]/8)*Table1[[#This Row],[Downtime_hr]]</f>
        <v>2.4509375000000002</v>
      </c>
    </row>
    <row r="605" spans="1:22" x14ac:dyDescent="0.25">
      <c r="A605" s="1">
        <v>45708</v>
      </c>
      <c r="B605" s="1" t="str">
        <f>TEXT(Table1[[#This Row],[Date]],"mm")</f>
        <v>02</v>
      </c>
      <c r="C605" t="s">
        <v>22</v>
      </c>
      <c r="D605" t="s">
        <v>18</v>
      </c>
      <c r="E605">
        <v>37.33</v>
      </c>
      <c r="F605">
        <v>7.5</v>
      </c>
      <c r="G605">
        <v>0.5</v>
      </c>
      <c r="H605">
        <v>32.76</v>
      </c>
      <c r="I605">
        <v>31.53</v>
      </c>
      <c r="J605">
        <v>1.23</v>
      </c>
      <c r="K605">
        <v>96.25</v>
      </c>
      <c r="L605">
        <v>93.75</v>
      </c>
      <c r="M605">
        <v>95.05</v>
      </c>
      <c r="N605">
        <v>85.77</v>
      </c>
      <c r="O605">
        <v>35.72</v>
      </c>
      <c r="P605">
        <v>3104.48</v>
      </c>
      <c r="Q605" s="42">
        <f>Table1[[#This Row],[Steam_Consumed_t]]/Table1[[#This Row],[Production_t]]</f>
        <v>1.0903540903540905</v>
      </c>
      <c r="R605" s="37">
        <f>Table1[[#This Row],[Power_Consumed_kWh]]/Table1[[#This Row],[Production_t]]</f>
        <v>94.764346764346769</v>
      </c>
      <c r="S605" t="str">
        <f>IF(Table1[[#This Row],[Quality_pct]]&lt;96,"Below Spec","Ok")</f>
        <v>Ok</v>
      </c>
      <c r="T605" t="str">
        <f>IF(Table1[Steam_Consumed_t]&gt;$O$4383,"ABNORMAL","NORMAL")</f>
        <v>NORMAL</v>
      </c>
      <c r="U605" t="str">
        <f>IF(Table1[Power_Consumed_kWh]&gt;$P$4383,"ABNORMAL","NORMAL")</f>
        <v>NORMAL</v>
      </c>
      <c r="V605">
        <f>(Table1[[#This Row],[Target_Production_t]]/8)*Table1[[#This Row],[Downtime_hr]]</f>
        <v>2.3331249999999999</v>
      </c>
    </row>
    <row r="606" spans="1:22" x14ac:dyDescent="0.25">
      <c r="A606" s="1">
        <v>45708</v>
      </c>
      <c r="B606" s="1" t="str">
        <f>TEXT(Table1[[#This Row],[Date]],"mm")</f>
        <v>02</v>
      </c>
      <c r="C606" t="s">
        <v>23</v>
      </c>
      <c r="D606" t="s">
        <v>20</v>
      </c>
      <c r="E606">
        <v>43.58</v>
      </c>
      <c r="F606">
        <v>7.57</v>
      </c>
      <c r="G606">
        <v>0.43</v>
      </c>
      <c r="H606">
        <v>37.700000000000003</v>
      </c>
      <c r="I606">
        <v>37.31</v>
      </c>
      <c r="J606">
        <v>0.39</v>
      </c>
      <c r="K606">
        <v>98.96</v>
      </c>
      <c r="L606">
        <v>94.62</v>
      </c>
      <c r="M606">
        <v>94.61</v>
      </c>
      <c r="N606">
        <v>88.59</v>
      </c>
      <c r="O606">
        <v>4.03</v>
      </c>
      <c r="P606">
        <v>1592.93</v>
      </c>
      <c r="Q606" s="42">
        <f>Table1[[#This Row],[Steam_Consumed_t]]/Table1[[#This Row],[Production_t]]</f>
        <v>0.10689655172413794</v>
      </c>
      <c r="R606" s="37">
        <f>Table1[[#This Row],[Power_Consumed_kWh]]/Table1[[#This Row],[Production_t]]</f>
        <v>42.252785145888595</v>
      </c>
      <c r="S606" t="str">
        <f>IF(Table1[[#This Row],[Quality_pct]]&lt;96,"Below Spec","Ok")</f>
        <v>Ok</v>
      </c>
      <c r="T606" t="str">
        <f>IF(Table1[Steam_Consumed_t]&gt;$O$4383,"ABNORMAL","NORMAL")</f>
        <v>NORMAL</v>
      </c>
      <c r="U606" t="str">
        <f>IF(Table1[Power_Consumed_kWh]&gt;$P$4383,"ABNORMAL","NORMAL")</f>
        <v>NORMAL</v>
      </c>
      <c r="V606">
        <f>(Table1[[#This Row],[Target_Production_t]]/8)*Table1[[#This Row],[Downtime_hr]]</f>
        <v>2.342425</v>
      </c>
    </row>
    <row r="607" spans="1:22" x14ac:dyDescent="0.25">
      <c r="A607" s="1">
        <v>45708</v>
      </c>
      <c r="B607" s="1" t="str">
        <f>TEXT(Table1[[#This Row],[Date]],"mm")</f>
        <v>02</v>
      </c>
      <c r="C607" t="s">
        <v>21</v>
      </c>
      <c r="D607" t="s">
        <v>19</v>
      </c>
      <c r="E607">
        <v>38.82</v>
      </c>
      <c r="F607">
        <v>7.65</v>
      </c>
      <c r="G607">
        <v>0.35</v>
      </c>
      <c r="H607">
        <v>33.700000000000003</v>
      </c>
      <c r="I607">
        <v>33.090000000000003</v>
      </c>
      <c r="J607">
        <v>0.6</v>
      </c>
      <c r="K607">
        <v>98.21</v>
      </c>
      <c r="L607">
        <v>95.62</v>
      </c>
      <c r="M607">
        <v>100.58</v>
      </c>
      <c r="N607">
        <v>94.46</v>
      </c>
      <c r="O607">
        <v>48.64</v>
      </c>
      <c r="P607">
        <v>3992.93</v>
      </c>
      <c r="Q607" s="42">
        <f>Table1[[#This Row],[Steam_Consumed_t]]/Table1[[#This Row],[Production_t]]</f>
        <v>1.4433234421364984</v>
      </c>
      <c r="R607" s="37">
        <f>Table1[[#This Row],[Power_Consumed_kWh]]/Table1[[#This Row],[Production_t]]</f>
        <v>118.48456973293767</v>
      </c>
      <c r="S607" t="str">
        <f>IF(Table1[[#This Row],[Quality_pct]]&lt;96,"Below Spec","Ok")</f>
        <v>Ok</v>
      </c>
      <c r="T607" t="str">
        <f>IF(Table1[Steam_Consumed_t]&gt;$O$4383,"ABNORMAL","NORMAL")</f>
        <v>NORMAL</v>
      </c>
      <c r="U607" t="str">
        <f>IF(Table1[Power_Consumed_kWh]&gt;$P$4383,"ABNORMAL","NORMAL")</f>
        <v>NORMAL</v>
      </c>
      <c r="V607">
        <f>(Table1[[#This Row],[Target_Production_t]]/8)*Table1[[#This Row],[Downtime_hr]]</f>
        <v>1.698375</v>
      </c>
    </row>
    <row r="608" spans="1:22" x14ac:dyDescent="0.25">
      <c r="A608" s="1">
        <v>45708</v>
      </c>
      <c r="B608" s="1" t="str">
        <f>TEXT(Table1[[#This Row],[Date]],"mm")</f>
        <v>02</v>
      </c>
      <c r="C608" t="s">
        <v>22</v>
      </c>
      <c r="D608" t="s">
        <v>19</v>
      </c>
      <c r="E608">
        <v>36.770000000000003</v>
      </c>
      <c r="F608">
        <v>7.68</v>
      </c>
      <c r="G608">
        <v>0.32</v>
      </c>
      <c r="H608">
        <v>33.31</v>
      </c>
      <c r="I608">
        <v>32.49</v>
      </c>
      <c r="J608">
        <v>0.82</v>
      </c>
      <c r="K608">
        <v>97.53</v>
      </c>
      <c r="L608">
        <v>96</v>
      </c>
      <c r="M608">
        <v>94.22</v>
      </c>
      <c r="N608">
        <v>88.21</v>
      </c>
      <c r="O608">
        <v>36</v>
      </c>
      <c r="P608">
        <v>3171.76</v>
      </c>
      <c r="Q608" s="42">
        <f>Table1[[#This Row],[Steam_Consumed_t]]/Table1[[#This Row],[Production_t]]</f>
        <v>1.0807565295706993</v>
      </c>
      <c r="R608" s="37">
        <f>Table1[[#This Row],[Power_Consumed_kWh]]/Table1[[#This Row],[Production_t]]</f>
        <v>95.219453617532267</v>
      </c>
      <c r="S608" t="str">
        <f>IF(Table1[[#This Row],[Quality_pct]]&lt;96,"Below Spec","Ok")</f>
        <v>Ok</v>
      </c>
      <c r="T608" t="str">
        <f>IF(Table1[Steam_Consumed_t]&gt;$O$4383,"ABNORMAL","NORMAL")</f>
        <v>NORMAL</v>
      </c>
      <c r="U608" t="str">
        <f>IF(Table1[Power_Consumed_kWh]&gt;$P$4383,"ABNORMAL","NORMAL")</f>
        <v>NORMAL</v>
      </c>
      <c r="V608">
        <f>(Table1[[#This Row],[Target_Production_t]]/8)*Table1[[#This Row],[Downtime_hr]]</f>
        <v>1.4708000000000001</v>
      </c>
    </row>
    <row r="609" spans="1:22" x14ac:dyDescent="0.25">
      <c r="A609" s="1">
        <v>45708</v>
      </c>
      <c r="B609" s="1" t="str">
        <f>TEXT(Table1[[#This Row],[Date]],"mm")</f>
        <v>02</v>
      </c>
      <c r="C609" t="s">
        <v>17</v>
      </c>
      <c r="D609" t="s">
        <v>19</v>
      </c>
      <c r="E609">
        <v>42.9</v>
      </c>
      <c r="F609">
        <v>7.71</v>
      </c>
      <c r="G609">
        <v>0.28999999999999998</v>
      </c>
      <c r="H609">
        <v>38.89</v>
      </c>
      <c r="I609">
        <v>37.880000000000003</v>
      </c>
      <c r="J609">
        <v>1</v>
      </c>
      <c r="K609">
        <v>97.42</v>
      </c>
      <c r="L609">
        <v>96.38</v>
      </c>
      <c r="M609">
        <v>93.23</v>
      </c>
      <c r="N609">
        <v>87.54</v>
      </c>
      <c r="O609">
        <v>34.200000000000003</v>
      </c>
      <c r="P609">
        <v>3134.37</v>
      </c>
      <c r="Q609" s="42">
        <f>Table1[[#This Row],[Steam_Consumed_t]]/Table1[[#This Row],[Production_t]]</f>
        <v>0.87940344561583961</v>
      </c>
      <c r="R609" s="37">
        <f>Table1[[#This Row],[Power_Consumed_kWh]]/Table1[[#This Row],[Production_t]]</f>
        <v>80.595782977629213</v>
      </c>
      <c r="S609" t="str">
        <f>IF(Table1[[#This Row],[Quality_pct]]&lt;96,"Below Spec","Ok")</f>
        <v>Ok</v>
      </c>
      <c r="T609" t="str">
        <f>IF(Table1[Steam_Consumed_t]&gt;$O$4383,"ABNORMAL","NORMAL")</f>
        <v>NORMAL</v>
      </c>
      <c r="U609" t="str">
        <f>IF(Table1[Power_Consumed_kWh]&gt;$P$4383,"ABNORMAL","NORMAL")</f>
        <v>NORMAL</v>
      </c>
      <c r="V609">
        <f>(Table1[[#This Row],[Target_Production_t]]/8)*Table1[[#This Row],[Downtime_hr]]</f>
        <v>1.5551249999999999</v>
      </c>
    </row>
    <row r="610" spans="1:22" x14ac:dyDescent="0.25">
      <c r="A610" s="1">
        <v>45708</v>
      </c>
      <c r="B610" s="1" t="str">
        <f>TEXT(Table1[[#This Row],[Date]],"mm")</f>
        <v>02</v>
      </c>
      <c r="C610" t="s">
        <v>23</v>
      </c>
      <c r="D610" t="s">
        <v>18</v>
      </c>
      <c r="E610">
        <v>45.63</v>
      </c>
      <c r="F610">
        <v>7.71</v>
      </c>
      <c r="G610">
        <v>0.28999999999999998</v>
      </c>
      <c r="H610">
        <v>41.68</v>
      </c>
      <c r="I610">
        <v>41.22</v>
      </c>
      <c r="J610">
        <v>0.46</v>
      </c>
      <c r="K610">
        <v>98.89</v>
      </c>
      <c r="L610">
        <v>96.38</v>
      </c>
      <c r="M610">
        <v>95.08</v>
      </c>
      <c r="N610">
        <v>90.61</v>
      </c>
      <c r="O610">
        <v>5.25</v>
      </c>
      <c r="P610">
        <v>1824.35</v>
      </c>
      <c r="Q610" s="42">
        <f>Table1[[#This Row],[Steam_Consumed_t]]/Table1[[#This Row],[Production_t]]</f>
        <v>0.12595969289827255</v>
      </c>
      <c r="R610" s="37">
        <f>Table1[[#This Row],[Power_Consumed_kWh]]/Table1[[#This Row],[Production_t]]</f>
        <v>43.770393474088287</v>
      </c>
      <c r="S610" t="str">
        <f>IF(Table1[[#This Row],[Quality_pct]]&lt;96,"Below Spec","Ok")</f>
        <v>Ok</v>
      </c>
      <c r="T610" t="str">
        <f>IF(Table1[Steam_Consumed_t]&gt;$O$4383,"ABNORMAL","NORMAL")</f>
        <v>NORMAL</v>
      </c>
      <c r="U610" t="str">
        <f>IF(Table1[Power_Consumed_kWh]&gt;$P$4383,"ABNORMAL","NORMAL")</f>
        <v>NORMAL</v>
      </c>
      <c r="V610">
        <f>(Table1[[#This Row],[Target_Production_t]]/8)*Table1[[#This Row],[Downtime_hr]]</f>
        <v>1.6540874999999999</v>
      </c>
    </row>
    <row r="611" spans="1:22" x14ac:dyDescent="0.25">
      <c r="A611" s="1">
        <v>45708</v>
      </c>
      <c r="B611" s="1" t="str">
        <f>TEXT(Table1[[#This Row],[Date]],"mm")</f>
        <v>02</v>
      </c>
      <c r="C611" t="s">
        <v>23</v>
      </c>
      <c r="D611" t="s">
        <v>19</v>
      </c>
      <c r="E611">
        <v>44.95</v>
      </c>
      <c r="F611">
        <v>7.8</v>
      </c>
      <c r="G611">
        <v>0.2</v>
      </c>
      <c r="H611">
        <v>45.06</v>
      </c>
      <c r="I611">
        <v>44.78</v>
      </c>
      <c r="J611">
        <v>0.27</v>
      </c>
      <c r="K611">
        <v>99.39</v>
      </c>
      <c r="L611">
        <v>97.5</v>
      </c>
      <c r="M611">
        <v>94.3</v>
      </c>
      <c r="N611">
        <v>91.38</v>
      </c>
      <c r="O611">
        <v>6.8</v>
      </c>
      <c r="P611">
        <v>1998.09</v>
      </c>
      <c r="Q611" s="42">
        <f>Table1[[#This Row],[Steam_Consumed_t]]/Table1[[#This Row],[Production_t]]</f>
        <v>0.15090989791389259</v>
      </c>
      <c r="R611" s="37">
        <f>Table1[[#This Row],[Power_Consumed_kWh]]/Table1[[#This Row],[Production_t]]</f>
        <v>44.342876165113175</v>
      </c>
      <c r="S611" t="str">
        <f>IF(Table1[[#This Row],[Quality_pct]]&lt;96,"Below Spec","Ok")</f>
        <v>Ok</v>
      </c>
      <c r="T611" t="str">
        <f>IF(Table1[Steam_Consumed_t]&gt;$O$4383,"ABNORMAL","NORMAL")</f>
        <v>NORMAL</v>
      </c>
      <c r="U611" t="str">
        <f>IF(Table1[Power_Consumed_kWh]&gt;$P$4383,"ABNORMAL","NORMAL")</f>
        <v>NORMAL</v>
      </c>
      <c r="V611">
        <f>(Table1[[#This Row],[Target_Production_t]]/8)*Table1[[#This Row],[Downtime_hr]]</f>
        <v>1.12375</v>
      </c>
    </row>
    <row r="612" spans="1:22" x14ac:dyDescent="0.25">
      <c r="A612" s="1">
        <v>45708</v>
      </c>
      <c r="B612" s="1" t="str">
        <f>TEXT(Table1[[#This Row],[Date]],"mm")</f>
        <v>02</v>
      </c>
      <c r="C612" t="s">
        <v>17</v>
      </c>
      <c r="D612" t="s">
        <v>18</v>
      </c>
      <c r="E612">
        <v>43.56</v>
      </c>
      <c r="F612">
        <v>7.82</v>
      </c>
      <c r="G612">
        <v>0.18</v>
      </c>
      <c r="H612">
        <v>40.64</v>
      </c>
      <c r="I612">
        <v>40.229999999999997</v>
      </c>
      <c r="J612">
        <v>0.41</v>
      </c>
      <c r="K612">
        <v>98.99</v>
      </c>
      <c r="L612">
        <v>97.75</v>
      </c>
      <c r="M612">
        <v>92.49</v>
      </c>
      <c r="N612">
        <v>89.5</v>
      </c>
      <c r="O612">
        <v>34.44</v>
      </c>
      <c r="P612">
        <v>3378.91</v>
      </c>
      <c r="Q612" s="42">
        <f>Table1[[#This Row],[Steam_Consumed_t]]/Table1[[#This Row],[Production_t]]</f>
        <v>0.8474409448818897</v>
      </c>
      <c r="R612" s="37">
        <f>Table1[[#This Row],[Power_Consumed_kWh]]/Table1[[#This Row],[Production_t]]</f>
        <v>83.142470472440934</v>
      </c>
      <c r="S612" t="str">
        <f>IF(Table1[[#This Row],[Quality_pct]]&lt;96,"Below Spec","Ok")</f>
        <v>Ok</v>
      </c>
      <c r="T612" t="str">
        <f>IF(Table1[Steam_Consumed_t]&gt;$O$4383,"ABNORMAL","NORMAL")</f>
        <v>NORMAL</v>
      </c>
      <c r="U612" t="str">
        <f>IF(Table1[Power_Consumed_kWh]&gt;$P$4383,"ABNORMAL","NORMAL")</f>
        <v>NORMAL</v>
      </c>
      <c r="V612">
        <f>(Table1[[#This Row],[Target_Production_t]]/8)*Table1[[#This Row],[Downtime_hr]]</f>
        <v>0.98009999999999997</v>
      </c>
    </row>
    <row r="613" spans="1:22" x14ac:dyDescent="0.25">
      <c r="A613" s="1">
        <v>45708</v>
      </c>
      <c r="B613" s="1" t="str">
        <f>TEXT(Table1[[#This Row],[Date]],"mm")</f>
        <v>02</v>
      </c>
      <c r="C613" t="s">
        <v>21</v>
      </c>
      <c r="D613" t="s">
        <v>18</v>
      </c>
      <c r="E613">
        <v>39.409999999999997</v>
      </c>
      <c r="F613">
        <v>7.9</v>
      </c>
      <c r="G613">
        <v>0.1</v>
      </c>
      <c r="H613">
        <v>38.86</v>
      </c>
      <c r="I613">
        <v>38.03</v>
      </c>
      <c r="J613">
        <v>0.84</v>
      </c>
      <c r="K613">
        <v>97.84</v>
      </c>
      <c r="L613">
        <v>98.75</v>
      </c>
      <c r="M613">
        <v>99.57</v>
      </c>
      <c r="N613">
        <v>96.21</v>
      </c>
      <c r="O613">
        <v>55.73</v>
      </c>
      <c r="P613">
        <v>4553.8100000000004</v>
      </c>
      <c r="Q613" s="42">
        <f>Table1[[#This Row],[Steam_Consumed_t]]/Table1[[#This Row],[Production_t]]</f>
        <v>1.4341224909933092</v>
      </c>
      <c r="R613" s="37">
        <f>Table1[[#This Row],[Power_Consumed_kWh]]/Table1[[#This Row],[Production_t]]</f>
        <v>117.18502316006177</v>
      </c>
      <c r="S613" t="str">
        <f>IF(Table1[[#This Row],[Quality_pct]]&lt;96,"Below Spec","Ok")</f>
        <v>Ok</v>
      </c>
      <c r="T613" t="str">
        <f>IF(Table1[Steam_Consumed_t]&gt;$O$4383,"ABNORMAL","NORMAL")</f>
        <v>ABNORMAL</v>
      </c>
      <c r="U613" t="str">
        <f>IF(Table1[Power_Consumed_kWh]&gt;$P$4383,"ABNORMAL","NORMAL")</f>
        <v>ABNORMAL</v>
      </c>
      <c r="V613">
        <f>(Table1[[#This Row],[Target_Production_t]]/8)*Table1[[#This Row],[Downtime_hr]]</f>
        <v>0.49262499999999998</v>
      </c>
    </row>
    <row r="614" spans="1:22" x14ac:dyDescent="0.25">
      <c r="A614" s="1">
        <v>45709</v>
      </c>
      <c r="B614" s="1" t="str">
        <f>TEXT(Table1[[#This Row],[Date]],"mm")</f>
        <v>02</v>
      </c>
      <c r="C614" t="s">
        <v>22</v>
      </c>
      <c r="D614" t="s">
        <v>20</v>
      </c>
      <c r="E614">
        <v>37.19</v>
      </c>
      <c r="F614">
        <v>7.24</v>
      </c>
      <c r="G614">
        <v>0.76</v>
      </c>
      <c r="H614">
        <v>33.25</v>
      </c>
      <c r="I614">
        <v>32.42</v>
      </c>
      <c r="J614">
        <v>0.83</v>
      </c>
      <c r="K614">
        <v>97.5</v>
      </c>
      <c r="L614">
        <v>90.5</v>
      </c>
      <c r="M614">
        <v>93.94</v>
      </c>
      <c r="N614">
        <v>82.89</v>
      </c>
      <c r="O614">
        <v>37.35</v>
      </c>
      <c r="P614">
        <v>3252.75</v>
      </c>
      <c r="Q614" s="42">
        <f>Table1[[#This Row],[Steam_Consumed_t]]/Table1[[#This Row],[Production_t]]</f>
        <v>1.1233082706766917</v>
      </c>
      <c r="R614" s="37">
        <f>Table1[[#This Row],[Power_Consumed_kWh]]/Table1[[#This Row],[Production_t]]</f>
        <v>97.827067669172934</v>
      </c>
      <c r="S614" t="str">
        <f>IF(Table1[[#This Row],[Quality_pct]]&lt;96,"Below Spec","Ok")</f>
        <v>Ok</v>
      </c>
      <c r="T614" t="str">
        <f>IF(Table1[Steam_Consumed_t]&gt;$O$4383,"ABNORMAL","NORMAL")</f>
        <v>NORMAL</v>
      </c>
      <c r="U614" t="str">
        <f>IF(Table1[Power_Consumed_kWh]&gt;$P$4383,"ABNORMAL","NORMAL")</f>
        <v>NORMAL</v>
      </c>
      <c r="V614">
        <f>(Table1[[#This Row],[Target_Production_t]]/8)*Table1[[#This Row],[Downtime_hr]]</f>
        <v>3.5330499999999998</v>
      </c>
    </row>
    <row r="615" spans="1:22" x14ac:dyDescent="0.25">
      <c r="A615" s="1">
        <v>45709</v>
      </c>
      <c r="B615" s="1" t="str">
        <f>TEXT(Table1[[#This Row],[Date]],"mm")</f>
        <v>02</v>
      </c>
      <c r="C615" t="s">
        <v>23</v>
      </c>
      <c r="D615" t="s">
        <v>20</v>
      </c>
      <c r="E615">
        <v>45.46</v>
      </c>
      <c r="F615">
        <v>7.24</v>
      </c>
      <c r="G615">
        <v>0.76</v>
      </c>
      <c r="H615">
        <v>38.56</v>
      </c>
      <c r="I615">
        <v>37.99</v>
      </c>
      <c r="J615">
        <v>0.56999999999999995</v>
      </c>
      <c r="K615">
        <v>98.53</v>
      </c>
      <c r="L615">
        <v>90.5</v>
      </c>
      <c r="M615">
        <v>96.21</v>
      </c>
      <c r="N615">
        <v>85.79</v>
      </c>
      <c r="O615">
        <v>3.2</v>
      </c>
      <c r="P615">
        <v>1734</v>
      </c>
      <c r="Q615" s="42">
        <f>Table1[[#This Row],[Steam_Consumed_t]]/Table1[[#This Row],[Production_t]]</f>
        <v>8.2987551867219914E-2</v>
      </c>
      <c r="R615" s="37">
        <f>Table1[[#This Row],[Power_Consumed_kWh]]/Table1[[#This Row],[Production_t]]</f>
        <v>44.968879668049787</v>
      </c>
      <c r="S615" t="str">
        <f>IF(Table1[[#This Row],[Quality_pct]]&lt;96,"Below Spec","Ok")</f>
        <v>Ok</v>
      </c>
      <c r="T615" t="str">
        <f>IF(Table1[Steam_Consumed_t]&gt;$O$4383,"ABNORMAL","NORMAL")</f>
        <v>NORMAL</v>
      </c>
      <c r="U615" t="str">
        <f>IF(Table1[Power_Consumed_kWh]&gt;$P$4383,"ABNORMAL","NORMAL")</f>
        <v>NORMAL</v>
      </c>
      <c r="V615">
        <f>(Table1[[#This Row],[Target_Production_t]]/8)*Table1[[#This Row],[Downtime_hr]]</f>
        <v>4.3186999999999998</v>
      </c>
    </row>
    <row r="616" spans="1:22" x14ac:dyDescent="0.25">
      <c r="A616" s="1">
        <v>45709</v>
      </c>
      <c r="B616" s="1" t="str">
        <f>TEXT(Table1[[#This Row],[Date]],"mm")</f>
        <v>02</v>
      </c>
      <c r="C616" t="s">
        <v>17</v>
      </c>
      <c r="D616" t="s">
        <v>18</v>
      </c>
      <c r="E616">
        <v>45.43</v>
      </c>
      <c r="F616">
        <v>7.37</v>
      </c>
      <c r="G616">
        <v>0.63</v>
      </c>
      <c r="H616">
        <v>41.06</v>
      </c>
      <c r="I616">
        <v>39.729999999999997</v>
      </c>
      <c r="J616">
        <v>1.33</v>
      </c>
      <c r="K616">
        <v>96.77</v>
      </c>
      <c r="L616">
        <v>92.12</v>
      </c>
      <c r="M616">
        <v>97.49</v>
      </c>
      <c r="N616">
        <v>86.91</v>
      </c>
      <c r="O616">
        <v>35.71</v>
      </c>
      <c r="P616">
        <v>3400.39</v>
      </c>
      <c r="Q616" s="42">
        <f>Table1[[#This Row],[Steam_Consumed_t]]/Table1[[#This Row],[Production_t]]</f>
        <v>0.86970287384315637</v>
      </c>
      <c r="R616" s="37">
        <f>Table1[[#This Row],[Power_Consumed_kWh]]/Table1[[#This Row],[Production_t]]</f>
        <v>82.815148563078409</v>
      </c>
      <c r="S616" t="str">
        <f>IF(Table1[[#This Row],[Quality_pct]]&lt;96,"Below Spec","Ok")</f>
        <v>Ok</v>
      </c>
      <c r="T616" t="str">
        <f>IF(Table1[Steam_Consumed_t]&gt;$O$4383,"ABNORMAL","NORMAL")</f>
        <v>NORMAL</v>
      </c>
      <c r="U616" t="str">
        <f>IF(Table1[Power_Consumed_kWh]&gt;$P$4383,"ABNORMAL","NORMAL")</f>
        <v>NORMAL</v>
      </c>
      <c r="V616">
        <f>(Table1[[#This Row],[Target_Production_t]]/8)*Table1[[#This Row],[Downtime_hr]]</f>
        <v>3.5776124999999999</v>
      </c>
    </row>
    <row r="617" spans="1:22" x14ac:dyDescent="0.25">
      <c r="A617" s="1">
        <v>45709</v>
      </c>
      <c r="B617" s="1" t="str">
        <f>TEXT(Table1[[#This Row],[Date]],"mm")</f>
        <v>02</v>
      </c>
      <c r="C617" t="s">
        <v>23</v>
      </c>
      <c r="D617" t="s">
        <v>18</v>
      </c>
      <c r="E617">
        <v>47.6</v>
      </c>
      <c r="F617">
        <v>7.43</v>
      </c>
      <c r="G617">
        <v>0.56999999999999995</v>
      </c>
      <c r="H617">
        <v>45.42</v>
      </c>
      <c r="I617">
        <v>45.25</v>
      </c>
      <c r="J617">
        <v>0.17</v>
      </c>
      <c r="K617">
        <v>99.62</v>
      </c>
      <c r="L617">
        <v>92.88</v>
      </c>
      <c r="M617">
        <v>96.11</v>
      </c>
      <c r="N617">
        <v>88.92</v>
      </c>
      <c r="O617">
        <v>3.88</v>
      </c>
      <c r="P617">
        <v>2082.11</v>
      </c>
      <c r="Q617" s="42">
        <f>Table1[[#This Row],[Steam_Consumed_t]]/Table1[[#This Row],[Production_t]]</f>
        <v>8.5424922941435485E-2</v>
      </c>
      <c r="R617" s="37">
        <f>Table1[[#This Row],[Power_Consumed_kWh]]/Table1[[#This Row],[Production_t]]</f>
        <v>45.841259357111404</v>
      </c>
      <c r="S617" t="str">
        <f>IF(Table1[[#This Row],[Quality_pct]]&lt;96,"Below Spec","Ok")</f>
        <v>Ok</v>
      </c>
      <c r="T617" t="str">
        <f>IF(Table1[Steam_Consumed_t]&gt;$O$4383,"ABNORMAL","NORMAL")</f>
        <v>NORMAL</v>
      </c>
      <c r="U617" t="str">
        <f>IF(Table1[Power_Consumed_kWh]&gt;$P$4383,"ABNORMAL","NORMAL")</f>
        <v>NORMAL</v>
      </c>
      <c r="V617">
        <f>(Table1[[#This Row],[Target_Production_t]]/8)*Table1[[#This Row],[Downtime_hr]]</f>
        <v>3.3914999999999997</v>
      </c>
    </row>
    <row r="618" spans="1:22" x14ac:dyDescent="0.25">
      <c r="A618" s="1">
        <v>45709</v>
      </c>
      <c r="B618" s="1" t="str">
        <f>TEXT(Table1[[#This Row],[Date]],"mm")</f>
        <v>02</v>
      </c>
      <c r="C618" t="s">
        <v>22</v>
      </c>
      <c r="D618" t="s">
        <v>18</v>
      </c>
      <c r="E618">
        <v>38.94</v>
      </c>
      <c r="F618">
        <v>7.54</v>
      </c>
      <c r="G618">
        <v>0.46</v>
      </c>
      <c r="H618">
        <v>33.340000000000003</v>
      </c>
      <c r="I618">
        <v>31.88</v>
      </c>
      <c r="J618">
        <v>1.46</v>
      </c>
      <c r="K618">
        <v>95.63</v>
      </c>
      <c r="L618">
        <v>94.25</v>
      </c>
      <c r="M618">
        <v>93.3</v>
      </c>
      <c r="N618">
        <v>84.09</v>
      </c>
      <c r="O618">
        <v>37.25</v>
      </c>
      <c r="P618">
        <v>3182.87</v>
      </c>
      <c r="Q618" s="42">
        <f>Table1[[#This Row],[Steam_Consumed_t]]/Table1[[#This Row],[Production_t]]</f>
        <v>1.1172765446910617</v>
      </c>
      <c r="R618" s="37">
        <f>Table1[[#This Row],[Power_Consumed_kWh]]/Table1[[#This Row],[Production_t]]</f>
        <v>95.467006598680257</v>
      </c>
      <c r="S618" t="str">
        <f>IF(Table1[[#This Row],[Quality_pct]]&lt;96,"Below Spec","Ok")</f>
        <v>Below Spec</v>
      </c>
      <c r="T618" t="str">
        <f>IF(Table1[Steam_Consumed_t]&gt;$O$4383,"ABNORMAL","NORMAL")</f>
        <v>NORMAL</v>
      </c>
      <c r="U618" t="str">
        <f>IF(Table1[Power_Consumed_kWh]&gt;$P$4383,"ABNORMAL","NORMAL")</f>
        <v>NORMAL</v>
      </c>
      <c r="V618">
        <f>(Table1[[#This Row],[Target_Production_t]]/8)*Table1[[#This Row],[Downtime_hr]]</f>
        <v>2.2390499999999998</v>
      </c>
    </row>
    <row r="619" spans="1:22" x14ac:dyDescent="0.25">
      <c r="A619" s="1">
        <v>45709</v>
      </c>
      <c r="B619" s="1" t="str">
        <f>TEXT(Table1[[#This Row],[Date]],"mm")</f>
        <v>02</v>
      </c>
      <c r="C619" t="s">
        <v>17</v>
      </c>
      <c r="D619" t="s">
        <v>19</v>
      </c>
      <c r="E619">
        <v>44.75</v>
      </c>
      <c r="F619">
        <v>7.55</v>
      </c>
      <c r="G619">
        <v>0.45</v>
      </c>
      <c r="H619">
        <v>39.93</v>
      </c>
      <c r="I619">
        <v>38.57</v>
      </c>
      <c r="J619">
        <v>1.36</v>
      </c>
      <c r="K619">
        <v>96.59</v>
      </c>
      <c r="L619">
        <v>94.38</v>
      </c>
      <c r="M619">
        <v>96.51</v>
      </c>
      <c r="N619">
        <v>87.98</v>
      </c>
      <c r="O619">
        <v>34.58</v>
      </c>
      <c r="P619">
        <v>3339.77</v>
      </c>
      <c r="Q619" s="42">
        <f>Table1[[#This Row],[Steam_Consumed_t]]/Table1[[#This Row],[Production_t]]</f>
        <v>0.86601552717255192</v>
      </c>
      <c r="R619" s="37">
        <f>Table1[[#This Row],[Power_Consumed_kWh]]/Table1[[#This Row],[Production_t]]</f>
        <v>83.640621086902073</v>
      </c>
      <c r="S619" t="str">
        <f>IF(Table1[[#This Row],[Quality_pct]]&lt;96,"Below Spec","Ok")</f>
        <v>Ok</v>
      </c>
      <c r="T619" t="str">
        <f>IF(Table1[Steam_Consumed_t]&gt;$O$4383,"ABNORMAL","NORMAL")</f>
        <v>NORMAL</v>
      </c>
      <c r="U619" t="str">
        <f>IF(Table1[Power_Consumed_kWh]&gt;$P$4383,"ABNORMAL","NORMAL")</f>
        <v>NORMAL</v>
      </c>
      <c r="V619">
        <f>(Table1[[#This Row],[Target_Production_t]]/8)*Table1[[#This Row],[Downtime_hr]]</f>
        <v>2.5171874999999999</v>
      </c>
    </row>
    <row r="620" spans="1:22" x14ac:dyDescent="0.25">
      <c r="A620" s="1">
        <v>45709</v>
      </c>
      <c r="B620" s="1" t="str">
        <f>TEXT(Table1[[#This Row],[Date]],"mm")</f>
        <v>02</v>
      </c>
      <c r="C620" t="s">
        <v>22</v>
      </c>
      <c r="D620" t="s">
        <v>19</v>
      </c>
      <c r="E620">
        <v>38.36</v>
      </c>
      <c r="F620">
        <v>7.63</v>
      </c>
      <c r="G620">
        <v>0.37</v>
      </c>
      <c r="H620">
        <v>33.200000000000003</v>
      </c>
      <c r="I620">
        <v>31.93</v>
      </c>
      <c r="J620">
        <v>1.26</v>
      </c>
      <c r="K620">
        <v>96.19</v>
      </c>
      <c r="L620">
        <v>95.38</v>
      </c>
      <c r="M620">
        <v>93.41</v>
      </c>
      <c r="N620">
        <v>85.7</v>
      </c>
      <c r="O620">
        <v>36.85</v>
      </c>
      <c r="P620">
        <v>3093.48</v>
      </c>
      <c r="Q620" s="42">
        <f>Table1[[#This Row],[Steam_Consumed_t]]/Table1[[#This Row],[Production_t]]</f>
        <v>1.1099397590361446</v>
      </c>
      <c r="R620" s="37">
        <f>Table1[[#This Row],[Power_Consumed_kWh]]/Table1[[#This Row],[Production_t]]</f>
        <v>93.177108433734929</v>
      </c>
      <c r="S620" t="str">
        <f>IF(Table1[[#This Row],[Quality_pct]]&lt;96,"Below Spec","Ok")</f>
        <v>Ok</v>
      </c>
      <c r="T620" t="str">
        <f>IF(Table1[Steam_Consumed_t]&gt;$O$4383,"ABNORMAL","NORMAL")</f>
        <v>NORMAL</v>
      </c>
      <c r="U620" t="str">
        <f>IF(Table1[Power_Consumed_kWh]&gt;$P$4383,"ABNORMAL","NORMAL")</f>
        <v>NORMAL</v>
      </c>
      <c r="V620">
        <f>(Table1[[#This Row],[Target_Production_t]]/8)*Table1[[#This Row],[Downtime_hr]]</f>
        <v>1.7741499999999999</v>
      </c>
    </row>
    <row r="621" spans="1:22" x14ac:dyDescent="0.25">
      <c r="A621" s="1">
        <v>45709</v>
      </c>
      <c r="B621" s="1" t="str">
        <f>TEXT(Table1[[#This Row],[Date]],"mm")</f>
        <v>02</v>
      </c>
      <c r="C621" t="s">
        <v>23</v>
      </c>
      <c r="D621" t="s">
        <v>19</v>
      </c>
      <c r="E621">
        <v>46.88</v>
      </c>
      <c r="F621">
        <v>7.65</v>
      </c>
      <c r="G621">
        <v>0.35</v>
      </c>
      <c r="H621">
        <v>39.840000000000003</v>
      </c>
      <c r="I621">
        <v>39.229999999999997</v>
      </c>
      <c r="J621">
        <v>0.61</v>
      </c>
      <c r="K621">
        <v>98.48</v>
      </c>
      <c r="L621">
        <v>95.62</v>
      </c>
      <c r="M621">
        <v>95.95</v>
      </c>
      <c r="N621">
        <v>90.36</v>
      </c>
      <c r="O621">
        <v>4.6100000000000003</v>
      </c>
      <c r="P621">
        <v>1688.91</v>
      </c>
      <c r="Q621" s="42">
        <f>Table1[[#This Row],[Steam_Consumed_t]]/Table1[[#This Row],[Production_t]]</f>
        <v>0.11571285140562249</v>
      </c>
      <c r="R621" s="37">
        <f>Table1[[#This Row],[Power_Consumed_kWh]]/Table1[[#This Row],[Production_t]]</f>
        <v>42.392319277108435</v>
      </c>
      <c r="S621" t="str">
        <f>IF(Table1[[#This Row],[Quality_pct]]&lt;96,"Below Spec","Ok")</f>
        <v>Ok</v>
      </c>
      <c r="T621" t="str">
        <f>IF(Table1[Steam_Consumed_t]&gt;$O$4383,"ABNORMAL","NORMAL")</f>
        <v>NORMAL</v>
      </c>
      <c r="U621" t="str">
        <f>IF(Table1[Power_Consumed_kWh]&gt;$P$4383,"ABNORMAL","NORMAL")</f>
        <v>NORMAL</v>
      </c>
      <c r="V621">
        <f>(Table1[[#This Row],[Target_Production_t]]/8)*Table1[[#This Row],[Downtime_hr]]</f>
        <v>2.0510000000000002</v>
      </c>
    </row>
    <row r="622" spans="1:22" x14ac:dyDescent="0.25">
      <c r="A622" s="1">
        <v>45709</v>
      </c>
      <c r="B622" s="1" t="str">
        <f>TEXT(Table1[[#This Row],[Date]],"mm")</f>
        <v>02</v>
      </c>
      <c r="C622" t="s">
        <v>21</v>
      </c>
      <c r="D622" t="s">
        <v>19</v>
      </c>
      <c r="E622">
        <v>40.49</v>
      </c>
      <c r="F622">
        <v>7.7</v>
      </c>
      <c r="G622">
        <v>0.3</v>
      </c>
      <c r="H622">
        <v>39.68</v>
      </c>
      <c r="I622">
        <v>38.549999999999997</v>
      </c>
      <c r="J622">
        <v>1.1299999999999999</v>
      </c>
      <c r="K622">
        <v>97.14</v>
      </c>
      <c r="L622">
        <v>96.25</v>
      </c>
      <c r="M622">
        <v>98.17</v>
      </c>
      <c r="N622">
        <v>91.78</v>
      </c>
      <c r="O622">
        <v>58.19</v>
      </c>
      <c r="P622">
        <v>4774.75</v>
      </c>
      <c r="Q622" s="42">
        <f>Table1[[#This Row],[Steam_Consumed_t]]/Table1[[#This Row],[Production_t]]</f>
        <v>1.4664818548387095</v>
      </c>
      <c r="R622" s="37">
        <f>Table1[[#This Row],[Power_Consumed_kWh]]/Table1[[#This Row],[Production_t]]</f>
        <v>120.33140120967742</v>
      </c>
      <c r="S622" t="str">
        <f>IF(Table1[[#This Row],[Quality_pct]]&lt;96,"Below Spec","Ok")</f>
        <v>Ok</v>
      </c>
      <c r="T622" t="str">
        <f>IF(Table1[Steam_Consumed_t]&gt;$O$4383,"ABNORMAL","NORMAL")</f>
        <v>ABNORMAL</v>
      </c>
      <c r="U622" t="str">
        <f>IF(Table1[Power_Consumed_kWh]&gt;$P$4383,"ABNORMAL","NORMAL")</f>
        <v>ABNORMAL</v>
      </c>
      <c r="V622">
        <f>(Table1[[#This Row],[Target_Production_t]]/8)*Table1[[#This Row],[Downtime_hr]]</f>
        <v>1.518375</v>
      </c>
    </row>
    <row r="623" spans="1:22" x14ac:dyDescent="0.25">
      <c r="A623" s="1">
        <v>45709</v>
      </c>
      <c r="B623" s="1" t="str">
        <f>TEXT(Table1[[#This Row],[Date]],"mm")</f>
        <v>02</v>
      </c>
      <c r="C623" t="s">
        <v>21</v>
      </c>
      <c r="D623" t="s">
        <v>20</v>
      </c>
      <c r="E623">
        <v>39.26</v>
      </c>
      <c r="F623">
        <v>7.7</v>
      </c>
      <c r="G623">
        <v>0.3</v>
      </c>
      <c r="H623">
        <v>35.49</v>
      </c>
      <c r="I623">
        <v>34.42</v>
      </c>
      <c r="J623">
        <v>1.07</v>
      </c>
      <c r="K623">
        <v>96.99</v>
      </c>
      <c r="L623">
        <v>96.25</v>
      </c>
      <c r="M623">
        <v>96.96</v>
      </c>
      <c r="N623">
        <v>90.51</v>
      </c>
      <c r="O623">
        <v>51.24</v>
      </c>
      <c r="P623">
        <v>4108.95</v>
      </c>
      <c r="Q623" s="42">
        <f>Table1[[#This Row],[Steam_Consumed_t]]/Table1[[#This Row],[Production_t]]</f>
        <v>1.4437869822485208</v>
      </c>
      <c r="R623" s="37">
        <f>Table1[[#This Row],[Power_Consumed_kWh]]/Table1[[#This Row],[Production_t]]</f>
        <v>115.77768385460692</v>
      </c>
      <c r="S623" t="str">
        <f>IF(Table1[[#This Row],[Quality_pct]]&lt;96,"Below Spec","Ok")</f>
        <v>Ok</v>
      </c>
      <c r="T623" t="str">
        <f>IF(Table1[Steam_Consumed_t]&gt;$O$4383,"ABNORMAL","NORMAL")</f>
        <v>NORMAL</v>
      </c>
      <c r="U623" t="str">
        <f>IF(Table1[Power_Consumed_kWh]&gt;$P$4383,"ABNORMAL","NORMAL")</f>
        <v>NORMAL</v>
      </c>
      <c r="V623">
        <f>(Table1[[#This Row],[Target_Production_t]]/8)*Table1[[#This Row],[Downtime_hr]]</f>
        <v>1.4722499999999998</v>
      </c>
    </row>
    <row r="624" spans="1:22" x14ac:dyDescent="0.25">
      <c r="A624" s="1">
        <v>45709</v>
      </c>
      <c r="B624" s="1" t="str">
        <f>TEXT(Table1[[#This Row],[Date]],"mm")</f>
        <v>02</v>
      </c>
      <c r="C624" t="s">
        <v>17</v>
      </c>
      <c r="D624" t="s">
        <v>20</v>
      </c>
      <c r="E624">
        <v>43.39</v>
      </c>
      <c r="F624">
        <v>7.81</v>
      </c>
      <c r="G624">
        <v>0.19</v>
      </c>
      <c r="H624">
        <v>40.11</v>
      </c>
      <c r="I624">
        <v>38.69</v>
      </c>
      <c r="J624">
        <v>1.43</v>
      </c>
      <c r="K624">
        <v>96.44</v>
      </c>
      <c r="L624">
        <v>97.62</v>
      </c>
      <c r="M624">
        <v>93.75</v>
      </c>
      <c r="N624">
        <v>88.26</v>
      </c>
      <c r="O624">
        <v>33.799999999999997</v>
      </c>
      <c r="P624">
        <v>3331.22</v>
      </c>
      <c r="Q624" s="42">
        <f>Table1[[#This Row],[Steam_Consumed_t]]/Table1[[#This Row],[Production_t]]</f>
        <v>0.84268262278733475</v>
      </c>
      <c r="R624" s="37">
        <f>Table1[[#This Row],[Power_Consumed_kWh]]/Table1[[#This Row],[Production_t]]</f>
        <v>83.05210670655697</v>
      </c>
      <c r="S624" t="str">
        <f>IF(Table1[[#This Row],[Quality_pct]]&lt;96,"Below Spec","Ok")</f>
        <v>Ok</v>
      </c>
      <c r="T624" t="str">
        <f>IF(Table1[Steam_Consumed_t]&gt;$O$4383,"ABNORMAL","NORMAL")</f>
        <v>NORMAL</v>
      </c>
      <c r="U624" t="str">
        <f>IF(Table1[Power_Consumed_kWh]&gt;$P$4383,"ABNORMAL","NORMAL")</f>
        <v>NORMAL</v>
      </c>
      <c r="V624">
        <f>(Table1[[#This Row],[Target_Production_t]]/8)*Table1[[#This Row],[Downtime_hr]]</f>
        <v>1.0305124999999999</v>
      </c>
    </row>
    <row r="625" spans="1:22" x14ac:dyDescent="0.25">
      <c r="A625" s="1">
        <v>45709</v>
      </c>
      <c r="B625" s="1" t="str">
        <f>TEXT(Table1[[#This Row],[Date]],"mm")</f>
        <v>02</v>
      </c>
      <c r="C625" t="s">
        <v>21</v>
      </c>
      <c r="D625" t="s">
        <v>18</v>
      </c>
      <c r="E625">
        <v>41.11</v>
      </c>
      <c r="F625">
        <v>7.84</v>
      </c>
      <c r="G625">
        <v>0.16</v>
      </c>
      <c r="H625">
        <v>38.299999999999997</v>
      </c>
      <c r="I625">
        <v>37.61</v>
      </c>
      <c r="J625">
        <v>0.69</v>
      </c>
      <c r="K625">
        <v>98.2</v>
      </c>
      <c r="L625">
        <v>98</v>
      </c>
      <c r="M625">
        <v>96.78</v>
      </c>
      <c r="N625">
        <v>93.13</v>
      </c>
      <c r="O625">
        <v>56.29</v>
      </c>
      <c r="P625">
        <v>4533.53</v>
      </c>
      <c r="Q625" s="42">
        <f>Table1[[#This Row],[Steam_Consumed_t]]/Table1[[#This Row],[Production_t]]</f>
        <v>1.4697127937336816</v>
      </c>
      <c r="R625" s="37">
        <f>Table1[[#This Row],[Power_Consumed_kWh]]/Table1[[#This Row],[Production_t]]</f>
        <v>118.36892950391645</v>
      </c>
      <c r="S625" t="str">
        <f>IF(Table1[[#This Row],[Quality_pct]]&lt;96,"Below Spec","Ok")</f>
        <v>Ok</v>
      </c>
      <c r="T625" t="str">
        <f>IF(Table1[Steam_Consumed_t]&gt;$O$4383,"ABNORMAL","NORMAL")</f>
        <v>ABNORMAL</v>
      </c>
      <c r="U625" t="str">
        <f>IF(Table1[Power_Consumed_kWh]&gt;$P$4383,"ABNORMAL","NORMAL")</f>
        <v>ABNORMAL</v>
      </c>
      <c r="V625">
        <f>(Table1[[#This Row],[Target_Production_t]]/8)*Table1[[#This Row],[Downtime_hr]]</f>
        <v>0.82220000000000004</v>
      </c>
    </row>
    <row r="626" spans="1:22" x14ac:dyDescent="0.25">
      <c r="A626" s="1">
        <v>45710</v>
      </c>
      <c r="B626" s="1" t="str">
        <f>TEXT(Table1[[#This Row],[Date]],"mm")</f>
        <v>02</v>
      </c>
      <c r="C626" t="s">
        <v>21</v>
      </c>
      <c r="D626" t="s">
        <v>20</v>
      </c>
      <c r="E626">
        <v>37.020000000000003</v>
      </c>
      <c r="F626">
        <v>7.25</v>
      </c>
      <c r="G626">
        <v>0.75</v>
      </c>
      <c r="H626">
        <v>32.15</v>
      </c>
      <c r="I626">
        <v>31.76</v>
      </c>
      <c r="J626">
        <v>0.39</v>
      </c>
      <c r="K626">
        <v>98.79</v>
      </c>
      <c r="L626">
        <v>90.62</v>
      </c>
      <c r="M626">
        <v>92.24</v>
      </c>
      <c r="N626">
        <v>82.58</v>
      </c>
      <c r="O626">
        <v>48.67</v>
      </c>
      <c r="P626">
        <v>3707.6</v>
      </c>
      <c r="Q626" s="42">
        <f>Table1[[#This Row],[Steam_Consumed_t]]/Table1[[#This Row],[Production_t]]</f>
        <v>1.5138413685847592</v>
      </c>
      <c r="R626" s="37">
        <f>Table1[[#This Row],[Power_Consumed_kWh]]/Table1[[#This Row],[Production_t]]</f>
        <v>115.32192846034215</v>
      </c>
      <c r="S626" t="str">
        <f>IF(Table1[[#This Row],[Quality_pct]]&lt;96,"Below Spec","Ok")</f>
        <v>Ok</v>
      </c>
      <c r="T626" t="str">
        <f>IF(Table1[Steam_Consumed_t]&gt;$O$4383,"ABNORMAL","NORMAL")</f>
        <v>NORMAL</v>
      </c>
      <c r="U626" t="str">
        <f>IF(Table1[Power_Consumed_kWh]&gt;$P$4383,"ABNORMAL","NORMAL")</f>
        <v>NORMAL</v>
      </c>
      <c r="V626">
        <f>(Table1[[#This Row],[Target_Production_t]]/8)*Table1[[#This Row],[Downtime_hr]]</f>
        <v>3.4706250000000001</v>
      </c>
    </row>
    <row r="627" spans="1:22" x14ac:dyDescent="0.25">
      <c r="A627" s="1">
        <v>45710</v>
      </c>
      <c r="B627" s="1" t="str">
        <f>TEXT(Table1[[#This Row],[Date]],"mm")</f>
        <v>02</v>
      </c>
      <c r="C627" t="s">
        <v>23</v>
      </c>
      <c r="D627" t="s">
        <v>18</v>
      </c>
      <c r="E627">
        <v>44.89</v>
      </c>
      <c r="F627">
        <v>7.33</v>
      </c>
      <c r="G627">
        <v>0.67</v>
      </c>
      <c r="H627">
        <v>36.53</v>
      </c>
      <c r="I627">
        <v>36.53</v>
      </c>
      <c r="J627">
        <v>0</v>
      </c>
      <c r="K627">
        <v>100</v>
      </c>
      <c r="L627">
        <v>91.62</v>
      </c>
      <c r="M627">
        <v>95.16</v>
      </c>
      <c r="N627">
        <v>87.19</v>
      </c>
      <c r="O627">
        <v>5.6</v>
      </c>
      <c r="P627">
        <v>1451.59</v>
      </c>
      <c r="Q627" s="42">
        <f>Table1[[#This Row],[Steam_Consumed_t]]/Table1[[#This Row],[Production_t]]</f>
        <v>0.15329865863673692</v>
      </c>
      <c r="R627" s="37">
        <f>Table1[[#This Row],[Power_Consumed_kWh]]/Table1[[#This Row],[Production_t]]</f>
        <v>39.736928551875167</v>
      </c>
      <c r="S627" t="str">
        <f>IF(Table1[[#This Row],[Quality_pct]]&lt;96,"Below Spec","Ok")</f>
        <v>Ok</v>
      </c>
      <c r="T627" t="str">
        <f>IF(Table1[Steam_Consumed_t]&gt;$O$4383,"ABNORMAL","NORMAL")</f>
        <v>NORMAL</v>
      </c>
      <c r="U627" t="str">
        <f>IF(Table1[Power_Consumed_kWh]&gt;$P$4383,"ABNORMAL","NORMAL")</f>
        <v>NORMAL</v>
      </c>
      <c r="V627">
        <f>(Table1[[#This Row],[Target_Production_t]]/8)*Table1[[#This Row],[Downtime_hr]]</f>
        <v>3.7595375000000004</v>
      </c>
    </row>
    <row r="628" spans="1:22" x14ac:dyDescent="0.25">
      <c r="A628" s="1">
        <v>45710</v>
      </c>
      <c r="B628" s="1" t="str">
        <f>TEXT(Table1[[#This Row],[Date]],"mm")</f>
        <v>02</v>
      </c>
      <c r="C628" t="s">
        <v>17</v>
      </c>
      <c r="D628" t="s">
        <v>20</v>
      </c>
      <c r="E628">
        <v>40.92</v>
      </c>
      <c r="F628">
        <v>7.48</v>
      </c>
      <c r="G628">
        <v>0.52</v>
      </c>
      <c r="H628">
        <v>36.520000000000003</v>
      </c>
      <c r="I628">
        <v>35.97</v>
      </c>
      <c r="J628">
        <v>0.55000000000000004</v>
      </c>
      <c r="K628">
        <v>98.5</v>
      </c>
      <c r="L628">
        <v>93.5</v>
      </c>
      <c r="M628">
        <v>94.81</v>
      </c>
      <c r="N628">
        <v>87.32</v>
      </c>
      <c r="O628">
        <v>31.52</v>
      </c>
      <c r="P628">
        <v>3009.37</v>
      </c>
      <c r="Q628" s="42">
        <f>Table1[[#This Row],[Steam_Consumed_t]]/Table1[[#This Row],[Production_t]]</f>
        <v>0.86308871851040514</v>
      </c>
      <c r="R628" s="37">
        <f>Table1[[#This Row],[Power_Consumed_kWh]]/Table1[[#This Row],[Production_t]]</f>
        <v>82.403340635268336</v>
      </c>
      <c r="S628" t="str">
        <f>IF(Table1[[#This Row],[Quality_pct]]&lt;96,"Below Spec","Ok")</f>
        <v>Ok</v>
      </c>
      <c r="T628" t="str">
        <f>IF(Table1[Steam_Consumed_t]&gt;$O$4383,"ABNORMAL","NORMAL")</f>
        <v>NORMAL</v>
      </c>
      <c r="U628" t="str">
        <f>IF(Table1[Power_Consumed_kWh]&gt;$P$4383,"ABNORMAL","NORMAL")</f>
        <v>NORMAL</v>
      </c>
      <c r="V628">
        <f>(Table1[[#This Row],[Target_Production_t]]/8)*Table1[[#This Row],[Downtime_hr]]</f>
        <v>2.6598000000000002</v>
      </c>
    </row>
    <row r="629" spans="1:22" x14ac:dyDescent="0.25">
      <c r="A629" s="1">
        <v>45710</v>
      </c>
      <c r="B629" s="1" t="str">
        <f>TEXT(Table1[[#This Row],[Date]],"mm")</f>
        <v>02</v>
      </c>
      <c r="C629" t="s">
        <v>22</v>
      </c>
      <c r="D629" t="s">
        <v>19</v>
      </c>
      <c r="E629">
        <v>36.17</v>
      </c>
      <c r="F629">
        <v>7.5</v>
      </c>
      <c r="G629">
        <v>0.5</v>
      </c>
      <c r="H629">
        <v>32.07</v>
      </c>
      <c r="I629">
        <v>31.04</v>
      </c>
      <c r="J629">
        <v>1.03</v>
      </c>
      <c r="K629">
        <v>96.78</v>
      </c>
      <c r="L629">
        <v>93.75</v>
      </c>
      <c r="M629">
        <v>101.11</v>
      </c>
      <c r="N629">
        <v>91.74</v>
      </c>
      <c r="O629">
        <v>36.299999999999997</v>
      </c>
      <c r="P629">
        <v>3008.59</v>
      </c>
      <c r="Q629" s="42">
        <f>Table1[[#This Row],[Steam_Consumed_t]]/Table1[[#This Row],[Production_t]]</f>
        <v>1.1318989710009353</v>
      </c>
      <c r="R629" s="37">
        <f>Table1[[#This Row],[Power_Consumed_kWh]]/Table1[[#This Row],[Production_t]]</f>
        <v>93.813221078889939</v>
      </c>
      <c r="S629" t="str">
        <f>IF(Table1[[#This Row],[Quality_pct]]&lt;96,"Below Spec","Ok")</f>
        <v>Ok</v>
      </c>
      <c r="T629" t="str">
        <f>IF(Table1[Steam_Consumed_t]&gt;$O$4383,"ABNORMAL","NORMAL")</f>
        <v>NORMAL</v>
      </c>
      <c r="U629" t="str">
        <f>IF(Table1[Power_Consumed_kWh]&gt;$P$4383,"ABNORMAL","NORMAL")</f>
        <v>NORMAL</v>
      </c>
      <c r="V629">
        <f>(Table1[[#This Row],[Target_Production_t]]/8)*Table1[[#This Row],[Downtime_hr]]</f>
        <v>2.2606250000000001</v>
      </c>
    </row>
    <row r="630" spans="1:22" x14ac:dyDescent="0.25">
      <c r="A630" s="1">
        <v>45710</v>
      </c>
      <c r="B630" s="1" t="str">
        <f>TEXT(Table1[[#This Row],[Date]],"mm")</f>
        <v>02</v>
      </c>
      <c r="C630" t="s">
        <v>22</v>
      </c>
      <c r="D630" t="s">
        <v>18</v>
      </c>
      <c r="E630">
        <v>36.72</v>
      </c>
      <c r="F630">
        <v>7.63</v>
      </c>
      <c r="G630">
        <v>0.37</v>
      </c>
      <c r="H630">
        <v>33.39</v>
      </c>
      <c r="I630">
        <v>32.159999999999997</v>
      </c>
      <c r="J630">
        <v>1.23</v>
      </c>
      <c r="K630">
        <v>96.32</v>
      </c>
      <c r="L630">
        <v>95.38</v>
      </c>
      <c r="M630">
        <v>95.55</v>
      </c>
      <c r="N630">
        <v>87.78</v>
      </c>
      <c r="O630">
        <v>37.54</v>
      </c>
      <c r="P630">
        <v>3125.53</v>
      </c>
      <c r="Q630" s="42">
        <f>Table1[[#This Row],[Steam_Consumed_t]]/Table1[[#This Row],[Production_t]]</f>
        <v>1.1242887091943696</v>
      </c>
      <c r="R630" s="37">
        <f>Table1[[#This Row],[Power_Consumed_kWh]]/Table1[[#This Row],[Production_t]]</f>
        <v>93.606768493560949</v>
      </c>
      <c r="S630" t="str">
        <f>IF(Table1[[#This Row],[Quality_pct]]&lt;96,"Below Spec","Ok")</f>
        <v>Ok</v>
      </c>
      <c r="T630" t="str">
        <f>IF(Table1[Steam_Consumed_t]&gt;$O$4383,"ABNORMAL","NORMAL")</f>
        <v>NORMAL</v>
      </c>
      <c r="U630" t="str">
        <f>IF(Table1[Power_Consumed_kWh]&gt;$P$4383,"ABNORMAL","NORMAL")</f>
        <v>NORMAL</v>
      </c>
      <c r="V630">
        <f>(Table1[[#This Row],[Target_Production_t]]/8)*Table1[[#This Row],[Downtime_hr]]</f>
        <v>1.6982999999999999</v>
      </c>
    </row>
    <row r="631" spans="1:22" x14ac:dyDescent="0.25">
      <c r="A631" s="1">
        <v>45710</v>
      </c>
      <c r="B631" s="1" t="str">
        <f>TEXT(Table1[[#This Row],[Date]],"mm")</f>
        <v>02</v>
      </c>
      <c r="C631" t="s">
        <v>21</v>
      </c>
      <c r="D631" t="s">
        <v>18</v>
      </c>
      <c r="E631">
        <v>38.76</v>
      </c>
      <c r="F631">
        <v>7.68</v>
      </c>
      <c r="G631">
        <v>0.32</v>
      </c>
      <c r="H631">
        <v>36.17</v>
      </c>
      <c r="I631">
        <v>35.549999999999997</v>
      </c>
      <c r="J631">
        <v>0.62</v>
      </c>
      <c r="K631">
        <v>98.28</v>
      </c>
      <c r="L631">
        <v>96</v>
      </c>
      <c r="M631">
        <v>94.39</v>
      </c>
      <c r="N631">
        <v>89.06</v>
      </c>
      <c r="O631">
        <v>53.37</v>
      </c>
      <c r="P631">
        <v>4278.09</v>
      </c>
      <c r="Q631" s="42">
        <f>Table1[[#This Row],[Steam_Consumed_t]]/Table1[[#This Row],[Production_t]]</f>
        <v>1.4755322090129941</v>
      </c>
      <c r="R631" s="37">
        <f>Table1[[#This Row],[Power_Consumed_kWh]]/Table1[[#This Row],[Production_t]]</f>
        <v>118.27730163118606</v>
      </c>
      <c r="S631" t="str">
        <f>IF(Table1[[#This Row],[Quality_pct]]&lt;96,"Below Spec","Ok")</f>
        <v>Ok</v>
      </c>
      <c r="T631" t="str">
        <f>IF(Table1[Steam_Consumed_t]&gt;$O$4383,"ABNORMAL","NORMAL")</f>
        <v>ABNORMAL</v>
      </c>
      <c r="U631" t="str">
        <f>IF(Table1[Power_Consumed_kWh]&gt;$P$4383,"ABNORMAL","NORMAL")</f>
        <v>ABNORMAL</v>
      </c>
      <c r="V631">
        <f>(Table1[[#This Row],[Target_Production_t]]/8)*Table1[[#This Row],[Downtime_hr]]</f>
        <v>1.5504</v>
      </c>
    </row>
    <row r="632" spans="1:22" x14ac:dyDescent="0.25">
      <c r="A632" s="1">
        <v>45710</v>
      </c>
      <c r="B632" s="1" t="str">
        <f>TEXT(Table1[[#This Row],[Date]],"mm")</f>
        <v>02</v>
      </c>
      <c r="C632" t="s">
        <v>23</v>
      </c>
      <c r="D632" t="s">
        <v>19</v>
      </c>
      <c r="E632">
        <v>44.21</v>
      </c>
      <c r="F632">
        <v>7.7</v>
      </c>
      <c r="G632">
        <v>0.3</v>
      </c>
      <c r="H632">
        <v>39.799999999999997</v>
      </c>
      <c r="I632">
        <v>38.090000000000003</v>
      </c>
      <c r="J632">
        <v>1.72</v>
      </c>
      <c r="K632">
        <v>95.68</v>
      </c>
      <c r="L632">
        <v>96.25</v>
      </c>
      <c r="M632">
        <v>97.27</v>
      </c>
      <c r="N632">
        <v>89.58</v>
      </c>
      <c r="O632">
        <v>4.67</v>
      </c>
      <c r="P632">
        <v>1536.47</v>
      </c>
      <c r="Q632" s="42">
        <f>Table1[[#This Row],[Steam_Consumed_t]]/Table1[[#This Row],[Production_t]]</f>
        <v>0.11733668341708543</v>
      </c>
      <c r="R632" s="37">
        <f>Table1[[#This Row],[Power_Consumed_kWh]]/Table1[[#This Row],[Production_t]]</f>
        <v>38.604773869346737</v>
      </c>
      <c r="S632" t="str">
        <f>IF(Table1[[#This Row],[Quality_pct]]&lt;96,"Below Spec","Ok")</f>
        <v>Below Spec</v>
      </c>
      <c r="T632" t="str">
        <f>IF(Table1[Steam_Consumed_t]&gt;$O$4383,"ABNORMAL","NORMAL")</f>
        <v>NORMAL</v>
      </c>
      <c r="U632" t="str">
        <f>IF(Table1[Power_Consumed_kWh]&gt;$P$4383,"ABNORMAL","NORMAL")</f>
        <v>NORMAL</v>
      </c>
      <c r="V632">
        <f>(Table1[[#This Row],[Target_Production_t]]/8)*Table1[[#This Row],[Downtime_hr]]</f>
        <v>1.657875</v>
      </c>
    </row>
    <row r="633" spans="1:22" x14ac:dyDescent="0.25">
      <c r="A633" s="1">
        <v>45710</v>
      </c>
      <c r="B633" s="1" t="str">
        <f>TEXT(Table1[[#This Row],[Date]],"mm")</f>
        <v>02</v>
      </c>
      <c r="C633" t="s">
        <v>23</v>
      </c>
      <c r="D633" t="s">
        <v>20</v>
      </c>
      <c r="E633">
        <v>42.87</v>
      </c>
      <c r="F633">
        <v>7.7</v>
      </c>
      <c r="G633">
        <v>0.3</v>
      </c>
      <c r="H633">
        <v>41.31</v>
      </c>
      <c r="I633">
        <v>41.01</v>
      </c>
      <c r="J633">
        <v>0.3</v>
      </c>
      <c r="K633">
        <v>99.27</v>
      </c>
      <c r="L633">
        <v>96.25</v>
      </c>
      <c r="M633">
        <v>92.59</v>
      </c>
      <c r="N633">
        <v>88.46</v>
      </c>
      <c r="O633">
        <v>6.41</v>
      </c>
      <c r="P633">
        <v>1639.7</v>
      </c>
      <c r="Q633" s="42">
        <f>Table1[[#This Row],[Steam_Consumed_t]]/Table1[[#This Row],[Production_t]]</f>
        <v>0.15516824013556038</v>
      </c>
      <c r="R633" s="37">
        <f>Table1[[#This Row],[Power_Consumed_kWh]]/Table1[[#This Row],[Production_t]]</f>
        <v>39.692568385378841</v>
      </c>
      <c r="S633" t="str">
        <f>IF(Table1[[#This Row],[Quality_pct]]&lt;96,"Below Spec","Ok")</f>
        <v>Ok</v>
      </c>
      <c r="T633" t="str">
        <f>IF(Table1[Steam_Consumed_t]&gt;$O$4383,"ABNORMAL","NORMAL")</f>
        <v>NORMAL</v>
      </c>
      <c r="U633" t="str">
        <f>IF(Table1[Power_Consumed_kWh]&gt;$P$4383,"ABNORMAL","NORMAL")</f>
        <v>NORMAL</v>
      </c>
      <c r="V633">
        <f>(Table1[[#This Row],[Target_Production_t]]/8)*Table1[[#This Row],[Downtime_hr]]</f>
        <v>1.6076249999999999</v>
      </c>
    </row>
    <row r="634" spans="1:22" x14ac:dyDescent="0.25">
      <c r="A634" s="1">
        <v>45710</v>
      </c>
      <c r="B634" s="1" t="str">
        <f>TEXT(Table1[[#This Row],[Date]],"mm")</f>
        <v>02</v>
      </c>
      <c r="C634" t="s">
        <v>17</v>
      </c>
      <c r="D634" t="s">
        <v>18</v>
      </c>
      <c r="E634">
        <v>42.85</v>
      </c>
      <c r="F634">
        <v>7.79</v>
      </c>
      <c r="G634">
        <v>0.21</v>
      </c>
      <c r="H634">
        <v>41.05</v>
      </c>
      <c r="I634">
        <v>39.11</v>
      </c>
      <c r="J634">
        <v>1.94</v>
      </c>
      <c r="K634">
        <v>95.28</v>
      </c>
      <c r="L634">
        <v>97.38</v>
      </c>
      <c r="M634">
        <v>97.56</v>
      </c>
      <c r="N634">
        <v>90.51</v>
      </c>
      <c r="O634">
        <v>36.229999999999997</v>
      </c>
      <c r="P634">
        <v>3320.75</v>
      </c>
      <c r="Q634" s="42">
        <f>Table1[[#This Row],[Steam_Consumed_t]]/Table1[[#This Row],[Production_t]]</f>
        <v>0.8825822168087698</v>
      </c>
      <c r="R634" s="37">
        <f>Table1[[#This Row],[Power_Consumed_kWh]]/Table1[[#This Row],[Production_t]]</f>
        <v>80.895249695493305</v>
      </c>
      <c r="S634" t="str">
        <f>IF(Table1[[#This Row],[Quality_pct]]&lt;96,"Below Spec","Ok")</f>
        <v>Below Spec</v>
      </c>
      <c r="T634" t="str">
        <f>IF(Table1[Steam_Consumed_t]&gt;$O$4383,"ABNORMAL","NORMAL")</f>
        <v>NORMAL</v>
      </c>
      <c r="U634" t="str">
        <f>IF(Table1[Power_Consumed_kWh]&gt;$P$4383,"ABNORMAL","NORMAL")</f>
        <v>NORMAL</v>
      </c>
      <c r="V634">
        <f>(Table1[[#This Row],[Target_Production_t]]/8)*Table1[[#This Row],[Downtime_hr]]</f>
        <v>1.1248125</v>
      </c>
    </row>
    <row r="635" spans="1:22" x14ac:dyDescent="0.25">
      <c r="A635" s="1">
        <v>45710</v>
      </c>
      <c r="B635" s="1" t="str">
        <f>TEXT(Table1[[#This Row],[Date]],"mm")</f>
        <v>02</v>
      </c>
      <c r="C635" t="s">
        <v>22</v>
      </c>
      <c r="D635" t="s">
        <v>20</v>
      </c>
      <c r="E635">
        <v>35.07</v>
      </c>
      <c r="F635">
        <v>7.8</v>
      </c>
      <c r="G635">
        <v>0.2</v>
      </c>
      <c r="H635">
        <v>32.89</v>
      </c>
      <c r="I635">
        <v>31.6</v>
      </c>
      <c r="J635">
        <v>1.29</v>
      </c>
      <c r="K635">
        <v>96.07</v>
      </c>
      <c r="L635">
        <v>97.5</v>
      </c>
      <c r="M635">
        <v>89.7</v>
      </c>
      <c r="N635">
        <v>84.02</v>
      </c>
      <c r="O635">
        <v>35.68</v>
      </c>
      <c r="P635">
        <v>3224.42</v>
      </c>
      <c r="Q635" s="42">
        <f>Table1[[#This Row],[Steam_Consumed_t]]/Table1[[#This Row],[Production_t]]</f>
        <v>1.0848282152629978</v>
      </c>
      <c r="R635" s="37">
        <f>Table1[[#This Row],[Power_Consumed_kWh]]/Table1[[#This Row],[Production_t]]</f>
        <v>98.036485253876563</v>
      </c>
      <c r="S635" t="str">
        <f>IF(Table1[[#This Row],[Quality_pct]]&lt;96,"Below Spec","Ok")</f>
        <v>Ok</v>
      </c>
      <c r="T635" t="str">
        <f>IF(Table1[Steam_Consumed_t]&gt;$O$4383,"ABNORMAL","NORMAL")</f>
        <v>NORMAL</v>
      </c>
      <c r="U635" t="str">
        <f>IF(Table1[Power_Consumed_kWh]&gt;$P$4383,"ABNORMAL","NORMAL")</f>
        <v>NORMAL</v>
      </c>
      <c r="V635">
        <f>(Table1[[#This Row],[Target_Production_t]]/8)*Table1[[#This Row],[Downtime_hr]]</f>
        <v>0.87675000000000003</v>
      </c>
    </row>
    <row r="636" spans="1:22" x14ac:dyDescent="0.25">
      <c r="A636" s="1">
        <v>45710</v>
      </c>
      <c r="B636" s="1" t="str">
        <f>TEXT(Table1[[#This Row],[Date]],"mm")</f>
        <v>02</v>
      </c>
      <c r="C636" t="s">
        <v>17</v>
      </c>
      <c r="D636" t="s">
        <v>19</v>
      </c>
      <c r="E636">
        <v>42.2</v>
      </c>
      <c r="F636">
        <v>7.82</v>
      </c>
      <c r="G636">
        <v>0.18</v>
      </c>
      <c r="H636">
        <v>35.89</v>
      </c>
      <c r="I636">
        <v>35.36</v>
      </c>
      <c r="J636">
        <v>0.53</v>
      </c>
      <c r="K636">
        <v>98.53</v>
      </c>
      <c r="L636">
        <v>97.75</v>
      </c>
      <c r="M636">
        <v>95.48</v>
      </c>
      <c r="N636">
        <v>91.96</v>
      </c>
      <c r="O636">
        <v>29.72</v>
      </c>
      <c r="P636">
        <v>2977.31</v>
      </c>
      <c r="Q636" s="42">
        <f>Table1[[#This Row],[Steam_Consumed_t]]/Table1[[#This Row],[Production_t]]</f>
        <v>0.82808581777653933</v>
      </c>
      <c r="R636" s="37">
        <f>Table1[[#This Row],[Power_Consumed_kWh]]/Table1[[#This Row],[Production_t]]</f>
        <v>82.956533853441073</v>
      </c>
      <c r="S636" t="str">
        <f>IF(Table1[[#This Row],[Quality_pct]]&lt;96,"Below Spec","Ok")</f>
        <v>Ok</v>
      </c>
      <c r="T636" t="str">
        <f>IF(Table1[Steam_Consumed_t]&gt;$O$4383,"ABNORMAL","NORMAL")</f>
        <v>NORMAL</v>
      </c>
      <c r="U636" t="str">
        <f>IF(Table1[Power_Consumed_kWh]&gt;$P$4383,"ABNORMAL","NORMAL")</f>
        <v>NORMAL</v>
      </c>
      <c r="V636">
        <f>(Table1[[#This Row],[Target_Production_t]]/8)*Table1[[#This Row],[Downtime_hr]]</f>
        <v>0.94950000000000001</v>
      </c>
    </row>
    <row r="637" spans="1:22" x14ac:dyDescent="0.25">
      <c r="A637" s="1">
        <v>45710</v>
      </c>
      <c r="B637" s="1" t="str">
        <f>TEXT(Table1[[#This Row],[Date]],"mm")</f>
        <v>02</v>
      </c>
      <c r="C637" t="s">
        <v>21</v>
      </c>
      <c r="D637" t="s">
        <v>19</v>
      </c>
      <c r="E637">
        <v>38.18</v>
      </c>
      <c r="F637">
        <v>7.92</v>
      </c>
      <c r="G637">
        <v>0.08</v>
      </c>
      <c r="H637">
        <v>36.47</v>
      </c>
      <c r="I637">
        <v>36.47</v>
      </c>
      <c r="J637">
        <v>0</v>
      </c>
      <c r="K637">
        <v>100</v>
      </c>
      <c r="L637">
        <v>99</v>
      </c>
      <c r="M637">
        <v>94.82</v>
      </c>
      <c r="N637">
        <v>93.87</v>
      </c>
      <c r="O637">
        <v>52.46</v>
      </c>
      <c r="P637">
        <v>4410.68</v>
      </c>
      <c r="Q637" s="42">
        <f>Table1[[#This Row],[Steam_Consumed_t]]/Table1[[#This Row],[Production_t]]</f>
        <v>1.4384425555250893</v>
      </c>
      <c r="R637" s="37">
        <f>Table1[[#This Row],[Power_Consumed_kWh]]/Table1[[#This Row],[Production_t]]</f>
        <v>120.93995064436524</v>
      </c>
      <c r="S637" t="str">
        <f>IF(Table1[[#This Row],[Quality_pct]]&lt;96,"Below Spec","Ok")</f>
        <v>Ok</v>
      </c>
      <c r="T637" t="str">
        <f>IF(Table1[Steam_Consumed_t]&gt;$O$4383,"ABNORMAL","NORMAL")</f>
        <v>ABNORMAL</v>
      </c>
      <c r="U637" t="str">
        <f>IF(Table1[Power_Consumed_kWh]&gt;$P$4383,"ABNORMAL","NORMAL")</f>
        <v>ABNORMAL</v>
      </c>
      <c r="V637">
        <f>(Table1[[#This Row],[Target_Production_t]]/8)*Table1[[#This Row],[Downtime_hr]]</f>
        <v>0.38180000000000003</v>
      </c>
    </row>
    <row r="638" spans="1:22" x14ac:dyDescent="0.25">
      <c r="A638" s="1">
        <v>45711</v>
      </c>
      <c r="B638" s="1" t="str">
        <f>TEXT(Table1[[#This Row],[Date]],"mm")</f>
        <v>02</v>
      </c>
      <c r="C638" t="s">
        <v>21</v>
      </c>
      <c r="D638" t="s">
        <v>19</v>
      </c>
      <c r="E638">
        <v>37.799999999999997</v>
      </c>
      <c r="F638">
        <v>6.27</v>
      </c>
      <c r="G638">
        <v>1.73</v>
      </c>
      <c r="H638">
        <v>28.53</v>
      </c>
      <c r="I638">
        <v>28.23</v>
      </c>
      <c r="J638">
        <v>0.3</v>
      </c>
      <c r="K638">
        <v>98.96</v>
      </c>
      <c r="L638">
        <v>78.38</v>
      </c>
      <c r="M638">
        <v>88.03</v>
      </c>
      <c r="N638">
        <v>68.28</v>
      </c>
      <c r="O638">
        <v>41.45</v>
      </c>
      <c r="P638">
        <v>3296.79</v>
      </c>
      <c r="Q638" s="42">
        <f>Table1[[#This Row],[Steam_Consumed_t]]/Table1[[#This Row],[Production_t]]</f>
        <v>1.4528566421310902</v>
      </c>
      <c r="R638" s="37">
        <f>Table1[[#This Row],[Power_Consumed_kWh]]/Table1[[#This Row],[Production_t]]</f>
        <v>115.55520504731861</v>
      </c>
      <c r="S638" t="str">
        <f>IF(Table1[[#This Row],[Quality_pct]]&lt;96,"Below Spec","Ok")</f>
        <v>Ok</v>
      </c>
      <c r="T638" t="str">
        <f>IF(Table1[Steam_Consumed_t]&gt;$O$4383,"ABNORMAL","NORMAL")</f>
        <v>NORMAL</v>
      </c>
      <c r="U638" t="str">
        <f>IF(Table1[Power_Consumed_kWh]&gt;$P$4383,"ABNORMAL","NORMAL")</f>
        <v>NORMAL</v>
      </c>
      <c r="V638">
        <f>(Table1[[#This Row],[Target_Production_t]]/8)*Table1[[#This Row],[Downtime_hr]]</f>
        <v>8.1742499999999989</v>
      </c>
    </row>
    <row r="639" spans="1:22" x14ac:dyDescent="0.25">
      <c r="A639" s="1">
        <v>45711</v>
      </c>
      <c r="B639" s="1" t="str">
        <f>TEXT(Table1[[#This Row],[Date]],"mm")</f>
        <v>02</v>
      </c>
      <c r="C639" t="s">
        <v>22</v>
      </c>
      <c r="D639" t="s">
        <v>20</v>
      </c>
      <c r="E639">
        <v>34.72</v>
      </c>
      <c r="F639">
        <v>7.1</v>
      </c>
      <c r="G639">
        <v>0.9</v>
      </c>
      <c r="H639">
        <v>28.54</v>
      </c>
      <c r="I639">
        <v>27.8</v>
      </c>
      <c r="J639">
        <v>0.74</v>
      </c>
      <c r="K639">
        <v>97.41</v>
      </c>
      <c r="L639">
        <v>88.75</v>
      </c>
      <c r="M639">
        <v>99.05</v>
      </c>
      <c r="N639">
        <v>85.63</v>
      </c>
      <c r="O639">
        <v>31.4</v>
      </c>
      <c r="P639">
        <v>2754.27</v>
      </c>
      <c r="Q639" s="42">
        <f>Table1[[#This Row],[Steam_Consumed_t]]/Table1[[#This Row],[Production_t]]</f>
        <v>1.1002102312543798</v>
      </c>
      <c r="R639" s="37">
        <f>Table1[[#This Row],[Power_Consumed_kWh]]/Table1[[#This Row],[Production_t]]</f>
        <v>96.505606166783465</v>
      </c>
      <c r="S639" t="str">
        <f>IF(Table1[[#This Row],[Quality_pct]]&lt;96,"Below Spec","Ok")</f>
        <v>Ok</v>
      </c>
      <c r="T639" t="str">
        <f>IF(Table1[Steam_Consumed_t]&gt;$O$4383,"ABNORMAL","NORMAL")</f>
        <v>NORMAL</v>
      </c>
      <c r="U639" t="str">
        <f>IF(Table1[Power_Consumed_kWh]&gt;$P$4383,"ABNORMAL","NORMAL")</f>
        <v>NORMAL</v>
      </c>
      <c r="V639">
        <f>(Table1[[#This Row],[Target_Production_t]]/8)*Table1[[#This Row],[Downtime_hr]]</f>
        <v>3.9060000000000001</v>
      </c>
    </row>
    <row r="640" spans="1:22" x14ac:dyDescent="0.25">
      <c r="A640" s="1">
        <v>45711</v>
      </c>
      <c r="B640" s="1" t="str">
        <f>TEXT(Table1[[#This Row],[Date]],"mm")</f>
        <v>02</v>
      </c>
      <c r="C640" t="s">
        <v>21</v>
      </c>
      <c r="D640" t="s">
        <v>20</v>
      </c>
      <c r="E640">
        <v>36.65</v>
      </c>
      <c r="F640">
        <v>7.32</v>
      </c>
      <c r="G640">
        <v>0.68</v>
      </c>
      <c r="H640">
        <v>33.83</v>
      </c>
      <c r="I640">
        <v>33.72</v>
      </c>
      <c r="J640">
        <v>0.11</v>
      </c>
      <c r="K640">
        <v>99.68</v>
      </c>
      <c r="L640">
        <v>91.5</v>
      </c>
      <c r="M640">
        <v>99.41</v>
      </c>
      <c r="N640">
        <v>90.67</v>
      </c>
      <c r="O640">
        <v>47.6</v>
      </c>
      <c r="P640">
        <v>4081.93</v>
      </c>
      <c r="Q640" s="42">
        <f>Table1[[#This Row],[Steam_Consumed_t]]/Table1[[#This Row],[Production_t]]</f>
        <v>1.4070351758793971</v>
      </c>
      <c r="R640" s="37">
        <f>Table1[[#This Row],[Power_Consumed_kWh]]/Table1[[#This Row],[Production_t]]</f>
        <v>120.66006503103755</v>
      </c>
      <c r="S640" t="str">
        <f>IF(Table1[[#This Row],[Quality_pct]]&lt;96,"Below Spec","Ok")</f>
        <v>Ok</v>
      </c>
      <c r="T640" t="str">
        <f>IF(Table1[Steam_Consumed_t]&gt;$O$4383,"ABNORMAL","NORMAL")</f>
        <v>NORMAL</v>
      </c>
      <c r="U640" t="str">
        <f>IF(Table1[Power_Consumed_kWh]&gt;$P$4383,"ABNORMAL","NORMAL")</f>
        <v>NORMAL</v>
      </c>
      <c r="V640">
        <f>(Table1[[#This Row],[Target_Production_t]]/8)*Table1[[#This Row],[Downtime_hr]]</f>
        <v>3.1152500000000001</v>
      </c>
    </row>
    <row r="641" spans="1:22" x14ac:dyDescent="0.25">
      <c r="A641" s="1">
        <v>45711</v>
      </c>
      <c r="B641" s="1" t="str">
        <f>TEXT(Table1[[#This Row],[Date]],"mm")</f>
        <v>02</v>
      </c>
      <c r="C641" t="s">
        <v>17</v>
      </c>
      <c r="D641" t="s">
        <v>18</v>
      </c>
      <c r="E641">
        <v>42.42</v>
      </c>
      <c r="F641">
        <v>7.39</v>
      </c>
      <c r="G641">
        <v>0.61</v>
      </c>
      <c r="H641">
        <v>37.15</v>
      </c>
      <c r="I641">
        <v>36.08</v>
      </c>
      <c r="J641">
        <v>1.07</v>
      </c>
      <c r="K641">
        <v>97.11</v>
      </c>
      <c r="L641">
        <v>92.38</v>
      </c>
      <c r="M641">
        <v>95.79</v>
      </c>
      <c r="N641">
        <v>85.93</v>
      </c>
      <c r="O641">
        <v>30.64</v>
      </c>
      <c r="P641">
        <v>3121.34</v>
      </c>
      <c r="Q641" s="42">
        <f>Table1[[#This Row],[Steam_Consumed_t]]/Table1[[#This Row],[Production_t]]</f>
        <v>0.82476446837146711</v>
      </c>
      <c r="R641" s="37">
        <f>Table1[[#This Row],[Power_Consumed_kWh]]/Table1[[#This Row],[Production_t]]</f>
        <v>84.019919246298798</v>
      </c>
      <c r="S641" t="str">
        <f>IF(Table1[[#This Row],[Quality_pct]]&lt;96,"Below Spec","Ok")</f>
        <v>Ok</v>
      </c>
      <c r="T641" t="str">
        <f>IF(Table1[Steam_Consumed_t]&gt;$O$4383,"ABNORMAL","NORMAL")</f>
        <v>NORMAL</v>
      </c>
      <c r="U641" t="str">
        <f>IF(Table1[Power_Consumed_kWh]&gt;$P$4383,"ABNORMAL","NORMAL")</f>
        <v>NORMAL</v>
      </c>
      <c r="V641">
        <f>(Table1[[#This Row],[Target_Production_t]]/8)*Table1[[#This Row],[Downtime_hr]]</f>
        <v>3.2345250000000001</v>
      </c>
    </row>
    <row r="642" spans="1:22" x14ac:dyDescent="0.25">
      <c r="A642" s="1">
        <v>45711</v>
      </c>
      <c r="B642" s="1" t="str">
        <f>TEXT(Table1[[#This Row],[Date]],"mm")</f>
        <v>02</v>
      </c>
      <c r="C642" t="s">
        <v>23</v>
      </c>
      <c r="D642" t="s">
        <v>19</v>
      </c>
      <c r="E642">
        <v>43.77</v>
      </c>
      <c r="F642">
        <v>7.43</v>
      </c>
      <c r="G642">
        <v>0.56999999999999995</v>
      </c>
      <c r="H642">
        <v>40.44</v>
      </c>
      <c r="I642">
        <v>39.869999999999997</v>
      </c>
      <c r="J642">
        <v>0.56999999999999995</v>
      </c>
      <c r="K642">
        <v>98.59</v>
      </c>
      <c r="L642">
        <v>92.88</v>
      </c>
      <c r="M642">
        <v>96.24</v>
      </c>
      <c r="N642">
        <v>88.12</v>
      </c>
      <c r="O642">
        <v>3.71</v>
      </c>
      <c r="P642">
        <v>1684.62</v>
      </c>
      <c r="Q642" s="42">
        <f>Table1[[#This Row],[Steam_Consumed_t]]/Table1[[#This Row],[Production_t]]</f>
        <v>9.1740850642927793E-2</v>
      </c>
      <c r="R642" s="37">
        <f>Table1[[#This Row],[Power_Consumed_kWh]]/Table1[[#This Row],[Production_t]]</f>
        <v>41.65727002967359</v>
      </c>
      <c r="S642" t="str">
        <f>IF(Table1[[#This Row],[Quality_pct]]&lt;96,"Below Spec","Ok")</f>
        <v>Ok</v>
      </c>
      <c r="T642" t="str">
        <f>IF(Table1[Steam_Consumed_t]&gt;$O$4383,"ABNORMAL","NORMAL")</f>
        <v>NORMAL</v>
      </c>
      <c r="U642" t="str">
        <f>IF(Table1[Power_Consumed_kWh]&gt;$P$4383,"ABNORMAL","NORMAL")</f>
        <v>NORMAL</v>
      </c>
      <c r="V642">
        <f>(Table1[[#This Row],[Target_Production_t]]/8)*Table1[[#This Row],[Downtime_hr]]</f>
        <v>3.1186124999999998</v>
      </c>
    </row>
    <row r="643" spans="1:22" x14ac:dyDescent="0.25">
      <c r="A643" s="1">
        <v>45711</v>
      </c>
      <c r="B643" s="1" t="str">
        <f>TEXT(Table1[[#This Row],[Date]],"mm")</f>
        <v>02</v>
      </c>
      <c r="C643" t="s">
        <v>17</v>
      </c>
      <c r="D643" t="s">
        <v>20</v>
      </c>
      <c r="E643">
        <v>40.51</v>
      </c>
      <c r="F643">
        <v>7.55</v>
      </c>
      <c r="G643">
        <v>0.45</v>
      </c>
      <c r="H643">
        <v>34.799999999999997</v>
      </c>
      <c r="I643">
        <v>34.11</v>
      </c>
      <c r="J643">
        <v>0.69</v>
      </c>
      <c r="K643">
        <v>98.01</v>
      </c>
      <c r="L643">
        <v>94.38</v>
      </c>
      <c r="M643">
        <v>94.8</v>
      </c>
      <c r="N643">
        <v>87.69</v>
      </c>
      <c r="O643">
        <v>28.13</v>
      </c>
      <c r="P643">
        <v>2862.83</v>
      </c>
      <c r="Q643" s="42">
        <f>Table1[[#This Row],[Steam_Consumed_t]]/Table1[[#This Row],[Production_t]]</f>
        <v>0.80833333333333335</v>
      </c>
      <c r="R643" s="37">
        <f>Table1[[#This Row],[Power_Consumed_kWh]]/Table1[[#This Row],[Production_t]]</f>
        <v>82.265229885057479</v>
      </c>
      <c r="S643" t="str">
        <f>IF(Table1[[#This Row],[Quality_pct]]&lt;96,"Below Spec","Ok")</f>
        <v>Ok</v>
      </c>
      <c r="T643" t="str">
        <f>IF(Table1[Steam_Consumed_t]&gt;$O$4383,"ABNORMAL","NORMAL")</f>
        <v>NORMAL</v>
      </c>
      <c r="U643" t="str">
        <f>IF(Table1[Power_Consumed_kWh]&gt;$P$4383,"ABNORMAL","NORMAL")</f>
        <v>NORMAL</v>
      </c>
      <c r="V643">
        <f>(Table1[[#This Row],[Target_Production_t]]/8)*Table1[[#This Row],[Downtime_hr]]</f>
        <v>2.2786874999999998</v>
      </c>
    </row>
    <row r="644" spans="1:22" x14ac:dyDescent="0.25">
      <c r="A644" s="1">
        <v>45711</v>
      </c>
      <c r="B644" s="1" t="str">
        <f>TEXT(Table1[[#This Row],[Date]],"mm")</f>
        <v>02</v>
      </c>
      <c r="C644" t="s">
        <v>22</v>
      </c>
      <c r="D644" t="s">
        <v>18</v>
      </c>
      <c r="E644">
        <v>36.36</v>
      </c>
      <c r="F644">
        <v>7.55</v>
      </c>
      <c r="G644">
        <v>0.45</v>
      </c>
      <c r="H644">
        <v>32.909999999999997</v>
      </c>
      <c r="I644">
        <v>31.86</v>
      </c>
      <c r="J644">
        <v>1.04</v>
      </c>
      <c r="K644">
        <v>96.83</v>
      </c>
      <c r="L644">
        <v>94.38</v>
      </c>
      <c r="M644">
        <v>95.02</v>
      </c>
      <c r="N644">
        <v>86.83</v>
      </c>
      <c r="O644">
        <v>35.99</v>
      </c>
      <c r="P644">
        <v>3270.46</v>
      </c>
      <c r="Q644" s="42">
        <f>Table1[[#This Row],[Steam_Consumed_t]]/Table1[[#This Row],[Production_t]]</f>
        <v>1.0935885749012459</v>
      </c>
      <c r="R644" s="37">
        <f>Table1[[#This Row],[Power_Consumed_kWh]]/Table1[[#This Row],[Production_t]]</f>
        <v>99.375873594652091</v>
      </c>
      <c r="S644" t="str">
        <f>IF(Table1[[#This Row],[Quality_pct]]&lt;96,"Below Spec","Ok")</f>
        <v>Ok</v>
      </c>
      <c r="T644" t="str">
        <f>IF(Table1[Steam_Consumed_t]&gt;$O$4383,"ABNORMAL","NORMAL")</f>
        <v>NORMAL</v>
      </c>
      <c r="U644" t="str">
        <f>IF(Table1[Power_Consumed_kWh]&gt;$P$4383,"ABNORMAL","NORMAL")</f>
        <v>NORMAL</v>
      </c>
      <c r="V644">
        <f>(Table1[[#This Row],[Target_Production_t]]/8)*Table1[[#This Row],[Downtime_hr]]</f>
        <v>2.0452500000000002</v>
      </c>
    </row>
    <row r="645" spans="1:22" x14ac:dyDescent="0.25">
      <c r="A645" s="1">
        <v>45711</v>
      </c>
      <c r="B645" s="1" t="str">
        <f>TEXT(Table1[[#This Row],[Date]],"mm")</f>
        <v>02</v>
      </c>
      <c r="C645" t="s">
        <v>17</v>
      </c>
      <c r="D645" t="s">
        <v>19</v>
      </c>
      <c r="E645">
        <v>41.78</v>
      </c>
      <c r="F645">
        <v>7.7</v>
      </c>
      <c r="G645">
        <v>0.3</v>
      </c>
      <c r="H645">
        <v>40.380000000000003</v>
      </c>
      <c r="I645">
        <v>39.92</v>
      </c>
      <c r="J645">
        <v>0.46</v>
      </c>
      <c r="K645">
        <v>98.86</v>
      </c>
      <c r="L645">
        <v>96.25</v>
      </c>
      <c r="M645">
        <v>98.6</v>
      </c>
      <c r="N645">
        <v>93.82</v>
      </c>
      <c r="O645">
        <v>36.22</v>
      </c>
      <c r="P645">
        <v>3439.68</v>
      </c>
      <c r="Q645" s="42">
        <f>Table1[[#This Row],[Steam_Consumed_t]]/Table1[[#This Row],[Production_t]]</f>
        <v>0.89697870232788501</v>
      </c>
      <c r="R645" s="37">
        <f>Table1[[#This Row],[Power_Consumed_kWh]]/Table1[[#This Row],[Production_t]]</f>
        <v>85.18276374442793</v>
      </c>
      <c r="S645" t="str">
        <f>IF(Table1[[#This Row],[Quality_pct]]&lt;96,"Below Spec","Ok")</f>
        <v>Ok</v>
      </c>
      <c r="T645" t="str">
        <f>IF(Table1[Steam_Consumed_t]&gt;$O$4383,"ABNORMAL","NORMAL")</f>
        <v>NORMAL</v>
      </c>
      <c r="U645" t="str">
        <f>IF(Table1[Power_Consumed_kWh]&gt;$P$4383,"ABNORMAL","NORMAL")</f>
        <v>NORMAL</v>
      </c>
      <c r="V645">
        <f>(Table1[[#This Row],[Target_Production_t]]/8)*Table1[[#This Row],[Downtime_hr]]</f>
        <v>1.5667500000000001</v>
      </c>
    </row>
    <row r="646" spans="1:22" x14ac:dyDescent="0.25">
      <c r="A646" s="1">
        <v>45711</v>
      </c>
      <c r="B646" s="1" t="str">
        <f>TEXT(Table1[[#This Row],[Date]],"mm")</f>
        <v>02</v>
      </c>
      <c r="C646" t="s">
        <v>22</v>
      </c>
      <c r="D646" t="s">
        <v>19</v>
      </c>
      <c r="E646">
        <v>35.82</v>
      </c>
      <c r="F646">
        <v>7.73</v>
      </c>
      <c r="G646">
        <v>0.27</v>
      </c>
      <c r="H646">
        <v>34.36</v>
      </c>
      <c r="I646">
        <v>33</v>
      </c>
      <c r="J646">
        <v>1.36</v>
      </c>
      <c r="K646">
        <v>96.04</v>
      </c>
      <c r="L646">
        <v>96.62</v>
      </c>
      <c r="M646">
        <v>96.71</v>
      </c>
      <c r="N646">
        <v>89.75</v>
      </c>
      <c r="O646">
        <v>36.770000000000003</v>
      </c>
      <c r="P646">
        <v>3197.33</v>
      </c>
      <c r="Q646" s="42">
        <f>Table1[[#This Row],[Steam_Consumed_t]]/Table1[[#This Row],[Production_t]]</f>
        <v>1.0701396973224682</v>
      </c>
      <c r="R646" s="37">
        <f>Table1[[#This Row],[Power_Consumed_kWh]]/Table1[[#This Row],[Production_t]]</f>
        <v>93.053841676367867</v>
      </c>
      <c r="S646" t="str">
        <f>IF(Table1[[#This Row],[Quality_pct]]&lt;96,"Below Spec","Ok")</f>
        <v>Ok</v>
      </c>
      <c r="T646" t="str">
        <f>IF(Table1[Steam_Consumed_t]&gt;$O$4383,"ABNORMAL","NORMAL")</f>
        <v>NORMAL</v>
      </c>
      <c r="U646" t="str">
        <f>IF(Table1[Power_Consumed_kWh]&gt;$P$4383,"ABNORMAL","NORMAL")</f>
        <v>NORMAL</v>
      </c>
      <c r="V646">
        <f>(Table1[[#This Row],[Target_Production_t]]/8)*Table1[[#This Row],[Downtime_hr]]</f>
        <v>1.208925</v>
      </c>
    </row>
    <row r="647" spans="1:22" x14ac:dyDescent="0.25">
      <c r="A647" s="1">
        <v>45711</v>
      </c>
      <c r="B647" s="1" t="str">
        <f>TEXT(Table1[[#This Row],[Date]],"mm")</f>
        <v>02</v>
      </c>
      <c r="C647" t="s">
        <v>23</v>
      </c>
      <c r="D647" t="s">
        <v>20</v>
      </c>
      <c r="E647">
        <v>42.44</v>
      </c>
      <c r="F647">
        <v>7.74</v>
      </c>
      <c r="G647">
        <v>0.26</v>
      </c>
      <c r="H647">
        <v>37.25</v>
      </c>
      <c r="I647">
        <v>36.270000000000003</v>
      </c>
      <c r="J647">
        <v>0.97</v>
      </c>
      <c r="K647">
        <v>97.39</v>
      </c>
      <c r="L647">
        <v>96.75</v>
      </c>
      <c r="M647">
        <v>95.67</v>
      </c>
      <c r="N647">
        <v>90.15</v>
      </c>
      <c r="O647">
        <v>5.79</v>
      </c>
      <c r="P647">
        <v>1409.78</v>
      </c>
      <c r="Q647" s="42">
        <f>Table1[[#This Row],[Steam_Consumed_t]]/Table1[[#This Row],[Production_t]]</f>
        <v>0.15543624161073827</v>
      </c>
      <c r="R647" s="37">
        <f>Table1[[#This Row],[Power_Consumed_kWh]]/Table1[[#This Row],[Production_t]]</f>
        <v>37.84644295302013</v>
      </c>
      <c r="S647" t="str">
        <f>IF(Table1[[#This Row],[Quality_pct]]&lt;96,"Below Spec","Ok")</f>
        <v>Ok</v>
      </c>
      <c r="T647" t="str">
        <f>IF(Table1[Steam_Consumed_t]&gt;$O$4383,"ABNORMAL","NORMAL")</f>
        <v>NORMAL</v>
      </c>
      <c r="U647" t="str">
        <f>IF(Table1[Power_Consumed_kWh]&gt;$P$4383,"ABNORMAL","NORMAL")</f>
        <v>NORMAL</v>
      </c>
      <c r="V647">
        <f>(Table1[[#This Row],[Target_Production_t]]/8)*Table1[[#This Row],[Downtime_hr]]</f>
        <v>1.3793</v>
      </c>
    </row>
    <row r="648" spans="1:22" x14ac:dyDescent="0.25">
      <c r="A648" s="1">
        <v>45711</v>
      </c>
      <c r="B648" s="1" t="str">
        <f>TEXT(Table1[[#This Row],[Date]],"mm")</f>
        <v>02</v>
      </c>
      <c r="C648" t="s">
        <v>21</v>
      </c>
      <c r="D648" t="s">
        <v>18</v>
      </c>
      <c r="E648">
        <v>38.380000000000003</v>
      </c>
      <c r="F648">
        <v>7.78</v>
      </c>
      <c r="G648">
        <v>0.22</v>
      </c>
      <c r="H648">
        <v>33.72</v>
      </c>
      <c r="I648">
        <v>32.68</v>
      </c>
      <c r="J648">
        <v>1.04</v>
      </c>
      <c r="K648">
        <v>96.93</v>
      </c>
      <c r="L648">
        <v>97.25</v>
      </c>
      <c r="M648">
        <v>96.54</v>
      </c>
      <c r="N648">
        <v>91.01</v>
      </c>
      <c r="O648">
        <v>49.34</v>
      </c>
      <c r="P648">
        <v>3954.57</v>
      </c>
      <c r="Q648" s="42">
        <f>Table1[[#This Row],[Steam_Consumed_t]]/Table1[[#This Row],[Production_t]]</f>
        <v>1.4632265717674973</v>
      </c>
      <c r="R648" s="37">
        <f>Table1[[#This Row],[Power_Consumed_kWh]]/Table1[[#This Row],[Production_t]]</f>
        <v>117.27669039145908</v>
      </c>
      <c r="S648" t="str">
        <f>IF(Table1[[#This Row],[Quality_pct]]&lt;96,"Below Spec","Ok")</f>
        <v>Ok</v>
      </c>
      <c r="T648" t="str">
        <f>IF(Table1[Steam_Consumed_t]&gt;$O$4383,"ABNORMAL","NORMAL")</f>
        <v>NORMAL</v>
      </c>
      <c r="U648" t="str">
        <f>IF(Table1[Power_Consumed_kWh]&gt;$P$4383,"ABNORMAL","NORMAL")</f>
        <v>NORMAL</v>
      </c>
      <c r="V648">
        <f>(Table1[[#This Row],[Target_Production_t]]/8)*Table1[[#This Row],[Downtime_hr]]</f>
        <v>1.05545</v>
      </c>
    </row>
    <row r="649" spans="1:22" x14ac:dyDescent="0.25">
      <c r="A649" s="1">
        <v>45711</v>
      </c>
      <c r="B649" s="1" t="str">
        <f>TEXT(Table1[[#This Row],[Date]],"mm")</f>
        <v>02</v>
      </c>
      <c r="C649" t="s">
        <v>23</v>
      </c>
      <c r="D649" t="s">
        <v>18</v>
      </c>
      <c r="E649">
        <v>44.44</v>
      </c>
      <c r="F649">
        <v>7.81</v>
      </c>
      <c r="G649">
        <v>0.19</v>
      </c>
      <c r="H649">
        <v>44.56</v>
      </c>
      <c r="I649">
        <v>44.18</v>
      </c>
      <c r="J649">
        <v>0.37</v>
      </c>
      <c r="K649">
        <v>99.16</v>
      </c>
      <c r="L649">
        <v>97.62</v>
      </c>
      <c r="M649">
        <v>95.12</v>
      </c>
      <c r="N649">
        <v>92.08</v>
      </c>
      <c r="O649">
        <v>5.39</v>
      </c>
      <c r="P649">
        <v>1808.31</v>
      </c>
      <c r="Q649" s="42">
        <f>Table1[[#This Row],[Steam_Consumed_t]]/Table1[[#This Row],[Production_t]]</f>
        <v>0.1209605026929982</v>
      </c>
      <c r="R649" s="37">
        <f>Table1[[#This Row],[Power_Consumed_kWh]]/Table1[[#This Row],[Production_t]]</f>
        <v>40.5814631956912</v>
      </c>
      <c r="S649" t="str">
        <f>IF(Table1[[#This Row],[Quality_pct]]&lt;96,"Below Spec","Ok")</f>
        <v>Ok</v>
      </c>
      <c r="T649" t="str">
        <f>IF(Table1[Steam_Consumed_t]&gt;$O$4383,"ABNORMAL","NORMAL")</f>
        <v>NORMAL</v>
      </c>
      <c r="U649" t="str">
        <f>IF(Table1[Power_Consumed_kWh]&gt;$P$4383,"ABNORMAL","NORMAL")</f>
        <v>NORMAL</v>
      </c>
      <c r="V649">
        <f>(Table1[[#This Row],[Target_Production_t]]/8)*Table1[[#This Row],[Downtime_hr]]</f>
        <v>1.05545</v>
      </c>
    </row>
    <row r="650" spans="1:22" x14ac:dyDescent="0.25">
      <c r="A650" s="1">
        <v>45712</v>
      </c>
      <c r="B650" s="1" t="str">
        <f>TEXT(Table1[[#This Row],[Date]],"mm")</f>
        <v>02</v>
      </c>
      <c r="C650" t="s">
        <v>17</v>
      </c>
      <c r="D650" t="s">
        <v>18</v>
      </c>
      <c r="E650">
        <v>43.42</v>
      </c>
      <c r="F650">
        <v>7.19</v>
      </c>
      <c r="G650">
        <v>0.81</v>
      </c>
      <c r="H650">
        <v>35.06</v>
      </c>
      <c r="I650">
        <v>34.17</v>
      </c>
      <c r="J650">
        <v>0.89</v>
      </c>
      <c r="K650">
        <v>97.46</v>
      </c>
      <c r="L650">
        <v>89.88</v>
      </c>
      <c r="M650">
        <v>100.48</v>
      </c>
      <c r="N650">
        <v>88.01</v>
      </c>
      <c r="O650">
        <v>30.8</v>
      </c>
      <c r="P650">
        <v>2787.06</v>
      </c>
      <c r="Q650" s="42">
        <f>Table1[[#This Row],[Steam_Consumed_t]]/Table1[[#This Row],[Production_t]]</f>
        <v>0.8784940102681118</v>
      </c>
      <c r="R650" s="37">
        <f>Table1[[#This Row],[Power_Consumed_kWh]]/Table1[[#This Row],[Production_t]]</f>
        <v>79.494010268111808</v>
      </c>
      <c r="S650" t="str">
        <f>IF(Table1[[#This Row],[Quality_pct]]&lt;96,"Below Spec","Ok")</f>
        <v>Ok</v>
      </c>
      <c r="T650" t="str">
        <f>IF(Table1[Steam_Consumed_t]&gt;$O$4383,"ABNORMAL","NORMAL")</f>
        <v>NORMAL</v>
      </c>
      <c r="U650" t="str">
        <f>IF(Table1[Power_Consumed_kWh]&gt;$P$4383,"ABNORMAL","NORMAL")</f>
        <v>NORMAL</v>
      </c>
      <c r="V650">
        <f>(Table1[[#This Row],[Target_Production_t]]/8)*Table1[[#This Row],[Downtime_hr]]</f>
        <v>4.3962750000000002</v>
      </c>
    </row>
    <row r="651" spans="1:22" x14ac:dyDescent="0.25">
      <c r="A651" s="1">
        <v>45712</v>
      </c>
      <c r="B651" s="1" t="str">
        <f>TEXT(Table1[[#This Row],[Date]],"mm")</f>
        <v>02</v>
      </c>
      <c r="C651" t="s">
        <v>23</v>
      </c>
      <c r="D651" t="s">
        <v>20</v>
      </c>
      <c r="E651">
        <v>43.45</v>
      </c>
      <c r="F651">
        <v>7.23</v>
      </c>
      <c r="G651">
        <v>0.77</v>
      </c>
      <c r="H651">
        <v>37.89</v>
      </c>
      <c r="I651">
        <v>37.89</v>
      </c>
      <c r="J651">
        <v>0</v>
      </c>
      <c r="K651">
        <v>100</v>
      </c>
      <c r="L651">
        <v>90.38</v>
      </c>
      <c r="M651">
        <v>95.66</v>
      </c>
      <c r="N651">
        <v>86.46</v>
      </c>
      <c r="O651">
        <v>3.27</v>
      </c>
      <c r="P651">
        <v>1604.26</v>
      </c>
      <c r="Q651" s="42">
        <f>Table1[[#This Row],[Steam_Consumed_t]]/Table1[[#This Row],[Production_t]]</f>
        <v>8.6302454473475856E-2</v>
      </c>
      <c r="R651" s="37">
        <f>Table1[[#This Row],[Power_Consumed_kWh]]/Table1[[#This Row],[Production_t]]</f>
        <v>42.339931380311427</v>
      </c>
      <c r="S651" t="str">
        <f>IF(Table1[[#This Row],[Quality_pct]]&lt;96,"Below Spec","Ok")</f>
        <v>Ok</v>
      </c>
      <c r="T651" t="str">
        <f>IF(Table1[Steam_Consumed_t]&gt;$O$4383,"ABNORMAL","NORMAL")</f>
        <v>NORMAL</v>
      </c>
      <c r="U651" t="str">
        <f>IF(Table1[Power_Consumed_kWh]&gt;$P$4383,"ABNORMAL","NORMAL")</f>
        <v>NORMAL</v>
      </c>
      <c r="V651">
        <f>(Table1[[#This Row],[Target_Production_t]]/8)*Table1[[#This Row],[Downtime_hr]]</f>
        <v>4.1820625000000007</v>
      </c>
    </row>
    <row r="652" spans="1:22" x14ac:dyDescent="0.25">
      <c r="A652" s="1">
        <v>45712</v>
      </c>
      <c r="B652" s="1" t="str">
        <f>TEXT(Table1[[#This Row],[Date]],"mm")</f>
        <v>02</v>
      </c>
      <c r="C652" t="s">
        <v>22</v>
      </c>
      <c r="D652" t="s">
        <v>20</v>
      </c>
      <c r="E652">
        <v>35.549999999999997</v>
      </c>
      <c r="F652">
        <v>7.25</v>
      </c>
      <c r="G652">
        <v>0.75</v>
      </c>
      <c r="H652">
        <v>29.41</v>
      </c>
      <c r="I652">
        <v>28.9</v>
      </c>
      <c r="J652">
        <v>0.52</v>
      </c>
      <c r="K652">
        <v>98.24</v>
      </c>
      <c r="L652">
        <v>90.62</v>
      </c>
      <c r="M652">
        <v>90.81</v>
      </c>
      <c r="N652">
        <v>80.849999999999994</v>
      </c>
      <c r="O652">
        <v>33.43</v>
      </c>
      <c r="P652">
        <v>2811.99</v>
      </c>
      <c r="Q652" s="42">
        <f>Table1[[#This Row],[Steam_Consumed_t]]/Table1[[#This Row],[Production_t]]</f>
        <v>1.1366882012920776</v>
      </c>
      <c r="R652" s="37">
        <f>Table1[[#This Row],[Power_Consumed_kWh]]/Table1[[#This Row],[Production_t]]</f>
        <v>95.613396803808214</v>
      </c>
      <c r="S652" t="str">
        <f>IF(Table1[[#This Row],[Quality_pct]]&lt;96,"Below Spec","Ok")</f>
        <v>Ok</v>
      </c>
      <c r="T652" t="str">
        <f>IF(Table1[Steam_Consumed_t]&gt;$O$4383,"ABNORMAL","NORMAL")</f>
        <v>NORMAL</v>
      </c>
      <c r="U652" t="str">
        <f>IF(Table1[Power_Consumed_kWh]&gt;$P$4383,"ABNORMAL","NORMAL")</f>
        <v>NORMAL</v>
      </c>
      <c r="V652">
        <f>(Table1[[#This Row],[Target_Production_t]]/8)*Table1[[#This Row],[Downtime_hr]]</f>
        <v>3.3328124999999997</v>
      </c>
    </row>
    <row r="653" spans="1:22" x14ac:dyDescent="0.25">
      <c r="A653" s="1">
        <v>45712</v>
      </c>
      <c r="B653" s="1" t="str">
        <f>TEXT(Table1[[#This Row],[Date]],"mm")</f>
        <v>02</v>
      </c>
      <c r="C653" t="s">
        <v>21</v>
      </c>
      <c r="D653" t="s">
        <v>18</v>
      </c>
      <c r="E653">
        <v>39.29</v>
      </c>
      <c r="F653">
        <v>7.33</v>
      </c>
      <c r="G653">
        <v>0.67</v>
      </c>
      <c r="H653">
        <v>36.49</v>
      </c>
      <c r="I653">
        <v>35.76</v>
      </c>
      <c r="J653">
        <v>0.73</v>
      </c>
      <c r="K653">
        <v>97.99</v>
      </c>
      <c r="L653">
        <v>91.62</v>
      </c>
      <c r="M653">
        <v>96.37</v>
      </c>
      <c r="N653">
        <v>86.53</v>
      </c>
      <c r="O653">
        <v>53.31</v>
      </c>
      <c r="P653">
        <v>4362.45</v>
      </c>
      <c r="Q653" s="42">
        <f>Table1[[#This Row],[Steam_Consumed_t]]/Table1[[#This Row],[Production_t]]</f>
        <v>1.4609482049876679</v>
      </c>
      <c r="R653" s="37">
        <f>Table1[[#This Row],[Power_Consumed_kWh]]/Table1[[#This Row],[Production_t]]</f>
        <v>119.55193203617428</v>
      </c>
      <c r="S653" t="str">
        <f>IF(Table1[[#This Row],[Quality_pct]]&lt;96,"Below Spec","Ok")</f>
        <v>Ok</v>
      </c>
      <c r="T653" t="str">
        <f>IF(Table1[Steam_Consumed_t]&gt;$O$4383,"ABNORMAL","NORMAL")</f>
        <v>ABNORMAL</v>
      </c>
      <c r="U653" t="str">
        <f>IF(Table1[Power_Consumed_kWh]&gt;$P$4383,"ABNORMAL","NORMAL")</f>
        <v>ABNORMAL</v>
      </c>
      <c r="V653">
        <f>(Table1[[#This Row],[Target_Production_t]]/8)*Table1[[#This Row],[Downtime_hr]]</f>
        <v>3.2905375000000001</v>
      </c>
    </row>
    <row r="654" spans="1:22" x14ac:dyDescent="0.25">
      <c r="A654" s="1">
        <v>45712</v>
      </c>
      <c r="B654" s="1" t="str">
        <f>TEXT(Table1[[#This Row],[Date]],"mm")</f>
        <v>02</v>
      </c>
      <c r="C654" t="s">
        <v>21</v>
      </c>
      <c r="D654" t="s">
        <v>20</v>
      </c>
      <c r="E654">
        <v>37.520000000000003</v>
      </c>
      <c r="F654">
        <v>7.41</v>
      </c>
      <c r="G654">
        <v>0.59</v>
      </c>
      <c r="H654">
        <v>32.979999999999997</v>
      </c>
      <c r="I654">
        <v>32.58</v>
      </c>
      <c r="J654">
        <v>0.4</v>
      </c>
      <c r="K654">
        <v>98.78</v>
      </c>
      <c r="L654">
        <v>92.62</v>
      </c>
      <c r="M654">
        <v>91.92</v>
      </c>
      <c r="N654">
        <v>84.1</v>
      </c>
      <c r="O654">
        <v>48.21</v>
      </c>
      <c r="P654">
        <v>3939</v>
      </c>
      <c r="Q654" s="42">
        <f>Table1[[#This Row],[Steam_Consumed_t]]/Table1[[#This Row],[Production_t]]</f>
        <v>1.4617950272892664</v>
      </c>
      <c r="R654" s="37">
        <f>Table1[[#This Row],[Power_Consumed_kWh]]/Table1[[#This Row],[Production_t]]</f>
        <v>119.43602183141299</v>
      </c>
      <c r="S654" t="str">
        <f>IF(Table1[[#This Row],[Quality_pct]]&lt;96,"Below Spec","Ok")</f>
        <v>Ok</v>
      </c>
      <c r="T654" t="str">
        <f>IF(Table1[Steam_Consumed_t]&gt;$O$4383,"ABNORMAL","NORMAL")</f>
        <v>NORMAL</v>
      </c>
      <c r="U654" t="str">
        <f>IF(Table1[Power_Consumed_kWh]&gt;$P$4383,"ABNORMAL","NORMAL")</f>
        <v>NORMAL</v>
      </c>
      <c r="V654">
        <f>(Table1[[#This Row],[Target_Production_t]]/8)*Table1[[#This Row],[Downtime_hr]]</f>
        <v>2.7671000000000001</v>
      </c>
    </row>
    <row r="655" spans="1:22" x14ac:dyDescent="0.25">
      <c r="A655" s="1">
        <v>45712</v>
      </c>
      <c r="B655" s="1" t="str">
        <f>TEXT(Table1[[#This Row],[Date]],"mm")</f>
        <v>02</v>
      </c>
      <c r="C655" t="s">
        <v>21</v>
      </c>
      <c r="D655" t="s">
        <v>19</v>
      </c>
      <c r="E655">
        <v>38.700000000000003</v>
      </c>
      <c r="F655">
        <v>7.42</v>
      </c>
      <c r="G655">
        <v>0.57999999999999996</v>
      </c>
      <c r="H655">
        <v>33.6</v>
      </c>
      <c r="I655">
        <v>32.799999999999997</v>
      </c>
      <c r="J655">
        <v>0.8</v>
      </c>
      <c r="K655">
        <v>97.63</v>
      </c>
      <c r="L655">
        <v>92.75</v>
      </c>
      <c r="M655">
        <v>94.03</v>
      </c>
      <c r="N655">
        <v>85.14</v>
      </c>
      <c r="O655">
        <v>48.94</v>
      </c>
      <c r="P655">
        <v>4032</v>
      </c>
      <c r="Q655" s="42">
        <f>Table1[[#This Row],[Steam_Consumed_t]]/Table1[[#This Row],[Production_t]]</f>
        <v>1.456547619047619</v>
      </c>
      <c r="R655" s="37">
        <f>Table1[[#This Row],[Power_Consumed_kWh]]/Table1[[#This Row],[Production_t]]</f>
        <v>120</v>
      </c>
      <c r="S655" t="str">
        <f>IF(Table1[[#This Row],[Quality_pct]]&lt;96,"Below Spec","Ok")</f>
        <v>Ok</v>
      </c>
      <c r="T655" t="str">
        <f>IF(Table1[Steam_Consumed_t]&gt;$O$4383,"ABNORMAL","NORMAL")</f>
        <v>NORMAL</v>
      </c>
      <c r="U655" t="str">
        <f>IF(Table1[Power_Consumed_kWh]&gt;$P$4383,"ABNORMAL","NORMAL")</f>
        <v>NORMAL</v>
      </c>
      <c r="V655">
        <f>(Table1[[#This Row],[Target_Production_t]]/8)*Table1[[#This Row],[Downtime_hr]]</f>
        <v>2.8057500000000002</v>
      </c>
    </row>
    <row r="656" spans="1:22" x14ac:dyDescent="0.25">
      <c r="A656" s="1">
        <v>45712</v>
      </c>
      <c r="B656" s="1" t="str">
        <f>TEXT(Table1[[#This Row],[Date]],"mm")</f>
        <v>02</v>
      </c>
      <c r="C656" t="s">
        <v>17</v>
      </c>
      <c r="D656" t="s">
        <v>19</v>
      </c>
      <c r="E656">
        <v>42.77</v>
      </c>
      <c r="F656">
        <v>7.43</v>
      </c>
      <c r="G656">
        <v>0.56999999999999995</v>
      </c>
      <c r="H656">
        <v>38.07</v>
      </c>
      <c r="I656">
        <v>37.380000000000003</v>
      </c>
      <c r="J656">
        <v>0.69</v>
      </c>
      <c r="K656">
        <v>98.2</v>
      </c>
      <c r="L656">
        <v>92.88</v>
      </c>
      <c r="M656">
        <v>93.88</v>
      </c>
      <c r="N656">
        <v>85.62</v>
      </c>
      <c r="O656">
        <v>32.159999999999997</v>
      </c>
      <c r="P656">
        <v>3095.57</v>
      </c>
      <c r="Q656" s="42">
        <f>Table1[[#This Row],[Steam_Consumed_t]]/Table1[[#This Row],[Production_t]]</f>
        <v>0.84475965327029146</v>
      </c>
      <c r="R656" s="37">
        <f>Table1[[#This Row],[Power_Consumed_kWh]]/Table1[[#This Row],[Production_t]]</f>
        <v>81.312582085631732</v>
      </c>
      <c r="S656" t="str">
        <f>IF(Table1[[#This Row],[Quality_pct]]&lt;96,"Below Spec","Ok")</f>
        <v>Ok</v>
      </c>
      <c r="T656" t="str">
        <f>IF(Table1[Steam_Consumed_t]&gt;$O$4383,"ABNORMAL","NORMAL")</f>
        <v>NORMAL</v>
      </c>
      <c r="U656" t="str">
        <f>IF(Table1[Power_Consumed_kWh]&gt;$P$4383,"ABNORMAL","NORMAL")</f>
        <v>NORMAL</v>
      </c>
      <c r="V656">
        <f>(Table1[[#This Row],[Target_Production_t]]/8)*Table1[[#This Row],[Downtime_hr]]</f>
        <v>3.0473624999999998</v>
      </c>
    </row>
    <row r="657" spans="1:22" x14ac:dyDescent="0.25">
      <c r="A657" s="1">
        <v>45712</v>
      </c>
      <c r="B657" s="1" t="str">
        <f>TEXT(Table1[[#This Row],[Date]],"mm")</f>
        <v>02</v>
      </c>
      <c r="C657" t="s">
        <v>23</v>
      </c>
      <c r="D657" t="s">
        <v>18</v>
      </c>
      <c r="E657">
        <v>45.49</v>
      </c>
      <c r="F657">
        <v>7.48</v>
      </c>
      <c r="G657">
        <v>0.52</v>
      </c>
      <c r="H657">
        <v>40.71</v>
      </c>
      <c r="I657">
        <v>40.71</v>
      </c>
      <c r="J657">
        <v>0</v>
      </c>
      <c r="K657">
        <v>100</v>
      </c>
      <c r="L657">
        <v>93.5</v>
      </c>
      <c r="M657">
        <v>94.35</v>
      </c>
      <c r="N657">
        <v>88.22</v>
      </c>
      <c r="O657">
        <v>3.15</v>
      </c>
      <c r="P657">
        <v>1582.92</v>
      </c>
      <c r="Q657" s="42">
        <f>Table1[[#This Row],[Steam_Consumed_t]]/Table1[[#This Row],[Production_t]]</f>
        <v>7.7376565954310972E-2</v>
      </c>
      <c r="R657" s="37">
        <f>Table1[[#This Row],[Power_Consumed_kWh]]/Table1[[#This Row],[Production_t]]</f>
        <v>38.882829771554903</v>
      </c>
      <c r="S657" t="str">
        <f>IF(Table1[[#This Row],[Quality_pct]]&lt;96,"Below Spec","Ok")</f>
        <v>Ok</v>
      </c>
      <c r="T657" t="str">
        <f>IF(Table1[Steam_Consumed_t]&gt;$O$4383,"ABNORMAL","NORMAL")</f>
        <v>NORMAL</v>
      </c>
      <c r="U657" t="str">
        <f>IF(Table1[Power_Consumed_kWh]&gt;$P$4383,"ABNORMAL","NORMAL")</f>
        <v>NORMAL</v>
      </c>
      <c r="V657">
        <f>(Table1[[#This Row],[Target_Production_t]]/8)*Table1[[#This Row],[Downtime_hr]]</f>
        <v>2.9568500000000002</v>
      </c>
    </row>
    <row r="658" spans="1:22" x14ac:dyDescent="0.25">
      <c r="A658" s="1">
        <v>45712</v>
      </c>
      <c r="B658" s="1" t="str">
        <f>TEXT(Table1[[#This Row],[Date]],"mm")</f>
        <v>02</v>
      </c>
      <c r="C658" t="s">
        <v>23</v>
      </c>
      <c r="D658" t="s">
        <v>19</v>
      </c>
      <c r="E658">
        <v>44.81</v>
      </c>
      <c r="F658">
        <v>7.51</v>
      </c>
      <c r="G658">
        <v>0.49</v>
      </c>
      <c r="H658">
        <v>34.58</v>
      </c>
      <c r="I658">
        <v>34.520000000000003</v>
      </c>
      <c r="J658">
        <v>0.06</v>
      </c>
      <c r="K658">
        <v>99.84</v>
      </c>
      <c r="L658">
        <v>93.88</v>
      </c>
      <c r="M658">
        <v>95.5</v>
      </c>
      <c r="N658">
        <v>89.51</v>
      </c>
      <c r="O658">
        <v>4.76</v>
      </c>
      <c r="P658">
        <v>1401.14</v>
      </c>
      <c r="Q658" s="42">
        <f>Table1[[#This Row],[Steam_Consumed_t]]/Table1[[#This Row],[Production_t]]</f>
        <v>0.13765182186234817</v>
      </c>
      <c r="R658" s="37">
        <f>Table1[[#This Row],[Power_Consumed_kWh]]/Table1[[#This Row],[Production_t]]</f>
        <v>40.518796992481207</v>
      </c>
      <c r="S658" t="str">
        <f>IF(Table1[[#This Row],[Quality_pct]]&lt;96,"Below Spec","Ok")</f>
        <v>Ok</v>
      </c>
      <c r="T658" t="str">
        <f>IF(Table1[Steam_Consumed_t]&gt;$O$4383,"ABNORMAL","NORMAL")</f>
        <v>NORMAL</v>
      </c>
      <c r="U658" t="str">
        <f>IF(Table1[Power_Consumed_kWh]&gt;$P$4383,"ABNORMAL","NORMAL")</f>
        <v>NORMAL</v>
      </c>
      <c r="V658">
        <f>(Table1[[#This Row],[Target_Production_t]]/8)*Table1[[#This Row],[Downtime_hr]]</f>
        <v>2.7446125000000001</v>
      </c>
    </row>
    <row r="659" spans="1:22" x14ac:dyDescent="0.25">
      <c r="A659" s="1">
        <v>45712</v>
      </c>
      <c r="B659" s="1" t="str">
        <f>TEXT(Table1[[#This Row],[Date]],"mm")</f>
        <v>02</v>
      </c>
      <c r="C659" t="s">
        <v>17</v>
      </c>
      <c r="D659" t="s">
        <v>20</v>
      </c>
      <c r="E659">
        <v>41.47</v>
      </c>
      <c r="F659">
        <v>7.53</v>
      </c>
      <c r="G659">
        <v>0.47</v>
      </c>
      <c r="H659">
        <v>39.21</v>
      </c>
      <c r="I659">
        <v>38.119999999999997</v>
      </c>
      <c r="J659">
        <v>1.0900000000000001</v>
      </c>
      <c r="K659">
        <v>97.21</v>
      </c>
      <c r="L659">
        <v>94.12</v>
      </c>
      <c r="M659">
        <v>96.24</v>
      </c>
      <c r="N659">
        <v>88.06</v>
      </c>
      <c r="O659">
        <v>33.75</v>
      </c>
      <c r="P659">
        <v>3058.34</v>
      </c>
      <c r="Q659" s="42">
        <f>Table1[[#This Row],[Steam_Consumed_t]]/Table1[[#This Row],[Production_t]]</f>
        <v>0.8607498087222647</v>
      </c>
      <c r="R659" s="37">
        <f>Table1[[#This Row],[Power_Consumed_kWh]]/Table1[[#This Row],[Production_t]]</f>
        <v>77.998979852078548</v>
      </c>
      <c r="S659" t="str">
        <f>IF(Table1[[#This Row],[Quality_pct]]&lt;96,"Below Spec","Ok")</f>
        <v>Ok</v>
      </c>
      <c r="T659" t="str">
        <f>IF(Table1[Steam_Consumed_t]&gt;$O$4383,"ABNORMAL","NORMAL")</f>
        <v>NORMAL</v>
      </c>
      <c r="U659" t="str">
        <f>IF(Table1[Power_Consumed_kWh]&gt;$P$4383,"ABNORMAL","NORMAL")</f>
        <v>NORMAL</v>
      </c>
      <c r="V659">
        <f>(Table1[[#This Row],[Target_Production_t]]/8)*Table1[[#This Row],[Downtime_hr]]</f>
        <v>2.4363625</v>
      </c>
    </row>
    <row r="660" spans="1:22" x14ac:dyDescent="0.25">
      <c r="A660" s="1">
        <v>45712</v>
      </c>
      <c r="B660" s="1" t="str">
        <f>TEXT(Table1[[#This Row],[Date]],"mm")</f>
        <v>02</v>
      </c>
      <c r="C660" t="s">
        <v>22</v>
      </c>
      <c r="D660" t="s">
        <v>18</v>
      </c>
      <c r="E660">
        <v>37.22</v>
      </c>
      <c r="F660">
        <v>7.74</v>
      </c>
      <c r="G660">
        <v>0.26</v>
      </c>
      <c r="H660">
        <v>34.31</v>
      </c>
      <c r="I660">
        <v>33.49</v>
      </c>
      <c r="J660">
        <v>0.82</v>
      </c>
      <c r="K660">
        <v>97.6</v>
      </c>
      <c r="L660">
        <v>96.75</v>
      </c>
      <c r="M660">
        <v>96.93</v>
      </c>
      <c r="N660">
        <v>91.53</v>
      </c>
      <c r="O660">
        <v>36.44</v>
      </c>
      <c r="P660">
        <v>3305.11</v>
      </c>
      <c r="Q660" s="42">
        <f>Table1[[#This Row],[Steam_Consumed_t]]/Table1[[#This Row],[Production_t]]</f>
        <v>1.0620810259399591</v>
      </c>
      <c r="R660" s="37">
        <f>Table1[[#This Row],[Power_Consumed_kWh]]/Table1[[#This Row],[Production_t]]</f>
        <v>96.330807344797435</v>
      </c>
      <c r="S660" t="str">
        <f>IF(Table1[[#This Row],[Quality_pct]]&lt;96,"Below Spec","Ok")</f>
        <v>Ok</v>
      </c>
      <c r="T660" t="str">
        <f>IF(Table1[Steam_Consumed_t]&gt;$O$4383,"ABNORMAL","NORMAL")</f>
        <v>NORMAL</v>
      </c>
      <c r="U660" t="str">
        <f>IF(Table1[Power_Consumed_kWh]&gt;$P$4383,"ABNORMAL","NORMAL")</f>
        <v>NORMAL</v>
      </c>
      <c r="V660">
        <f>(Table1[[#This Row],[Target_Production_t]]/8)*Table1[[#This Row],[Downtime_hr]]</f>
        <v>1.2096500000000001</v>
      </c>
    </row>
    <row r="661" spans="1:22" x14ac:dyDescent="0.25">
      <c r="A661" s="1">
        <v>45712</v>
      </c>
      <c r="B661" s="1" t="str">
        <f>TEXT(Table1[[#This Row],[Date]],"mm")</f>
        <v>02</v>
      </c>
      <c r="C661" t="s">
        <v>22</v>
      </c>
      <c r="D661" t="s">
        <v>19</v>
      </c>
      <c r="E661">
        <v>36.659999999999997</v>
      </c>
      <c r="F661">
        <v>8</v>
      </c>
      <c r="G661">
        <v>0</v>
      </c>
      <c r="H661">
        <v>33.619999999999997</v>
      </c>
      <c r="I661">
        <v>32.93</v>
      </c>
      <c r="J661">
        <v>0.69</v>
      </c>
      <c r="K661">
        <v>97.94</v>
      </c>
      <c r="L661">
        <v>100</v>
      </c>
      <c r="M661">
        <v>97.23</v>
      </c>
      <c r="N661">
        <v>95.22</v>
      </c>
      <c r="O661">
        <v>37.57</v>
      </c>
      <c r="P661">
        <v>3168.74</v>
      </c>
      <c r="Q661" s="42">
        <f>Table1[[#This Row],[Steam_Consumed_t]]/Table1[[#This Row],[Production_t]]</f>
        <v>1.1174895895300416</v>
      </c>
      <c r="R661" s="37">
        <f>Table1[[#This Row],[Power_Consumed_kWh]]/Table1[[#This Row],[Production_t]]</f>
        <v>94.251635930993459</v>
      </c>
      <c r="S661" t="str">
        <f>IF(Table1[[#This Row],[Quality_pct]]&lt;96,"Below Spec","Ok")</f>
        <v>Ok</v>
      </c>
      <c r="T661" t="str">
        <f>IF(Table1[Steam_Consumed_t]&gt;$O$4383,"ABNORMAL","NORMAL")</f>
        <v>NORMAL</v>
      </c>
      <c r="U661" t="str">
        <f>IF(Table1[Power_Consumed_kWh]&gt;$P$4383,"ABNORMAL","NORMAL")</f>
        <v>NORMAL</v>
      </c>
      <c r="V661">
        <f>(Table1[[#This Row],[Target_Production_t]]/8)*Table1[[#This Row],[Downtime_hr]]</f>
        <v>0</v>
      </c>
    </row>
    <row r="662" spans="1:22" x14ac:dyDescent="0.25">
      <c r="A662" s="1">
        <v>45713</v>
      </c>
      <c r="B662" s="1" t="str">
        <f>TEXT(Table1[[#This Row],[Date]],"mm")</f>
        <v>02</v>
      </c>
      <c r="C662" t="s">
        <v>22</v>
      </c>
      <c r="D662" t="s">
        <v>18</v>
      </c>
      <c r="E662">
        <v>38.700000000000003</v>
      </c>
      <c r="F662">
        <v>4.66</v>
      </c>
      <c r="G662">
        <v>3.34</v>
      </c>
      <c r="H662">
        <v>23.31</v>
      </c>
      <c r="I662">
        <v>22.28</v>
      </c>
      <c r="J662">
        <v>1.03</v>
      </c>
      <c r="K662">
        <v>95.57</v>
      </c>
      <c r="L662">
        <v>58.25</v>
      </c>
      <c r="M662">
        <v>94.59</v>
      </c>
      <c r="N662">
        <v>52.66</v>
      </c>
      <c r="O662">
        <v>25.52</v>
      </c>
      <c r="P662">
        <v>2324.4899999999998</v>
      </c>
      <c r="Q662" s="42">
        <f>Table1[[#This Row],[Steam_Consumed_t]]/Table1[[#This Row],[Production_t]]</f>
        <v>1.0948090948090949</v>
      </c>
      <c r="R662" s="37">
        <f>Table1[[#This Row],[Power_Consumed_kWh]]/Table1[[#This Row],[Production_t]]</f>
        <v>99.72072072072072</v>
      </c>
      <c r="S662" t="str">
        <f>IF(Table1[[#This Row],[Quality_pct]]&lt;96,"Below Spec","Ok")</f>
        <v>Below Spec</v>
      </c>
      <c r="T662" t="str">
        <f>IF(Table1[Steam_Consumed_t]&gt;$O$4383,"ABNORMAL","NORMAL")</f>
        <v>NORMAL</v>
      </c>
      <c r="U662" t="str">
        <f>IF(Table1[Power_Consumed_kWh]&gt;$P$4383,"ABNORMAL","NORMAL")</f>
        <v>NORMAL</v>
      </c>
      <c r="V662">
        <f>(Table1[[#This Row],[Target_Production_t]]/8)*Table1[[#This Row],[Downtime_hr]]</f>
        <v>16.157250000000001</v>
      </c>
    </row>
    <row r="663" spans="1:22" x14ac:dyDescent="0.25">
      <c r="A663" s="1">
        <v>45713</v>
      </c>
      <c r="B663" s="1" t="str">
        <f>TEXT(Table1[[#This Row],[Date]],"mm")</f>
        <v>02</v>
      </c>
      <c r="C663" t="s">
        <v>22</v>
      </c>
      <c r="D663" t="s">
        <v>20</v>
      </c>
      <c r="E663">
        <v>36.950000000000003</v>
      </c>
      <c r="F663">
        <v>6.93</v>
      </c>
      <c r="G663">
        <v>1.07</v>
      </c>
      <c r="H663">
        <v>32.56</v>
      </c>
      <c r="I663">
        <v>31.5</v>
      </c>
      <c r="J663">
        <v>1.06</v>
      </c>
      <c r="K663">
        <v>96.75</v>
      </c>
      <c r="L663">
        <v>86.62</v>
      </c>
      <c r="M663">
        <v>93.85</v>
      </c>
      <c r="N663">
        <v>78.650000000000006</v>
      </c>
      <c r="O663">
        <v>35.58</v>
      </c>
      <c r="P663">
        <v>2990.83</v>
      </c>
      <c r="Q663" s="42">
        <f>Table1[[#This Row],[Steam_Consumed_t]]/Table1[[#This Row],[Production_t]]</f>
        <v>1.0927518427518426</v>
      </c>
      <c r="R663" s="37">
        <f>Table1[[#This Row],[Power_Consumed_kWh]]/Table1[[#This Row],[Production_t]]</f>
        <v>91.855958230958223</v>
      </c>
      <c r="S663" t="str">
        <f>IF(Table1[[#This Row],[Quality_pct]]&lt;96,"Below Spec","Ok")</f>
        <v>Ok</v>
      </c>
      <c r="T663" t="str">
        <f>IF(Table1[Steam_Consumed_t]&gt;$O$4383,"ABNORMAL","NORMAL")</f>
        <v>NORMAL</v>
      </c>
      <c r="U663" t="str">
        <f>IF(Table1[Power_Consumed_kWh]&gt;$P$4383,"ABNORMAL","NORMAL")</f>
        <v>NORMAL</v>
      </c>
      <c r="V663">
        <f>(Table1[[#This Row],[Target_Production_t]]/8)*Table1[[#This Row],[Downtime_hr]]</f>
        <v>4.9420625000000005</v>
      </c>
    </row>
    <row r="664" spans="1:22" x14ac:dyDescent="0.25">
      <c r="A664" s="1">
        <v>45713</v>
      </c>
      <c r="B664" s="1" t="str">
        <f>TEXT(Table1[[#This Row],[Date]],"mm")</f>
        <v>02</v>
      </c>
      <c r="C664" t="s">
        <v>23</v>
      </c>
      <c r="D664" t="s">
        <v>20</v>
      </c>
      <c r="E664">
        <v>45.17</v>
      </c>
      <c r="F664">
        <v>7.41</v>
      </c>
      <c r="G664">
        <v>0.59</v>
      </c>
      <c r="H664">
        <v>40.4</v>
      </c>
      <c r="I664">
        <v>40.25</v>
      </c>
      <c r="J664">
        <v>0.15</v>
      </c>
      <c r="K664">
        <v>99.63</v>
      </c>
      <c r="L664">
        <v>92.62</v>
      </c>
      <c r="M664">
        <v>90.7</v>
      </c>
      <c r="N664">
        <v>83.7</v>
      </c>
      <c r="O664">
        <v>4.09</v>
      </c>
      <c r="P664">
        <v>1812.15</v>
      </c>
      <c r="Q664" s="42">
        <f>Table1[[#This Row],[Steam_Consumed_t]]/Table1[[#This Row],[Production_t]]</f>
        <v>0.10123762376237624</v>
      </c>
      <c r="R664" s="37">
        <f>Table1[[#This Row],[Power_Consumed_kWh]]/Table1[[#This Row],[Production_t]]</f>
        <v>44.855198019801982</v>
      </c>
      <c r="S664" t="str">
        <f>IF(Table1[[#This Row],[Quality_pct]]&lt;96,"Below Spec","Ok")</f>
        <v>Ok</v>
      </c>
      <c r="T664" t="str">
        <f>IF(Table1[Steam_Consumed_t]&gt;$O$4383,"ABNORMAL","NORMAL")</f>
        <v>NORMAL</v>
      </c>
      <c r="U664" t="str">
        <f>IF(Table1[Power_Consumed_kWh]&gt;$P$4383,"ABNORMAL","NORMAL")</f>
        <v>NORMAL</v>
      </c>
      <c r="V664">
        <f>(Table1[[#This Row],[Target_Production_t]]/8)*Table1[[#This Row],[Downtime_hr]]</f>
        <v>3.3312874999999997</v>
      </c>
    </row>
    <row r="665" spans="1:22" x14ac:dyDescent="0.25">
      <c r="A665" s="1">
        <v>45713</v>
      </c>
      <c r="B665" s="1" t="str">
        <f>TEXT(Table1[[#This Row],[Date]],"mm")</f>
        <v>02</v>
      </c>
      <c r="C665" t="s">
        <v>22</v>
      </c>
      <c r="D665" t="s">
        <v>19</v>
      </c>
      <c r="E665">
        <v>38.119999999999997</v>
      </c>
      <c r="F665">
        <v>7.47</v>
      </c>
      <c r="G665">
        <v>0.53</v>
      </c>
      <c r="H665">
        <v>33.25</v>
      </c>
      <c r="I665">
        <v>33.11</v>
      </c>
      <c r="J665">
        <v>0.14000000000000001</v>
      </c>
      <c r="K665">
        <v>99.57</v>
      </c>
      <c r="L665">
        <v>93.38</v>
      </c>
      <c r="M665">
        <v>95.98</v>
      </c>
      <c r="N665">
        <v>89.24</v>
      </c>
      <c r="O665">
        <v>38.21</v>
      </c>
      <c r="P665">
        <v>3242.52</v>
      </c>
      <c r="Q665" s="42">
        <f>Table1[[#This Row],[Steam_Consumed_t]]/Table1[[#This Row],[Production_t]]</f>
        <v>1.1491729323308271</v>
      </c>
      <c r="R665" s="37">
        <f>Table1[[#This Row],[Power_Consumed_kWh]]/Table1[[#This Row],[Production_t]]</f>
        <v>97.519398496240598</v>
      </c>
      <c r="S665" t="str">
        <f>IF(Table1[[#This Row],[Quality_pct]]&lt;96,"Below Spec","Ok")</f>
        <v>Ok</v>
      </c>
      <c r="T665" t="str">
        <f>IF(Table1[Steam_Consumed_t]&gt;$O$4383,"ABNORMAL","NORMAL")</f>
        <v>NORMAL</v>
      </c>
      <c r="U665" t="str">
        <f>IF(Table1[Power_Consumed_kWh]&gt;$P$4383,"ABNORMAL","NORMAL")</f>
        <v>NORMAL</v>
      </c>
      <c r="V665">
        <f>(Table1[[#This Row],[Target_Production_t]]/8)*Table1[[#This Row],[Downtime_hr]]</f>
        <v>2.5254499999999998</v>
      </c>
    </row>
    <row r="666" spans="1:22" x14ac:dyDescent="0.25">
      <c r="A666" s="1">
        <v>45713</v>
      </c>
      <c r="B666" s="1" t="str">
        <f>TEXT(Table1[[#This Row],[Date]],"mm")</f>
        <v>02</v>
      </c>
      <c r="C666" t="s">
        <v>17</v>
      </c>
      <c r="D666" t="s">
        <v>18</v>
      </c>
      <c r="E666">
        <v>45.15</v>
      </c>
      <c r="F666">
        <v>7.59</v>
      </c>
      <c r="G666">
        <v>0.41</v>
      </c>
      <c r="H666">
        <v>37.36</v>
      </c>
      <c r="I666">
        <v>36.450000000000003</v>
      </c>
      <c r="J666">
        <v>0.91</v>
      </c>
      <c r="K666">
        <v>97.57</v>
      </c>
      <c r="L666">
        <v>94.88</v>
      </c>
      <c r="M666">
        <v>100.31</v>
      </c>
      <c r="N666">
        <v>92.85</v>
      </c>
      <c r="O666">
        <v>33.6</v>
      </c>
      <c r="P666">
        <v>3095.34</v>
      </c>
      <c r="Q666" s="42">
        <f>Table1[[#This Row],[Steam_Consumed_t]]/Table1[[#This Row],[Production_t]]</f>
        <v>0.89935760171306212</v>
      </c>
      <c r="R666" s="37">
        <f>Table1[[#This Row],[Power_Consumed_kWh]]/Table1[[#This Row],[Production_t]]</f>
        <v>82.851713062098511</v>
      </c>
      <c r="S666" t="str">
        <f>IF(Table1[[#This Row],[Quality_pct]]&lt;96,"Below Spec","Ok")</f>
        <v>Ok</v>
      </c>
      <c r="T666" t="str">
        <f>IF(Table1[Steam_Consumed_t]&gt;$O$4383,"ABNORMAL","NORMAL")</f>
        <v>NORMAL</v>
      </c>
      <c r="U666" t="str">
        <f>IF(Table1[Power_Consumed_kWh]&gt;$P$4383,"ABNORMAL","NORMAL")</f>
        <v>NORMAL</v>
      </c>
      <c r="V666">
        <f>(Table1[[#This Row],[Target_Production_t]]/8)*Table1[[#This Row],[Downtime_hr]]</f>
        <v>2.3139374999999998</v>
      </c>
    </row>
    <row r="667" spans="1:22" x14ac:dyDescent="0.25">
      <c r="A667" s="1">
        <v>45713</v>
      </c>
      <c r="B667" s="1" t="str">
        <f>TEXT(Table1[[#This Row],[Date]],"mm")</f>
        <v>02</v>
      </c>
      <c r="C667" t="s">
        <v>21</v>
      </c>
      <c r="D667" t="s">
        <v>18</v>
      </c>
      <c r="E667">
        <v>40.85</v>
      </c>
      <c r="F667">
        <v>7.68</v>
      </c>
      <c r="G667">
        <v>0.32</v>
      </c>
      <c r="H667">
        <v>37.36</v>
      </c>
      <c r="I667">
        <v>37.04</v>
      </c>
      <c r="J667">
        <v>0.32</v>
      </c>
      <c r="K667">
        <v>99.14</v>
      </c>
      <c r="L667">
        <v>96</v>
      </c>
      <c r="M667">
        <v>98</v>
      </c>
      <c r="N667">
        <v>93.27</v>
      </c>
      <c r="O667">
        <v>54.78</v>
      </c>
      <c r="P667">
        <v>4266.8900000000003</v>
      </c>
      <c r="Q667" s="42">
        <f>Table1[[#This Row],[Steam_Consumed_t]]/Table1[[#This Row],[Production_t]]</f>
        <v>1.4662740899357602</v>
      </c>
      <c r="R667" s="37">
        <f>Table1[[#This Row],[Power_Consumed_kWh]]/Table1[[#This Row],[Production_t]]</f>
        <v>114.21011777301928</v>
      </c>
      <c r="S667" t="str">
        <f>IF(Table1[[#This Row],[Quality_pct]]&lt;96,"Below Spec","Ok")</f>
        <v>Ok</v>
      </c>
      <c r="T667" t="str">
        <f>IF(Table1[Steam_Consumed_t]&gt;$O$4383,"ABNORMAL","NORMAL")</f>
        <v>ABNORMAL</v>
      </c>
      <c r="U667" t="str">
        <f>IF(Table1[Power_Consumed_kWh]&gt;$P$4383,"ABNORMAL","NORMAL")</f>
        <v>ABNORMAL</v>
      </c>
      <c r="V667">
        <f>(Table1[[#This Row],[Target_Production_t]]/8)*Table1[[#This Row],[Downtime_hr]]</f>
        <v>1.6340000000000001</v>
      </c>
    </row>
    <row r="668" spans="1:22" x14ac:dyDescent="0.25">
      <c r="A668" s="1">
        <v>45713</v>
      </c>
      <c r="B668" s="1" t="str">
        <f>TEXT(Table1[[#This Row],[Date]],"mm")</f>
        <v>02</v>
      </c>
      <c r="C668" t="s">
        <v>17</v>
      </c>
      <c r="D668" t="s">
        <v>19</v>
      </c>
      <c r="E668">
        <v>44.47</v>
      </c>
      <c r="F668">
        <v>7.7</v>
      </c>
      <c r="G668">
        <v>0.3</v>
      </c>
      <c r="H668">
        <v>39.36</v>
      </c>
      <c r="I668">
        <v>38.51</v>
      </c>
      <c r="J668">
        <v>0.85</v>
      </c>
      <c r="K668">
        <v>97.84</v>
      </c>
      <c r="L668">
        <v>96.25</v>
      </c>
      <c r="M668">
        <v>93.09</v>
      </c>
      <c r="N668">
        <v>87.66</v>
      </c>
      <c r="O668">
        <v>35.520000000000003</v>
      </c>
      <c r="P668">
        <v>3301.73</v>
      </c>
      <c r="Q668" s="42">
        <f>Table1[[#This Row],[Steam_Consumed_t]]/Table1[[#This Row],[Production_t]]</f>
        <v>0.90243902439024404</v>
      </c>
      <c r="R668" s="37">
        <f>Table1[[#This Row],[Power_Consumed_kWh]]/Table1[[#This Row],[Production_t]]</f>
        <v>83.885416666666671</v>
      </c>
      <c r="S668" t="str">
        <f>IF(Table1[[#This Row],[Quality_pct]]&lt;96,"Below Spec","Ok")</f>
        <v>Ok</v>
      </c>
      <c r="T668" t="str">
        <f>IF(Table1[Steam_Consumed_t]&gt;$O$4383,"ABNORMAL","NORMAL")</f>
        <v>NORMAL</v>
      </c>
      <c r="U668" t="str">
        <f>IF(Table1[Power_Consumed_kWh]&gt;$P$4383,"ABNORMAL","NORMAL")</f>
        <v>NORMAL</v>
      </c>
      <c r="V668">
        <f>(Table1[[#This Row],[Target_Production_t]]/8)*Table1[[#This Row],[Downtime_hr]]</f>
        <v>1.6676249999999999</v>
      </c>
    </row>
    <row r="669" spans="1:22" x14ac:dyDescent="0.25">
      <c r="A669" s="1">
        <v>45713</v>
      </c>
      <c r="B669" s="1" t="str">
        <f>TEXT(Table1[[#This Row],[Date]],"mm")</f>
        <v>02</v>
      </c>
      <c r="C669" t="s">
        <v>21</v>
      </c>
      <c r="D669" t="s">
        <v>19</v>
      </c>
      <c r="E669">
        <v>40.229999999999997</v>
      </c>
      <c r="F669">
        <v>7.71</v>
      </c>
      <c r="G669">
        <v>0.28999999999999998</v>
      </c>
      <c r="H669">
        <v>35.869999999999997</v>
      </c>
      <c r="I669">
        <v>34.64</v>
      </c>
      <c r="J669">
        <v>1.23</v>
      </c>
      <c r="K669">
        <v>96.58</v>
      </c>
      <c r="L669">
        <v>96.38</v>
      </c>
      <c r="M669">
        <v>87.92</v>
      </c>
      <c r="N669">
        <v>81.84</v>
      </c>
      <c r="O669">
        <v>52.77</v>
      </c>
      <c r="P669">
        <v>4320.66</v>
      </c>
      <c r="Q669" s="42">
        <f>Table1[[#This Row],[Steam_Consumed_t]]/Table1[[#This Row],[Production_t]]</f>
        <v>1.4711458042932815</v>
      </c>
      <c r="R669" s="37">
        <f>Table1[[#This Row],[Power_Consumed_kWh]]/Table1[[#This Row],[Production_t]]</f>
        <v>120.45330359632005</v>
      </c>
      <c r="S669" t="str">
        <f>IF(Table1[[#This Row],[Quality_pct]]&lt;96,"Below Spec","Ok")</f>
        <v>Ok</v>
      </c>
      <c r="T669" t="str">
        <f>IF(Table1[Steam_Consumed_t]&gt;$O$4383,"ABNORMAL","NORMAL")</f>
        <v>ABNORMAL</v>
      </c>
      <c r="U669" t="str">
        <f>IF(Table1[Power_Consumed_kWh]&gt;$P$4383,"ABNORMAL","NORMAL")</f>
        <v>ABNORMAL</v>
      </c>
      <c r="V669">
        <f>(Table1[[#This Row],[Target_Production_t]]/8)*Table1[[#This Row],[Downtime_hr]]</f>
        <v>1.4583374999999998</v>
      </c>
    </row>
    <row r="670" spans="1:22" x14ac:dyDescent="0.25">
      <c r="A670" s="1">
        <v>45713</v>
      </c>
      <c r="B670" s="1" t="str">
        <f>TEXT(Table1[[#This Row],[Date]],"mm")</f>
        <v>02</v>
      </c>
      <c r="C670" t="s">
        <v>21</v>
      </c>
      <c r="D670" t="s">
        <v>20</v>
      </c>
      <c r="E670">
        <v>39.01</v>
      </c>
      <c r="F670">
        <v>7.72</v>
      </c>
      <c r="G670">
        <v>0.28000000000000003</v>
      </c>
      <c r="H670">
        <v>33.700000000000003</v>
      </c>
      <c r="I670">
        <v>33.700000000000003</v>
      </c>
      <c r="J670">
        <v>0</v>
      </c>
      <c r="K670">
        <v>100</v>
      </c>
      <c r="L670">
        <v>96.5</v>
      </c>
      <c r="M670">
        <v>95.68</v>
      </c>
      <c r="N670">
        <v>92.33</v>
      </c>
      <c r="O670">
        <v>48.36</v>
      </c>
      <c r="P670">
        <v>3926.81</v>
      </c>
      <c r="Q670" s="42">
        <f>Table1[[#This Row],[Steam_Consumed_t]]/Table1[[#This Row],[Production_t]]</f>
        <v>1.435014836795252</v>
      </c>
      <c r="R670" s="37">
        <f>Table1[[#This Row],[Power_Consumed_kWh]]/Table1[[#This Row],[Production_t]]</f>
        <v>116.52255192878337</v>
      </c>
      <c r="S670" t="str">
        <f>IF(Table1[[#This Row],[Quality_pct]]&lt;96,"Below Spec","Ok")</f>
        <v>Ok</v>
      </c>
      <c r="T670" t="str">
        <f>IF(Table1[Steam_Consumed_t]&gt;$O$4383,"ABNORMAL","NORMAL")</f>
        <v>NORMAL</v>
      </c>
      <c r="U670" t="str">
        <f>IF(Table1[Power_Consumed_kWh]&gt;$P$4383,"ABNORMAL","NORMAL")</f>
        <v>NORMAL</v>
      </c>
      <c r="V670">
        <f>(Table1[[#This Row],[Target_Production_t]]/8)*Table1[[#This Row],[Downtime_hr]]</f>
        <v>1.3653500000000001</v>
      </c>
    </row>
    <row r="671" spans="1:22" x14ac:dyDescent="0.25">
      <c r="A671" s="1">
        <v>45713</v>
      </c>
      <c r="B671" s="1" t="str">
        <f>TEXT(Table1[[#This Row],[Date]],"mm")</f>
        <v>02</v>
      </c>
      <c r="C671" t="s">
        <v>17</v>
      </c>
      <c r="D671" t="s">
        <v>20</v>
      </c>
      <c r="E671">
        <v>43.11</v>
      </c>
      <c r="F671">
        <v>7.8</v>
      </c>
      <c r="G671">
        <v>0.2</v>
      </c>
      <c r="H671">
        <v>40.82</v>
      </c>
      <c r="I671">
        <v>39.58</v>
      </c>
      <c r="J671">
        <v>1.25</v>
      </c>
      <c r="K671">
        <v>96.95</v>
      </c>
      <c r="L671">
        <v>97.5</v>
      </c>
      <c r="M671">
        <v>86.43</v>
      </c>
      <c r="N671">
        <v>81.7</v>
      </c>
      <c r="O671">
        <v>35.56</v>
      </c>
      <c r="P671">
        <v>3324.38</v>
      </c>
      <c r="Q671" s="42">
        <f>Table1[[#This Row],[Steam_Consumed_t]]/Table1[[#This Row],[Production_t]]</f>
        <v>0.87114159725624696</v>
      </c>
      <c r="R671" s="37">
        <f>Table1[[#This Row],[Power_Consumed_kWh]]/Table1[[#This Row],[Production_t]]</f>
        <v>81.439980401763847</v>
      </c>
      <c r="S671" t="str">
        <f>IF(Table1[[#This Row],[Quality_pct]]&lt;96,"Below Spec","Ok")</f>
        <v>Ok</v>
      </c>
      <c r="T671" t="str">
        <f>IF(Table1[Steam_Consumed_t]&gt;$O$4383,"ABNORMAL","NORMAL")</f>
        <v>NORMAL</v>
      </c>
      <c r="U671" t="str">
        <f>IF(Table1[Power_Consumed_kWh]&gt;$P$4383,"ABNORMAL","NORMAL")</f>
        <v>NORMAL</v>
      </c>
      <c r="V671">
        <f>(Table1[[#This Row],[Target_Production_t]]/8)*Table1[[#This Row],[Downtime_hr]]</f>
        <v>1.07775</v>
      </c>
    </row>
    <row r="672" spans="1:22" x14ac:dyDescent="0.25">
      <c r="A672" s="1">
        <v>45713</v>
      </c>
      <c r="B672" s="1" t="str">
        <f>TEXT(Table1[[#This Row],[Date]],"mm")</f>
        <v>02</v>
      </c>
      <c r="C672" t="s">
        <v>23</v>
      </c>
      <c r="D672" t="s">
        <v>18</v>
      </c>
      <c r="E672">
        <v>47.3</v>
      </c>
      <c r="F672">
        <v>7.8</v>
      </c>
      <c r="G672">
        <v>0.2</v>
      </c>
      <c r="H672">
        <v>44.38</v>
      </c>
      <c r="I672">
        <v>43.83</v>
      </c>
      <c r="J672">
        <v>0.55000000000000004</v>
      </c>
      <c r="K672">
        <v>98.76</v>
      </c>
      <c r="L672">
        <v>97.5</v>
      </c>
      <c r="M672">
        <v>96.56</v>
      </c>
      <c r="N672">
        <v>92.98</v>
      </c>
      <c r="O672">
        <v>5.27</v>
      </c>
      <c r="P672">
        <v>2075.59</v>
      </c>
      <c r="Q672" s="42">
        <f>Table1[[#This Row],[Steam_Consumed_t]]/Table1[[#This Row],[Production_t]]</f>
        <v>0.11874718341595311</v>
      </c>
      <c r="R672" s="37">
        <f>Table1[[#This Row],[Power_Consumed_kWh]]/Table1[[#This Row],[Production_t]]</f>
        <v>46.768589454709328</v>
      </c>
      <c r="S672" t="str">
        <f>IF(Table1[[#This Row],[Quality_pct]]&lt;96,"Below Spec","Ok")</f>
        <v>Ok</v>
      </c>
      <c r="T672" t="str">
        <f>IF(Table1[Steam_Consumed_t]&gt;$O$4383,"ABNORMAL","NORMAL")</f>
        <v>NORMAL</v>
      </c>
      <c r="U672" t="str">
        <f>IF(Table1[Power_Consumed_kWh]&gt;$P$4383,"ABNORMAL","NORMAL")</f>
        <v>NORMAL</v>
      </c>
      <c r="V672">
        <f>(Table1[[#This Row],[Target_Production_t]]/8)*Table1[[#This Row],[Downtime_hr]]</f>
        <v>1.1824999999999999</v>
      </c>
    </row>
    <row r="673" spans="1:22" x14ac:dyDescent="0.25">
      <c r="A673" s="1">
        <v>45713</v>
      </c>
      <c r="B673" s="1" t="str">
        <f>TEXT(Table1[[#This Row],[Date]],"mm")</f>
        <v>02</v>
      </c>
      <c r="C673" t="s">
        <v>23</v>
      </c>
      <c r="D673" t="s">
        <v>19</v>
      </c>
      <c r="E673">
        <v>46.59</v>
      </c>
      <c r="F673">
        <v>7.86</v>
      </c>
      <c r="G673">
        <v>0.14000000000000001</v>
      </c>
      <c r="H673">
        <v>45.3</v>
      </c>
      <c r="I673">
        <v>44.92</v>
      </c>
      <c r="J673">
        <v>0.39</v>
      </c>
      <c r="K673">
        <v>99.15</v>
      </c>
      <c r="L673">
        <v>98.25</v>
      </c>
      <c r="M673">
        <v>93.24</v>
      </c>
      <c r="N673">
        <v>90.83</v>
      </c>
      <c r="O673">
        <v>7.82</v>
      </c>
      <c r="P673">
        <v>1801.39</v>
      </c>
      <c r="Q673" s="42">
        <f>Table1[[#This Row],[Steam_Consumed_t]]/Table1[[#This Row],[Production_t]]</f>
        <v>0.17262693156732895</v>
      </c>
      <c r="R673" s="37">
        <f>Table1[[#This Row],[Power_Consumed_kWh]]/Table1[[#This Row],[Production_t]]</f>
        <v>39.765783664459164</v>
      </c>
      <c r="S673" t="str">
        <f>IF(Table1[[#This Row],[Quality_pct]]&lt;96,"Below Spec","Ok")</f>
        <v>Ok</v>
      </c>
      <c r="T673" t="str">
        <f>IF(Table1[Steam_Consumed_t]&gt;$O$4383,"ABNORMAL","NORMAL")</f>
        <v>NORMAL</v>
      </c>
      <c r="U673" t="str">
        <f>IF(Table1[Power_Consumed_kWh]&gt;$P$4383,"ABNORMAL","NORMAL")</f>
        <v>NORMAL</v>
      </c>
      <c r="V673">
        <f>(Table1[[#This Row],[Target_Production_t]]/8)*Table1[[#This Row],[Downtime_hr]]</f>
        <v>0.81532500000000019</v>
      </c>
    </row>
    <row r="674" spans="1:22" x14ac:dyDescent="0.25">
      <c r="A674" s="1">
        <v>45714</v>
      </c>
      <c r="B674" s="1" t="str">
        <f>TEXT(Table1[[#This Row],[Date]],"mm")</f>
        <v>02</v>
      </c>
      <c r="C674" t="s">
        <v>23</v>
      </c>
      <c r="D674" t="s">
        <v>20</v>
      </c>
      <c r="E674">
        <v>44.83</v>
      </c>
      <c r="F674">
        <v>6.94</v>
      </c>
      <c r="G674">
        <v>1.06</v>
      </c>
      <c r="H674">
        <v>40.020000000000003</v>
      </c>
      <c r="I674">
        <v>39.700000000000003</v>
      </c>
      <c r="J674">
        <v>0.32</v>
      </c>
      <c r="K674">
        <v>99.19</v>
      </c>
      <c r="L674">
        <v>86.75</v>
      </c>
      <c r="M674">
        <v>95.65</v>
      </c>
      <c r="N674">
        <v>82.31</v>
      </c>
      <c r="O674">
        <v>4.28</v>
      </c>
      <c r="P674">
        <v>1673.74</v>
      </c>
      <c r="Q674" s="42">
        <f>Table1[[#This Row],[Steam_Consumed_t]]/Table1[[#This Row],[Production_t]]</f>
        <v>0.10694652673663169</v>
      </c>
      <c r="R674" s="37">
        <f>Table1[[#This Row],[Power_Consumed_kWh]]/Table1[[#This Row],[Production_t]]</f>
        <v>41.822588705647171</v>
      </c>
      <c r="S674" t="str">
        <f>IF(Table1[[#This Row],[Quality_pct]]&lt;96,"Below Spec","Ok")</f>
        <v>Ok</v>
      </c>
      <c r="T674" t="str">
        <f>IF(Table1[Steam_Consumed_t]&gt;$O$4383,"ABNORMAL","NORMAL")</f>
        <v>NORMAL</v>
      </c>
      <c r="U674" t="str">
        <f>IF(Table1[Power_Consumed_kWh]&gt;$P$4383,"ABNORMAL","NORMAL")</f>
        <v>NORMAL</v>
      </c>
      <c r="V674">
        <f>(Table1[[#This Row],[Target_Production_t]]/8)*Table1[[#This Row],[Downtime_hr]]</f>
        <v>5.9399750000000004</v>
      </c>
    </row>
    <row r="675" spans="1:22" x14ac:dyDescent="0.25">
      <c r="A675" s="1">
        <v>45714</v>
      </c>
      <c r="B675" s="1" t="str">
        <f>TEXT(Table1[[#This Row],[Date]],"mm")</f>
        <v>02</v>
      </c>
      <c r="C675" t="s">
        <v>21</v>
      </c>
      <c r="D675" t="s">
        <v>18</v>
      </c>
      <c r="E675">
        <v>40.54</v>
      </c>
      <c r="F675">
        <v>7.19</v>
      </c>
      <c r="G675">
        <v>0.81</v>
      </c>
      <c r="H675">
        <v>33.950000000000003</v>
      </c>
      <c r="I675">
        <v>33.200000000000003</v>
      </c>
      <c r="J675">
        <v>0.75</v>
      </c>
      <c r="K675">
        <v>97.8</v>
      </c>
      <c r="L675">
        <v>89.88</v>
      </c>
      <c r="M675">
        <v>102.28</v>
      </c>
      <c r="N675">
        <v>89.9</v>
      </c>
      <c r="O675">
        <v>49.2</v>
      </c>
      <c r="P675">
        <v>3966.63</v>
      </c>
      <c r="Q675" s="42">
        <f>Table1[[#This Row],[Steam_Consumed_t]]/Table1[[#This Row],[Production_t]]</f>
        <v>1.4491899852724595</v>
      </c>
      <c r="R675" s="37">
        <f>Table1[[#This Row],[Power_Consumed_kWh]]/Table1[[#This Row],[Production_t]]</f>
        <v>116.83740795287186</v>
      </c>
      <c r="S675" t="str">
        <f>IF(Table1[[#This Row],[Quality_pct]]&lt;96,"Below Spec","Ok")</f>
        <v>Ok</v>
      </c>
      <c r="T675" t="str">
        <f>IF(Table1[Steam_Consumed_t]&gt;$O$4383,"ABNORMAL","NORMAL")</f>
        <v>NORMAL</v>
      </c>
      <c r="U675" t="str">
        <f>IF(Table1[Power_Consumed_kWh]&gt;$P$4383,"ABNORMAL","NORMAL")</f>
        <v>NORMAL</v>
      </c>
      <c r="V675">
        <f>(Table1[[#This Row],[Target_Production_t]]/8)*Table1[[#This Row],[Downtime_hr]]</f>
        <v>4.1046750000000003</v>
      </c>
    </row>
    <row r="676" spans="1:22" x14ac:dyDescent="0.25">
      <c r="A676" s="1">
        <v>45714</v>
      </c>
      <c r="B676" s="1" t="str">
        <f>TEXT(Table1[[#This Row],[Date]],"mm")</f>
        <v>02</v>
      </c>
      <c r="C676" t="s">
        <v>17</v>
      </c>
      <c r="D676" t="s">
        <v>18</v>
      </c>
      <c r="E676">
        <v>44.81</v>
      </c>
      <c r="F676">
        <v>7.3</v>
      </c>
      <c r="G676">
        <v>0.7</v>
      </c>
      <c r="H676">
        <v>42.3</v>
      </c>
      <c r="I676">
        <v>41.35</v>
      </c>
      <c r="J676">
        <v>0.95</v>
      </c>
      <c r="K676">
        <v>97.76</v>
      </c>
      <c r="L676">
        <v>91.25</v>
      </c>
      <c r="M676">
        <v>95.96</v>
      </c>
      <c r="N676">
        <v>85.6</v>
      </c>
      <c r="O676">
        <v>36.840000000000003</v>
      </c>
      <c r="P676">
        <v>3467.64</v>
      </c>
      <c r="Q676" s="42">
        <f>Table1[[#This Row],[Steam_Consumed_t]]/Table1[[#This Row],[Production_t]]</f>
        <v>0.87092198581560298</v>
      </c>
      <c r="R676" s="37">
        <f>Table1[[#This Row],[Power_Consumed_kWh]]/Table1[[#This Row],[Production_t]]</f>
        <v>81.977304964539016</v>
      </c>
      <c r="S676" t="str">
        <f>IF(Table1[[#This Row],[Quality_pct]]&lt;96,"Below Spec","Ok")</f>
        <v>Ok</v>
      </c>
      <c r="T676" t="str">
        <f>IF(Table1[Steam_Consumed_t]&gt;$O$4383,"ABNORMAL","NORMAL")</f>
        <v>NORMAL</v>
      </c>
      <c r="U676" t="str">
        <f>IF(Table1[Power_Consumed_kWh]&gt;$P$4383,"ABNORMAL","NORMAL")</f>
        <v>NORMAL</v>
      </c>
      <c r="V676">
        <f>(Table1[[#This Row],[Target_Production_t]]/8)*Table1[[#This Row],[Downtime_hr]]</f>
        <v>3.9208750000000001</v>
      </c>
    </row>
    <row r="677" spans="1:22" x14ac:dyDescent="0.25">
      <c r="A677" s="1">
        <v>45714</v>
      </c>
      <c r="B677" s="1" t="str">
        <f>TEXT(Table1[[#This Row],[Date]],"mm")</f>
        <v>02</v>
      </c>
      <c r="C677" t="s">
        <v>22</v>
      </c>
      <c r="D677" t="s">
        <v>19</v>
      </c>
      <c r="E677">
        <v>37.83</v>
      </c>
      <c r="F677">
        <v>7.31</v>
      </c>
      <c r="G677">
        <v>0.69</v>
      </c>
      <c r="H677">
        <v>31.36</v>
      </c>
      <c r="I677">
        <v>30.14</v>
      </c>
      <c r="J677">
        <v>1.22</v>
      </c>
      <c r="K677">
        <v>96.11</v>
      </c>
      <c r="L677">
        <v>91.38</v>
      </c>
      <c r="M677">
        <v>94.8</v>
      </c>
      <c r="N677">
        <v>83.25</v>
      </c>
      <c r="O677">
        <v>33.56</v>
      </c>
      <c r="P677">
        <v>3033.57</v>
      </c>
      <c r="Q677" s="42">
        <f>Table1[[#This Row],[Steam_Consumed_t]]/Table1[[#This Row],[Production_t]]</f>
        <v>1.0701530612244898</v>
      </c>
      <c r="R677" s="37">
        <f>Table1[[#This Row],[Power_Consumed_kWh]]/Table1[[#This Row],[Production_t]]</f>
        <v>96.733737244897966</v>
      </c>
      <c r="S677" t="str">
        <f>IF(Table1[[#This Row],[Quality_pct]]&lt;96,"Below Spec","Ok")</f>
        <v>Ok</v>
      </c>
      <c r="T677" t="str">
        <f>IF(Table1[Steam_Consumed_t]&gt;$O$4383,"ABNORMAL","NORMAL")</f>
        <v>NORMAL</v>
      </c>
      <c r="U677" t="str">
        <f>IF(Table1[Power_Consumed_kWh]&gt;$P$4383,"ABNORMAL","NORMAL")</f>
        <v>NORMAL</v>
      </c>
      <c r="V677">
        <f>(Table1[[#This Row],[Target_Production_t]]/8)*Table1[[#This Row],[Downtime_hr]]</f>
        <v>3.2628374999999994</v>
      </c>
    </row>
    <row r="678" spans="1:22" x14ac:dyDescent="0.25">
      <c r="A678" s="1">
        <v>45714</v>
      </c>
      <c r="B678" s="1" t="str">
        <f>TEXT(Table1[[#This Row],[Date]],"mm")</f>
        <v>02</v>
      </c>
      <c r="C678" t="s">
        <v>23</v>
      </c>
      <c r="D678" t="s">
        <v>19</v>
      </c>
      <c r="E678">
        <v>46.24</v>
      </c>
      <c r="F678">
        <v>7.34</v>
      </c>
      <c r="G678">
        <v>0.66</v>
      </c>
      <c r="H678">
        <v>42.64</v>
      </c>
      <c r="I678">
        <v>42.39</v>
      </c>
      <c r="J678">
        <v>0.25</v>
      </c>
      <c r="K678">
        <v>99.41</v>
      </c>
      <c r="L678">
        <v>91.75</v>
      </c>
      <c r="M678">
        <v>91.39</v>
      </c>
      <c r="N678">
        <v>83.35</v>
      </c>
      <c r="O678">
        <v>6.03</v>
      </c>
      <c r="P678">
        <v>1794.9</v>
      </c>
      <c r="Q678" s="42">
        <f>Table1[[#This Row],[Steam_Consumed_t]]/Table1[[#This Row],[Production_t]]</f>
        <v>0.14141651031894933</v>
      </c>
      <c r="R678" s="37">
        <f>Table1[[#This Row],[Power_Consumed_kWh]]/Table1[[#This Row],[Production_t]]</f>
        <v>42.094277673545967</v>
      </c>
      <c r="S678" t="str">
        <f>IF(Table1[[#This Row],[Quality_pct]]&lt;96,"Below Spec","Ok")</f>
        <v>Ok</v>
      </c>
      <c r="T678" t="str">
        <f>IF(Table1[Steam_Consumed_t]&gt;$O$4383,"ABNORMAL","NORMAL")</f>
        <v>NORMAL</v>
      </c>
      <c r="U678" t="str">
        <f>IF(Table1[Power_Consumed_kWh]&gt;$P$4383,"ABNORMAL","NORMAL")</f>
        <v>NORMAL</v>
      </c>
      <c r="V678">
        <f>(Table1[[#This Row],[Target_Production_t]]/8)*Table1[[#This Row],[Downtime_hr]]</f>
        <v>3.8148000000000004</v>
      </c>
    </row>
    <row r="679" spans="1:22" x14ac:dyDescent="0.25">
      <c r="A679" s="1">
        <v>45714</v>
      </c>
      <c r="B679" s="1" t="str">
        <f>TEXT(Table1[[#This Row],[Date]],"mm")</f>
        <v>02</v>
      </c>
      <c r="C679" t="s">
        <v>21</v>
      </c>
      <c r="D679" t="s">
        <v>19</v>
      </c>
      <c r="E679">
        <v>39.93</v>
      </c>
      <c r="F679">
        <v>7.37</v>
      </c>
      <c r="G679">
        <v>0.63</v>
      </c>
      <c r="H679">
        <v>33.83</v>
      </c>
      <c r="I679">
        <v>32.18</v>
      </c>
      <c r="J679">
        <v>1.66</v>
      </c>
      <c r="K679">
        <v>95.1</v>
      </c>
      <c r="L679">
        <v>92.12</v>
      </c>
      <c r="M679">
        <v>97.97</v>
      </c>
      <c r="N679">
        <v>85.83</v>
      </c>
      <c r="O679">
        <v>47.77</v>
      </c>
      <c r="P679">
        <v>3974.69</v>
      </c>
      <c r="Q679" s="42">
        <f>Table1[[#This Row],[Steam_Consumed_t]]/Table1[[#This Row],[Production_t]]</f>
        <v>1.4120603015075379</v>
      </c>
      <c r="R679" s="37">
        <f>Table1[[#This Row],[Power_Consumed_kWh]]/Table1[[#This Row],[Production_t]]</f>
        <v>117.49009754655631</v>
      </c>
      <c r="S679" t="str">
        <f>IF(Table1[[#This Row],[Quality_pct]]&lt;96,"Below Spec","Ok")</f>
        <v>Below Spec</v>
      </c>
      <c r="T679" t="str">
        <f>IF(Table1[Steam_Consumed_t]&gt;$O$4383,"ABNORMAL","NORMAL")</f>
        <v>NORMAL</v>
      </c>
      <c r="U679" t="str">
        <f>IF(Table1[Power_Consumed_kWh]&gt;$P$4383,"ABNORMAL","NORMAL")</f>
        <v>NORMAL</v>
      </c>
      <c r="V679">
        <f>(Table1[[#This Row],[Target_Production_t]]/8)*Table1[[#This Row],[Downtime_hr]]</f>
        <v>3.1444874999999999</v>
      </c>
    </row>
    <row r="680" spans="1:22" x14ac:dyDescent="0.25">
      <c r="A680" s="1">
        <v>45714</v>
      </c>
      <c r="B680" s="1" t="str">
        <f>TEXT(Table1[[#This Row],[Date]],"mm")</f>
        <v>02</v>
      </c>
      <c r="C680" t="s">
        <v>21</v>
      </c>
      <c r="D680" t="s">
        <v>20</v>
      </c>
      <c r="E680">
        <v>38.71</v>
      </c>
      <c r="F680">
        <v>7.67</v>
      </c>
      <c r="G680">
        <v>0.33</v>
      </c>
      <c r="H680">
        <v>36.020000000000003</v>
      </c>
      <c r="I680">
        <v>35.9</v>
      </c>
      <c r="J680">
        <v>0.13</v>
      </c>
      <c r="K680">
        <v>99.65</v>
      </c>
      <c r="L680">
        <v>95.88</v>
      </c>
      <c r="M680">
        <v>92.77</v>
      </c>
      <c r="N680">
        <v>88.63</v>
      </c>
      <c r="O680">
        <v>53.95</v>
      </c>
      <c r="P680">
        <v>4195.53</v>
      </c>
      <c r="Q680" s="42">
        <f>Table1[[#This Row],[Steam_Consumed_t]]/Table1[[#This Row],[Production_t]]</f>
        <v>1.4977790116601888</v>
      </c>
      <c r="R680" s="37">
        <f>Table1[[#This Row],[Power_Consumed_kWh]]/Table1[[#This Row],[Production_t]]</f>
        <v>116.47779011660187</v>
      </c>
      <c r="S680" t="str">
        <f>IF(Table1[[#This Row],[Quality_pct]]&lt;96,"Below Spec","Ok")</f>
        <v>Ok</v>
      </c>
      <c r="T680" t="str">
        <f>IF(Table1[Steam_Consumed_t]&gt;$O$4383,"ABNORMAL","NORMAL")</f>
        <v>ABNORMAL</v>
      </c>
      <c r="U680" t="str">
        <f>IF(Table1[Power_Consumed_kWh]&gt;$P$4383,"ABNORMAL","NORMAL")</f>
        <v>NORMAL</v>
      </c>
      <c r="V680">
        <f>(Table1[[#This Row],[Target_Production_t]]/8)*Table1[[#This Row],[Downtime_hr]]</f>
        <v>1.5967875</v>
      </c>
    </row>
    <row r="681" spans="1:22" x14ac:dyDescent="0.25">
      <c r="A681" s="1">
        <v>45714</v>
      </c>
      <c r="B681" s="1" t="str">
        <f>TEXT(Table1[[#This Row],[Date]],"mm")</f>
        <v>02</v>
      </c>
      <c r="C681" t="s">
        <v>23</v>
      </c>
      <c r="D681" t="s">
        <v>18</v>
      </c>
      <c r="E681">
        <v>46.94</v>
      </c>
      <c r="F681">
        <v>7.68</v>
      </c>
      <c r="G681">
        <v>0.32</v>
      </c>
      <c r="H681">
        <v>45.63</v>
      </c>
      <c r="I681">
        <v>44.72</v>
      </c>
      <c r="J681">
        <v>0.91</v>
      </c>
      <c r="K681">
        <v>98.01</v>
      </c>
      <c r="L681">
        <v>96</v>
      </c>
      <c r="M681">
        <v>95.52</v>
      </c>
      <c r="N681">
        <v>89.87</v>
      </c>
      <c r="O681">
        <v>4.88</v>
      </c>
      <c r="P681">
        <v>1948.72</v>
      </c>
      <c r="Q681" s="42">
        <f>Table1[[#This Row],[Steam_Consumed_t]]/Table1[[#This Row],[Production_t]]</f>
        <v>0.10694718387026078</v>
      </c>
      <c r="R681" s="37">
        <f>Table1[[#This Row],[Power_Consumed_kWh]]/Table1[[#This Row],[Production_t]]</f>
        <v>42.706991014683318</v>
      </c>
      <c r="S681" t="str">
        <f>IF(Table1[[#This Row],[Quality_pct]]&lt;96,"Below Spec","Ok")</f>
        <v>Ok</v>
      </c>
      <c r="T681" t="str">
        <f>IF(Table1[Steam_Consumed_t]&gt;$O$4383,"ABNORMAL","NORMAL")</f>
        <v>NORMAL</v>
      </c>
      <c r="U681" t="str">
        <f>IF(Table1[Power_Consumed_kWh]&gt;$P$4383,"ABNORMAL","NORMAL")</f>
        <v>NORMAL</v>
      </c>
      <c r="V681">
        <f>(Table1[[#This Row],[Target_Production_t]]/8)*Table1[[#This Row],[Downtime_hr]]</f>
        <v>1.8775999999999999</v>
      </c>
    </row>
    <row r="682" spans="1:22" x14ac:dyDescent="0.25">
      <c r="A682" s="1">
        <v>45714</v>
      </c>
      <c r="B682" s="1" t="str">
        <f>TEXT(Table1[[#This Row],[Date]],"mm")</f>
        <v>02</v>
      </c>
      <c r="C682" t="s">
        <v>17</v>
      </c>
      <c r="D682" t="s">
        <v>19</v>
      </c>
      <c r="E682">
        <v>44.13</v>
      </c>
      <c r="F682">
        <v>7.69</v>
      </c>
      <c r="G682">
        <v>0.31</v>
      </c>
      <c r="H682">
        <v>41.6</v>
      </c>
      <c r="I682">
        <v>40.94</v>
      </c>
      <c r="J682">
        <v>0.67</v>
      </c>
      <c r="K682">
        <v>98.4</v>
      </c>
      <c r="L682">
        <v>96.12</v>
      </c>
      <c r="M682">
        <v>96.68</v>
      </c>
      <c r="N682">
        <v>91.45</v>
      </c>
      <c r="O682">
        <v>34.049999999999997</v>
      </c>
      <c r="P682">
        <v>3436.83</v>
      </c>
      <c r="Q682" s="42">
        <f>Table1[[#This Row],[Steam_Consumed_t]]/Table1[[#This Row],[Production_t]]</f>
        <v>0.81850961538461531</v>
      </c>
      <c r="R682" s="37">
        <f>Table1[[#This Row],[Power_Consumed_kWh]]/Table1[[#This Row],[Production_t]]</f>
        <v>82.616105769230771</v>
      </c>
      <c r="S682" t="str">
        <f>IF(Table1[[#This Row],[Quality_pct]]&lt;96,"Below Spec","Ok")</f>
        <v>Ok</v>
      </c>
      <c r="T682" t="str">
        <f>IF(Table1[Steam_Consumed_t]&gt;$O$4383,"ABNORMAL","NORMAL")</f>
        <v>NORMAL</v>
      </c>
      <c r="U682" t="str">
        <f>IF(Table1[Power_Consumed_kWh]&gt;$P$4383,"ABNORMAL","NORMAL")</f>
        <v>NORMAL</v>
      </c>
      <c r="V682">
        <f>(Table1[[#This Row],[Target_Production_t]]/8)*Table1[[#This Row],[Downtime_hr]]</f>
        <v>1.7100375000000001</v>
      </c>
    </row>
    <row r="683" spans="1:22" x14ac:dyDescent="0.25">
      <c r="A683" s="1">
        <v>45714</v>
      </c>
      <c r="B683" s="1" t="str">
        <f>TEXT(Table1[[#This Row],[Date]],"mm")</f>
        <v>02</v>
      </c>
      <c r="C683" t="s">
        <v>22</v>
      </c>
      <c r="D683" t="s">
        <v>20</v>
      </c>
      <c r="E683">
        <v>36.68</v>
      </c>
      <c r="F683">
        <v>7.74</v>
      </c>
      <c r="G683">
        <v>0.26</v>
      </c>
      <c r="H683">
        <v>31.24</v>
      </c>
      <c r="I683">
        <v>30.43</v>
      </c>
      <c r="J683">
        <v>0.81</v>
      </c>
      <c r="K683">
        <v>97.4</v>
      </c>
      <c r="L683">
        <v>96.75</v>
      </c>
      <c r="M683">
        <v>89.18</v>
      </c>
      <c r="N683">
        <v>84.04</v>
      </c>
      <c r="O683">
        <v>34.58</v>
      </c>
      <c r="P683">
        <v>3018.39</v>
      </c>
      <c r="Q683" s="42">
        <f>Table1[[#This Row],[Steam_Consumed_t]]/Table1[[#This Row],[Production_t]]</f>
        <v>1.1069142125480154</v>
      </c>
      <c r="R683" s="37">
        <f>Table1[[#This Row],[Power_Consumed_kWh]]/Table1[[#This Row],[Production_t]]</f>
        <v>96.619398207426372</v>
      </c>
      <c r="S683" t="str">
        <f>IF(Table1[[#This Row],[Quality_pct]]&lt;96,"Below Spec","Ok")</f>
        <v>Ok</v>
      </c>
      <c r="T683" t="str">
        <f>IF(Table1[Steam_Consumed_t]&gt;$O$4383,"ABNORMAL","NORMAL")</f>
        <v>NORMAL</v>
      </c>
      <c r="U683" t="str">
        <f>IF(Table1[Power_Consumed_kWh]&gt;$P$4383,"ABNORMAL","NORMAL")</f>
        <v>NORMAL</v>
      </c>
      <c r="V683">
        <f>(Table1[[#This Row],[Target_Production_t]]/8)*Table1[[#This Row],[Downtime_hr]]</f>
        <v>1.1920999999999999</v>
      </c>
    </row>
    <row r="684" spans="1:22" x14ac:dyDescent="0.25">
      <c r="A684" s="1">
        <v>45714</v>
      </c>
      <c r="B684" s="1" t="str">
        <f>TEXT(Table1[[#This Row],[Date]],"mm")</f>
        <v>02</v>
      </c>
      <c r="C684" t="s">
        <v>22</v>
      </c>
      <c r="D684" t="s">
        <v>18</v>
      </c>
      <c r="E684">
        <v>38.409999999999997</v>
      </c>
      <c r="F684">
        <v>7.8</v>
      </c>
      <c r="G684">
        <v>0.2</v>
      </c>
      <c r="H684">
        <v>35.74</v>
      </c>
      <c r="I684">
        <v>34.08</v>
      </c>
      <c r="J684">
        <v>1.66</v>
      </c>
      <c r="K684">
        <v>95.35</v>
      </c>
      <c r="L684">
        <v>97.5</v>
      </c>
      <c r="M684">
        <v>86.89</v>
      </c>
      <c r="N684">
        <v>80.78</v>
      </c>
      <c r="O684">
        <v>39.299999999999997</v>
      </c>
      <c r="P684">
        <v>3355.97</v>
      </c>
      <c r="Q684" s="42">
        <f>Table1[[#This Row],[Steam_Consumed_t]]/Table1[[#This Row],[Production_t]]</f>
        <v>1.0996082820369333</v>
      </c>
      <c r="R684" s="37">
        <f>Table1[[#This Row],[Power_Consumed_kWh]]/Table1[[#This Row],[Production_t]]</f>
        <v>93.899552322327906</v>
      </c>
      <c r="S684" t="str">
        <f>IF(Table1[[#This Row],[Quality_pct]]&lt;96,"Below Spec","Ok")</f>
        <v>Below Spec</v>
      </c>
      <c r="T684" t="str">
        <f>IF(Table1[Steam_Consumed_t]&gt;$O$4383,"ABNORMAL","NORMAL")</f>
        <v>NORMAL</v>
      </c>
      <c r="U684" t="str">
        <f>IF(Table1[Power_Consumed_kWh]&gt;$P$4383,"ABNORMAL","NORMAL")</f>
        <v>NORMAL</v>
      </c>
      <c r="V684">
        <f>(Table1[[#This Row],[Target_Production_t]]/8)*Table1[[#This Row],[Downtime_hr]]</f>
        <v>0.96024999999999994</v>
      </c>
    </row>
    <row r="685" spans="1:22" x14ac:dyDescent="0.25">
      <c r="A685" s="1">
        <v>45714</v>
      </c>
      <c r="B685" s="1" t="str">
        <f>TEXT(Table1[[#This Row],[Date]],"mm")</f>
        <v>02</v>
      </c>
      <c r="C685" t="s">
        <v>17</v>
      </c>
      <c r="D685" t="s">
        <v>20</v>
      </c>
      <c r="E685">
        <v>42.79</v>
      </c>
      <c r="F685">
        <v>7.96</v>
      </c>
      <c r="G685">
        <v>0.04</v>
      </c>
      <c r="H685">
        <v>41.83</v>
      </c>
      <c r="I685">
        <v>41.17</v>
      </c>
      <c r="J685">
        <v>0.66</v>
      </c>
      <c r="K685">
        <v>98.43</v>
      </c>
      <c r="L685">
        <v>99.5</v>
      </c>
      <c r="M685">
        <v>100.09</v>
      </c>
      <c r="N685">
        <v>98.03</v>
      </c>
      <c r="O685">
        <v>36.369999999999997</v>
      </c>
      <c r="P685">
        <v>3466.54</v>
      </c>
      <c r="Q685" s="42">
        <f>Table1[[#This Row],[Steam_Consumed_t]]/Table1[[#This Row],[Production_t]]</f>
        <v>0.86947167104948597</v>
      </c>
      <c r="R685" s="37">
        <f>Table1[[#This Row],[Power_Consumed_kWh]]/Table1[[#This Row],[Production_t]]</f>
        <v>82.872101362658384</v>
      </c>
      <c r="S685" t="str">
        <f>IF(Table1[[#This Row],[Quality_pct]]&lt;96,"Below Spec","Ok")</f>
        <v>Ok</v>
      </c>
      <c r="T685" t="str">
        <f>IF(Table1[Steam_Consumed_t]&gt;$O$4383,"ABNORMAL","NORMAL")</f>
        <v>NORMAL</v>
      </c>
      <c r="U685" t="str">
        <f>IF(Table1[Power_Consumed_kWh]&gt;$P$4383,"ABNORMAL","NORMAL")</f>
        <v>NORMAL</v>
      </c>
      <c r="V685">
        <f>(Table1[[#This Row],[Target_Production_t]]/8)*Table1[[#This Row],[Downtime_hr]]</f>
        <v>0.21395</v>
      </c>
    </row>
    <row r="686" spans="1:22" x14ac:dyDescent="0.25">
      <c r="A686" s="1">
        <v>45715</v>
      </c>
      <c r="B686" s="1" t="str">
        <f>TEXT(Table1[[#This Row],[Date]],"mm")</f>
        <v>02</v>
      </c>
      <c r="C686" t="s">
        <v>23</v>
      </c>
      <c r="D686" t="s">
        <v>20</v>
      </c>
      <c r="E686">
        <v>45.02</v>
      </c>
      <c r="F686">
        <v>7.21</v>
      </c>
      <c r="G686">
        <v>0.79</v>
      </c>
      <c r="H686">
        <v>39.29</v>
      </c>
      <c r="I686">
        <v>39.04</v>
      </c>
      <c r="J686">
        <v>0.26</v>
      </c>
      <c r="K686">
        <v>99.35</v>
      </c>
      <c r="L686">
        <v>90.12</v>
      </c>
      <c r="M686">
        <v>94.45</v>
      </c>
      <c r="N686">
        <v>84.57</v>
      </c>
      <c r="O686">
        <v>6.99</v>
      </c>
      <c r="P686">
        <v>1780.68</v>
      </c>
      <c r="Q686" s="42">
        <f>Table1[[#This Row],[Steam_Consumed_t]]/Table1[[#This Row],[Production_t]]</f>
        <v>0.17790786459658947</v>
      </c>
      <c r="R686" s="37">
        <f>Table1[[#This Row],[Power_Consumed_kWh]]/Table1[[#This Row],[Production_t]]</f>
        <v>45.321455841180963</v>
      </c>
      <c r="S686" t="str">
        <f>IF(Table1[[#This Row],[Quality_pct]]&lt;96,"Below Spec","Ok")</f>
        <v>Ok</v>
      </c>
      <c r="T686" t="str">
        <f>IF(Table1[Steam_Consumed_t]&gt;$O$4383,"ABNORMAL","NORMAL")</f>
        <v>NORMAL</v>
      </c>
      <c r="U686" t="str">
        <f>IF(Table1[Power_Consumed_kWh]&gt;$P$4383,"ABNORMAL","NORMAL")</f>
        <v>NORMAL</v>
      </c>
      <c r="V686">
        <f>(Table1[[#This Row],[Target_Production_t]]/8)*Table1[[#This Row],[Downtime_hr]]</f>
        <v>4.4457250000000004</v>
      </c>
    </row>
    <row r="687" spans="1:22" x14ac:dyDescent="0.25">
      <c r="A687" s="1">
        <v>45715</v>
      </c>
      <c r="B687" s="1" t="str">
        <f>TEXT(Table1[[#This Row],[Date]],"mm")</f>
        <v>02</v>
      </c>
      <c r="C687" t="s">
        <v>21</v>
      </c>
      <c r="D687" t="s">
        <v>19</v>
      </c>
      <c r="E687">
        <v>40.11</v>
      </c>
      <c r="F687">
        <v>7.37</v>
      </c>
      <c r="G687">
        <v>0.63</v>
      </c>
      <c r="H687">
        <v>34.83</v>
      </c>
      <c r="I687">
        <v>34.19</v>
      </c>
      <c r="J687">
        <v>0.64</v>
      </c>
      <c r="K687">
        <v>98.16</v>
      </c>
      <c r="L687">
        <v>92.12</v>
      </c>
      <c r="M687">
        <v>95.47</v>
      </c>
      <c r="N687">
        <v>86.33</v>
      </c>
      <c r="O687">
        <v>50.12</v>
      </c>
      <c r="P687">
        <v>3977.94</v>
      </c>
      <c r="Q687" s="42">
        <f>Table1[[#This Row],[Steam_Consumed_t]]/Table1[[#This Row],[Production_t]]</f>
        <v>1.4389893769738731</v>
      </c>
      <c r="R687" s="37">
        <f>Table1[[#This Row],[Power_Consumed_kWh]]/Table1[[#This Row],[Production_t]]</f>
        <v>114.21016365202412</v>
      </c>
      <c r="S687" t="str">
        <f>IF(Table1[[#This Row],[Quality_pct]]&lt;96,"Below Spec","Ok")</f>
        <v>Ok</v>
      </c>
      <c r="T687" t="str">
        <f>IF(Table1[Steam_Consumed_t]&gt;$O$4383,"ABNORMAL","NORMAL")</f>
        <v>NORMAL</v>
      </c>
      <c r="U687" t="str">
        <f>IF(Table1[Power_Consumed_kWh]&gt;$P$4383,"ABNORMAL","NORMAL")</f>
        <v>NORMAL</v>
      </c>
      <c r="V687">
        <f>(Table1[[#This Row],[Target_Production_t]]/8)*Table1[[#This Row],[Downtime_hr]]</f>
        <v>3.1586625000000002</v>
      </c>
    </row>
    <row r="688" spans="1:22" x14ac:dyDescent="0.25">
      <c r="A688" s="1">
        <v>45715</v>
      </c>
      <c r="B688" s="1" t="str">
        <f>TEXT(Table1[[#This Row],[Date]],"mm")</f>
        <v>02</v>
      </c>
      <c r="C688" t="s">
        <v>21</v>
      </c>
      <c r="D688" t="s">
        <v>20</v>
      </c>
      <c r="E688">
        <v>38.880000000000003</v>
      </c>
      <c r="F688">
        <v>7.41</v>
      </c>
      <c r="G688">
        <v>0.59</v>
      </c>
      <c r="H688">
        <v>33.93</v>
      </c>
      <c r="I688">
        <v>33.61</v>
      </c>
      <c r="J688">
        <v>0.31</v>
      </c>
      <c r="K688">
        <v>99.08</v>
      </c>
      <c r="L688">
        <v>92.62</v>
      </c>
      <c r="M688">
        <v>98.61</v>
      </c>
      <c r="N688">
        <v>90.5</v>
      </c>
      <c r="O688">
        <v>50.31</v>
      </c>
      <c r="P688">
        <v>4018.1</v>
      </c>
      <c r="Q688" s="42">
        <f>Table1[[#This Row],[Steam_Consumed_t]]/Table1[[#This Row],[Production_t]]</f>
        <v>1.4827586206896552</v>
      </c>
      <c r="R688" s="37">
        <f>Table1[[#This Row],[Power_Consumed_kWh]]/Table1[[#This Row],[Production_t]]</f>
        <v>118.42322428529324</v>
      </c>
      <c r="S688" t="str">
        <f>IF(Table1[[#This Row],[Quality_pct]]&lt;96,"Below Spec","Ok")</f>
        <v>Ok</v>
      </c>
      <c r="T688" t="str">
        <f>IF(Table1[Steam_Consumed_t]&gt;$O$4383,"ABNORMAL","NORMAL")</f>
        <v>NORMAL</v>
      </c>
      <c r="U688" t="str">
        <f>IF(Table1[Power_Consumed_kWh]&gt;$P$4383,"ABNORMAL","NORMAL")</f>
        <v>NORMAL</v>
      </c>
      <c r="V688">
        <f>(Table1[[#This Row],[Target_Production_t]]/8)*Table1[[#This Row],[Downtime_hr]]</f>
        <v>2.8673999999999999</v>
      </c>
    </row>
    <row r="689" spans="1:22" x14ac:dyDescent="0.25">
      <c r="A689" s="1">
        <v>45715</v>
      </c>
      <c r="B689" s="1" t="str">
        <f>TEXT(Table1[[#This Row],[Date]],"mm")</f>
        <v>02</v>
      </c>
      <c r="C689" t="s">
        <v>22</v>
      </c>
      <c r="D689" t="s">
        <v>20</v>
      </c>
      <c r="E689">
        <v>36.840000000000003</v>
      </c>
      <c r="F689">
        <v>7.43</v>
      </c>
      <c r="G689">
        <v>0.56999999999999995</v>
      </c>
      <c r="H689">
        <v>33.11</v>
      </c>
      <c r="I689">
        <v>32.32</v>
      </c>
      <c r="J689">
        <v>0.79</v>
      </c>
      <c r="K689">
        <v>97.61</v>
      </c>
      <c r="L689">
        <v>92.88</v>
      </c>
      <c r="M689">
        <v>91.08</v>
      </c>
      <c r="N689">
        <v>82.56</v>
      </c>
      <c r="O689">
        <v>34.94</v>
      </c>
      <c r="P689">
        <v>3312.82</v>
      </c>
      <c r="Q689" s="42">
        <f>Table1[[#This Row],[Steam_Consumed_t]]/Table1[[#This Row],[Production_t]]</f>
        <v>1.0552703110842645</v>
      </c>
      <c r="R689" s="37">
        <f>Table1[[#This Row],[Power_Consumed_kWh]]/Table1[[#This Row],[Production_t]]</f>
        <v>100.05496828752644</v>
      </c>
      <c r="S689" t="str">
        <f>IF(Table1[[#This Row],[Quality_pct]]&lt;96,"Below Spec","Ok")</f>
        <v>Ok</v>
      </c>
      <c r="T689" t="str">
        <f>IF(Table1[Steam_Consumed_t]&gt;$O$4383,"ABNORMAL","NORMAL")</f>
        <v>NORMAL</v>
      </c>
      <c r="U689" t="str">
        <f>IF(Table1[Power_Consumed_kWh]&gt;$P$4383,"ABNORMAL","NORMAL")</f>
        <v>NORMAL</v>
      </c>
      <c r="V689">
        <f>(Table1[[#This Row],[Target_Production_t]]/8)*Table1[[#This Row],[Downtime_hr]]</f>
        <v>2.6248499999999999</v>
      </c>
    </row>
    <row r="690" spans="1:22" x14ac:dyDescent="0.25">
      <c r="A690" s="1">
        <v>45715</v>
      </c>
      <c r="B690" s="1" t="str">
        <f>TEXT(Table1[[#This Row],[Date]],"mm")</f>
        <v>02</v>
      </c>
      <c r="C690" t="s">
        <v>21</v>
      </c>
      <c r="D690" t="s">
        <v>18</v>
      </c>
      <c r="E690">
        <v>40.72</v>
      </c>
      <c r="F690">
        <v>7.59</v>
      </c>
      <c r="G690">
        <v>0.41</v>
      </c>
      <c r="H690">
        <v>36.119999999999997</v>
      </c>
      <c r="I690">
        <v>35.4</v>
      </c>
      <c r="J690">
        <v>0.72</v>
      </c>
      <c r="K690">
        <v>98.01</v>
      </c>
      <c r="L690">
        <v>94.88</v>
      </c>
      <c r="M690">
        <v>93.96</v>
      </c>
      <c r="N690">
        <v>87.37</v>
      </c>
      <c r="O690">
        <v>52.67</v>
      </c>
      <c r="P690">
        <v>4192.13</v>
      </c>
      <c r="Q690" s="42">
        <f>Table1[[#This Row],[Steam_Consumed_t]]/Table1[[#This Row],[Production_t]]</f>
        <v>1.4581949058693247</v>
      </c>
      <c r="R690" s="37">
        <f>Table1[[#This Row],[Power_Consumed_kWh]]/Table1[[#This Row],[Production_t]]</f>
        <v>116.06118493909193</v>
      </c>
      <c r="S690" t="str">
        <f>IF(Table1[[#This Row],[Quality_pct]]&lt;96,"Below Spec","Ok")</f>
        <v>Ok</v>
      </c>
      <c r="T690" t="str">
        <f>IF(Table1[Steam_Consumed_t]&gt;$O$4383,"ABNORMAL","NORMAL")</f>
        <v>ABNORMAL</v>
      </c>
      <c r="U690" t="str">
        <f>IF(Table1[Power_Consumed_kWh]&gt;$P$4383,"ABNORMAL","NORMAL")</f>
        <v>NORMAL</v>
      </c>
      <c r="V690">
        <f>(Table1[[#This Row],[Target_Production_t]]/8)*Table1[[#This Row],[Downtime_hr]]</f>
        <v>2.0869</v>
      </c>
    </row>
    <row r="691" spans="1:22" x14ac:dyDescent="0.25">
      <c r="A691" s="1">
        <v>45715</v>
      </c>
      <c r="B691" s="1" t="str">
        <f>TEXT(Table1[[#This Row],[Date]],"mm")</f>
        <v>02</v>
      </c>
      <c r="C691" t="s">
        <v>23</v>
      </c>
      <c r="D691" t="s">
        <v>19</v>
      </c>
      <c r="E691">
        <v>46.44</v>
      </c>
      <c r="F691">
        <v>7.6</v>
      </c>
      <c r="G691">
        <v>0.4</v>
      </c>
      <c r="H691">
        <v>40.46</v>
      </c>
      <c r="I691">
        <v>40.46</v>
      </c>
      <c r="J691">
        <v>0</v>
      </c>
      <c r="K691">
        <v>100</v>
      </c>
      <c r="L691">
        <v>95</v>
      </c>
      <c r="M691">
        <v>98.15</v>
      </c>
      <c r="N691">
        <v>93.24</v>
      </c>
      <c r="O691">
        <v>6.31</v>
      </c>
      <c r="P691">
        <v>1654.96</v>
      </c>
      <c r="Q691" s="42">
        <f>Table1[[#This Row],[Steam_Consumed_t]]/Table1[[#This Row],[Production_t]]</f>
        <v>0.15595650024715768</v>
      </c>
      <c r="R691" s="37">
        <f>Table1[[#This Row],[Power_Consumed_kWh]]/Table1[[#This Row],[Production_t]]</f>
        <v>40.903608502224422</v>
      </c>
      <c r="S691" t="str">
        <f>IF(Table1[[#This Row],[Quality_pct]]&lt;96,"Below Spec","Ok")</f>
        <v>Ok</v>
      </c>
      <c r="T691" t="str">
        <f>IF(Table1[Steam_Consumed_t]&gt;$O$4383,"ABNORMAL","NORMAL")</f>
        <v>NORMAL</v>
      </c>
      <c r="U691" t="str">
        <f>IF(Table1[Power_Consumed_kWh]&gt;$P$4383,"ABNORMAL","NORMAL")</f>
        <v>NORMAL</v>
      </c>
      <c r="V691">
        <f>(Table1[[#This Row],[Target_Production_t]]/8)*Table1[[#This Row],[Downtime_hr]]</f>
        <v>2.3220000000000001</v>
      </c>
    </row>
    <row r="692" spans="1:22" x14ac:dyDescent="0.25">
      <c r="A692" s="1">
        <v>45715</v>
      </c>
      <c r="B692" s="1" t="str">
        <f>TEXT(Table1[[#This Row],[Date]],"mm")</f>
        <v>02</v>
      </c>
      <c r="C692" t="s">
        <v>22</v>
      </c>
      <c r="D692" t="s">
        <v>18</v>
      </c>
      <c r="E692">
        <v>38.57</v>
      </c>
      <c r="F692">
        <v>7.66</v>
      </c>
      <c r="G692">
        <v>0.34</v>
      </c>
      <c r="H692">
        <v>36.19</v>
      </c>
      <c r="I692">
        <v>35.1</v>
      </c>
      <c r="J692">
        <v>1.08</v>
      </c>
      <c r="K692">
        <v>97.01</v>
      </c>
      <c r="L692">
        <v>95.75</v>
      </c>
      <c r="M692">
        <v>97.2</v>
      </c>
      <c r="N692">
        <v>90.29</v>
      </c>
      <c r="O692">
        <v>39.44</v>
      </c>
      <c r="P692">
        <v>3505.93</v>
      </c>
      <c r="Q692" s="42">
        <f>Table1[[#This Row],[Steam_Consumed_t]]/Table1[[#This Row],[Production_t]]</f>
        <v>1.0898038132080685</v>
      </c>
      <c r="R692" s="37">
        <f>Table1[[#This Row],[Power_Consumed_kWh]]/Table1[[#This Row],[Production_t]]</f>
        <v>96.87565625863499</v>
      </c>
      <c r="S692" t="str">
        <f>IF(Table1[[#This Row],[Quality_pct]]&lt;96,"Below Spec","Ok")</f>
        <v>Ok</v>
      </c>
      <c r="T692" t="str">
        <f>IF(Table1[Steam_Consumed_t]&gt;$O$4383,"ABNORMAL","NORMAL")</f>
        <v>NORMAL</v>
      </c>
      <c r="U692" t="str">
        <f>IF(Table1[Power_Consumed_kWh]&gt;$P$4383,"ABNORMAL","NORMAL")</f>
        <v>NORMAL</v>
      </c>
      <c r="V692">
        <f>(Table1[[#This Row],[Target_Production_t]]/8)*Table1[[#This Row],[Downtime_hr]]</f>
        <v>1.6392250000000002</v>
      </c>
    </row>
    <row r="693" spans="1:22" x14ac:dyDescent="0.25">
      <c r="A693" s="1">
        <v>45715</v>
      </c>
      <c r="B693" s="1" t="str">
        <f>TEXT(Table1[[#This Row],[Date]],"mm")</f>
        <v>02</v>
      </c>
      <c r="C693" t="s">
        <v>22</v>
      </c>
      <c r="D693" t="s">
        <v>19</v>
      </c>
      <c r="E693">
        <v>37.99</v>
      </c>
      <c r="F693">
        <v>7.69</v>
      </c>
      <c r="G693">
        <v>0.31</v>
      </c>
      <c r="H693">
        <v>34.49</v>
      </c>
      <c r="I693">
        <v>32.99</v>
      </c>
      <c r="J693">
        <v>1.5</v>
      </c>
      <c r="K693">
        <v>95.65</v>
      </c>
      <c r="L693">
        <v>96.12</v>
      </c>
      <c r="M693">
        <v>94.45</v>
      </c>
      <c r="N693">
        <v>86.84</v>
      </c>
      <c r="O693">
        <v>36.96</v>
      </c>
      <c r="P693">
        <v>3221.03</v>
      </c>
      <c r="Q693" s="42">
        <f>Table1[[#This Row],[Steam_Consumed_t]]/Table1[[#This Row],[Production_t]]</f>
        <v>1.0716149608582197</v>
      </c>
      <c r="R693" s="37">
        <f>Table1[[#This Row],[Power_Consumed_kWh]]/Table1[[#This Row],[Production_t]]</f>
        <v>93.390258045810384</v>
      </c>
      <c r="S693" t="str">
        <f>IF(Table1[[#This Row],[Quality_pct]]&lt;96,"Below Spec","Ok")</f>
        <v>Below Spec</v>
      </c>
      <c r="T693" t="str">
        <f>IF(Table1[Steam_Consumed_t]&gt;$O$4383,"ABNORMAL","NORMAL")</f>
        <v>NORMAL</v>
      </c>
      <c r="U693" t="str">
        <f>IF(Table1[Power_Consumed_kWh]&gt;$P$4383,"ABNORMAL","NORMAL")</f>
        <v>NORMAL</v>
      </c>
      <c r="V693">
        <f>(Table1[[#This Row],[Target_Production_t]]/8)*Table1[[#This Row],[Downtime_hr]]</f>
        <v>1.4721125000000002</v>
      </c>
    </row>
    <row r="694" spans="1:22" x14ac:dyDescent="0.25">
      <c r="A694" s="1">
        <v>45715</v>
      </c>
      <c r="B694" s="1" t="str">
        <f>TEXT(Table1[[#This Row],[Date]],"mm")</f>
        <v>02</v>
      </c>
      <c r="C694" t="s">
        <v>17</v>
      </c>
      <c r="D694" t="s">
        <v>19</v>
      </c>
      <c r="E694">
        <v>44.33</v>
      </c>
      <c r="F694">
        <v>7.79</v>
      </c>
      <c r="G694">
        <v>0.21</v>
      </c>
      <c r="H694">
        <v>44.44</v>
      </c>
      <c r="I694">
        <v>43.36</v>
      </c>
      <c r="J694">
        <v>1.08</v>
      </c>
      <c r="K694">
        <v>97.56</v>
      </c>
      <c r="L694">
        <v>97.38</v>
      </c>
      <c r="M694">
        <v>94.84</v>
      </c>
      <c r="N694">
        <v>90.09</v>
      </c>
      <c r="O694">
        <v>37.93</v>
      </c>
      <c r="P694">
        <v>3700.76</v>
      </c>
      <c r="Q694" s="42">
        <f>Table1[[#This Row],[Steam_Consumed_t]]/Table1[[#This Row],[Production_t]]</f>
        <v>0.85351035103510353</v>
      </c>
      <c r="R694" s="37">
        <f>Table1[[#This Row],[Power_Consumed_kWh]]/Table1[[#This Row],[Production_t]]</f>
        <v>83.275427542754286</v>
      </c>
      <c r="S694" t="str">
        <f>IF(Table1[[#This Row],[Quality_pct]]&lt;96,"Below Spec","Ok")</f>
        <v>Ok</v>
      </c>
      <c r="T694" t="str">
        <f>IF(Table1[Steam_Consumed_t]&gt;$O$4383,"ABNORMAL","NORMAL")</f>
        <v>NORMAL</v>
      </c>
      <c r="U694" t="str">
        <f>IF(Table1[Power_Consumed_kWh]&gt;$P$4383,"ABNORMAL","NORMAL")</f>
        <v>NORMAL</v>
      </c>
      <c r="V694">
        <f>(Table1[[#This Row],[Target_Production_t]]/8)*Table1[[#This Row],[Downtime_hr]]</f>
        <v>1.1636624999999998</v>
      </c>
    </row>
    <row r="695" spans="1:22" x14ac:dyDescent="0.25">
      <c r="A695" s="1">
        <v>45715</v>
      </c>
      <c r="B695" s="1" t="str">
        <f>TEXT(Table1[[#This Row],[Date]],"mm")</f>
        <v>02</v>
      </c>
      <c r="C695" t="s">
        <v>17</v>
      </c>
      <c r="D695" t="s">
        <v>20</v>
      </c>
      <c r="E695">
        <v>42.98</v>
      </c>
      <c r="F695">
        <v>7.89</v>
      </c>
      <c r="G695">
        <v>0.11</v>
      </c>
      <c r="H695">
        <v>37.299999999999997</v>
      </c>
      <c r="I695">
        <v>36.229999999999997</v>
      </c>
      <c r="J695">
        <v>1.07</v>
      </c>
      <c r="K695">
        <v>97.12</v>
      </c>
      <c r="L695">
        <v>98.62</v>
      </c>
      <c r="M695">
        <v>93.41</v>
      </c>
      <c r="N695">
        <v>89.47</v>
      </c>
      <c r="O695">
        <v>32.33</v>
      </c>
      <c r="P695">
        <v>3171.8</v>
      </c>
      <c r="Q695" s="42">
        <f>Table1[[#This Row],[Steam_Consumed_t]]/Table1[[#This Row],[Production_t]]</f>
        <v>0.86675603217158181</v>
      </c>
      <c r="R695" s="37">
        <f>Table1[[#This Row],[Power_Consumed_kWh]]/Table1[[#This Row],[Production_t]]</f>
        <v>85.034852546916895</v>
      </c>
      <c r="S695" t="str">
        <f>IF(Table1[[#This Row],[Quality_pct]]&lt;96,"Below Spec","Ok")</f>
        <v>Ok</v>
      </c>
      <c r="T695" t="str">
        <f>IF(Table1[Steam_Consumed_t]&gt;$O$4383,"ABNORMAL","NORMAL")</f>
        <v>NORMAL</v>
      </c>
      <c r="U695" t="str">
        <f>IF(Table1[Power_Consumed_kWh]&gt;$P$4383,"ABNORMAL","NORMAL")</f>
        <v>NORMAL</v>
      </c>
      <c r="V695">
        <f>(Table1[[#This Row],[Target_Production_t]]/8)*Table1[[#This Row],[Downtime_hr]]</f>
        <v>0.59097499999999992</v>
      </c>
    </row>
    <row r="696" spans="1:22" x14ac:dyDescent="0.25">
      <c r="A696" s="1">
        <v>45715</v>
      </c>
      <c r="B696" s="1" t="str">
        <f>TEXT(Table1[[#This Row],[Date]],"mm")</f>
        <v>02</v>
      </c>
      <c r="C696" t="s">
        <v>17</v>
      </c>
      <c r="D696" t="s">
        <v>18</v>
      </c>
      <c r="E696">
        <v>45</v>
      </c>
      <c r="F696">
        <v>7.92</v>
      </c>
      <c r="G696">
        <v>0.08</v>
      </c>
      <c r="H696">
        <v>43.3</v>
      </c>
      <c r="I696">
        <v>42.07</v>
      </c>
      <c r="J696">
        <v>1.23</v>
      </c>
      <c r="K696">
        <v>97.16</v>
      </c>
      <c r="L696">
        <v>99</v>
      </c>
      <c r="M696">
        <v>97.92</v>
      </c>
      <c r="N696">
        <v>94.19</v>
      </c>
      <c r="O696">
        <v>36.119999999999997</v>
      </c>
      <c r="P696">
        <v>3739.91</v>
      </c>
      <c r="Q696" s="42">
        <f>Table1[[#This Row],[Steam_Consumed_t]]/Table1[[#This Row],[Production_t]]</f>
        <v>0.83418013856812934</v>
      </c>
      <c r="R696" s="37">
        <f>Table1[[#This Row],[Power_Consumed_kWh]]/Table1[[#This Row],[Production_t]]</f>
        <v>86.372055427251738</v>
      </c>
      <c r="S696" t="str">
        <f>IF(Table1[[#This Row],[Quality_pct]]&lt;96,"Below Spec","Ok")</f>
        <v>Ok</v>
      </c>
      <c r="T696" t="str">
        <f>IF(Table1[Steam_Consumed_t]&gt;$O$4383,"ABNORMAL","NORMAL")</f>
        <v>NORMAL</v>
      </c>
      <c r="U696" t="str">
        <f>IF(Table1[Power_Consumed_kWh]&gt;$P$4383,"ABNORMAL","NORMAL")</f>
        <v>NORMAL</v>
      </c>
      <c r="V696">
        <f>(Table1[[#This Row],[Target_Production_t]]/8)*Table1[[#This Row],[Downtime_hr]]</f>
        <v>0.45</v>
      </c>
    </row>
    <row r="697" spans="1:22" x14ac:dyDescent="0.25">
      <c r="A697" s="1">
        <v>45715</v>
      </c>
      <c r="B697" s="1" t="str">
        <f>TEXT(Table1[[#This Row],[Date]],"mm")</f>
        <v>02</v>
      </c>
      <c r="C697" t="s">
        <v>23</v>
      </c>
      <c r="D697" t="s">
        <v>18</v>
      </c>
      <c r="E697">
        <v>47.15</v>
      </c>
      <c r="F697">
        <v>7.93</v>
      </c>
      <c r="G697">
        <v>7.0000000000000007E-2</v>
      </c>
      <c r="H697">
        <v>42.89</v>
      </c>
      <c r="I697">
        <v>42.66</v>
      </c>
      <c r="J697">
        <v>0.22</v>
      </c>
      <c r="K697">
        <v>99.48</v>
      </c>
      <c r="L697">
        <v>99.12</v>
      </c>
      <c r="M697">
        <v>99.66</v>
      </c>
      <c r="N697">
        <v>98.28</v>
      </c>
      <c r="O697">
        <v>4.5999999999999996</v>
      </c>
      <c r="P697">
        <v>1698.45</v>
      </c>
      <c r="Q697" s="42">
        <f>Table1[[#This Row],[Steam_Consumed_t]]/Table1[[#This Row],[Production_t]]</f>
        <v>0.10725110748426206</v>
      </c>
      <c r="R697" s="37">
        <f>Table1[[#This Row],[Power_Consumed_kWh]]/Table1[[#This Row],[Production_t]]</f>
        <v>39.600139892748892</v>
      </c>
      <c r="S697" t="str">
        <f>IF(Table1[[#This Row],[Quality_pct]]&lt;96,"Below Spec","Ok")</f>
        <v>Ok</v>
      </c>
      <c r="T697" t="str">
        <f>IF(Table1[Steam_Consumed_t]&gt;$O$4383,"ABNORMAL","NORMAL")</f>
        <v>NORMAL</v>
      </c>
      <c r="U697" t="str">
        <f>IF(Table1[Power_Consumed_kWh]&gt;$P$4383,"ABNORMAL","NORMAL")</f>
        <v>NORMAL</v>
      </c>
      <c r="V697">
        <f>(Table1[[#This Row],[Target_Production_t]]/8)*Table1[[#This Row],[Downtime_hr]]</f>
        <v>0.41256250000000005</v>
      </c>
    </row>
    <row r="698" spans="1:22" x14ac:dyDescent="0.25">
      <c r="A698" s="1">
        <v>45716</v>
      </c>
      <c r="B698" s="1" t="str">
        <f>TEXT(Table1[[#This Row],[Date]],"mm")</f>
        <v>02</v>
      </c>
      <c r="C698" t="s">
        <v>17</v>
      </c>
      <c r="D698" t="s">
        <v>20</v>
      </c>
      <c r="E698">
        <v>39.619999999999997</v>
      </c>
      <c r="F698">
        <v>7.28</v>
      </c>
      <c r="G698">
        <v>0.72</v>
      </c>
      <c r="H698">
        <v>35.22</v>
      </c>
      <c r="I698">
        <v>34.49</v>
      </c>
      <c r="J698">
        <v>0.73</v>
      </c>
      <c r="K698">
        <v>97.92</v>
      </c>
      <c r="L698">
        <v>91</v>
      </c>
      <c r="M698">
        <v>93.11</v>
      </c>
      <c r="N698">
        <v>82.97</v>
      </c>
      <c r="O698">
        <v>29.86</v>
      </c>
      <c r="P698">
        <v>2864.3</v>
      </c>
      <c r="Q698" s="42">
        <f>Table1[[#This Row],[Steam_Consumed_t]]/Table1[[#This Row],[Production_t]]</f>
        <v>0.84781374219193639</v>
      </c>
      <c r="R698" s="37">
        <f>Table1[[#This Row],[Power_Consumed_kWh]]/Table1[[#This Row],[Production_t]]</f>
        <v>81.325951164111302</v>
      </c>
      <c r="S698" t="str">
        <f>IF(Table1[[#This Row],[Quality_pct]]&lt;96,"Below Spec","Ok")</f>
        <v>Ok</v>
      </c>
      <c r="T698" t="str">
        <f>IF(Table1[Steam_Consumed_t]&gt;$O$4383,"ABNORMAL","NORMAL")</f>
        <v>NORMAL</v>
      </c>
      <c r="U698" t="str">
        <f>IF(Table1[Power_Consumed_kWh]&gt;$P$4383,"ABNORMAL","NORMAL")</f>
        <v>NORMAL</v>
      </c>
      <c r="V698">
        <f>(Table1[[#This Row],[Target_Production_t]]/8)*Table1[[#This Row],[Downtime_hr]]</f>
        <v>3.5657999999999999</v>
      </c>
    </row>
    <row r="699" spans="1:22" x14ac:dyDescent="0.25">
      <c r="A699" s="1">
        <v>45716</v>
      </c>
      <c r="B699" s="1" t="str">
        <f>TEXT(Table1[[#This Row],[Date]],"mm")</f>
        <v>02</v>
      </c>
      <c r="C699" t="s">
        <v>22</v>
      </c>
      <c r="D699" t="s">
        <v>19</v>
      </c>
      <c r="E699">
        <v>35.03</v>
      </c>
      <c r="F699">
        <v>7.37</v>
      </c>
      <c r="G699">
        <v>0.63</v>
      </c>
      <c r="H699">
        <v>30.32</v>
      </c>
      <c r="I699">
        <v>29.54</v>
      </c>
      <c r="J699">
        <v>0.78</v>
      </c>
      <c r="K699">
        <v>97.42</v>
      </c>
      <c r="L699">
        <v>92.12</v>
      </c>
      <c r="M699">
        <v>92.64</v>
      </c>
      <c r="N699">
        <v>83.14</v>
      </c>
      <c r="O699">
        <v>33.35</v>
      </c>
      <c r="P699">
        <v>2980.33</v>
      </c>
      <c r="Q699" s="42">
        <f>Table1[[#This Row],[Steam_Consumed_t]]/Table1[[#This Row],[Production_t]]</f>
        <v>1.099934036939314</v>
      </c>
      <c r="R699" s="37">
        <f>Table1[[#This Row],[Power_Consumed_kWh]]/Table1[[#This Row],[Production_t]]</f>
        <v>98.295844327176781</v>
      </c>
      <c r="S699" t="str">
        <f>IF(Table1[[#This Row],[Quality_pct]]&lt;96,"Below Spec","Ok")</f>
        <v>Ok</v>
      </c>
      <c r="T699" t="str">
        <f>IF(Table1[Steam_Consumed_t]&gt;$O$4383,"ABNORMAL","NORMAL")</f>
        <v>NORMAL</v>
      </c>
      <c r="U699" t="str">
        <f>IF(Table1[Power_Consumed_kWh]&gt;$P$4383,"ABNORMAL","NORMAL")</f>
        <v>NORMAL</v>
      </c>
      <c r="V699">
        <f>(Table1[[#This Row],[Target_Production_t]]/8)*Table1[[#This Row],[Downtime_hr]]</f>
        <v>2.7586124999999999</v>
      </c>
    </row>
    <row r="700" spans="1:22" x14ac:dyDescent="0.25">
      <c r="A700" s="1">
        <v>45716</v>
      </c>
      <c r="B700" s="1" t="str">
        <f>TEXT(Table1[[#This Row],[Date]],"mm")</f>
        <v>02</v>
      </c>
      <c r="C700" t="s">
        <v>23</v>
      </c>
      <c r="D700" t="s">
        <v>19</v>
      </c>
      <c r="E700">
        <v>42.81</v>
      </c>
      <c r="F700">
        <v>7.45</v>
      </c>
      <c r="G700">
        <v>0.55000000000000004</v>
      </c>
      <c r="H700">
        <v>39.19</v>
      </c>
      <c r="I700">
        <v>38.65</v>
      </c>
      <c r="J700">
        <v>0.54</v>
      </c>
      <c r="K700">
        <v>98.63</v>
      </c>
      <c r="L700">
        <v>93.12</v>
      </c>
      <c r="M700">
        <v>100.61</v>
      </c>
      <c r="N700">
        <v>92.41</v>
      </c>
      <c r="O700">
        <v>3.47</v>
      </c>
      <c r="P700">
        <v>1724</v>
      </c>
      <c r="Q700" s="42">
        <f>Table1[[#This Row],[Steam_Consumed_t]]/Table1[[#This Row],[Production_t]]</f>
        <v>8.854299566215873E-2</v>
      </c>
      <c r="R700" s="37">
        <f>Table1[[#This Row],[Power_Consumed_kWh]]/Table1[[#This Row],[Production_t]]</f>
        <v>43.990813983158972</v>
      </c>
      <c r="S700" t="str">
        <f>IF(Table1[[#This Row],[Quality_pct]]&lt;96,"Below Spec","Ok")</f>
        <v>Ok</v>
      </c>
      <c r="T700" t="str">
        <f>IF(Table1[Steam_Consumed_t]&gt;$O$4383,"ABNORMAL","NORMAL")</f>
        <v>NORMAL</v>
      </c>
      <c r="U700" t="str">
        <f>IF(Table1[Power_Consumed_kWh]&gt;$P$4383,"ABNORMAL","NORMAL")</f>
        <v>NORMAL</v>
      </c>
      <c r="V700">
        <f>(Table1[[#This Row],[Target_Production_t]]/8)*Table1[[#This Row],[Downtime_hr]]</f>
        <v>2.9431875000000005</v>
      </c>
    </row>
    <row r="701" spans="1:22" x14ac:dyDescent="0.25">
      <c r="A701" s="1">
        <v>45716</v>
      </c>
      <c r="B701" s="1" t="str">
        <f>TEXT(Table1[[#This Row],[Date]],"mm")</f>
        <v>02</v>
      </c>
      <c r="C701" t="s">
        <v>17</v>
      </c>
      <c r="D701" t="s">
        <v>18</v>
      </c>
      <c r="E701">
        <v>41.49</v>
      </c>
      <c r="F701">
        <v>7.53</v>
      </c>
      <c r="G701">
        <v>0.47</v>
      </c>
      <c r="H701">
        <v>38.56</v>
      </c>
      <c r="I701">
        <v>37.86</v>
      </c>
      <c r="J701">
        <v>0.7</v>
      </c>
      <c r="K701">
        <v>98.18</v>
      </c>
      <c r="L701">
        <v>94.12</v>
      </c>
      <c r="M701">
        <v>88.02</v>
      </c>
      <c r="N701">
        <v>81.34</v>
      </c>
      <c r="O701">
        <v>32.36</v>
      </c>
      <c r="P701">
        <v>3185.32</v>
      </c>
      <c r="Q701" s="42">
        <f>Table1[[#This Row],[Steam_Consumed_t]]/Table1[[#This Row],[Production_t]]</f>
        <v>0.83921161825726132</v>
      </c>
      <c r="R701" s="37">
        <f>Table1[[#This Row],[Power_Consumed_kWh]]/Table1[[#This Row],[Production_t]]</f>
        <v>82.606846473029051</v>
      </c>
      <c r="S701" t="str">
        <f>IF(Table1[[#This Row],[Quality_pct]]&lt;96,"Below Spec","Ok")</f>
        <v>Ok</v>
      </c>
      <c r="T701" t="str">
        <f>IF(Table1[Steam_Consumed_t]&gt;$O$4383,"ABNORMAL","NORMAL")</f>
        <v>NORMAL</v>
      </c>
      <c r="U701" t="str">
        <f>IF(Table1[Power_Consumed_kWh]&gt;$P$4383,"ABNORMAL","NORMAL")</f>
        <v>NORMAL</v>
      </c>
      <c r="V701">
        <f>(Table1[[#This Row],[Target_Production_t]]/8)*Table1[[#This Row],[Downtime_hr]]</f>
        <v>2.4375374999999999</v>
      </c>
    </row>
    <row r="702" spans="1:22" x14ac:dyDescent="0.25">
      <c r="A702" s="1">
        <v>45716</v>
      </c>
      <c r="B702" s="1" t="str">
        <f>TEXT(Table1[[#This Row],[Date]],"mm")</f>
        <v>02</v>
      </c>
      <c r="C702" t="s">
        <v>21</v>
      </c>
      <c r="D702" t="s">
        <v>18</v>
      </c>
      <c r="E702">
        <v>37.54</v>
      </c>
      <c r="F702">
        <v>7.66</v>
      </c>
      <c r="G702">
        <v>0.34</v>
      </c>
      <c r="H702">
        <v>32.22</v>
      </c>
      <c r="I702">
        <v>31.59</v>
      </c>
      <c r="J702">
        <v>0.63</v>
      </c>
      <c r="K702">
        <v>98.04</v>
      </c>
      <c r="L702">
        <v>95.75</v>
      </c>
      <c r="M702">
        <v>92.89</v>
      </c>
      <c r="N702">
        <v>87.2</v>
      </c>
      <c r="O702">
        <v>47.28</v>
      </c>
      <c r="P702">
        <v>3731.53</v>
      </c>
      <c r="Q702" s="42">
        <f>Table1[[#This Row],[Steam_Consumed_t]]/Table1[[#This Row],[Production_t]]</f>
        <v>1.4674115456238361</v>
      </c>
      <c r="R702" s="37">
        <f>Table1[[#This Row],[Power_Consumed_kWh]]/Table1[[#This Row],[Production_t]]</f>
        <v>115.8140906269398</v>
      </c>
      <c r="S702" t="str">
        <f>IF(Table1[[#This Row],[Quality_pct]]&lt;96,"Below Spec","Ok")</f>
        <v>Ok</v>
      </c>
      <c r="T702" t="str">
        <f>IF(Table1[Steam_Consumed_t]&gt;$O$4383,"ABNORMAL","NORMAL")</f>
        <v>NORMAL</v>
      </c>
      <c r="U702" t="str">
        <f>IF(Table1[Power_Consumed_kWh]&gt;$P$4383,"ABNORMAL","NORMAL")</f>
        <v>NORMAL</v>
      </c>
      <c r="V702">
        <f>(Table1[[#This Row],[Target_Production_t]]/8)*Table1[[#This Row],[Downtime_hr]]</f>
        <v>1.59545</v>
      </c>
    </row>
    <row r="703" spans="1:22" x14ac:dyDescent="0.25">
      <c r="A703" s="1">
        <v>45716</v>
      </c>
      <c r="B703" s="1" t="str">
        <f>TEXT(Table1[[#This Row],[Date]],"mm")</f>
        <v>02</v>
      </c>
      <c r="C703" t="s">
        <v>23</v>
      </c>
      <c r="D703" t="s">
        <v>18</v>
      </c>
      <c r="E703">
        <v>43.46</v>
      </c>
      <c r="F703">
        <v>7.69</v>
      </c>
      <c r="G703">
        <v>0.31</v>
      </c>
      <c r="H703">
        <v>38.33</v>
      </c>
      <c r="I703">
        <v>38.130000000000003</v>
      </c>
      <c r="J703">
        <v>0.21</v>
      </c>
      <c r="K703">
        <v>99.46</v>
      </c>
      <c r="L703">
        <v>96.12</v>
      </c>
      <c r="M703">
        <v>98.4</v>
      </c>
      <c r="N703">
        <v>94.07</v>
      </c>
      <c r="O703">
        <v>3.88</v>
      </c>
      <c r="P703">
        <v>1489.95</v>
      </c>
      <c r="Q703" s="42">
        <f>Table1[[#This Row],[Steam_Consumed_t]]/Table1[[#This Row],[Production_t]]</f>
        <v>0.10122619358205061</v>
      </c>
      <c r="R703" s="37">
        <f>Table1[[#This Row],[Power_Consumed_kWh]]/Table1[[#This Row],[Production_t]]</f>
        <v>38.871641012261939</v>
      </c>
      <c r="S703" t="str">
        <f>IF(Table1[[#This Row],[Quality_pct]]&lt;96,"Below Spec","Ok")</f>
        <v>Ok</v>
      </c>
      <c r="T703" t="str">
        <f>IF(Table1[Steam_Consumed_t]&gt;$O$4383,"ABNORMAL","NORMAL")</f>
        <v>NORMAL</v>
      </c>
      <c r="U703" t="str">
        <f>IF(Table1[Power_Consumed_kWh]&gt;$P$4383,"ABNORMAL","NORMAL")</f>
        <v>NORMAL</v>
      </c>
      <c r="V703">
        <f>(Table1[[#This Row],[Target_Production_t]]/8)*Table1[[#This Row],[Downtime_hr]]</f>
        <v>1.684075</v>
      </c>
    </row>
    <row r="704" spans="1:22" x14ac:dyDescent="0.25">
      <c r="A704" s="1">
        <v>45716</v>
      </c>
      <c r="B704" s="1" t="str">
        <f>TEXT(Table1[[#This Row],[Date]],"mm")</f>
        <v>02</v>
      </c>
      <c r="C704" t="s">
        <v>22</v>
      </c>
      <c r="D704" t="s">
        <v>18</v>
      </c>
      <c r="E704">
        <v>35.56</v>
      </c>
      <c r="F704">
        <v>7.78</v>
      </c>
      <c r="G704">
        <v>0.22</v>
      </c>
      <c r="H704">
        <v>32.24</v>
      </c>
      <c r="I704">
        <v>31.04</v>
      </c>
      <c r="J704">
        <v>1.2</v>
      </c>
      <c r="K704">
        <v>96.29</v>
      </c>
      <c r="L704">
        <v>97.25</v>
      </c>
      <c r="M704">
        <v>95.2</v>
      </c>
      <c r="N704">
        <v>89.14</v>
      </c>
      <c r="O704">
        <v>36.590000000000003</v>
      </c>
      <c r="P704">
        <v>3099.09</v>
      </c>
      <c r="Q704" s="42">
        <f>Table1[[#This Row],[Steam_Consumed_t]]/Table1[[#This Row],[Production_t]]</f>
        <v>1.1349255583126552</v>
      </c>
      <c r="R704" s="37">
        <f>Table1[[#This Row],[Power_Consumed_kWh]]/Table1[[#This Row],[Production_t]]</f>
        <v>96.125620347394545</v>
      </c>
      <c r="S704" t="str">
        <f>IF(Table1[[#This Row],[Quality_pct]]&lt;96,"Below Spec","Ok")</f>
        <v>Ok</v>
      </c>
      <c r="T704" t="str">
        <f>IF(Table1[Steam_Consumed_t]&gt;$O$4383,"ABNORMAL","NORMAL")</f>
        <v>NORMAL</v>
      </c>
      <c r="U704" t="str">
        <f>IF(Table1[Power_Consumed_kWh]&gt;$P$4383,"ABNORMAL","NORMAL")</f>
        <v>NORMAL</v>
      </c>
      <c r="V704">
        <f>(Table1[[#This Row],[Target_Production_t]]/8)*Table1[[#This Row],[Downtime_hr]]</f>
        <v>0.9779000000000001</v>
      </c>
    </row>
    <row r="705" spans="1:22" x14ac:dyDescent="0.25">
      <c r="A705" s="1">
        <v>45716</v>
      </c>
      <c r="B705" s="1" t="str">
        <f>TEXT(Table1[[#This Row],[Date]],"mm")</f>
        <v>02</v>
      </c>
      <c r="C705" t="s">
        <v>22</v>
      </c>
      <c r="D705" t="s">
        <v>20</v>
      </c>
      <c r="E705">
        <v>33.96</v>
      </c>
      <c r="F705">
        <v>7.79</v>
      </c>
      <c r="G705">
        <v>0.21</v>
      </c>
      <c r="H705">
        <v>32.53</v>
      </c>
      <c r="I705">
        <v>31.43</v>
      </c>
      <c r="J705">
        <v>1.1000000000000001</v>
      </c>
      <c r="K705">
        <v>96.62</v>
      </c>
      <c r="L705">
        <v>97.38</v>
      </c>
      <c r="M705">
        <v>93.1</v>
      </c>
      <c r="N705">
        <v>87.59</v>
      </c>
      <c r="O705">
        <v>34.79</v>
      </c>
      <c r="P705">
        <v>3143.03</v>
      </c>
      <c r="Q705" s="42">
        <f>Table1[[#This Row],[Steam_Consumed_t]]/Table1[[#This Row],[Production_t]]</f>
        <v>1.0694743313864126</v>
      </c>
      <c r="R705" s="37">
        <f>Table1[[#This Row],[Power_Consumed_kWh]]/Table1[[#This Row],[Production_t]]</f>
        <v>96.619428220104524</v>
      </c>
      <c r="S705" t="str">
        <f>IF(Table1[[#This Row],[Quality_pct]]&lt;96,"Below Spec","Ok")</f>
        <v>Ok</v>
      </c>
      <c r="T705" t="str">
        <f>IF(Table1[Steam_Consumed_t]&gt;$O$4383,"ABNORMAL","NORMAL")</f>
        <v>NORMAL</v>
      </c>
      <c r="U705" t="str">
        <f>IF(Table1[Power_Consumed_kWh]&gt;$P$4383,"ABNORMAL","NORMAL")</f>
        <v>NORMAL</v>
      </c>
      <c r="V705">
        <f>(Table1[[#This Row],[Target_Production_t]]/8)*Table1[[#This Row],[Downtime_hr]]</f>
        <v>0.89144999999999996</v>
      </c>
    </row>
    <row r="706" spans="1:22" x14ac:dyDescent="0.25">
      <c r="A706" s="1">
        <v>45716</v>
      </c>
      <c r="B706" s="1" t="str">
        <f>TEXT(Table1[[#This Row],[Date]],"mm")</f>
        <v>02</v>
      </c>
      <c r="C706" t="s">
        <v>17</v>
      </c>
      <c r="D706" t="s">
        <v>19</v>
      </c>
      <c r="E706">
        <v>40.869999999999997</v>
      </c>
      <c r="F706">
        <v>7.84</v>
      </c>
      <c r="G706">
        <v>0.16</v>
      </c>
      <c r="H706">
        <v>33.96</v>
      </c>
      <c r="I706">
        <v>32.82</v>
      </c>
      <c r="J706">
        <v>1.1399999999999999</v>
      </c>
      <c r="K706">
        <v>96.65</v>
      </c>
      <c r="L706">
        <v>98</v>
      </c>
      <c r="M706">
        <v>95.57</v>
      </c>
      <c r="N706">
        <v>90.52</v>
      </c>
      <c r="O706">
        <v>28.65</v>
      </c>
      <c r="P706">
        <v>2639.15</v>
      </c>
      <c r="Q706" s="42">
        <f>Table1[[#This Row],[Steam_Consumed_t]]/Table1[[#This Row],[Production_t]]</f>
        <v>0.84363957597173134</v>
      </c>
      <c r="R706" s="37">
        <f>Table1[[#This Row],[Power_Consumed_kWh]]/Table1[[#This Row],[Production_t]]</f>
        <v>77.713486454652539</v>
      </c>
      <c r="S706" t="str">
        <f>IF(Table1[[#This Row],[Quality_pct]]&lt;96,"Below Spec","Ok")</f>
        <v>Ok</v>
      </c>
      <c r="T706" t="str">
        <f>IF(Table1[Steam_Consumed_t]&gt;$O$4383,"ABNORMAL","NORMAL")</f>
        <v>NORMAL</v>
      </c>
      <c r="U706" t="str">
        <f>IF(Table1[Power_Consumed_kWh]&gt;$P$4383,"ABNORMAL","NORMAL")</f>
        <v>NORMAL</v>
      </c>
      <c r="V706">
        <f>(Table1[[#This Row],[Target_Production_t]]/8)*Table1[[#This Row],[Downtime_hr]]</f>
        <v>0.81740000000000002</v>
      </c>
    </row>
    <row r="707" spans="1:22" x14ac:dyDescent="0.25">
      <c r="A707" s="1">
        <v>45716</v>
      </c>
      <c r="B707" s="1" t="str">
        <f>TEXT(Table1[[#This Row],[Date]],"mm")</f>
        <v>02</v>
      </c>
      <c r="C707" t="s">
        <v>21</v>
      </c>
      <c r="D707" t="s">
        <v>19</v>
      </c>
      <c r="E707">
        <v>36.97</v>
      </c>
      <c r="F707">
        <v>7.84</v>
      </c>
      <c r="G707">
        <v>0.16</v>
      </c>
      <c r="H707">
        <v>32.479999999999997</v>
      </c>
      <c r="I707">
        <v>32.340000000000003</v>
      </c>
      <c r="J707">
        <v>0.15</v>
      </c>
      <c r="K707">
        <v>99.55</v>
      </c>
      <c r="L707">
        <v>98</v>
      </c>
      <c r="M707">
        <v>96.64</v>
      </c>
      <c r="N707">
        <v>94.28</v>
      </c>
      <c r="O707">
        <v>48.11</v>
      </c>
      <c r="P707">
        <v>3801.13</v>
      </c>
      <c r="Q707" s="42">
        <f>Table1[[#This Row],[Steam_Consumed_t]]/Table1[[#This Row],[Production_t]]</f>
        <v>1.4812192118226601</v>
      </c>
      <c r="R707" s="37">
        <f>Table1[[#This Row],[Power_Consumed_kWh]]/Table1[[#This Row],[Production_t]]</f>
        <v>117.02986453201972</v>
      </c>
      <c r="S707" t="str">
        <f>IF(Table1[[#This Row],[Quality_pct]]&lt;96,"Below Spec","Ok")</f>
        <v>Ok</v>
      </c>
      <c r="T707" t="str">
        <f>IF(Table1[Steam_Consumed_t]&gt;$O$4383,"ABNORMAL","NORMAL")</f>
        <v>NORMAL</v>
      </c>
      <c r="U707" t="str">
        <f>IF(Table1[Power_Consumed_kWh]&gt;$P$4383,"ABNORMAL","NORMAL")</f>
        <v>NORMAL</v>
      </c>
      <c r="V707">
        <f>(Table1[[#This Row],[Target_Production_t]]/8)*Table1[[#This Row],[Downtime_hr]]</f>
        <v>0.73939999999999995</v>
      </c>
    </row>
    <row r="708" spans="1:22" x14ac:dyDescent="0.25">
      <c r="A708" s="1">
        <v>45716</v>
      </c>
      <c r="B708" s="1" t="str">
        <f>TEXT(Table1[[#This Row],[Date]],"mm")</f>
        <v>02</v>
      </c>
      <c r="C708" t="s">
        <v>23</v>
      </c>
      <c r="D708" t="s">
        <v>20</v>
      </c>
      <c r="E708">
        <v>41.51</v>
      </c>
      <c r="F708">
        <v>7.88</v>
      </c>
      <c r="G708">
        <v>0.12</v>
      </c>
      <c r="H708">
        <v>39.54</v>
      </c>
      <c r="I708">
        <v>39.19</v>
      </c>
      <c r="J708">
        <v>0.35</v>
      </c>
      <c r="K708">
        <v>99.12</v>
      </c>
      <c r="L708">
        <v>98.5</v>
      </c>
      <c r="M708">
        <v>92.86</v>
      </c>
      <c r="N708">
        <v>90.66</v>
      </c>
      <c r="O708">
        <v>6.46</v>
      </c>
      <c r="P708">
        <v>1797.24</v>
      </c>
      <c r="Q708" s="42">
        <f>Table1[[#This Row],[Steam_Consumed_t]]/Table1[[#This Row],[Production_t]]</f>
        <v>0.16337885685381892</v>
      </c>
      <c r="R708" s="37">
        <f>Table1[[#This Row],[Power_Consumed_kWh]]/Table1[[#This Row],[Production_t]]</f>
        <v>45.453717754172992</v>
      </c>
      <c r="S708" t="str">
        <f>IF(Table1[[#This Row],[Quality_pct]]&lt;96,"Below Spec","Ok")</f>
        <v>Ok</v>
      </c>
      <c r="T708" t="str">
        <f>IF(Table1[Steam_Consumed_t]&gt;$O$4383,"ABNORMAL","NORMAL")</f>
        <v>NORMAL</v>
      </c>
      <c r="U708" t="str">
        <f>IF(Table1[Power_Consumed_kWh]&gt;$P$4383,"ABNORMAL","NORMAL")</f>
        <v>NORMAL</v>
      </c>
      <c r="V708">
        <f>(Table1[[#This Row],[Target_Production_t]]/8)*Table1[[#This Row],[Downtime_hr]]</f>
        <v>0.62264999999999993</v>
      </c>
    </row>
    <row r="709" spans="1:22" x14ac:dyDescent="0.25">
      <c r="A709" s="1">
        <v>45716</v>
      </c>
      <c r="B709" s="1" t="str">
        <f>TEXT(Table1[[#This Row],[Date]],"mm")</f>
        <v>02</v>
      </c>
      <c r="C709" t="s">
        <v>21</v>
      </c>
      <c r="D709" t="s">
        <v>20</v>
      </c>
      <c r="E709">
        <v>35.85</v>
      </c>
      <c r="F709">
        <v>7.96</v>
      </c>
      <c r="G709">
        <v>0.04</v>
      </c>
      <c r="H709">
        <v>34.81</v>
      </c>
      <c r="I709">
        <v>34.51</v>
      </c>
      <c r="J709">
        <v>0.3</v>
      </c>
      <c r="K709">
        <v>99.14</v>
      </c>
      <c r="L709">
        <v>99.5</v>
      </c>
      <c r="M709">
        <v>92.77</v>
      </c>
      <c r="N709">
        <v>91.51</v>
      </c>
      <c r="O709">
        <v>51.1</v>
      </c>
      <c r="P709">
        <v>4081.09</v>
      </c>
      <c r="Q709" s="42">
        <f>Table1[[#This Row],[Steam_Consumed_t]]/Table1[[#This Row],[Production_t]]</f>
        <v>1.4679689744326343</v>
      </c>
      <c r="R709" s="37">
        <f>Table1[[#This Row],[Power_Consumed_kWh]]/Table1[[#This Row],[Production_t]]</f>
        <v>117.23901177822465</v>
      </c>
      <c r="S709" t="str">
        <f>IF(Table1[[#This Row],[Quality_pct]]&lt;96,"Below Spec","Ok")</f>
        <v>Ok</v>
      </c>
      <c r="T709" t="str">
        <f>IF(Table1[Steam_Consumed_t]&gt;$O$4383,"ABNORMAL","NORMAL")</f>
        <v>NORMAL</v>
      </c>
      <c r="U709" t="str">
        <f>IF(Table1[Power_Consumed_kWh]&gt;$P$4383,"ABNORMAL","NORMAL")</f>
        <v>NORMAL</v>
      </c>
      <c r="V709">
        <f>(Table1[[#This Row],[Target_Production_t]]/8)*Table1[[#This Row],[Downtime_hr]]</f>
        <v>0.17925000000000002</v>
      </c>
    </row>
    <row r="710" spans="1:22" x14ac:dyDescent="0.25">
      <c r="A710" s="1">
        <v>45717</v>
      </c>
      <c r="B710" s="1" t="str">
        <f>TEXT(Table1[[#This Row],[Date]],"mm")</f>
        <v>03</v>
      </c>
      <c r="C710" t="s">
        <v>23</v>
      </c>
      <c r="D710" t="s">
        <v>20</v>
      </c>
      <c r="E710">
        <v>45.95</v>
      </c>
      <c r="F710">
        <v>7.15</v>
      </c>
      <c r="G710">
        <v>0.85</v>
      </c>
      <c r="H710">
        <v>36.21</v>
      </c>
      <c r="I710">
        <v>35.96</v>
      </c>
      <c r="J710">
        <v>0.25</v>
      </c>
      <c r="K710">
        <v>99.31</v>
      </c>
      <c r="L710">
        <v>89.38</v>
      </c>
      <c r="M710">
        <v>92.39</v>
      </c>
      <c r="N710">
        <v>82</v>
      </c>
      <c r="O710">
        <v>4.79</v>
      </c>
      <c r="P710">
        <v>1662.96</v>
      </c>
      <c r="Q710" s="42">
        <f>Table1[[#This Row],[Steam_Consumed_t]]/Table1[[#This Row],[Production_t]]</f>
        <v>0.13228389947528307</v>
      </c>
      <c r="R710" s="37">
        <f>Table1[[#This Row],[Power_Consumed_kWh]]/Table1[[#This Row],[Production_t]]</f>
        <v>45.925434962717482</v>
      </c>
      <c r="S710" t="str">
        <f>IF(Table1[[#This Row],[Quality_pct]]&lt;96,"Below Spec","Ok")</f>
        <v>Ok</v>
      </c>
      <c r="T710" t="str">
        <f>IF(Table1[Steam_Consumed_t]&gt;$O$4383,"ABNORMAL","NORMAL")</f>
        <v>NORMAL</v>
      </c>
      <c r="U710" t="str">
        <f>IF(Table1[Power_Consumed_kWh]&gt;$P$4383,"ABNORMAL","NORMAL")</f>
        <v>NORMAL</v>
      </c>
      <c r="V710">
        <f>(Table1[[#This Row],[Target_Production_t]]/8)*Table1[[#This Row],[Downtime_hr]]</f>
        <v>4.8821875000000006</v>
      </c>
    </row>
    <row r="711" spans="1:22" x14ac:dyDescent="0.25">
      <c r="A711" s="1">
        <v>45717</v>
      </c>
      <c r="B711" s="1" t="str">
        <f>TEXT(Table1[[#This Row],[Date]],"mm")</f>
        <v>03</v>
      </c>
      <c r="C711" t="s">
        <v>17</v>
      </c>
      <c r="D711" t="s">
        <v>18</v>
      </c>
      <c r="E711">
        <v>45.93</v>
      </c>
      <c r="F711">
        <v>7.26</v>
      </c>
      <c r="G711">
        <v>0.74</v>
      </c>
      <c r="H711">
        <v>38.69</v>
      </c>
      <c r="I711">
        <v>38.07</v>
      </c>
      <c r="J711">
        <v>0.62</v>
      </c>
      <c r="K711">
        <v>98.39</v>
      </c>
      <c r="L711">
        <v>90.75</v>
      </c>
      <c r="M711">
        <v>96.35</v>
      </c>
      <c r="N711">
        <v>86.03</v>
      </c>
      <c r="O711">
        <v>31.84</v>
      </c>
      <c r="P711">
        <v>3101.71</v>
      </c>
      <c r="Q711" s="42">
        <f>Table1[[#This Row],[Steam_Consumed_t]]/Table1[[#This Row],[Production_t]]</f>
        <v>0.82295166709744128</v>
      </c>
      <c r="R711" s="37">
        <f>Table1[[#This Row],[Power_Consumed_kWh]]/Table1[[#This Row],[Production_t]]</f>
        <v>80.16826053243733</v>
      </c>
      <c r="S711" t="str">
        <f>IF(Table1[[#This Row],[Quality_pct]]&lt;96,"Below Spec","Ok")</f>
        <v>Ok</v>
      </c>
      <c r="T711" t="str">
        <f>IF(Table1[Steam_Consumed_t]&gt;$O$4383,"ABNORMAL","NORMAL")</f>
        <v>NORMAL</v>
      </c>
      <c r="U711" t="str">
        <f>IF(Table1[Power_Consumed_kWh]&gt;$P$4383,"ABNORMAL","NORMAL")</f>
        <v>NORMAL</v>
      </c>
      <c r="V711">
        <f>(Table1[[#This Row],[Target_Production_t]]/8)*Table1[[#This Row],[Downtime_hr]]</f>
        <v>4.2485249999999999</v>
      </c>
    </row>
    <row r="712" spans="1:22" x14ac:dyDescent="0.25">
      <c r="A712" s="1">
        <v>45717</v>
      </c>
      <c r="B712" s="1" t="str">
        <f>TEXT(Table1[[#This Row],[Date]],"mm")</f>
        <v>03</v>
      </c>
      <c r="C712" t="s">
        <v>21</v>
      </c>
      <c r="D712" t="s">
        <v>18</v>
      </c>
      <c r="E712">
        <v>41.55</v>
      </c>
      <c r="F712">
        <v>7.42</v>
      </c>
      <c r="G712">
        <v>0.57999999999999996</v>
      </c>
      <c r="H712">
        <v>36.72</v>
      </c>
      <c r="I712">
        <v>35.49</v>
      </c>
      <c r="J712">
        <v>1.23</v>
      </c>
      <c r="K712">
        <v>96.65</v>
      </c>
      <c r="L712">
        <v>92.75</v>
      </c>
      <c r="M712">
        <v>96.34</v>
      </c>
      <c r="N712">
        <v>86.36</v>
      </c>
      <c r="O712">
        <v>54.03</v>
      </c>
      <c r="P712">
        <v>4404.22</v>
      </c>
      <c r="Q712" s="42">
        <f>Table1[[#This Row],[Steam_Consumed_t]]/Table1[[#This Row],[Production_t]]</f>
        <v>1.47140522875817</v>
      </c>
      <c r="R712" s="37">
        <f>Table1[[#This Row],[Power_Consumed_kWh]]/Table1[[#This Row],[Production_t]]</f>
        <v>119.94063180827888</v>
      </c>
      <c r="S712" t="str">
        <f>IF(Table1[[#This Row],[Quality_pct]]&lt;96,"Below Spec","Ok")</f>
        <v>Ok</v>
      </c>
      <c r="T712" t="str">
        <f>IF(Table1[Steam_Consumed_t]&gt;$O$4383,"ABNORMAL","NORMAL")</f>
        <v>ABNORMAL</v>
      </c>
      <c r="U712" t="str">
        <f>IF(Table1[Power_Consumed_kWh]&gt;$P$4383,"ABNORMAL","NORMAL")</f>
        <v>ABNORMAL</v>
      </c>
      <c r="V712">
        <f>(Table1[[#This Row],[Target_Production_t]]/8)*Table1[[#This Row],[Downtime_hr]]</f>
        <v>3.0123749999999996</v>
      </c>
    </row>
    <row r="713" spans="1:22" x14ac:dyDescent="0.25">
      <c r="A713" s="1">
        <v>45717</v>
      </c>
      <c r="B713" s="1" t="str">
        <f>TEXT(Table1[[#This Row],[Date]],"mm")</f>
        <v>03</v>
      </c>
      <c r="C713" t="s">
        <v>22</v>
      </c>
      <c r="D713" t="s">
        <v>19</v>
      </c>
      <c r="E713">
        <v>38.78</v>
      </c>
      <c r="F713">
        <v>7.46</v>
      </c>
      <c r="G713">
        <v>0.54</v>
      </c>
      <c r="H713">
        <v>33.82</v>
      </c>
      <c r="I713">
        <v>33.07</v>
      </c>
      <c r="J713">
        <v>0.74</v>
      </c>
      <c r="K713">
        <v>97.8</v>
      </c>
      <c r="L713">
        <v>93.25</v>
      </c>
      <c r="M713">
        <v>97.64</v>
      </c>
      <c r="N713">
        <v>89.05</v>
      </c>
      <c r="O713">
        <v>38.270000000000003</v>
      </c>
      <c r="P713">
        <v>3307.38</v>
      </c>
      <c r="Q713" s="42">
        <f>Table1[[#This Row],[Steam_Consumed_t]]/Table1[[#This Row],[Production_t]]</f>
        <v>1.1315789473684212</v>
      </c>
      <c r="R713" s="37">
        <f>Table1[[#This Row],[Power_Consumed_kWh]]/Table1[[#This Row],[Production_t]]</f>
        <v>97.793613246599648</v>
      </c>
      <c r="S713" t="str">
        <f>IF(Table1[[#This Row],[Quality_pct]]&lt;96,"Below Spec","Ok")</f>
        <v>Ok</v>
      </c>
      <c r="T713" t="str">
        <f>IF(Table1[Steam_Consumed_t]&gt;$O$4383,"ABNORMAL","NORMAL")</f>
        <v>NORMAL</v>
      </c>
      <c r="U713" t="str">
        <f>IF(Table1[Power_Consumed_kWh]&gt;$P$4383,"ABNORMAL","NORMAL")</f>
        <v>NORMAL</v>
      </c>
      <c r="V713">
        <f>(Table1[[#This Row],[Target_Production_t]]/8)*Table1[[#This Row],[Downtime_hr]]</f>
        <v>2.6176500000000003</v>
      </c>
    </row>
    <row r="714" spans="1:22" x14ac:dyDescent="0.25">
      <c r="A714" s="1">
        <v>45717</v>
      </c>
      <c r="B714" s="1" t="str">
        <f>TEXT(Table1[[#This Row],[Date]],"mm")</f>
        <v>03</v>
      </c>
      <c r="C714" t="s">
        <v>22</v>
      </c>
      <c r="D714" t="s">
        <v>18</v>
      </c>
      <c r="E714">
        <v>39.369999999999997</v>
      </c>
      <c r="F714">
        <v>7.61</v>
      </c>
      <c r="G714">
        <v>0.39</v>
      </c>
      <c r="H714">
        <v>37.43</v>
      </c>
      <c r="I714">
        <v>36.409999999999997</v>
      </c>
      <c r="J714">
        <v>1.03</v>
      </c>
      <c r="K714">
        <v>97.25</v>
      </c>
      <c r="L714">
        <v>95.12</v>
      </c>
      <c r="M714">
        <v>91.69</v>
      </c>
      <c r="N714">
        <v>84.83</v>
      </c>
      <c r="O714">
        <v>40.89</v>
      </c>
      <c r="P714">
        <v>3550.83</v>
      </c>
      <c r="Q714" s="42">
        <f>Table1[[#This Row],[Steam_Consumed_t]]/Table1[[#This Row],[Production_t]]</f>
        <v>1.092439219877104</v>
      </c>
      <c r="R714" s="37">
        <f>Table1[[#This Row],[Power_Consumed_kWh]]/Table1[[#This Row],[Production_t]]</f>
        <v>94.865882981565591</v>
      </c>
      <c r="S714" t="str">
        <f>IF(Table1[[#This Row],[Quality_pct]]&lt;96,"Below Spec","Ok")</f>
        <v>Ok</v>
      </c>
      <c r="T714" t="str">
        <f>IF(Table1[Steam_Consumed_t]&gt;$O$4383,"ABNORMAL","NORMAL")</f>
        <v>NORMAL</v>
      </c>
      <c r="U714" t="str">
        <f>IF(Table1[Power_Consumed_kWh]&gt;$P$4383,"ABNORMAL","NORMAL")</f>
        <v>NORMAL</v>
      </c>
      <c r="V714">
        <f>(Table1[[#This Row],[Target_Production_t]]/8)*Table1[[#This Row],[Downtime_hr]]</f>
        <v>1.9192875</v>
      </c>
    </row>
    <row r="715" spans="1:22" x14ac:dyDescent="0.25">
      <c r="A715" s="1">
        <v>45717</v>
      </c>
      <c r="B715" s="1" t="str">
        <f>TEXT(Table1[[#This Row],[Date]],"mm")</f>
        <v>03</v>
      </c>
      <c r="C715" t="s">
        <v>23</v>
      </c>
      <c r="D715" t="s">
        <v>19</v>
      </c>
      <c r="E715">
        <v>47.39</v>
      </c>
      <c r="F715">
        <v>7.69</v>
      </c>
      <c r="G715">
        <v>0.31</v>
      </c>
      <c r="H715">
        <v>44.69</v>
      </c>
      <c r="I715">
        <v>44.14</v>
      </c>
      <c r="J715">
        <v>0.55000000000000004</v>
      </c>
      <c r="K715">
        <v>98.76</v>
      </c>
      <c r="L715">
        <v>96.12</v>
      </c>
      <c r="M715">
        <v>97.02</v>
      </c>
      <c r="N715">
        <v>92.11</v>
      </c>
      <c r="O715">
        <v>4.92</v>
      </c>
      <c r="P715">
        <v>1853.98</v>
      </c>
      <c r="Q715" s="42">
        <f>Table1[[#This Row],[Steam_Consumed_t]]/Table1[[#This Row],[Production_t]]</f>
        <v>0.11009174311926606</v>
      </c>
      <c r="R715" s="37">
        <f>Table1[[#This Row],[Power_Consumed_kWh]]/Table1[[#This Row],[Production_t]]</f>
        <v>41.485343477287984</v>
      </c>
      <c r="S715" t="str">
        <f>IF(Table1[[#This Row],[Quality_pct]]&lt;96,"Below Spec","Ok")</f>
        <v>Ok</v>
      </c>
      <c r="T715" t="str">
        <f>IF(Table1[Steam_Consumed_t]&gt;$O$4383,"ABNORMAL","NORMAL")</f>
        <v>NORMAL</v>
      </c>
      <c r="U715" t="str">
        <f>IF(Table1[Power_Consumed_kWh]&gt;$P$4383,"ABNORMAL","NORMAL")</f>
        <v>NORMAL</v>
      </c>
      <c r="V715">
        <f>(Table1[[#This Row],[Target_Production_t]]/8)*Table1[[#This Row],[Downtime_hr]]</f>
        <v>1.8363625000000001</v>
      </c>
    </row>
    <row r="716" spans="1:22" x14ac:dyDescent="0.25">
      <c r="A716" s="1">
        <v>45717</v>
      </c>
      <c r="B716" s="1" t="str">
        <f>TEXT(Table1[[#This Row],[Date]],"mm")</f>
        <v>03</v>
      </c>
      <c r="C716" t="s">
        <v>17</v>
      </c>
      <c r="D716" t="s">
        <v>20</v>
      </c>
      <c r="E716">
        <v>43.86</v>
      </c>
      <c r="F716">
        <v>7.7</v>
      </c>
      <c r="G716">
        <v>0.3</v>
      </c>
      <c r="H716">
        <v>41.1</v>
      </c>
      <c r="I716">
        <v>40.53</v>
      </c>
      <c r="J716">
        <v>0.56999999999999995</v>
      </c>
      <c r="K716">
        <v>98.62</v>
      </c>
      <c r="L716">
        <v>96.25</v>
      </c>
      <c r="M716">
        <v>95.8</v>
      </c>
      <c r="N716">
        <v>90.93</v>
      </c>
      <c r="O716">
        <v>32.700000000000003</v>
      </c>
      <c r="P716">
        <v>3227.08</v>
      </c>
      <c r="Q716" s="42">
        <f>Table1[[#This Row],[Steam_Consumed_t]]/Table1[[#This Row],[Production_t]]</f>
        <v>0.79562043795620441</v>
      </c>
      <c r="R716" s="37">
        <f>Table1[[#This Row],[Power_Consumed_kWh]]/Table1[[#This Row],[Production_t]]</f>
        <v>78.517761557177607</v>
      </c>
      <c r="S716" t="str">
        <f>IF(Table1[[#This Row],[Quality_pct]]&lt;96,"Below Spec","Ok")</f>
        <v>Ok</v>
      </c>
      <c r="T716" t="str">
        <f>IF(Table1[Steam_Consumed_t]&gt;$O$4383,"ABNORMAL","NORMAL")</f>
        <v>NORMAL</v>
      </c>
      <c r="U716" t="str">
        <f>IF(Table1[Power_Consumed_kWh]&gt;$P$4383,"ABNORMAL","NORMAL")</f>
        <v>NORMAL</v>
      </c>
      <c r="V716">
        <f>(Table1[[#This Row],[Target_Production_t]]/8)*Table1[[#This Row],[Downtime_hr]]</f>
        <v>1.6447499999999999</v>
      </c>
    </row>
    <row r="717" spans="1:22" x14ac:dyDescent="0.25">
      <c r="A717" s="1">
        <v>45717</v>
      </c>
      <c r="B717" s="1" t="str">
        <f>TEXT(Table1[[#This Row],[Date]],"mm")</f>
        <v>03</v>
      </c>
      <c r="C717" t="s">
        <v>22</v>
      </c>
      <c r="D717" t="s">
        <v>20</v>
      </c>
      <c r="E717">
        <v>37.6</v>
      </c>
      <c r="F717">
        <v>7.75</v>
      </c>
      <c r="G717">
        <v>0.25</v>
      </c>
      <c r="H717">
        <v>33.869999999999997</v>
      </c>
      <c r="I717">
        <v>33.06</v>
      </c>
      <c r="J717">
        <v>0.8</v>
      </c>
      <c r="K717">
        <v>97.63</v>
      </c>
      <c r="L717">
        <v>96.88</v>
      </c>
      <c r="M717">
        <v>93.82</v>
      </c>
      <c r="N717">
        <v>88.73</v>
      </c>
      <c r="O717">
        <v>37.61</v>
      </c>
      <c r="P717">
        <v>3311.13</v>
      </c>
      <c r="Q717" s="42">
        <f>Table1[[#This Row],[Steam_Consumed_t]]/Table1[[#This Row],[Production_t]]</f>
        <v>1.1104222025391202</v>
      </c>
      <c r="R717" s="37">
        <f>Table1[[#This Row],[Power_Consumed_kWh]]/Table1[[#This Row],[Production_t]]</f>
        <v>97.759964570416315</v>
      </c>
      <c r="S717" t="str">
        <f>IF(Table1[[#This Row],[Quality_pct]]&lt;96,"Below Spec","Ok")</f>
        <v>Ok</v>
      </c>
      <c r="T717" t="str">
        <f>IF(Table1[Steam_Consumed_t]&gt;$O$4383,"ABNORMAL","NORMAL")</f>
        <v>NORMAL</v>
      </c>
      <c r="U717" t="str">
        <f>IF(Table1[Power_Consumed_kWh]&gt;$P$4383,"ABNORMAL","NORMAL")</f>
        <v>NORMAL</v>
      </c>
      <c r="V717">
        <f>(Table1[[#This Row],[Target_Production_t]]/8)*Table1[[#This Row],[Downtime_hr]]</f>
        <v>1.175</v>
      </c>
    </row>
    <row r="718" spans="1:22" x14ac:dyDescent="0.25">
      <c r="A718" s="1">
        <v>45717</v>
      </c>
      <c r="B718" s="1" t="str">
        <f>TEXT(Table1[[#This Row],[Date]],"mm")</f>
        <v>03</v>
      </c>
      <c r="C718" t="s">
        <v>21</v>
      </c>
      <c r="D718" t="s">
        <v>19</v>
      </c>
      <c r="E718">
        <v>40.93</v>
      </c>
      <c r="F718">
        <v>7.81</v>
      </c>
      <c r="G718">
        <v>0.19</v>
      </c>
      <c r="H718">
        <v>37.36</v>
      </c>
      <c r="I718">
        <v>36.979999999999997</v>
      </c>
      <c r="J718">
        <v>0.39</v>
      </c>
      <c r="K718">
        <v>98.96</v>
      </c>
      <c r="L718">
        <v>97.62</v>
      </c>
      <c r="M718">
        <v>98.5</v>
      </c>
      <c r="N718">
        <v>95.16</v>
      </c>
      <c r="O718">
        <v>56.38</v>
      </c>
      <c r="P718">
        <v>4308.7299999999996</v>
      </c>
      <c r="Q718" s="42">
        <f>Table1[[#This Row],[Steam_Consumed_t]]/Table1[[#This Row],[Production_t]]</f>
        <v>1.5091006423982871</v>
      </c>
      <c r="R718" s="37">
        <f>Table1[[#This Row],[Power_Consumed_kWh]]/Table1[[#This Row],[Production_t]]</f>
        <v>115.33003211991434</v>
      </c>
      <c r="S718" t="str">
        <f>IF(Table1[[#This Row],[Quality_pct]]&lt;96,"Below Spec","Ok")</f>
        <v>Ok</v>
      </c>
      <c r="T718" t="str">
        <f>IF(Table1[Steam_Consumed_t]&gt;$O$4383,"ABNORMAL","NORMAL")</f>
        <v>ABNORMAL</v>
      </c>
      <c r="U718" t="str">
        <f>IF(Table1[Power_Consumed_kWh]&gt;$P$4383,"ABNORMAL","NORMAL")</f>
        <v>ABNORMAL</v>
      </c>
      <c r="V718">
        <f>(Table1[[#This Row],[Target_Production_t]]/8)*Table1[[#This Row],[Downtime_hr]]</f>
        <v>0.97208749999999999</v>
      </c>
    </row>
    <row r="719" spans="1:22" x14ac:dyDescent="0.25">
      <c r="A719" s="1">
        <v>45717</v>
      </c>
      <c r="B719" s="1" t="str">
        <f>TEXT(Table1[[#This Row],[Date]],"mm")</f>
        <v>03</v>
      </c>
      <c r="C719" t="s">
        <v>23</v>
      </c>
      <c r="D719" t="s">
        <v>18</v>
      </c>
      <c r="E719">
        <v>48.12</v>
      </c>
      <c r="F719">
        <v>7.85</v>
      </c>
      <c r="G719">
        <v>0.15</v>
      </c>
      <c r="H719">
        <v>44.1</v>
      </c>
      <c r="I719">
        <v>43</v>
      </c>
      <c r="J719">
        <v>1.1000000000000001</v>
      </c>
      <c r="K719">
        <v>97.51</v>
      </c>
      <c r="L719">
        <v>98.12</v>
      </c>
      <c r="M719">
        <v>97.72</v>
      </c>
      <c r="N719">
        <v>93.5</v>
      </c>
      <c r="O719">
        <v>4.63</v>
      </c>
      <c r="P719">
        <v>1836.85</v>
      </c>
      <c r="Q719" s="42">
        <f>Table1[[#This Row],[Steam_Consumed_t]]/Table1[[#This Row],[Production_t]]</f>
        <v>0.10498866213151926</v>
      </c>
      <c r="R719" s="37">
        <f>Table1[[#This Row],[Power_Consumed_kWh]]/Table1[[#This Row],[Production_t]]</f>
        <v>41.651927437641717</v>
      </c>
      <c r="S719" t="str">
        <f>IF(Table1[[#This Row],[Quality_pct]]&lt;96,"Below Spec","Ok")</f>
        <v>Ok</v>
      </c>
      <c r="T719" t="str">
        <f>IF(Table1[Steam_Consumed_t]&gt;$O$4383,"ABNORMAL","NORMAL")</f>
        <v>NORMAL</v>
      </c>
      <c r="U719" t="str">
        <f>IF(Table1[Power_Consumed_kWh]&gt;$P$4383,"ABNORMAL","NORMAL")</f>
        <v>NORMAL</v>
      </c>
      <c r="V719">
        <f>(Table1[[#This Row],[Target_Production_t]]/8)*Table1[[#This Row],[Downtime_hr]]</f>
        <v>0.90224999999999989</v>
      </c>
    </row>
    <row r="720" spans="1:22" x14ac:dyDescent="0.25">
      <c r="A720" s="1">
        <v>45717</v>
      </c>
      <c r="B720" s="1" t="str">
        <f>TEXT(Table1[[#This Row],[Date]],"mm")</f>
        <v>03</v>
      </c>
      <c r="C720" t="s">
        <v>17</v>
      </c>
      <c r="D720" t="s">
        <v>19</v>
      </c>
      <c r="E720">
        <v>45.24</v>
      </c>
      <c r="F720">
        <v>7.89</v>
      </c>
      <c r="G720">
        <v>0.11</v>
      </c>
      <c r="H720">
        <v>42.6</v>
      </c>
      <c r="I720">
        <v>41.65</v>
      </c>
      <c r="J720">
        <v>0.95</v>
      </c>
      <c r="K720">
        <v>97.76</v>
      </c>
      <c r="L720">
        <v>98.62</v>
      </c>
      <c r="M720">
        <v>91.22</v>
      </c>
      <c r="N720">
        <v>87.95</v>
      </c>
      <c r="O720">
        <v>35.36</v>
      </c>
      <c r="P720">
        <v>3549.99</v>
      </c>
      <c r="Q720" s="42">
        <f>Table1[[#This Row],[Steam_Consumed_t]]/Table1[[#This Row],[Production_t]]</f>
        <v>0.83004694835680748</v>
      </c>
      <c r="R720" s="37">
        <f>Table1[[#This Row],[Power_Consumed_kWh]]/Table1[[#This Row],[Production_t]]</f>
        <v>83.333098591549287</v>
      </c>
      <c r="S720" t="str">
        <f>IF(Table1[[#This Row],[Quality_pct]]&lt;96,"Below Spec","Ok")</f>
        <v>Ok</v>
      </c>
      <c r="T720" t="str">
        <f>IF(Table1[Steam_Consumed_t]&gt;$O$4383,"ABNORMAL","NORMAL")</f>
        <v>NORMAL</v>
      </c>
      <c r="U720" t="str">
        <f>IF(Table1[Power_Consumed_kWh]&gt;$P$4383,"ABNORMAL","NORMAL")</f>
        <v>NORMAL</v>
      </c>
      <c r="V720">
        <f>(Table1[[#This Row],[Target_Production_t]]/8)*Table1[[#This Row],[Downtime_hr]]</f>
        <v>0.62204999999999999</v>
      </c>
    </row>
    <row r="721" spans="1:22" x14ac:dyDescent="0.25">
      <c r="A721" s="1">
        <v>45717</v>
      </c>
      <c r="B721" s="1" t="str">
        <f>TEXT(Table1[[#This Row],[Date]],"mm")</f>
        <v>03</v>
      </c>
      <c r="C721" t="s">
        <v>21</v>
      </c>
      <c r="D721" t="s">
        <v>20</v>
      </c>
      <c r="E721">
        <v>39.68</v>
      </c>
      <c r="F721">
        <v>7.96</v>
      </c>
      <c r="G721">
        <v>0.04</v>
      </c>
      <c r="H721">
        <v>38.81</v>
      </c>
      <c r="I721">
        <v>38.450000000000003</v>
      </c>
      <c r="J721">
        <v>0.36</v>
      </c>
      <c r="K721">
        <v>99.07</v>
      </c>
      <c r="L721">
        <v>99.5</v>
      </c>
      <c r="M721">
        <v>92.88</v>
      </c>
      <c r="N721">
        <v>91.56</v>
      </c>
      <c r="O721">
        <v>54.43</v>
      </c>
      <c r="P721">
        <v>4524.3599999999997</v>
      </c>
      <c r="Q721" s="42">
        <f>Table1[[#This Row],[Steam_Consumed_t]]/Table1[[#This Row],[Production_t]]</f>
        <v>1.4024735892811131</v>
      </c>
      <c r="R721" s="37">
        <f>Table1[[#This Row],[Power_Consumed_kWh]]/Table1[[#This Row],[Production_t]]</f>
        <v>116.57717083225971</v>
      </c>
      <c r="S721" t="str">
        <f>IF(Table1[[#This Row],[Quality_pct]]&lt;96,"Below Spec","Ok")</f>
        <v>Ok</v>
      </c>
      <c r="T721" t="str">
        <f>IF(Table1[Steam_Consumed_t]&gt;$O$4383,"ABNORMAL","NORMAL")</f>
        <v>ABNORMAL</v>
      </c>
      <c r="U721" t="str">
        <f>IF(Table1[Power_Consumed_kWh]&gt;$P$4383,"ABNORMAL","NORMAL")</f>
        <v>ABNORMAL</v>
      </c>
      <c r="V721">
        <f>(Table1[[#This Row],[Target_Production_t]]/8)*Table1[[#This Row],[Downtime_hr]]</f>
        <v>0.19839999999999999</v>
      </c>
    </row>
    <row r="722" spans="1:22" x14ac:dyDescent="0.25">
      <c r="A722" s="1">
        <v>45718</v>
      </c>
      <c r="B722" s="1" t="str">
        <f>TEXT(Table1[[#This Row],[Date]],"mm")</f>
        <v>03</v>
      </c>
      <c r="C722" t="s">
        <v>17</v>
      </c>
      <c r="D722" t="s">
        <v>20</v>
      </c>
      <c r="E722">
        <v>42.71</v>
      </c>
      <c r="F722">
        <v>5.79</v>
      </c>
      <c r="G722">
        <v>2.21</v>
      </c>
      <c r="H722">
        <v>30.13</v>
      </c>
      <c r="I722">
        <v>29.99</v>
      </c>
      <c r="J722">
        <v>0.14000000000000001</v>
      </c>
      <c r="K722">
        <v>99.55</v>
      </c>
      <c r="L722">
        <v>72.38</v>
      </c>
      <c r="M722">
        <v>98.12</v>
      </c>
      <c r="N722">
        <v>70.69</v>
      </c>
      <c r="O722">
        <v>25.24</v>
      </c>
      <c r="P722">
        <v>2363.48</v>
      </c>
      <c r="Q722" s="42">
        <f>Table1[[#This Row],[Steam_Consumed_t]]/Table1[[#This Row],[Production_t]]</f>
        <v>0.83770328576169928</v>
      </c>
      <c r="R722" s="37">
        <f>Table1[[#This Row],[Power_Consumed_kWh]]/Table1[[#This Row],[Production_t]]</f>
        <v>78.44274809160305</v>
      </c>
      <c r="S722" t="str">
        <f>IF(Table1[[#This Row],[Quality_pct]]&lt;96,"Below Spec","Ok")</f>
        <v>Ok</v>
      </c>
      <c r="T722" t="str">
        <f>IF(Table1[Steam_Consumed_t]&gt;$O$4383,"ABNORMAL","NORMAL")</f>
        <v>NORMAL</v>
      </c>
      <c r="U722" t="str">
        <f>IF(Table1[Power_Consumed_kWh]&gt;$P$4383,"ABNORMAL","NORMAL")</f>
        <v>NORMAL</v>
      </c>
      <c r="V722">
        <f>(Table1[[#This Row],[Target_Production_t]]/8)*Table1[[#This Row],[Downtime_hr]]</f>
        <v>11.7986375</v>
      </c>
    </row>
    <row r="723" spans="1:22" x14ac:dyDescent="0.25">
      <c r="A723" s="1">
        <v>45718</v>
      </c>
      <c r="B723" s="1" t="str">
        <f>TEXT(Table1[[#This Row],[Date]],"mm")</f>
        <v>03</v>
      </c>
      <c r="C723" t="s">
        <v>21</v>
      </c>
      <c r="D723" t="s">
        <v>20</v>
      </c>
      <c r="E723">
        <v>38.64</v>
      </c>
      <c r="F723">
        <v>6.8</v>
      </c>
      <c r="G723">
        <v>1.2</v>
      </c>
      <c r="H723">
        <v>30.68</v>
      </c>
      <c r="I723">
        <v>30.2</v>
      </c>
      <c r="J723">
        <v>0.48</v>
      </c>
      <c r="K723">
        <v>98.44</v>
      </c>
      <c r="L723">
        <v>85</v>
      </c>
      <c r="M723">
        <v>95.03</v>
      </c>
      <c r="N723">
        <v>79.510000000000005</v>
      </c>
      <c r="O723">
        <v>43.74</v>
      </c>
      <c r="P723">
        <v>3421.94</v>
      </c>
      <c r="Q723" s="42">
        <f>Table1[[#This Row],[Steam_Consumed_t]]/Table1[[#This Row],[Production_t]]</f>
        <v>1.4256844850065189</v>
      </c>
      <c r="R723" s="37">
        <f>Table1[[#This Row],[Power_Consumed_kWh]]/Table1[[#This Row],[Production_t]]</f>
        <v>111.53650586701434</v>
      </c>
      <c r="S723" t="str">
        <f>IF(Table1[[#This Row],[Quality_pct]]&lt;96,"Below Spec","Ok")</f>
        <v>Ok</v>
      </c>
      <c r="T723" t="str">
        <f>IF(Table1[Steam_Consumed_t]&gt;$O$4383,"ABNORMAL","NORMAL")</f>
        <v>NORMAL</v>
      </c>
      <c r="U723" t="str">
        <f>IF(Table1[Power_Consumed_kWh]&gt;$P$4383,"ABNORMAL","NORMAL")</f>
        <v>NORMAL</v>
      </c>
      <c r="V723">
        <f>(Table1[[#This Row],[Target_Production_t]]/8)*Table1[[#This Row],[Downtime_hr]]</f>
        <v>5.7960000000000003</v>
      </c>
    </row>
    <row r="724" spans="1:22" x14ac:dyDescent="0.25">
      <c r="A724" s="1">
        <v>45718</v>
      </c>
      <c r="B724" s="1" t="str">
        <f>TEXT(Table1[[#This Row],[Date]],"mm")</f>
        <v>03</v>
      </c>
      <c r="C724" t="s">
        <v>21</v>
      </c>
      <c r="D724" t="s">
        <v>19</v>
      </c>
      <c r="E724">
        <v>39.86</v>
      </c>
      <c r="F724">
        <v>7.41</v>
      </c>
      <c r="G724">
        <v>0.59</v>
      </c>
      <c r="H724">
        <v>37.07</v>
      </c>
      <c r="I724">
        <v>36.270000000000003</v>
      </c>
      <c r="J724">
        <v>0.8</v>
      </c>
      <c r="K724">
        <v>97.84</v>
      </c>
      <c r="L724">
        <v>92.62</v>
      </c>
      <c r="M724">
        <v>94.62</v>
      </c>
      <c r="N724">
        <v>85.75</v>
      </c>
      <c r="O724">
        <v>52.28</v>
      </c>
      <c r="P724">
        <v>4230.66</v>
      </c>
      <c r="Q724" s="42">
        <f>Table1[[#This Row],[Steam_Consumed_t]]/Table1[[#This Row],[Production_t]]</f>
        <v>1.4103048287024549</v>
      </c>
      <c r="R724" s="37">
        <f>Table1[[#This Row],[Power_Consumed_kWh]]/Table1[[#This Row],[Production_t]]</f>
        <v>114.12624763960075</v>
      </c>
      <c r="S724" t="str">
        <f>IF(Table1[[#This Row],[Quality_pct]]&lt;96,"Below Spec","Ok")</f>
        <v>Ok</v>
      </c>
      <c r="T724" t="str">
        <f>IF(Table1[Steam_Consumed_t]&gt;$O$4383,"ABNORMAL","NORMAL")</f>
        <v>ABNORMAL</v>
      </c>
      <c r="U724" t="str">
        <f>IF(Table1[Power_Consumed_kWh]&gt;$P$4383,"ABNORMAL","NORMAL")</f>
        <v>ABNORMAL</v>
      </c>
      <c r="V724">
        <f>(Table1[[#This Row],[Target_Production_t]]/8)*Table1[[#This Row],[Downtime_hr]]</f>
        <v>2.9396749999999998</v>
      </c>
    </row>
    <row r="725" spans="1:22" x14ac:dyDescent="0.25">
      <c r="A725" s="1">
        <v>45718</v>
      </c>
      <c r="B725" s="1" t="str">
        <f>TEXT(Table1[[#This Row],[Date]],"mm")</f>
        <v>03</v>
      </c>
      <c r="C725" t="s">
        <v>22</v>
      </c>
      <c r="D725" t="s">
        <v>19</v>
      </c>
      <c r="E725">
        <v>37.76</v>
      </c>
      <c r="F725">
        <v>7.42</v>
      </c>
      <c r="G725">
        <v>0.57999999999999996</v>
      </c>
      <c r="H725">
        <v>31.38</v>
      </c>
      <c r="I725">
        <v>30.76</v>
      </c>
      <c r="J725">
        <v>0.62</v>
      </c>
      <c r="K725">
        <v>98.02</v>
      </c>
      <c r="L725">
        <v>92.75</v>
      </c>
      <c r="M725">
        <v>90.07</v>
      </c>
      <c r="N725">
        <v>81.89</v>
      </c>
      <c r="O725">
        <v>35.33</v>
      </c>
      <c r="P725">
        <v>3048.7</v>
      </c>
      <c r="Q725" s="42">
        <f>Table1[[#This Row],[Steam_Consumed_t]]/Table1[[#This Row],[Production_t]]</f>
        <v>1.1258763543658381</v>
      </c>
      <c r="R725" s="37">
        <f>Table1[[#This Row],[Power_Consumed_kWh]]/Table1[[#This Row],[Production_t]]</f>
        <v>97.15423836838751</v>
      </c>
      <c r="S725" t="str">
        <f>IF(Table1[[#This Row],[Quality_pct]]&lt;96,"Below Spec","Ok")</f>
        <v>Ok</v>
      </c>
      <c r="T725" t="str">
        <f>IF(Table1[Steam_Consumed_t]&gt;$O$4383,"ABNORMAL","NORMAL")</f>
        <v>NORMAL</v>
      </c>
      <c r="U725" t="str">
        <f>IF(Table1[Power_Consumed_kWh]&gt;$P$4383,"ABNORMAL","NORMAL")</f>
        <v>NORMAL</v>
      </c>
      <c r="V725">
        <f>(Table1[[#This Row],[Target_Production_t]]/8)*Table1[[#This Row],[Downtime_hr]]</f>
        <v>2.7375999999999996</v>
      </c>
    </row>
    <row r="726" spans="1:22" x14ac:dyDescent="0.25">
      <c r="A726" s="1">
        <v>45718</v>
      </c>
      <c r="B726" s="1" t="str">
        <f>TEXT(Table1[[#This Row],[Date]],"mm")</f>
        <v>03</v>
      </c>
      <c r="C726" t="s">
        <v>23</v>
      </c>
      <c r="D726" t="s">
        <v>18</v>
      </c>
      <c r="E726">
        <v>46.85</v>
      </c>
      <c r="F726">
        <v>7.43</v>
      </c>
      <c r="G726">
        <v>0.56999999999999995</v>
      </c>
      <c r="H726">
        <v>41.39</v>
      </c>
      <c r="I726">
        <v>41.06</v>
      </c>
      <c r="J726">
        <v>0.32</v>
      </c>
      <c r="K726">
        <v>99.22</v>
      </c>
      <c r="L726">
        <v>92.88</v>
      </c>
      <c r="M726">
        <v>91.61</v>
      </c>
      <c r="N726">
        <v>84.42</v>
      </c>
      <c r="O726">
        <v>2.85</v>
      </c>
      <c r="P726">
        <v>1779.26</v>
      </c>
      <c r="Q726" s="42">
        <f>Table1[[#This Row],[Steam_Consumed_t]]/Table1[[#This Row],[Production_t]]</f>
        <v>6.8857211886929212E-2</v>
      </c>
      <c r="R726" s="37">
        <f>Table1[[#This Row],[Power_Consumed_kWh]]/Table1[[#This Row],[Production_t]]</f>
        <v>42.987678183136019</v>
      </c>
      <c r="S726" t="str">
        <f>IF(Table1[[#This Row],[Quality_pct]]&lt;96,"Below Spec","Ok")</f>
        <v>Ok</v>
      </c>
      <c r="T726" t="str">
        <f>IF(Table1[Steam_Consumed_t]&gt;$O$4383,"ABNORMAL","NORMAL")</f>
        <v>NORMAL</v>
      </c>
      <c r="U726" t="str">
        <f>IF(Table1[Power_Consumed_kWh]&gt;$P$4383,"ABNORMAL","NORMAL")</f>
        <v>NORMAL</v>
      </c>
      <c r="V726">
        <f>(Table1[[#This Row],[Target_Production_t]]/8)*Table1[[#This Row],[Downtime_hr]]</f>
        <v>3.3380624999999999</v>
      </c>
    </row>
    <row r="727" spans="1:22" x14ac:dyDescent="0.25">
      <c r="A727" s="1">
        <v>45718</v>
      </c>
      <c r="B727" s="1" t="str">
        <f>TEXT(Table1[[#This Row],[Date]],"mm")</f>
        <v>03</v>
      </c>
      <c r="C727" t="s">
        <v>21</v>
      </c>
      <c r="D727" t="s">
        <v>18</v>
      </c>
      <c r="E727">
        <v>40.46</v>
      </c>
      <c r="F727">
        <v>7.49</v>
      </c>
      <c r="G727">
        <v>0.51</v>
      </c>
      <c r="H727">
        <v>33.93</v>
      </c>
      <c r="I727">
        <v>33.93</v>
      </c>
      <c r="J727">
        <v>0</v>
      </c>
      <c r="K727">
        <v>100</v>
      </c>
      <c r="L727">
        <v>93.62</v>
      </c>
      <c r="M727">
        <v>99.88</v>
      </c>
      <c r="N727">
        <v>93.51</v>
      </c>
      <c r="O727">
        <v>49.52</v>
      </c>
      <c r="P727">
        <v>3995</v>
      </c>
      <c r="Q727" s="42">
        <f>Table1[[#This Row],[Steam_Consumed_t]]/Table1[[#This Row],[Production_t]]</f>
        <v>1.4594753905098734</v>
      </c>
      <c r="R727" s="37">
        <f>Table1[[#This Row],[Power_Consumed_kWh]]/Table1[[#This Row],[Production_t]]</f>
        <v>117.74241084585913</v>
      </c>
      <c r="S727" t="str">
        <f>IF(Table1[[#This Row],[Quality_pct]]&lt;96,"Below Spec","Ok")</f>
        <v>Ok</v>
      </c>
      <c r="T727" t="str">
        <f>IF(Table1[Steam_Consumed_t]&gt;$O$4383,"ABNORMAL","NORMAL")</f>
        <v>NORMAL</v>
      </c>
      <c r="U727" t="str">
        <f>IF(Table1[Power_Consumed_kWh]&gt;$P$4383,"ABNORMAL","NORMAL")</f>
        <v>NORMAL</v>
      </c>
      <c r="V727">
        <f>(Table1[[#This Row],[Target_Production_t]]/8)*Table1[[#This Row],[Downtime_hr]]</f>
        <v>2.5793250000000003</v>
      </c>
    </row>
    <row r="728" spans="1:22" x14ac:dyDescent="0.25">
      <c r="A728" s="1">
        <v>45718</v>
      </c>
      <c r="B728" s="1" t="str">
        <f>TEXT(Table1[[#This Row],[Date]],"mm")</f>
        <v>03</v>
      </c>
      <c r="C728" t="s">
        <v>22</v>
      </c>
      <c r="D728" t="s">
        <v>18</v>
      </c>
      <c r="E728">
        <v>38.33</v>
      </c>
      <c r="F728">
        <v>7.51</v>
      </c>
      <c r="G728">
        <v>0.49</v>
      </c>
      <c r="H728">
        <v>34.24</v>
      </c>
      <c r="I728">
        <v>33.479999999999997</v>
      </c>
      <c r="J728">
        <v>0.76</v>
      </c>
      <c r="K728">
        <v>97.78</v>
      </c>
      <c r="L728">
        <v>93.88</v>
      </c>
      <c r="M728">
        <v>92.93</v>
      </c>
      <c r="N728">
        <v>85.31</v>
      </c>
      <c r="O728">
        <v>37.5</v>
      </c>
      <c r="P728">
        <v>3348.01</v>
      </c>
      <c r="Q728" s="42">
        <f>Table1[[#This Row],[Steam_Consumed_t]]/Table1[[#This Row],[Production_t]]</f>
        <v>1.0952102803738317</v>
      </c>
      <c r="R728" s="37">
        <f>Table1[[#This Row],[Power_Consumed_kWh]]/Table1[[#This Row],[Production_t]]</f>
        <v>97.780665887850475</v>
      </c>
      <c r="S728" t="str">
        <f>IF(Table1[[#This Row],[Quality_pct]]&lt;96,"Below Spec","Ok")</f>
        <v>Ok</v>
      </c>
      <c r="T728" t="str">
        <f>IF(Table1[Steam_Consumed_t]&gt;$O$4383,"ABNORMAL","NORMAL")</f>
        <v>NORMAL</v>
      </c>
      <c r="U728" t="str">
        <f>IF(Table1[Power_Consumed_kWh]&gt;$P$4383,"ABNORMAL","NORMAL")</f>
        <v>NORMAL</v>
      </c>
      <c r="V728">
        <f>(Table1[[#This Row],[Target_Production_t]]/8)*Table1[[#This Row],[Downtime_hr]]</f>
        <v>2.3477124999999996</v>
      </c>
    </row>
    <row r="729" spans="1:22" x14ac:dyDescent="0.25">
      <c r="A729" s="1">
        <v>45718</v>
      </c>
      <c r="B729" s="1" t="str">
        <f>TEXT(Table1[[#This Row],[Date]],"mm")</f>
        <v>03</v>
      </c>
      <c r="C729" t="s">
        <v>22</v>
      </c>
      <c r="D729" t="s">
        <v>20</v>
      </c>
      <c r="E729">
        <v>36.61</v>
      </c>
      <c r="F729">
        <v>7.66</v>
      </c>
      <c r="G729">
        <v>0.34</v>
      </c>
      <c r="H729">
        <v>35.07</v>
      </c>
      <c r="I729">
        <v>33.74</v>
      </c>
      <c r="J729">
        <v>1.34</v>
      </c>
      <c r="K729">
        <v>96.19</v>
      </c>
      <c r="L729">
        <v>95.75</v>
      </c>
      <c r="M729">
        <v>89.98</v>
      </c>
      <c r="N729">
        <v>82.88</v>
      </c>
      <c r="O729">
        <v>40.36</v>
      </c>
      <c r="P729">
        <v>3438.47</v>
      </c>
      <c r="Q729" s="42">
        <f>Table1[[#This Row],[Steam_Consumed_t]]/Table1[[#This Row],[Production_t]]</f>
        <v>1.1508411747932705</v>
      </c>
      <c r="R729" s="37">
        <f>Table1[[#This Row],[Power_Consumed_kWh]]/Table1[[#This Row],[Production_t]]</f>
        <v>98.045908183632733</v>
      </c>
      <c r="S729" t="str">
        <f>IF(Table1[[#This Row],[Quality_pct]]&lt;96,"Below Spec","Ok")</f>
        <v>Ok</v>
      </c>
      <c r="T729" t="str">
        <f>IF(Table1[Steam_Consumed_t]&gt;$O$4383,"ABNORMAL","NORMAL")</f>
        <v>NORMAL</v>
      </c>
      <c r="U729" t="str">
        <f>IF(Table1[Power_Consumed_kWh]&gt;$P$4383,"ABNORMAL","NORMAL")</f>
        <v>NORMAL</v>
      </c>
      <c r="V729">
        <f>(Table1[[#This Row],[Target_Production_t]]/8)*Table1[[#This Row],[Downtime_hr]]</f>
        <v>1.555925</v>
      </c>
    </row>
    <row r="730" spans="1:22" x14ac:dyDescent="0.25">
      <c r="A730" s="1">
        <v>45718</v>
      </c>
      <c r="B730" s="1" t="str">
        <f>TEXT(Table1[[#This Row],[Date]],"mm")</f>
        <v>03</v>
      </c>
      <c r="C730" t="s">
        <v>23</v>
      </c>
      <c r="D730" t="s">
        <v>20</v>
      </c>
      <c r="E730">
        <v>44.74</v>
      </c>
      <c r="F730">
        <v>7.8</v>
      </c>
      <c r="G730">
        <v>0.2</v>
      </c>
      <c r="H730">
        <v>42.09</v>
      </c>
      <c r="I730">
        <v>41.61</v>
      </c>
      <c r="J730">
        <v>0.48</v>
      </c>
      <c r="K730">
        <v>98.85</v>
      </c>
      <c r="L730">
        <v>97.5</v>
      </c>
      <c r="M730">
        <v>94.24</v>
      </c>
      <c r="N730">
        <v>90.83</v>
      </c>
      <c r="O730">
        <v>5.49</v>
      </c>
      <c r="P730">
        <v>1649.49</v>
      </c>
      <c r="Q730" s="42">
        <f>Table1[[#This Row],[Steam_Consumed_t]]/Table1[[#This Row],[Production_t]]</f>
        <v>0.13043478260869565</v>
      </c>
      <c r="R730" s="37">
        <f>Table1[[#This Row],[Power_Consumed_kWh]]/Table1[[#This Row],[Production_t]]</f>
        <v>39.189593727726297</v>
      </c>
      <c r="S730" t="str">
        <f>IF(Table1[[#This Row],[Quality_pct]]&lt;96,"Below Spec","Ok")</f>
        <v>Ok</v>
      </c>
      <c r="T730" t="str">
        <f>IF(Table1[Steam_Consumed_t]&gt;$O$4383,"ABNORMAL","NORMAL")</f>
        <v>NORMAL</v>
      </c>
      <c r="U730" t="str">
        <f>IF(Table1[Power_Consumed_kWh]&gt;$P$4383,"ABNORMAL","NORMAL")</f>
        <v>NORMAL</v>
      </c>
      <c r="V730">
        <f>(Table1[[#This Row],[Target_Production_t]]/8)*Table1[[#This Row],[Downtime_hr]]</f>
        <v>1.1185</v>
      </c>
    </row>
    <row r="731" spans="1:22" x14ac:dyDescent="0.25">
      <c r="A731" s="1">
        <v>45718</v>
      </c>
      <c r="B731" s="1" t="str">
        <f>TEXT(Table1[[#This Row],[Date]],"mm")</f>
        <v>03</v>
      </c>
      <c r="C731" t="s">
        <v>17</v>
      </c>
      <c r="D731" t="s">
        <v>18</v>
      </c>
      <c r="E731">
        <v>44.72</v>
      </c>
      <c r="F731">
        <v>7.82</v>
      </c>
      <c r="G731">
        <v>0.18</v>
      </c>
      <c r="H731">
        <v>36.69</v>
      </c>
      <c r="I731">
        <v>35.840000000000003</v>
      </c>
      <c r="J731">
        <v>0.85</v>
      </c>
      <c r="K731">
        <v>97.68</v>
      </c>
      <c r="L731">
        <v>97.75</v>
      </c>
      <c r="M731">
        <v>92.44</v>
      </c>
      <c r="N731">
        <v>88.26</v>
      </c>
      <c r="O731">
        <v>28.91</v>
      </c>
      <c r="P731">
        <v>2917.3</v>
      </c>
      <c r="Q731" s="42">
        <f>Table1[[#This Row],[Steam_Consumed_t]]/Table1[[#This Row],[Production_t]]</f>
        <v>0.78795312074134649</v>
      </c>
      <c r="R731" s="37">
        <f>Table1[[#This Row],[Power_Consumed_kWh]]/Table1[[#This Row],[Production_t]]</f>
        <v>79.512128645407472</v>
      </c>
      <c r="S731" t="str">
        <f>IF(Table1[[#This Row],[Quality_pct]]&lt;96,"Below Spec","Ok")</f>
        <v>Ok</v>
      </c>
      <c r="T731" t="str">
        <f>IF(Table1[Steam_Consumed_t]&gt;$O$4383,"ABNORMAL","NORMAL")</f>
        <v>NORMAL</v>
      </c>
      <c r="U731" t="str">
        <f>IF(Table1[Power_Consumed_kWh]&gt;$P$4383,"ABNORMAL","NORMAL")</f>
        <v>NORMAL</v>
      </c>
      <c r="V731">
        <f>(Table1[[#This Row],[Target_Production_t]]/8)*Table1[[#This Row],[Downtime_hr]]</f>
        <v>1.0062</v>
      </c>
    </row>
    <row r="732" spans="1:22" x14ac:dyDescent="0.25">
      <c r="A732" s="1">
        <v>45718</v>
      </c>
      <c r="B732" s="1" t="str">
        <f>TEXT(Table1[[#This Row],[Date]],"mm")</f>
        <v>03</v>
      </c>
      <c r="C732" t="s">
        <v>17</v>
      </c>
      <c r="D732" t="s">
        <v>19</v>
      </c>
      <c r="E732">
        <v>44.05</v>
      </c>
      <c r="F732">
        <v>7.84</v>
      </c>
      <c r="G732">
        <v>0.16</v>
      </c>
      <c r="H732">
        <v>39.78</v>
      </c>
      <c r="I732">
        <v>39.24</v>
      </c>
      <c r="J732">
        <v>0.53</v>
      </c>
      <c r="K732">
        <v>98.66</v>
      </c>
      <c r="L732">
        <v>98</v>
      </c>
      <c r="M732">
        <v>97.67</v>
      </c>
      <c r="N732">
        <v>94.43</v>
      </c>
      <c r="O732">
        <v>34.43</v>
      </c>
      <c r="P732">
        <v>3281.75</v>
      </c>
      <c r="Q732" s="42">
        <f>Table1[[#This Row],[Steam_Consumed_t]]/Table1[[#This Row],[Production_t]]</f>
        <v>0.8655103066867772</v>
      </c>
      <c r="R732" s="37">
        <f>Table1[[#This Row],[Power_Consumed_kWh]]/Table1[[#This Row],[Production_t]]</f>
        <v>82.497486173956759</v>
      </c>
      <c r="S732" t="str">
        <f>IF(Table1[[#This Row],[Quality_pct]]&lt;96,"Below Spec","Ok")</f>
        <v>Ok</v>
      </c>
      <c r="T732" t="str">
        <f>IF(Table1[Steam_Consumed_t]&gt;$O$4383,"ABNORMAL","NORMAL")</f>
        <v>NORMAL</v>
      </c>
      <c r="U732" t="str">
        <f>IF(Table1[Power_Consumed_kWh]&gt;$P$4383,"ABNORMAL","NORMAL")</f>
        <v>NORMAL</v>
      </c>
      <c r="V732">
        <f>(Table1[[#This Row],[Target_Production_t]]/8)*Table1[[#This Row],[Downtime_hr]]</f>
        <v>0.88100000000000001</v>
      </c>
    </row>
    <row r="733" spans="1:22" x14ac:dyDescent="0.25">
      <c r="A733" s="1">
        <v>45718</v>
      </c>
      <c r="B733" s="1" t="str">
        <f>TEXT(Table1[[#This Row],[Date]],"mm")</f>
        <v>03</v>
      </c>
      <c r="C733" t="s">
        <v>23</v>
      </c>
      <c r="D733" t="s">
        <v>19</v>
      </c>
      <c r="E733">
        <v>46.15</v>
      </c>
      <c r="F733">
        <v>7.88</v>
      </c>
      <c r="G733">
        <v>0.12</v>
      </c>
      <c r="H733">
        <v>42.57</v>
      </c>
      <c r="I733">
        <v>42.07</v>
      </c>
      <c r="J733">
        <v>0.5</v>
      </c>
      <c r="K733">
        <v>98.82</v>
      </c>
      <c r="L733">
        <v>98.5</v>
      </c>
      <c r="M733">
        <v>97.04</v>
      </c>
      <c r="N733">
        <v>94.46</v>
      </c>
      <c r="O733">
        <v>7.24</v>
      </c>
      <c r="P733">
        <v>1745.84</v>
      </c>
      <c r="Q733" s="42">
        <f>Table1[[#This Row],[Steam_Consumed_t]]/Table1[[#This Row],[Production_t]]</f>
        <v>0.17007282123561193</v>
      </c>
      <c r="R733" s="37">
        <f>Table1[[#This Row],[Power_Consumed_kWh]]/Table1[[#This Row],[Production_t]]</f>
        <v>41.011040638947613</v>
      </c>
      <c r="S733" t="str">
        <f>IF(Table1[[#This Row],[Quality_pct]]&lt;96,"Below Spec","Ok")</f>
        <v>Ok</v>
      </c>
      <c r="T733" t="str">
        <f>IF(Table1[Steam_Consumed_t]&gt;$O$4383,"ABNORMAL","NORMAL")</f>
        <v>NORMAL</v>
      </c>
      <c r="U733" t="str">
        <f>IF(Table1[Power_Consumed_kWh]&gt;$P$4383,"ABNORMAL","NORMAL")</f>
        <v>NORMAL</v>
      </c>
      <c r="V733">
        <f>(Table1[[#This Row],[Target_Production_t]]/8)*Table1[[#This Row],[Downtime_hr]]</f>
        <v>0.69224999999999992</v>
      </c>
    </row>
    <row r="734" spans="1:22" x14ac:dyDescent="0.25">
      <c r="A734" s="1">
        <v>45719</v>
      </c>
      <c r="B734" s="1" t="str">
        <f>TEXT(Table1[[#This Row],[Date]],"mm")</f>
        <v>03</v>
      </c>
      <c r="C734" t="s">
        <v>17</v>
      </c>
      <c r="D734" t="s">
        <v>18</v>
      </c>
      <c r="E734">
        <v>44.52</v>
      </c>
      <c r="F734">
        <v>7.29</v>
      </c>
      <c r="G734">
        <v>0.71</v>
      </c>
      <c r="H734">
        <v>38.85</v>
      </c>
      <c r="I734">
        <v>37.81</v>
      </c>
      <c r="J734">
        <v>1.04</v>
      </c>
      <c r="K734">
        <v>97.32</v>
      </c>
      <c r="L734">
        <v>91.12</v>
      </c>
      <c r="M734">
        <v>96.39</v>
      </c>
      <c r="N734">
        <v>85.48</v>
      </c>
      <c r="O734">
        <v>33.590000000000003</v>
      </c>
      <c r="P734">
        <v>3094.99</v>
      </c>
      <c r="Q734" s="42">
        <f>Table1[[#This Row],[Steam_Consumed_t]]/Table1[[#This Row],[Production_t]]</f>
        <v>0.86460746460746463</v>
      </c>
      <c r="R734" s="37">
        <f>Table1[[#This Row],[Power_Consumed_kWh]]/Table1[[#This Row],[Production_t]]</f>
        <v>79.66512226512225</v>
      </c>
      <c r="S734" t="str">
        <f>IF(Table1[[#This Row],[Quality_pct]]&lt;96,"Below Spec","Ok")</f>
        <v>Ok</v>
      </c>
      <c r="T734" t="str">
        <f>IF(Table1[Steam_Consumed_t]&gt;$O$4383,"ABNORMAL","NORMAL")</f>
        <v>NORMAL</v>
      </c>
      <c r="U734" t="str">
        <f>IF(Table1[Power_Consumed_kWh]&gt;$P$4383,"ABNORMAL","NORMAL")</f>
        <v>NORMAL</v>
      </c>
      <c r="V734">
        <f>(Table1[[#This Row],[Target_Production_t]]/8)*Table1[[#This Row],[Downtime_hr]]</f>
        <v>3.9511500000000002</v>
      </c>
    </row>
    <row r="735" spans="1:22" x14ac:dyDescent="0.25">
      <c r="A735" s="1">
        <v>45719</v>
      </c>
      <c r="B735" s="1" t="str">
        <f>TEXT(Table1[[#This Row],[Date]],"mm")</f>
        <v>03</v>
      </c>
      <c r="C735" t="s">
        <v>23</v>
      </c>
      <c r="D735" t="s">
        <v>18</v>
      </c>
      <c r="E735">
        <v>46.64</v>
      </c>
      <c r="F735">
        <v>7.35</v>
      </c>
      <c r="G735">
        <v>0.65</v>
      </c>
      <c r="H735">
        <v>40.549999999999997</v>
      </c>
      <c r="I735">
        <v>40.14</v>
      </c>
      <c r="J735">
        <v>0.41</v>
      </c>
      <c r="K735">
        <v>98.99</v>
      </c>
      <c r="L735">
        <v>91.88</v>
      </c>
      <c r="M735">
        <v>99.34</v>
      </c>
      <c r="N735">
        <v>90.35</v>
      </c>
      <c r="O735">
        <v>4.33</v>
      </c>
      <c r="P735">
        <v>1797.68</v>
      </c>
      <c r="Q735" s="42">
        <f>Table1[[#This Row],[Steam_Consumed_t]]/Table1[[#This Row],[Production_t]]</f>
        <v>0.10678175092478423</v>
      </c>
      <c r="R735" s="37">
        <f>Table1[[#This Row],[Power_Consumed_kWh]]/Table1[[#This Row],[Production_t]]</f>
        <v>44.332429099876698</v>
      </c>
      <c r="S735" t="str">
        <f>IF(Table1[[#This Row],[Quality_pct]]&lt;96,"Below Spec","Ok")</f>
        <v>Ok</v>
      </c>
      <c r="T735" t="str">
        <f>IF(Table1[Steam_Consumed_t]&gt;$O$4383,"ABNORMAL","NORMAL")</f>
        <v>NORMAL</v>
      </c>
      <c r="U735" t="str">
        <f>IF(Table1[Power_Consumed_kWh]&gt;$P$4383,"ABNORMAL","NORMAL")</f>
        <v>NORMAL</v>
      </c>
      <c r="V735">
        <f>(Table1[[#This Row],[Target_Production_t]]/8)*Table1[[#This Row],[Downtime_hr]]</f>
        <v>3.7895000000000003</v>
      </c>
    </row>
    <row r="736" spans="1:22" x14ac:dyDescent="0.25">
      <c r="A736" s="1">
        <v>45719</v>
      </c>
      <c r="B736" s="1" t="str">
        <f>TEXT(Table1[[#This Row],[Date]],"mm")</f>
        <v>03</v>
      </c>
      <c r="C736" t="s">
        <v>22</v>
      </c>
      <c r="D736" t="s">
        <v>20</v>
      </c>
      <c r="E736">
        <v>36.44</v>
      </c>
      <c r="F736">
        <v>7.36</v>
      </c>
      <c r="G736">
        <v>0.64</v>
      </c>
      <c r="H736">
        <v>32.35</v>
      </c>
      <c r="I736">
        <v>31.29</v>
      </c>
      <c r="J736">
        <v>1.06</v>
      </c>
      <c r="K736">
        <v>96.72</v>
      </c>
      <c r="L736">
        <v>92</v>
      </c>
      <c r="M736">
        <v>93.63</v>
      </c>
      <c r="N736">
        <v>83.32</v>
      </c>
      <c r="O736">
        <v>35.49</v>
      </c>
      <c r="P736">
        <v>3104.26</v>
      </c>
      <c r="Q736" s="42">
        <f>Table1[[#This Row],[Steam_Consumed_t]]/Table1[[#This Row],[Production_t]]</f>
        <v>1.097063369397218</v>
      </c>
      <c r="R736" s="37">
        <f>Table1[[#This Row],[Power_Consumed_kWh]]/Table1[[#This Row],[Production_t]]</f>
        <v>95.958578052550237</v>
      </c>
      <c r="S736" t="str">
        <f>IF(Table1[[#This Row],[Quality_pct]]&lt;96,"Below Spec","Ok")</f>
        <v>Ok</v>
      </c>
      <c r="T736" t="str">
        <f>IF(Table1[Steam_Consumed_t]&gt;$O$4383,"ABNORMAL","NORMAL")</f>
        <v>NORMAL</v>
      </c>
      <c r="U736" t="str">
        <f>IF(Table1[Power_Consumed_kWh]&gt;$P$4383,"ABNORMAL","NORMAL")</f>
        <v>NORMAL</v>
      </c>
      <c r="V736">
        <f>(Table1[[#This Row],[Target_Production_t]]/8)*Table1[[#This Row],[Downtime_hr]]</f>
        <v>2.9152</v>
      </c>
    </row>
    <row r="737" spans="1:22" x14ac:dyDescent="0.25">
      <c r="A737" s="1">
        <v>45719</v>
      </c>
      <c r="B737" s="1" t="str">
        <f>TEXT(Table1[[#This Row],[Date]],"mm")</f>
        <v>03</v>
      </c>
      <c r="C737" t="s">
        <v>22</v>
      </c>
      <c r="D737" t="s">
        <v>19</v>
      </c>
      <c r="E737">
        <v>37.590000000000003</v>
      </c>
      <c r="F737">
        <v>7.44</v>
      </c>
      <c r="G737">
        <v>0.56000000000000005</v>
      </c>
      <c r="H737">
        <v>31.6</v>
      </c>
      <c r="I737">
        <v>30.75</v>
      </c>
      <c r="J737">
        <v>0.86</v>
      </c>
      <c r="K737">
        <v>97.29</v>
      </c>
      <c r="L737">
        <v>93</v>
      </c>
      <c r="M737">
        <v>93.59</v>
      </c>
      <c r="N737">
        <v>84.68</v>
      </c>
      <c r="O737">
        <v>33.729999999999997</v>
      </c>
      <c r="P737">
        <v>2955.32</v>
      </c>
      <c r="Q737" s="42">
        <f>Table1[[#This Row],[Steam_Consumed_t]]/Table1[[#This Row],[Production_t]]</f>
        <v>1.0674050632911392</v>
      </c>
      <c r="R737" s="37">
        <f>Table1[[#This Row],[Power_Consumed_kWh]]/Table1[[#This Row],[Production_t]]</f>
        <v>93.522784810126581</v>
      </c>
      <c r="S737" t="str">
        <f>IF(Table1[[#This Row],[Quality_pct]]&lt;96,"Below Spec","Ok")</f>
        <v>Ok</v>
      </c>
      <c r="T737" t="str">
        <f>IF(Table1[Steam_Consumed_t]&gt;$O$4383,"ABNORMAL","NORMAL")</f>
        <v>NORMAL</v>
      </c>
      <c r="U737" t="str">
        <f>IF(Table1[Power_Consumed_kWh]&gt;$P$4383,"ABNORMAL","NORMAL")</f>
        <v>NORMAL</v>
      </c>
      <c r="V737">
        <f>(Table1[[#This Row],[Target_Production_t]]/8)*Table1[[#This Row],[Downtime_hr]]</f>
        <v>2.6313000000000004</v>
      </c>
    </row>
    <row r="738" spans="1:22" x14ac:dyDescent="0.25">
      <c r="A738" s="1">
        <v>45719</v>
      </c>
      <c r="B738" s="1" t="str">
        <f>TEXT(Table1[[#This Row],[Date]],"mm")</f>
        <v>03</v>
      </c>
      <c r="C738" t="s">
        <v>23</v>
      </c>
      <c r="D738" t="s">
        <v>20</v>
      </c>
      <c r="E738">
        <v>44.54</v>
      </c>
      <c r="F738">
        <v>7.45</v>
      </c>
      <c r="G738">
        <v>0.55000000000000004</v>
      </c>
      <c r="H738">
        <v>36.46</v>
      </c>
      <c r="I738">
        <v>36.07</v>
      </c>
      <c r="J738">
        <v>0.39</v>
      </c>
      <c r="K738">
        <v>98.94</v>
      </c>
      <c r="L738">
        <v>93.12</v>
      </c>
      <c r="M738">
        <v>97.03</v>
      </c>
      <c r="N738">
        <v>89.4</v>
      </c>
      <c r="O738">
        <v>5.26</v>
      </c>
      <c r="P738">
        <v>1502.08</v>
      </c>
      <c r="Q738" s="42">
        <f>Table1[[#This Row],[Steam_Consumed_t]]/Table1[[#This Row],[Production_t]]</f>
        <v>0.14426769061985736</v>
      </c>
      <c r="R738" s="37">
        <f>Table1[[#This Row],[Power_Consumed_kWh]]/Table1[[#This Row],[Production_t]]</f>
        <v>41.198025233132199</v>
      </c>
      <c r="S738" t="str">
        <f>IF(Table1[[#This Row],[Quality_pct]]&lt;96,"Below Spec","Ok")</f>
        <v>Ok</v>
      </c>
      <c r="T738" t="str">
        <f>IF(Table1[Steam_Consumed_t]&gt;$O$4383,"ABNORMAL","NORMAL")</f>
        <v>NORMAL</v>
      </c>
      <c r="U738" t="str">
        <f>IF(Table1[Power_Consumed_kWh]&gt;$P$4383,"ABNORMAL","NORMAL")</f>
        <v>NORMAL</v>
      </c>
      <c r="V738">
        <f>(Table1[[#This Row],[Target_Production_t]]/8)*Table1[[#This Row],[Downtime_hr]]</f>
        <v>3.062125</v>
      </c>
    </row>
    <row r="739" spans="1:22" x14ac:dyDescent="0.25">
      <c r="A739" s="1">
        <v>45719</v>
      </c>
      <c r="B739" s="1" t="str">
        <f>TEXT(Table1[[#This Row],[Date]],"mm")</f>
        <v>03</v>
      </c>
      <c r="C739" t="s">
        <v>21</v>
      </c>
      <c r="D739" t="s">
        <v>20</v>
      </c>
      <c r="E739">
        <v>38.47</v>
      </c>
      <c r="F739">
        <v>7.46</v>
      </c>
      <c r="G739">
        <v>0.54</v>
      </c>
      <c r="H739">
        <v>35.409999999999997</v>
      </c>
      <c r="I739">
        <v>35.299999999999997</v>
      </c>
      <c r="J739">
        <v>0.11</v>
      </c>
      <c r="K739">
        <v>99.68</v>
      </c>
      <c r="L739">
        <v>93.25</v>
      </c>
      <c r="M739">
        <v>93.6</v>
      </c>
      <c r="N739">
        <v>87</v>
      </c>
      <c r="O739">
        <v>50.53</v>
      </c>
      <c r="P739">
        <v>4164.83</v>
      </c>
      <c r="Q739" s="42">
        <f>Table1[[#This Row],[Steam_Consumed_t]]/Table1[[#This Row],[Production_t]]</f>
        <v>1.4269980231573003</v>
      </c>
      <c r="R739" s="37">
        <f>Table1[[#This Row],[Power_Consumed_kWh]]/Table1[[#This Row],[Production_t]]</f>
        <v>117.61733973453828</v>
      </c>
      <c r="S739" t="str">
        <f>IF(Table1[[#This Row],[Quality_pct]]&lt;96,"Below Spec","Ok")</f>
        <v>Ok</v>
      </c>
      <c r="T739" t="str">
        <f>IF(Table1[Steam_Consumed_t]&gt;$O$4383,"ABNORMAL","NORMAL")</f>
        <v>NORMAL</v>
      </c>
      <c r="U739" t="str">
        <f>IF(Table1[Power_Consumed_kWh]&gt;$P$4383,"ABNORMAL","NORMAL")</f>
        <v>NORMAL</v>
      </c>
      <c r="V739">
        <f>(Table1[[#This Row],[Target_Production_t]]/8)*Table1[[#This Row],[Downtime_hr]]</f>
        <v>2.5967250000000002</v>
      </c>
    </row>
    <row r="740" spans="1:22" x14ac:dyDescent="0.25">
      <c r="A740" s="1">
        <v>45719</v>
      </c>
      <c r="B740" s="1" t="str">
        <f>TEXT(Table1[[#This Row],[Date]],"mm")</f>
        <v>03</v>
      </c>
      <c r="C740" t="s">
        <v>22</v>
      </c>
      <c r="D740" t="s">
        <v>18</v>
      </c>
      <c r="E740">
        <v>38.159999999999997</v>
      </c>
      <c r="F740">
        <v>7.46</v>
      </c>
      <c r="G740">
        <v>0.54</v>
      </c>
      <c r="H740">
        <v>34</v>
      </c>
      <c r="I740">
        <v>32.79</v>
      </c>
      <c r="J740">
        <v>1.21</v>
      </c>
      <c r="K740">
        <v>96.44</v>
      </c>
      <c r="L740">
        <v>93.25</v>
      </c>
      <c r="M740">
        <v>93.92</v>
      </c>
      <c r="N740">
        <v>84.46</v>
      </c>
      <c r="O740">
        <v>37.85</v>
      </c>
      <c r="P740">
        <v>3328.02</v>
      </c>
      <c r="Q740" s="42">
        <f>Table1[[#This Row],[Steam_Consumed_t]]/Table1[[#This Row],[Production_t]]</f>
        <v>1.1132352941176471</v>
      </c>
      <c r="R740" s="37">
        <f>Table1[[#This Row],[Power_Consumed_kWh]]/Table1[[#This Row],[Production_t]]</f>
        <v>97.882941176470581</v>
      </c>
      <c r="S740" t="str">
        <f>IF(Table1[[#This Row],[Quality_pct]]&lt;96,"Below Spec","Ok")</f>
        <v>Ok</v>
      </c>
      <c r="T740" t="str">
        <f>IF(Table1[Steam_Consumed_t]&gt;$O$4383,"ABNORMAL","NORMAL")</f>
        <v>NORMAL</v>
      </c>
      <c r="U740" t="str">
        <f>IF(Table1[Power_Consumed_kWh]&gt;$P$4383,"ABNORMAL","NORMAL")</f>
        <v>NORMAL</v>
      </c>
      <c r="V740">
        <f>(Table1[[#This Row],[Target_Production_t]]/8)*Table1[[#This Row],[Downtime_hr]]</f>
        <v>2.5758000000000001</v>
      </c>
    </row>
    <row r="741" spans="1:22" x14ac:dyDescent="0.25">
      <c r="A741" s="1">
        <v>45719</v>
      </c>
      <c r="B741" s="1" t="str">
        <f>TEXT(Table1[[#This Row],[Date]],"mm")</f>
        <v>03</v>
      </c>
      <c r="C741" t="s">
        <v>17</v>
      </c>
      <c r="D741" t="s">
        <v>20</v>
      </c>
      <c r="E741">
        <v>42.52</v>
      </c>
      <c r="F741">
        <v>7.5</v>
      </c>
      <c r="G741">
        <v>0.5</v>
      </c>
      <c r="H741">
        <v>39.42</v>
      </c>
      <c r="I741">
        <v>38.64</v>
      </c>
      <c r="J741">
        <v>0.78</v>
      </c>
      <c r="K741">
        <v>98.02</v>
      </c>
      <c r="L741">
        <v>93.75</v>
      </c>
      <c r="M741">
        <v>95.78</v>
      </c>
      <c r="N741">
        <v>88.02</v>
      </c>
      <c r="O741">
        <v>33.43</v>
      </c>
      <c r="P741">
        <v>3157.59</v>
      </c>
      <c r="Q741" s="42">
        <f>Table1[[#This Row],[Steam_Consumed_t]]/Table1[[#This Row],[Production_t]]</f>
        <v>0.84804667681380008</v>
      </c>
      <c r="R741" s="37">
        <f>Table1[[#This Row],[Power_Consumed_kWh]]/Table1[[#This Row],[Production_t]]</f>
        <v>80.101217656012182</v>
      </c>
      <c r="S741" t="str">
        <f>IF(Table1[[#This Row],[Quality_pct]]&lt;96,"Below Spec","Ok")</f>
        <v>Ok</v>
      </c>
      <c r="T741" t="str">
        <f>IF(Table1[Steam_Consumed_t]&gt;$O$4383,"ABNORMAL","NORMAL")</f>
        <v>NORMAL</v>
      </c>
      <c r="U741" t="str">
        <f>IF(Table1[Power_Consumed_kWh]&gt;$P$4383,"ABNORMAL","NORMAL")</f>
        <v>NORMAL</v>
      </c>
      <c r="V741">
        <f>(Table1[[#This Row],[Target_Production_t]]/8)*Table1[[#This Row],[Downtime_hr]]</f>
        <v>2.6575000000000002</v>
      </c>
    </row>
    <row r="742" spans="1:22" x14ac:dyDescent="0.25">
      <c r="A742" s="1">
        <v>45719</v>
      </c>
      <c r="B742" s="1" t="str">
        <f>TEXT(Table1[[#This Row],[Date]],"mm")</f>
        <v>03</v>
      </c>
      <c r="C742" t="s">
        <v>23</v>
      </c>
      <c r="D742" t="s">
        <v>19</v>
      </c>
      <c r="E742">
        <v>45.94</v>
      </c>
      <c r="F742">
        <v>7.63</v>
      </c>
      <c r="G742">
        <v>0.37</v>
      </c>
      <c r="H742">
        <v>45.2</v>
      </c>
      <c r="I742">
        <v>44.07</v>
      </c>
      <c r="J742">
        <v>1.1399999999999999</v>
      </c>
      <c r="K742">
        <v>97.48</v>
      </c>
      <c r="L742">
        <v>95.38</v>
      </c>
      <c r="M742">
        <v>100.12</v>
      </c>
      <c r="N742">
        <v>93.08</v>
      </c>
      <c r="O742">
        <v>6.04</v>
      </c>
      <c r="P742">
        <v>1831.86</v>
      </c>
      <c r="Q742" s="42">
        <f>Table1[[#This Row],[Steam_Consumed_t]]/Table1[[#This Row],[Production_t]]</f>
        <v>0.13362831858407079</v>
      </c>
      <c r="R742" s="37">
        <f>Table1[[#This Row],[Power_Consumed_kWh]]/Table1[[#This Row],[Production_t]]</f>
        <v>40.527876106194682</v>
      </c>
      <c r="S742" t="str">
        <f>IF(Table1[[#This Row],[Quality_pct]]&lt;96,"Below Spec","Ok")</f>
        <v>Ok</v>
      </c>
      <c r="T742" t="str">
        <f>IF(Table1[Steam_Consumed_t]&gt;$O$4383,"ABNORMAL","NORMAL")</f>
        <v>NORMAL</v>
      </c>
      <c r="U742" t="str">
        <f>IF(Table1[Power_Consumed_kWh]&gt;$P$4383,"ABNORMAL","NORMAL")</f>
        <v>NORMAL</v>
      </c>
      <c r="V742">
        <f>(Table1[[#This Row],[Target_Production_t]]/8)*Table1[[#This Row],[Downtime_hr]]</f>
        <v>2.1247249999999998</v>
      </c>
    </row>
    <row r="743" spans="1:22" x14ac:dyDescent="0.25">
      <c r="A743" s="1">
        <v>45719</v>
      </c>
      <c r="B743" s="1" t="str">
        <f>TEXT(Table1[[#This Row],[Date]],"mm")</f>
        <v>03</v>
      </c>
      <c r="C743" t="s">
        <v>21</v>
      </c>
      <c r="D743" t="s">
        <v>19</v>
      </c>
      <c r="E743">
        <v>39.68</v>
      </c>
      <c r="F743">
        <v>7.71</v>
      </c>
      <c r="G743">
        <v>0.28999999999999998</v>
      </c>
      <c r="H743">
        <v>36.46</v>
      </c>
      <c r="I743">
        <v>35.049999999999997</v>
      </c>
      <c r="J743">
        <v>1.4</v>
      </c>
      <c r="K743">
        <v>96.15</v>
      </c>
      <c r="L743">
        <v>96.38</v>
      </c>
      <c r="M743">
        <v>91.24</v>
      </c>
      <c r="N743">
        <v>84.54</v>
      </c>
      <c r="O743">
        <v>52.63</v>
      </c>
      <c r="P743">
        <v>4339.7</v>
      </c>
      <c r="Q743" s="42">
        <f>Table1[[#This Row],[Steam_Consumed_t]]/Table1[[#This Row],[Production_t]]</f>
        <v>1.4434997257268241</v>
      </c>
      <c r="R743" s="37">
        <f>Table1[[#This Row],[Power_Consumed_kWh]]/Table1[[#This Row],[Production_t]]</f>
        <v>119.026330224904</v>
      </c>
      <c r="S743" t="str">
        <f>IF(Table1[[#This Row],[Quality_pct]]&lt;96,"Below Spec","Ok")</f>
        <v>Ok</v>
      </c>
      <c r="T743" t="str">
        <f>IF(Table1[Steam_Consumed_t]&gt;$O$4383,"ABNORMAL","NORMAL")</f>
        <v>ABNORMAL</v>
      </c>
      <c r="U743" t="str">
        <f>IF(Table1[Power_Consumed_kWh]&gt;$P$4383,"ABNORMAL","NORMAL")</f>
        <v>ABNORMAL</v>
      </c>
      <c r="V743">
        <f>(Table1[[#This Row],[Target_Production_t]]/8)*Table1[[#This Row],[Downtime_hr]]</f>
        <v>1.4383999999999999</v>
      </c>
    </row>
    <row r="744" spans="1:22" x14ac:dyDescent="0.25">
      <c r="A744" s="1">
        <v>45719</v>
      </c>
      <c r="B744" s="1" t="str">
        <f>TEXT(Table1[[#This Row],[Date]],"mm")</f>
        <v>03</v>
      </c>
      <c r="C744" t="s">
        <v>17</v>
      </c>
      <c r="D744" t="s">
        <v>19</v>
      </c>
      <c r="E744">
        <v>43.85</v>
      </c>
      <c r="F744">
        <v>7.74</v>
      </c>
      <c r="G744">
        <v>0.26</v>
      </c>
      <c r="H744">
        <v>37.590000000000003</v>
      </c>
      <c r="I744">
        <v>37.020000000000003</v>
      </c>
      <c r="J744">
        <v>0.56999999999999995</v>
      </c>
      <c r="K744">
        <v>98.48</v>
      </c>
      <c r="L744">
        <v>96.75</v>
      </c>
      <c r="M744">
        <v>94.94</v>
      </c>
      <c r="N744">
        <v>90.46</v>
      </c>
      <c r="O744">
        <v>32.35</v>
      </c>
      <c r="P744">
        <v>3224.63</v>
      </c>
      <c r="Q744" s="42">
        <f>Table1[[#This Row],[Steam_Consumed_t]]/Table1[[#This Row],[Production_t]]</f>
        <v>0.86060122372971526</v>
      </c>
      <c r="R744" s="37">
        <f>Table1[[#This Row],[Power_Consumed_kWh]]/Table1[[#This Row],[Production_t]]</f>
        <v>85.784251130619836</v>
      </c>
      <c r="S744" t="str">
        <f>IF(Table1[[#This Row],[Quality_pct]]&lt;96,"Below Spec","Ok")</f>
        <v>Ok</v>
      </c>
      <c r="T744" t="str">
        <f>IF(Table1[Steam_Consumed_t]&gt;$O$4383,"ABNORMAL","NORMAL")</f>
        <v>NORMAL</v>
      </c>
      <c r="U744" t="str">
        <f>IF(Table1[Power_Consumed_kWh]&gt;$P$4383,"ABNORMAL","NORMAL")</f>
        <v>NORMAL</v>
      </c>
      <c r="V744">
        <f>(Table1[[#This Row],[Target_Production_t]]/8)*Table1[[#This Row],[Downtime_hr]]</f>
        <v>1.4251250000000002</v>
      </c>
    </row>
    <row r="745" spans="1:22" x14ac:dyDescent="0.25">
      <c r="A745" s="1">
        <v>45719</v>
      </c>
      <c r="B745" s="1" t="str">
        <f>TEXT(Table1[[#This Row],[Date]],"mm")</f>
        <v>03</v>
      </c>
      <c r="C745" t="s">
        <v>21</v>
      </c>
      <c r="D745" t="s">
        <v>18</v>
      </c>
      <c r="E745">
        <v>40.28</v>
      </c>
      <c r="F745">
        <v>7.94</v>
      </c>
      <c r="G745">
        <v>0.06</v>
      </c>
      <c r="H745">
        <v>38.94</v>
      </c>
      <c r="I745">
        <v>38.39</v>
      </c>
      <c r="J745">
        <v>0.55000000000000004</v>
      </c>
      <c r="K745">
        <v>98.59</v>
      </c>
      <c r="L745">
        <v>99.25</v>
      </c>
      <c r="M745">
        <v>99.08</v>
      </c>
      <c r="N745">
        <v>96.95</v>
      </c>
      <c r="O745">
        <v>55.58</v>
      </c>
      <c r="P745">
        <v>4529.18</v>
      </c>
      <c r="Q745" s="42">
        <f>Table1[[#This Row],[Steam_Consumed_t]]/Table1[[#This Row],[Production_t]]</f>
        <v>1.4273240883410376</v>
      </c>
      <c r="R745" s="37">
        <f>Table1[[#This Row],[Power_Consumed_kWh]]/Table1[[#This Row],[Production_t]]</f>
        <v>116.31176168464306</v>
      </c>
      <c r="S745" t="str">
        <f>IF(Table1[[#This Row],[Quality_pct]]&lt;96,"Below Spec","Ok")</f>
        <v>Ok</v>
      </c>
      <c r="T745" t="str">
        <f>IF(Table1[Steam_Consumed_t]&gt;$O$4383,"ABNORMAL","NORMAL")</f>
        <v>ABNORMAL</v>
      </c>
      <c r="U745" t="str">
        <f>IF(Table1[Power_Consumed_kWh]&gt;$P$4383,"ABNORMAL","NORMAL")</f>
        <v>ABNORMAL</v>
      </c>
      <c r="V745">
        <f>(Table1[[#This Row],[Target_Production_t]]/8)*Table1[[#This Row],[Downtime_hr]]</f>
        <v>0.30209999999999998</v>
      </c>
    </row>
    <row r="746" spans="1:22" x14ac:dyDescent="0.25">
      <c r="A746" s="1">
        <v>45720</v>
      </c>
      <c r="B746" s="1" t="str">
        <f>TEXT(Table1[[#This Row],[Date]],"mm")</f>
        <v>03</v>
      </c>
      <c r="C746" t="s">
        <v>23</v>
      </c>
      <c r="D746" t="s">
        <v>19</v>
      </c>
      <c r="E746">
        <v>44.03</v>
      </c>
      <c r="F746">
        <v>5.73</v>
      </c>
      <c r="G746">
        <v>2.27</v>
      </c>
      <c r="H746">
        <v>30.13</v>
      </c>
      <c r="I746">
        <v>29.23</v>
      </c>
      <c r="J746">
        <v>0.89</v>
      </c>
      <c r="K746">
        <v>97.03</v>
      </c>
      <c r="L746">
        <v>71.62</v>
      </c>
      <c r="M746">
        <v>91.9</v>
      </c>
      <c r="N746">
        <v>63.87</v>
      </c>
      <c r="O746">
        <v>3.05</v>
      </c>
      <c r="P746">
        <v>1306.69</v>
      </c>
      <c r="Q746" s="42">
        <f>Table1[[#This Row],[Steam_Consumed_t]]/Table1[[#This Row],[Production_t]]</f>
        <v>0.10122801194822435</v>
      </c>
      <c r="R746" s="37">
        <f>Table1[[#This Row],[Power_Consumed_kWh]]/Table1[[#This Row],[Production_t]]</f>
        <v>43.368403584467309</v>
      </c>
      <c r="S746" t="str">
        <f>IF(Table1[[#This Row],[Quality_pct]]&lt;96,"Below Spec","Ok")</f>
        <v>Ok</v>
      </c>
      <c r="T746" t="str">
        <f>IF(Table1[Steam_Consumed_t]&gt;$O$4383,"ABNORMAL","NORMAL")</f>
        <v>NORMAL</v>
      </c>
      <c r="U746" t="str">
        <f>IF(Table1[Power_Consumed_kWh]&gt;$P$4383,"ABNORMAL","NORMAL")</f>
        <v>NORMAL</v>
      </c>
      <c r="V746">
        <f>(Table1[[#This Row],[Target_Production_t]]/8)*Table1[[#This Row],[Downtime_hr]]</f>
        <v>12.4935125</v>
      </c>
    </row>
    <row r="747" spans="1:22" x14ac:dyDescent="0.25">
      <c r="A747" s="1">
        <v>45720</v>
      </c>
      <c r="B747" s="1" t="str">
        <f>TEXT(Table1[[#This Row],[Date]],"mm")</f>
        <v>03</v>
      </c>
      <c r="C747" t="s">
        <v>21</v>
      </c>
      <c r="D747" t="s">
        <v>20</v>
      </c>
      <c r="E747">
        <v>36.869999999999997</v>
      </c>
      <c r="F747">
        <v>6.86</v>
      </c>
      <c r="G747">
        <v>1.1399999999999999</v>
      </c>
      <c r="H747">
        <v>29.73</v>
      </c>
      <c r="I747">
        <v>29.26</v>
      </c>
      <c r="J747">
        <v>0.46</v>
      </c>
      <c r="K747">
        <v>98.44</v>
      </c>
      <c r="L747">
        <v>85.75</v>
      </c>
      <c r="M747">
        <v>91.12</v>
      </c>
      <c r="N747">
        <v>76.92</v>
      </c>
      <c r="O747">
        <v>41.65</v>
      </c>
      <c r="P747">
        <v>3435.08</v>
      </c>
      <c r="Q747" s="42">
        <f>Table1[[#This Row],[Steam_Consumed_t]]/Table1[[#This Row],[Production_t]]</f>
        <v>1.4009418096199124</v>
      </c>
      <c r="R747" s="37">
        <f>Table1[[#This Row],[Power_Consumed_kWh]]/Table1[[#This Row],[Production_t]]</f>
        <v>115.54254961318533</v>
      </c>
      <c r="S747" t="str">
        <f>IF(Table1[[#This Row],[Quality_pct]]&lt;96,"Below Spec","Ok")</f>
        <v>Ok</v>
      </c>
      <c r="T747" t="str">
        <f>IF(Table1[Steam_Consumed_t]&gt;$O$4383,"ABNORMAL","NORMAL")</f>
        <v>NORMAL</v>
      </c>
      <c r="U747" t="str">
        <f>IF(Table1[Power_Consumed_kWh]&gt;$P$4383,"ABNORMAL","NORMAL")</f>
        <v>NORMAL</v>
      </c>
      <c r="V747">
        <f>(Table1[[#This Row],[Target_Production_t]]/8)*Table1[[#This Row],[Downtime_hr]]</f>
        <v>5.2539749999999996</v>
      </c>
    </row>
    <row r="748" spans="1:22" x14ac:dyDescent="0.25">
      <c r="A748" s="1">
        <v>45720</v>
      </c>
      <c r="B748" s="1" t="str">
        <f>TEXT(Table1[[#This Row],[Date]],"mm")</f>
        <v>03</v>
      </c>
      <c r="C748" t="s">
        <v>17</v>
      </c>
      <c r="D748" t="s">
        <v>18</v>
      </c>
      <c r="E748">
        <v>42.67</v>
      </c>
      <c r="F748">
        <v>7.3</v>
      </c>
      <c r="G748">
        <v>0.7</v>
      </c>
      <c r="H748">
        <v>36.22</v>
      </c>
      <c r="I748">
        <v>35.549999999999997</v>
      </c>
      <c r="J748">
        <v>0.67</v>
      </c>
      <c r="K748">
        <v>98.15</v>
      </c>
      <c r="L748">
        <v>91.25</v>
      </c>
      <c r="M748">
        <v>95.62</v>
      </c>
      <c r="N748">
        <v>85.64</v>
      </c>
      <c r="O748">
        <v>30.57</v>
      </c>
      <c r="P748">
        <v>2919.69</v>
      </c>
      <c r="Q748" s="42">
        <f>Table1[[#This Row],[Steam_Consumed_t]]/Table1[[#This Row],[Production_t]]</f>
        <v>0.8440088348978465</v>
      </c>
      <c r="R748" s="37">
        <f>Table1[[#This Row],[Power_Consumed_kWh]]/Table1[[#This Row],[Production_t]]</f>
        <v>80.609884041965771</v>
      </c>
      <c r="S748" t="str">
        <f>IF(Table1[[#This Row],[Quality_pct]]&lt;96,"Below Spec","Ok")</f>
        <v>Ok</v>
      </c>
      <c r="T748" t="str">
        <f>IF(Table1[Steam_Consumed_t]&gt;$O$4383,"ABNORMAL","NORMAL")</f>
        <v>NORMAL</v>
      </c>
      <c r="U748" t="str">
        <f>IF(Table1[Power_Consumed_kWh]&gt;$P$4383,"ABNORMAL","NORMAL")</f>
        <v>NORMAL</v>
      </c>
      <c r="V748">
        <f>(Table1[[#This Row],[Target_Production_t]]/8)*Table1[[#This Row],[Downtime_hr]]</f>
        <v>3.733625</v>
      </c>
    </row>
    <row r="749" spans="1:22" x14ac:dyDescent="0.25">
      <c r="A749" s="1">
        <v>45720</v>
      </c>
      <c r="B749" s="1" t="str">
        <f>TEXT(Table1[[#This Row],[Date]],"mm")</f>
        <v>03</v>
      </c>
      <c r="C749" t="s">
        <v>17</v>
      </c>
      <c r="D749" t="s">
        <v>19</v>
      </c>
      <c r="E749">
        <v>42.03</v>
      </c>
      <c r="F749">
        <v>7.35</v>
      </c>
      <c r="G749">
        <v>0.65</v>
      </c>
      <c r="H749">
        <v>36.99</v>
      </c>
      <c r="I749">
        <v>35.94</v>
      </c>
      <c r="J749">
        <v>1.05</v>
      </c>
      <c r="K749">
        <v>97.15</v>
      </c>
      <c r="L749">
        <v>91.88</v>
      </c>
      <c r="M749">
        <v>103</v>
      </c>
      <c r="N749">
        <v>91.93</v>
      </c>
      <c r="O749">
        <v>32.229999999999997</v>
      </c>
      <c r="P749">
        <v>3008.56</v>
      </c>
      <c r="Q749" s="42">
        <f>Table1[[#This Row],[Steam_Consumed_t]]/Table1[[#This Row],[Production_t]]</f>
        <v>0.87131657204649893</v>
      </c>
      <c r="R749" s="37">
        <f>Table1[[#This Row],[Power_Consumed_kWh]]/Table1[[#This Row],[Production_t]]</f>
        <v>81.334414706677478</v>
      </c>
      <c r="S749" t="str">
        <f>IF(Table1[[#This Row],[Quality_pct]]&lt;96,"Below Spec","Ok")</f>
        <v>Ok</v>
      </c>
      <c r="T749" t="str">
        <f>IF(Table1[Steam_Consumed_t]&gt;$O$4383,"ABNORMAL","NORMAL")</f>
        <v>NORMAL</v>
      </c>
      <c r="U749" t="str">
        <f>IF(Table1[Power_Consumed_kWh]&gt;$P$4383,"ABNORMAL","NORMAL")</f>
        <v>NORMAL</v>
      </c>
      <c r="V749">
        <f>(Table1[[#This Row],[Target_Production_t]]/8)*Table1[[#This Row],[Downtime_hr]]</f>
        <v>3.4149375000000002</v>
      </c>
    </row>
    <row r="750" spans="1:22" x14ac:dyDescent="0.25">
      <c r="A750" s="1">
        <v>45720</v>
      </c>
      <c r="B750" s="1" t="str">
        <f>TEXT(Table1[[#This Row],[Date]],"mm")</f>
        <v>03</v>
      </c>
      <c r="C750" t="s">
        <v>22</v>
      </c>
      <c r="D750" t="s">
        <v>20</v>
      </c>
      <c r="E750">
        <v>34.93</v>
      </c>
      <c r="F750">
        <v>7.4</v>
      </c>
      <c r="G750">
        <v>0.6</v>
      </c>
      <c r="H750">
        <v>33.68</v>
      </c>
      <c r="I750">
        <v>32.49</v>
      </c>
      <c r="J750">
        <v>1.19</v>
      </c>
      <c r="K750">
        <v>96.48</v>
      </c>
      <c r="L750">
        <v>92.5</v>
      </c>
      <c r="M750">
        <v>95.16</v>
      </c>
      <c r="N750">
        <v>84.92</v>
      </c>
      <c r="O750">
        <v>37.75</v>
      </c>
      <c r="P750">
        <v>3210.12</v>
      </c>
      <c r="Q750" s="42">
        <f>Table1[[#This Row],[Steam_Consumed_t]]/Table1[[#This Row],[Production_t]]</f>
        <v>1.1208432304038005</v>
      </c>
      <c r="R750" s="37">
        <f>Table1[[#This Row],[Power_Consumed_kWh]]/Table1[[#This Row],[Production_t]]</f>
        <v>95.312351543942995</v>
      </c>
      <c r="S750" t="str">
        <f>IF(Table1[[#This Row],[Quality_pct]]&lt;96,"Below Spec","Ok")</f>
        <v>Ok</v>
      </c>
      <c r="T750" t="str">
        <f>IF(Table1[Steam_Consumed_t]&gt;$O$4383,"ABNORMAL","NORMAL")</f>
        <v>NORMAL</v>
      </c>
      <c r="U750" t="str">
        <f>IF(Table1[Power_Consumed_kWh]&gt;$P$4383,"ABNORMAL","NORMAL")</f>
        <v>NORMAL</v>
      </c>
      <c r="V750">
        <f>(Table1[[#This Row],[Target_Production_t]]/8)*Table1[[#This Row],[Downtime_hr]]</f>
        <v>2.6197499999999998</v>
      </c>
    </row>
    <row r="751" spans="1:22" x14ac:dyDescent="0.25">
      <c r="A751" s="1">
        <v>45720</v>
      </c>
      <c r="B751" s="1" t="str">
        <f>TEXT(Table1[[#This Row],[Date]],"mm")</f>
        <v>03</v>
      </c>
      <c r="C751" t="s">
        <v>21</v>
      </c>
      <c r="D751" t="s">
        <v>18</v>
      </c>
      <c r="E751">
        <v>38.6</v>
      </c>
      <c r="F751">
        <v>7.52</v>
      </c>
      <c r="G751">
        <v>0.48</v>
      </c>
      <c r="H751">
        <v>34.6</v>
      </c>
      <c r="I751">
        <v>34.22</v>
      </c>
      <c r="J751">
        <v>0.38</v>
      </c>
      <c r="K751">
        <v>98.91</v>
      </c>
      <c r="L751">
        <v>94</v>
      </c>
      <c r="M751">
        <v>95.8</v>
      </c>
      <c r="N751">
        <v>89.07</v>
      </c>
      <c r="O751">
        <v>50.43</v>
      </c>
      <c r="P751">
        <v>4150.75</v>
      </c>
      <c r="Q751" s="42">
        <f>Table1[[#This Row],[Steam_Consumed_t]]/Table1[[#This Row],[Production_t]]</f>
        <v>1.4575144508670519</v>
      </c>
      <c r="R751" s="37">
        <f>Table1[[#This Row],[Power_Consumed_kWh]]/Table1[[#This Row],[Production_t]]</f>
        <v>119.96387283236994</v>
      </c>
      <c r="S751" t="str">
        <f>IF(Table1[[#This Row],[Quality_pct]]&lt;96,"Below Spec","Ok")</f>
        <v>Ok</v>
      </c>
      <c r="T751" t="str">
        <f>IF(Table1[Steam_Consumed_t]&gt;$O$4383,"ABNORMAL","NORMAL")</f>
        <v>NORMAL</v>
      </c>
      <c r="U751" t="str">
        <f>IF(Table1[Power_Consumed_kWh]&gt;$P$4383,"ABNORMAL","NORMAL")</f>
        <v>NORMAL</v>
      </c>
      <c r="V751">
        <f>(Table1[[#This Row],[Target_Production_t]]/8)*Table1[[#This Row],[Downtime_hr]]</f>
        <v>2.3159999999999998</v>
      </c>
    </row>
    <row r="752" spans="1:22" x14ac:dyDescent="0.25">
      <c r="A752" s="1">
        <v>45720</v>
      </c>
      <c r="B752" s="1" t="str">
        <f>TEXT(Table1[[#This Row],[Date]],"mm")</f>
        <v>03</v>
      </c>
      <c r="C752" t="s">
        <v>21</v>
      </c>
      <c r="D752" t="s">
        <v>19</v>
      </c>
      <c r="E752">
        <v>38.020000000000003</v>
      </c>
      <c r="F752">
        <v>7.68</v>
      </c>
      <c r="G752">
        <v>0.32</v>
      </c>
      <c r="H752">
        <v>38.33</v>
      </c>
      <c r="I752">
        <v>37.979999999999997</v>
      </c>
      <c r="J752">
        <v>0.35</v>
      </c>
      <c r="K752">
        <v>99.09</v>
      </c>
      <c r="L752">
        <v>96</v>
      </c>
      <c r="M752">
        <v>96.66</v>
      </c>
      <c r="N752">
        <v>91.94</v>
      </c>
      <c r="O752">
        <v>55.92</v>
      </c>
      <c r="P752">
        <v>4590.66</v>
      </c>
      <c r="Q752" s="42">
        <f>Table1[[#This Row],[Steam_Consumed_t]]/Table1[[#This Row],[Production_t]]</f>
        <v>1.4589094703887295</v>
      </c>
      <c r="R752" s="37">
        <f>Table1[[#This Row],[Power_Consumed_kWh]]/Table1[[#This Row],[Production_t]]</f>
        <v>119.76676232715889</v>
      </c>
      <c r="S752" t="str">
        <f>IF(Table1[[#This Row],[Quality_pct]]&lt;96,"Below Spec","Ok")</f>
        <v>Ok</v>
      </c>
      <c r="T752" t="str">
        <f>IF(Table1[Steam_Consumed_t]&gt;$O$4383,"ABNORMAL","NORMAL")</f>
        <v>ABNORMAL</v>
      </c>
      <c r="U752" t="str">
        <f>IF(Table1[Power_Consumed_kWh]&gt;$P$4383,"ABNORMAL","NORMAL")</f>
        <v>ABNORMAL</v>
      </c>
      <c r="V752">
        <f>(Table1[[#This Row],[Target_Production_t]]/8)*Table1[[#This Row],[Downtime_hr]]</f>
        <v>1.5208000000000002</v>
      </c>
    </row>
    <row r="753" spans="1:22" x14ac:dyDescent="0.25">
      <c r="A753" s="1">
        <v>45720</v>
      </c>
      <c r="B753" s="1" t="str">
        <f>TEXT(Table1[[#This Row],[Date]],"mm")</f>
        <v>03</v>
      </c>
      <c r="C753" t="s">
        <v>17</v>
      </c>
      <c r="D753" t="s">
        <v>20</v>
      </c>
      <c r="E753">
        <v>40.75</v>
      </c>
      <c r="F753">
        <v>7.71</v>
      </c>
      <c r="G753">
        <v>0.28999999999999998</v>
      </c>
      <c r="H753">
        <v>41.23</v>
      </c>
      <c r="I753">
        <v>40.25</v>
      </c>
      <c r="J753">
        <v>0.98</v>
      </c>
      <c r="K753">
        <v>97.62</v>
      </c>
      <c r="L753">
        <v>96.38</v>
      </c>
      <c r="M753">
        <v>94.38</v>
      </c>
      <c r="N753">
        <v>88.79</v>
      </c>
      <c r="O753">
        <v>34.770000000000003</v>
      </c>
      <c r="P753">
        <v>3426.67</v>
      </c>
      <c r="Q753" s="42">
        <f>Table1[[#This Row],[Steam_Consumed_t]]/Table1[[#This Row],[Production_t]]</f>
        <v>0.84331797235023054</v>
      </c>
      <c r="R753" s="37">
        <f>Table1[[#This Row],[Power_Consumed_kWh]]/Table1[[#This Row],[Production_t]]</f>
        <v>83.11108416201796</v>
      </c>
      <c r="S753" t="str">
        <f>IF(Table1[[#This Row],[Quality_pct]]&lt;96,"Below Spec","Ok")</f>
        <v>Ok</v>
      </c>
      <c r="T753" t="str">
        <f>IF(Table1[Steam_Consumed_t]&gt;$O$4383,"ABNORMAL","NORMAL")</f>
        <v>NORMAL</v>
      </c>
      <c r="U753" t="str">
        <f>IF(Table1[Power_Consumed_kWh]&gt;$P$4383,"ABNORMAL","NORMAL")</f>
        <v>NORMAL</v>
      </c>
      <c r="V753">
        <f>(Table1[[#This Row],[Target_Production_t]]/8)*Table1[[#This Row],[Downtime_hr]]</f>
        <v>1.4771874999999999</v>
      </c>
    </row>
    <row r="754" spans="1:22" x14ac:dyDescent="0.25">
      <c r="A754" s="1">
        <v>45720</v>
      </c>
      <c r="B754" s="1" t="str">
        <f>TEXT(Table1[[#This Row],[Date]],"mm")</f>
        <v>03</v>
      </c>
      <c r="C754" t="s">
        <v>22</v>
      </c>
      <c r="D754" t="s">
        <v>19</v>
      </c>
      <c r="E754">
        <v>36.020000000000003</v>
      </c>
      <c r="F754">
        <v>7.71</v>
      </c>
      <c r="G754">
        <v>0.28999999999999998</v>
      </c>
      <c r="H754">
        <v>31.71</v>
      </c>
      <c r="I754">
        <v>30.83</v>
      </c>
      <c r="J754">
        <v>0.88</v>
      </c>
      <c r="K754">
        <v>97.22</v>
      </c>
      <c r="L754">
        <v>96.38</v>
      </c>
      <c r="M754">
        <v>94.31</v>
      </c>
      <c r="N754">
        <v>88.36</v>
      </c>
      <c r="O754">
        <v>33.68</v>
      </c>
      <c r="P754">
        <v>3003.54</v>
      </c>
      <c r="Q754" s="42">
        <f>Table1[[#This Row],[Steam_Consumed_t]]/Table1[[#This Row],[Production_t]]</f>
        <v>1.0621255124566382</v>
      </c>
      <c r="R754" s="37">
        <f>Table1[[#This Row],[Power_Consumed_kWh]]/Table1[[#This Row],[Production_t]]</f>
        <v>94.719016083254488</v>
      </c>
      <c r="S754" t="str">
        <f>IF(Table1[[#This Row],[Quality_pct]]&lt;96,"Below Spec","Ok")</f>
        <v>Ok</v>
      </c>
      <c r="T754" t="str">
        <f>IF(Table1[Steam_Consumed_t]&gt;$O$4383,"ABNORMAL","NORMAL")</f>
        <v>NORMAL</v>
      </c>
      <c r="U754" t="str">
        <f>IF(Table1[Power_Consumed_kWh]&gt;$P$4383,"ABNORMAL","NORMAL")</f>
        <v>NORMAL</v>
      </c>
      <c r="V754">
        <f>(Table1[[#This Row],[Target_Production_t]]/8)*Table1[[#This Row],[Downtime_hr]]</f>
        <v>1.305725</v>
      </c>
    </row>
    <row r="755" spans="1:22" x14ac:dyDescent="0.25">
      <c r="A755" s="1">
        <v>45720</v>
      </c>
      <c r="B755" s="1" t="str">
        <f>TEXT(Table1[[#This Row],[Date]],"mm")</f>
        <v>03</v>
      </c>
      <c r="C755" t="s">
        <v>23</v>
      </c>
      <c r="D755" t="s">
        <v>20</v>
      </c>
      <c r="E755">
        <v>42.69</v>
      </c>
      <c r="F755">
        <v>7.71</v>
      </c>
      <c r="G755">
        <v>0.28999999999999998</v>
      </c>
      <c r="H755">
        <v>43.2</v>
      </c>
      <c r="I755">
        <v>42.7</v>
      </c>
      <c r="J755">
        <v>0.5</v>
      </c>
      <c r="K755">
        <v>98.84</v>
      </c>
      <c r="L755">
        <v>96.38</v>
      </c>
      <c r="M755">
        <v>94.84</v>
      </c>
      <c r="N755">
        <v>90.34</v>
      </c>
      <c r="O755">
        <v>2.21</v>
      </c>
      <c r="P755">
        <v>1934.46</v>
      </c>
      <c r="Q755" s="42">
        <f>Table1[[#This Row],[Steam_Consumed_t]]/Table1[[#This Row],[Production_t]]</f>
        <v>5.1157407407407401E-2</v>
      </c>
      <c r="R755" s="37">
        <f>Table1[[#This Row],[Power_Consumed_kWh]]/Table1[[#This Row],[Production_t]]</f>
        <v>44.779166666666661</v>
      </c>
      <c r="S755" t="str">
        <f>IF(Table1[[#This Row],[Quality_pct]]&lt;96,"Below Spec","Ok")</f>
        <v>Ok</v>
      </c>
      <c r="T755" t="str">
        <f>IF(Table1[Steam_Consumed_t]&gt;$O$4383,"ABNORMAL","NORMAL")</f>
        <v>NORMAL</v>
      </c>
      <c r="U755" t="str">
        <f>IF(Table1[Power_Consumed_kWh]&gt;$P$4383,"ABNORMAL","NORMAL")</f>
        <v>NORMAL</v>
      </c>
      <c r="V755">
        <f>(Table1[[#This Row],[Target_Production_t]]/8)*Table1[[#This Row],[Downtime_hr]]</f>
        <v>1.5475124999999998</v>
      </c>
    </row>
    <row r="756" spans="1:22" x14ac:dyDescent="0.25">
      <c r="A756" s="1">
        <v>45720</v>
      </c>
      <c r="B756" s="1" t="str">
        <f>TEXT(Table1[[#This Row],[Date]],"mm")</f>
        <v>03</v>
      </c>
      <c r="C756" t="s">
        <v>23</v>
      </c>
      <c r="D756" t="s">
        <v>18</v>
      </c>
      <c r="E756">
        <v>44.7</v>
      </c>
      <c r="F756">
        <v>7.77</v>
      </c>
      <c r="G756">
        <v>0.23</v>
      </c>
      <c r="H756">
        <v>40.17</v>
      </c>
      <c r="I756">
        <v>39.74</v>
      </c>
      <c r="J756">
        <v>0.43</v>
      </c>
      <c r="K756">
        <v>98.92</v>
      </c>
      <c r="L756">
        <v>97.12</v>
      </c>
      <c r="M756">
        <v>97.99</v>
      </c>
      <c r="N756">
        <v>94.14</v>
      </c>
      <c r="O756">
        <v>5.18</v>
      </c>
      <c r="P756">
        <v>1516.57</v>
      </c>
      <c r="Q756" s="42">
        <f>Table1[[#This Row],[Steam_Consumed_t]]/Table1[[#This Row],[Production_t]]</f>
        <v>0.12895195419467262</v>
      </c>
      <c r="R756" s="37">
        <f>Table1[[#This Row],[Power_Consumed_kWh]]/Table1[[#This Row],[Production_t]]</f>
        <v>37.753796365446846</v>
      </c>
      <c r="S756" t="str">
        <f>IF(Table1[[#This Row],[Quality_pct]]&lt;96,"Below Spec","Ok")</f>
        <v>Ok</v>
      </c>
      <c r="T756" t="str">
        <f>IF(Table1[Steam_Consumed_t]&gt;$O$4383,"ABNORMAL","NORMAL")</f>
        <v>NORMAL</v>
      </c>
      <c r="U756" t="str">
        <f>IF(Table1[Power_Consumed_kWh]&gt;$P$4383,"ABNORMAL","NORMAL")</f>
        <v>NORMAL</v>
      </c>
      <c r="V756">
        <f>(Table1[[#This Row],[Target_Production_t]]/8)*Table1[[#This Row],[Downtime_hr]]</f>
        <v>1.2851250000000001</v>
      </c>
    </row>
    <row r="757" spans="1:22" x14ac:dyDescent="0.25">
      <c r="A757" s="1">
        <v>45720</v>
      </c>
      <c r="B757" s="1" t="str">
        <f>TEXT(Table1[[#This Row],[Date]],"mm")</f>
        <v>03</v>
      </c>
      <c r="C757" t="s">
        <v>22</v>
      </c>
      <c r="D757" t="s">
        <v>18</v>
      </c>
      <c r="E757">
        <v>36.57</v>
      </c>
      <c r="F757">
        <v>7.85</v>
      </c>
      <c r="G757">
        <v>0.15</v>
      </c>
      <c r="H757">
        <v>33.92</v>
      </c>
      <c r="I757">
        <v>32.99</v>
      </c>
      <c r="J757">
        <v>0.93</v>
      </c>
      <c r="K757">
        <v>97.26</v>
      </c>
      <c r="L757">
        <v>98.12</v>
      </c>
      <c r="M757">
        <v>87.83</v>
      </c>
      <c r="N757">
        <v>83.82</v>
      </c>
      <c r="O757">
        <v>36.130000000000003</v>
      </c>
      <c r="P757">
        <v>3323.44</v>
      </c>
      <c r="Q757" s="42">
        <f>Table1[[#This Row],[Steam_Consumed_t]]/Table1[[#This Row],[Production_t]]</f>
        <v>1.0651533018867925</v>
      </c>
      <c r="R757" s="37">
        <f>Table1[[#This Row],[Power_Consumed_kWh]]/Table1[[#This Row],[Production_t]]</f>
        <v>97.978773584905653</v>
      </c>
      <c r="S757" t="str">
        <f>IF(Table1[[#This Row],[Quality_pct]]&lt;96,"Below Spec","Ok")</f>
        <v>Ok</v>
      </c>
      <c r="T757" t="str">
        <f>IF(Table1[Steam_Consumed_t]&gt;$O$4383,"ABNORMAL","NORMAL")</f>
        <v>NORMAL</v>
      </c>
      <c r="U757" t="str">
        <f>IF(Table1[Power_Consumed_kWh]&gt;$P$4383,"ABNORMAL","NORMAL")</f>
        <v>NORMAL</v>
      </c>
      <c r="V757">
        <f>(Table1[[#This Row],[Target_Production_t]]/8)*Table1[[#This Row],[Downtime_hr]]</f>
        <v>0.68568750000000001</v>
      </c>
    </row>
    <row r="758" spans="1:22" x14ac:dyDescent="0.25">
      <c r="A758" s="1">
        <v>45721</v>
      </c>
      <c r="B758" s="1" t="str">
        <f>TEXT(Table1[[#This Row],[Date]],"mm")</f>
        <v>03</v>
      </c>
      <c r="C758" t="s">
        <v>17</v>
      </c>
      <c r="D758" t="s">
        <v>18</v>
      </c>
      <c r="E758">
        <v>42.28</v>
      </c>
      <c r="F758">
        <v>5.91</v>
      </c>
      <c r="G758">
        <v>2.09</v>
      </c>
      <c r="H758">
        <v>30.6</v>
      </c>
      <c r="I758">
        <v>29.93</v>
      </c>
      <c r="J758">
        <v>0.66</v>
      </c>
      <c r="K758">
        <v>97.83</v>
      </c>
      <c r="L758">
        <v>73.88</v>
      </c>
      <c r="M758">
        <v>98.56</v>
      </c>
      <c r="N758">
        <v>71.23</v>
      </c>
      <c r="O758">
        <v>25.35</v>
      </c>
      <c r="P758">
        <v>2568.65</v>
      </c>
      <c r="Q758" s="42">
        <f>Table1[[#This Row],[Steam_Consumed_t]]/Table1[[#This Row],[Production_t]]</f>
        <v>0.82843137254901966</v>
      </c>
      <c r="R758" s="37">
        <f>Table1[[#This Row],[Power_Consumed_kWh]]/Table1[[#This Row],[Production_t]]</f>
        <v>83.942810457516345</v>
      </c>
      <c r="S758" t="str">
        <f>IF(Table1[[#This Row],[Quality_pct]]&lt;96,"Below Spec","Ok")</f>
        <v>Ok</v>
      </c>
      <c r="T758" t="str">
        <f>IF(Table1[Steam_Consumed_t]&gt;$O$4383,"ABNORMAL","NORMAL")</f>
        <v>NORMAL</v>
      </c>
      <c r="U758" t="str">
        <f>IF(Table1[Power_Consumed_kWh]&gt;$P$4383,"ABNORMAL","NORMAL")</f>
        <v>NORMAL</v>
      </c>
      <c r="V758">
        <f>(Table1[[#This Row],[Target_Production_t]]/8)*Table1[[#This Row],[Downtime_hr]]</f>
        <v>11.04565</v>
      </c>
    </row>
    <row r="759" spans="1:22" x14ac:dyDescent="0.25">
      <c r="A759" s="1">
        <v>45721</v>
      </c>
      <c r="B759" s="1" t="str">
        <f>TEXT(Table1[[#This Row],[Date]],"mm")</f>
        <v>03</v>
      </c>
      <c r="C759" t="s">
        <v>22</v>
      </c>
      <c r="D759" t="s">
        <v>18</v>
      </c>
      <c r="E759">
        <v>36.24</v>
      </c>
      <c r="F759">
        <v>6.96</v>
      </c>
      <c r="G759">
        <v>1.04</v>
      </c>
      <c r="H759">
        <v>28.88</v>
      </c>
      <c r="I759">
        <v>28.47</v>
      </c>
      <c r="J759">
        <v>0.4</v>
      </c>
      <c r="K759">
        <v>98.6</v>
      </c>
      <c r="L759">
        <v>87</v>
      </c>
      <c r="M759">
        <v>93.6</v>
      </c>
      <c r="N759">
        <v>80.290000000000006</v>
      </c>
      <c r="O759">
        <v>31.69</v>
      </c>
      <c r="P759">
        <v>2756.33</v>
      </c>
      <c r="Q759" s="42">
        <f>Table1[[#This Row],[Steam_Consumed_t]]/Table1[[#This Row],[Production_t]]</f>
        <v>1.0972991689750693</v>
      </c>
      <c r="R759" s="37">
        <f>Table1[[#This Row],[Power_Consumed_kWh]]/Table1[[#This Row],[Production_t]]</f>
        <v>95.440789473684205</v>
      </c>
      <c r="S759" t="str">
        <f>IF(Table1[[#This Row],[Quality_pct]]&lt;96,"Below Spec","Ok")</f>
        <v>Ok</v>
      </c>
      <c r="T759" t="str">
        <f>IF(Table1[Steam_Consumed_t]&gt;$O$4383,"ABNORMAL","NORMAL")</f>
        <v>NORMAL</v>
      </c>
      <c r="U759" t="str">
        <f>IF(Table1[Power_Consumed_kWh]&gt;$P$4383,"ABNORMAL","NORMAL")</f>
        <v>NORMAL</v>
      </c>
      <c r="V759">
        <f>(Table1[[#This Row],[Target_Production_t]]/8)*Table1[[#This Row],[Downtime_hr]]</f>
        <v>4.7112000000000007</v>
      </c>
    </row>
    <row r="760" spans="1:22" x14ac:dyDescent="0.25">
      <c r="A760" s="1">
        <v>45721</v>
      </c>
      <c r="B760" s="1" t="str">
        <f>TEXT(Table1[[#This Row],[Date]],"mm")</f>
        <v>03</v>
      </c>
      <c r="C760" t="s">
        <v>22</v>
      </c>
      <c r="D760" t="s">
        <v>20</v>
      </c>
      <c r="E760">
        <v>34.61</v>
      </c>
      <c r="F760">
        <v>7.22</v>
      </c>
      <c r="G760">
        <v>0.78</v>
      </c>
      <c r="H760">
        <v>28.67</v>
      </c>
      <c r="I760">
        <v>27.61</v>
      </c>
      <c r="J760">
        <v>1.06</v>
      </c>
      <c r="K760">
        <v>96.3</v>
      </c>
      <c r="L760">
        <v>90.25</v>
      </c>
      <c r="M760">
        <v>98.49</v>
      </c>
      <c r="N760">
        <v>85.6</v>
      </c>
      <c r="O760">
        <v>31.08</v>
      </c>
      <c r="P760">
        <v>2612.98</v>
      </c>
      <c r="Q760" s="42">
        <f>Table1[[#This Row],[Steam_Consumed_t]]/Table1[[#This Row],[Production_t]]</f>
        <v>1.0840599930240669</v>
      </c>
      <c r="R760" s="37">
        <f>Table1[[#This Row],[Power_Consumed_kWh]]/Table1[[#This Row],[Production_t]]</f>
        <v>91.139867457272402</v>
      </c>
      <c r="S760" t="str">
        <f>IF(Table1[[#This Row],[Quality_pct]]&lt;96,"Below Spec","Ok")</f>
        <v>Ok</v>
      </c>
      <c r="T760" t="str">
        <f>IF(Table1[Steam_Consumed_t]&gt;$O$4383,"ABNORMAL","NORMAL")</f>
        <v>NORMAL</v>
      </c>
      <c r="U760" t="str">
        <f>IF(Table1[Power_Consumed_kWh]&gt;$P$4383,"ABNORMAL","NORMAL")</f>
        <v>NORMAL</v>
      </c>
      <c r="V760">
        <f>(Table1[[#This Row],[Target_Production_t]]/8)*Table1[[#This Row],[Downtime_hr]]</f>
        <v>3.3744749999999999</v>
      </c>
    </row>
    <row r="761" spans="1:22" x14ac:dyDescent="0.25">
      <c r="A761" s="1">
        <v>45721</v>
      </c>
      <c r="B761" s="1" t="str">
        <f>TEXT(Table1[[#This Row],[Date]],"mm")</f>
        <v>03</v>
      </c>
      <c r="C761" t="s">
        <v>23</v>
      </c>
      <c r="D761" t="s">
        <v>18</v>
      </c>
      <c r="E761">
        <v>44.29</v>
      </c>
      <c r="F761">
        <v>7.3</v>
      </c>
      <c r="G761">
        <v>0.7</v>
      </c>
      <c r="H761">
        <v>35.380000000000003</v>
      </c>
      <c r="I761">
        <v>35.049999999999997</v>
      </c>
      <c r="J761">
        <v>0.33</v>
      </c>
      <c r="K761">
        <v>99.07</v>
      </c>
      <c r="L761">
        <v>91.25</v>
      </c>
      <c r="M761">
        <v>96.57</v>
      </c>
      <c r="N761">
        <v>87.3</v>
      </c>
      <c r="O761">
        <v>2.68</v>
      </c>
      <c r="P761">
        <v>1423.18</v>
      </c>
      <c r="Q761" s="42">
        <f>Table1[[#This Row],[Steam_Consumed_t]]/Table1[[#This Row],[Production_t]]</f>
        <v>7.5749010740531378E-2</v>
      </c>
      <c r="R761" s="37">
        <f>Table1[[#This Row],[Power_Consumed_kWh]]/Table1[[#This Row],[Production_t]]</f>
        <v>40.225551158846805</v>
      </c>
      <c r="S761" t="str">
        <f>IF(Table1[[#This Row],[Quality_pct]]&lt;96,"Below Spec","Ok")</f>
        <v>Ok</v>
      </c>
      <c r="T761" t="str">
        <f>IF(Table1[Steam_Consumed_t]&gt;$O$4383,"ABNORMAL","NORMAL")</f>
        <v>NORMAL</v>
      </c>
      <c r="U761" t="str">
        <f>IF(Table1[Power_Consumed_kWh]&gt;$P$4383,"ABNORMAL","NORMAL")</f>
        <v>NORMAL</v>
      </c>
      <c r="V761">
        <f>(Table1[[#This Row],[Target_Production_t]]/8)*Table1[[#This Row],[Downtime_hr]]</f>
        <v>3.8753749999999996</v>
      </c>
    </row>
    <row r="762" spans="1:22" x14ac:dyDescent="0.25">
      <c r="A762" s="1">
        <v>45721</v>
      </c>
      <c r="B762" s="1" t="str">
        <f>TEXT(Table1[[#This Row],[Date]],"mm")</f>
        <v>03</v>
      </c>
      <c r="C762" t="s">
        <v>21</v>
      </c>
      <c r="D762" t="s">
        <v>20</v>
      </c>
      <c r="E762">
        <v>36.53</v>
      </c>
      <c r="F762">
        <v>7.31</v>
      </c>
      <c r="G762">
        <v>0.69</v>
      </c>
      <c r="H762">
        <v>29.87</v>
      </c>
      <c r="I762">
        <v>28.99</v>
      </c>
      <c r="J762">
        <v>0.88</v>
      </c>
      <c r="K762">
        <v>97.04</v>
      </c>
      <c r="L762">
        <v>91.38</v>
      </c>
      <c r="M762">
        <v>91.34</v>
      </c>
      <c r="N762">
        <v>80.989999999999995</v>
      </c>
      <c r="O762">
        <v>44.04</v>
      </c>
      <c r="P762">
        <v>3518.28</v>
      </c>
      <c r="Q762" s="42">
        <f>Table1[[#This Row],[Steam_Consumed_t]]/Table1[[#This Row],[Production_t]]</f>
        <v>1.4743890190826916</v>
      </c>
      <c r="R762" s="37">
        <f>Table1[[#This Row],[Power_Consumed_kWh]]/Table1[[#This Row],[Production_t]]</f>
        <v>117.78640776699029</v>
      </c>
      <c r="S762" t="str">
        <f>IF(Table1[[#This Row],[Quality_pct]]&lt;96,"Below Spec","Ok")</f>
        <v>Ok</v>
      </c>
      <c r="T762" t="str">
        <f>IF(Table1[Steam_Consumed_t]&gt;$O$4383,"ABNORMAL","NORMAL")</f>
        <v>NORMAL</v>
      </c>
      <c r="U762" t="str">
        <f>IF(Table1[Power_Consumed_kWh]&gt;$P$4383,"ABNORMAL","NORMAL")</f>
        <v>NORMAL</v>
      </c>
      <c r="V762">
        <f>(Table1[[#This Row],[Target_Production_t]]/8)*Table1[[#This Row],[Downtime_hr]]</f>
        <v>3.1507125</v>
      </c>
    </row>
    <row r="763" spans="1:22" x14ac:dyDescent="0.25">
      <c r="A763" s="1">
        <v>45721</v>
      </c>
      <c r="B763" s="1" t="str">
        <f>TEXT(Table1[[#This Row],[Date]],"mm")</f>
        <v>03</v>
      </c>
      <c r="C763" t="s">
        <v>23</v>
      </c>
      <c r="D763" t="s">
        <v>20</v>
      </c>
      <c r="E763">
        <v>42.3</v>
      </c>
      <c r="F763">
        <v>7.38</v>
      </c>
      <c r="G763">
        <v>0.62</v>
      </c>
      <c r="H763">
        <v>37.56</v>
      </c>
      <c r="I763">
        <v>37.229999999999997</v>
      </c>
      <c r="J763">
        <v>0.33</v>
      </c>
      <c r="K763">
        <v>99.11</v>
      </c>
      <c r="L763">
        <v>92.25</v>
      </c>
      <c r="M763">
        <v>89.94</v>
      </c>
      <c r="N763">
        <v>82.23</v>
      </c>
      <c r="O763">
        <v>4.9000000000000004</v>
      </c>
      <c r="P763">
        <v>1669.22</v>
      </c>
      <c r="Q763" s="42">
        <f>Table1[[#This Row],[Steam_Consumed_t]]/Table1[[#This Row],[Production_t]]</f>
        <v>0.13045793397231098</v>
      </c>
      <c r="R763" s="37">
        <f>Table1[[#This Row],[Power_Consumed_kWh]]/Table1[[#This Row],[Production_t]]</f>
        <v>44.44142705005325</v>
      </c>
      <c r="S763" t="str">
        <f>IF(Table1[[#This Row],[Quality_pct]]&lt;96,"Below Spec","Ok")</f>
        <v>Ok</v>
      </c>
      <c r="T763" t="str">
        <f>IF(Table1[Steam_Consumed_t]&gt;$O$4383,"ABNORMAL","NORMAL")</f>
        <v>NORMAL</v>
      </c>
      <c r="U763" t="str">
        <f>IF(Table1[Power_Consumed_kWh]&gt;$P$4383,"ABNORMAL","NORMAL")</f>
        <v>NORMAL</v>
      </c>
      <c r="V763">
        <f>(Table1[[#This Row],[Target_Production_t]]/8)*Table1[[#This Row],[Downtime_hr]]</f>
        <v>3.2782499999999999</v>
      </c>
    </row>
    <row r="764" spans="1:22" x14ac:dyDescent="0.25">
      <c r="A764" s="1">
        <v>45721</v>
      </c>
      <c r="B764" s="1" t="str">
        <f>TEXT(Table1[[#This Row],[Date]],"mm")</f>
        <v>03</v>
      </c>
      <c r="C764" t="s">
        <v>17</v>
      </c>
      <c r="D764" t="s">
        <v>20</v>
      </c>
      <c r="E764">
        <v>40.380000000000003</v>
      </c>
      <c r="F764">
        <v>7.45</v>
      </c>
      <c r="G764">
        <v>0.55000000000000004</v>
      </c>
      <c r="H764">
        <v>38.950000000000003</v>
      </c>
      <c r="I764">
        <v>37.979999999999997</v>
      </c>
      <c r="J764">
        <v>0.97</v>
      </c>
      <c r="K764">
        <v>97.52</v>
      </c>
      <c r="L764">
        <v>93.12</v>
      </c>
      <c r="M764">
        <v>92.2</v>
      </c>
      <c r="N764">
        <v>83.73</v>
      </c>
      <c r="O764">
        <v>34.39</v>
      </c>
      <c r="P764">
        <v>3206.66</v>
      </c>
      <c r="Q764" s="42">
        <f>Table1[[#This Row],[Steam_Consumed_t]]/Table1[[#This Row],[Production_t]]</f>
        <v>0.88292682926829258</v>
      </c>
      <c r="R764" s="37">
        <f>Table1[[#This Row],[Power_Consumed_kWh]]/Table1[[#This Row],[Production_t]]</f>
        <v>82.327599486521166</v>
      </c>
      <c r="S764" t="str">
        <f>IF(Table1[[#This Row],[Quality_pct]]&lt;96,"Below Spec","Ok")</f>
        <v>Ok</v>
      </c>
      <c r="T764" t="str">
        <f>IF(Table1[Steam_Consumed_t]&gt;$O$4383,"ABNORMAL","NORMAL")</f>
        <v>NORMAL</v>
      </c>
      <c r="U764" t="str">
        <f>IF(Table1[Power_Consumed_kWh]&gt;$P$4383,"ABNORMAL","NORMAL")</f>
        <v>NORMAL</v>
      </c>
      <c r="V764">
        <f>(Table1[[#This Row],[Target_Production_t]]/8)*Table1[[#This Row],[Downtime_hr]]</f>
        <v>2.7761250000000004</v>
      </c>
    </row>
    <row r="765" spans="1:22" x14ac:dyDescent="0.25">
      <c r="A765" s="1">
        <v>45721</v>
      </c>
      <c r="B765" s="1" t="str">
        <f>TEXT(Table1[[#This Row],[Date]],"mm")</f>
        <v>03</v>
      </c>
      <c r="C765" t="s">
        <v>21</v>
      </c>
      <c r="D765" t="s">
        <v>18</v>
      </c>
      <c r="E765">
        <v>38.25</v>
      </c>
      <c r="F765">
        <v>7.51</v>
      </c>
      <c r="G765">
        <v>0.49</v>
      </c>
      <c r="H765">
        <v>36.42</v>
      </c>
      <c r="I765">
        <v>35.729999999999997</v>
      </c>
      <c r="J765">
        <v>0.68</v>
      </c>
      <c r="K765">
        <v>98.12</v>
      </c>
      <c r="L765">
        <v>93.88</v>
      </c>
      <c r="M765">
        <v>99.52</v>
      </c>
      <c r="N765">
        <v>91.67</v>
      </c>
      <c r="O765">
        <v>49.75</v>
      </c>
      <c r="P765">
        <v>4216.62</v>
      </c>
      <c r="Q765" s="42">
        <f>Table1[[#This Row],[Steam_Consumed_t]]/Table1[[#This Row],[Production_t]]</f>
        <v>1.3660076880834706</v>
      </c>
      <c r="R765" s="37">
        <f>Table1[[#This Row],[Power_Consumed_kWh]]/Table1[[#This Row],[Production_t]]</f>
        <v>115.77759472817132</v>
      </c>
      <c r="S765" t="str">
        <f>IF(Table1[[#This Row],[Quality_pct]]&lt;96,"Below Spec","Ok")</f>
        <v>Ok</v>
      </c>
      <c r="T765" t="str">
        <f>IF(Table1[Steam_Consumed_t]&gt;$O$4383,"ABNORMAL","NORMAL")</f>
        <v>NORMAL</v>
      </c>
      <c r="U765" t="str">
        <f>IF(Table1[Power_Consumed_kWh]&gt;$P$4383,"ABNORMAL","NORMAL")</f>
        <v>ABNORMAL</v>
      </c>
      <c r="V765">
        <f>(Table1[[#This Row],[Target_Production_t]]/8)*Table1[[#This Row],[Downtime_hr]]</f>
        <v>2.3428125</v>
      </c>
    </row>
    <row r="766" spans="1:22" x14ac:dyDescent="0.25">
      <c r="A766" s="1">
        <v>45721</v>
      </c>
      <c r="B766" s="1" t="str">
        <f>TEXT(Table1[[#This Row],[Date]],"mm")</f>
        <v>03</v>
      </c>
      <c r="C766" t="s">
        <v>23</v>
      </c>
      <c r="D766" t="s">
        <v>19</v>
      </c>
      <c r="E766">
        <v>43.63</v>
      </c>
      <c r="F766">
        <v>7.53</v>
      </c>
      <c r="G766">
        <v>0.47</v>
      </c>
      <c r="H766">
        <v>38.67</v>
      </c>
      <c r="I766">
        <v>38.39</v>
      </c>
      <c r="J766">
        <v>0.27</v>
      </c>
      <c r="K766">
        <v>99.29</v>
      </c>
      <c r="L766">
        <v>94.12</v>
      </c>
      <c r="M766">
        <v>94.95</v>
      </c>
      <c r="N766">
        <v>88.73</v>
      </c>
      <c r="O766">
        <v>5.23</v>
      </c>
      <c r="P766">
        <v>1588.87</v>
      </c>
      <c r="Q766" s="42">
        <f>Table1[[#This Row],[Steam_Consumed_t]]/Table1[[#This Row],[Production_t]]</f>
        <v>0.13524696146883891</v>
      </c>
      <c r="R766" s="37">
        <f>Table1[[#This Row],[Power_Consumed_kWh]]/Table1[[#This Row],[Production_t]]</f>
        <v>41.087923454874577</v>
      </c>
      <c r="S766" t="str">
        <f>IF(Table1[[#This Row],[Quality_pct]]&lt;96,"Below Spec","Ok")</f>
        <v>Ok</v>
      </c>
      <c r="T766" t="str">
        <f>IF(Table1[Steam_Consumed_t]&gt;$O$4383,"ABNORMAL","NORMAL")</f>
        <v>NORMAL</v>
      </c>
      <c r="U766" t="str">
        <f>IF(Table1[Power_Consumed_kWh]&gt;$P$4383,"ABNORMAL","NORMAL")</f>
        <v>NORMAL</v>
      </c>
      <c r="V766">
        <f>(Table1[[#This Row],[Target_Production_t]]/8)*Table1[[#This Row],[Downtime_hr]]</f>
        <v>2.5632625</v>
      </c>
    </row>
    <row r="767" spans="1:22" x14ac:dyDescent="0.25">
      <c r="A767" s="1">
        <v>45721</v>
      </c>
      <c r="B767" s="1" t="str">
        <f>TEXT(Table1[[#This Row],[Date]],"mm")</f>
        <v>03</v>
      </c>
      <c r="C767" t="s">
        <v>17</v>
      </c>
      <c r="D767" t="s">
        <v>19</v>
      </c>
      <c r="E767">
        <v>41.65</v>
      </c>
      <c r="F767">
        <v>7.55</v>
      </c>
      <c r="G767">
        <v>0.45</v>
      </c>
      <c r="H767">
        <v>35.229999999999997</v>
      </c>
      <c r="I767">
        <v>34.4</v>
      </c>
      <c r="J767">
        <v>0.84</v>
      </c>
      <c r="K767">
        <v>97.63</v>
      </c>
      <c r="L767">
        <v>94.38</v>
      </c>
      <c r="M767">
        <v>96.78</v>
      </c>
      <c r="N767">
        <v>89.17</v>
      </c>
      <c r="O767">
        <v>29.35</v>
      </c>
      <c r="P767">
        <v>2837.39</v>
      </c>
      <c r="Q767" s="42">
        <f>Table1[[#This Row],[Steam_Consumed_t]]/Table1[[#This Row],[Production_t]]</f>
        <v>0.83309679250638669</v>
      </c>
      <c r="R767" s="37">
        <f>Table1[[#This Row],[Power_Consumed_kWh]]/Table1[[#This Row],[Production_t]]</f>
        <v>80.539029236446211</v>
      </c>
      <c r="S767" t="str">
        <f>IF(Table1[[#This Row],[Quality_pct]]&lt;96,"Below Spec","Ok")</f>
        <v>Ok</v>
      </c>
      <c r="T767" t="str">
        <f>IF(Table1[Steam_Consumed_t]&gt;$O$4383,"ABNORMAL","NORMAL")</f>
        <v>NORMAL</v>
      </c>
      <c r="U767" t="str">
        <f>IF(Table1[Power_Consumed_kWh]&gt;$P$4383,"ABNORMAL","NORMAL")</f>
        <v>NORMAL</v>
      </c>
      <c r="V767">
        <f>(Table1[[#This Row],[Target_Production_t]]/8)*Table1[[#This Row],[Downtime_hr]]</f>
        <v>2.3428125</v>
      </c>
    </row>
    <row r="768" spans="1:22" x14ac:dyDescent="0.25">
      <c r="A768" s="1">
        <v>45721</v>
      </c>
      <c r="B768" s="1" t="str">
        <f>TEXT(Table1[[#This Row],[Date]],"mm")</f>
        <v>03</v>
      </c>
      <c r="C768" t="s">
        <v>22</v>
      </c>
      <c r="D768" t="s">
        <v>19</v>
      </c>
      <c r="E768">
        <v>35.700000000000003</v>
      </c>
      <c r="F768">
        <v>7.7</v>
      </c>
      <c r="G768">
        <v>0.3</v>
      </c>
      <c r="H768">
        <v>30.93</v>
      </c>
      <c r="I768">
        <v>29.91</v>
      </c>
      <c r="J768">
        <v>1.02</v>
      </c>
      <c r="K768">
        <v>96.7</v>
      </c>
      <c r="L768">
        <v>96.25</v>
      </c>
      <c r="M768">
        <v>97.1</v>
      </c>
      <c r="N768">
        <v>90.37</v>
      </c>
      <c r="O768">
        <v>34.14</v>
      </c>
      <c r="P768">
        <v>2987.31</v>
      </c>
      <c r="Q768" s="42">
        <f>Table1[[#This Row],[Steam_Consumed_t]]/Table1[[#This Row],[Production_t]]</f>
        <v>1.1037827352085354</v>
      </c>
      <c r="R768" s="37">
        <f>Table1[[#This Row],[Power_Consumed_kWh]]/Table1[[#This Row],[Production_t]]</f>
        <v>96.58292919495635</v>
      </c>
      <c r="S768" t="str">
        <f>IF(Table1[[#This Row],[Quality_pct]]&lt;96,"Below Spec","Ok")</f>
        <v>Ok</v>
      </c>
      <c r="T768" t="str">
        <f>IF(Table1[Steam_Consumed_t]&gt;$O$4383,"ABNORMAL","NORMAL")</f>
        <v>NORMAL</v>
      </c>
      <c r="U768" t="str">
        <f>IF(Table1[Power_Consumed_kWh]&gt;$P$4383,"ABNORMAL","NORMAL")</f>
        <v>NORMAL</v>
      </c>
      <c r="V768">
        <f>(Table1[[#This Row],[Target_Production_t]]/8)*Table1[[#This Row],[Downtime_hr]]</f>
        <v>1.3387500000000001</v>
      </c>
    </row>
    <row r="769" spans="1:22" x14ac:dyDescent="0.25">
      <c r="A769" s="1">
        <v>45721</v>
      </c>
      <c r="B769" s="1" t="str">
        <f>TEXT(Table1[[#This Row],[Date]],"mm")</f>
        <v>03</v>
      </c>
      <c r="C769" t="s">
        <v>21</v>
      </c>
      <c r="D769" t="s">
        <v>19</v>
      </c>
      <c r="E769">
        <v>37.68</v>
      </c>
      <c r="F769">
        <v>7.72</v>
      </c>
      <c r="G769">
        <v>0.28000000000000003</v>
      </c>
      <c r="H769">
        <v>33.43</v>
      </c>
      <c r="I769">
        <v>33.1</v>
      </c>
      <c r="J769">
        <v>0.33</v>
      </c>
      <c r="K769">
        <v>99.01</v>
      </c>
      <c r="L769">
        <v>96.5</v>
      </c>
      <c r="M769">
        <v>95.28</v>
      </c>
      <c r="N769">
        <v>91.03</v>
      </c>
      <c r="O769">
        <v>49.38</v>
      </c>
      <c r="P769">
        <v>3895.06</v>
      </c>
      <c r="Q769" s="42">
        <f>Table1[[#This Row],[Steam_Consumed_t]]/Table1[[#This Row],[Production_t]]</f>
        <v>1.4771163625486092</v>
      </c>
      <c r="R769" s="37">
        <f>Table1[[#This Row],[Power_Consumed_kWh]]/Table1[[#This Row],[Production_t]]</f>
        <v>116.51390966198025</v>
      </c>
      <c r="S769" t="str">
        <f>IF(Table1[[#This Row],[Quality_pct]]&lt;96,"Below Spec","Ok")</f>
        <v>Ok</v>
      </c>
      <c r="T769" t="str">
        <f>IF(Table1[Steam_Consumed_t]&gt;$O$4383,"ABNORMAL","NORMAL")</f>
        <v>NORMAL</v>
      </c>
      <c r="U769" t="str">
        <f>IF(Table1[Power_Consumed_kWh]&gt;$P$4383,"ABNORMAL","NORMAL")</f>
        <v>NORMAL</v>
      </c>
      <c r="V769">
        <f>(Table1[[#This Row],[Target_Production_t]]/8)*Table1[[#This Row],[Downtime_hr]]</f>
        <v>1.3188000000000002</v>
      </c>
    </row>
    <row r="770" spans="1:22" x14ac:dyDescent="0.25">
      <c r="A770" s="1">
        <v>45722</v>
      </c>
      <c r="B770" s="1" t="str">
        <f>TEXT(Table1[[#This Row],[Date]],"mm")</f>
        <v>03</v>
      </c>
      <c r="C770" t="s">
        <v>17</v>
      </c>
      <c r="D770" t="s">
        <v>20</v>
      </c>
      <c r="E770">
        <v>38.880000000000003</v>
      </c>
      <c r="F770">
        <v>6.88</v>
      </c>
      <c r="G770">
        <v>1.1200000000000001</v>
      </c>
      <c r="H770">
        <v>32.57</v>
      </c>
      <c r="I770">
        <v>31.54</v>
      </c>
      <c r="J770">
        <v>1.03</v>
      </c>
      <c r="K770">
        <v>96.85</v>
      </c>
      <c r="L770">
        <v>86</v>
      </c>
      <c r="M770">
        <v>92.45</v>
      </c>
      <c r="N770">
        <v>77.010000000000005</v>
      </c>
      <c r="O770">
        <v>28.31</v>
      </c>
      <c r="P770">
        <v>2745.87</v>
      </c>
      <c r="Q770" s="42">
        <f>Table1[[#This Row],[Steam_Consumed_t]]/Table1[[#This Row],[Production_t]]</f>
        <v>0.86920478968375803</v>
      </c>
      <c r="R770" s="37">
        <f>Table1[[#This Row],[Power_Consumed_kWh]]/Table1[[#This Row],[Production_t]]</f>
        <v>84.306723979121884</v>
      </c>
      <c r="S770" t="str">
        <f>IF(Table1[[#This Row],[Quality_pct]]&lt;96,"Below Spec","Ok")</f>
        <v>Ok</v>
      </c>
      <c r="T770" t="str">
        <f>IF(Table1[Steam_Consumed_t]&gt;$O$4383,"ABNORMAL","NORMAL")</f>
        <v>NORMAL</v>
      </c>
      <c r="U770" t="str">
        <f>IF(Table1[Power_Consumed_kWh]&gt;$P$4383,"ABNORMAL","NORMAL")</f>
        <v>NORMAL</v>
      </c>
      <c r="V770">
        <f>(Table1[[#This Row],[Target_Production_t]]/8)*Table1[[#This Row],[Downtime_hr]]</f>
        <v>5.4432000000000009</v>
      </c>
    </row>
    <row r="771" spans="1:22" x14ac:dyDescent="0.25">
      <c r="A771" s="1">
        <v>45722</v>
      </c>
      <c r="B771" s="1" t="str">
        <f>TEXT(Table1[[#This Row],[Date]],"mm")</f>
        <v>03</v>
      </c>
      <c r="C771" t="s">
        <v>21</v>
      </c>
      <c r="D771" t="s">
        <v>19</v>
      </c>
      <c r="E771">
        <v>36.29</v>
      </c>
      <c r="F771">
        <v>7.2</v>
      </c>
      <c r="G771">
        <v>0.8</v>
      </c>
      <c r="H771">
        <v>31.3</v>
      </c>
      <c r="I771">
        <v>30.73</v>
      </c>
      <c r="J771">
        <v>0.56999999999999995</v>
      </c>
      <c r="K771">
        <v>98.18</v>
      </c>
      <c r="L771">
        <v>90</v>
      </c>
      <c r="M771">
        <v>94.33</v>
      </c>
      <c r="N771">
        <v>83.35</v>
      </c>
      <c r="O771">
        <v>48.08</v>
      </c>
      <c r="P771">
        <v>3833.93</v>
      </c>
      <c r="Q771" s="42">
        <f>Table1[[#This Row],[Steam_Consumed_t]]/Table1[[#This Row],[Production_t]]</f>
        <v>1.5361022364217252</v>
      </c>
      <c r="R771" s="37">
        <f>Table1[[#This Row],[Power_Consumed_kWh]]/Table1[[#This Row],[Production_t]]</f>
        <v>122.48977635782747</v>
      </c>
      <c r="S771" t="str">
        <f>IF(Table1[[#This Row],[Quality_pct]]&lt;96,"Below Spec","Ok")</f>
        <v>Ok</v>
      </c>
      <c r="T771" t="str">
        <f>IF(Table1[Steam_Consumed_t]&gt;$O$4383,"ABNORMAL","NORMAL")</f>
        <v>NORMAL</v>
      </c>
      <c r="U771" t="str">
        <f>IF(Table1[Power_Consumed_kWh]&gt;$P$4383,"ABNORMAL","NORMAL")</f>
        <v>NORMAL</v>
      </c>
      <c r="V771">
        <f>(Table1[[#This Row],[Target_Production_t]]/8)*Table1[[#This Row],[Downtime_hr]]</f>
        <v>3.629</v>
      </c>
    </row>
    <row r="772" spans="1:22" x14ac:dyDescent="0.25">
      <c r="A772" s="1">
        <v>45722</v>
      </c>
      <c r="B772" s="1" t="str">
        <f>TEXT(Table1[[#This Row],[Date]],"mm")</f>
        <v>03</v>
      </c>
      <c r="C772" t="s">
        <v>21</v>
      </c>
      <c r="D772" t="s">
        <v>20</v>
      </c>
      <c r="E772">
        <v>35.18</v>
      </c>
      <c r="F772">
        <v>7.27</v>
      </c>
      <c r="G772">
        <v>0.73</v>
      </c>
      <c r="H772">
        <v>30.7</v>
      </c>
      <c r="I772">
        <v>30.37</v>
      </c>
      <c r="J772">
        <v>0.32</v>
      </c>
      <c r="K772">
        <v>98.95</v>
      </c>
      <c r="L772">
        <v>90.88</v>
      </c>
      <c r="M772">
        <v>97.85</v>
      </c>
      <c r="N772">
        <v>87.99</v>
      </c>
      <c r="O772">
        <v>44.54</v>
      </c>
      <c r="P772">
        <v>3553.62</v>
      </c>
      <c r="Q772" s="42">
        <f>Table1[[#This Row],[Steam_Consumed_t]]/Table1[[#This Row],[Production_t]]</f>
        <v>1.4508143322475571</v>
      </c>
      <c r="R772" s="37">
        <f>Table1[[#This Row],[Power_Consumed_kWh]]/Table1[[#This Row],[Production_t]]</f>
        <v>115.75309446254072</v>
      </c>
      <c r="S772" t="str">
        <f>IF(Table1[[#This Row],[Quality_pct]]&lt;96,"Below Spec","Ok")</f>
        <v>Ok</v>
      </c>
      <c r="T772" t="str">
        <f>IF(Table1[Steam_Consumed_t]&gt;$O$4383,"ABNORMAL","NORMAL")</f>
        <v>NORMAL</v>
      </c>
      <c r="U772" t="str">
        <f>IF(Table1[Power_Consumed_kWh]&gt;$P$4383,"ABNORMAL","NORMAL")</f>
        <v>NORMAL</v>
      </c>
      <c r="V772">
        <f>(Table1[[#This Row],[Target_Production_t]]/8)*Table1[[#This Row],[Downtime_hr]]</f>
        <v>3.210175</v>
      </c>
    </row>
    <row r="773" spans="1:22" x14ac:dyDescent="0.25">
      <c r="A773" s="1">
        <v>45722</v>
      </c>
      <c r="B773" s="1" t="str">
        <f>TEXT(Table1[[#This Row],[Date]],"mm")</f>
        <v>03</v>
      </c>
      <c r="C773" t="s">
        <v>23</v>
      </c>
      <c r="D773" t="s">
        <v>18</v>
      </c>
      <c r="E773">
        <v>42.65</v>
      </c>
      <c r="F773">
        <v>7.39</v>
      </c>
      <c r="G773">
        <v>0.61</v>
      </c>
      <c r="H773">
        <v>36.049999999999997</v>
      </c>
      <c r="I773">
        <v>35.549999999999997</v>
      </c>
      <c r="J773">
        <v>0.5</v>
      </c>
      <c r="K773">
        <v>98.62</v>
      </c>
      <c r="L773">
        <v>92.38</v>
      </c>
      <c r="M773">
        <v>94.8</v>
      </c>
      <c r="N773">
        <v>86.36</v>
      </c>
      <c r="O773">
        <v>2.44</v>
      </c>
      <c r="P773">
        <v>1351.61</v>
      </c>
      <c r="Q773" s="42">
        <f>Table1[[#This Row],[Steam_Consumed_t]]/Table1[[#This Row],[Production_t]]</f>
        <v>6.7683772538141479E-2</v>
      </c>
      <c r="R773" s="37">
        <f>Table1[[#This Row],[Power_Consumed_kWh]]/Table1[[#This Row],[Production_t]]</f>
        <v>37.492649098474338</v>
      </c>
      <c r="S773" t="str">
        <f>IF(Table1[[#This Row],[Quality_pct]]&lt;96,"Below Spec","Ok")</f>
        <v>Ok</v>
      </c>
      <c r="T773" t="str">
        <f>IF(Table1[Steam_Consumed_t]&gt;$O$4383,"ABNORMAL","NORMAL")</f>
        <v>NORMAL</v>
      </c>
      <c r="U773" t="str">
        <f>IF(Table1[Power_Consumed_kWh]&gt;$P$4383,"ABNORMAL","NORMAL")</f>
        <v>NORMAL</v>
      </c>
      <c r="V773">
        <f>(Table1[[#This Row],[Target_Production_t]]/8)*Table1[[#This Row],[Downtime_hr]]</f>
        <v>3.2520624999999996</v>
      </c>
    </row>
    <row r="774" spans="1:22" x14ac:dyDescent="0.25">
      <c r="A774" s="1">
        <v>45722</v>
      </c>
      <c r="B774" s="1" t="str">
        <f>TEXT(Table1[[#This Row],[Date]],"mm")</f>
        <v>03</v>
      </c>
      <c r="C774" t="s">
        <v>22</v>
      </c>
      <c r="D774" t="s">
        <v>20</v>
      </c>
      <c r="E774">
        <v>33.33</v>
      </c>
      <c r="F774">
        <v>7.45</v>
      </c>
      <c r="G774">
        <v>0.55000000000000004</v>
      </c>
      <c r="H774">
        <v>28.29</v>
      </c>
      <c r="I774">
        <v>27.16</v>
      </c>
      <c r="J774">
        <v>1.1299999999999999</v>
      </c>
      <c r="K774">
        <v>96.02</v>
      </c>
      <c r="L774">
        <v>93.12</v>
      </c>
      <c r="M774">
        <v>91.09</v>
      </c>
      <c r="N774">
        <v>81.45</v>
      </c>
      <c r="O774">
        <v>31.05</v>
      </c>
      <c r="P774">
        <v>2725.1</v>
      </c>
      <c r="Q774" s="42">
        <f>Table1[[#This Row],[Steam_Consumed_t]]/Table1[[#This Row],[Production_t]]</f>
        <v>1.0975609756097562</v>
      </c>
      <c r="R774" s="37">
        <f>Table1[[#This Row],[Power_Consumed_kWh]]/Table1[[#This Row],[Production_t]]</f>
        <v>96.327324142806646</v>
      </c>
      <c r="S774" t="str">
        <f>IF(Table1[[#This Row],[Quality_pct]]&lt;96,"Below Spec","Ok")</f>
        <v>Ok</v>
      </c>
      <c r="T774" t="str">
        <f>IF(Table1[Steam_Consumed_t]&gt;$O$4383,"ABNORMAL","NORMAL")</f>
        <v>NORMAL</v>
      </c>
      <c r="U774" t="str">
        <f>IF(Table1[Power_Consumed_kWh]&gt;$P$4383,"ABNORMAL","NORMAL")</f>
        <v>NORMAL</v>
      </c>
      <c r="V774">
        <f>(Table1[[#This Row],[Target_Production_t]]/8)*Table1[[#This Row],[Downtime_hr]]</f>
        <v>2.2914375000000002</v>
      </c>
    </row>
    <row r="775" spans="1:22" x14ac:dyDescent="0.25">
      <c r="A775" s="1">
        <v>45722</v>
      </c>
      <c r="B775" s="1" t="str">
        <f>TEXT(Table1[[#This Row],[Date]],"mm")</f>
        <v>03</v>
      </c>
      <c r="C775" t="s">
        <v>22</v>
      </c>
      <c r="D775" t="s">
        <v>19</v>
      </c>
      <c r="E775">
        <v>34.380000000000003</v>
      </c>
      <c r="F775">
        <v>7.47</v>
      </c>
      <c r="G775">
        <v>0.53</v>
      </c>
      <c r="H775">
        <v>29.82</v>
      </c>
      <c r="I775">
        <v>29.35</v>
      </c>
      <c r="J775">
        <v>0.47</v>
      </c>
      <c r="K775">
        <v>98.41</v>
      </c>
      <c r="L775">
        <v>93.38</v>
      </c>
      <c r="M775">
        <v>94.03</v>
      </c>
      <c r="N775">
        <v>86.4</v>
      </c>
      <c r="O775">
        <v>32.44</v>
      </c>
      <c r="P775">
        <v>2819.17</v>
      </c>
      <c r="Q775" s="42">
        <f>Table1[[#This Row],[Steam_Consumed_t]]/Table1[[#This Row],[Production_t]]</f>
        <v>1.0878604963112004</v>
      </c>
      <c r="R775" s="37">
        <f>Table1[[#This Row],[Power_Consumed_kWh]]/Table1[[#This Row],[Production_t]]</f>
        <v>94.539570757880625</v>
      </c>
      <c r="S775" t="str">
        <f>IF(Table1[[#This Row],[Quality_pct]]&lt;96,"Below Spec","Ok")</f>
        <v>Ok</v>
      </c>
      <c r="T775" t="str">
        <f>IF(Table1[Steam_Consumed_t]&gt;$O$4383,"ABNORMAL","NORMAL")</f>
        <v>NORMAL</v>
      </c>
      <c r="U775" t="str">
        <f>IF(Table1[Power_Consumed_kWh]&gt;$P$4383,"ABNORMAL","NORMAL")</f>
        <v>NORMAL</v>
      </c>
      <c r="V775">
        <f>(Table1[[#This Row],[Target_Production_t]]/8)*Table1[[#This Row],[Downtime_hr]]</f>
        <v>2.2776750000000003</v>
      </c>
    </row>
    <row r="776" spans="1:22" x14ac:dyDescent="0.25">
      <c r="A776" s="1">
        <v>45722</v>
      </c>
      <c r="B776" s="1" t="str">
        <f>TEXT(Table1[[#This Row],[Date]],"mm")</f>
        <v>03</v>
      </c>
      <c r="C776" t="s">
        <v>22</v>
      </c>
      <c r="D776" t="s">
        <v>18</v>
      </c>
      <c r="E776">
        <v>34.9</v>
      </c>
      <c r="F776">
        <v>7.51</v>
      </c>
      <c r="G776">
        <v>0.49</v>
      </c>
      <c r="H776">
        <v>31.04</v>
      </c>
      <c r="I776">
        <v>30.01</v>
      </c>
      <c r="J776">
        <v>1.03</v>
      </c>
      <c r="K776">
        <v>96.68</v>
      </c>
      <c r="L776">
        <v>93.88</v>
      </c>
      <c r="M776">
        <v>101.43</v>
      </c>
      <c r="N776">
        <v>92.06</v>
      </c>
      <c r="O776">
        <v>34.57</v>
      </c>
      <c r="P776">
        <v>3154.03</v>
      </c>
      <c r="Q776" s="42">
        <f>Table1[[#This Row],[Steam_Consumed_t]]/Table1[[#This Row],[Production_t]]</f>
        <v>1.1137242268041236</v>
      </c>
      <c r="R776" s="37">
        <f>Table1[[#This Row],[Power_Consumed_kWh]]/Table1[[#This Row],[Production_t]]</f>
        <v>101.61179123711341</v>
      </c>
      <c r="S776" t="str">
        <f>IF(Table1[[#This Row],[Quality_pct]]&lt;96,"Below Spec","Ok")</f>
        <v>Ok</v>
      </c>
      <c r="T776" t="str">
        <f>IF(Table1[Steam_Consumed_t]&gt;$O$4383,"ABNORMAL","NORMAL")</f>
        <v>NORMAL</v>
      </c>
      <c r="U776" t="str">
        <f>IF(Table1[Power_Consumed_kWh]&gt;$P$4383,"ABNORMAL","NORMAL")</f>
        <v>NORMAL</v>
      </c>
      <c r="V776">
        <f>(Table1[[#This Row],[Target_Production_t]]/8)*Table1[[#This Row],[Downtime_hr]]</f>
        <v>2.1376249999999999</v>
      </c>
    </row>
    <row r="777" spans="1:22" x14ac:dyDescent="0.25">
      <c r="A777" s="1">
        <v>45722</v>
      </c>
      <c r="B777" s="1" t="str">
        <f>TEXT(Table1[[#This Row],[Date]],"mm")</f>
        <v>03</v>
      </c>
      <c r="C777" t="s">
        <v>23</v>
      </c>
      <c r="D777" t="s">
        <v>20</v>
      </c>
      <c r="E777">
        <v>40.729999999999997</v>
      </c>
      <c r="F777">
        <v>7.58</v>
      </c>
      <c r="G777">
        <v>0.42</v>
      </c>
      <c r="H777">
        <v>38.1</v>
      </c>
      <c r="I777">
        <v>38.020000000000003</v>
      </c>
      <c r="J777">
        <v>0.08</v>
      </c>
      <c r="K777">
        <v>99.78</v>
      </c>
      <c r="L777">
        <v>94.75</v>
      </c>
      <c r="M777">
        <v>95.5</v>
      </c>
      <c r="N777">
        <v>90.28</v>
      </c>
      <c r="O777">
        <v>3.46</v>
      </c>
      <c r="P777">
        <v>1566.3</v>
      </c>
      <c r="Q777" s="42">
        <f>Table1[[#This Row],[Steam_Consumed_t]]/Table1[[#This Row],[Production_t]]</f>
        <v>9.0813648293963253E-2</v>
      </c>
      <c r="R777" s="37">
        <f>Table1[[#This Row],[Power_Consumed_kWh]]/Table1[[#This Row],[Production_t]]</f>
        <v>41.110236220472437</v>
      </c>
      <c r="S777" t="str">
        <f>IF(Table1[[#This Row],[Quality_pct]]&lt;96,"Below Spec","Ok")</f>
        <v>Ok</v>
      </c>
      <c r="T777" t="str">
        <f>IF(Table1[Steam_Consumed_t]&gt;$O$4383,"ABNORMAL","NORMAL")</f>
        <v>NORMAL</v>
      </c>
      <c r="U777" t="str">
        <f>IF(Table1[Power_Consumed_kWh]&gt;$P$4383,"ABNORMAL","NORMAL")</f>
        <v>NORMAL</v>
      </c>
      <c r="V777">
        <f>(Table1[[#This Row],[Target_Production_t]]/8)*Table1[[#This Row],[Downtime_hr]]</f>
        <v>2.1383249999999996</v>
      </c>
    </row>
    <row r="778" spans="1:22" x14ac:dyDescent="0.25">
      <c r="A778" s="1">
        <v>45722</v>
      </c>
      <c r="B778" s="1" t="str">
        <f>TEXT(Table1[[#This Row],[Date]],"mm")</f>
        <v>03</v>
      </c>
      <c r="C778" t="s">
        <v>23</v>
      </c>
      <c r="D778" t="s">
        <v>19</v>
      </c>
      <c r="E778">
        <v>42.01</v>
      </c>
      <c r="F778">
        <v>7.59</v>
      </c>
      <c r="G778">
        <v>0.41</v>
      </c>
      <c r="H778">
        <v>37.72</v>
      </c>
      <c r="I778">
        <v>37.28</v>
      </c>
      <c r="J778">
        <v>0.44</v>
      </c>
      <c r="K778">
        <v>98.84</v>
      </c>
      <c r="L778">
        <v>94.88</v>
      </c>
      <c r="M778">
        <v>94.51</v>
      </c>
      <c r="N778">
        <v>88.62</v>
      </c>
      <c r="O778">
        <v>3.12</v>
      </c>
      <c r="P778">
        <v>1616.78</v>
      </c>
      <c r="Q778" s="42">
        <f>Table1[[#This Row],[Steam_Consumed_t]]/Table1[[#This Row],[Production_t]]</f>
        <v>8.2714740190880182E-2</v>
      </c>
      <c r="R778" s="37">
        <f>Table1[[#This Row],[Power_Consumed_kWh]]/Table1[[#This Row],[Production_t]]</f>
        <v>42.862672322375396</v>
      </c>
      <c r="S778" t="str">
        <f>IF(Table1[[#This Row],[Quality_pct]]&lt;96,"Below Spec","Ok")</f>
        <v>Ok</v>
      </c>
      <c r="T778" t="str">
        <f>IF(Table1[Steam_Consumed_t]&gt;$O$4383,"ABNORMAL","NORMAL")</f>
        <v>NORMAL</v>
      </c>
      <c r="U778" t="str">
        <f>IF(Table1[Power_Consumed_kWh]&gt;$P$4383,"ABNORMAL","NORMAL")</f>
        <v>NORMAL</v>
      </c>
      <c r="V778">
        <f>(Table1[[#This Row],[Target_Production_t]]/8)*Table1[[#This Row],[Downtime_hr]]</f>
        <v>2.1530124999999996</v>
      </c>
    </row>
    <row r="779" spans="1:22" x14ac:dyDescent="0.25">
      <c r="A779" s="1">
        <v>45722</v>
      </c>
      <c r="B779" s="1" t="str">
        <f>TEXT(Table1[[#This Row],[Date]],"mm")</f>
        <v>03</v>
      </c>
      <c r="C779" t="s">
        <v>17</v>
      </c>
      <c r="D779" t="s">
        <v>19</v>
      </c>
      <c r="E779">
        <v>40.1</v>
      </c>
      <c r="F779">
        <v>7.63</v>
      </c>
      <c r="G779">
        <v>0.37</v>
      </c>
      <c r="H779">
        <v>35.92</v>
      </c>
      <c r="I779">
        <v>35.450000000000003</v>
      </c>
      <c r="J779">
        <v>0.47</v>
      </c>
      <c r="K779">
        <v>98.69</v>
      </c>
      <c r="L779">
        <v>95.38</v>
      </c>
      <c r="M779">
        <v>100.69</v>
      </c>
      <c r="N779">
        <v>94.77</v>
      </c>
      <c r="O779">
        <v>31.45</v>
      </c>
      <c r="P779">
        <v>2929.02</v>
      </c>
      <c r="Q779" s="42">
        <f>Table1[[#This Row],[Steam_Consumed_t]]/Table1[[#This Row],[Production_t]]</f>
        <v>0.87555679287305122</v>
      </c>
      <c r="R779" s="37">
        <f>Table1[[#This Row],[Power_Consumed_kWh]]/Table1[[#This Row],[Production_t]]</f>
        <v>81.542873051224944</v>
      </c>
      <c r="S779" t="str">
        <f>IF(Table1[[#This Row],[Quality_pct]]&lt;96,"Below Spec","Ok")</f>
        <v>Ok</v>
      </c>
      <c r="T779" t="str">
        <f>IF(Table1[Steam_Consumed_t]&gt;$O$4383,"ABNORMAL","NORMAL")</f>
        <v>NORMAL</v>
      </c>
      <c r="U779" t="str">
        <f>IF(Table1[Power_Consumed_kWh]&gt;$P$4383,"ABNORMAL","NORMAL")</f>
        <v>NORMAL</v>
      </c>
      <c r="V779">
        <f>(Table1[[#This Row],[Target_Production_t]]/8)*Table1[[#This Row],[Downtime_hr]]</f>
        <v>1.854625</v>
      </c>
    </row>
    <row r="780" spans="1:22" x14ac:dyDescent="0.25">
      <c r="A780" s="1">
        <v>45722</v>
      </c>
      <c r="B780" s="1" t="str">
        <f>TEXT(Table1[[#This Row],[Date]],"mm")</f>
        <v>03</v>
      </c>
      <c r="C780" t="s">
        <v>21</v>
      </c>
      <c r="D780" t="s">
        <v>18</v>
      </c>
      <c r="E780">
        <v>36.840000000000003</v>
      </c>
      <c r="F780">
        <v>7.82</v>
      </c>
      <c r="G780">
        <v>0.18</v>
      </c>
      <c r="H780">
        <v>34.299999999999997</v>
      </c>
      <c r="I780">
        <v>33.44</v>
      </c>
      <c r="J780">
        <v>0.86</v>
      </c>
      <c r="K780">
        <v>97.49</v>
      </c>
      <c r="L780">
        <v>97.75</v>
      </c>
      <c r="M780">
        <v>92.22</v>
      </c>
      <c r="N780">
        <v>87.89</v>
      </c>
      <c r="O780">
        <v>48.73</v>
      </c>
      <c r="P780">
        <v>4018.87</v>
      </c>
      <c r="Q780" s="42">
        <f>Table1[[#This Row],[Steam_Consumed_t]]/Table1[[#This Row],[Production_t]]</f>
        <v>1.4206997084548105</v>
      </c>
      <c r="R780" s="37">
        <f>Table1[[#This Row],[Power_Consumed_kWh]]/Table1[[#This Row],[Production_t]]</f>
        <v>117.16822157434403</v>
      </c>
      <c r="S780" t="str">
        <f>IF(Table1[[#This Row],[Quality_pct]]&lt;96,"Below Spec","Ok")</f>
        <v>Ok</v>
      </c>
      <c r="T780" t="str">
        <f>IF(Table1[Steam_Consumed_t]&gt;$O$4383,"ABNORMAL","NORMAL")</f>
        <v>NORMAL</v>
      </c>
      <c r="U780" t="str">
        <f>IF(Table1[Power_Consumed_kWh]&gt;$P$4383,"ABNORMAL","NORMAL")</f>
        <v>NORMAL</v>
      </c>
      <c r="V780">
        <f>(Table1[[#This Row],[Target_Production_t]]/8)*Table1[[#This Row],[Downtime_hr]]</f>
        <v>0.82890000000000008</v>
      </c>
    </row>
    <row r="781" spans="1:22" x14ac:dyDescent="0.25">
      <c r="A781" s="1">
        <v>45722</v>
      </c>
      <c r="B781" s="1" t="str">
        <f>TEXT(Table1[[#This Row],[Date]],"mm")</f>
        <v>03</v>
      </c>
      <c r="C781" t="s">
        <v>17</v>
      </c>
      <c r="D781" t="s">
        <v>18</v>
      </c>
      <c r="E781">
        <v>40.72</v>
      </c>
      <c r="F781">
        <v>7.9</v>
      </c>
      <c r="G781">
        <v>0.1</v>
      </c>
      <c r="H781">
        <v>32.89</v>
      </c>
      <c r="I781">
        <v>32.24</v>
      </c>
      <c r="J781">
        <v>0.65</v>
      </c>
      <c r="K781">
        <v>98.02</v>
      </c>
      <c r="L781">
        <v>98.75</v>
      </c>
      <c r="M781">
        <v>93.98</v>
      </c>
      <c r="N781">
        <v>90.96</v>
      </c>
      <c r="O781">
        <v>27.81</v>
      </c>
      <c r="P781">
        <v>2855.01</v>
      </c>
      <c r="Q781" s="42">
        <f>Table1[[#This Row],[Steam_Consumed_t]]/Table1[[#This Row],[Production_t]]</f>
        <v>0.84554575858923675</v>
      </c>
      <c r="R781" s="37">
        <f>Table1[[#This Row],[Power_Consumed_kWh]]/Table1[[#This Row],[Production_t]]</f>
        <v>86.804803891760415</v>
      </c>
      <c r="S781" t="str">
        <f>IF(Table1[[#This Row],[Quality_pct]]&lt;96,"Below Spec","Ok")</f>
        <v>Ok</v>
      </c>
      <c r="T781" t="str">
        <f>IF(Table1[Steam_Consumed_t]&gt;$O$4383,"ABNORMAL","NORMAL")</f>
        <v>NORMAL</v>
      </c>
      <c r="U781" t="str">
        <f>IF(Table1[Power_Consumed_kWh]&gt;$P$4383,"ABNORMAL","NORMAL")</f>
        <v>NORMAL</v>
      </c>
      <c r="V781">
        <f>(Table1[[#This Row],[Target_Production_t]]/8)*Table1[[#This Row],[Downtime_hr]]</f>
        <v>0.50900000000000001</v>
      </c>
    </row>
    <row r="782" spans="1:22" x14ac:dyDescent="0.25">
      <c r="A782" s="1">
        <v>45723</v>
      </c>
      <c r="B782" s="1" t="str">
        <f>TEXT(Table1[[#This Row],[Date]],"mm")</f>
        <v>03</v>
      </c>
      <c r="C782" t="s">
        <v>22</v>
      </c>
      <c r="D782" t="s">
        <v>20</v>
      </c>
      <c r="E782">
        <v>35.67</v>
      </c>
      <c r="F782">
        <v>7.15</v>
      </c>
      <c r="G782">
        <v>0.85</v>
      </c>
      <c r="H782">
        <v>30.43</v>
      </c>
      <c r="I782">
        <v>29.5</v>
      </c>
      <c r="J782">
        <v>0.93</v>
      </c>
      <c r="K782">
        <v>96.94</v>
      </c>
      <c r="L782">
        <v>89.38</v>
      </c>
      <c r="M782">
        <v>92.75</v>
      </c>
      <c r="N782">
        <v>80.36</v>
      </c>
      <c r="O782">
        <v>34.32</v>
      </c>
      <c r="P782">
        <v>2983.1</v>
      </c>
      <c r="Q782" s="42">
        <f>Table1[[#This Row],[Steam_Consumed_t]]/Table1[[#This Row],[Production_t]]</f>
        <v>1.127834373973053</v>
      </c>
      <c r="R782" s="37">
        <f>Table1[[#This Row],[Power_Consumed_kWh]]/Table1[[#This Row],[Production_t]]</f>
        <v>98.031547814656591</v>
      </c>
      <c r="S782" t="str">
        <f>IF(Table1[[#This Row],[Quality_pct]]&lt;96,"Below Spec","Ok")</f>
        <v>Ok</v>
      </c>
      <c r="T782" t="str">
        <f>IF(Table1[Steam_Consumed_t]&gt;$O$4383,"ABNORMAL","NORMAL")</f>
        <v>NORMAL</v>
      </c>
      <c r="U782" t="str">
        <f>IF(Table1[Power_Consumed_kWh]&gt;$P$4383,"ABNORMAL","NORMAL")</f>
        <v>NORMAL</v>
      </c>
      <c r="V782">
        <f>(Table1[[#This Row],[Target_Production_t]]/8)*Table1[[#This Row],[Downtime_hr]]</f>
        <v>3.7899375000000002</v>
      </c>
    </row>
    <row r="783" spans="1:22" x14ac:dyDescent="0.25">
      <c r="A783" s="1">
        <v>45723</v>
      </c>
      <c r="B783" s="1" t="str">
        <f>TEXT(Table1[[#This Row],[Date]],"mm")</f>
        <v>03</v>
      </c>
      <c r="C783" t="s">
        <v>17</v>
      </c>
      <c r="D783" t="s">
        <v>20</v>
      </c>
      <c r="E783">
        <v>41.62</v>
      </c>
      <c r="F783">
        <v>7.31</v>
      </c>
      <c r="G783">
        <v>0.69</v>
      </c>
      <c r="H783">
        <v>35.96</v>
      </c>
      <c r="I783">
        <v>35.090000000000003</v>
      </c>
      <c r="J783">
        <v>0.87</v>
      </c>
      <c r="K783">
        <v>97.59</v>
      </c>
      <c r="L783">
        <v>91.38</v>
      </c>
      <c r="M783">
        <v>96.13</v>
      </c>
      <c r="N783">
        <v>85.72</v>
      </c>
      <c r="O783">
        <v>29.24</v>
      </c>
      <c r="P783">
        <v>3000.15</v>
      </c>
      <c r="Q783" s="42">
        <f>Table1[[#This Row],[Steam_Consumed_t]]/Table1[[#This Row],[Production_t]]</f>
        <v>0.81312569521690758</v>
      </c>
      <c r="R783" s="37">
        <f>Table1[[#This Row],[Power_Consumed_kWh]]/Table1[[#This Row],[Production_t]]</f>
        <v>83.430200222469409</v>
      </c>
      <c r="S783" t="str">
        <f>IF(Table1[[#This Row],[Quality_pct]]&lt;96,"Below Spec","Ok")</f>
        <v>Ok</v>
      </c>
      <c r="T783" t="str">
        <f>IF(Table1[Steam_Consumed_t]&gt;$O$4383,"ABNORMAL","NORMAL")</f>
        <v>NORMAL</v>
      </c>
      <c r="U783" t="str">
        <f>IF(Table1[Power_Consumed_kWh]&gt;$P$4383,"ABNORMAL","NORMAL")</f>
        <v>NORMAL</v>
      </c>
      <c r="V783">
        <f>(Table1[[#This Row],[Target_Production_t]]/8)*Table1[[#This Row],[Downtime_hr]]</f>
        <v>3.5897249999999996</v>
      </c>
    </row>
    <row r="784" spans="1:22" x14ac:dyDescent="0.25">
      <c r="A784" s="1">
        <v>45723</v>
      </c>
      <c r="B784" s="1" t="str">
        <f>TEXT(Table1[[#This Row],[Date]],"mm")</f>
        <v>03</v>
      </c>
      <c r="C784" t="s">
        <v>21</v>
      </c>
      <c r="D784" t="s">
        <v>18</v>
      </c>
      <c r="E784">
        <v>39.43</v>
      </c>
      <c r="F784">
        <v>7.33</v>
      </c>
      <c r="G784">
        <v>0.67</v>
      </c>
      <c r="H784">
        <v>36.090000000000003</v>
      </c>
      <c r="I784">
        <v>35.119999999999997</v>
      </c>
      <c r="J784">
        <v>0.98</v>
      </c>
      <c r="K784">
        <v>97.29</v>
      </c>
      <c r="L784">
        <v>91.62</v>
      </c>
      <c r="M784">
        <v>98.14</v>
      </c>
      <c r="N784">
        <v>87.49</v>
      </c>
      <c r="O784">
        <v>53.85</v>
      </c>
      <c r="P784">
        <v>4333.26</v>
      </c>
      <c r="Q784" s="42">
        <f>Table1[[#This Row],[Steam_Consumed_t]]/Table1[[#This Row],[Production_t]]</f>
        <v>1.4921030756442226</v>
      </c>
      <c r="R784" s="37">
        <f>Table1[[#This Row],[Power_Consumed_kWh]]/Table1[[#This Row],[Production_t]]</f>
        <v>120.06816292601829</v>
      </c>
      <c r="S784" t="str">
        <f>IF(Table1[[#This Row],[Quality_pct]]&lt;96,"Below Spec","Ok")</f>
        <v>Ok</v>
      </c>
      <c r="T784" t="str">
        <f>IF(Table1[Steam_Consumed_t]&gt;$O$4383,"ABNORMAL","NORMAL")</f>
        <v>ABNORMAL</v>
      </c>
      <c r="U784" t="str">
        <f>IF(Table1[Power_Consumed_kWh]&gt;$P$4383,"ABNORMAL","NORMAL")</f>
        <v>ABNORMAL</v>
      </c>
      <c r="V784">
        <f>(Table1[[#This Row],[Target_Production_t]]/8)*Table1[[#This Row],[Downtime_hr]]</f>
        <v>3.3022625000000003</v>
      </c>
    </row>
    <row r="785" spans="1:22" x14ac:dyDescent="0.25">
      <c r="A785" s="1">
        <v>45723</v>
      </c>
      <c r="B785" s="1" t="str">
        <f>TEXT(Table1[[#This Row],[Date]],"mm")</f>
        <v>03</v>
      </c>
      <c r="C785" t="s">
        <v>23</v>
      </c>
      <c r="D785" t="s">
        <v>20</v>
      </c>
      <c r="E785">
        <v>43.6</v>
      </c>
      <c r="F785">
        <v>7.44</v>
      </c>
      <c r="G785">
        <v>0.56000000000000005</v>
      </c>
      <c r="H785">
        <v>39.08</v>
      </c>
      <c r="I785">
        <v>38.32</v>
      </c>
      <c r="J785">
        <v>0.77</v>
      </c>
      <c r="K785">
        <v>98.04</v>
      </c>
      <c r="L785">
        <v>93</v>
      </c>
      <c r="M785">
        <v>90.19</v>
      </c>
      <c r="N785">
        <v>82.23</v>
      </c>
      <c r="O785">
        <v>3.75</v>
      </c>
      <c r="P785">
        <v>1662.15</v>
      </c>
      <c r="Q785" s="42">
        <f>Table1[[#This Row],[Steam_Consumed_t]]/Table1[[#This Row],[Production_t]]</f>
        <v>9.595701125895599E-2</v>
      </c>
      <c r="R785" s="37">
        <f>Table1[[#This Row],[Power_Consumed_kWh]]/Table1[[#This Row],[Production_t]]</f>
        <v>42.531985670419658</v>
      </c>
      <c r="S785" t="str">
        <f>IF(Table1[[#This Row],[Quality_pct]]&lt;96,"Below Spec","Ok")</f>
        <v>Ok</v>
      </c>
      <c r="T785" t="str">
        <f>IF(Table1[Steam_Consumed_t]&gt;$O$4383,"ABNORMAL","NORMAL")</f>
        <v>NORMAL</v>
      </c>
      <c r="U785" t="str">
        <f>IF(Table1[Power_Consumed_kWh]&gt;$P$4383,"ABNORMAL","NORMAL")</f>
        <v>NORMAL</v>
      </c>
      <c r="V785">
        <f>(Table1[[#This Row],[Target_Production_t]]/8)*Table1[[#This Row],[Downtime_hr]]</f>
        <v>3.0520000000000005</v>
      </c>
    </row>
    <row r="786" spans="1:22" x14ac:dyDescent="0.25">
      <c r="A786" s="1">
        <v>45723</v>
      </c>
      <c r="B786" s="1" t="str">
        <f>TEXT(Table1[[#This Row],[Date]],"mm")</f>
        <v>03</v>
      </c>
      <c r="C786" t="s">
        <v>23</v>
      </c>
      <c r="D786" t="s">
        <v>19</v>
      </c>
      <c r="E786">
        <v>44.97</v>
      </c>
      <c r="F786">
        <v>7.51</v>
      </c>
      <c r="G786">
        <v>0.49</v>
      </c>
      <c r="H786">
        <v>39.11</v>
      </c>
      <c r="I786">
        <v>38.67</v>
      </c>
      <c r="J786">
        <v>0.44</v>
      </c>
      <c r="K786">
        <v>98.87</v>
      </c>
      <c r="L786">
        <v>93.88</v>
      </c>
      <c r="M786">
        <v>97.59</v>
      </c>
      <c r="N786">
        <v>90.58</v>
      </c>
      <c r="O786">
        <v>3.88</v>
      </c>
      <c r="P786">
        <v>1719.06</v>
      </c>
      <c r="Q786" s="42">
        <f>Table1[[#This Row],[Steam_Consumed_t]]/Table1[[#This Row],[Production_t]]</f>
        <v>9.9207363845563792E-2</v>
      </c>
      <c r="R786" s="37">
        <f>Table1[[#This Row],[Power_Consumed_kWh]]/Table1[[#This Row],[Production_t]]</f>
        <v>43.95448734339044</v>
      </c>
      <c r="S786" t="str">
        <f>IF(Table1[[#This Row],[Quality_pct]]&lt;96,"Below Spec","Ok")</f>
        <v>Ok</v>
      </c>
      <c r="T786" t="str">
        <f>IF(Table1[Steam_Consumed_t]&gt;$O$4383,"ABNORMAL","NORMAL")</f>
        <v>NORMAL</v>
      </c>
      <c r="U786" t="str">
        <f>IF(Table1[Power_Consumed_kWh]&gt;$P$4383,"ABNORMAL","NORMAL")</f>
        <v>NORMAL</v>
      </c>
      <c r="V786">
        <f>(Table1[[#This Row],[Target_Production_t]]/8)*Table1[[#This Row],[Downtime_hr]]</f>
        <v>2.7544124999999999</v>
      </c>
    </row>
    <row r="787" spans="1:22" x14ac:dyDescent="0.25">
      <c r="A787" s="1">
        <v>45723</v>
      </c>
      <c r="B787" s="1" t="str">
        <f>TEXT(Table1[[#This Row],[Date]],"mm")</f>
        <v>03</v>
      </c>
      <c r="C787" t="s">
        <v>17</v>
      </c>
      <c r="D787" t="s">
        <v>19</v>
      </c>
      <c r="E787">
        <v>42.93</v>
      </c>
      <c r="F787">
        <v>7.53</v>
      </c>
      <c r="G787">
        <v>0.47</v>
      </c>
      <c r="H787">
        <v>39.47</v>
      </c>
      <c r="I787">
        <v>38.49</v>
      </c>
      <c r="J787">
        <v>0.99</v>
      </c>
      <c r="K787">
        <v>97.5</v>
      </c>
      <c r="L787">
        <v>94.12</v>
      </c>
      <c r="M787">
        <v>97.92</v>
      </c>
      <c r="N787">
        <v>89.87</v>
      </c>
      <c r="O787">
        <v>32.72</v>
      </c>
      <c r="P787">
        <v>3225.11</v>
      </c>
      <c r="Q787" s="42">
        <f>Table1[[#This Row],[Steam_Consumed_t]]/Table1[[#This Row],[Production_t]]</f>
        <v>0.82898403851026092</v>
      </c>
      <c r="R787" s="37">
        <f>Table1[[#This Row],[Power_Consumed_kWh]]/Table1[[#This Row],[Production_t]]</f>
        <v>81.710412971877375</v>
      </c>
      <c r="S787" t="str">
        <f>IF(Table1[[#This Row],[Quality_pct]]&lt;96,"Below Spec","Ok")</f>
        <v>Ok</v>
      </c>
      <c r="T787" t="str">
        <f>IF(Table1[Steam_Consumed_t]&gt;$O$4383,"ABNORMAL","NORMAL")</f>
        <v>NORMAL</v>
      </c>
      <c r="U787" t="str">
        <f>IF(Table1[Power_Consumed_kWh]&gt;$P$4383,"ABNORMAL","NORMAL")</f>
        <v>NORMAL</v>
      </c>
      <c r="V787">
        <f>(Table1[[#This Row],[Target_Production_t]]/8)*Table1[[#This Row],[Downtime_hr]]</f>
        <v>2.5221374999999999</v>
      </c>
    </row>
    <row r="788" spans="1:22" x14ac:dyDescent="0.25">
      <c r="A788" s="1">
        <v>45723</v>
      </c>
      <c r="B788" s="1" t="str">
        <f>TEXT(Table1[[#This Row],[Date]],"mm")</f>
        <v>03</v>
      </c>
      <c r="C788" t="s">
        <v>22</v>
      </c>
      <c r="D788" t="s">
        <v>18</v>
      </c>
      <c r="E788">
        <v>37.35</v>
      </c>
      <c r="F788">
        <v>7.58</v>
      </c>
      <c r="G788">
        <v>0.42</v>
      </c>
      <c r="H788">
        <v>34.700000000000003</v>
      </c>
      <c r="I788">
        <v>34.1</v>
      </c>
      <c r="J788">
        <v>0.6</v>
      </c>
      <c r="K788">
        <v>98.28</v>
      </c>
      <c r="L788">
        <v>94.75</v>
      </c>
      <c r="M788">
        <v>94.7</v>
      </c>
      <c r="N788">
        <v>88.19</v>
      </c>
      <c r="O788">
        <v>39.56</v>
      </c>
      <c r="P788">
        <v>3297.98</v>
      </c>
      <c r="Q788" s="42">
        <f>Table1[[#This Row],[Steam_Consumed_t]]/Table1[[#This Row],[Production_t]]</f>
        <v>1.1400576368876081</v>
      </c>
      <c r="R788" s="37">
        <f>Table1[[#This Row],[Power_Consumed_kWh]]/Table1[[#This Row],[Production_t]]</f>
        <v>95.042651296829959</v>
      </c>
      <c r="S788" t="str">
        <f>IF(Table1[[#This Row],[Quality_pct]]&lt;96,"Below Spec","Ok")</f>
        <v>Ok</v>
      </c>
      <c r="T788" t="str">
        <f>IF(Table1[Steam_Consumed_t]&gt;$O$4383,"ABNORMAL","NORMAL")</f>
        <v>NORMAL</v>
      </c>
      <c r="U788" t="str">
        <f>IF(Table1[Power_Consumed_kWh]&gt;$P$4383,"ABNORMAL","NORMAL")</f>
        <v>NORMAL</v>
      </c>
      <c r="V788">
        <f>(Table1[[#This Row],[Target_Production_t]]/8)*Table1[[#This Row],[Downtime_hr]]</f>
        <v>1.9608749999999999</v>
      </c>
    </row>
    <row r="789" spans="1:22" x14ac:dyDescent="0.25">
      <c r="A789" s="1">
        <v>45723</v>
      </c>
      <c r="B789" s="1" t="str">
        <f>TEXT(Table1[[#This Row],[Date]],"mm")</f>
        <v>03</v>
      </c>
      <c r="C789" t="s">
        <v>21</v>
      </c>
      <c r="D789" t="s">
        <v>20</v>
      </c>
      <c r="E789">
        <v>37.659999999999997</v>
      </c>
      <c r="F789">
        <v>7.68</v>
      </c>
      <c r="G789">
        <v>0.32</v>
      </c>
      <c r="H789">
        <v>36.15</v>
      </c>
      <c r="I789">
        <v>35.770000000000003</v>
      </c>
      <c r="J789">
        <v>0.38</v>
      </c>
      <c r="K789">
        <v>98.95</v>
      </c>
      <c r="L789">
        <v>96</v>
      </c>
      <c r="M789">
        <v>96.58</v>
      </c>
      <c r="N789">
        <v>91.74</v>
      </c>
      <c r="O789">
        <v>53.13</v>
      </c>
      <c r="P789">
        <v>4181.91</v>
      </c>
      <c r="Q789" s="42">
        <f>Table1[[#This Row],[Steam_Consumed_t]]/Table1[[#This Row],[Production_t]]</f>
        <v>1.4697095435684648</v>
      </c>
      <c r="R789" s="37">
        <f>Table1[[#This Row],[Power_Consumed_kWh]]/Table1[[#This Row],[Production_t]]</f>
        <v>115.68215767634855</v>
      </c>
      <c r="S789" t="str">
        <f>IF(Table1[[#This Row],[Quality_pct]]&lt;96,"Below Spec","Ok")</f>
        <v>Ok</v>
      </c>
      <c r="T789" t="str">
        <f>IF(Table1[Steam_Consumed_t]&gt;$O$4383,"ABNORMAL","NORMAL")</f>
        <v>ABNORMAL</v>
      </c>
      <c r="U789" t="str">
        <f>IF(Table1[Power_Consumed_kWh]&gt;$P$4383,"ABNORMAL","NORMAL")</f>
        <v>NORMAL</v>
      </c>
      <c r="V789">
        <f>(Table1[[#This Row],[Target_Production_t]]/8)*Table1[[#This Row],[Downtime_hr]]</f>
        <v>1.5064</v>
      </c>
    </row>
    <row r="790" spans="1:22" x14ac:dyDescent="0.25">
      <c r="A790" s="1">
        <v>45723</v>
      </c>
      <c r="B790" s="1" t="str">
        <f>TEXT(Table1[[#This Row],[Date]],"mm")</f>
        <v>03</v>
      </c>
      <c r="C790" t="s">
        <v>17</v>
      </c>
      <c r="D790" t="s">
        <v>18</v>
      </c>
      <c r="E790">
        <v>43.58</v>
      </c>
      <c r="F790">
        <v>7.7</v>
      </c>
      <c r="G790">
        <v>0.3</v>
      </c>
      <c r="H790">
        <v>42.08</v>
      </c>
      <c r="I790">
        <v>41.63</v>
      </c>
      <c r="J790">
        <v>0.45</v>
      </c>
      <c r="K790">
        <v>98.92</v>
      </c>
      <c r="L790">
        <v>96.25</v>
      </c>
      <c r="M790">
        <v>97.19</v>
      </c>
      <c r="N790">
        <v>92.53</v>
      </c>
      <c r="O790">
        <v>35.26</v>
      </c>
      <c r="P790">
        <v>3352.84</v>
      </c>
      <c r="Q790" s="42">
        <f>Table1[[#This Row],[Steam_Consumed_t]]/Table1[[#This Row],[Production_t]]</f>
        <v>0.83792775665399233</v>
      </c>
      <c r="R790" s="37">
        <f>Table1[[#This Row],[Power_Consumed_kWh]]/Table1[[#This Row],[Production_t]]</f>
        <v>79.677756653992404</v>
      </c>
      <c r="S790" t="str">
        <f>IF(Table1[[#This Row],[Quality_pct]]&lt;96,"Below Spec","Ok")</f>
        <v>Ok</v>
      </c>
      <c r="T790" t="str">
        <f>IF(Table1[Steam_Consumed_t]&gt;$O$4383,"ABNORMAL","NORMAL")</f>
        <v>NORMAL</v>
      </c>
      <c r="U790" t="str">
        <f>IF(Table1[Power_Consumed_kWh]&gt;$P$4383,"ABNORMAL","NORMAL")</f>
        <v>NORMAL</v>
      </c>
      <c r="V790">
        <f>(Table1[[#This Row],[Target_Production_t]]/8)*Table1[[#This Row],[Downtime_hr]]</f>
        <v>1.63425</v>
      </c>
    </row>
    <row r="791" spans="1:22" x14ac:dyDescent="0.25">
      <c r="A791" s="1">
        <v>45723</v>
      </c>
      <c r="B791" s="1" t="str">
        <f>TEXT(Table1[[#This Row],[Date]],"mm")</f>
        <v>03</v>
      </c>
      <c r="C791" t="s">
        <v>23</v>
      </c>
      <c r="D791" t="s">
        <v>18</v>
      </c>
      <c r="E791">
        <v>45.66</v>
      </c>
      <c r="F791">
        <v>7.8</v>
      </c>
      <c r="G791">
        <v>0.2</v>
      </c>
      <c r="H791">
        <v>43.03</v>
      </c>
      <c r="I791">
        <v>42.33</v>
      </c>
      <c r="J791">
        <v>0.7</v>
      </c>
      <c r="K791">
        <v>98.38</v>
      </c>
      <c r="L791">
        <v>97.5</v>
      </c>
      <c r="M791">
        <v>97.32</v>
      </c>
      <c r="N791">
        <v>93.35</v>
      </c>
      <c r="O791">
        <v>5.54</v>
      </c>
      <c r="P791">
        <v>1861.79</v>
      </c>
      <c r="Q791" s="42">
        <f>Table1[[#This Row],[Steam_Consumed_t]]/Table1[[#This Row],[Production_t]]</f>
        <v>0.12874738554496862</v>
      </c>
      <c r="R791" s="37">
        <f>Table1[[#This Row],[Power_Consumed_kWh]]/Table1[[#This Row],[Production_t]]</f>
        <v>43.267255403207059</v>
      </c>
      <c r="S791" t="str">
        <f>IF(Table1[[#This Row],[Quality_pct]]&lt;96,"Below Spec","Ok")</f>
        <v>Ok</v>
      </c>
      <c r="T791" t="str">
        <f>IF(Table1[Steam_Consumed_t]&gt;$O$4383,"ABNORMAL","NORMAL")</f>
        <v>NORMAL</v>
      </c>
      <c r="U791" t="str">
        <f>IF(Table1[Power_Consumed_kWh]&gt;$P$4383,"ABNORMAL","NORMAL")</f>
        <v>NORMAL</v>
      </c>
      <c r="V791">
        <f>(Table1[[#This Row],[Target_Production_t]]/8)*Table1[[#This Row],[Downtime_hr]]</f>
        <v>1.1415</v>
      </c>
    </row>
    <row r="792" spans="1:22" x14ac:dyDescent="0.25">
      <c r="A792" s="1">
        <v>45723</v>
      </c>
      <c r="B792" s="1" t="str">
        <f>TEXT(Table1[[#This Row],[Date]],"mm")</f>
        <v>03</v>
      </c>
      <c r="C792" t="s">
        <v>21</v>
      </c>
      <c r="D792" t="s">
        <v>19</v>
      </c>
      <c r="E792">
        <v>38.840000000000003</v>
      </c>
      <c r="F792">
        <v>7.89</v>
      </c>
      <c r="G792">
        <v>0.11</v>
      </c>
      <c r="H792">
        <v>36.29</v>
      </c>
      <c r="I792">
        <v>35.549999999999997</v>
      </c>
      <c r="J792">
        <v>0.74</v>
      </c>
      <c r="K792">
        <v>97.96</v>
      </c>
      <c r="L792">
        <v>98.62</v>
      </c>
      <c r="M792">
        <v>98.92</v>
      </c>
      <c r="N792">
        <v>95.57</v>
      </c>
      <c r="O792">
        <v>51.64</v>
      </c>
      <c r="P792">
        <v>4364.58</v>
      </c>
      <c r="Q792" s="42">
        <f>Table1[[#This Row],[Steam_Consumed_t]]/Table1[[#This Row],[Production_t]]</f>
        <v>1.4229815376136676</v>
      </c>
      <c r="R792" s="37">
        <f>Table1[[#This Row],[Power_Consumed_kWh]]/Table1[[#This Row],[Production_t]]</f>
        <v>120.26949572885093</v>
      </c>
      <c r="S792" t="str">
        <f>IF(Table1[[#This Row],[Quality_pct]]&lt;96,"Below Spec","Ok")</f>
        <v>Ok</v>
      </c>
      <c r="T792" t="str">
        <f>IF(Table1[Steam_Consumed_t]&gt;$O$4383,"ABNORMAL","NORMAL")</f>
        <v>ABNORMAL</v>
      </c>
      <c r="U792" t="str">
        <f>IF(Table1[Power_Consumed_kWh]&gt;$P$4383,"ABNORMAL","NORMAL")</f>
        <v>ABNORMAL</v>
      </c>
      <c r="V792">
        <f>(Table1[[#This Row],[Target_Production_t]]/8)*Table1[[#This Row],[Downtime_hr]]</f>
        <v>0.53405000000000002</v>
      </c>
    </row>
    <row r="793" spans="1:22" x14ac:dyDescent="0.25">
      <c r="A793" s="1">
        <v>45723</v>
      </c>
      <c r="B793" s="1" t="str">
        <f>TEXT(Table1[[#This Row],[Date]],"mm")</f>
        <v>03</v>
      </c>
      <c r="C793" t="s">
        <v>22</v>
      </c>
      <c r="D793" t="s">
        <v>19</v>
      </c>
      <c r="E793">
        <v>36.79</v>
      </c>
      <c r="F793">
        <v>8</v>
      </c>
      <c r="G793">
        <v>0</v>
      </c>
      <c r="H793">
        <v>34.270000000000003</v>
      </c>
      <c r="I793">
        <v>33.71</v>
      </c>
      <c r="J793">
        <v>0.56000000000000005</v>
      </c>
      <c r="K793">
        <v>98.38</v>
      </c>
      <c r="L793">
        <v>100</v>
      </c>
      <c r="M793">
        <v>103</v>
      </c>
      <c r="N793">
        <v>101.33</v>
      </c>
      <c r="O793">
        <v>36.58</v>
      </c>
      <c r="P793">
        <v>3339.54</v>
      </c>
      <c r="Q793" s="42">
        <f>Table1[[#This Row],[Steam_Consumed_t]]/Table1[[#This Row],[Production_t]]</f>
        <v>1.0674058943682521</v>
      </c>
      <c r="R793" s="37">
        <f>Table1[[#This Row],[Power_Consumed_kWh]]/Table1[[#This Row],[Production_t]]</f>
        <v>97.447913627079075</v>
      </c>
      <c r="S793" t="str">
        <f>IF(Table1[[#This Row],[Quality_pct]]&lt;96,"Below Spec","Ok")</f>
        <v>Ok</v>
      </c>
      <c r="T793" t="str">
        <f>IF(Table1[Steam_Consumed_t]&gt;$O$4383,"ABNORMAL","NORMAL")</f>
        <v>NORMAL</v>
      </c>
      <c r="U793" t="str">
        <f>IF(Table1[Power_Consumed_kWh]&gt;$P$4383,"ABNORMAL","NORMAL")</f>
        <v>NORMAL</v>
      </c>
      <c r="V793">
        <f>(Table1[[#This Row],[Target_Production_t]]/8)*Table1[[#This Row],[Downtime_hr]]</f>
        <v>0</v>
      </c>
    </row>
    <row r="794" spans="1:22" x14ac:dyDescent="0.25">
      <c r="A794" s="1">
        <v>45724</v>
      </c>
      <c r="B794" s="1" t="str">
        <f>TEXT(Table1[[#This Row],[Date]],"mm")</f>
        <v>03</v>
      </c>
      <c r="C794" t="s">
        <v>23</v>
      </c>
      <c r="D794" t="s">
        <v>19</v>
      </c>
      <c r="E794">
        <v>43.88</v>
      </c>
      <c r="F794">
        <v>4.6399999999999997</v>
      </c>
      <c r="G794">
        <v>3.36</v>
      </c>
      <c r="H794">
        <v>25.55</v>
      </c>
      <c r="I794">
        <v>25.03</v>
      </c>
      <c r="J794">
        <v>0.52</v>
      </c>
      <c r="K794">
        <v>97.95</v>
      </c>
      <c r="L794">
        <v>58</v>
      </c>
      <c r="M794">
        <v>96.14</v>
      </c>
      <c r="N794">
        <v>54.62</v>
      </c>
      <c r="O794">
        <v>2.98</v>
      </c>
      <c r="P794">
        <v>1093.99</v>
      </c>
      <c r="Q794" s="42">
        <f>Table1[[#This Row],[Steam_Consumed_t]]/Table1[[#This Row],[Production_t]]</f>
        <v>0.11663405088062621</v>
      </c>
      <c r="R794" s="37">
        <f>Table1[[#This Row],[Power_Consumed_kWh]]/Table1[[#This Row],[Production_t]]</f>
        <v>42.817612524461836</v>
      </c>
      <c r="S794" t="str">
        <f>IF(Table1[[#This Row],[Quality_pct]]&lt;96,"Below Spec","Ok")</f>
        <v>Ok</v>
      </c>
      <c r="T794" t="str">
        <f>IF(Table1[Steam_Consumed_t]&gt;$O$4383,"ABNORMAL","NORMAL")</f>
        <v>NORMAL</v>
      </c>
      <c r="U794" t="str">
        <f>IF(Table1[Power_Consumed_kWh]&gt;$P$4383,"ABNORMAL","NORMAL")</f>
        <v>NORMAL</v>
      </c>
      <c r="V794">
        <f>(Table1[[#This Row],[Target_Production_t]]/8)*Table1[[#This Row],[Downtime_hr]]</f>
        <v>18.429600000000001</v>
      </c>
    </row>
    <row r="795" spans="1:22" x14ac:dyDescent="0.25">
      <c r="A795" s="1">
        <v>45724</v>
      </c>
      <c r="B795" s="1" t="str">
        <f>TEXT(Table1[[#This Row],[Date]],"mm")</f>
        <v>03</v>
      </c>
      <c r="C795" t="s">
        <v>23</v>
      </c>
      <c r="D795" t="s">
        <v>20</v>
      </c>
      <c r="E795">
        <v>42.55</v>
      </c>
      <c r="F795">
        <v>5.9</v>
      </c>
      <c r="G795">
        <v>2.1</v>
      </c>
      <c r="H795">
        <v>30.38</v>
      </c>
      <c r="I795">
        <v>30.32</v>
      </c>
      <c r="J795">
        <v>7.0000000000000007E-2</v>
      </c>
      <c r="K795">
        <v>99.78</v>
      </c>
      <c r="L795">
        <v>73.75</v>
      </c>
      <c r="M795">
        <v>96.01</v>
      </c>
      <c r="N795">
        <v>70.650000000000006</v>
      </c>
      <c r="O795">
        <v>3.55</v>
      </c>
      <c r="P795">
        <v>1330.41</v>
      </c>
      <c r="Q795" s="42">
        <f>Table1[[#This Row],[Steam_Consumed_t]]/Table1[[#This Row],[Production_t]]</f>
        <v>0.11685319289005924</v>
      </c>
      <c r="R795" s="37">
        <f>Table1[[#This Row],[Power_Consumed_kWh]]/Table1[[#This Row],[Production_t]]</f>
        <v>43.792297564186967</v>
      </c>
      <c r="S795" t="str">
        <f>IF(Table1[[#This Row],[Quality_pct]]&lt;96,"Below Spec","Ok")</f>
        <v>Ok</v>
      </c>
      <c r="T795" t="str">
        <f>IF(Table1[Steam_Consumed_t]&gt;$O$4383,"ABNORMAL","NORMAL")</f>
        <v>NORMAL</v>
      </c>
      <c r="U795" t="str">
        <f>IF(Table1[Power_Consumed_kWh]&gt;$P$4383,"ABNORMAL","NORMAL")</f>
        <v>NORMAL</v>
      </c>
      <c r="V795">
        <f>(Table1[[#This Row],[Target_Production_t]]/8)*Table1[[#This Row],[Downtime_hr]]</f>
        <v>11.169375</v>
      </c>
    </row>
    <row r="796" spans="1:22" x14ac:dyDescent="0.25">
      <c r="A796" s="1">
        <v>45724</v>
      </c>
      <c r="B796" s="1" t="str">
        <f>TEXT(Table1[[#This Row],[Date]],"mm")</f>
        <v>03</v>
      </c>
      <c r="C796" t="s">
        <v>21</v>
      </c>
      <c r="D796" t="s">
        <v>18</v>
      </c>
      <c r="E796">
        <v>38.479999999999997</v>
      </c>
      <c r="F796">
        <v>6.94</v>
      </c>
      <c r="G796">
        <v>1.06</v>
      </c>
      <c r="H796">
        <v>30.78</v>
      </c>
      <c r="I796">
        <v>30.6</v>
      </c>
      <c r="J796">
        <v>0.18</v>
      </c>
      <c r="K796">
        <v>99.42</v>
      </c>
      <c r="L796">
        <v>86.75</v>
      </c>
      <c r="M796">
        <v>97.83</v>
      </c>
      <c r="N796">
        <v>84.37</v>
      </c>
      <c r="O796">
        <v>44.99</v>
      </c>
      <c r="P796">
        <v>3594.98</v>
      </c>
      <c r="Q796" s="42">
        <f>Table1[[#This Row],[Steam_Consumed_t]]/Table1[[#This Row],[Production_t]]</f>
        <v>1.4616634178037686</v>
      </c>
      <c r="R796" s="37">
        <f>Table1[[#This Row],[Power_Consumed_kWh]]/Table1[[#This Row],[Production_t]]</f>
        <v>116.79597141000649</v>
      </c>
      <c r="S796" t="str">
        <f>IF(Table1[[#This Row],[Quality_pct]]&lt;96,"Below Spec","Ok")</f>
        <v>Ok</v>
      </c>
      <c r="T796" t="str">
        <f>IF(Table1[Steam_Consumed_t]&gt;$O$4383,"ABNORMAL","NORMAL")</f>
        <v>NORMAL</v>
      </c>
      <c r="U796" t="str">
        <f>IF(Table1[Power_Consumed_kWh]&gt;$P$4383,"ABNORMAL","NORMAL")</f>
        <v>NORMAL</v>
      </c>
      <c r="V796">
        <f>(Table1[[#This Row],[Target_Production_t]]/8)*Table1[[#This Row],[Downtime_hr]]</f>
        <v>5.0986000000000002</v>
      </c>
    </row>
    <row r="797" spans="1:22" x14ac:dyDescent="0.25">
      <c r="A797" s="1">
        <v>45724</v>
      </c>
      <c r="B797" s="1" t="str">
        <f>TEXT(Table1[[#This Row],[Date]],"mm")</f>
        <v>03</v>
      </c>
      <c r="C797" t="s">
        <v>22</v>
      </c>
      <c r="D797" t="s">
        <v>18</v>
      </c>
      <c r="E797">
        <v>36.450000000000003</v>
      </c>
      <c r="F797">
        <v>7.36</v>
      </c>
      <c r="G797">
        <v>0.64</v>
      </c>
      <c r="H797">
        <v>30.69</v>
      </c>
      <c r="I797">
        <v>29.9</v>
      </c>
      <c r="J797">
        <v>0.78</v>
      </c>
      <c r="K797">
        <v>97.45</v>
      </c>
      <c r="L797">
        <v>92</v>
      </c>
      <c r="M797">
        <v>96.3</v>
      </c>
      <c r="N797">
        <v>86.33</v>
      </c>
      <c r="O797">
        <v>34.4</v>
      </c>
      <c r="P797">
        <v>2795.25</v>
      </c>
      <c r="Q797" s="42">
        <f>Table1[[#This Row],[Steam_Consumed_t]]/Table1[[#This Row],[Production_t]]</f>
        <v>1.1208862821766046</v>
      </c>
      <c r="R797" s="37">
        <f>Table1[[#This Row],[Power_Consumed_kWh]]/Table1[[#This Row],[Production_t]]</f>
        <v>91.080156402737046</v>
      </c>
      <c r="S797" t="str">
        <f>IF(Table1[[#This Row],[Quality_pct]]&lt;96,"Below Spec","Ok")</f>
        <v>Ok</v>
      </c>
      <c r="T797" t="str">
        <f>IF(Table1[Steam_Consumed_t]&gt;$O$4383,"ABNORMAL","NORMAL")</f>
        <v>NORMAL</v>
      </c>
      <c r="U797" t="str">
        <f>IF(Table1[Power_Consumed_kWh]&gt;$P$4383,"ABNORMAL","NORMAL")</f>
        <v>NORMAL</v>
      </c>
      <c r="V797">
        <f>(Table1[[#This Row],[Target_Production_t]]/8)*Table1[[#This Row],[Downtime_hr]]</f>
        <v>2.9160000000000004</v>
      </c>
    </row>
    <row r="798" spans="1:22" x14ac:dyDescent="0.25">
      <c r="A798" s="1">
        <v>45724</v>
      </c>
      <c r="B798" s="1" t="str">
        <f>TEXT(Table1[[#This Row],[Date]],"mm")</f>
        <v>03</v>
      </c>
      <c r="C798" t="s">
        <v>22</v>
      </c>
      <c r="D798" t="s">
        <v>20</v>
      </c>
      <c r="E798">
        <v>34.81</v>
      </c>
      <c r="F798">
        <v>7.39</v>
      </c>
      <c r="G798">
        <v>0.61</v>
      </c>
      <c r="H798">
        <v>31.06</v>
      </c>
      <c r="I798">
        <v>30.19</v>
      </c>
      <c r="J798">
        <v>0.87</v>
      </c>
      <c r="K798">
        <v>97.2</v>
      </c>
      <c r="L798">
        <v>92.38</v>
      </c>
      <c r="M798">
        <v>93.53</v>
      </c>
      <c r="N798">
        <v>83.97</v>
      </c>
      <c r="O798">
        <v>35.65</v>
      </c>
      <c r="P798">
        <v>2958.88</v>
      </c>
      <c r="Q798" s="42">
        <f>Table1[[#This Row],[Steam_Consumed_t]]/Table1[[#This Row],[Production_t]]</f>
        <v>1.1477784932388924</v>
      </c>
      <c r="R798" s="37">
        <f>Table1[[#This Row],[Power_Consumed_kWh]]/Table1[[#This Row],[Production_t]]</f>
        <v>95.263361236316811</v>
      </c>
      <c r="S798" t="str">
        <f>IF(Table1[[#This Row],[Quality_pct]]&lt;96,"Below Spec","Ok")</f>
        <v>Ok</v>
      </c>
      <c r="T798" t="str">
        <f>IF(Table1[Steam_Consumed_t]&gt;$O$4383,"ABNORMAL","NORMAL")</f>
        <v>NORMAL</v>
      </c>
      <c r="U798" t="str">
        <f>IF(Table1[Power_Consumed_kWh]&gt;$P$4383,"ABNORMAL","NORMAL")</f>
        <v>NORMAL</v>
      </c>
      <c r="V798">
        <f>(Table1[[#This Row],[Target_Production_t]]/8)*Table1[[#This Row],[Downtime_hr]]</f>
        <v>2.6542625000000002</v>
      </c>
    </row>
    <row r="799" spans="1:22" x14ac:dyDescent="0.25">
      <c r="A799" s="1">
        <v>45724</v>
      </c>
      <c r="B799" s="1" t="str">
        <f>TEXT(Table1[[#This Row],[Date]],"mm")</f>
        <v>03</v>
      </c>
      <c r="C799" t="s">
        <v>17</v>
      </c>
      <c r="D799" t="s">
        <v>19</v>
      </c>
      <c r="E799">
        <v>41.89</v>
      </c>
      <c r="F799">
        <v>7.4</v>
      </c>
      <c r="G799">
        <v>0.6</v>
      </c>
      <c r="H799">
        <v>38.270000000000003</v>
      </c>
      <c r="I799">
        <v>37.51</v>
      </c>
      <c r="J799">
        <v>0.77</v>
      </c>
      <c r="K799">
        <v>98</v>
      </c>
      <c r="L799">
        <v>92.5</v>
      </c>
      <c r="M799">
        <v>94.65</v>
      </c>
      <c r="N799">
        <v>85.8</v>
      </c>
      <c r="O799">
        <v>34.020000000000003</v>
      </c>
      <c r="P799">
        <v>3069.75</v>
      </c>
      <c r="Q799" s="42">
        <f>Table1[[#This Row],[Steam_Consumed_t]]/Table1[[#This Row],[Production_t]]</f>
        <v>0.88894695584008365</v>
      </c>
      <c r="R799" s="37">
        <f>Table1[[#This Row],[Power_Consumed_kWh]]/Table1[[#This Row],[Production_t]]</f>
        <v>80.212960543506654</v>
      </c>
      <c r="S799" t="str">
        <f>IF(Table1[[#This Row],[Quality_pct]]&lt;96,"Below Spec","Ok")</f>
        <v>Ok</v>
      </c>
      <c r="T799" t="str">
        <f>IF(Table1[Steam_Consumed_t]&gt;$O$4383,"ABNORMAL","NORMAL")</f>
        <v>NORMAL</v>
      </c>
      <c r="U799" t="str">
        <f>IF(Table1[Power_Consumed_kWh]&gt;$P$4383,"ABNORMAL","NORMAL")</f>
        <v>NORMAL</v>
      </c>
      <c r="V799">
        <f>(Table1[[#This Row],[Target_Production_t]]/8)*Table1[[#This Row],[Downtime_hr]]</f>
        <v>3.14175</v>
      </c>
    </row>
    <row r="800" spans="1:22" x14ac:dyDescent="0.25">
      <c r="A800" s="1">
        <v>45724</v>
      </c>
      <c r="B800" s="1" t="str">
        <f>TEXT(Table1[[#This Row],[Date]],"mm")</f>
        <v>03</v>
      </c>
      <c r="C800" t="s">
        <v>21</v>
      </c>
      <c r="D800" t="s">
        <v>19</v>
      </c>
      <c r="E800">
        <v>37.9</v>
      </c>
      <c r="F800">
        <v>7.42</v>
      </c>
      <c r="G800">
        <v>0.57999999999999996</v>
      </c>
      <c r="H800">
        <v>34.270000000000003</v>
      </c>
      <c r="I800">
        <v>33.450000000000003</v>
      </c>
      <c r="J800">
        <v>0.82</v>
      </c>
      <c r="K800">
        <v>97.62</v>
      </c>
      <c r="L800">
        <v>92.75</v>
      </c>
      <c r="M800">
        <v>95.01</v>
      </c>
      <c r="N800">
        <v>86.02</v>
      </c>
      <c r="O800">
        <v>49.86</v>
      </c>
      <c r="P800">
        <v>4117.97</v>
      </c>
      <c r="Q800" s="42">
        <f>Table1[[#This Row],[Steam_Consumed_t]]/Table1[[#This Row],[Production_t]]</f>
        <v>1.4549168368835714</v>
      </c>
      <c r="R800" s="37">
        <f>Table1[[#This Row],[Power_Consumed_kWh]]/Table1[[#This Row],[Production_t]]</f>
        <v>120.16253282754596</v>
      </c>
      <c r="S800" t="str">
        <f>IF(Table1[[#This Row],[Quality_pct]]&lt;96,"Below Spec","Ok")</f>
        <v>Ok</v>
      </c>
      <c r="T800" t="str">
        <f>IF(Table1[Steam_Consumed_t]&gt;$O$4383,"ABNORMAL","NORMAL")</f>
        <v>NORMAL</v>
      </c>
      <c r="U800" t="str">
        <f>IF(Table1[Power_Consumed_kWh]&gt;$P$4383,"ABNORMAL","NORMAL")</f>
        <v>NORMAL</v>
      </c>
      <c r="V800">
        <f>(Table1[[#This Row],[Target_Production_t]]/8)*Table1[[#This Row],[Downtime_hr]]</f>
        <v>2.7477499999999999</v>
      </c>
    </row>
    <row r="801" spans="1:22" x14ac:dyDescent="0.25">
      <c r="A801" s="1">
        <v>45724</v>
      </c>
      <c r="B801" s="1" t="str">
        <f>TEXT(Table1[[#This Row],[Date]],"mm")</f>
        <v>03</v>
      </c>
      <c r="C801" t="s">
        <v>17</v>
      </c>
      <c r="D801" t="s">
        <v>20</v>
      </c>
      <c r="E801">
        <v>40.61</v>
      </c>
      <c r="F801">
        <v>7.59</v>
      </c>
      <c r="G801">
        <v>0.41</v>
      </c>
      <c r="H801">
        <v>36.15</v>
      </c>
      <c r="I801">
        <v>35.200000000000003</v>
      </c>
      <c r="J801">
        <v>0.95</v>
      </c>
      <c r="K801">
        <v>97.37</v>
      </c>
      <c r="L801">
        <v>94.88</v>
      </c>
      <c r="M801">
        <v>96.33</v>
      </c>
      <c r="N801">
        <v>88.99</v>
      </c>
      <c r="O801">
        <v>31.13</v>
      </c>
      <c r="P801">
        <v>2863.22</v>
      </c>
      <c r="Q801" s="42">
        <f>Table1[[#This Row],[Steam_Consumed_t]]/Table1[[#This Row],[Production_t]]</f>
        <v>0.86113416320885205</v>
      </c>
      <c r="R801" s="37">
        <f>Table1[[#This Row],[Power_Consumed_kWh]]/Table1[[#This Row],[Production_t]]</f>
        <v>79.203872752420466</v>
      </c>
      <c r="S801" t="str">
        <f>IF(Table1[[#This Row],[Quality_pct]]&lt;96,"Below Spec","Ok")</f>
        <v>Ok</v>
      </c>
      <c r="T801" t="str">
        <f>IF(Table1[Steam_Consumed_t]&gt;$O$4383,"ABNORMAL","NORMAL")</f>
        <v>NORMAL</v>
      </c>
      <c r="U801" t="str">
        <f>IF(Table1[Power_Consumed_kWh]&gt;$P$4383,"ABNORMAL","NORMAL")</f>
        <v>NORMAL</v>
      </c>
      <c r="V801">
        <f>(Table1[[#This Row],[Target_Production_t]]/8)*Table1[[#This Row],[Downtime_hr]]</f>
        <v>2.0812624999999998</v>
      </c>
    </row>
    <row r="802" spans="1:22" x14ac:dyDescent="0.25">
      <c r="A802" s="1">
        <v>45724</v>
      </c>
      <c r="B802" s="1" t="str">
        <f>TEXT(Table1[[#This Row],[Date]],"mm")</f>
        <v>03</v>
      </c>
      <c r="C802" t="s">
        <v>21</v>
      </c>
      <c r="D802" t="s">
        <v>20</v>
      </c>
      <c r="E802">
        <v>36.75</v>
      </c>
      <c r="F802">
        <v>7.65</v>
      </c>
      <c r="G802">
        <v>0.35</v>
      </c>
      <c r="H802">
        <v>34.9</v>
      </c>
      <c r="I802">
        <v>34.090000000000003</v>
      </c>
      <c r="J802">
        <v>0.82</v>
      </c>
      <c r="K802">
        <v>97.66</v>
      </c>
      <c r="L802">
        <v>95.62</v>
      </c>
      <c r="M802">
        <v>93.55</v>
      </c>
      <c r="N802">
        <v>87.37</v>
      </c>
      <c r="O802">
        <v>50.2</v>
      </c>
      <c r="P802">
        <v>3992.91</v>
      </c>
      <c r="Q802" s="42">
        <f>Table1[[#This Row],[Steam_Consumed_t]]/Table1[[#This Row],[Production_t]]</f>
        <v>1.4383954154727796</v>
      </c>
      <c r="R802" s="37">
        <f>Table1[[#This Row],[Power_Consumed_kWh]]/Table1[[#This Row],[Production_t]]</f>
        <v>114.41002865329513</v>
      </c>
      <c r="S802" t="str">
        <f>IF(Table1[[#This Row],[Quality_pct]]&lt;96,"Below Spec","Ok")</f>
        <v>Ok</v>
      </c>
      <c r="T802" t="str">
        <f>IF(Table1[Steam_Consumed_t]&gt;$O$4383,"ABNORMAL","NORMAL")</f>
        <v>NORMAL</v>
      </c>
      <c r="U802" t="str">
        <f>IF(Table1[Power_Consumed_kWh]&gt;$P$4383,"ABNORMAL","NORMAL")</f>
        <v>NORMAL</v>
      </c>
      <c r="V802">
        <f>(Table1[[#This Row],[Target_Production_t]]/8)*Table1[[#This Row],[Downtime_hr]]</f>
        <v>1.6078124999999999</v>
      </c>
    </row>
    <row r="803" spans="1:22" x14ac:dyDescent="0.25">
      <c r="A803" s="1">
        <v>45724</v>
      </c>
      <c r="B803" s="1" t="str">
        <f>TEXT(Table1[[#This Row],[Date]],"mm")</f>
        <v>03</v>
      </c>
      <c r="C803" t="s">
        <v>22</v>
      </c>
      <c r="D803" t="s">
        <v>19</v>
      </c>
      <c r="E803">
        <v>35.909999999999997</v>
      </c>
      <c r="F803">
        <v>7.69</v>
      </c>
      <c r="G803">
        <v>0.31</v>
      </c>
      <c r="H803">
        <v>32.520000000000003</v>
      </c>
      <c r="I803">
        <v>31.57</v>
      </c>
      <c r="J803">
        <v>0.95</v>
      </c>
      <c r="K803">
        <v>97.09</v>
      </c>
      <c r="L803">
        <v>96.12</v>
      </c>
      <c r="M803">
        <v>97.23</v>
      </c>
      <c r="N803">
        <v>90.74</v>
      </c>
      <c r="O803">
        <v>36.659999999999997</v>
      </c>
      <c r="P803">
        <v>3027.54</v>
      </c>
      <c r="Q803" s="42">
        <f>Table1[[#This Row],[Steam_Consumed_t]]/Table1[[#This Row],[Production_t]]</f>
        <v>1.1273062730627303</v>
      </c>
      <c r="R803" s="37">
        <f>Table1[[#This Row],[Power_Consumed_kWh]]/Table1[[#This Row],[Production_t]]</f>
        <v>93.097785977859772</v>
      </c>
      <c r="S803" t="str">
        <f>IF(Table1[[#This Row],[Quality_pct]]&lt;96,"Below Spec","Ok")</f>
        <v>Ok</v>
      </c>
      <c r="T803" t="str">
        <f>IF(Table1[Steam_Consumed_t]&gt;$O$4383,"ABNORMAL","NORMAL")</f>
        <v>NORMAL</v>
      </c>
      <c r="U803" t="str">
        <f>IF(Table1[Power_Consumed_kWh]&gt;$P$4383,"ABNORMAL","NORMAL")</f>
        <v>NORMAL</v>
      </c>
      <c r="V803">
        <f>(Table1[[#This Row],[Target_Production_t]]/8)*Table1[[#This Row],[Downtime_hr]]</f>
        <v>1.3915124999999999</v>
      </c>
    </row>
    <row r="804" spans="1:22" x14ac:dyDescent="0.25">
      <c r="A804" s="1">
        <v>45724</v>
      </c>
      <c r="B804" s="1" t="str">
        <f>TEXT(Table1[[#This Row],[Date]],"mm")</f>
        <v>03</v>
      </c>
      <c r="C804" t="s">
        <v>23</v>
      </c>
      <c r="D804" t="s">
        <v>18</v>
      </c>
      <c r="E804">
        <v>44.55</v>
      </c>
      <c r="F804">
        <v>7.71</v>
      </c>
      <c r="G804">
        <v>0.28999999999999998</v>
      </c>
      <c r="H804">
        <v>44.69</v>
      </c>
      <c r="I804">
        <v>44.34</v>
      </c>
      <c r="J804">
        <v>0.35</v>
      </c>
      <c r="K804">
        <v>99.21</v>
      </c>
      <c r="L804">
        <v>96.38</v>
      </c>
      <c r="M804">
        <v>95.53</v>
      </c>
      <c r="N804">
        <v>91.34</v>
      </c>
      <c r="O804">
        <v>4.97</v>
      </c>
      <c r="P804">
        <v>1841.8</v>
      </c>
      <c r="Q804" s="42">
        <f>Table1[[#This Row],[Steam_Consumed_t]]/Table1[[#This Row],[Production_t]]</f>
        <v>0.11121056164690088</v>
      </c>
      <c r="R804" s="37">
        <f>Table1[[#This Row],[Power_Consumed_kWh]]/Table1[[#This Row],[Production_t]]</f>
        <v>41.212799283956144</v>
      </c>
      <c r="S804" t="str">
        <f>IF(Table1[[#This Row],[Quality_pct]]&lt;96,"Below Spec","Ok")</f>
        <v>Ok</v>
      </c>
      <c r="T804" t="str">
        <f>IF(Table1[Steam_Consumed_t]&gt;$O$4383,"ABNORMAL","NORMAL")</f>
        <v>NORMAL</v>
      </c>
      <c r="U804" t="str">
        <f>IF(Table1[Power_Consumed_kWh]&gt;$P$4383,"ABNORMAL","NORMAL")</f>
        <v>NORMAL</v>
      </c>
      <c r="V804">
        <f>(Table1[[#This Row],[Target_Production_t]]/8)*Table1[[#This Row],[Downtime_hr]]</f>
        <v>1.6149374999999997</v>
      </c>
    </row>
    <row r="805" spans="1:22" x14ac:dyDescent="0.25">
      <c r="A805" s="1">
        <v>45724</v>
      </c>
      <c r="B805" s="1" t="str">
        <f>TEXT(Table1[[#This Row],[Date]],"mm")</f>
        <v>03</v>
      </c>
      <c r="C805" t="s">
        <v>17</v>
      </c>
      <c r="D805" t="s">
        <v>18</v>
      </c>
      <c r="E805">
        <v>42.53</v>
      </c>
      <c r="F805">
        <v>7.87</v>
      </c>
      <c r="G805">
        <v>0.13</v>
      </c>
      <c r="H805">
        <v>40.51</v>
      </c>
      <c r="I805">
        <v>39.200000000000003</v>
      </c>
      <c r="J805">
        <v>1.3</v>
      </c>
      <c r="K805">
        <v>96.78</v>
      </c>
      <c r="L805">
        <v>98.38</v>
      </c>
      <c r="M805">
        <v>94.58</v>
      </c>
      <c r="N805">
        <v>90.04</v>
      </c>
      <c r="O805">
        <v>35.24</v>
      </c>
      <c r="P805">
        <v>3287.34</v>
      </c>
      <c r="Q805" s="42">
        <f>Table1[[#This Row],[Steam_Consumed_t]]/Table1[[#This Row],[Production_t]]</f>
        <v>0.86990866452727733</v>
      </c>
      <c r="R805" s="37">
        <f>Table1[[#This Row],[Power_Consumed_kWh]]/Table1[[#This Row],[Production_t]]</f>
        <v>81.148852135275249</v>
      </c>
      <c r="S805" t="str">
        <f>IF(Table1[[#This Row],[Quality_pct]]&lt;96,"Below Spec","Ok")</f>
        <v>Ok</v>
      </c>
      <c r="T805" t="str">
        <f>IF(Table1[Steam_Consumed_t]&gt;$O$4383,"ABNORMAL","NORMAL")</f>
        <v>NORMAL</v>
      </c>
      <c r="U805" t="str">
        <f>IF(Table1[Power_Consumed_kWh]&gt;$P$4383,"ABNORMAL","NORMAL")</f>
        <v>NORMAL</v>
      </c>
      <c r="V805">
        <f>(Table1[[#This Row],[Target_Production_t]]/8)*Table1[[#This Row],[Downtime_hr]]</f>
        <v>0.69111250000000002</v>
      </c>
    </row>
    <row r="806" spans="1:22" x14ac:dyDescent="0.25">
      <c r="A806" s="1">
        <v>45725</v>
      </c>
      <c r="B806" s="1" t="str">
        <f>TEXT(Table1[[#This Row],[Date]],"mm")</f>
        <v>03</v>
      </c>
      <c r="C806" t="s">
        <v>17</v>
      </c>
      <c r="D806" t="s">
        <v>18</v>
      </c>
      <c r="E806">
        <v>45.28</v>
      </c>
      <c r="F806">
        <v>7.31</v>
      </c>
      <c r="G806">
        <v>0.69</v>
      </c>
      <c r="H806">
        <v>37.56</v>
      </c>
      <c r="I806">
        <v>34.99</v>
      </c>
      <c r="J806">
        <v>2.58</v>
      </c>
      <c r="K806">
        <v>93.14</v>
      </c>
      <c r="L806">
        <v>91.38</v>
      </c>
      <c r="M806">
        <v>95.23</v>
      </c>
      <c r="N806">
        <v>81.05</v>
      </c>
      <c r="O806">
        <v>33.33</v>
      </c>
      <c r="P806">
        <v>3128.01</v>
      </c>
      <c r="Q806" s="42">
        <f>Table1[[#This Row],[Steam_Consumed_t]]/Table1[[#This Row],[Production_t]]</f>
        <v>0.88738019169329063</v>
      </c>
      <c r="R806" s="37">
        <f>Table1[[#This Row],[Power_Consumed_kWh]]/Table1[[#This Row],[Production_t]]</f>
        <v>83.280351437699679</v>
      </c>
      <c r="S806" t="str">
        <f>IF(Table1[[#This Row],[Quality_pct]]&lt;96,"Below Spec","Ok")</f>
        <v>Below Spec</v>
      </c>
      <c r="T806" t="str">
        <f>IF(Table1[Steam_Consumed_t]&gt;$O$4383,"ABNORMAL","NORMAL")</f>
        <v>NORMAL</v>
      </c>
      <c r="U806" t="str">
        <f>IF(Table1[Power_Consumed_kWh]&gt;$P$4383,"ABNORMAL","NORMAL")</f>
        <v>NORMAL</v>
      </c>
      <c r="V806">
        <f>(Table1[[#This Row],[Target_Production_t]]/8)*Table1[[#This Row],[Downtime_hr]]</f>
        <v>3.9053999999999998</v>
      </c>
    </row>
    <row r="807" spans="1:22" x14ac:dyDescent="0.25">
      <c r="A807" s="1">
        <v>45725</v>
      </c>
      <c r="B807" s="1" t="str">
        <f>TEXT(Table1[[#This Row],[Date]],"mm")</f>
        <v>03</v>
      </c>
      <c r="C807" t="s">
        <v>23</v>
      </c>
      <c r="D807" t="s">
        <v>18</v>
      </c>
      <c r="E807">
        <v>47.44</v>
      </c>
      <c r="F807">
        <v>7.42</v>
      </c>
      <c r="G807">
        <v>0.57999999999999996</v>
      </c>
      <c r="H807">
        <v>39.6</v>
      </c>
      <c r="I807">
        <v>39.340000000000003</v>
      </c>
      <c r="J807">
        <v>0.26</v>
      </c>
      <c r="K807">
        <v>99.34</v>
      </c>
      <c r="L807">
        <v>92.75</v>
      </c>
      <c r="M807">
        <v>96.42</v>
      </c>
      <c r="N807">
        <v>88.84</v>
      </c>
      <c r="O807">
        <v>4.34</v>
      </c>
      <c r="P807">
        <v>1484.77</v>
      </c>
      <c r="Q807" s="42">
        <f>Table1[[#This Row],[Steam_Consumed_t]]/Table1[[#This Row],[Production_t]]</f>
        <v>0.10959595959595959</v>
      </c>
      <c r="R807" s="37">
        <f>Table1[[#This Row],[Power_Consumed_kWh]]/Table1[[#This Row],[Production_t]]</f>
        <v>37.49419191919192</v>
      </c>
      <c r="S807" t="str">
        <f>IF(Table1[[#This Row],[Quality_pct]]&lt;96,"Below Spec","Ok")</f>
        <v>Ok</v>
      </c>
      <c r="T807" t="str">
        <f>IF(Table1[Steam_Consumed_t]&gt;$O$4383,"ABNORMAL","NORMAL")</f>
        <v>NORMAL</v>
      </c>
      <c r="U807" t="str">
        <f>IF(Table1[Power_Consumed_kWh]&gt;$P$4383,"ABNORMAL","NORMAL")</f>
        <v>NORMAL</v>
      </c>
      <c r="V807">
        <f>(Table1[[#This Row],[Target_Production_t]]/8)*Table1[[#This Row],[Downtime_hr]]</f>
        <v>3.4393999999999996</v>
      </c>
    </row>
    <row r="808" spans="1:22" x14ac:dyDescent="0.25">
      <c r="A808" s="1">
        <v>45725</v>
      </c>
      <c r="B808" s="1" t="str">
        <f>TEXT(Table1[[#This Row],[Date]],"mm")</f>
        <v>03</v>
      </c>
      <c r="C808" t="s">
        <v>21</v>
      </c>
      <c r="D808" t="s">
        <v>19</v>
      </c>
      <c r="E808">
        <v>40.35</v>
      </c>
      <c r="F808">
        <v>7.45</v>
      </c>
      <c r="G808">
        <v>0.55000000000000004</v>
      </c>
      <c r="H808">
        <v>36.549999999999997</v>
      </c>
      <c r="I808">
        <v>36.46</v>
      </c>
      <c r="J808">
        <v>0.09</v>
      </c>
      <c r="K808">
        <v>99.76</v>
      </c>
      <c r="L808">
        <v>93.12</v>
      </c>
      <c r="M808">
        <v>98.91</v>
      </c>
      <c r="N808">
        <v>91.89</v>
      </c>
      <c r="O808">
        <v>53.73</v>
      </c>
      <c r="P808">
        <v>4219.6000000000004</v>
      </c>
      <c r="Q808" s="42">
        <f>Table1[[#This Row],[Steam_Consumed_t]]/Table1[[#This Row],[Production_t]]</f>
        <v>1.4700410396716828</v>
      </c>
      <c r="R808" s="37">
        <f>Table1[[#This Row],[Power_Consumed_kWh]]/Table1[[#This Row],[Production_t]]</f>
        <v>115.44733242134065</v>
      </c>
      <c r="S808" t="str">
        <f>IF(Table1[[#This Row],[Quality_pct]]&lt;96,"Below Spec","Ok")</f>
        <v>Ok</v>
      </c>
      <c r="T808" t="str">
        <f>IF(Table1[Steam_Consumed_t]&gt;$O$4383,"ABNORMAL","NORMAL")</f>
        <v>ABNORMAL</v>
      </c>
      <c r="U808" t="str">
        <f>IF(Table1[Power_Consumed_kWh]&gt;$P$4383,"ABNORMAL","NORMAL")</f>
        <v>ABNORMAL</v>
      </c>
      <c r="V808">
        <f>(Table1[[#This Row],[Target_Production_t]]/8)*Table1[[#This Row],[Downtime_hr]]</f>
        <v>2.7740625000000003</v>
      </c>
    </row>
    <row r="809" spans="1:22" x14ac:dyDescent="0.25">
      <c r="A809" s="1">
        <v>45725</v>
      </c>
      <c r="B809" s="1" t="str">
        <f>TEXT(Table1[[#This Row],[Date]],"mm")</f>
        <v>03</v>
      </c>
      <c r="C809" t="s">
        <v>17</v>
      </c>
      <c r="D809" t="s">
        <v>20</v>
      </c>
      <c r="E809">
        <v>43.24</v>
      </c>
      <c r="F809">
        <v>7.51</v>
      </c>
      <c r="G809">
        <v>0.49</v>
      </c>
      <c r="H809">
        <v>41.76</v>
      </c>
      <c r="I809">
        <v>40.92</v>
      </c>
      <c r="J809">
        <v>0.83</v>
      </c>
      <c r="K809">
        <v>98.01</v>
      </c>
      <c r="L809">
        <v>93.88</v>
      </c>
      <c r="M809">
        <v>94.56</v>
      </c>
      <c r="N809">
        <v>87</v>
      </c>
      <c r="O809">
        <v>34.32</v>
      </c>
      <c r="P809">
        <v>3331.43</v>
      </c>
      <c r="Q809" s="42">
        <f>Table1[[#This Row],[Steam_Consumed_t]]/Table1[[#This Row],[Production_t]]</f>
        <v>0.82183908045977017</v>
      </c>
      <c r="R809" s="37">
        <f>Table1[[#This Row],[Power_Consumed_kWh]]/Table1[[#This Row],[Production_t]]</f>
        <v>79.775622605363978</v>
      </c>
      <c r="S809" t="str">
        <f>IF(Table1[[#This Row],[Quality_pct]]&lt;96,"Below Spec","Ok")</f>
        <v>Ok</v>
      </c>
      <c r="T809" t="str">
        <f>IF(Table1[Steam_Consumed_t]&gt;$O$4383,"ABNORMAL","NORMAL")</f>
        <v>NORMAL</v>
      </c>
      <c r="U809" t="str">
        <f>IF(Table1[Power_Consumed_kWh]&gt;$P$4383,"ABNORMAL","NORMAL")</f>
        <v>NORMAL</v>
      </c>
      <c r="V809">
        <f>(Table1[[#This Row],[Target_Production_t]]/8)*Table1[[#This Row],[Downtime_hr]]</f>
        <v>2.64845</v>
      </c>
    </row>
    <row r="810" spans="1:22" x14ac:dyDescent="0.25">
      <c r="A810" s="1">
        <v>45725</v>
      </c>
      <c r="B810" s="1" t="str">
        <f>TEXT(Table1[[#This Row],[Date]],"mm")</f>
        <v>03</v>
      </c>
      <c r="C810" t="s">
        <v>23</v>
      </c>
      <c r="D810" t="s">
        <v>20</v>
      </c>
      <c r="E810">
        <v>45.3</v>
      </c>
      <c r="F810">
        <v>7.52</v>
      </c>
      <c r="G810">
        <v>0.48</v>
      </c>
      <c r="H810">
        <v>41.7</v>
      </c>
      <c r="I810">
        <v>41.38</v>
      </c>
      <c r="J810">
        <v>0.32</v>
      </c>
      <c r="K810">
        <v>99.23</v>
      </c>
      <c r="L810">
        <v>94</v>
      </c>
      <c r="M810">
        <v>93.39</v>
      </c>
      <c r="N810">
        <v>87.11</v>
      </c>
      <c r="O810">
        <v>5.49</v>
      </c>
      <c r="P810">
        <v>1711.61</v>
      </c>
      <c r="Q810" s="42">
        <f>Table1[[#This Row],[Steam_Consumed_t]]/Table1[[#This Row],[Production_t]]</f>
        <v>0.1316546762589928</v>
      </c>
      <c r="R810" s="37">
        <f>Table1[[#This Row],[Power_Consumed_kWh]]/Table1[[#This Row],[Production_t]]</f>
        <v>41.045803357314142</v>
      </c>
      <c r="S810" t="str">
        <f>IF(Table1[[#This Row],[Quality_pct]]&lt;96,"Below Spec","Ok")</f>
        <v>Ok</v>
      </c>
      <c r="T810" t="str">
        <f>IF(Table1[Steam_Consumed_t]&gt;$O$4383,"ABNORMAL","NORMAL")</f>
        <v>NORMAL</v>
      </c>
      <c r="U810" t="str">
        <f>IF(Table1[Power_Consumed_kWh]&gt;$P$4383,"ABNORMAL","NORMAL")</f>
        <v>NORMAL</v>
      </c>
      <c r="V810">
        <f>(Table1[[#This Row],[Target_Production_t]]/8)*Table1[[#This Row],[Downtime_hr]]</f>
        <v>2.7179999999999995</v>
      </c>
    </row>
    <row r="811" spans="1:22" x14ac:dyDescent="0.25">
      <c r="A811" s="1">
        <v>45725</v>
      </c>
      <c r="B811" s="1" t="str">
        <f>TEXT(Table1[[#This Row],[Date]],"mm")</f>
        <v>03</v>
      </c>
      <c r="C811" t="s">
        <v>22</v>
      </c>
      <c r="D811" t="s">
        <v>20</v>
      </c>
      <c r="E811">
        <v>37.07</v>
      </c>
      <c r="F811">
        <v>7.6</v>
      </c>
      <c r="G811">
        <v>0.4</v>
      </c>
      <c r="H811">
        <v>32.99</v>
      </c>
      <c r="I811">
        <v>32.53</v>
      </c>
      <c r="J811">
        <v>0.46</v>
      </c>
      <c r="K811">
        <v>98.62</v>
      </c>
      <c r="L811">
        <v>95</v>
      </c>
      <c r="M811">
        <v>89.83</v>
      </c>
      <c r="N811">
        <v>84.16</v>
      </c>
      <c r="O811">
        <v>34.520000000000003</v>
      </c>
      <c r="P811">
        <v>3141.14</v>
      </c>
      <c r="Q811" s="42">
        <f>Table1[[#This Row],[Steam_Consumed_t]]/Table1[[#This Row],[Production_t]]</f>
        <v>1.0463776902091544</v>
      </c>
      <c r="R811" s="37">
        <f>Table1[[#This Row],[Power_Consumed_kWh]]/Table1[[#This Row],[Production_t]]</f>
        <v>95.214913610184894</v>
      </c>
      <c r="S811" t="str">
        <f>IF(Table1[[#This Row],[Quality_pct]]&lt;96,"Below Spec","Ok")</f>
        <v>Ok</v>
      </c>
      <c r="T811" t="str">
        <f>IF(Table1[Steam_Consumed_t]&gt;$O$4383,"ABNORMAL","NORMAL")</f>
        <v>NORMAL</v>
      </c>
      <c r="U811" t="str">
        <f>IF(Table1[Power_Consumed_kWh]&gt;$P$4383,"ABNORMAL","NORMAL")</f>
        <v>NORMAL</v>
      </c>
      <c r="V811">
        <f>(Table1[[#This Row],[Target_Production_t]]/8)*Table1[[#This Row],[Downtime_hr]]</f>
        <v>1.8535000000000001</v>
      </c>
    </row>
    <row r="812" spans="1:22" x14ac:dyDescent="0.25">
      <c r="A812" s="1">
        <v>45725</v>
      </c>
      <c r="B812" s="1" t="str">
        <f>TEXT(Table1[[#This Row],[Date]],"mm")</f>
        <v>03</v>
      </c>
      <c r="C812" t="s">
        <v>17</v>
      </c>
      <c r="D812" t="s">
        <v>19</v>
      </c>
      <c r="E812">
        <v>44.6</v>
      </c>
      <c r="F812">
        <v>7.69</v>
      </c>
      <c r="G812">
        <v>0.31</v>
      </c>
      <c r="H812">
        <v>37.840000000000003</v>
      </c>
      <c r="I812">
        <v>35.69</v>
      </c>
      <c r="J812">
        <v>2.14</v>
      </c>
      <c r="K812">
        <v>94.34</v>
      </c>
      <c r="L812">
        <v>96.12</v>
      </c>
      <c r="M812">
        <v>93.58</v>
      </c>
      <c r="N812">
        <v>84.86</v>
      </c>
      <c r="O812">
        <v>32.04</v>
      </c>
      <c r="P812">
        <v>3020.37</v>
      </c>
      <c r="Q812" s="42">
        <f>Table1[[#This Row],[Steam_Consumed_t]]/Table1[[#This Row],[Production_t]]</f>
        <v>0.84672304439746293</v>
      </c>
      <c r="R812" s="37">
        <f>Table1[[#This Row],[Power_Consumed_kWh]]/Table1[[#This Row],[Production_t]]</f>
        <v>79.819503171247348</v>
      </c>
      <c r="S812" t="str">
        <f>IF(Table1[[#This Row],[Quality_pct]]&lt;96,"Below Spec","Ok")</f>
        <v>Below Spec</v>
      </c>
      <c r="T812" t="str">
        <f>IF(Table1[Steam_Consumed_t]&gt;$O$4383,"ABNORMAL","NORMAL")</f>
        <v>NORMAL</v>
      </c>
      <c r="U812" t="str">
        <f>IF(Table1[Power_Consumed_kWh]&gt;$P$4383,"ABNORMAL","NORMAL")</f>
        <v>NORMAL</v>
      </c>
      <c r="V812">
        <f>(Table1[[#This Row],[Target_Production_t]]/8)*Table1[[#This Row],[Downtime_hr]]</f>
        <v>1.7282500000000001</v>
      </c>
    </row>
    <row r="813" spans="1:22" x14ac:dyDescent="0.25">
      <c r="A813" s="1">
        <v>45725</v>
      </c>
      <c r="B813" s="1" t="str">
        <f>TEXT(Table1[[#This Row],[Date]],"mm")</f>
        <v>03</v>
      </c>
      <c r="C813" t="s">
        <v>22</v>
      </c>
      <c r="D813" t="s">
        <v>19</v>
      </c>
      <c r="E813">
        <v>38.229999999999997</v>
      </c>
      <c r="F813">
        <v>7.69</v>
      </c>
      <c r="G813">
        <v>0.31</v>
      </c>
      <c r="H813">
        <v>34.090000000000003</v>
      </c>
      <c r="I813">
        <v>33.520000000000003</v>
      </c>
      <c r="J813">
        <v>0.57999999999999996</v>
      </c>
      <c r="K813">
        <v>98.31</v>
      </c>
      <c r="L813">
        <v>96.12</v>
      </c>
      <c r="M813">
        <v>94.45</v>
      </c>
      <c r="N813">
        <v>89.25</v>
      </c>
      <c r="O813">
        <v>36.86</v>
      </c>
      <c r="P813">
        <v>3347.46</v>
      </c>
      <c r="Q813" s="42">
        <f>Table1[[#This Row],[Steam_Consumed_t]]/Table1[[#This Row],[Production_t]]</f>
        <v>1.0812555001466704</v>
      </c>
      <c r="R813" s="37">
        <f>Table1[[#This Row],[Power_Consumed_kWh]]/Table1[[#This Row],[Production_t]]</f>
        <v>98.194778527427388</v>
      </c>
      <c r="S813" t="str">
        <f>IF(Table1[[#This Row],[Quality_pct]]&lt;96,"Below Spec","Ok")</f>
        <v>Ok</v>
      </c>
      <c r="T813" t="str">
        <f>IF(Table1[Steam_Consumed_t]&gt;$O$4383,"ABNORMAL","NORMAL")</f>
        <v>NORMAL</v>
      </c>
      <c r="U813" t="str">
        <f>IF(Table1[Power_Consumed_kWh]&gt;$P$4383,"ABNORMAL","NORMAL")</f>
        <v>NORMAL</v>
      </c>
      <c r="V813">
        <f>(Table1[[#This Row],[Target_Production_t]]/8)*Table1[[#This Row],[Downtime_hr]]</f>
        <v>1.4814124999999998</v>
      </c>
    </row>
    <row r="814" spans="1:22" x14ac:dyDescent="0.25">
      <c r="A814" s="1">
        <v>45725</v>
      </c>
      <c r="B814" s="1" t="str">
        <f>TEXT(Table1[[#This Row],[Date]],"mm")</f>
        <v>03</v>
      </c>
      <c r="C814" t="s">
        <v>22</v>
      </c>
      <c r="D814" t="s">
        <v>18</v>
      </c>
      <c r="E814">
        <v>38.81</v>
      </c>
      <c r="F814">
        <v>7.7</v>
      </c>
      <c r="G814">
        <v>0.3</v>
      </c>
      <c r="H814">
        <v>33.090000000000003</v>
      </c>
      <c r="I814">
        <v>32.090000000000003</v>
      </c>
      <c r="J814">
        <v>1.01</v>
      </c>
      <c r="K814">
        <v>96.96</v>
      </c>
      <c r="L814">
        <v>96.25</v>
      </c>
      <c r="M814">
        <v>93.01</v>
      </c>
      <c r="N814">
        <v>86.8</v>
      </c>
      <c r="O814">
        <v>37.6</v>
      </c>
      <c r="P814">
        <v>3151.5</v>
      </c>
      <c r="Q814" s="42">
        <f>Table1[[#This Row],[Steam_Consumed_t]]/Table1[[#This Row],[Production_t]]</f>
        <v>1.1362949531580537</v>
      </c>
      <c r="R814" s="37">
        <f>Table1[[#This Row],[Power_Consumed_kWh]]/Table1[[#This Row],[Production_t]]</f>
        <v>95.240253853127825</v>
      </c>
      <c r="S814" t="str">
        <f>IF(Table1[[#This Row],[Quality_pct]]&lt;96,"Below Spec","Ok")</f>
        <v>Ok</v>
      </c>
      <c r="T814" t="str">
        <f>IF(Table1[Steam_Consumed_t]&gt;$O$4383,"ABNORMAL","NORMAL")</f>
        <v>NORMAL</v>
      </c>
      <c r="U814" t="str">
        <f>IF(Table1[Power_Consumed_kWh]&gt;$P$4383,"ABNORMAL","NORMAL")</f>
        <v>NORMAL</v>
      </c>
      <c r="V814">
        <f>(Table1[[#This Row],[Target_Production_t]]/8)*Table1[[#This Row],[Downtime_hr]]</f>
        <v>1.4553750000000001</v>
      </c>
    </row>
    <row r="815" spans="1:22" x14ac:dyDescent="0.25">
      <c r="A815" s="1">
        <v>45725</v>
      </c>
      <c r="B815" s="1" t="str">
        <f>TEXT(Table1[[#This Row],[Date]],"mm")</f>
        <v>03</v>
      </c>
      <c r="C815" t="s">
        <v>21</v>
      </c>
      <c r="D815" t="s">
        <v>18</v>
      </c>
      <c r="E815">
        <v>40.97</v>
      </c>
      <c r="F815">
        <v>7.78</v>
      </c>
      <c r="G815">
        <v>0.22</v>
      </c>
      <c r="H815">
        <v>39.53</v>
      </c>
      <c r="I815">
        <v>38.83</v>
      </c>
      <c r="J815">
        <v>0.7</v>
      </c>
      <c r="K815">
        <v>98.24</v>
      </c>
      <c r="L815">
        <v>97.25</v>
      </c>
      <c r="M815">
        <v>98.95</v>
      </c>
      <c r="N815">
        <v>94.54</v>
      </c>
      <c r="O815">
        <v>57.28</v>
      </c>
      <c r="P815">
        <v>4527.08</v>
      </c>
      <c r="Q815" s="42">
        <f>Table1[[#This Row],[Steam_Consumed_t]]/Table1[[#This Row],[Production_t]]</f>
        <v>1.4490260561598785</v>
      </c>
      <c r="R815" s="37">
        <f>Table1[[#This Row],[Power_Consumed_kWh]]/Table1[[#This Row],[Production_t]]</f>
        <v>114.5226410321275</v>
      </c>
      <c r="S815" t="str">
        <f>IF(Table1[[#This Row],[Quality_pct]]&lt;96,"Below Spec","Ok")</f>
        <v>Ok</v>
      </c>
      <c r="T815" t="str">
        <f>IF(Table1[Steam_Consumed_t]&gt;$O$4383,"ABNORMAL","NORMAL")</f>
        <v>ABNORMAL</v>
      </c>
      <c r="U815" t="str">
        <f>IF(Table1[Power_Consumed_kWh]&gt;$P$4383,"ABNORMAL","NORMAL")</f>
        <v>ABNORMAL</v>
      </c>
      <c r="V815">
        <f>(Table1[[#This Row],[Target_Production_t]]/8)*Table1[[#This Row],[Downtime_hr]]</f>
        <v>1.1266749999999999</v>
      </c>
    </row>
    <row r="816" spans="1:22" x14ac:dyDescent="0.25">
      <c r="A816" s="1">
        <v>45725</v>
      </c>
      <c r="B816" s="1" t="str">
        <f>TEXT(Table1[[#This Row],[Date]],"mm")</f>
        <v>03</v>
      </c>
      <c r="C816" t="s">
        <v>21</v>
      </c>
      <c r="D816" t="s">
        <v>20</v>
      </c>
      <c r="E816">
        <v>39.130000000000003</v>
      </c>
      <c r="F816">
        <v>7.88</v>
      </c>
      <c r="G816">
        <v>0.12</v>
      </c>
      <c r="H816">
        <v>37.01</v>
      </c>
      <c r="I816">
        <v>35.93</v>
      </c>
      <c r="J816">
        <v>1.07</v>
      </c>
      <c r="K816">
        <v>97.1</v>
      </c>
      <c r="L816">
        <v>98.5</v>
      </c>
      <c r="M816">
        <v>93.48</v>
      </c>
      <c r="N816">
        <v>89.4</v>
      </c>
      <c r="O816">
        <v>55.53</v>
      </c>
      <c r="P816">
        <v>4458.13</v>
      </c>
      <c r="Q816" s="42">
        <f>Table1[[#This Row],[Steam_Consumed_t]]/Table1[[#This Row],[Production_t]]</f>
        <v>1.5004052958659824</v>
      </c>
      <c r="R816" s="37">
        <f>Table1[[#This Row],[Power_Consumed_kWh]]/Table1[[#This Row],[Production_t]]</f>
        <v>120.45744393407188</v>
      </c>
      <c r="S816" t="str">
        <f>IF(Table1[[#This Row],[Quality_pct]]&lt;96,"Below Spec","Ok")</f>
        <v>Ok</v>
      </c>
      <c r="T816" t="str">
        <f>IF(Table1[Steam_Consumed_t]&gt;$O$4383,"ABNORMAL","NORMAL")</f>
        <v>ABNORMAL</v>
      </c>
      <c r="U816" t="str">
        <f>IF(Table1[Power_Consumed_kWh]&gt;$P$4383,"ABNORMAL","NORMAL")</f>
        <v>ABNORMAL</v>
      </c>
      <c r="V816">
        <f>(Table1[[#This Row],[Target_Production_t]]/8)*Table1[[#This Row],[Downtime_hr]]</f>
        <v>0.58694999999999997</v>
      </c>
    </row>
    <row r="817" spans="1:22" x14ac:dyDescent="0.25">
      <c r="A817" s="1">
        <v>45725</v>
      </c>
      <c r="B817" s="1" t="str">
        <f>TEXT(Table1[[#This Row],[Date]],"mm")</f>
        <v>03</v>
      </c>
      <c r="C817" t="s">
        <v>23</v>
      </c>
      <c r="D817" t="s">
        <v>19</v>
      </c>
      <c r="E817">
        <v>46.73</v>
      </c>
      <c r="F817">
        <v>7.88</v>
      </c>
      <c r="G817">
        <v>0.12</v>
      </c>
      <c r="H817">
        <v>40.97</v>
      </c>
      <c r="I817">
        <v>40.94</v>
      </c>
      <c r="J817">
        <v>0.03</v>
      </c>
      <c r="K817">
        <v>99.93</v>
      </c>
      <c r="L817">
        <v>98.5</v>
      </c>
      <c r="M817">
        <v>97.47</v>
      </c>
      <c r="N817">
        <v>95.94</v>
      </c>
      <c r="O817">
        <v>6.78</v>
      </c>
      <c r="P817">
        <v>1805.89</v>
      </c>
      <c r="Q817" s="42">
        <f>Table1[[#This Row],[Steam_Consumed_t]]/Table1[[#This Row],[Production_t]]</f>
        <v>0.16548694166463268</v>
      </c>
      <c r="R817" s="37">
        <f>Table1[[#This Row],[Power_Consumed_kWh]]/Table1[[#This Row],[Production_t]]</f>
        <v>44.078350012204055</v>
      </c>
      <c r="S817" t="str">
        <f>IF(Table1[[#This Row],[Quality_pct]]&lt;96,"Below Spec","Ok")</f>
        <v>Ok</v>
      </c>
      <c r="T817" t="str">
        <f>IF(Table1[Steam_Consumed_t]&gt;$O$4383,"ABNORMAL","NORMAL")</f>
        <v>NORMAL</v>
      </c>
      <c r="U817" t="str">
        <f>IF(Table1[Power_Consumed_kWh]&gt;$P$4383,"ABNORMAL","NORMAL")</f>
        <v>NORMAL</v>
      </c>
      <c r="V817">
        <f>(Table1[[#This Row],[Target_Production_t]]/8)*Table1[[#This Row],[Downtime_hr]]</f>
        <v>0.70094999999999996</v>
      </c>
    </row>
    <row r="818" spans="1:22" x14ac:dyDescent="0.25">
      <c r="A818" s="1">
        <v>45726</v>
      </c>
      <c r="B818" s="1" t="str">
        <f>TEXT(Table1[[#This Row],[Date]],"mm")</f>
        <v>03</v>
      </c>
      <c r="C818" t="s">
        <v>22</v>
      </c>
      <c r="D818" t="s">
        <v>20</v>
      </c>
      <c r="E818">
        <v>38</v>
      </c>
      <c r="F818">
        <v>7.3</v>
      </c>
      <c r="G818">
        <v>0.7</v>
      </c>
      <c r="H818">
        <v>31.47</v>
      </c>
      <c r="I818">
        <v>30.52</v>
      </c>
      <c r="J818">
        <v>0.95</v>
      </c>
      <c r="K818">
        <v>96.97</v>
      </c>
      <c r="L818">
        <v>91.25</v>
      </c>
      <c r="M818">
        <v>95.08</v>
      </c>
      <c r="N818">
        <v>84.14</v>
      </c>
      <c r="O818">
        <v>33.409999999999997</v>
      </c>
      <c r="P818">
        <v>3012.5</v>
      </c>
      <c r="Q818" s="42">
        <f>Table1[[#This Row],[Steam_Consumed_t]]/Table1[[#This Row],[Production_t]]</f>
        <v>1.061646012074992</v>
      </c>
      <c r="R818" s="37">
        <f>Table1[[#This Row],[Power_Consumed_kWh]]/Table1[[#This Row],[Production_t]]</f>
        <v>95.726088338099785</v>
      </c>
      <c r="S818" t="str">
        <f>IF(Table1[[#This Row],[Quality_pct]]&lt;96,"Below Spec","Ok")</f>
        <v>Ok</v>
      </c>
      <c r="T818" t="str">
        <f>IF(Table1[Steam_Consumed_t]&gt;$O$4383,"ABNORMAL","NORMAL")</f>
        <v>NORMAL</v>
      </c>
      <c r="U818" t="str">
        <f>IF(Table1[Power_Consumed_kWh]&gt;$P$4383,"ABNORMAL","NORMAL")</f>
        <v>NORMAL</v>
      </c>
      <c r="V818">
        <f>(Table1[[#This Row],[Target_Production_t]]/8)*Table1[[#This Row],[Downtime_hr]]</f>
        <v>3.3249999999999997</v>
      </c>
    </row>
    <row r="819" spans="1:22" x14ac:dyDescent="0.25">
      <c r="A819" s="1">
        <v>45726</v>
      </c>
      <c r="B819" s="1" t="str">
        <f>TEXT(Table1[[#This Row],[Date]],"mm")</f>
        <v>03</v>
      </c>
      <c r="C819" t="s">
        <v>23</v>
      </c>
      <c r="D819" t="s">
        <v>20</v>
      </c>
      <c r="E819">
        <v>46.45</v>
      </c>
      <c r="F819">
        <v>7.35</v>
      </c>
      <c r="G819">
        <v>0.65</v>
      </c>
      <c r="H819">
        <v>39.75</v>
      </c>
      <c r="I819">
        <v>39.75</v>
      </c>
      <c r="J819">
        <v>0</v>
      </c>
      <c r="K819">
        <v>100</v>
      </c>
      <c r="L819">
        <v>91.88</v>
      </c>
      <c r="M819">
        <v>96.35</v>
      </c>
      <c r="N819">
        <v>88.52</v>
      </c>
      <c r="O819">
        <v>2.91</v>
      </c>
      <c r="P819">
        <v>1602.57</v>
      </c>
      <c r="Q819" s="42">
        <f>Table1[[#This Row],[Steam_Consumed_t]]/Table1[[#This Row],[Production_t]]</f>
        <v>7.3207547169811329E-2</v>
      </c>
      <c r="R819" s="37">
        <f>Table1[[#This Row],[Power_Consumed_kWh]]/Table1[[#This Row],[Production_t]]</f>
        <v>40.316226415094341</v>
      </c>
      <c r="S819" t="str">
        <f>IF(Table1[[#This Row],[Quality_pct]]&lt;96,"Below Spec","Ok")</f>
        <v>Ok</v>
      </c>
      <c r="T819" t="str">
        <f>IF(Table1[Steam_Consumed_t]&gt;$O$4383,"ABNORMAL","NORMAL")</f>
        <v>NORMAL</v>
      </c>
      <c r="U819" t="str">
        <f>IF(Table1[Power_Consumed_kWh]&gt;$P$4383,"ABNORMAL","NORMAL")</f>
        <v>NORMAL</v>
      </c>
      <c r="V819">
        <f>(Table1[[#This Row],[Target_Production_t]]/8)*Table1[[#This Row],[Downtime_hr]]</f>
        <v>3.7740625000000003</v>
      </c>
    </row>
    <row r="820" spans="1:22" x14ac:dyDescent="0.25">
      <c r="A820" s="1">
        <v>45726</v>
      </c>
      <c r="B820" s="1" t="str">
        <f>TEXT(Table1[[#This Row],[Date]],"mm")</f>
        <v>03</v>
      </c>
      <c r="C820" t="s">
        <v>23</v>
      </c>
      <c r="D820" t="s">
        <v>19</v>
      </c>
      <c r="E820">
        <v>47.91</v>
      </c>
      <c r="F820">
        <v>7.52</v>
      </c>
      <c r="G820">
        <v>0.48</v>
      </c>
      <c r="H820">
        <v>43.35</v>
      </c>
      <c r="I820">
        <v>42.76</v>
      </c>
      <c r="J820">
        <v>0.59</v>
      </c>
      <c r="K820">
        <v>98.63</v>
      </c>
      <c r="L820">
        <v>94</v>
      </c>
      <c r="M820">
        <v>92</v>
      </c>
      <c r="N820">
        <v>85.29</v>
      </c>
      <c r="O820">
        <v>3.21</v>
      </c>
      <c r="P820">
        <v>1937.16</v>
      </c>
      <c r="Q820" s="42">
        <f>Table1[[#This Row],[Steam_Consumed_t]]/Table1[[#This Row],[Production_t]]</f>
        <v>7.4048442906574391E-2</v>
      </c>
      <c r="R820" s="37">
        <f>Table1[[#This Row],[Power_Consumed_kWh]]/Table1[[#This Row],[Production_t]]</f>
        <v>44.686505190311422</v>
      </c>
      <c r="S820" t="str">
        <f>IF(Table1[[#This Row],[Quality_pct]]&lt;96,"Below Spec","Ok")</f>
        <v>Ok</v>
      </c>
      <c r="T820" t="str">
        <f>IF(Table1[Steam_Consumed_t]&gt;$O$4383,"ABNORMAL","NORMAL")</f>
        <v>NORMAL</v>
      </c>
      <c r="U820" t="str">
        <f>IF(Table1[Power_Consumed_kWh]&gt;$P$4383,"ABNORMAL","NORMAL")</f>
        <v>NORMAL</v>
      </c>
      <c r="V820">
        <f>(Table1[[#This Row],[Target_Production_t]]/8)*Table1[[#This Row],[Downtime_hr]]</f>
        <v>2.8745999999999996</v>
      </c>
    </row>
    <row r="821" spans="1:22" x14ac:dyDescent="0.25">
      <c r="A821" s="1">
        <v>45726</v>
      </c>
      <c r="B821" s="1" t="str">
        <f>TEXT(Table1[[#This Row],[Date]],"mm")</f>
        <v>03</v>
      </c>
      <c r="C821" t="s">
        <v>21</v>
      </c>
      <c r="D821" t="s">
        <v>19</v>
      </c>
      <c r="E821">
        <v>41.37</v>
      </c>
      <c r="F821">
        <v>7.53</v>
      </c>
      <c r="G821">
        <v>0.47</v>
      </c>
      <c r="H821">
        <v>33.5</v>
      </c>
      <c r="I821">
        <v>33.11</v>
      </c>
      <c r="J821">
        <v>0.39</v>
      </c>
      <c r="K821">
        <v>98.83</v>
      </c>
      <c r="L821">
        <v>94.12</v>
      </c>
      <c r="M821">
        <v>95.98</v>
      </c>
      <c r="N821">
        <v>89.29</v>
      </c>
      <c r="O821">
        <v>49.08</v>
      </c>
      <c r="P821">
        <v>4001.19</v>
      </c>
      <c r="Q821" s="42">
        <f>Table1[[#This Row],[Steam_Consumed_t]]/Table1[[#This Row],[Production_t]]</f>
        <v>1.4650746268656716</v>
      </c>
      <c r="R821" s="37">
        <f>Table1[[#This Row],[Power_Consumed_kWh]]/Table1[[#This Row],[Production_t]]</f>
        <v>119.43850746268657</v>
      </c>
      <c r="S821" t="str">
        <f>IF(Table1[[#This Row],[Quality_pct]]&lt;96,"Below Spec","Ok")</f>
        <v>Ok</v>
      </c>
      <c r="T821" t="str">
        <f>IF(Table1[Steam_Consumed_t]&gt;$O$4383,"ABNORMAL","NORMAL")</f>
        <v>NORMAL</v>
      </c>
      <c r="U821" t="str">
        <f>IF(Table1[Power_Consumed_kWh]&gt;$P$4383,"ABNORMAL","NORMAL")</f>
        <v>NORMAL</v>
      </c>
      <c r="V821">
        <f>(Table1[[#This Row],[Target_Production_t]]/8)*Table1[[#This Row],[Downtime_hr]]</f>
        <v>2.4304874999999999</v>
      </c>
    </row>
    <row r="822" spans="1:22" x14ac:dyDescent="0.25">
      <c r="A822" s="1">
        <v>45726</v>
      </c>
      <c r="B822" s="1" t="str">
        <f>TEXT(Table1[[#This Row],[Date]],"mm")</f>
        <v>03</v>
      </c>
      <c r="C822" t="s">
        <v>17</v>
      </c>
      <c r="D822" t="s">
        <v>19</v>
      </c>
      <c r="E822">
        <v>45.73</v>
      </c>
      <c r="F822">
        <v>7.57</v>
      </c>
      <c r="G822">
        <v>0.43</v>
      </c>
      <c r="H822">
        <v>41.02</v>
      </c>
      <c r="I822">
        <v>39.840000000000003</v>
      </c>
      <c r="J822">
        <v>1.19</v>
      </c>
      <c r="K822">
        <v>97.11</v>
      </c>
      <c r="L822">
        <v>94.62</v>
      </c>
      <c r="M822">
        <v>93.05</v>
      </c>
      <c r="N822">
        <v>85.5</v>
      </c>
      <c r="O822">
        <v>35.47</v>
      </c>
      <c r="P822">
        <v>3280.72</v>
      </c>
      <c r="Q822" s="42">
        <f>Table1[[#This Row],[Steam_Consumed_t]]/Table1[[#This Row],[Production_t]]</f>
        <v>0.86470014627011205</v>
      </c>
      <c r="R822" s="37">
        <f>Table1[[#This Row],[Power_Consumed_kWh]]/Table1[[#This Row],[Production_t]]</f>
        <v>79.97854705021939</v>
      </c>
      <c r="S822" t="str">
        <f>IF(Table1[[#This Row],[Quality_pct]]&lt;96,"Below Spec","Ok")</f>
        <v>Ok</v>
      </c>
      <c r="T822" t="str">
        <f>IF(Table1[Steam_Consumed_t]&gt;$O$4383,"ABNORMAL","NORMAL")</f>
        <v>NORMAL</v>
      </c>
      <c r="U822" t="str">
        <f>IF(Table1[Power_Consumed_kWh]&gt;$P$4383,"ABNORMAL","NORMAL")</f>
        <v>NORMAL</v>
      </c>
      <c r="V822">
        <f>(Table1[[#This Row],[Target_Production_t]]/8)*Table1[[#This Row],[Downtime_hr]]</f>
        <v>2.4579874999999998</v>
      </c>
    </row>
    <row r="823" spans="1:22" x14ac:dyDescent="0.25">
      <c r="A823" s="1">
        <v>45726</v>
      </c>
      <c r="B823" s="1" t="str">
        <f>TEXT(Table1[[#This Row],[Date]],"mm")</f>
        <v>03</v>
      </c>
      <c r="C823" t="s">
        <v>21</v>
      </c>
      <c r="D823" t="s">
        <v>20</v>
      </c>
      <c r="E823">
        <v>40.11</v>
      </c>
      <c r="F823">
        <v>7.6</v>
      </c>
      <c r="G823">
        <v>0.4</v>
      </c>
      <c r="H823">
        <v>34.869999999999997</v>
      </c>
      <c r="I823">
        <v>34.33</v>
      </c>
      <c r="J823">
        <v>0.54</v>
      </c>
      <c r="K823">
        <v>98.46</v>
      </c>
      <c r="L823">
        <v>95</v>
      </c>
      <c r="M823">
        <v>97.3</v>
      </c>
      <c r="N823">
        <v>91.01</v>
      </c>
      <c r="O823">
        <v>51.65</v>
      </c>
      <c r="P823">
        <v>4105.3599999999997</v>
      </c>
      <c r="Q823" s="42">
        <f>Table1[[#This Row],[Steam_Consumed_t]]/Table1[[#This Row],[Production_t]]</f>
        <v>1.4812159449383424</v>
      </c>
      <c r="R823" s="37">
        <f>Table1[[#This Row],[Power_Consumed_kWh]]/Table1[[#This Row],[Production_t]]</f>
        <v>117.73329509607112</v>
      </c>
      <c r="S823" t="str">
        <f>IF(Table1[[#This Row],[Quality_pct]]&lt;96,"Below Spec","Ok")</f>
        <v>Ok</v>
      </c>
      <c r="T823" t="str">
        <f>IF(Table1[Steam_Consumed_t]&gt;$O$4383,"ABNORMAL","NORMAL")</f>
        <v>ABNORMAL</v>
      </c>
      <c r="U823" t="str">
        <f>IF(Table1[Power_Consumed_kWh]&gt;$P$4383,"ABNORMAL","NORMAL")</f>
        <v>NORMAL</v>
      </c>
      <c r="V823">
        <f>(Table1[[#This Row],[Target_Production_t]]/8)*Table1[[#This Row],[Downtime_hr]]</f>
        <v>2.0055000000000001</v>
      </c>
    </row>
    <row r="824" spans="1:22" x14ac:dyDescent="0.25">
      <c r="A824" s="1">
        <v>45726</v>
      </c>
      <c r="B824" s="1" t="str">
        <f>TEXT(Table1[[#This Row],[Date]],"mm")</f>
        <v>03</v>
      </c>
      <c r="C824" t="s">
        <v>17</v>
      </c>
      <c r="D824" t="s">
        <v>18</v>
      </c>
      <c r="E824">
        <v>46.43</v>
      </c>
      <c r="F824">
        <v>7.63</v>
      </c>
      <c r="G824">
        <v>0.37</v>
      </c>
      <c r="H824">
        <v>46.4</v>
      </c>
      <c r="I824">
        <v>45.08</v>
      </c>
      <c r="J824">
        <v>1.32</v>
      </c>
      <c r="K824">
        <v>97.16</v>
      </c>
      <c r="L824">
        <v>95.38</v>
      </c>
      <c r="M824">
        <v>96</v>
      </c>
      <c r="N824">
        <v>88.96</v>
      </c>
      <c r="O824">
        <v>39.130000000000003</v>
      </c>
      <c r="P824">
        <v>3839.52</v>
      </c>
      <c r="Q824" s="42">
        <f>Table1[[#This Row],[Steam_Consumed_t]]/Table1[[#This Row],[Production_t]]</f>
        <v>0.8433189655172415</v>
      </c>
      <c r="R824" s="37">
        <f>Table1[[#This Row],[Power_Consumed_kWh]]/Table1[[#This Row],[Production_t]]</f>
        <v>82.748275862068965</v>
      </c>
      <c r="S824" t="str">
        <f>IF(Table1[[#This Row],[Quality_pct]]&lt;96,"Below Spec","Ok")</f>
        <v>Ok</v>
      </c>
      <c r="T824" t="str">
        <f>IF(Table1[Steam_Consumed_t]&gt;$O$4383,"ABNORMAL","NORMAL")</f>
        <v>NORMAL</v>
      </c>
      <c r="U824" t="str">
        <f>IF(Table1[Power_Consumed_kWh]&gt;$P$4383,"ABNORMAL","NORMAL")</f>
        <v>NORMAL</v>
      </c>
      <c r="V824">
        <f>(Table1[[#This Row],[Target_Production_t]]/8)*Table1[[#This Row],[Downtime_hr]]</f>
        <v>2.1473874999999998</v>
      </c>
    </row>
    <row r="825" spans="1:22" x14ac:dyDescent="0.25">
      <c r="A825" s="1">
        <v>45726</v>
      </c>
      <c r="B825" s="1" t="str">
        <f>TEXT(Table1[[#This Row],[Date]],"mm")</f>
        <v>03</v>
      </c>
      <c r="C825" t="s">
        <v>22</v>
      </c>
      <c r="D825" t="s">
        <v>18</v>
      </c>
      <c r="E825">
        <v>39.79</v>
      </c>
      <c r="F825">
        <v>7.65</v>
      </c>
      <c r="G825">
        <v>0.35</v>
      </c>
      <c r="H825">
        <v>36.869999999999997</v>
      </c>
      <c r="I825">
        <v>35.64</v>
      </c>
      <c r="J825">
        <v>1.23</v>
      </c>
      <c r="K825">
        <v>96.66</v>
      </c>
      <c r="L825">
        <v>95.62</v>
      </c>
      <c r="M825">
        <v>102.46</v>
      </c>
      <c r="N825">
        <v>94.71</v>
      </c>
      <c r="O825">
        <v>40.75</v>
      </c>
      <c r="P825">
        <v>3613.65</v>
      </c>
      <c r="Q825" s="42">
        <f>Table1[[#This Row],[Steam_Consumed_t]]/Table1[[#This Row],[Production_t]]</f>
        <v>1.105234608082452</v>
      </c>
      <c r="R825" s="37">
        <f>Table1[[#This Row],[Power_Consumed_kWh]]/Table1[[#This Row],[Production_t]]</f>
        <v>98.010577705451595</v>
      </c>
      <c r="S825" t="str">
        <f>IF(Table1[[#This Row],[Quality_pct]]&lt;96,"Below Spec","Ok")</f>
        <v>Ok</v>
      </c>
      <c r="T825" t="str">
        <f>IF(Table1[Steam_Consumed_t]&gt;$O$4383,"ABNORMAL","NORMAL")</f>
        <v>NORMAL</v>
      </c>
      <c r="U825" t="str">
        <f>IF(Table1[Power_Consumed_kWh]&gt;$P$4383,"ABNORMAL","NORMAL")</f>
        <v>NORMAL</v>
      </c>
      <c r="V825">
        <f>(Table1[[#This Row],[Target_Production_t]]/8)*Table1[[#This Row],[Downtime_hr]]</f>
        <v>1.7408124999999999</v>
      </c>
    </row>
    <row r="826" spans="1:22" x14ac:dyDescent="0.25">
      <c r="A826" s="1">
        <v>45726</v>
      </c>
      <c r="B826" s="1" t="str">
        <f>TEXT(Table1[[#This Row],[Date]],"mm")</f>
        <v>03</v>
      </c>
      <c r="C826" t="s">
        <v>22</v>
      </c>
      <c r="D826" t="s">
        <v>19</v>
      </c>
      <c r="E826">
        <v>39.200000000000003</v>
      </c>
      <c r="F826">
        <v>7.75</v>
      </c>
      <c r="G826">
        <v>0.25</v>
      </c>
      <c r="H826">
        <v>34.340000000000003</v>
      </c>
      <c r="I826">
        <v>33.380000000000003</v>
      </c>
      <c r="J826">
        <v>0.96</v>
      </c>
      <c r="K826">
        <v>97.21</v>
      </c>
      <c r="L826">
        <v>96.88</v>
      </c>
      <c r="M826">
        <v>94.41</v>
      </c>
      <c r="N826">
        <v>88.91</v>
      </c>
      <c r="O826">
        <v>38.11</v>
      </c>
      <c r="P826">
        <v>3421.46</v>
      </c>
      <c r="Q826" s="42">
        <f>Table1[[#This Row],[Steam_Consumed_t]]/Table1[[#This Row],[Production_t]]</f>
        <v>1.1097845078625508</v>
      </c>
      <c r="R826" s="37">
        <f>Table1[[#This Row],[Power_Consumed_kWh]]/Table1[[#This Row],[Production_t]]</f>
        <v>99.634828188701221</v>
      </c>
      <c r="S826" t="str">
        <f>IF(Table1[[#This Row],[Quality_pct]]&lt;96,"Below Spec","Ok")</f>
        <v>Ok</v>
      </c>
      <c r="T826" t="str">
        <f>IF(Table1[Steam_Consumed_t]&gt;$O$4383,"ABNORMAL","NORMAL")</f>
        <v>NORMAL</v>
      </c>
      <c r="U826" t="str">
        <f>IF(Table1[Power_Consumed_kWh]&gt;$P$4383,"ABNORMAL","NORMAL")</f>
        <v>NORMAL</v>
      </c>
      <c r="V826">
        <f>(Table1[[#This Row],[Target_Production_t]]/8)*Table1[[#This Row],[Downtime_hr]]</f>
        <v>1.2250000000000001</v>
      </c>
    </row>
    <row r="827" spans="1:22" x14ac:dyDescent="0.25">
      <c r="A827" s="1">
        <v>45726</v>
      </c>
      <c r="B827" s="1" t="str">
        <f>TEXT(Table1[[#This Row],[Date]],"mm")</f>
        <v>03</v>
      </c>
      <c r="C827" t="s">
        <v>17</v>
      </c>
      <c r="D827" t="s">
        <v>20</v>
      </c>
      <c r="E827">
        <v>44.34</v>
      </c>
      <c r="F827">
        <v>7.76</v>
      </c>
      <c r="G827">
        <v>0.24</v>
      </c>
      <c r="H827">
        <v>41.34</v>
      </c>
      <c r="I827">
        <v>40.35</v>
      </c>
      <c r="J827">
        <v>0.99</v>
      </c>
      <c r="K827">
        <v>97.61</v>
      </c>
      <c r="L827">
        <v>97</v>
      </c>
      <c r="M827">
        <v>91.66</v>
      </c>
      <c r="N827">
        <v>86.78</v>
      </c>
      <c r="O827">
        <v>34.28</v>
      </c>
      <c r="P827">
        <v>3418.93</v>
      </c>
      <c r="Q827" s="42">
        <f>Table1[[#This Row],[Steam_Consumed_t]]/Table1[[#This Row],[Production_t]]</f>
        <v>0.82922109337203675</v>
      </c>
      <c r="R827" s="37">
        <f>Table1[[#This Row],[Power_Consumed_kWh]]/Table1[[#This Row],[Production_t]]</f>
        <v>82.702709240445074</v>
      </c>
      <c r="S827" t="str">
        <f>IF(Table1[[#This Row],[Quality_pct]]&lt;96,"Below Spec","Ok")</f>
        <v>Ok</v>
      </c>
      <c r="T827" t="str">
        <f>IF(Table1[Steam_Consumed_t]&gt;$O$4383,"ABNORMAL","NORMAL")</f>
        <v>NORMAL</v>
      </c>
      <c r="U827" t="str">
        <f>IF(Table1[Power_Consumed_kWh]&gt;$P$4383,"ABNORMAL","NORMAL")</f>
        <v>NORMAL</v>
      </c>
      <c r="V827">
        <f>(Table1[[#This Row],[Target_Production_t]]/8)*Table1[[#This Row],[Downtime_hr]]</f>
        <v>1.3302</v>
      </c>
    </row>
    <row r="828" spans="1:22" x14ac:dyDescent="0.25">
      <c r="A828" s="1">
        <v>45726</v>
      </c>
      <c r="B828" s="1" t="str">
        <f>TEXT(Table1[[#This Row],[Date]],"mm")</f>
        <v>03</v>
      </c>
      <c r="C828" t="s">
        <v>23</v>
      </c>
      <c r="D828" t="s">
        <v>18</v>
      </c>
      <c r="E828">
        <v>48.64</v>
      </c>
      <c r="F828">
        <v>7.84</v>
      </c>
      <c r="G828">
        <v>0.16</v>
      </c>
      <c r="H828">
        <v>47.91</v>
      </c>
      <c r="I828">
        <v>47.74</v>
      </c>
      <c r="J828">
        <v>0.17</v>
      </c>
      <c r="K828">
        <v>99.65</v>
      </c>
      <c r="L828">
        <v>98</v>
      </c>
      <c r="M828">
        <v>99.08</v>
      </c>
      <c r="N828">
        <v>96.76</v>
      </c>
      <c r="O828">
        <v>6.94</v>
      </c>
      <c r="P828">
        <v>2195.38</v>
      </c>
      <c r="Q828" s="42">
        <f>Table1[[#This Row],[Steam_Consumed_t]]/Table1[[#This Row],[Production_t]]</f>
        <v>0.14485493633896893</v>
      </c>
      <c r="R828" s="37">
        <f>Table1[[#This Row],[Power_Consumed_kWh]]/Table1[[#This Row],[Production_t]]</f>
        <v>45.823001461072849</v>
      </c>
      <c r="S828" t="str">
        <f>IF(Table1[[#This Row],[Quality_pct]]&lt;96,"Below Spec","Ok")</f>
        <v>Ok</v>
      </c>
      <c r="T828" t="str">
        <f>IF(Table1[Steam_Consumed_t]&gt;$O$4383,"ABNORMAL","NORMAL")</f>
        <v>NORMAL</v>
      </c>
      <c r="U828" t="str">
        <f>IF(Table1[Power_Consumed_kWh]&gt;$P$4383,"ABNORMAL","NORMAL")</f>
        <v>NORMAL</v>
      </c>
      <c r="V828">
        <f>(Table1[[#This Row],[Target_Production_t]]/8)*Table1[[#This Row],[Downtime_hr]]</f>
        <v>0.9728</v>
      </c>
    </row>
    <row r="829" spans="1:22" x14ac:dyDescent="0.25">
      <c r="A829" s="1">
        <v>45726</v>
      </c>
      <c r="B829" s="1" t="str">
        <f>TEXT(Table1[[#This Row],[Date]],"mm")</f>
        <v>03</v>
      </c>
      <c r="C829" t="s">
        <v>21</v>
      </c>
      <c r="D829" t="s">
        <v>18</v>
      </c>
      <c r="E829">
        <v>42</v>
      </c>
      <c r="F829">
        <v>7.95</v>
      </c>
      <c r="G829">
        <v>0.05</v>
      </c>
      <c r="H829">
        <v>40.26</v>
      </c>
      <c r="I829">
        <v>39.32</v>
      </c>
      <c r="J829">
        <v>0.94</v>
      </c>
      <c r="K829">
        <v>97.67</v>
      </c>
      <c r="L829">
        <v>99.38</v>
      </c>
      <c r="M829">
        <v>97.61</v>
      </c>
      <c r="N829">
        <v>94.74</v>
      </c>
      <c r="O829">
        <v>59.28</v>
      </c>
      <c r="P829">
        <v>4753.79</v>
      </c>
      <c r="Q829" s="42">
        <f>Table1[[#This Row],[Steam_Consumed_t]]/Table1[[#This Row],[Production_t]]</f>
        <v>1.4724292101341283</v>
      </c>
      <c r="R829" s="37">
        <f>Table1[[#This Row],[Power_Consumed_kWh]]/Table1[[#This Row],[Production_t]]</f>
        <v>118.07724788872331</v>
      </c>
      <c r="S829" t="str">
        <f>IF(Table1[[#This Row],[Quality_pct]]&lt;96,"Below Spec","Ok")</f>
        <v>Ok</v>
      </c>
      <c r="T829" t="str">
        <f>IF(Table1[Steam_Consumed_t]&gt;$O$4383,"ABNORMAL","NORMAL")</f>
        <v>ABNORMAL</v>
      </c>
      <c r="U829" t="str">
        <f>IF(Table1[Power_Consumed_kWh]&gt;$P$4383,"ABNORMAL","NORMAL")</f>
        <v>ABNORMAL</v>
      </c>
      <c r="V829">
        <f>(Table1[[#This Row],[Target_Production_t]]/8)*Table1[[#This Row],[Downtime_hr]]</f>
        <v>0.26250000000000001</v>
      </c>
    </row>
    <row r="830" spans="1:22" x14ac:dyDescent="0.25">
      <c r="A830" s="1">
        <v>45727</v>
      </c>
      <c r="B830" s="1" t="str">
        <f>TEXT(Table1[[#This Row],[Date]],"mm")</f>
        <v>03</v>
      </c>
      <c r="C830" t="s">
        <v>23</v>
      </c>
      <c r="D830" t="s">
        <v>19</v>
      </c>
      <c r="E830">
        <v>43.19</v>
      </c>
      <c r="F830">
        <v>6.65</v>
      </c>
      <c r="G830">
        <v>1.35</v>
      </c>
      <c r="H830">
        <v>34.11</v>
      </c>
      <c r="I830">
        <v>33.51</v>
      </c>
      <c r="J830">
        <v>0.6</v>
      </c>
      <c r="K830">
        <v>98.24</v>
      </c>
      <c r="L830">
        <v>83.12</v>
      </c>
      <c r="M830">
        <v>97.22</v>
      </c>
      <c r="N830">
        <v>79.39</v>
      </c>
      <c r="O830">
        <v>4.37</v>
      </c>
      <c r="P830">
        <v>1283.49</v>
      </c>
      <c r="Q830" s="42">
        <f>Table1[[#This Row],[Steam_Consumed_t]]/Table1[[#This Row],[Production_t]]</f>
        <v>0.12811492231017296</v>
      </c>
      <c r="R830" s="37">
        <f>Table1[[#This Row],[Power_Consumed_kWh]]/Table1[[#This Row],[Production_t]]</f>
        <v>37.62796833773087</v>
      </c>
      <c r="S830" t="str">
        <f>IF(Table1[[#This Row],[Quality_pct]]&lt;96,"Below Spec","Ok")</f>
        <v>Ok</v>
      </c>
      <c r="T830" t="str">
        <f>IF(Table1[Steam_Consumed_t]&gt;$O$4383,"ABNORMAL","NORMAL")</f>
        <v>NORMAL</v>
      </c>
      <c r="U830" t="str">
        <f>IF(Table1[Power_Consumed_kWh]&gt;$P$4383,"ABNORMAL","NORMAL")</f>
        <v>NORMAL</v>
      </c>
      <c r="V830">
        <f>(Table1[[#This Row],[Target_Production_t]]/8)*Table1[[#This Row],[Downtime_hr]]</f>
        <v>7.2883125</v>
      </c>
    </row>
    <row r="831" spans="1:22" x14ac:dyDescent="0.25">
      <c r="A831" s="1">
        <v>45727</v>
      </c>
      <c r="B831" s="1" t="str">
        <f>TEXT(Table1[[#This Row],[Date]],"mm")</f>
        <v>03</v>
      </c>
      <c r="C831" t="s">
        <v>22</v>
      </c>
      <c r="D831" t="s">
        <v>19</v>
      </c>
      <c r="E831">
        <v>35.33</v>
      </c>
      <c r="F831">
        <v>7.17</v>
      </c>
      <c r="G831">
        <v>0.83</v>
      </c>
      <c r="H831">
        <v>29.54</v>
      </c>
      <c r="I831">
        <v>28.62</v>
      </c>
      <c r="J831">
        <v>0.92</v>
      </c>
      <c r="K831">
        <v>96.89</v>
      </c>
      <c r="L831">
        <v>89.62</v>
      </c>
      <c r="M831">
        <v>94.99</v>
      </c>
      <c r="N831">
        <v>82.49</v>
      </c>
      <c r="O831">
        <v>31.69</v>
      </c>
      <c r="P831">
        <v>2836.19</v>
      </c>
      <c r="Q831" s="42">
        <f>Table1[[#This Row],[Steam_Consumed_t]]/Table1[[#This Row],[Production_t]]</f>
        <v>1.0727826675693974</v>
      </c>
      <c r="R831" s="37">
        <f>Table1[[#This Row],[Power_Consumed_kWh]]/Table1[[#This Row],[Production_t]]</f>
        <v>96.011848341232238</v>
      </c>
      <c r="S831" t="str">
        <f>IF(Table1[[#This Row],[Quality_pct]]&lt;96,"Below Spec","Ok")</f>
        <v>Ok</v>
      </c>
      <c r="T831" t="str">
        <f>IF(Table1[Steam_Consumed_t]&gt;$O$4383,"ABNORMAL","NORMAL")</f>
        <v>NORMAL</v>
      </c>
      <c r="U831" t="str">
        <f>IF(Table1[Power_Consumed_kWh]&gt;$P$4383,"ABNORMAL","NORMAL")</f>
        <v>NORMAL</v>
      </c>
      <c r="V831">
        <f>(Table1[[#This Row],[Target_Production_t]]/8)*Table1[[#This Row],[Downtime_hr]]</f>
        <v>3.6654874999999998</v>
      </c>
    </row>
    <row r="832" spans="1:22" x14ac:dyDescent="0.25">
      <c r="A832" s="1">
        <v>45727</v>
      </c>
      <c r="B832" s="1" t="str">
        <f>TEXT(Table1[[#This Row],[Date]],"mm")</f>
        <v>03</v>
      </c>
      <c r="C832" t="s">
        <v>23</v>
      </c>
      <c r="D832" t="s">
        <v>20</v>
      </c>
      <c r="E832">
        <v>41.87</v>
      </c>
      <c r="F832">
        <v>7.19</v>
      </c>
      <c r="G832">
        <v>0.81</v>
      </c>
      <c r="H832">
        <v>34.340000000000003</v>
      </c>
      <c r="I832">
        <v>33.86</v>
      </c>
      <c r="J832">
        <v>0.48</v>
      </c>
      <c r="K832">
        <v>98.61</v>
      </c>
      <c r="L832">
        <v>89.88</v>
      </c>
      <c r="M832">
        <v>92.98</v>
      </c>
      <c r="N832">
        <v>82.4</v>
      </c>
      <c r="O832">
        <v>5.07</v>
      </c>
      <c r="P832">
        <v>1331.33</v>
      </c>
      <c r="Q832" s="42">
        <f>Table1[[#This Row],[Steam_Consumed_t]]/Table1[[#This Row],[Production_t]]</f>
        <v>0.14764123471170645</v>
      </c>
      <c r="R832" s="37">
        <f>Table1[[#This Row],[Power_Consumed_kWh]]/Table1[[#This Row],[Production_t]]</f>
        <v>38.769073966220148</v>
      </c>
      <c r="S832" t="str">
        <f>IF(Table1[[#This Row],[Quality_pct]]&lt;96,"Below Spec","Ok")</f>
        <v>Ok</v>
      </c>
      <c r="T832" t="str">
        <f>IF(Table1[Steam_Consumed_t]&gt;$O$4383,"ABNORMAL","NORMAL")</f>
        <v>NORMAL</v>
      </c>
      <c r="U832" t="str">
        <f>IF(Table1[Power_Consumed_kWh]&gt;$P$4383,"ABNORMAL","NORMAL")</f>
        <v>NORMAL</v>
      </c>
      <c r="V832">
        <f>(Table1[[#This Row],[Target_Production_t]]/8)*Table1[[#This Row],[Downtime_hr]]</f>
        <v>4.2393375000000004</v>
      </c>
    </row>
    <row r="833" spans="1:22" x14ac:dyDescent="0.25">
      <c r="A833" s="1">
        <v>45727</v>
      </c>
      <c r="B833" s="1" t="str">
        <f>TEXT(Table1[[#This Row],[Date]],"mm")</f>
        <v>03</v>
      </c>
      <c r="C833" t="s">
        <v>21</v>
      </c>
      <c r="D833" t="s">
        <v>19</v>
      </c>
      <c r="E833">
        <v>37.299999999999997</v>
      </c>
      <c r="F833">
        <v>7.23</v>
      </c>
      <c r="G833">
        <v>0.77</v>
      </c>
      <c r="H833">
        <v>34.18</v>
      </c>
      <c r="I833">
        <v>33.840000000000003</v>
      </c>
      <c r="J833">
        <v>0.35</v>
      </c>
      <c r="K833">
        <v>98.98</v>
      </c>
      <c r="L833">
        <v>90.38</v>
      </c>
      <c r="M833">
        <v>92.13</v>
      </c>
      <c r="N833">
        <v>82.41</v>
      </c>
      <c r="O833">
        <v>49.27</v>
      </c>
      <c r="P833">
        <v>3998.31</v>
      </c>
      <c r="Q833" s="42">
        <f>Table1[[#This Row],[Steam_Consumed_t]]/Table1[[#This Row],[Production_t]]</f>
        <v>1.4414862492685783</v>
      </c>
      <c r="R833" s="37">
        <f>Table1[[#This Row],[Power_Consumed_kWh]]/Table1[[#This Row],[Production_t]]</f>
        <v>116.97805734347571</v>
      </c>
      <c r="S833" t="str">
        <f>IF(Table1[[#This Row],[Quality_pct]]&lt;96,"Below Spec","Ok")</f>
        <v>Ok</v>
      </c>
      <c r="T833" t="str">
        <f>IF(Table1[Steam_Consumed_t]&gt;$O$4383,"ABNORMAL","NORMAL")</f>
        <v>NORMAL</v>
      </c>
      <c r="U833" t="str">
        <f>IF(Table1[Power_Consumed_kWh]&gt;$P$4383,"ABNORMAL","NORMAL")</f>
        <v>NORMAL</v>
      </c>
      <c r="V833">
        <f>(Table1[[#This Row],[Target_Production_t]]/8)*Table1[[#This Row],[Downtime_hr]]</f>
        <v>3.590125</v>
      </c>
    </row>
    <row r="834" spans="1:22" x14ac:dyDescent="0.25">
      <c r="A834" s="1">
        <v>45727</v>
      </c>
      <c r="B834" s="1" t="str">
        <f>TEXT(Table1[[#This Row],[Date]],"mm")</f>
        <v>03</v>
      </c>
      <c r="C834" t="s">
        <v>22</v>
      </c>
      <c r="D834" t="s">
        <v>20</v>
      </c>
      <c r="E834">
        <v>34.26</v>
      </c>
      <c r="F834">
        <v>7.32</v>
      </c>
      <c r="G834">
        <v>0.68</v>
      </c>
      <c r="H834">
        <v>32.909999999999997</v>
      </c>
      <c r="I834">
        <v>31.95</v>
      </c>
      <c r="J834">
        <v>0.97</v>
      </c>
      <c r="K834">
        <v>97.06</v>
      </c>
      <c r="L834">
        <v>91.5</v>
      </c>
      <c r="M834">
        <v>98.83</v>
      </c>
      <c r="N834">
        <v>87.78</v>
      </c>
      <c r="O834">
        <v>35.61</v>
      </c>
      <c r="P834">
        <v>3119.64</v>
      </c>
      <c r="Q834" s="42">
        <f>Table1[[#This Row],[Steam_Consumed_t]]/Table1[[#This Row],[Production_t]]</f>
        <v>1.0820419325432999</v>
      </c>
      <c r="R834" s="37">
        <f>Table1[[#This Row],[Power_Consumed_kWh]]/Table1[[#This Row],[Production_t]]</f>
        <v>94.793072014585235</v>
      </c>
      <c r="S834" t="str">
        <f>IF(Table1[[#This Row],[Quality_pct]]&lt;96,"Below Spec","Ok")</f>
        <v>Ok</v>
      </c>
      <c r="T834" t="str">
        <f>IF(Table1[Steam_Consumed_t]&gt;$O$4383,"ABNORMAL","NORMAL")</f>
        <v>NORMAL</v>
      </c>
      <c r="U834" t="str">
        <f>IF(Table1[Power_Consumed_kWh]&gt;$P$4383,"ABNORMAL","NORMAL")</f>
        <v>NORMAL</v>
      </c>
      <c r="V834">
        <f>(Table1[[#This Row],[Target_Production_t]]/8)*Table1[[#This Row],[Downtime_hr]]</f>
        <v>2.9121000000000001</v>
      </c>
    </row>
    <row r="835" spans="1:22" x14ac:dyDescent="0.25">
      <c r="A835" s="1">
        <v>45727</v>
      </c>
      <c r="B835" s="1" t="str">
        <f>TEXT(Table1[[#This Row],[Date]],"mm")</f>
        <v>03</v>
      </c>
      <c r="C835" t="s">
        <v>22</v>
      </c>
      <c r="D835" t="s">
        <v>18</v>
      </c>
      <c r="E835">
        <v>35.869999999999997</v>
      </c>
      <c r="F835">
        <v>7.33</v>
      </c>
      <c r="G835">
        <v>0.67</v>
      </c>
      <c r="H835">
        <v>27.65</v>
      </c>
      <c r="I835">
        <v>26.97</v>
      </c>
      <c r="J835">
        <v>0.68</v>
      </c>
      <c r="K835">
        <v>97.54</v>
      </c>
      <c r="L835">
        <v>91.62</v>
      </c>
      <c r="M835">
        <v>99.17</v>
      </c>
      <c r="N835">
        <v>88.63</v>
      </c>
      <c r="O835">
        <v>32.07</v>
      </c>
      <c r="P835">
        <v>2605.61</v>
      </c>
      <c r="Q835" s="42">
        <f>Table1[[#This Row],[Steam_Consumed_t]]/Table1[[#This Row],[Production_t]]</f>
        <v>1.1598553345388789</v>
      </c>
      <c r="R835" s="37">
        <f>Table1[[#This Row],[Power_Consumed_kWh]]/Table1[[#This Row],[Production_t]]</f>
        <v>94.23544303797469</v>
      </c>
      <c r="S835" t="str">
        <f>IF(Table1[[#This Row],[Quality_pct]]&lt;96,"Below Spec","Ok")</f>
        <v>Ok</v>
      </c>
      <c r="T835" t="str">
        <f>IF(Table1[Steam_Consumed_t]&gt;$O$4383,"ABNORMAL","NORMAL")</f>
        <v>NORMAL</v>
      </c>
      <c r="U835" t="str">
        <f>IF(Table1[Power_Consumed_kWh]&gt;$P$4383,"ABNORMAL","NORMAL")</f>
        <v>NORMAL</v>
      </c>
      <c r="V835">
        <f>(Table1[[#This Row],[Target_Production_t]]/8)*Table1[[#This Row],[Downtime_hr]]</f>
        <v>3.0041125000000002</v>
      </c>
    </row>
    <row r="836" spans="1:22" x14ac:dyDescent="0.25">
      <c r="A836" s="1">
        <v>45727</v>
      </c>
      <c r="B836" s="1" t="str">
        <f>TEXT(Table1[[#This Row],[Date]],"mm")</f>
        <v>03</v>
      </c>
      <c r="C836" t="s">
        <v>17</v>
      </c>
      <c r="D836" t="s">
        <v>19</v>
      </c>
      <c r="E836">
        <v>41.22</v>
      </c>
      <c r="F836">
        <v>7.34</v>
      </c>
      <c r="G836">
        <v>0.66</v>
      </c>
      <c r="H836">
        <v>36.1</v>
      </c>
      <c r="I836">
        <v>35.36</v>
      </c>
      <c r="J836">
        <v>0.74</v>
      </c>
      <c r="K836">
        <v>97.95</v>
      </c>
      <c r="L836">
        <v>91.75</v>
      </c>
      <c r="M836">
        <v>97.31</v>
      </c>
      <c r="N836">
        <v>87.45</v>
      </c>
      <c r="O836">
        <v>32.08</v>
      </c>
      <c r="P836">
        <v>2945.75</v>
      </c>
      <c r="Q836" s="42">
        <f>Table1[[#This Row],[Steam_Consumed_t]]/Table1[[#This Row],[Production_t]]</f>
        <v>0.88864265927977826</v>
      </c>
      <c r="R836" s="37">
        <f>Table1[[#This Row],[Power_Consumed_kWh]]/Table1[[#This Row],[Production_t]]</f>
        <v>81.599722991689745</v>
      </c>
      <c r="S836" t="str">
        <f>IF(Table1[[#This Row],[Quality_pct]]&lt;96,"Below Spec","Ok")</f>
        <v>Ok</v>
      </c>
      <c r="T836" t="str">
        <f>IF(Table1[Steam_Consumed_t]&gt;$O$4383,"ABNORMAL","NORMAL")</f>
        <v>NORMAL</v>
      </c>
      <c r="U836" t="str">
        <f>IF(Table1[Power_Consumed_kWh]&gt;$P$4383,"ABNORMAL","NORMAL")</f>
        <v>NORMAL</v>
      </c>
      <c r="V836">
        <f>(Table1[[#This Row],[Target_Production_t]]/8)*Table1[[#This Row],[Downtime_hr]]</f>
        <v>3.4006500000000002</v>
      </c>
    </row>
    <row r="837" spans="1:22" x14ac:dyDescent="0.25">
      <c r="A837" s="1">
        <v>45727</v>
      </c>
      <c r="B837" s="1" t="str">
        <f>TEXT(Table1[[#This Row],[Date]],"mm")</f>
        <v>03</v>
      </c>
      <c r="C837" t="s">
        <v>21</v>
      </c>
      <c r="D837" t="s">
        <v>18</v>
      </c>
      <c r="E837">
        <v>37.869999999999997</v>
      </c>
      <c r="F837">
        <v>7.54</v>
      </c>
      <c r="G837">
        <v>0.46</v>
      </c>
      <c r="H837">
        <v>34.950000000000003</v>
      </c>
      <c r="I837">
        <v>34.340000000000003</v>
      </c>
      <c r="J837">
        <v>0.61</v>
      </c>
      <c r="K837">
        <v>98.25</v>
      </c>
      <c r="L837">
        <v>94.25</v>
      </c>
      <c r="M837">
        <v>97.17</v>
      </c>
      <c r="N837">
        <v>89.98</v>
      </c>
      <c r="O837">
        <v>50.99</v>
      </c>
      <c r="P837">
        <v>4099.26</v>
      </c>
      <c r="Q837" s="42">
        <f>Table1[[#This Row],[Steam_Consumed_t]]/Table1[[#This Row],[Production_t]]</f>
        <v>1.4589413447782547</v>
      </c>
      <c r="R837" s="37">
        <f>Table1[[#This Row],[Power_Consumed_kWh]]/Table1[[#This Row],[Production_t]]</f>
        <v>117.2892703862661</v>
      </c>
      <c r="S837" t="str">
        <f>IF(Table1[[#This Row],[Quality_pct]]&lt;96,"Below Spec","Ok")</f>
        <v>Ok</v>
      </c>
      <c r="T837" t="str">
        <f>IF(Table1[Steam_Consumed_t]&gt;$O$4383,"ABNORMAL","NORMAL")</f>
        <v>NORMAL</v>
      </c>
      <c r="U837" t="str">
        <f>IF(Table1[Power_Consumed_kWh]&gt;$P$4383,"ABNORMAL","NORMAL")</f>
        <v>NORMAL</v>
      </c>
      <c r="V837">
        <f>(Table1[[#This Row],[Target_Production_t]]/8)*Table1[[#This Row],[Downtime_hr]]</f>
        <v>2.1775250000000002</v>
      </c>
    </row>
    <row r="838" spans="1:22" x14ac:dyDescent="0.25">
      <c r="A838" s="1">
        <v>45727</v>
      </c>
      <c r="B838" s="1" t="str">
        <f>TEXT(Table1[[#This Row],[Date]],"mm")</f>
        <v>03</v>
      </c>
      <c r="C838" t="s">
        <v>17</v>
      </c>
      <c r="D838" t="s">
        <v>20</v>
      </c>
      <c r="E838">
        <v>39.97</v>
      </c>
      <c r="F838">
        <v>7.57</v>
      </c>
      <c r="G838">
        <v>0.43</v>
      </c>
      <c r="H838">
        <v>38.97</v>
      </c>
      <c r="I838">
        <v>37.93</v>
      </c>
      <c r="J838">
        <v>1.04</v>
      </c>
      <c r="K838">
        <v>97.33</v>
      </c>
      <c r="L838">
        <v>94.62</v>
      </c>
      <c r="M838">
        <v>91.11</v>
      </c>
      <c r="N838">
        <v>83.91</v>
      </c>
      <c r="O838">
        <v>33.020000000000003</v>
      </c>
      <c r="P838">
        <v>3248.46</v>
      </c>
      <c r="Q838" s="42">
        <f>Table1[[#This Row],[Steam_Consumed_t]]/Table1[[#This Row],[Production_t]]</f>
        <v>0.84731845008981277</v>
      </c>
      <c r="R838" s="37">
        <f>Table1[[#This Row],[Power_Consumed_kWh]]/Table1[[#This Row],[Production_t]]</f>
        <v>83.357967667436498</v>
      </c>
      <c r="S838" t="str">
        <f>IF(Table1[[#This Row],[Quality_pct]]&lt;96,"Below Spec","Ok")</f>
        <v>Ok</v>
      </c>
      <c r="T838" t="str">
        <f>IF(Table1[Steam_Consumed_t]&gt;$O$4383,"ABNORMAL","NORMAL")</f>
        <v>NORMAL</v>
      </c>
      <c r="U838" t="str">
        <f>IF(Table1[Power_Consumed_kWh]&gt;$P$4383,"ABNORMAL","NORMAL")</f>
        <v>NORMAL</v>
      </c>
      <c r="V838">
        <f>(Table1[[#This Row],[Target_Production_t]]/8)*Table1[[#This Row],[Downtime_hr]]</f>
        <v>2.1483875000000001</v>
      </c>
    </row>
    <row r="839" spans="1:22" x14ac:dyDescent="0.25">
      <c r="A839" s="1">
        <v>45727</v>
      </c>
      <c r="B839" s="1" t="str">
        <f>TEXT(Table1[[#This Row],[Date]],"mm")</f>
        <v>03</v>
      </c>
      <c r="C839" t="s">
        <v>21</v>
      </c>
      <c r="D839" t="s">
        <v>20</v>
      </c>
      <c r="E839">
        <v>36.159999999999997</v>
      </c>
      <c r="F839">
        <v>7.63</v>
      </c>
      <c r="G839">
        <v>0.37</v>
      </c>
      <c r="H839">
        <v>33.58</v>
      </c>
      <c r="I839">
        <v>32.71</v>
      </c>
      <c r="J839">
        <v>0.87</v>
      </c>
      <c r="K839">
        <v>97.41</v>
      </c>
      <c r="L839">
        <v>95.38</v>
      </c>
      <c r="M839">
        <v>95.66</v>
      </c>
      <c r="N839">
        <v>88.87</v>
      </c>
      <c r="O839">
        <v>50.53</v>
      </c>
      <c r="P839">
        <v>4013.64</v>
      </c>
      <c r="Q839" s="42">
        <f>Table1[[#This Row],[Steam_Consumed_t]]/Table1[[#This Row],[Production_t]]</f>
        <v>1.5047647409172127</v>
      </c>
      <c r="R839" s="37">
        <f>Table1[[#This Row],[Power_Consumed_kWh]]/Table1[[#This Row],[Production_t]]</f>
        <v>119.52471709350804</v>
      </c>
      <c r="S839" t="str">
        <f>IF(Table1[[#This Row],[Quality_pct]]&lt;96,"Below Spec","Ok")</f>
        <v>Ok</v>
      </c>
      <c r="T839" t="str">
        <f>IF(Table1[Steam_Consumed_t]&gt;$O$4383,"ABNORMAL","NORMAL")</f>
        <v>NORMAL</v>
      </c>
      <c r="U839" t="str">
        <f>IF(Table1[Power_Consumed_kWh]&gt;$P$4383,"ABNORMAL","NORMAL")</f>
        <v>NORMAL</v>
      </c>
      <c r="V839">
        <f>(Table1[[#This Row],[Target_Production_t]]/8)*Table1[[#This Row],[Downtime_hr]]</f>
        <v>1.6723999999999999</v>
      </c>
    </row>
    <row r="840" spans="1:22" x14ac:dyDescent="0.25">
      <c r="A840" s="1">
        <v>45727</v>
      </c>
      <c r="B840" s="1" t="str">
        <f>TEXT(Table1[[#This Row],[Date]],"mm")</f>
        <v>03</v>
      </c>
      <c r="C840" t="s">
        <v>23</v>
      </c>
      <c r="D840" t="s">
        <v>18</v>
      </c>
      <c r="E840">
        <v>43.84</v>
      </c>
      <c r="F840">
        <v>7.78</v>
      </c>
      <c r="G840">
        <v>0.22</v>
      </c>
      <c r="H840">
        <v>40.549999999999997</v>
      </c>
      <c r="I840">
        <v>39.89</v>
      </c>
      <c r="J840">
        <v>0.65</v>
      </c>
      <c r="K840">
        <v>98.39</v>
      </c>
      <c r="L840">
        <v>97.25</v>
      </c>
      <c r="M840">
        <v>97.67</v>
      </c>
      <c r="N840">
        <v>93.46</v>
      </c>
      <c r="O840">
        <v>3.77</v>
      </c>
      <c r="P840">
        <v>1691.73</v>
      </c>
      <c r="Q840" s="42">
        <f>Table1[[#This Row],[Steam_Consumed_t]]/Table1[[#This Row],[Production_t]]</f>
        <v>9.2971639950678184E-2</v>
      </c>
      <c r="R840" s="37">
        <f>Table1[[#This Row],[Power_Consumed_kWh]]/Table1[[#This Row],[Production_t]]</f>
        <v>41.719605425400744</v>
      </c>
      <c r="S840" t="str">
        <f>IF(Table1[[#This Row],[Quality_pct]]&lt;96,"Below Spec","Ok")</f>
        <v>Ok</v>
      </c>
      <c r="T840" t="str">
        <f>IF(Table1[Steam_Consumed_t]&gt;$O$4383,"ABNORMAL","NORMAL")</f>
        <v>NORMAL</v>
      </c>
      <c r="U840" t="str">
        <f>IF(Table1[Power_Consumed_kWh]&gt;$P$4383,"ABNORMAL","NORMAL")</f>
        <v>NORMAL</v>
      </c>
      <c r="V840">
        <f>(Table1[[#This Row],[Target_Production_t]]/8)*Table1[[#This Row],[Downtime_hr]]</f>
        <v>1.2056</v>
      </c>
    </row>
    <row r="841" spans="1:22" x14ac:dyDescent="0.25">
      <c r="A841" s="1">
        <v>45727</v>
      </c>
      <c r="B841" s="1" t="str">
        <f>TEXT(Table1[[#This Row],[Date]],"mm")</f>
        <v>03</v>
      </c>
      <c r="C841" t="s">
        <v>17</v>
      </c>
      <c r="D841" t="s">
        <v>18</v>
      </c>
      <c r="E841">
        <v>41.85</v>
      </c>
      <c r="F841">
        <v>7.79</v>
      </c>
      <c r="G841">
        <v>0.21</v>
      </c>
      <c r="H841">
        <v>37.200000000000003</v>
      </c>
      <c r="I841">
        <v>36.26</v>
      </c>
      <c r="J841">
        <v>0.94</v>
      </c>
      <c r="K841">
        <v>97.46</v>
      </c>
      <c r="L841">
        <v>97.38</v>
      </c>
      <c r="M841">
        <v>94.81</v>
      </c>
      <c r="N841">
        <v>89.98</v>
      </c>
      <c r="O841">
        <v>32.409999999999997</v>
      </c>
      <c r="P841">
        <v>3053.78</v>
      </c>
      <c r="Q841" s="42">
        <f>Table1[[#This Row],[Steam_Consumed_t]]/Table1[[#This Row],[Production_t]]</f>
        <v>0.87123655913978482</v>
      </c>
      <c r="R841" s="37">
        <f>Table1[[#This Row],[Power_Consumed_kWh]]/Table1[[#This Row],[Production_t]]</f>
        <v>82.090860215053766</v>
      </c>
      <c r="S841" t="str">
        <f>IF(Table1[[#This Row],[Quality_pct]]&lt;96,"Below Spec","Ok")</f>
        <v>Ok</v>
      </c>
      <c r="T841" t="str">
        <f>IF(Table1[Steam_Consumed_t]&gt;$O$4383,"ABNORMAL","NORMAL")</f>
        <v>NORMAL</v>
      </c>
      <c r="U841" t="str">
        <f>IF(Table1[Power_Consumed_kWh]&gt;$P$4383,"ABNORMAL","NORMAL")</f>
        <v>NORMAL</v>
      </c>
      <c r="V841">
        <f>(Table1[[#This Row],[Target_Production_t]]/8)*Table1[[#This Row],[Downtime_hr]]</f>
        <v>1.0985624999999999</v>
      </c>
    </row>
    <row r="842" spans="1:22" x14ac:dyDescent="0.25">
      <c r="A842" s="1">
        <v>45728</v>
      </c>
      <c r="B842" s="1" t="str">
        <f>TEXT(Table1[[#This Row],[Date]],"mm")</f>
        <v>03</v>
      </c>
      <c r="C842" t="s">
        <v>23</v>
      </c>
      <c r="D842" t="s">
        <v>19</v>
      </c>
      <c r="E842">
        <v>45.75</v>
      </c>
      <c r="F842">
        <v>7.29</v>
      </c>
      <c r="G842">
        <v>0.71</v>
      </c>
      <c r="H842">
        <v>42.21</v>
      </c>
      <c r="I842">
        <v>41.32</v>
      </c>
      <c r="J842">
        <v>0.89</v>
      </c>
      <c r="K842">
        <v>97.88</v>
      </c>
      <c r="L842">
        <v>91.12</v>
      </c>
      <c r="M842">
        <v>99.49</v>
      </c>
      <c r="N842">
        <v>88.74</v>
      </c>
      <c r="O842">
        <v>4.26</v>
      </c>
      <c r="P842">
        <v>1766.39</v>
      </c>
      <c r="Q842" s="42">
        <f>Table1[[#This Row],[Steam_Consumed_t]]/Table1[[#This Row],[Production_t]]</f>
        <v>0.10092395167022032</v>
      </c>
      <c r="R842" s="37">
        <f>Table1[[#This Row],[Power_Consumed_kWh]]/Table1[[#This Row],[Production_t]]</f>
        <v>41.847666429755982</v>
      </c>
      <c r="S842" t="str">
        <f>IF(Table1[[#This Row],[Quality_pct]]&lt;96,"Below Spec","Ok")</f>
        <v>Ok</v>
      </c>
      <c r="T842" t="str">
        <f>IF(Table1[Steam_Consumed_t]&gt;$O$4383,"ABNORMAL","NORMAL")</f>
        <v>NORMAL</v>
      </c>
      <c r="U842" t="str">
        <f>IF(Table1[Power_Consumed_kWh]&gt;$P$4383,"ABNORMAL","NORMAL")</f>
        <v>NORMAL</v>
      </c>
      <c r="V842">
        <f>(Table1[[#This Row],[Target_Production_t]]/8)*Table1[[#This Row],[Downtime_hr]]</f>
        <v>4.0603125000000002</v>
      </c>
    </row>
    <row r="843" spans="1:22" x14ac:dyDescent="0.25">
      <c r="A843" s="1">
        <v>45728</v>
      </c>
      <c r="B843" s="1" t="str">
        <f>TEXT(Table1[[#This Row],[Date]],"mm")</f>
        <v>03</v>
      </c>
      <c r="C843" t="s">
        <v>21</v>
      </c>
      <c r="D843" t="s">
        <v>19</v>
      </c>
      <c r="E843">
        <v>39.51</v>
      </c>
      <c r="F843">
        <v>7.37</v>
      </c>
      <c r="G843">
        <v>0.63</v>
      </c>
      <c r="H843">
        <v>33.74</v>
      </c>
      <c r="I843">
        <v>33.26</v>
      </c>
      <c r="J843">
        <v>0.47</v>
      </c>
      <c r="K843">
        <v>98.6</v>
      </c>
      <c r="L843">
        <v>92.12</v>
      </c>
      <c r="M843">
        <v>93.33</v>
      </c>
      <c r="N843">
        <v>84.77</v>
      </c>
      <c r="O843">
        <v>51.53</v>
      </c>
      <c r="P843">
        <v>3890.3</v>
      </c>
      <c r="Q843" s="42">
        <f>Table1[[#This Row],[Steam_Consumed_t]]/Table1[[#This Row],[Production_t]]</f>
        <v>1.5272673384706579</v>
      </c>
      <c r="R843" s="37">
        <f>Table1[[#This Row],[Power_Consumed_kWh]]/Table1[[#This Row],[Production_t]]</f>
        <v>115.30231179608772</v>
      </c>
      <c r="S843" t="str">
        <f>IF(Table1[[#This Row],[Quality_pct]]&lt;96,"Below Spec","Ok")</f>
        <v>Ok</v>
      </c>
      <c r="T843" t="str">
        <f>IF(Table1[Steam_Consumed_t]&gt;$O$4383,"ABNORMAL","NORMAL")</f>
        <v>ABNORMAL</v>
      </c>
      <c r="U843" t="str">
        <f>IF(Table1[Power_Consumed_kWh]&gt;$P$4383,"ABNORMAL","NORMAL")</f>
        <v>NORMAL</v>
      </c>
      <c r="V843">
        <f>(Table1[[#This Row],[Target_Production_t]]/8)*Table1[[#This Row],[Downtime_hr]]</f>
        <v>3.1114124999999997</v>
      </c>
    </row>
    <row r="844" spans="1:22" x14ac:dyDescent="0.25">
      <c r="A844" s="1">
        <v>45728</v>
      </c>
      <c r="B844" s="1" t="str">
        <f>TEXT(Table1[[#This Row],[Date]],"mm")</f>
        <v>03</v>
      </c>
      <c r="C844" t="s">
        <v>22</v>
      </c>
      <c r="D844" t="s">
        <v>18</v>
      </c>
      <c r="E844">
        <v>38</v>
      </c>
      <c r="F844">
        <v>7.43</v>
      </c>
      <c r="G844">
        <v>0.56999999999999995</v>
      </c>
      <c r="H844">
        <v>32.43</v>
      </c>
      <c r="I844">
        <v>30.47</v>
      </c>
      <c r="J844">
        <v>1.96</v>
      </c>
      <c r="K844">
        <v>93.95</v>
      </c>
      <c r="L844">
        <v>92.88</v>
      </c>
      <c r="M844">
        <v>98.7</v>
      </c>
      <c r="N844">
        <v>86.12</v>
      </c>
      <c r="O844">
        <v>35</v>
      </c>
      <c r="P844">
        <v>3129.64</v>
      </c>
      <c r="Q844" s="42">
        <f>Table1[[#This Row],[Steam_Consumed_t]]/Table1[[#This Row],[Production_t]]</f>
        <v>1.0792476102374344</v>
      </c>
      <c r="R844" s="37">
        <f>Table1[[#This Row],[Power_Consumed_kWh]]/Table1[[#This Row],[Production_t]]</f>
        <v>96.504471168670975</v>
      </c>
      <c r="S844" t="str">
        <f>IF(Table1[[#This Row],[Quality_pct]]&lt;96,"Below Spec","Ok")</f>
        <v>Below Spec</v>
      </c>
      <c r="T844" t="str">
        <f>IF(Table1[Steam_Consumed_t]&gt;$O$4383,"ABNORMAL","NORMAL")</f>
        <v>NORMAL</v>
      </c>
      <c r="U844" t="str">
        <f>IF(Table1[Power_Consumed_kWh]&gt;$P$4383,"ABNORMAL","NORMAL")</f>
        <v>NORMAL</v>
      </c>
      <c r="V844">
        <f>(Table1[[#This Row],[Target_Production_t]]/8)*Table1[[#This Row],[Downtime_hr]]</f>
        <v>2.7074999999999996</v>
      </c>
    </row>
    <row r="845" spans="1:22" x14ac:dyDescent="0.25">
      <c r="A845" s="1">
        <v>45728</v>
      </c>
      <c r="B845" s="1" t="str">
        <f>TEXT(Table1[[#This Row],[Date]],"mm")</f>
        <v>03</v>
      </c>
      <c r="C845" t="s">
        <v>17</v>
      </c>
      <c r="D845" t="s">
        <v>20</v>
      </c>
      <c r="E845">
        <v>42.34</v>
      </c>
      <c r="F845">
        <v>7.46</v>
      </c>
      <c r="G845">
        <v>0.54</v>
      </c>
      <c r="H845">
        <v>34.700000000000003</v>
      </c>
      <c r="I845">
        <v>34</v>
      </c>
      <c r="J845">
        <v>0.7</v>
      </c>
      <c r="K845">
        <v>97.99</v>
      </c>
      <c r="L845">
        <v>93.25</v>
      </c>
      <c r="M845">
        <v>92.67</v>
      </c>
      <c r="N845">
        <v>84.67</v>
      </c>
      <c r="O845">
        <v>28.56</v>
      </c>
      <c r="P845">
        <v>2842.63</v>
      </c>
      <c r="Q845" s="42">
        <f>Table1[[#This Row],[Steam_Consumed_t]]/Table1[[#This Row],[Production_t]]</f>
        <v>0.82305475504322756</v>
      </c>
      <c r="R845" s="37">
        <f>Table1[[#This Row],[Power_Consumed_kWh]]/Table1[[#This Row],[Production_t]]</f>
        <v>81.920172910662814</v>
      </c>
      <c r="S845" t="str">
        <f>IF(Table1[[#This Row],[Quality_pct]]&lt;96,"Below Spec","Ok")</f>
        <v>Ok</v>
      </c>
      <c r="T845" t="str">
        <f>IF(Table1[Steam_Consumed_t]&gt;$O$4383,"ABNORMAL","NORMAL")</f>
        <v>NORMAL</v>
      </c>
      <c r="U845" t="str">
        <f>IF(Table1[Power_Consumed_kWh]&gt;$P$4383,"ABNORMAL","NORMAL")</f>
        <v>NORMAL</v>
      </c>
      <c r="V845">
        <f>(Table1[[#This Row],[Target_Production_t]]/8)*Table1[[#This Row],[Downtime_hr]]</f>
        <v>2.8579500000000002</v>
      </c>
    </row>
    <row r="846" spans="1:22" x14ac:dyDescent="0.25">
      <c r="A846" s="1">
        <v>45728</v>
      </c>
      <c r="B846" s="1" t="str">
        <f>TEXT(Table1[[#This Row],[Date]],"mm")</f>
        <v>03</v>
      </c>
      <c r="C846" t="s">
        <v>21</v>
      </c>
      <c r="D846" t="s">
        <v>18</v>
      </c>
      <c r="E846">
        <v>40.11</v>
      </c>
      <c r="F846">
        <v>7.46</v>
      </c>
      <c r="G846">
        <v>0.54</v>
      </c>
      <c r="H846">
        <v>37.49</v>
      </c>
      <c r="I846">
        <v>36.659999999999997</v>
      </c>
      <c r="J846">
        <v>0.83</v>
      </c>
      <c r="K846">
        <v>97.78</v>
      </c>
      <c r="L846">
        <v>93.25</v>
      </c>
      <c r="M846">
        <v>92.96</v>
      </c>
      <c r="N846">
        <v>84.76</v>
      </c>
      <c r="O846">
        <v>54.33</v>
      </c>
      <c r="P846">
        <v>4520.05</v>
      </c>
      <c r="Q846" s="42">
        <f>Table1[[#This Row],[Steam_Consumed_t]]/Table1[[#This Row],[Production_t]]</f>
        <v>1.4491864497199252</v>
      </c>
      <c r="R846" s="37">
        <f>Table1[[#This Row],[Power_Consumed_kWh]]/Table1[[#This Row],[Production_t]]</f>
        <v>120.56681781808481</v>
      </c>
      <c r="S846" t="str">
        <f>IF(Table1[[#This Row],[Quality_pct]]&lt;96,"Below Spec","Ok")</f>
        <v>Ok</v>
      </c>
      <c r="T846" t="str">
        <f>IF(Table1[Steam_Consumed_t]&gt;$O$4383,"ABNORMAL","NORMAL")</f>
        <v>ABNORMAL</v>
      </c>
      <c r="U846" t="str">
        <f>IF(Table1[Power_Consumed_kWh]&gt;$P$4383,"ABNORMAL","NORMAL")</f>
        <v>ABNORMAL</v>
      </c>
      <c r="V846">
        <f>(Table1[[#This Row],[Target_Production_t]]/8)*Table1[[#This Row],[Downtime_hr]]</f>
        <v>2.7074250000000002</v>
      </c>
    </row>
    <row r="847" spans="1:22" x14ac:dyDescent="0.25">
      <c r="A847" s="1">
        <v>45728</v>
      </c>
      <c r="B847" s="1" t="str">
        <f>TEXT(Table1[[#This Row],[Date]],"mm")</f>
        <v>03</v>
      </c>
      <c r="C847" t="s">
        <v>21</v>
      </c>
      <c r="D847" t="s">
        <v>20</v>
      </c>
      <c r="E847">
        <v>38.299999999999997</v>
      </c>
      <c r="F847">
        <v>7.58</v>
      </c>
      <c r="G847">
        <v>0.42</v>
      </c>
      <c r="H847">
        <v>35.42</v>
      </c>
      <c r="I847">
        <v>34.39</v>
      </c>
      <c r="J847">
        <v>1.03</v>
      </c>
      <c r="K847">
        <v>97.09</v>
      </c>
      <c r="L847">
        <v>94.75</v>
      </c>
      <c r="M847">
        <v>102.2</v>
      </c>
      <c r="N847">
        <v>94.02</v>
      </c>
      <c r="O847">
        <v>50.26</v>
      </c>
      <c r="P847">
        <v>4300.21</v>
      </c>
      <c r="Q847" s="42">
        <f>Table1[[#This Row],[Steam_Consumed_t]]/Table1[[#This Row],[Production_t]]</f>
        <v>1.4189723320158101</v>
      </c>
      <c r="R847" s="37">
        <f>Table1[[#This Row],[Power_Consumed_kWh]]/Table1[[#This Row],[Production_t]]</f>
        <v>121.40626764539807</v>
      </c>
      <c r="S847" t="str">
        <f>IF(Table1[[#This Row],[Quality_pct]]&lt;96,"Below Spec","Ok")</f>
        <v>Ok</v>
      </c>
      <c r="T847" t="str">
        <f>IF(Table1[Steam_Consumed_t]&gt;$O$4383,"ABNORMAL","NORMAL")</f>
        <v>NORMAL</v>
      </c>
      <c r="U847" t="str">
        <f>IF(Table1[Power_Consumed_kWh]&gt;$P$4383,"ABNORMAL","NORMAL")</f>
        <v>ABNORMAL</v>
      </c>
      <c r="V847">
        <f>(Table1[[#This Row],[Target_Production_t]]/8)*Table1[[#This Row],[Downtime_hr]]</f>
        <v>2.0107499999999998</v>
      </c>
    </row>
    <row r="848" spans="1:22" x14ac:dyDescent="0.25">
      <c r="A848" s="1">
        <v>45728</v>
      </c>
      <c r="B848" s="1" t="str">
        <f>TEXT(Table1[[#This Row],[Date]],"mm")</f>
        <v>03</v>
      </c>
      <c r="C848" t="s">
        <v>22</v>
      </c>
      <c r="D848" t="s">
        <v>19</v>
      </c>
      <c r="E848">
        <v>37.43</v>
      </c>
      <c r="F848">
        <v>7.63</v>
      </c>
      <c r="G848">
        <v>0.37</v>
      </c>
      <c r="H848">
        <v>33.93</v>
      </c>
      <c r="I848">
        <v>32.74</v>
      </c>
      <c r="J848">
        <v>1.19</v>
      </c>
      <c r="K848">
        <v>96.48</v>
      </c>
      <c r="L848">
        <v>95.38</v>
      </c>
      <c r="M848">
        <v>93.01</v>
      </c>
      <c r="N848">
        <v>85.59</v>
      </c>
      <c r="O848">
        <v>38.299999999999997</v>
      </c>
      <c r="P848">
        <v>3202.53</v>
      </c>
      <c r="Q848" s="42">
        <f>Table1[[#This Row],[Steam_Consumed_t]]/Table1[[#This Row],[Production_t]]</f>
        <v>1.1287945770704391</v>
      </c>
      <c r="R848" s="37">
        <f>Table1[[#This Row],[Power_Consumed_kWh]]/Table1[[#This Row],[Production_t]]</f>
        <v>94.386383731211325</v>
      </c>
      <c r="S848" t="str">
        <f>IF(Table1[[#This Row],[Quality_pct]]&lt;96,"Below Spec","Ok")</f>
        <v>Ok</v>
      </c>
      <c r="T848" t="str">
        <f>IF(Table1[Steam_Consumed_t]&gt;$O$4383,"ABNORMAL","NORMAL")</f>
        <v>NORMAL</v>
      </c>
      <c r="U848" t="str">
        <f>IF(Table1[Power_Consumed_kWh]&gt;$P$4383,"ABNORMAL","NORMAL")</f>
        <v>NORMAL</v>
      </c>
      <c r="V848">
        <f>(Table1[[#This Row],[Target_Production_t]]/8)*Table1[[#This Row],[Downtime_hr]]</f>
        <v>1.7311375</v>
      </c>
    </row>
    <row r="849" spans="1:22" x14ac:dyDescent="0.25">
      <c r="A849" s="1">
        <v>45728</v>
      </c>
      <c r="B849" s="1" t="str">
        <f>TEXT(Table1[[#This Row],[Date]],"mm")</f>
        <v>03</v>
      </c>
      <c r="C849" t="s">
        <v>23</v>
      </c>
      <c r="D849" t="s">
        <v>18</v>
      </c>
      <c r="E849">
        <v>46.44</v>
      </c>
      <c r="F849">
        <v>7.69</v>
      </c>
      <c r="G849">
        <v>0.31</v>
      </c>
      <c r="H849">
        <v>41.81</v>
      </c>
      <c r="I849">
        <v>40.869999999999997</v>
      </c>
      <c r="J849">
        <v>0.94</v>
      </c>
      <c r="K849">
        <v>97.74</v>
      </c>
      <c r="L849">
        <v>96.12</v>
      </c>
      <c r="M849">
        <v>91.66</v>
      </c>
      <c r="N849">
        <v>86.12</v>
      </c>
      <c r="O849">
        <v>5.01</v>
      </c>
      <c r="P849">
        <v>1819.63</v>
      </c>
      <c r="Q849" s="42">
        <f>Table1[[#This Row],[Steam_Consumed_t]]/Table1[[#This Row],[Production_t]]</f>
        <v>0.11982779239416406</v>
      </c>
      <c r="R849" s="37">
        <f>Table1[[#This Row],[Power_Consumed_kWh]]/Table1[[#This Row],[Production_t]]</f>
        <v>43.521406362114327</v>
      </c>
      <c r="S849" t="str">
        <f>IF(Table1[[#This Row],[Quality_pct]]&lt;96,"Below Spec","Ok")</f>
        <v>Ok</v>
      </c>
      <c r="T849" t="str">
        <f>IF(Table1[Steam_Consumed_t]&gt;$O$4383,"ABNORMAL","NORMAL")</f>
        <v>NORMAL</v>
      </c>
      <c r="U849" t="str">
        <f>IF(Table1[Power_Consumed_kWh]&gt;$P$4383,"ABNORMAL","NORMAL")</f>
        <v>NORMAL</v>
      </c>
      <c r="V849">
        <f>(Table1[[#This Row],[Target_Production_t]]/8)*Table1[[#This Row],[Downtime_hr]]</f>
        <v>1.79955</v>
      </c>
    </row>
    <row r="850" spans="1:22" x14ac:dyDescent="0.25">
      <c r="A850" s="1">
        <v>45728</v>
      </c>
      <c r="B850" s="1" t="str">
        <f>TEXT(Table1[[#This Row],[Date]],"mm")</f>
        <v>03</v>
      </c>
      <c r="C850" t="s">
        <v>22</v>
      </c>
      <c r="D850" t="s">
        <v>20</v>
      </c>
      <c r="E850">
        <v>36.29</v>
      </c>
      <c r="F850">
        <v>7.84</v>
      </c>
      <c r="G850">
        <v>0.16</v>
      </c>
      <c r="H850">
        <v>31.66</v>
      </c>
      <c r="I850">
        <v>30.89</v>
      </c>
      <c r="J850">
        <v>0.77</v>
      </c>
      <c r="K850">
        <v>97.57</v>
      </c>
      <c r="L850">
        <v>98</v>
      </c>
      <c r="M850">
        <v>91.54</v>
      </c>
      <c r="N850">
        <v>87.53</v>
      </c>
      <c r="O850">
        <v>36.22</v>
      </c>
      <c r="P850">
        <v>2948.4</v>
      </c>
      <c r="Q850" s="42">
        <f>Table1[[#This Row],[Steam_Consumed_t]]/Table1[[#This Row],[Production_t]]</f>
        <v>1.144030322173089</v>
      </c>
      <c r="R850" s="37">
        <f>Table1[[#This Row],[Power_Consumed_kWh]]/Table1[[#This Row],[Production_t]]</f>
        <v>93.126974099810482</v>
      </c>
      <c r="S850" t="str">
        <f>IF(Table1[[#This Row],[Quality_pct]]&lt;96,"Below Spec","Ok")</f>
        <v>Ok</v>
      </c>
      <c r="T850" t="str">
        <f>IF(Table1[Steam_Consumed_t]&gt;$O$4383,"ABNORMAL","NORMAL")</f>
        <v>NORMAL</v>
      </c>
      <c r="U850" t="str">
        <f>IF(Table1[Power_Consumed_kWh]&gt;$P$4383,"ABNORMAL","NORMAL")</f>
        <v>NORMAL</v>
      </c>
      <c r="V850">
        <f>(Table1[[#This Row],[Target_Production_t]]/8)*Table1[[#This Row],[Downtime_hr]]</f>
        <v>0.7258</v>
      </c>
    </row>
    <row r="851" spans="1:22" x14ac:dyDescent="0.25">
      <c r="A851" s="1">
        <v>45728</v>
      </c>
      <c r="B851" s="1" t="str">
        <f>TEXT(Table1[[#This Row],[Date]],"mm")</f>
        <v>03</v>
      </c>
      <c r="C851" t="s">
        <v>17</v>
      </c>
      <c r="D851" t="s">
        <v>19</v>
      </c>
      <c r="E851">
        <v>43.67</v>
      </c>
      <c r="F851">
        <v>7.88</v>
      </c>
      <c r="G851">
        <v>0.12</v>
      </c>
      <c r="H851">
        <v>40.119999999999997</v>
      </c>
      <c r="I851">
        <v>39.53</v>
      </c>
      <c r="J851">
        <v>0.57999999999999996</v>
      </c>
      <c r="K851">
        <v>98.55</v>
      </c>
      <c r="L851">
        <v>98.5</v>
      </c>
      <c r="M851">
        <v>101.7</v>
      </c>
      <c r="N851">
        <v>98.72</v>
      </c>
      <c r="O851">
        <v>34.590000000000003</v>
      </c>
      <c r="P851">
        <v>3317.6</v>
      </c>
      <c r="Q851" s="42">
        <f>Table1[[#This Row],[Steam_Consumed_t]]/Table1[[#This Row],[Production_t]]</f>
        <v>0.86216350947158538</v>
      </c>
      <c r="R851" s="37">
        <f>Table1[[#This Row],[Power_Consumed_kWh]]/Table1[[#This Row],[Production_t]]</f>
        <v>82.691924227318054</v>
      </c>
      <c r="S851" t="str">
        <f>IF(Table1[[#This Row],[Quality_pct]]&lt;96,"Below Spec","Ok")</f>
        <v>Ok</v>
      </c>
      <c r="T851" t="str">
        <f>IF(Table1[Steam_Consumed_t]&gt;$O$4383,"ABNORMAL","NORMAL")</f>
        <v>NORMAL</v>
      </c>
      <c r="U851" t="str">
        <f>IF(Table1[Power_Consumed_kWh]&gt;$P$4383,"ABNORMAL","NORMAL")</f>
        <v>NORMAL</v>
      </c>
      <c r="V851">
        <f>(Table1[[#This Row],[Target_Production_t]]/8)*Table1[[#This Row],[Downtime_hr]]</f>
        <v>0.65505000000000002</v>
      </c>
    </row>
    <row r="852" spans="1:22" x14ac:dyDescent="0.25">
      <c r="A852" s="1">
        <v>45728</v>
      </c>
      <c r="B852" s="1" t="str">
        <f>TEXT(Table1[[#This Row],[Date]],"mm")</f>
        <v>03</v>
      </c>
      <c r="C852" t="s">
        <v>23</v>
      </c>
      <c r="D852" t="s">
        <v>20</v>
      </c>
      <c r="E852">
        <v>44.35</v>
      </c>
      <c r="F852">
        <v>7.94</v>
      </c>
      <c r="G852">
        <v>0.06</v>
      </c>
      <c r="H852">
        <v>42.71</v>
      </c>
      <c r="I852">
        <v>42.71</v>
      </c>
      <c r="J852">
        <v>0</v>
      </c>
      <c r="K852">
        <v>100</v>
      </c>
      <c r="L852">
        <v>99.25</v>
      </c>
      <c r="M852">
        <v>94.36</v>
      </c>
      <c r="N852">
        <v>93.65</v>
      </c>
      <c r="O852">
        <v>4.37</v>
      </c>
      <c r="P852">
        <v>1766.72</v>
      </c>
      <c r="Q852" s="42">
        <f>Table1[[#This Row],[Steam_Consumed_t]]/Table1[[#This Row],[Production_t]]</f>
        <v>0.10231795832357762</v>
      </c>
      <c r="R852" s="37">
        <f>Table1[[#This Row],[Power_Consumed_kWh]]/Table1[[#This Row],[Production_t]]</f>
        <v>41.365488176071175</v>
      </c>
      <c r="S852" t="str">
        <f>IF(Table1[[#This Row],[Quality_pct]]&lt;96,"Below Spec","Ok")</f>
        <v>Ok</v>
      </c>
      <c r="T852" t="str">
        <f>IF(Table1[Steam_Consumed_t]&gt;$O$4383,"ABNORMAL","NORMAL")</f>
        <v>NORMAL</v>
      </c>
      <c r="U852" t="str">
        <f>IF(Table1[Power_Consumed_kWh]&gt;$P$4383,"ABNORMAL","NORMAL")</f>
        <v>NORMAL</v>
      </c>
      <c r="V852">
        <f>(Table1[[#This Row],[Target_Production_t]]/8)*Table1[[#This Row],[Downtime_hr]]</f>
        <v>0.332625</v>
      </c>
    </row>
    <row r="853" spans="1:22" x14ac:dyDescent="0.25">
      <c r="A853" s="1">
        <v>45728</v>
      </c>
      <c r="B853" s="1" t="str">
        <f>TEXT(Table1[[#This Row],[Date]],"mm")</f>
        <v>03</v>
      </c>
      <c r="C853" t="s">
        <v>17</v>
      </c>
      <c r="D853" t="s">
        <v>18</v>
      </c>
      <c r="E853">
        <v>44.33</v>
      </c>
      <c r="F853">
        <v>8</v>
      </c>
      <c r="G853">
        <v>0</v>
      </c>
      <c r="H853">
        <v>44.63</v>
      </c>
      <c r="I853">
        <v>43.12</v>
      </c>
      <c r="J853">
        <v>1.5</v>
      </c>
      <c r="K853">
        <v>96.63</v>
      </c>
      <c r="L853">
        <v>100</v>
      </c>
      <c r="M853">
        <v>98.97</v>
      </c>
      <c r="N853">
        <v>95.63</v>
      </c>
      <c r="O853">
        <v>37.590000000000003</v>
      </c>
      <c r="P853">
        <v>3747.96</v>
      </c>
      <c r="Q853" s="42">
        <f>Table1[[#This Row],[Steam_Consumed_t]]/Table1[[#This Row],[Production_t]]</f>
        <v>0.84225857046829489</v>
      </c>
      <c r="R853" s="37">
        <f>Table1[[#This Row],[Power_Consumed_kWh]]/Table1[[#This Row],[Production_t]]</f>
        <v>83.978489805063859</v>
      </c>
      <c r="S853" t="str">
        <f>IF(Table1[[#This Row],[Quality_pct]]&lt;96,"Below Spec","Ok")</f>
        <v>Ok</v>
      </c>
      <c r="T853" t="str">
        <f>IF(Table1[Steam_Consumed_t]&gt;$O$4383,"ABNORMAL","NORMAL")</f>
        <v>NORMAL</v>
      </c>
      <c r="U853" t="str">
        <f>IF(Table1[Power_Consumed_kWh]&gt;$P$4383,"ABNORMAL","NORMAL")</f>
        <v>NORMAL</v>
      </c>
      <c r="V853">
        <f>(Table1[[#This Row],[Target_Production_t]]/8)*Table1[[#This Row],[Downtime_hr]]</f>
        <v>0</v>
      </c>
    </row>
    <row r="854" spans="1:22" x14ac:dyDescent="0.25">
      <c r="A854" s="1">
        <v>45729</v>
      </c>
      <c r="B854" s="1" t="str">
        <f>TEXT(Table1[[#This Row],[Date]],"mm")</f>
        <v>03</v>
      </c>
      <c r="C854" t="s">
        <v>21</v>
      </c>
      <c r="D854" t="s">
        <v>20</v>
      </c>
      <c r="E854">
        <v>37.6</v>
      </c>
      <c r="F854">
        <v>7.24</v>
      </c>
      <c r="G854">
        <v>0.76</v>
      </c>
      <c r="H854">
        <v>34.14</v>
      </c>
      <c r="I854">
        <v>33.65</v>
      </c>
      <c r="J854">
        <v>0.49</v>
      </c>
      <c r="K854">
        <v>98.57</v>
      </c>
      <c r="L854">
        <v>90.5</v>
      </c>
      <c r="M854">
        <v>91.66</v>
      </c>
      <c r="N854">
        <v>81.77</v>
      </c>
      <c r="O854">
        <v>49.47</v>
      </c>
      <c r="P854">
        <v>3906.72</v>
      </c>
      <c r="Q854" s="42">
        <f>Table1[[#This Row],[Steam_Consumed_t]]/Table1[[#This Row],[Production_t]]</f>
        <v>1.4490333919156415</v>
      </c>
      <c r="R854" s="37">
        <f>Table1[[#This Row],[Power_Consumed_kWh]]/Table1[[#This Row],[Production_t]]</f>
        <v>114.43233743409489</v>
      </c>
      <c r="S854" t="str">
        <f>IF(Table1[[#This Row],[Quality_pct]]&lt;96,"Below Spec","Ok")</f>
        <v>Ok</v>
      </c>
      <c r="T854" t="str">
        <f>IF(Table1[Steam_Consumed_t]&gt;$O$4383,"ABNORMAL","NORMAL")</f>
        <v>NORMAL</v>
      </c>
      <c r="U854" t="str">
        <f>IF(Table1[Power_Consumed_kWh]&gt;$P$4383,"ABNORMAL","NORMAL")</f>
        <v>NORMAL</v>
      </c>
      <c r="V854">
        <f>(Table1[[#This Row],[Target_Production_t]]/8)*Table1[[#This Row],[Downtime_hr]]</f>
        <v>3.5720000000000001</v>
      </c>
    </row>
    <row r="855" spans="1:22" x14ac:dyDescent="0.25">
      <c r="A855" s="1">
        <v>45729</v>
      </c>
      <c r="B855" s="1" t="str">
        <f>TEXT(Table1[[#This Row],[Date]],"mm")</f>
        <v>03</v>
      </c>
      <c r="C855" t="s">
        <v>22</v>
      </c>
      <c r="D855" t="s">
        <v>20</v>
      </c>
      <c r="E855">
        <v>35.619999999999997</v>
      </c>
      <c r="F855">
        <v>7.34</v>
      </c>
      <c r="G855">
        <v>0.66</v>
      </c>
      <c r="H855">
        <v>30.84</v>
      </c>
      <c r="I855">
        <v>30.12</v>
      </c>
      <c r="J855">
        <v>0.72</v>
      </c>
      <c r="K855">
        <v>97.68</v>
      </c>
      <c r="L855">
        <v>91.75</v>
      </c>
      <c r="M855">
        <v>90.41</v>
      </c>
      <c r="N855">
        <v>81.02</v>
      </c>
      <c r="O855">
        <v>33.6</v>
      </c>
      <c r="P855">
        <v>3058.53</v>
      </c>
      <c r="Q855" s="42">
        <f>Table1[[#This Row],[Steam_Consumed_t]]/Table1[[#This Row],[Production_t]]</f>
        <v>1.0894941634241246</v>
      </c>
      <c r="R855" s="37">
        <f>Table1[[#This Row],[Power_Consumed_kWh]]/Table1[[#This Row],[Production_t]]</f>
        <v>99.174124513618679</v>
      </c>
      <c r="S855" t="str">
        <f>IF(Table1[[#This Row],[Quality_pct]]&lt;96,"Below Spec","Ok")</f>
        <v>Ok</v>
      </c>
      <c r="T855" t="str">
        <f>IF(Table1[Steam_Consumed_t]&gt;$O$4383,"ABNORMAL","NORMAL")</f>
        <v>NORMAL</v>
      </c>
      <c r="U855" t="str">
        <f>IF(Table1[Power_Consumed_kWh]&gt;$P$4383,"ABNORMAL","NORMAL")</f>
        <v>NORMAL</v>
      </c>
      <c r="V855">
        <f>(Table1[[#This Row],[Target_Production_t]]/8)*Table1[[#This Row],[Downtime_hr]]</f>
        <v>2.93865</v>
      </c>
    </row>
    <row r="856" spans="1:22" x14ac:dyDescent="0.25">
      <c r="A856" s="1">
        <v>45729</v>
      </c>
      <c r="B856" s="1" t="str">
        <f>TEXT(Table1[[#This Row],[Date]],"mm")</f>
        <v>03</v>
      </c>
      <c r="C856" t="s">
        <v>21</v>
      </c>
      <c r="D856" t="s">
        <v>18</v>
      </c>
      <c r="E856">
        <v>39.369999999999997</v>
      </c>
      <c r="F856">
        <v>7.4</v>
      </c>
      <c r="G856">
        <v>0.6</v>
      </c>
      <c r="H856">
        <v>31.84</v>
      </c>
      <c r="I856">
        <v>31.25</v>
      </c>
      <c r="J856">
        <v>0.59</v>
      </c>
      <c r="K856">
        <v>98.15</v>
      </c>
      <c r="L856">
        <v>92.5</v>
      </c>
      <c r="M856">
        <v>93.2</v>
      </c>
      <c r="N856">
        <v>84.61</v>
      </c>
      <c r="O856">
        <v>44.79</v>
      </c>
      <c r="P856">
        <v>3865.99</v>
      </c>
      <c r="Q856" s="42">
        <f>Table1[[#This Row],[Steam_Consumed_t]]/Table1[[#This Row],[Production_t]]</f>
        <v>1.4067211055276381</v>
      </c>
      <c r="R856" s="37">
        <f>Table1[[#This Row],[Power_Consumed_kWh]]/Table1[[#This Row],[Production_t]]</f>
        <v>121.41928391959799</v>
      </c>
      <c r="S856" t="str">
        <f>IF(Table1[[#This Row],[Quality_pct]]&lt;96,"Below Spec","Ok")</f>
        <v>Ok</v>
      </c>
      <c r="T856" t="str">
        <f>IF(Table1[Steam_Consumed_t]&gt;$O$4383,"ABNORMAL","NORMAL")</f>
        <v>NORMAL</v>
      </c>
      <c r="U856" t="str">
        <f>IF(Table1[Power_Consumed_kWh]&gt;$P$4383,"ABNORMAL","NORMAL")</f>
        <v>NORMAL</v>
      </c>
      <c r="V856">
        <f>(Table1[[#This Row],[Target_Production_t]]/8)*Table1[[#This Row],[Downtime_hr]]</f>
        <v>2.9527499999999995</v>
      </c>
    </row>
    <row r="857" spans="1:22" x14ac:dyDescent="0.25">
      <c r="A857" s="1">
        <v>45729</v>
      </c>
      <c r="B857" s="1" t="str">
        <f>TEXT(Table1[[#This Row],[Date]],"mm")</f>
        <v>03</v>
      </c>
      <c r="C857" t="s">
        <v>17</v>
      </c>
      <c r="D857" t="s">
        <v>20</v>
      </c>
      <c r="E857">
        <v>41.56</v>
      </c>
      <c r="F857">
        <v>7.53</v>
      </c>
      <c r="G857">
        <v>0.47</v>
      </c>
      <c r="H857">
        <v>37.19</v>
      </c>
      <c r="I857">
        <v>36.26</v>
      </c>
      <c r="J857">
        <v>0.93</v>
      </c>
      <c r="K857">
        <v>97.51</v>
      </c>
      <c r="L857">
        <v>94.12</v>
      </c>
      <c r="M857">
        <v>98.22</v>
      </c>
      <c r="N857">
        <v>90.14</v>
      </c>
      <c r="O857">
        <v>30.83</v>
      </c>
      <c r="P857">
        <v>3115.84</v>
      </c>
      <c r="Q857" s="42">
        <f>Table1[[#This Row],[Steam_Consumed_t]]/Table1[[#This Row],[Production_t]]</f>
        <v>0.82898628663619256</v>
      </c>
      <c r="R857" s="37">
        <f>Table1[[#This Row],[Power_Consumed_kWh]]/Table1[[#This Row],[Production_t]]</f>
        <v>83.781661737026084</v>
      </c>
      <c r="S857" t="str">
        <f>IF(Table1[[#This Row],[Quality_pct]]&lt;96,"Below Spec","Ok")</f>
        <v>Ok</v>
      </c>
      <c r="T857" t="str">
        <f>IF(Table1[Steam_Consumed_t]&gt;$O$4383,"ABNORMAL","NORMAL")</f>
        <v>NORMAL</v>
      </c>
      <c r="U857" t="str">
        <f>IF(Table1[Power_Consumed_kWh]&gt;$P$4383,"ABNORMAL","NORMAL")</f>
        <v>NORMAL</v>
      </c>
      <c r="V857">
        <f>(Table1[[#This Row],[Target_Production_t]]/8)*Table1[[#This Row],[Downtime_hr]]</f>
        <v>2.4416500000000001</v>
      </c>
    </row>
    <row r="858" spans="1:22" x14ac:dyDescent="0.25">
      <c r="A858" s="1">
        <v>45729</v>
      </c>
      <c r="B858" s="1" t="str">
        <f>TEXT(Table1[[#This Row],[Date]],"mm")</f>
        <v>03</v>
      </c>
      <c r="C858" t="s">
        <v>22</v>
      </c>
      <c r="D858" t="s">
        <v>18</v>
      </c>
      <c r="E858">
        <v>37.299999999999997</v>
      </c>
      <c r="F858">
        <v>7.56</v>
      </c>
      <c r="G858">
        <v>0.44</v>
      </c>
      <c r="H858">
        <v>32.83</v>
      </c>
      <c r="I858">
        <v>30.27</v>
      </c>
      <c r="J858">
        <v>2.56</v>
      </c>
      <c r="K858">
        <v>92.21</v>
      </c>
      <c r="L858">
        <v>94.5</v>
      </c>
      <c r="M858">
        <v>96.77</v>
      </c>
      <c r="N858">
        <v>84.33</v>
      </c>
      <c r="O858">
        <v>36.49</v>
      </c>
      <c r="P858">
        <v>3140.1</v>
      </c>
      <c r="Q858" s="42">
        <f>Table1[[#This Row],[Steam_Consumed_t]]/Table1[[#This Row],[Production_t]]</f>
        <v>1.1114833993298814</v>
      </c>
      <c r="R858" s="37">
        <f>Table1[[#This Row],[Power_Consumed_kWh]]/Table1[[#This Row],[Production_t]]</f>
        <v>95.647273834907097</v>
      </c>
      <c r="S858" t="str">
        <f>IF(Table1[[#This Row],[Quality_pct]]&lt;96,"Below Spec","Ok")</f>
        <v>Below Spec</v>
      </c>
      <c r="T858" t="str">
        <f>IF(Table1[Steam_Consumed_t]&gt;$O$4383,"ABNORMAL","NORMAL")</f>
        <v>NORMAL</v>
      </c>
      <c r="U858" t="str">
        <f>IF(Table1[Power_Consumed_kWh]&gt;$P$4383,"ABNORMAL","NORMAL")</f>
        <v>NORMAL</v>
      </c>
      <c r="V858">
        <f>(Table1[[#This Row],[Target_Production_t]]/8)*Table1[[#This Row],[Downtime_hr]]</f>
        <v>2.0514999999999999</v>
      </c>
    </row>
    <row r="859" spans="1:22" x14ac:dyDescent="0.25">
      <c r="A859" s="1">
        <v>45729</v>
      </c>
      <c r="B859" s="1" t="str">
        <f>TEXT(Table1[[#This Row],[Date]],"mm")</f>
        <v>03</v>
      </c>
      <c r="C859" t="s">
        <v>23</v>
      </c>
      <c r="D859" t="s">
        <v>18</v>
      </c>
      <c r="E859">
        <v>45.59</v>
      </c>
      <c r="F859">
        <v>7.68</v>
      </c>
      <c r="G859">
        <v>0.32</v>
      </c>
      <c r="H859">
        <v>41.5</v>
      </c>
      <c r="I859">
        <v>41.09</v>
      </c>
      <c r="J859">
        <v>0.41</v>
      </c>
      <c r="K859">
        <v>99.02</v>
      </c>
      <c r="L859">
        <v>96</v>
      </c>
      <c r="M859">
        <v>96.74</v>
      </c>
      <c r="N859">
        <v>91.96</v>
      </c>
      <c r="O859">
        <v>6.25</v>
      </c>
      <c r="P859">
        <v>1824.26</v>
      </c>
      <c r="Q859" s="42">
        <f>Table1[[#This Row],[Steam_Consumed_t]]/Table1[[#This Row],[Production_t]]</f>
        <v>0.15060240963855423</v>
      </c>
      <c r="R859" s="37">
        <f>Table1[[#This Row],[Power_Consumed_kWh]]/Table1[[#This Row],[Production_t]]</f>
        <v>43.958072289156625</v>
      </c>
      <c r="S859" t="str">
        <f>IF(Table1[[#This Row],[Quality_pct]]&lt;96,"Below Spec","Ok")</f>
        <v>Ok</v>
      </c>
      <c r="T859" t="str">
        <f>IF(Table1[Steam_Consumed_t]&gt;$O$4383,"ABNORMAL","NORMAL")</f>
        <v>NORMAL</v>
      </c>
      <c r="U859" t="str">
        <f>IF(Table1[Power_Consumed_kWh]&gt;$P$4383,"ABNORMAL","NORMAL")</f>
        <v>NORMAL</v>
      </c>
      <c r="V859">
        <f>(Table1[[#This Row],[Target_Production_t]]/8)*Table1[[#This Row],[Downtime_hr]]</f>
        <v>1.8236000000000001</v>
      </c>
    </row>
    <row r="860" spans="1:22" x14ac:dyDescent="0.25">
      <c r="A860" s="1">
        <v>45729</v>
      </c>
      <c r="B860" s="1" t="str">
        <f>TEXT(Table1[[#This Row],[Date]],"mm")</f>
        <v>03</v>
      </c>
      <c r="C860" t="s">
        <v>17</v>
      </c>
      <c r="D860" t="s">
        <v>19</v>
      </c>
      <c r="E860">
        <v>42.86</v>
      </c>
      <c r="F860">
        <v>7.69</v>
      </c>
      <c r="G860">
        <v>0.31</v>
      </c>
      <c r="H860">
        <v>34.29</v>
      </c>
      <c r="I860">
        <v>33.24</v>
      </c>
      <c r="J860">
        <v>1.05</v>
      </c>
      <c r="K860">
        <v>96.93</v>
      </c>
      <c r="L860">
        <v>96.12</v>
      </c>
      <c r="M860">
        <v>93.69</v>
      </c>
      <c r="N860">
        <v>87.3</v>
      </c>
      <c r="O860">
        <v>29.95</v>
      </c>
      <c r="P860">
        <v>2719.88</v>
      </c>
      <c r="Q860" s="42">
        <f>Table1[[#This Row],[Steam_Consumed_t]]/Table1[[#This Row],[Production_t]]</f>
        <v>0.8734324876057159</v>
      </c>
      <c r="R860" s="37">
        <f>Table1[[#This Row],[Power_Consumed_kWh]]/Table1[[#This Row],[Production_t]]</f>
        <v>79.319918343540394</v>
      </c>
      <c r="S860" t="str">
        <f>IF(Table1[[#This Row],[Quality_pct]]&lt;96,"Below Spec","Ok")</f>
        <v>Ok</v>
      </c>
      <c r="T860" t="str">
        <f>IF(Table1[Steam_Consumed_t]&gt;$O$4383,"ABNORMAL","NORMAL")</f>
        <v>NORMAL</v>
      </c>
      <c r="U860" t="str">
        <f>IF(Table1[Power_Consumed_kWh]&gt;$P$4383,"ABNORMAL","NORMAL")</f>
        <v>NORMAL</v>
      </c>
      <c r="V860">
        <f>(Table1[[#This Row],[Target_Production_t]]/8)*Table1[[#This Row],[Downtime_hr]]</f>
        <v>1.660825</v>
      </c>
    </row>
    <row r="861" spans="1:22" x14ac:dyDescent="0.25">
      <c r="A861" s="1">
        <v>45729</v>
      </c>
      <c r="B861" s="1" t="str">
        <f>TEXT(Table1[[#This Row],[Date]],"mm")</f>
        <v>03</v>
      </c>
      <c r="C861" t="s">
        <v>21</v>
      </c>
      <c r="D861" t="s">
        <v>19</v>
      </c>
      <c r="E861">
        <v>38.78</v>
      </c>
      <c r="F861">
        <v>7.72</v>
      </c>
      <c r="G861">
        <v>0.28000000000000003</v>
      </c>
      <c r="H861">
        <v>37.33</v>
      </c>
      <c r="I861">
        <v>37.119999999999997</v>
      </c>
      <c r="J861">
        <v>0.21</v>
      </c>
      <c r="K861">
        <v>99.45</v>
      </c>
      <c r="L861">
        <v>96.5</v>
      </c>
      <c r="M861">
        <v>97.69</v>
      </c>
      <c r="N861">
        <v>93.75</v>
      </c>
      <c r="O861">
        <v>53.88</v>
      </c>
      <c r="P861">
        <v>4407.28</v>
      </c>
      <c r="Q861" s="42">
        <f>Table1[[#This Row],[Steam_Consumed_t]]/Table1[[#This Row],[Production_t]]</f>
        <v>1.4433431556388965</v>
      </c>
      <c r="R861" s="37">
        <f>Table1[[#This Row],[Power_Consumed_kWh]]/Table1[[#This Row],[Production_t]]</f>
        <v>118.06268416822931</v>
      </c>
      <c r="S861" t="str">
        <f>IF(Table1[[#This Row],[Quality_pct]]&lt;96,"Below Spec","Ok")</f>
        <v>Ok</v>
      </c>
      <c r="T861" t="str">
        <f>IF(Table1[Steam_Consumed_t]&gt;$O$4383,"ABNORMAL","NORMAL")</f>
        <v>ABNORMAL</v>
      </c>
      <c r="U861" t="str">
        <f>IF(Table1[Power_Consumed_kWh]&gt;$P$4383,"ABNORMAL","NORMAL")</f>
        <v>ABNORMAL</v>
      </c>
      <c r="V861">
        <f>(Table1[[#This Row],[Target_Production_t]]/8)*Table1[[#This Row],[Downtime_hr]]</f>
        <v>1.3573000000000002</v>
      </c>
    </row>
    <row r="862" spans="1:22" x14ac:dyDescent="0.25">
      <c r="A862" s="1">
        <v>45729</v>
      </c>
      <c r="B862" s="1" t="str">
        <f>TEXT(Table1[[#This Row],[Date]],"mm")</f>
        <v>03</v>
      </c>
      <c r="C862" t="s">
        <v>23</v>
      </c>
      <c r="D862" t="s">
        <v>19</v>
      </c>
      <c r="E862">
        <v>44.9</v>
      </c>
      <c r="F862">
        <v>7.72</v>
      </c>
      <c r="G862">
        <v>0.28000000000000003</v>
      </c>
      <c r="H862">
        <v>41.57</v>
      </c>
      <c r="I862">
        <v>41.5</v>
      </c>
      <c r="J862">
        <v>7.0000000000000007E-2</v>
      </c>
      <c r="K862">
        <v>99.83</v>
      </c>
      <c r="L862">
        <v>96.5</v>
      </c>
      <c r="M862">
        <v>100.57</v>
      </c>
      <c r="N862">
        <v>96.89</v>
      </c>
      <c r="O862">
        <v>3.14</v>
      </c>
      <c r="P862">
        <v>1765.71</v>
      </c>
      <c r="Q862" s="42">
        <f>Table1[[#This Row],[Steam_Consumed_t]]/Table1[[#This Row],[Production_t]]</f>
        <v>7.5535241760885261E-2</v>
      </c>
      <c r="R862" s="37">
        <f>Table1[[#This Row],[Power_Consumed_kWh]]/Table1[[#This Row],[Production_t]]</f>
        <v>42.475583353379839</v>
      </c>
      <c r="S862" t="str">
        <f>IF(Table1[[#This Row],[Quality_pct]]&lt;96,"Below Spec","Ok")</f>
        <v>Ok</v>
      </c>
      <c r="T862" t="str">
        <f>IF(Table1[Steam_Consumed_t]&gt;$O$4383,"ABNORMAL","NORMAL")</f>
        <v>NORMAL</v>
      </c>
      <c r="U862" t="str">
        <f>IF(Table1[Power_Consumed_kWh]&gt;$P$4383,"ABNORMAL","NORMAL")</f>
        <v>NORMAL</v>
      </c>
      <c r="V862">
        <f>(Table1[[#This Row],[Target_Production_t]]/8)*Table1[[#This Row],[Downtime_hr]]</f>
        <v>1.5715000000000001</v>
      </c>
    </row>
    <row r="863" spans="1:22" x14ac:dyDescent="0.25">
      <c r="A863" s="1">
        <v>45729</v>
      </c>
      <c r="B863" s="1" t="str">
        <f>TEXT(Table1[[#This Row],[Date]],"mm")</f>
        <v>03</v>
      </c>
      <c r="C863" t="s">
        <v>23</v>
      </c>
      <c r="D863" t="s">
        <v>20</v>
      </c>
      <c r="E863">
        <v>43.54</v>
      </c>
      <c r="F863">
        <v>7.8</v>
      </c>
      <c r="G863">
        <v>0.2</v>
      </c>
      <c r="H863">
        <v>42.56</v>
      </c>
      <c r="I863">
        <v>41.97</v>
      </c>
      <c r="J863">
        <v>0.59</v>
      </c>
      <c r="K863">
        <v>98.62</v>
      </c>
      <c r="L863">
        <v>97.5</v>
      </c>
      <c r="M863">
        <v>91.39</v>
      </c>
      <c r="N863">
        <v>87.88</v>
      </c>
      <c r="O863">
        <v>7.21</v>
      </c>
      <c r="P863">
        <v>1955.62</v>
      </c>
      <c r="Q863" s="42">
        <f>Table1[[#This Row],[Steam_Consumed_t]]/Table1[[#This Row],[Production_t]]</f>
        <v>0.16940789473684209</v>
      </c>
      <c r="R863" s="37">
        <f>Table1[[#This Row],[Power_Consumed_kWh]]/Table1[[#This Row],[Production_t]]</f>
        <v>45.949718045112775</v>
      </c>
      <c r="S863" t="str">
        <f>IF(Table1[[#This Row],[Quality_pct]]&lt;96,"Below Spec","Ok")</f>
        <v>Ok</v>
      </c>
      <c r="T863" t="str">
        <f>IF(Table1[Steam_Consumed_t]&gt;$O$4383,"ABNORMAL","NORMAL")</f>
        <v>NORMAL</v>
      </c>
      <c r="U863" t="str">
        <f>IF(Table1[Power_Consumed_kWh]&gt;$P$4383,"ABNORMAL","NORMAL")</f>
        <v>NORMAL</v>
      </c>
      <c r="V863">
        <f>(Table1[[#This Row],[Target_Production_t]]/8)*Table1[[#This Row],[Downtime_hr]]</f>
        <v>1.0885</v>
      </c>
    </row>
    <row r="864" spans="1:22" x14ac:dyDescent="0.25">
      <c r="A864" s="1">
        <v>45729</v>
      </c>
      <c r="B864" s="1" t="str">
        <f>TEXT(Table1[[#This Row],[Date]],"mm")</f>
        <v>03</v>
      </c>
      <c r="C864" t="s">
        <v>22</v>
      </c>
      <c r="D864" t="s">
        <v>19</v>
      </c>
      <c r="E864">
        <v>36.74</v>
      </c>
      <c r="F864">
        <v>7.88</v>
      </c>
      <c r="G864">
        <v>0.12</v>
      </c>
      <c r="H864">
        <v>35.74</v>
      </c>
      <c r="I864">
        <v>34.94</v>
      </c>
      <c r="J864">
        <v>0.8</v>
      </c>
      <c r="K864">
        <v>97.76</v>
      </c>
      <c r="L864">
        <v>98.5</v>
      </c>
      <c r="M864">
        <v>97.58</v>
      </c>
      <c r="N864">
        <v>93.96</v>
      </c>
      <c r="O864">
        <v>39.24</v>
      </c>
      <c r="P864">
        <v>3469.81</v>
      </c>
      <c r="Q864" s="42">
        <f>Table1[[#This Row],[Steam_Consumed_t]]/Table1[[#This Row],[Production_t]]</f>
        <v>1.0979294907666479</v>
      </c>
      <c r="R864" s="37">
        <f>Table1[[#This Row],[Power_Consumed_kWh]]/Table1[[#This Row],[Production_t]]</f>
        <v>97.084778959149403</v>
      </c>
      <c r="S864" t="str">
        <f>IF(Table1[[#This Row],[Quality_pct]]&lt;96,"Below Spec","Ok")</f>
        <v>Ok</v>
      </c>
      <c r="T864" t="str">
        <f>IF(Table1[Steam_Consumed_t]&gt;$O$4383,"ABNORMAL","NORMAL")</f>
        <v>NORMAL</v>
      </c>
      <c r="U864" t="str">
        <f>IF(Table1[Power_Consumed_kWh]&gt;$P$4383,"ABNORMAL","NORMAL")</f>
        <v>NORMAL</v>
      </c>
      <c r="V864">
        <f>(Table1[[#This Row],[Target_Production_t]]/8)*Table1[[#This Row],[Downtime_hr]]</f>
        <v>0.55110000000000003</v>
      </c>
    </row>
    <row r="865" spans="1:22" x14ac:dyDescent="0.25">
      <c r="A865" s="1">
        <v>45729</v>
      </c>
      <c r="B865" s="1" t="str">
        <f>TEXT(Table1[[#This Row],[Date]],"mm")</f>
        <v>03</v>
      </c>
      <c r="C865" t="s">
        <v>17</v>
      </c>
      <c r="D865" t="s">
        <v>18</v>
      </c>
      <c r="E865">
        <v>43.51</v>
      </c>
      <c r="F865">
        <v>7.89</v>
      </c>
      <c r="G865">
        <v>0.11</v>
      </c>
      <c r="H865">
        <v>44.6</v>
      </c>
      <c r="I865">
        <v>43.54</v>
      </c>
      <c r="J865">
        <v>1.06</v>
      </c>
      <c r="K865">
        <v>97.63</v>
      </c>
      <c r="L865">
        <v>98.62</v>
      </c>
      <c r="M865">
        <v>97.61</v>
      </c>
      <c r="N865">
        <v>93.99</v>
      </c>
      <c r="O865">
        <v>39.01</v>
      </c>
      <c r="P865">
        <v>3665.35</v>
      </c>
      <c r="Q865" s="42">
        <f>Table1[[#This Row],[Steam_Consumed_t]]/Table1[[#This Row],[Production_t]]</f>
        <v>0.87466367713004478</v>
      </c>
      <c r="R865" s="37">
        <f>Table1[[#This Row],[Power_Consumed_kWh]]/Table1[[#This Row],[Production_t]]</f>
        <v>82.182735426008961</v>
      </c>
      <c r="S865" t="str">
        <f>IF(Table1[[#This Row],[Quality_pct]]&lt;96,"Below Spec","Ok")</f>
        <v>Ok</v>
      </c>
      <c r="T865" t="str">
        <f>IF(Table1[Steam_Consumed_t]&gt;$O$4383,"ABNORMAL","NORMAL")</f>
        <v>NORMAL</v>
      </c>
      <c r="U865" t="str">
        <f>IF(Table1[Power_Consumed_kWh]&gt;$P$4383,"ABNORMAL","NORMAL")</f>
        <v>NORMAL</v>
      </c>
      <c r="V865">
        <f>(Table1[[#This Row],[Target_Production_t]]/8)*Table1[[#This Row],[Downtime_hr]]</f>
        <v>0.59826250000000003</v>
      </c>
    </row>
    <row r="866" spans="1:22" x14ac:dyDescent="0.25">
      <c r="A866" s="1">
        <v>45730</v>
      </c>
      <c r="B866" s="1" t="str">
        <f>TEXT(Table1[[#This Row],[Date]],"mm")</f>
        <v>03</v>
      </c>
      <c r="C866" t="s">
        <v>22</v>
      </c>
      <c r="D866" t="s">
        <v>20</v>
      </c>
      <c r="E866">
        <v>35.15</v>
      </c>
      <c r="F866">
        <v>6.93</v>
      </c>
      <c r="G866">
        <v>1.07</v>
      </c>
      <c r="H866">
        <v>29.28</v>
      </c>
      <c r="I866">
        <v>28.48</v>
      </c>
      <c r="J866">
        <v>0.8</v>
      </c>
      <c r="K866">
        <v>97.27</v>
      </c>
      <c r="L866">
        <v>86.62</v>
      </c>
      <c r="M866">
        <v>95.19</v>
      </c>
      <c r="N866">
        <v>80.209999999999994</v>
      </c>
      <c r="O866">
        <v>32.17</v>
      </c>
      <c r="P866">
        <v>2752.86</v>
      </c>
      <c r="Q866" s="42">
        <f>Table1[[#This Row],[Steam_Consumed_t]]/Table1[[#This Row],[Production_t]]</f>
        <v>1.0987021857923498</v>
      </c>
      <c r="R866" s="37">
        <f>Table1[[#This Row],[Power_Consumed_kWh]]/Table1[[#This Row],[Production_t]]</f>
        <v>94.018442622950815</v>
      </c>
      <c r="S866" t="str">
        <f>IF(Table1[[#This Row],[Quality_pct]]&lt;96,"Below Spec","Ok")</f>
        <v>Ok</v>
      </c>
      <c r="T866" t="str">
        <f>IF(Table1[Steam_Consumed_t]&gt;$O$4383,"ABNORMAL","NORMAL")</f>
        <v>NORMAL</v>
      </c>
      <c r="U866" t="str">
        <f>IF(Table1[Power_Consumed_kWh]&gt;$P$4383,"ABNORMAL","NORMAL")</f>
        <v>NORMAL</v>
      </c>
      <c r="V866">
        <f>(Table1[[#This Row],[Target_Production_t]]/8)*Table1[[#This Row],[Downtime_hr]]</f>
        <v>4.7013125000000002</v>
      </c>
    </row>
    <row r="867" spans="1:22" x14ac:dyDescent="0.25">
      <c r="A867" s="1">
        <v>45730</v>
      </c>
      <c r="B867" s="1" t="str">
        <f>TEXT(Table1[[#This Row],[Date]],"mm")</f>
        <v>03</v>
      </c>
      <c r="C867" t="s">
        <v>17</v>
      </c>
      <c r="D867" t="s">
        <v>19</v>
      </c>
      <c r="E867">
        <v>42.29</v>
      </c>
      <c r="F867">
        <v>7.26</v>
      </c>
      <c r="G867">
        <v>0.74</v>
      </c>
      <c r="H867">
        <v>38.64</v>
      </c>
      <c r="I867">
        <v>38.04</v>
      </c>
      <c r="J867">
        <v>0.6</v>
      </c>
      <c r="K867">
        <v>98.44</v>
      </c>
      <c r="L867">
        <v>90.75</v>
      </c>
      <c r="M867">
        <v>96.97</v>
      </c>
      <c r="N867">
        <v>86.63</v>
      </c>
      <c r="O867">
        <v>31.72</v>
      </c>
      <c r="P867">
        <v>3293.47</v>
      </c>
      <c r="Q867" s="42">
        <f>Table1[[#This Row],[Steam_Consumed_t]]/Table1[[#This Row],[Production_t]]</f>
        <v>0.82091097308488614</v>
      </c>
      <c r="R867" s="37">
        <f>Table1[[#This Row],[Power_Consumed_kWh]]/Table1[[#This Row],[Production_t]]</f>
        <v>85.234730848861275</v>
      </c>
      <c r="S867" t="str">
        <f>IF(Table1[[#This Row],[Quality_pct]]&lt;96,"Below Spec","Ok")</f>
        <v>Ok</v>
      </c>
      <c r="T867" t="str">
        <f>IF(Table1[Steam_Consumed_t]&gt;$O$4383,"ABNORMAL","NORMAL")</f>
        <v>NORMAL</v>
      </c>
      <c r="U867" t="str">
        <f>IF(Table1[Power_Consumed_kWh]&gt;$P$4383,"ABNORMAL","NORMAL")</f>
        <v>NORMAL</v>
      </c>
      <c r="V867">
        <f>(Table1[[#This Row],[Target_Production_t]]/8)*Table1[[#This Row],[Downtime_hr]]</f>
        <v>3.9118249999999999</v>
      </c>
    </row>
    <row r="868" spans="1:22" x14ac:dyDescent="0.25">
      <c r="A868" s="1">
        <v>45730</v>
      </c>
      <c r="B868" s="1" t="str">
        <f>TEXT(Table1[[#This Row],[Date]],"mm")</f>
        <v>03</v>
      </c>
      <c r="C868" t="s">
        <v>22</v>
      </c>
      <c r="D868" t="s">
        <v>18</v>
      </c>
      <c r="E868">
        <v>36.799999999999997</v>
      </c>
      <c r="F868">
        <v>7.29</v>
      </c>
      <c r="G868">
        <v>0.71</v>
      </c>
      <c r="H868">
        <v>32.58</v>
      </c>
      <c r="I868">
        <v>31.36</v>
      </c>
      <c r="J868">
        <v>1.23</v>
      </c>
      <c r="K868">
        <v>96.24</v>
      </c>
      <c r="L868">
        <v>91.12</v>
      </c>
      <c r="M868">
        <v>99</v>
      </c>
      <c r="N868">
        <v>86.82</v>
      </c>
      <c r="O868">
        <v>36.01</v>
      </c>
      <c r="P868">
        <v>3110.24</v>
      </c>
      <c r="Q868" s="42">
        <f>Table1[[#This Row],[Steam_Consumed_t]]/Table1[[#This Row],[Production_t]]</f>
        <v>1.1052793124616329</v>
      </c>
      <c r="R868" s="37">
        <f>Table1[[#This Row],[Power_Consumed_kWh]]/Table1[[#This Row],[Production_t]]</f>
        <v>95.464702271332101</v>
      </c>
      <c r="S868" t="str">
        <f>IF(Table1[[#This Row],[Quality_pct]]&lt;96,"Below Spec","Ok")</f>
        <v>Ok</v>
      </c>
      <c r="T868" t="str">
        <f>IF(Table1[Steam_Consumed_t]&gt;$O$4383,"ABNORMAL","NORMAL")</f>
        <v>NORMAL</v>
      </c>
      <c r="U868" t="str">
        <f>IF(Table1[Power_Consumed_kWh]&gt;$P$4383,"ABNORMAL","NORMAL")</f>
        <v>NORMAL</v>
      </c>
      <c r="V868">
        <f>(Table1[[#This Row],[Target_Production_t]]/8)*Table1[[#This Row],[Downtime_hr]]</f>
        <v>3.2659999999999996</v>
      </c>
    </row>
    <row r="869" spans="1:22" x14ac:dyDescent="0.25">
      <c r="A869" s="1">
        <v>45730</v>
      </c>
      <c r="B869" s="1" t="str">
        <f>TEXT(Table1[[#This Row],[Date]],"mm")</f>
        <v>03</v>
      </c>
      <c r="C869" t="s">
        <v>22</v>
      </c>
      <c r="D869" t="s">
        <v>19</v>
      </c>
      <c r="E869">
        <v>36.25</v>
      </c>
      <c r="F869">
        <v>7.39</v>
      </c>
      <c r="G869">
        <v>0.61</v>
      </c>
      <c r="H869">
        <v>32.83</v>
      </c>
      <c r="I869">
        <v>32.04</v>
      </c>
      <c r="J869">
        <v>0.79</v>
      </c>
      <c r="K869">
        <v>97.6</v>
      </c>
      <c r="L869">
        <v>92.38</v>
      </c>
      <c r="M869">
        <v>98.98</v>
      </c>
      <c r="N869">
        <v>89.24</v>
      </c>
      <c r="O869">
        <v>36.68</v>
      </c>
      <c r="P869">
        <v>3145.71</v>
      </c>
      <c r="Q869" s="42">
        <f>Table1[[#This Row],[Steam_Consumed_t]]/Table1[[#This Row],[Production_t]]</f>
        <v>1.1172707889125799</v>
      </c>
      <c r="R869" s="37">
        <f>Table1[[#This Row],[Power_Consumed_kWh]]/Table1[[#This Row],[Production_t]]</f>
        <v>95.818154127322572</v>
      </c>
      <c r="S869" t="str">
        <f>IF(Table1[[#This Row],[Quality_pct]]&lt;96,"Below Spec","Ok")</f>
        <v>Ok</v>
      </c>
      <c r="T869" t="str">
        <f>IF(Table1[Steam_Consumed_t]&gt;$O$4383,"ABNORMAL","NORMAL")</f>
        <v>NORMAL</v>
      </c>
      <c r="U869" t="str">
        <f>IF(Table1[Power_Consumed_kWh]&gt;$P$4383,"ABNORMAL","NORMAL")</f>
        <v>NORMAL</v>
      </c>
      <c r="V869">
        <f>(Table1[[#This Row],[Target_Production_t]]/8)*Table1[[#This Row],[Downtime_hr]]</f>
        <v>2.7640625000000001</v>
      </c>
    </row>
    <row r="870" spans="1:22" x14ac:dyDescent="0.25">
      <c r="A870" s="1">
        <v>45730</v>
      </c>
      <c r="B870" s="1" t="str">
        <f>TEXT(Table1[[#This Row],[Date]],"mm")</f>
        <v>03</v>
      </c>
      <c r="C870" t="s">
        <v>21</v>
      </c>
      <c r="D870" t="s">
        <v>20</v>
      </c>
      <c r="E870">
        <v>37.1</v>
      </c>
      <c r="F870">
        <v>7.41</v>
      </c>
      <c r="G870">
        <v>0.59</v>
      </c>
      <c r="H870">
        <v>32.01</v>
      </c>
      <c r="I870">
        <v>31.62</v>
      </c>
      <c r="J870">
        <v>0.39</v>
      </c>
      <c r="K870">
        <v>98.78</v>
      </c>
      <c r="L870">
        <v>92.62</v>
      </c>
      <c r="M870">
        <v>94.45</v>
      </c>
      <c r="N870">
        <v>86.41</v>
      </c>
      <c r="O870">
        <v>45.72</v>
      </c>
      <c r="P870">
        <v>3683.38</v>
      </c>
      <c r="Q870" s="42">
        <f>Table1[[#This Row],[Steam_Consumed_t]]/Table1[[#This Row],[Production_t]]</f>
        <v>1.4283036551077788</v>
      </c>
      <c r="R870" s="37">
        <f>Table1[[#This Row],[Power_Consumed_kWh]]/Table1[[#This Row],[Production_t]]</f>
        <v>115.06966572945956</v>
      </c>
      <c r="S870" t="str">
        <f>IF(Table1[[#This Row],[Quality_pct]]&lt;96,"Below Spec","Ok")</f>
        <v>Ok</v>
      </c>
      <c r="T870" t="str">
        <f>IF(Table1[Steam_Consumed_t]&gt;$O$4383,"ABNORMAL","NORMAL")</f>
        <v>NORMAL</v>
      </c>
      <c r="U870" t="str">
        <f>IF(Table1[Power_Consumed_kWh]&gt;$P$4383,"ABNORMAL","NORMAL")</f>
        <v>NORMAL</v>
      </c>
      <c r="V870">
        <f>(Table1[[#This Row],[Target_Production_t]]/8)*Table1[[#This Row],[Downtime_hr]]</f>
        <v>2.7361249999999999</v>
      </c>
    </row>
    <row r="871" spans="1:22" x14ac:dyDescent="0.25">
      <c r="A871" s="1">
        <v>45730</v>
      </c>
      <c r="B871" s="1" t="str">
        <f>TEXT(Table1[[#This Row],[Date]],"mm")</f>
        <v>03</v>
      </c>
      <c r="C871" t="s">
        <v>23</v>
      </c>
      <c r="D871" t="s">
        <v>18</v>
      </c>
      <c r="E871">
        <v>44.98</v>
      </c>
      <c r="F871">
        <v>7.42</v>
      </c>
      <c r="G871">
        <v>0.57999999999999996</v>
      </c>
      <c r="H871">
        <v>37.83</v>
      </c>
      <c r="I871">
        <v>37.369999999999997</v>
      </c>
      <c r="J871">
        <v>0.46</v>
      </c>
      <c r="K871">
        <v>98.79</v>
      </c>
      <c r="L871">
        <v>92.75</v>
      </c>
      <c r="M871">
        <v>95.55</v>
      </c>
      <c r="N871">
        <v>87.55</v>
      </c>
      <c r="O871">
        <v>4.3099999999999996</v>
      </c>
      <c r="P871">
        <v>1492.58</v>
      </c>
      <c r="Q871" s="42">
        <f>Table1[[#This Row],[Steam_Consumed_t]]/Table1[[#This Row],[Production_t]]</f>
        <v>0.11393074279672218</v>
      </c>
      <c r="R871" s="37">
        <f>Table1[[#This Row],[Power_Consumed_kWh]]/Table1[[#This Row],[Production_t]]</f>
        <v>39.454929949775313</v>
      </c>
      <c r="S871" t="str">
        <f>IF(Table1[[#This Row],[Quality_pct]]&lt;96,"Below Spec","Ok")</f>
        <v>Ok</v>
      </c>
      <c r="T871" t="str">
        <f>IF(Table1[Steam_Consumed_t]&gt;$O$4383,"ABNORMAL","NORMAL")</f>
        <v>NORMAL</v>
      </c>
      <c r="U871" t="str">
        <f>IF(Table1[Power_Consumed_kWh]&gt;$P$4383,"ABNORMAL","NORMAL")</f>
        <v>NORMAL</v>
      </c>
      <c r="V871">
        <f>(Table1[[#This Row],[Target_Production_t]]/8)*Table1[[#This Row],[Downtime_hr]]</f>
        <v>3.2610499999999996</v>
      </c>
    </row>
    <row r="872" spans="1:22" x14ac:dyDescent="0.25">
      <c r="A872" s="1">
        <v>45730</v>
      </c>
      <c r="B872" s="1" t="str">
        <f>TEXT(Table1[[#This Row],[Date]],"mm")</f>
        <v>03</v>
      </c>
      <c r="C872" t="s">
        <v>23</v>
      </c>
      <c r="D872" t="s">
        <v>20</v>
      </c>
      <c r="E872">
        <v>42.96</v>
      </c>
      <c r="F872">
        <v>7.43</v>
      </c>
      <c r="G872">
        <v>0.56999999999999995</v>
      </c>
      <c r="H872">
        <v>35.25</v>
      </c>
      <c r="I872">
        <v>35.159999999999997</v>
      </c>
      <c r="J872">
        <v>0.09</v>
      </c>
      <c r="K872">
        <v>99.74</v>
      </c>
      <c r="L872">
        <v>92.88</v>
      </c>
      <c r="M872">
        <v>91.38</v>
      </c>
      <c r="N872">
        <v>84.65</v>
      </c>
      <c r="O872">
        <v>4.2699999999999996</v>
      </c>
      <c r="P872">
        <v>1402.25</v>
      </c>
      <c r="Q872" s="42">
        <f>Table1[[#This Row],[Steam_Consumed_t]]/Table1[[#This Row],[Production_t]]</f>
        <v>0.12113475177304964</v>
      </c>
      <c r="R872" s="37">
        <f>Table1[[#This Row],[Power_Consumed_kWh]]/Table1[[#This Row],[Production_t]]</f>
        <v>39.780141843971634</v>
      </c>
      <c r="S872" t="str">
        <f>IF(Table1[[#This Row],[Quality_pct]]&lt;96,"Below Spec","Ok")</f>
        <v>Ok</v>
      </c>
      <c r="T872" t="str">
        <f>IF(Table1[Steam_Consumed_t]&gt;$O$4383,"ABNORMAL","NORMAL")</f>
        <v>NORMAL</v>
      </c>
      <c r="U872" t="str">
        <f>IF(Table1[Power_Consumed_kWh]&gt;$P$4383,"ABNORMAL","NORMAL")</f>
        <v>NORMAL</v>
      </c>
      <c r="V872">
        <f>(Table1[[#This Row],[Target_Production_t]]/8)*Table1[[#This Row],[Downtime_hr]]</f>
        <v>3.0608999999999997</v>
      </c>
    </row>
    <row r="873" spans="1:22" x14ac:dyDescent="0.25">
      <c r="A873" s="1">
        <v>45730</v>
      </c>
      <c r="B873" s="1" t="str">
        <f>TEXT(Table1[[#This Row],[Date]],"mm")</f>
        <v>03</v>
      </c>
      <c r="C873" t="s">
        <v>17</v>
      </c>
      <c r="D873" t="s">
        <v>18</v>
      </c>
      <c r="E873">
        <v>42.94</v>
      </c>
      <c r="F873">
        <v>7.57</v>
      </c>
      <c r="G873">
        <v>0.43</v>
      </c>
      <c r="H873">
        <v>38.119999999999997</v>
      </c>
      <c r="I873">
        <v>37.82</v>
      </c>
      <c r="J873">
        <v>0.28999999999999998</v>
      </c>
      <c r="K873">
        <v>99.23</v>
      </c>
      <c r="L873">
        <v>94.62</v>
      </c>
      <c r="M873">
        <v>92.57</v>
      </c>
      <c r="N873">
        <v>86.92</v>
      </c>
      <c r="O873">
        <v>31.44</v>
      </c>
      <c r="P873">
        <v>3225.42</v>
      </c>
      <c r="Q873" s="42">
        <f>Table1[[#This Row],[Steam_Consumed_t]]/Table1[[#This Row],[Production_t]]</f>
        <v>0.8247639034627493</v>
      </c>
      <c r="R873" s="37">
        <f>Table1[[#This Row],[Power_Consumed_kWh]]/Table1[[#This Row],[Production_t]]</f>
        <v>84.612277019937054</v>
      </c>
      <c r="S873" t="str">
        <f>IF(Table1[[#This Row],[Quality_pct]]&lt;96,"Below Spec","Ok")</f>
        <v>Ok</v>
      </c>
      <c r="T873" t="str">
        <f>IF(Table1[Steam_Consumed_t]&gt;$O$4383,"ABNORMAL","NORMAL")</f>
        <v>NORMAL</v>
      </c>
      <c r="U873" t="str">
        <f>IF(Table1[Power_Consumed_kWh]&gt;$P$4383,"ABNORMAL","NORMAL")</f>
        <v>NORMAL</v>
      </c>
      <c r="V873">
        <f>(Table1[[#This Row],[Target_Production_t]]/8)*Table1[[#This Row],[Downtime_hr]]</f>
        <v>2.3080249999999998</v>
      </c>
    </row>
    <row r="874" spans="1:22" x14ac:dyDescent="0.25">
      <c r="A874" s="1">
        <v>45730</v>
      </c>
      <c r="B874" s="1" t="str">
        <f>TEXT(Table1[[#This Row],[Date]],"mm")</f>
        <v>03</v>
      </c>
      <c r="C874" t="s">
        <v>17</v>
      </c>
      <c r="D874" t="s">
        <v>20</v>
      </c>
      <c r="E874">
        <v>41.01</v>
      </c>
      <c r="F874">
        <v>7.64</v>
      </c>
      <c r="G874">
        <v>0.36</v>
      </c>
      <c r="H874">
        <v>36.04</v>
      </c>
      <c r="I874">
        <v>35.340000000000003</v>
      </c>
      <c r="J874">
        <v>0.7</v>
      </c>
      <c r="K874">
        <v>98.05</v>
      </c>
      <c r="L874">
        <v>95.5</v>
      </c>
      <c r="M874">
        <v>99.47</v>
      </c>
      <c r="N874">
        <v>93.14</v>
      </c>
      <c r="O874">
        <v>29.45</v>
      </c>
      <c r="P874">
        <v>2883.27</v>
      </c>
      <c r="Q874" s="42">
        <f>Table1[[#This Row],[Steam_Consumed_t]]/Table1[[#This Row],[Production_t]]</f>
        <v>0.81714761376248612</v>
      </c>
      <c r="R874" s="37">
        <f>Table1[[#This Row],[Power_Consumed_kWh]]/Table1[[#This Row],[Production_t]]</f>
        <v>80.001942286348509</v>
      </c>
      <c r="S874" t="str">
        <f>IF(Table1[[#This Row],[Quality_pct]]&lt;96,"Below Spec","Ok")</f>
        <v>Ok</v>
      </c>
      <c r="T874" t="str">
        <f>IF(Table1[Steam_Consumed_t]&gt;$O$4383,"ABNORMAL","NORMAL")</f>
        <v>NORMAL</v>
      </c>
      <c r="U874" t="str">
        <f>IF(Table1[Power_Consumed_kWh]&gt;$P$4383,"ABNORMAL","NORMAL")</f>
        <v>NORMAL</v>
      </c>
      <c r="V874">
        <f>(Table1[[#This Row],[Target_Production_t]]/8)*Table1[[#This Row],[Downtime_hr]]</f>
        <v>1.8454499999999998</v>
      </c>
    </row>
    <row r="875" spans="1:22" x14ac:dyDescent="0.25">
      <c r="A875" s="1">
        <v>45730</v>
      </c>
      <c r="B875" s="1" t="str">
        <f>TEXT(Table1[[#This Row],[Date]],"mm")</f>
        <v>03</v>
      </c>
      <c r="C875" t="s">
        <v>21</v>
      </c>
      <c r="D875" t="s">
        <v>18</v>
      </c>
      <c r="E875">
        <v>38.85</v>
      </c>
      <c r="F875">
        <v>7.78</v>
      </c>
      <c r="G875">
        <v>0.22</v>
      </c>
      <c r="H875">
        <v>36.65</v>
      </c>
      <c r="I875">
        <v>35.880000000000003</v>
      </c>
      <c r="J875">
        <v>0.77</v>
      </c>
      <c r="K875">
        <v>97.9</v>
      </c>
      <c r="L875">
        <v>97.25</v>
      </c>
      <c r="M875">
        <v>86.85</v>
      </c>
      <c r="N875">
        <v>82.69</v>
      </c>
      <c r="O875">
        <v>53.47</v>
      </c>
      <c r="P875">
        <v>4244.42</v>
      </c>
      <c r="Q875" s="42">
        <f>Table1[[#This Row],[Steam_Consumed_t]]/Table1[[#This Row],[Production_t]]</f>
        <v>1.4589358799454297</v>
      </c>
      <c r="R875" s="37">
        <f>Table1[[#This Row],[Power_Consumed_kWh]]/Table1[[#This Row],[Production_t]]</f>
        <v>115.80954979536153</v>
      </c>
      <c r="S875" t="str">
        <f>IF(Table1[[#This Row],[Quality_pct]]&lt;96,"Below Spec","Ok")</f>
        <v>Ok</v>
      </c>
      <c r="T875" t="str">
        <f>IF(Table1[Steam_Consumed_t]&gt;$O$4383,"ABNORMAL","NORMAL")</f>
        <v>ABNORMAL</v>
      </c>
      <c r="U875" t="str">
        <f>IF(Table1[Power_Consumed_kWh]&gt;$P$4383,"ABNORMAL","NORMAL")</f>
        <v>ABNORMAL</v>
      </c>
      <c r="V875">
        <f>(Table1[[#This Row],[Target_Production_t]]/8)*Table1[[#This Row],[Downtime_hr]]</f>
        <v>1.0683750000000001</v>
      </c>
    </row>
    <row r="876" spans="1:22" x14ac:dyDescent="0.25">
      <c r="A876" s="1">
        <v>45730</v>
      </c>
      <c r="B876" s="1" t="str">
        <f>TEXT(Table1[[#This Row],[Date]],"mm")</f>
        <v>03</v>
      </c>
      <c r="C876" t="s">
        <v>23</v>
      </c>
      <c r="D876" t="s">
        <v>19</v>
      </c>
      <c r="E876">
        <v>44.31</v>
      </c>
      <c r="F876">
        <v>7.79</v>
      </c>
      <c r="G876">
        <v>0.21</v>
      </c>
      <c r="H876">
        <v>40.68</v>
      </c>
      <c r="I876">
        <v>40.42</v>
      </c>
      <c r="J876">
        <v>0.26</v>
      </c>
      <c r="K876">
        <v>99.36</v>
      </c>
      <c r="L876">
        <v>97.38</v>
      </c>
      <c r="M876">
        <v>98.9</v>
      </c>
      <c r="N876">
        <v>95.69</v>
      </c>
      <c r="O876">
        <v>4.78</v>
      </c>
      <c r="P876">
        <v>1551.92</v>
      </c>
      <c r="Q876" s="42">
        <f>Table1[[#This Row],[Steam_Consumed_t]]/Table1[[#This Row],[Production_t]]</f>
        <v>0.11750245821042282</v>
      </c>
      <c r="R876" s="37">
        <f>Table1[[#This Row],[Power_Consumed_kWh]]/Table1[[#This Row],[Production_t]]</f>
        <v>38.149459193706981</v>
      </c>
      <c r="S876" t="str">
        <f>IF(Table1[[#This Row],[Quality_pct]]&lt;96,"Below Spec","Ok")</f>
        <v>Ok</v>
      </c>
      <c r="T876" t="str">
        <f>IF(Table1[Steam_Consumed_t]&gt;$O$4383,"ABNORMAL","NORMAL")</f>
        <v>NORMAL</v>
      </c>
      <c r="U876" t="str">
        <f>IF(Table1[Power_Consumed_kWh]&gt;$P$4383,"ABNORMAL","NORMAL")</f>
        <v>NORMAL</v>
      </c>
      <c r="V876">
        <f>(Table1[[#This Row],[Target_Production_t]]/8)*Table1[[#This Row],[Downtime_hr]]</f>
        <v>1.1631374999999999</v>
      </c>
    </row>
    <row r="877" spans="1:22" x14ac:dyDescent="0.25">
      <c r="A877" s="1">
        <v>45730</v>
      </c>
      <c r="B877" s="1" t="str">
        <f>TEXT(Table1[[#This Row],[Date]],"mm")</f>
        <v>03</v>
      </c>
      <c r="C877" t="s">
        <v>21</v>
      </c>
      <c r="D877" t="s">
        <v>19</v>
      </c>
      <c r="E877">
        <v>38.270000000000003</v>
      </c>
      <c r="F877">
        <v>7.85</v>
      </c>
      <c r="G877">
        <v>0.15</v>
      </c>
      <c r="H877">
        <v>35.6</v>
      </c>
      <c r="I877">
        <v>35.08</v>
      </c>
      <c r="J877">
        <v>0.52</v>
      </c>
      <c r="K877">
        <v>98.53</v>
      </c>
      <c r="L877">
        <v>98.12</v>
      </c>
      <c r="M877">
        <v>98.75</v>
      </c>
      <c r="N877">
        <v>95.48</v>
      </c>
      <c r="O877">
        <v>50.57</v>
      </c>
      <c r="P877">
        <v>4180.01</v>
      </c>
      <c r="Q877" s="42">
        <f>Table1[[#This Row],[Steam_Consumed_t]]/Table1[[#This Row],[Production_t]]</f>
        <v>1.4205056179775279</v>
      </c>
      <c r="R877" s="37">
        <f>Table1[[#This Row],[Power_Consumed_kWh]]/Table1[[#This Row],[Production_t]]</f>
        <v>117.41601123595505</v>
      </c>
      <c r="S877" t="str">
        <f>IF(Table1[[#This Row],[Quality_pct]]&lt;96,"Below Spec","Ok")</f>
        <v>Ok</v>
      </c>
      <c r="T877" t="str">
        <f>IF(Table1[Steam_Consumed_t]&gt;$O$4383,"ABNORMAL","NORMAL")</f>
        <v>NORMAL</v>
      </c>
      <c r="U877" t="str">
        <f>IF(Table1[Power_Consumed_kWh]&gt;$P$4383,"ABNORMAL","NORMAL")</f>
        <v>NORMAL</v>
      </c>
      <c r="V877">
        <f>(Table1[[#This Row],[Target_Production_t]]/8)*Table1[[#This Row],[Downtime_hr]]</f>
        <v>0.71756249999999999</v>
      </c>
    </row>
    <row r="878" spans="1:22" x14ac:dyDescent="0.25">
      <c r="A878" s="1">
        <v>45731</v>
      </c>
      <c r="B878" s="1" t="str">
        <f>TEXT(Table1[[#This Row],[Date]],"mm")</f>
        <v>03</v>
      </c>
      <c r="C878" t="s">
        <v>21</v>
      </c>
      <c r="D878" t="s">
        <v>20</v>
      </c>
      <c r="E878">
        <v>39.65</v>
      </c>
      <c r="F878">
        <v>6.89</v>
      </c>
      <c r="G878">
        <v>1.1100000000000001</v>
      </c>
      <c r="H878">
        <v>34.21</v>
      </c>
      <c r="I878">
        <v>33.47</v>
      </c>
      <c r="J878">
        <v>0.74</v>
      </c>
      <c r="K878">
        <v>97.84</v>
      </c>
      <c r="L878">
        <v>86.12</v>
      </c>
      <c r="M878">
        <v>91.51</v>
      </c>
      <c r="N878">
        <v>77.11</v>
      </c>
      <c r="O878">
        <v>51.53</v>
      </c>
      <c r="P878">
        <v>4020.42</v>
      </c>
      <c r="Q878" s="42">
        <f>Table1[[#This Row],[Steam_Consumed_t]]/Table1[[#This Row],[Production_t]]</f>
        <v>1.5062847120724934</v>
      </c>
      <c r="R878" s="37">
        <f>Table1[[#This Row],[Power_Consumed_kWh]]/Table1[[#This Row],[Production_t]]</f>
        <v>117.52177725811167</v>
      </c>
      <c r="S878" t="str">
        <f>IF(Table1[[#This Row],[Quality_pct]]&lt;96,"Below Spec","Ok")</f>
        <v>Ok</v>
      </c>
      <c r="T878" t="str">
        <f>IF(Table1[Steam_Consumed_t]&gt;$O$4383,"ABNORMAL","NORMAL")</f>
        <v>ABNORMAL</v>
      </c>
      <c r="U878" t="str">
        <f>IF(Table1[Power_Consumed_kWh]&gt;$P$4383,"ABNORMAL","NORMAL")</f>
        <v>NORMAL</v>
      </c>
      <c r="V878">
        <f>(Table1[[#This Row],[Target_Production_t]]/8)*Table1[[#This Row],[Downtime_hr]]</f>
        <v>5.5014375000000006</v>
      </c>
    </row>
    <row r="879" spans="1:22" x14ac:dyDescent="0.25">
      <c r="A879" s="1">
        <v>45731</v>
      </c>
      <c r="B879" s="1" t="str">
        <f>TEXT(Table1[[#This Row],[Date]],"mm")</f>
        <v>03</v>
      </c>
      <c r="C879" t="s">
        <v>22</v>
      </c>
      <c r="D879" t="s">
        <v>20</v>
      </c>
      <c r="E879">
        <v>37.56</v>
      </c>
      <c r="F879">
        <v>7.17</v>
      </c>
      <c r="G879">
        <v>0.83</v>
      </c>
      <c r="H879">
        <v>32.51</v>
      </c>
      <c r="I879">
        <v>31.33</v>
      </c>
      <c r="J879">
        <v>1.18</v>
      </c>
      <c r="K879">
        <v>96.36</v>
      </c>
      <c r="L879">
        <v>89.62</v>
      </c>
      <c r="M879">
        <v>88.36</v>
      </c>
      <c r="N879">
        <v>76.31</v>
      </c>
      <c r="O879">
        <v>37.159999999999997</v>
      </c>
      <c r="P879">
        <v>2953.99</v>
      </c>
      <c r="Q879" s="42">
        <f>Table1[[#This Row],[Steam_Consumed_t]]/Table1[[#This Row],[Production_t]]</f>
        <v>1.1430329129498615</v>
      </c>
      <c r="R879" s="37">
        <f>Table1[[#This Row],[Power_Consumed_kWh]]/Table1[[#This Row],[Production_t]]</f>
        <v>90.864041833282073</v>
      </c>
      <c r="S879" t="str">
        <f>IF(Table1[[#This Row],[Quality_pct]]&lt;96,"Below Spec","Ok")</f>
        <v>Ok</v>
      </c>
      <c r="T879" t="str">
        <f>IF(Table1[Steam_Consumed_t]&gt;$O$4383,"ABNORMAL","NORMAL")</f>
        <v>NORMAL</v>
      </c>
      <c r="U879" t="str">
        <f>IF(Table1[Power_Consumed_kWh]&gt;$P$4383,"ABNORMAL","NORMAL")</f>
        <v>NORMAL</v>
      </c>
      <c r="V879">
        <f>(Table1[[#This Row],[Target_Production_t]]/8)*Table1[[#This Row],[Downtime_hr]]</f>
        <v>3.8968500000000001</v>
      </c>
    </row>
    <row r="880" spans="1:22" x14ac:dyDescent="0.25">
      <c r="A880" s="1">
        <v>45731</v>
      </c>
      <c r="B880" s="1" t="str">
        <f>TEXT(Table1[[#This Row],[Date]],"mm")</f>
        <v>03</v>
      </c>
      <c r="C880" t="s">
        <v>17</v>
      </c>
      <c r="D880" t="s">
        <v>20</v>
      </c>
      <c r="E880">
        <v>43.82</v>
      </c>
      <c r="F880">
        <v>7.53</v>
      </c>
      <c r="G880">
        <v>0.47</v>
      </c>
      <c r="H880">
        <v>38.380000000000003</v>
      </c>
      <c r="I880">
        <v>36.89</v>
      </c>
      <c r="J880">
        <v>1.49</v>
      </c>
      <c r="K880">
        <v>96.12</v>
      </c>
      <c r="L880">
        <v>94.12</v>
      </c>
      <c r="M880">
        <v>93.52</v>
      </c>
      <c r="N880">
        <v>84.61</v>
      </c>
      <c r="O880">
        <v>34.1</v>
      </c>
      <c r="P880">
        <v>3178.31</v>
      </c>
      <c r="Q880" s="42">
        <f>Table1[[#This Row],[Steam_Consumed_t]]/Table1[[#This Row],[Production_t]]</f>
        <v>0.88848358520062531</v>
      </c>
      <c r="R880" s="37">
        <f>Table1[[#This Row],[Power_Consumed_kWh]]/Table1[[#This Row],[Production_t]]</f>
        <v>82.811620635747772</v>
      </c>
      <c r="S880" t="str">
        <f>IF(Table1[[#This Row],[Quality_pct]]&lt;96,"Below Spec","Ok")</f>
        <v>Ok</v>
      </c>
      <c r="T880" t="str">
        <f>IF(Table1[Steam_Consumed_t]&gt;$O$4383,"ABNORMAL","NORMAL")</f>
        <v>NORMAL</v>
      </c>
      <c r="U880" t="str">
        <f>IF(Table1[Power_Consumed_kWh]&gt;$P$4383,"ABNORMAL","NORMAL")</f>
        <v>NORMAL</v>
      </c>
      <c r="V880">
        <f>(Table1[[#This Row],[Target_Production_t]]/8)*Table1[[#This Row],[Downtime_hr]]</f>
        <v>2.5744249999999997</v>
      </c>
    </row>
    <row r="881" spans="1:22" x14ac:dyDescent="0.25">
      <c r="A881" s="1">
        <v>45731</v>
      </c>
      <c r="B881" s="1" t="str">
        <f>TEXT(Table1[[#This Row],[Date]],"mm")</f>
        <v>03</v>
      </c>
      <c r="C881" t="s">
        <v>23</v>
      </c>
      <c r="D881" t="s">
        <v>20</v>
      </c>
      <c r="E881">
        <v>45.91</v>
      </c>
      <c r="F881">
        <v>7.54</v>
      </c>
      <c r="G881">
        <v>0.46</v>
      </c>
      <c r="H881">
        <v>43.05</v>
      </c>
      <c r="I881">
        <v>42.86</v>
      </c>
      <c r="J881">
        <v>0.19</v>
      </c>
      <c r="K881">
        <v>99.56</v>
      </c>
      <c r="L881">
        <v>94.25</v>
      </c>
      <c r="M881">
        <v>98.16</v>
      </c>
      <c r="N881">
        <v>92.11</v>
      </c>
      <c r="O881">
        <v>3.99</v>
      </c>
      <c r="P881">
        <v>1840.05</v>
      </c>
      <c r="Q881" s="42">
        <f>Table1[[#This Row],[Steam_Consumed_t]]/Table1[[#This Row],[Production_t]]</f>
        <v>9.2682926829268306E-2</v>
      </c>
      <c r="R881" s="37">
        <f>Table1[[#This Row],[Power_Consumed_kWh]]/Table1[[#This Row],[Production_t]]</f>
        <v>42.742160278745644</v>
      </c>
      <c r="S881" t="str">
        <f>IF(Table1[[#This Row],[Quality_pct]]&lt;96,"Below Spec","Ok")</f>
        <v>Ok</v>
      </c>
      <c r="T881" t="str">
        <f>IF(Table1[Steam_Consumed_t]&gt;$O$4383,"ABNORMAL","NORMAL")</f>
        <v>NORMAL</v>
      </c>
      <c r="U881" t="str">
        <f>IF(Table1[Power_Consumed_kWh]&gt;$P$4383,"ABNORMAL","NORMAL")</f>
        <v>NORMAL</v>
      </c>
      <c r="V881">
        <f>(Table1[[#This Row],[Target_Production_t]]/8)*Table1[[#This Row],[Downtime_hr]]</f>
        <v>2.6398250000000001</v>
      </c>
    </row>
    <row r="882" spans="1:22" x14ac:dyDescent="0.25">
      <c r="A882" s="1">
        <v>45731</v>
      </c>
      <c r="B882" s="1" t="str">
        <f>TEXT(Table1[[#This Row],[Date]],"mm")</f>
        <v>03</v>
      </c>
      <c r="C882" t="s">
        <v>21</v>
      </c>
      <c r="D882" t="s">
        <v>18</v>
      </c>
      <c r="E882">
        <v>41.52</v>
      </c>
      <c r="F882">
        <v>7.55</v>
      </c>
      <c r="G882">
        <v>0.45</v>
      </c>
      <c r="H882">
        <v>38.04</v>
      </c>
      <c r="I882">
        <v>37.07</v>
      </c>
      <c r="J882">
        <v>0.98</v>
      </c>
      <c r="K882">
        <v>97.43</v>
      </c>
      <c r="L882">
        <v>94.38</v>
      </c>
      <c r="M882">
        <v>96.53</v>
      </c>
      <c r="N882">
        <v>88.76</v>
      </c>
      <c r="O882">
        <v>56.04</v>
      </c>
      <c r="P882">
        <v>4618.8599999999997</v>
      </c>
      <c r="Q882" s="42">
        <f>Table1[[#This Row],[Steam_Consumed_t]]/Table1[[#This Row],[Production_t]]</f>
        <v>1.473186119873817</v>
      </c>
      <c r="R882" s="37">
        <f>Table1[[#This Row],[Power_Consumed_kWh]]/Table1[[#This Row],[Production_t]]</f>
        <v>121.42113564668769</v>
      </c>
      <c r="S882" t="str">
        <f>IF(Table1[[#This Row],[Quality_pct]]&lt;96,"Below Spec","Ok")</f>
        <v>Ok</v>
      </c>
      <c r="T882" t="str">
        <f>IF(Table1[Steam_Consumed_t]&gt;$O$4383,"ABNORMAL","NORMAL")</f>
        <v>ABNORMAL</v>
      </c>
      <c r="U882" t="str">
        <f>IF(Table1[Power_Consumed_kWh]&gt;$P$4383,"ABNORMAL","NORMAL")</f>
        <v>ABNORMAL</v>
      </c>
      <c r="V882">
        <f>(Table1[[#This Row],[Target_Production_t]]/8)*Table1[[#This Row],[Downtime_hr]]</f>
        <v>2.3355000000000001</v>
      </c>
    </row>
    <row r="883" spans="1:22" x14ac:dyDescent="0.25">
      <c r="A883" s="1">
        <v>45731</v>
      </c>
      <c r="B883" s="1" t="str">
        <f>TEXT(Table1[[#This Row],[Date]],"mm")</f>
        <v>03</v>
      </c>
      <c r="C883" t="s">
        <v>17</v>
      </c>
      <c r="D883" t="s">
        <v>18</v>
      </c>
      <c r="E883">
        <v>45.89</v>
      </c>
      <c r="F883">
        <v>7.56</v>
      </c>
      <c r="G883">
        <v>0.44</v>
      </c>
      <c r="H883">
        <v>43.64</v>
      </c>
      <c r="I883">
        <v>43.33</v>
      </c>
      <c r="J883">
        <v>0.3</v>
      </c>
      <c r="K883">
        <v>99.31</v>
      </c>
      <c r="L883">
        <v>94.5</v>
      </c>
      <c r="M883">
        <v>94.02</v>
      </c>
      <c r="N883">
        <v>88.23</v>
      </c>
      <c r="O883">
        <v>38.11</v>
      </c>
      <c r="P883">
        <v>3685.97</v>
      </c>
      <c r="Q883" s="42">
        <f>Table1[[#This Row],[Steam_Consumed_t]]/Table1[[#This Row],[Production_t]]</f>
        <v>0.87328139321723186</v>
      </c>
      <c r="R883" s="37">
        <f>Table1[[#This Row],[Power_Consumed_kWh]]/Table1[[#This Row],[Production_t]]</f>
        <v>84.463107241063241</v>
      </c>
      <c r="S883" t="str">
        <f>IF(Table1[[#This Row],[Quality_pct]]&lt;96,"Below Spec","Ok")</f>
        <v>Ok</v>
      </c>
      <c r="T883" t="str">
        <f>IF(Table1[Steam_Consumed_t]&gt;$O$4383,"ABNORMAL","NORMAL")</f>
        <v>NORMAL</v>
      </c>
      <c r="U883" t="str">
        <f>IF(Table1[Power_Consumed_kWh]&gt;$P$4383,"ABNORMAL","NORMAL")</f>
        <v>NORMAL</v>
      </c>
      <c r="V883">
        <f>(Table1[[#This Row],[Target_Production_t]]/8)*Table1[[#This Row],[Downtime_hr]]</f>
        <v>2.5239500000000001</v>
      </c>
    </row>
    <row r="884" spans="1:22" x14ac:dyDescent="0.25">
      <c r="A884" s="1">
        <v>45731</v>
      </c>
      <c r="B884" s="1" t="str">
        <f>TEXT(Table1[[#This Row],[Date]],"mm")</f>
        <v>03</v>
      </c>
      <c r="C884" t="s">
        <v>17</v>
      </c>
      <c r="D884" t="s">
        <v>19</v>
      </c>
      <c r="E884">
        <v>45.2</v>
      </c>
      <c r="F884">
        <v>7.63</v>
      </c>
      <c r="G884">
        <v>0.37</v>
      </c>
      <c r="H884">
        <v>41.08</v>
      </c>
      <c r="I884">
        <v>39.14</v>
      </c>
      <c r="J884">
        <v>1.93</v>
      </c>
      <c r="K884">
        <v>95.29</v>
      </c>
      <c r="L884">
        <v>95.38</v>
      </c>
      <c r="M884">
        <v>100.03</v>
      </c>
      <c r="N884">
        <v>90.91</v>
      </c>
      <c r="O884">
        <v>34.18</v>
      </c>
      <c r="P884">
        <v>3263.68</v>
      </c>
      <c r="Q884" s="42">
        <f>Table1[[#This Row],[Steam_Consumed_t]]/Table1[[#This Row],[Production_t]]</f>
        <v>0.83203505355404095</v>
      </c>
      <c r="R884" s="37">
        <f>Table1[[#This Row],[Power_Consumed_kWh]]/Table1[[#This Row],[Production_t]]</f>
        <v>79.446932814021423</v>
      </c>
      <c r="S884" t="str">
        <f>IF(Table1[[#This Row],[Quality_pct]]&lt;96,"Below Spec","Ok")</f>
        <v>Below Spec</v>
      </c>
      <c r="T884" t="str">
        <f>IF(Table1[Steam_Consumed_t]&gt;$O$4383,"ABNORMAL","NORMAL")</f>
        <v>NORMAL</v>
      </c>
      <c r="U884" t="str">
        <f>IF(Table1[Power_Consumed_kWh]&gt;$P$4383,"ABNORMAL","NORMAL")</f>
        <v>NORMAL</v>
      </c>
      <c r="V884">
        <f>(Table1[[#This Row],[Target_Production_t]]/8)*Table1[[#This Row],[Downtime_hr]]</f>
        <v>2.0905</v>
      </c>
    </row>
    <row r="885" spans="1:22" x14ac:dyDescent="0.25">
      <c r="A885" s="1">
        <v>45731</v>
      </c>
      <c r="B885" s="1" t="str">
        <f>TEXT(Table1[[#This Row],[Date]],"mm")</f>
        <v>03</v>
      </c>
      <c r="C885" t="s">
        <v>23</v>
      </c>
      <c r="D885" t="s">
        <v>19</v>
      </c>
      <c r="E885">
        <v>47.35</v>
      </c>
      <c r="F885">
        <v>7.7</v>
      </c>
      <c r="G885">
        <v>0.3</v>
      </c>
      <c r="H885">
        <v>44.03</v>
      </c>
      <c r="I885">
        <v>43.42</v>
      </c>
      <c r="J885">
        <v>0.62</v>
      </c>
      <c r="K885">
        <v>98.6</v>
      </c>
      <c r="L885">
        <v>96.25</v>
      </c>
      <c r="M885">
        <v>96.65</v>
      </c>
      <c r="N885">
        <v>91.73</v>
      </c>
      <c r="O885">
        <v>6.78</v>
      </c>
      <c r="P885">
        <v>1919.76</v>
      </c>
      <c r="Q885" s="42">
        <f>Table1[[#This Row],[Steam_Consumed_t]]/Table1[[#This Row],[Production_t]]</f>
        <v>0.15398591869180106</v>
      </c>
      <c r="R885" s="37">
        <f>Table1[[#This Row],[Power_Consumed_kWh]]/Table1[[#This Row],[Production_t]]</f>
        <v>43.601181012945716</v>
      </c>
      <c r="S885" t="str">
        <f>IF(Table1[[#This Row],[Quality_pct]]&lt;96,"Below Spec","Ok")</f>
        <v>Ok</v>
      </c>
      <c r="T885" t="str">
        <f>IF(Table1[Steam_Consumed_t]&gt;$O$4383,"ABNORMAL","NORMAL")</f>
        <v>NORMAL</v>
      </c>
      <c r="U885" t="str">
        <f>IF(Table1[Power_Consumed_kWh]&gt;$P$4383,"ABNORMAL","NORMAL")</f>
        <v>NORMAL</v>
      </c>
      <c r="V885">
        <f>(Table1[[#This Row],[Target_Production_t]]/8)*Table1[[#This Row],[Downtime_hr]]</f>
        <v>1.775625</v>
      </c>
    </row>
    <row r="886" spans="1:22" x14ac:dyDescent="0.25">
      <c r="A886" s="1">
        <v>45731</v>
      </c>
      <c r="B886" s="1" t="str">
        <f>TEXT(Table1[[#This Row],[Date]],"mm")</f>
        <v>03</v>
      </c>
      <c r="C886" t="s">
        <v>22</v>
      </c>
      <c r="D886" t="s">
        <v>19</v>
      </c>
      <c r="E886">
        <v>38.74</v>
      </c>
      <c r="F886">
        <v>7.77</v>
      </c>
      <c r="G886">
        <v>0.23</v>
      </c>
      <c r="H886">
        <v>34.72</v>
      </c>
      <c r="I886">
        <v>33.979999999999997</v>
      </c>
      <c r="J886">
        <v>0.74</v>
      </c>
      <c r="K886">
        <v>97.87</v>
      </c>
      <c r="L886">
        <v>97.12</v>
      </c>
      <c r="M886">
        <v>97.2</v>
      </c>
      <c r="N886">
        <v>92.39</v>
      </c>
      <c r="O886">
        <v>38.03</v>
      </c>
      <c r="P886">
        <v>3155.4</v>
      </c>
      <c r="Q886" s="42">
        <f>Table1[[#This Row],[Steam_Consumed_t]]/Table1[[#This Row],[Production_t]]</f>
        <v>1.0953341013824887</v>
      </c>
      <c r="R886" s="37">
        <f>Table1[[#This Row],[Power_Consumed_kWh]]/Table1[[#This Row],[Production_t]]</f>
        <v>90.881336405529964</v>
      </c>
      <c r="S886" t="str">
        <f>IF(Table1[[#This Row],[Quality_pct]]&lt;96,"Below Spec","Ok")</f>
        <v>Ok</v>
      </c>
      <c r="T886" t="str">
        <f>IF(Table1[Steam_Consumed_t]&gt;$O$4383,"ABNORMAL","NORMAL")</f>
        <v>NORMAL</v>
      </c>
      <c r="U886" t="str">
        <f>IF(Table1[Power_Consumed_kWh]&gt;$P$4383,"ABNORMAL","NORMAL")</f>
        <v>NORMAL</v>
      </c>
      <c r="V886">
        <f>(Table1[[#This Row],[Target_Production_t]]/8)*Table1[[#This Row],[Downtime_hr]]</f>
        <v>1.1137750000000002</v>
      </c>
    </row>
    <row r="887" spans="1:22" x14ac:dyDescent="0.25">
      <c r="A887" s="1">
        <v>45731</v>
      </c>
      <c r="B887" s="1" t="str">
        <f>TEXT(Table1[[#This Row],[Date]],"mm")</f>
        <v>03</v>
      </c>
      <c r="C887" t="s">
        <v>21</v>
      </c>
      <c r="D887" t="s">
        <v>19</v>
      </c>
      <c r="E887">
        <v>40.89</v>
      </c>
      <c r="F887">
        <v>7.78</v>
      </c>
      <c r="G887">
        <v>0.22</v>
      </c>
      <c r="H887">
        <v>35.619999999999997</v>
      </c>
      <c r="I887">
        <v>35.4</v>
      </c>
      <c r="J887">
        <v>0.22</v>
      </c>
      <c r="K887">
        <v>99.39</v>
      </c>
      <c r="L887">
        <v>97.25</v>
      </c>
      <c r="M887">
        <v>99.6</v>
      </c>
      <c r="N887">
        <v>96.27</v>
      </c>
      <c r="O887">
        <v>51.58</v>
      </c>
      <c r="P887">
        <v>4177.3500000000004</v>
      </c>
      <c r="Q887" s="42">
        <f>Table1[[#This Row],[Steam_Consumed_t]]/Table1[[#This Row],[Production_t]]</f>
        <v>1.4480628860190905</v>
      </c>
      <c r="R887" s="37">
        <f>Table1[[#This Row],[Power_Consumed_kWh]]/Table1[[#This Row],[Production_t]]</f>
        <v>117.27540707467716</v>
      </c>
      <c r="S887" t="str">
        <f>IF(Table1[[#This Row],[Quality_pct]]&lt;96,"Below Spec","Ok")</f>
        <v>Ok</v>
      </c>
      <c r="T887" t="str">
        <f>IF(Table1[Steam_Consumed_t]&gt;$O$4383,"ABNORMAL","NORMAL")</f>
        <v>ABNORMAL</v>
      </c>
      <c r="U887" t="str">
        <f>IF(Table1[Power_Consumed_kWh]&gt;$P$4383,"ABNORMAL","NORMAL")</f>
        <v>NORMAL</v>
      </c>
      <c r="V887">
        <f>(Table1[[#This Row],[Target_Production_t]]/8)*Table1[[#This Row],[Downtime_hr]]</f>
        <v>1.1244750000000001</v>
      </c>
    </row>
    <row r="888" spans="1:22" x14ac:dyDescent="0.25">
      <c r="A888" s="1">
        <v>45731</v>
      </c>
      <c r="B888" s="1" t="str">
        <f>TEXT(Table1[[#This Row],[Date]],"mm")</f>
        <v>03</v>
      </c>
      <c r="C888" t="s">
        <v>22</v>
      </c>
      <c r="D888" t="s">
        <v>18</v>
      </c>
      <c r="E888">
        <v>39.33</v>
      </c>
      <c r="F888">
        <v>7.82</v>
      </c>
      <c r="G888">
        <v>0.18</v>
      </c>
      <c r="H888">
        <v>33.28</v>
      </c>
      <c r="I888">
        <v>32.56</v>
      </c>
      <c r="J888">
        <v>0.72</v>
      </c>
      <c r="K888">
        <v>97.85</v>
      </c>
      <c r="L888">
        <v>97.75</v>
      </c>
      <c r="M888">
        <v>96.27</v>
      </c>
      <c r="N888">
        <v>92.09</v>
      </c>
      <c r="O888">
        <v>37.33</v>
      </c>
      <c r="P888">
        <v>3223.15</v>
      </c>
      <c r="Q888" s="42">
        <f>Table1[[#This Row],[Steam_Consumed_t]]/Table1[[#This Row],[Production_t]]</f>
        <v>1.1216947115384615</v>
      </c>
      <c r="R888" s="37">
        <f>Table1[[#This Row],[Power_Consumed_kWh]]/Table1[[#This Row],[Production_t]]</f>
        <v>96.849459134615387</v>
      </c>
      <c r="S888" t="str">
        <f>IF(Table1[[#This Row],[Quality_pct]]&lt;96,"Below Spec","Ok")</f>
        <v>Ok</v>
      </c>
      <c r="T888" t="str">
        <f>IF(Table1[Steam_Consumed_t]&gt;$O$4383,"ABNORMAL","NORMAL")</f>
        <v>NORMAL</v>
      </c>
      <c r="U888" t="str">
        <f>IF(Table1[Power_Consumed_kWh]&gt;$P$4383,"ABNORMAL","NORMAL")</f>
        <v>NORMAL</v>
      </c>
      <c r="V888">
        <f>(Table1[[#This Row],[Target_Production_t]]/8)*Table1[[#This Row],[Downtime_hr]]</f>
        <v>0.88492499999999996</v>
      </c>
    </row>
    <row r="889" spans="1:22" x14ac:dyDescent="0.25">
      <c r="A889" s="1">
        <v>45731</v>
      </c>
      <c r="B889" s="1" t="str">
        <f>TEXT(Table1[[#This Row],[Date]],"mm")</f>
        <v>03</v>
      </c>
      <c r="C889" t="s">
        <v>23</v>
      </c>
      <c r="D889" t="s">
        <v>18</v>
      </c>
      <c r="E889">
        <v>48.07</v>
      </c>
      <c r="F889">
        <v>7.91</v>
      </c>
      <c r="G889">
        <v>0.09</v>
      </c>
      <c r="H889">
        <v>48.3</v>
      </c>
      <c r="I889">
        <v>47.83</v>
      </c>
      <c r="J889">
        <v>0.47</v>
      </c>
      <c r="K889">
        <v>99.03</v>
      </c>
      <c r="L889">
        <v>98.88</v>
      </c>
      <c r="M889">
        <v>98.46</v>
      </c>
      <c r="N889">
        <v>96.41</v>
      </c>
      <c r="O889">
        <v>6.52</v>
      </c>
      <c r="P889">
        <v>2029.56</v>
      </c>
      <c r="Q889" s="42">
        <f>Table1[[#This Row],[Steam_Consumed_t]]/Table1[[#This Row],[Production_t]]</f>
        <v>0.1349896480331263</v>
      </c>
      <c r="R889" s="37">
        <f>Table1[[#This Row],[Power_Consumed_kWh]]/Table1[[#This Row],[Production_t]]</f>
        <v>42.019875776397519</v>
      </c>
      <c r="S889" t="str">
        <f>IF(Table1[[#This Row],[Quality_pct]]&lt;96,"Below Spec","Ok")</f>
        <v>Ok</v>
      </c>
      <c r="T889" t="str">
        <f>IF(Table1[Steam_Consumed_t]&gt;$O$4383,"ABNORMAL","NORMAL")</f>
        <v>NORMAL</v>
      </c>
      <c r="U889" t="str">
        <f>IF(Table1[Power_Consumed_kWh]&gt;$P$4383,"ABNORMAL","NORMAL")</f>
        <v>NORMAL</v>
      </c>
      <c r="V889">
        <f>(Table1[[#This Row],[Target_Production_t]]/8)*Table1[[#This Row],[Downtime_hr]]</f>
        <v>0.54078749999999998</v>
      </c>
    </row>
    <row r="890" spans="1:22" x14ac:dyDescent="0.25">
      <c r="A890" s="1">
        <v>45732</v>
      </c>
      <c r="B890" s="1" t="str">
        <f>TEXT(Table1[[#This Row],[Date]],"mm")</f>
        <v>03</v>
      </c>
      <c r="C890" t="s">
        <v>21</v>
      </c>
      <c r="D890" t="s">
        <v>20</v>
      </c>
      <c r="E890">
        <v>38.36</v>
      </c>
      <c r="F890">
        <v>7.03</v>
      </c>
      <c r="G890">
        <v>0.97</v>
      </c>
      <c r="H890">
        <v>31.49</v>
      </c>
      <c r="I890">
        <v>30.9</v>
      </c>
      <c r="J890">
        <v>0.59</v>
      </c>
      <c r="K890">
        <v>98.12</v>
      </c>
      <c r="L890">
        <v>87.88</v>
      </c>
      <c r="M890">
        <v>98.49</v>
      </c>
      <c r="N890">
        <v>84.92</v>
      </c>
      <c r="O890">
        <v>45.25</v>
      </c>
      <c r="P890">
        <v>3679.78</v>
      </c>
      <c r="Q890" s="42">
        <f>Table1[[#This Row],[Steam_Consumed_t]]/Table1[[#This Row],[Production_t]]</f>
        <v>1.4369641155922517</v>
      </c>
      <c r="R890" s="37">
        <f>Table1[[#This Row],[Power_Consumed_kWh]]/Table1[[#This Row],[Production_t]]</f>
        <v>116.85550968561449</v>
      </c>
      <c r="S890" t="str">
        <f>IF(Table1[[#This Row],[Quality_pct]]&lt;96,"Below Spec","Ok")</f>
        <v>Ok</v>
      </c>
      <c r="T890" t="str">
        <f>IF(Table1[Steam_Consumed_t]&gt;$O$4383,"ABNORMAL","NORMAL")</f>
        <v>NORMAL</v>
      </c>
      <c r="U890" t="str">
        <f>IF(Table1[Power_Consumed_kWh]&gt;$P$4383,"ABNORMAL","NORMAL")</f>
        <v>NORMAL</v>
      </c>
      <c r="V890">
        <f>(Table1[[#This Row],[Target_Production_t]]/8)*Table1[[#This Row],[Downtime_hr]]</f>
        <v>4.6511499999999995</v>
      </c>
    </row>
    <row r="891" spans="1:22" x14ac:dyDescent="0.25">
      <c r="A891" s="1">
        <v>45732</v>
      </c>
      <c r="B891" s="1" t="str">
        <f>TEXT(Table1[[#This Row],[Date]],"mm")</f>
        <v>03</v>
      </c>
      <c r="C891" t="s">
        <v>17</v>
      </c>
      <c r="D891" t="s">
        <v>18</v>
      </c>
      <c r="E891">
        <v>44.4</v>
      </c>
      <c r="F891">
        <v>7.33</v>
      </c>
      <c r="G891">
        <v>0.67</v>
      </c>
      <c r="H891">
        <v>35.74</v>
      </c>
      <c r="I891">
        <v>34.89</v>
      </c>
      <c r="J891">
        <v>0.85</v>
      </c>
      <c r="K891">
        <v>97.61</v>
      </c>
      <c r="L891">
        <v>91.62</v>
      </c>
      <c r="M891">
        <v>100.72</v>
      </c>
      <c r="N891">
        <v>90.08</v>
      </c>
      <c r="O891">
        <v>29.99</v>
      </c>
      <c r="P891">
        <v>2972.44</v>
      </c>
      <c r="Q891" s="42">
        <f>Table1[[#This Row],[Steam_Consumed_t]]/Table1[[#This Row],[Production_t]]</f>
        <v>0.83911583659764966</v>
      </c>
      <c r="R891" s="37">
        <f>Table1[[#This Row],[Power_Consumed_kWh]]/Table1[[#This Row],[Production_t]]</f>
        <v>83.16843872411863</v>
      </c>
      <c r="S891" t="str">
        <f>IF(Table1[[#This Row],[Quality_pct]]&lt;96,"Below Spec","Ok")</f>
        <v>Ok</v>
      </c>
      <c r="T891" t="str">
        <f>IF(Table1[Steam_Consumed_t]&gt;$O$4383,"ABNORMAL","NORMAL")</f>
        <v>NORMAL</v>
      </c>
      <c r="U891" t="str">
        <f>IF(Table1[Power_Consumed_kWh]&gt;$P$4383,"ABNORMAL","NORMAL")</f>
        <v>NORMAL</v>
      </c>
      <c r="V891">
        <f>(Table1[[#This Row],[Target_Production_t]]/8)*Table1[[#This Row],[Downtime_hr]]</f>
        <v>3.7185000000000001</v>
      </c>
    </row>
    <row r="892" spans="1:22" x14ac:dyDescent="0.25">
      <c r="A892" s="1">
        <v>45732</v>
      </c>
      <c r="B892" s="1" t="str">
        <f>TEXT(Table1[[#This Row],[Date]],"mm")</f>
        <v>03</v>
      </c>
      <c r="C892" t="s">
        <v>23</v>
      </c>
      <c r="D892" t="s">
        <v>18</v>
      </c>
      <c r="E892">
        <v>46.51</v>
      </c>
      <c r="F892">
        <v>7.43</v>
      </c>
      <c r="G892">
        <v>0.56999999999999995</v>
      </c>
      <c r="H892">
        <v>39.700000000000003</v>
      </c>
      <c r="I892">
        <v>39.450000000000003</v>
      </c>
      <c r="J892">
        <v>0.25</v>
      </c>
      <c r="K892">
        <v>99.37</v>
      </c>
      <c r="L892">
        <v>92.88</v>
      </c>
      <c r="M892">
        <v>94.64</v>
      </c>
      <c r="N892">
        <v>87.35</v>
      </c>
      <c r="O892">
        <v>5</v>
      </c>
      <c r="P892">
        <v>1681.64</v>
      </c>
      <c r="Q892" s="42">
        <f>Table1[[#This Row],[Steam_Consumed_t]]/Table1[[#This Row],[Production_t]]</f>
        <v>0.12594458438287154</v>
      </c>
      <c r="R892" s="37">
        <f>Table1[[#This Row],[Power_Consumed_kWh]]/Table1[[#This Row],[Production_t]]</f>
        <v>42.358690176322419</v>
      </c>
      <c r="S892" t="str">
        <f>IF(Table1[[#This Row],[Quality_pct]]&lt;96,"Below Spec","Ok")</f>
        <v>Ok</v>
      </c>
      <c r="T892" t="str">
        <f>IF(Table1[Steam_Consumed_t]&gt;$O$4383,"ABNORMAL","NORMAL")</f>
        <v>NORMAL</v>
      </c>
      <c r="U892" t="str">
        <f>IF(Table1[Power_Consumed_kWh]&gt;$P$4383,"ABNORMAL","NORMAL")</f>
        <v>NORMAL</v>
      </c>
      <c r="V892">
        <f>(Table1[[#This Row],[Target_Production_t]]/8)*Table1[[#This Row],[Downtime_hr]]</f>
        <v>3.3138374999999995</v>
      </c>
    </row>
    <row r="893" spans="1:22" x14ac:dyDescent="0.25">
      <c r="A893" s="1">
        <v>45732</v>
      </c>
      <c r="B893" s="1" t="str">
        <f>TEXT(Table1[[#This Row],[Date]],"mm")</f>
        <v>03</v>
      </c>
      <c r="C893" t="s">
        <v>22</v>
      </c>
      <c r="D893" t="s">
        <v>18</v>
      </c>
      <c r="E893">
        <v>38.06</v>
      </c>
      <c r="F893">
        <v>7.46</v>
      </c>
      <c r="G893">
        <v>0.54</v>
      </c>
      <c r="H893">
        <v>30.77</v>
      </c>
      <c r="I893">
        <v>30.14</v>
      </c>
      <c r="J893">
        <v>0.63</v>
      </c>
      <c r="K893">
        <v>97.94</v>
      </c>
      <c r="L893">
        <v>93.25</v>
      </c>
      <c r="M893">
        <v>91.49</v>
      </c>
      <c r="N893">
        <v>83.56</v>
      </c>
      <c r="O893">
        <v>34.57</v>
      </c>
      <c r="P893">
        <v>2892.87</v>
      </c>
      <c r="Q893" s="42">
        <f>Table1[[#This Row],[Steam_Consumed_t]]/Table1[[#This Row],[Production_t]]</f>
        <v>1.1234969125771856</v>
      </c>
      <c r="R893" s="37">
        <f>Table1[[#This Row],[Power_Consumed_kWh]]/Table1[[#This Row],[Production_t]]</f>
        <v>94.015924601884947</v>
      </c>
      <c r="S893" t="str">
        <f>IF(Table1[[#This Row],[Quality_pct]]&lt;96,"Below Spec","Ok")</f>
        <v>Ok</v>
      </c>
      <c r="T893" t="str">
        <f>IF(Table1[Steam_Consumed_t]&gt;$O$4383,"ABNORMAL","NORMAL")</f>
        <v>NORMAL</v>
      </c>
      <c r="U893" t="str">
        <f>IF(Table1[Power_Consumed_kWh]&gt;$P$4383,"ABNORMAL","NORMAL")</f>
        <v>NORMAL</v>
      </c>
      <c r="V893">
        <f>(Table1[[#This Row],[Target_Production_t]]/8)*Table1[[#This Row],[Downtime_hr]]</f>
        <v>2.5690500000000003</v>
      </c>
    </row>
    <row r="894" spans="1:22" x14ac:dyDescent="0.25">
      <c r="A894" s="1">
        <v>45732</v>
      </c>
      <c r="B894" s="1" t="str">
        <f>TEXT(Table1[[#This Row],[Date]],"mm")</f>
        <v>03</v>
      </c>
      <c r="C894" t="s">
        <v>17</v>
      </c>
      <c r="D894" t="s">
        <v>19</v>
      </c>
      <c r="E894">
        <v>43.73</v>
      </c>
      <c r="F894">
        <v>7.52</v>
      </c>
      <c r="G894">
        <v>0.48</v>
      </c>
      <c r="H894">
        <v>38.07</v>
      </c>
      <c r="I894">
        <v>37.4</v>
      </c>
      <c r="J894">
        <v>0.67</v>
      </c>
      <c r="K894">
        <v>98.25</v>
      </c>
      <c r="L894">
        <v>94</v>
      </c>
      <c r="M894">
        <v>92.92</v>
      </c>
      <c r="N894">
        <v>85.82</v>
      </c>
      <c r="O894">
        <v>31</v>
      </c>
      <c r="P894">
        <v>3025.13</v>
      </c>
      <c r="Q894" s="42">
        <f>Table1[[#This Row],[Steam_Consumed_t]]/Table1[[#This Row],[Production_t]]</f>
        <v>0.8142894667717363</v>
      </c>
      <c r="R894" s="37">
        <f>Table1[[#This Row],[Power_Consumed_kWh]]/Table1[[#This Row],[Production_t]]</f>
        <v>79.462306277909121</v>
      </c>
      <c r="S894" t="str">
        <f>IF(Table1[[#This Row],[Quality_pct]]&lt;96,"Below Spec","Ok")</f>
        <v>Ok</v>
      </c>
      <c r="T894" t="str">
        <f>IF(Table1[Steam_Consumed_t]&gt;$O$4383,"ABNORMAL","NORMAL")</f>
        <v>NORMAL</v>
      </c>
      <c r="U894" t="str">
        <f>IF(Table1[Power_Consumed_kWh]&gt;$P$4383,"ABNORMAL","NORMAL")</f>
        <v>NORMAL</v>
      </c>
      <c r="V894">
        <f>(Table1[[#This Row],[Target_Production_t]]/8)*Table1[[#This Row],[Downtime_hr]]</f>
        <v>2.6237999999999997</v>
      </c>
    </row>
    <row r="895" spans="1:22" x14ac:dyDescent="0.25">
      <c r="A895" s="1">
        <v>45732</v>
      </c>
      <c r="B895" s="1" t="str">
        <f>TEXT(Table1[[#This Row],[Date]],"mm")</f>
        <v>03</v>
      </c>
      <c r="C895" t="s">
        <v>21</v>
      </c>
      <c r="D895" t="s">
        <v>19</v>
      </c>
      <c r="E895">
        <v>39.57</v>
      </c>
      <c r="F895">
        <v>7.52</v>
      </c>
      <c r="G895">
        <v>0.48</v>
      </c>
      <c r="H895">
        <v>34.29</v>
      </c>
      <c r="I895">
        <v>33.380000000000003</v>
      </c>
      <c r="J895">
        <v>0.91</v>
      </c>
      <c r="K895">
        <v>97.35</v>
      </c>
      <c r="L895">
        <v>94</v>
      </c>
      <c r="M895">
        <v>98.12</v>
      </c>
      <c r="N895">
        <v>89.79</v>
      </c>
      <c r="O895">
        <v>48.16</v>
      </c>
      <c r="P895">
        <v>3956.37</v>
      </c>
      <c r="Q895" s="42">
        <f>Table1[[#This Row],[Steam_Consumed_t]]/Table1[[#This Row],[Production_t]]</f>
        <v>1.4044911052785067</v>
      </c>
      <c r="R895" s="37">
        <f>Table1[[#This Row],[Power_Consumed_kWh]]/Table1[[#This Row],[Production_t]]</f>
        <v>115.37970253718285</v>
      </c>
      <c r="S895" t="str">
        <f>IF(Table1[[#This Row],[Quality_pct]]&lt;96,"Below Spec","Ok")</f>
        <v>Ok</v>
      </c>
      <c r="T895" t="str">
        <f>IF(Table1[Steam_Consumed_t]&gt;$O$4383,"ABNORMAL","NORMAL")</f>
        <v>NORMAL</v>
      </c>
      <c r="U895" t="str">
        <f>IF(Table1[Power_Consumed_kWh]&gt;$P$4383,"ABNORMAL","NORMAL")</f>
        <v>NORMAL</v>
      </c>
      <c r="V895">
        <f>(Table1[[#This Row],[Target_Production_t]]/8)*Table1[[#This Row],[Downtime_hr]]</f>
        <v>2.3742000000000001</v>
      </c>
    </row>
    <row r="896" spans="1:22" x14ac:dyDescent="0.25">
      <c r="A896" s="1">
        <v>45732</v>
      </c>
      <c r="B896" s="1" t="str">
        <f>TEXT(Table1[[#This Row],[Date]],"mm")</f>
        <v>03</v>
      </c>
      <c r="C896" t="s">
        <v>17</v>
      </c>
      <c r="D896" t="s">
        <v>20</v>
      </c>
      <c r="E896">
        <v>42.4</v>
      </c>
      <c r="F896">
        <v>7.55</v>
      </c>
      <c r="G896">
        <v>0.45</v>
      </c>
      <c r="H896">
        <v>38.44</v>
      </c>
      <c r="I896">
        <v>37.549999999999997</v>
      </c>
      <c r="J896">
        <v>0.89</v>
      </c>
      <c r="K896">
        <v>97.68</v>
      </c>
      <c r="L896">
        <v>94.38</v>
      </c>
      <c r="M896">
        <v>94.94</v>
      </c>
      <c r="N896">
        <v>87.52</v>
      </c>
      <c r="O896">
        <v>32.590000000000003</v>
      </c>
      <c r="P896">
        <v>3060.14</v>
      </c>
      <c r="Q896" s="42">
        <f>Table1[[#This Row],[Steam_Consumed_t]]/Table1[[#This Row],[Production_t]]</f>
        <v>0.84781477627471402</v>
      </c>
      <c r="R896" s="37">
        <f>Table1[[#This Row],[Power_Consumed_kWh]]/Table1[[#This Row],[Production_t]]</f>
        <v>79.608220603537987</v>
      </c>
      <c r="S896" t="str">
        <f>IF(Table1[[#This Row],[Quality_pct]]&lt;96,"Below Spec","Ok")</f>
        <v>Ok</v>
      </c>
      <c r="T896" t="str">
        <f>IF(Table1[Steam_Consumed_t]&gt;$O$4383,"ABNORMAL","NORMAL")</f>
        <v>NORMAL</v>
      </c>
      <c r="U896" t="str">
        <f>IF(Table1[Power_Consumed_kWh]&gt;$P$4383,"ABNORMAL","NORMAL")</f>
        <v>NORMAL</v>
      </c>
      <c r="V896">
        <f>(Table1[[#This Row],[Target_Production_t]]/8)*Table1[[#This Row],[Downtime_hr]]</f>
        <v>2.3849999999999998</v>
      </c>
    </row>
    <row r="897" spans="1:22" x14ac:dyDescent="0.25">
      <c r="A897" s="1">
        <v>45732</v>
      </c>
      <c r="B897" s="1" t="str">
        <f>TEXT(Table1[[#This Row],[Date]],"mm")</f>
        <v>03</v>
      </c>
      <c r="C897" t="s">
        <v>22</v>
      </c>
      <c r="D897" t="s">
        <v>19</v>
      </c>
      <c r="E897">
        <v>37.479999999999997</v>
      </c>
      <c r="F897">
        <v>7.63</v>
      </c>
      <c r="G897">
        <v>0.37</v>
      </c>
      <c r="H897">
        <v>34.520000000000003</v>
      </c>
      <c r="I897">
        <v>33.07</v>
      </c>
      <c r="J897">
        <v>1.45</v>
      </c>
      <c r="K897">
        <v>95.8</v>
      </c>
      <c r="L897">
        <v>95.38</v>
      </c>
      <c r="M897">
        <v>89.85</v>
      </c>
      <c r="N897">
        <v>82.1</v>
      </c>
      <c r="O897">
        <v>38.69</v>
      </c>
      <c r="P897">
        <v>3354.31</v>
      </c>
      <c r="Q897" s="42">
        <f>Table1[[#This Row],[Steam_Consumed_t]]/Table1[[#This Row],[Production_t]]</f>
        <v>1.1207995365005792</v>
      </c>
      <c r="R897" s="37">
        <f>Table1[[#This Row],[Power_Consumed_kWh]]/Table1[[#This Row],[Production_t]]</f>
        <v>97.170046349942055</v>
      </c>
      <c r="S897" t="str">
        <f>IF(Table1[[#This Row],[Quality_pct]]&lt;96,"Below Spec","Ok")</f>
        <v>Below Spec</v>
      </c>
      <c r="T897" t="str">
        <f>IF(Table1[Steam_Consumed_t]&gt;$O$4383,"ABNORMAL","NORMAL")</f>
        <v>NORMAL</v>
      </c>
      <c r="U897" t="str">
        <f>IF(Table1[Power_Consumed_kWh]&gt;$P$4383,"ABNORMAL","NORMAL")</f>
        <v>NORMAL</v>
      </c>
      <c r="V897">
        <f>(Table1[[#This Row],[Target_Production_t]]/8)*Table1[[#This Row],[Downtime_hr]]</f>
        <v>1.7334499999999999</v>
      </c>
    </row>
    <row r="898" spans="1:22" x14ac:dyDescent="0.25">
      <c r="A898" s="1">
        <v>45732</v>
      </c>
      <c r="B898" s="1" t="str">
        <f>TEXT(Table1[[#This Row],[Date]],"mm")</f>
        <v>03</v>
      </c>
      <c r="C898" t="s">
        <v>22</v>
      </c>
      <c r="D898" t="s">
        <v>20</v>
      </c>
      <c r="E898">
        <v>36.340000000000003</v>
      </c>
      <c r="F898">
        <v>7.63</v>
      </c>
      <c r="G898">
        <v>0.37</v>
      </c>
      <c r="H898">
        <v>30.39</v>
      </c>
      <c r="I898">
        <v>29.71</v>
      </c>
      <c r="J898">
        <v>0.69</v>
      </c>
      <c r="K898">
        <v>97.74</v>
      </c>
      <c r="L898">
        <v>95.38</v>
      </c>
      <c r="M898">
        <v>91.27</v>
      </c>
      <c r="N898">
        <v>85.08</v>
      </c>
      <c r="O898">
        <v>34.46</v>
      </c>
      <c r="P898">
        <v>3026.53</v>
      </c>
      <c r="Q898" s="42">
        <f>Table1[[#This Row],[Steam_Consumed_t]]/Table1[[#This Row],[Production_t]]</f>
        <v>1.13392563343205</v>
      </c>
      <c r="R898" s="37">
        <f>Table1[[#This Row],[Power_Consumed_kWh]]/Table1[[#This Row],[Production_t]]</f>
        <v>99.589667653833502</v>
      </c>
      <c r="S898" t="str">
        <f>IF(Table1[[#This Row],[Quality_pct]]&lt;96,"Below Spec","Ok")</f>
        <v>Ok</v>
      </c>
      <c r="T898" t="str">
        <f>IF(Table1[Steam_Consumed_t]&gt;$O$4383,"ABNORMAL","NORMAL")</f>
        <v>NORMAL</v>
      </c>
      <c r="U898" t="str">
        <f>IF(Table1[Power_Consumed_kWh]&gt;$P$4383,"ABNORMAL","NORMAL")</f>
        <v>NORMAL</v>
      </c>
      <c r="V898">
        <f>(Table1[[#This Row],[Target_Production_t]]/8)*Table1[[#This Row],[Downtime_hr]]</f>
        <v>1.6807250000000002</v>
      </c>
    </row>
    <row r="899" spans="1:22" x14ac:dyDescent="0.25">
      <c r="A899" s="1">
        <v>45732</v>
      </c>
      <c r="B899" s="1" t="str">
        <f>TEXT(Table1[[#This Row],[Date]],"mm")</f>
        <v>03</v>
      </c>
      <c r="C899" t="s">
        <v>23</v>
      </c>
      <c r="D899" t="s">
        <v>20</v>
      </c>
      <c r="E899">
        <v>44.42</v>
      </c>
      <c r="F899">
        <v>7.71</v>
      </c>
      <c r="G899">
        <v>0.28999999999999998</v>
      </c>
      <c r="H899">
        <v>39.6</v>
      </c>
      <c r="I899">
        <v>39.07</v>
      </c>
      <c r="J899">
        <v>0.53</v>
      </c>
      <c r="K899">
        <v>98.67</v>
      </c>
      <c r="L899">
        <v>96.38</v>
      </c>
      <c r="M899">
        <v>95.16</v>
      </c>
      <c r="N899">
        <v>90.49</v>
      </c>
      <c r="O899">
        <v>5.33</v>
      </c>
      <c r="P899">
        <v>1601.68</v>
      </c>
      <c r="Q899" s="42">
        <f>Table1[[#This Row],[Steam_Consumed_t]]/Table1[[#This Row],[Production_t]]</f>
        <v>0.1345959595959596</v>
      </c>
      <c r="R899" s="37">
        <f>Table1[[#This Row],[Power_Consumed_kWh]]/Table1[[#This Row],[Production_t]]</f>
        <v>40.446464646464648</v>
      </c>
      <c r="S899" t="str">
        <f>IF(Table1[[#This Row],[Quality_pct]]&lt;96,"Below Spec","Ok")</f>
        <v>Ok</v>
      </c>
      <c r="T899" t="str">
        <f>IF(Table1[Steam_Consumed_t]&gt;$O$4383,"ABNORMAL","NORMAL")</f>
        <v>NORMAL</v>
      </c>
      <c r="U899" t="str">
        <f>IF(Table1[Power_Consumed_kWh]&gt;$P$4383,"ABNORMAL","NORMAL")</f>
        <v>NORMAL</v>
      </c>
      <c r="V899">
        <f>(Table1[[#This Row],[Target_Production_t]]/8)*Table1[[#This Row],[Downtime_hr]]</f>
        <v>1.610225</v>
      </c>
    </row>
    <row r="900" spans="1:22" x14ac:dyDescent="0.25">
      <c r="A900" s="1">
        <v>45732</v>
      </c>
      <c r="B900" s="1" t="str">
        <f>TEXT(Table1[[#This Row],[Date]],"mm")</f>
        <v>03</v>
      </c>
      <c r="C900" t="s">
        <v>21</v>
      </c>
      <c r="D900" t="s">
        <v>18</v>
      </c>
      <c r="E900">
        <v>40.17</v>
      </c>
      <c r="F900">
        <v>7.76</v>
      </c>
      <c r="G900">
        <v>0.24</v>
      </c>
      <c r="H900">
        <v>40.78</v>
      </c>
      <c r="I900">
        <v>39.92</v>
      </c>
      <c r="J900">
        <v>0.86</v>
      </c>
      <c r="K900">
        <v>97.89</v>
      </c>
      <c r="L900">
        <v>97</v>
      </c>
      <c r="M900">
        <v>101.06</v>
      </c>
      <c r="N900">
        <v>95.96</v>
      </c>
      <c r="O900">
        <v>59.22</v>
      </c>
      <c r="P900">
        <v>4935.17</v>
      </c>
      <c r="Q900" s="42">
        <f>Table1[[#This Row],[Steam_Consumed_t]]/Table1[[#This Row],[Production_t]]</f>
        <v>1.4521824423737126</v>
      </c>
      <c r="R900" s="37">
        <f>Table1[[#This Row],[Power_Consumed_kWh]]/Table1[[#This Row],[Production_t]]</f>
        <v>121.01937224129475</v>
      </c>
      <c r="S900" t="str">
        <f>IF(Table1[[#This Row],[Quality_pct]]&lt;96,"Below Spec","Ok")</f>
        <v>Ok</v>
      </c>
      <c r="T900" t="str">
        <f>IF(Table1[Steam_Consumed_t]&gt;$O$4383,"ABNORMAL","NORMAL")</f>
        <v>ABNORMAL</v>
      </c>
      <c r="U900" t="str">
        <f>IF(Table1[Power_Consumed_kWh]&gt;$P$4383,"ABNORMAL","NORMAL")</f>
        <v>ABNORMAL</v>
      </c>
      <c r="V900">
        <f>(Table1[[#This Row],[Target_Production_t]]/8)*Table1[[#This Row],[Downtime_hr]]</f>
        <v>1.2051000000000001</v>
      </c>
    </row>
    <row r="901" spans="1:22" x14ac:dyDescent="0.25">
      <c r="A901" s="1">
        <v>45732</v>
      </c>
      <c r="B901" s="1" t="str">
        <f>TEXT(Table1[[#This Row],[Date]],"mm")</f>
        <v>03</v>
      </c>
      <c r="C901" t="s">
        <v>23</v>
      </c>
      <c r="D901" t="s">
        <v>19</v>
      </c>
      <c r="E901">
        <v>45.81</v>
      </c>
      <c r="F901">
        <v>7.78</v>
      </c>
      <c r="G901">
        <v>0.22</v>
      </c>
      <c r="H901">
        <v>41.96</v>
      </c>
      <c r="I901">
        <v>41.47</v>
      </c>
      <c r="J901">
        <v>0.5</v>
      </c>
      <c r="K901">
        <v>98.81</v>
      </c>
      <c r="L901">
        <v>97.25</v>
      </c>
      <c r="M901">
        <v>95.19</v>
      </c>
      <c r="N901">
        <v>91.47</v>
      </c>
      <c r="O901">
        <v>5.41</v>
      </c>
      <c r="P901">
        <v>1715.78</v>
      </c>
      <c r="Q901" s="42">
        <f>Table1[[#This Row],[Steam_Consumed_t]]/Table1[[#This Row],[Production_t]]</f>
        <v>0.12893231649189704</v>
      </c>
      <c r="R901" s="37">
        <f>Table1[[#This Row],[Power_Consumed_kWh]]/Table1[[#This Row],[Production_t]]</f>
        <v>40.890848427073401</v>
      </c>
      <c r="S901" t="str">
        <f>IF(Table1[[#This Row],[Quality_pct]]&lt;96,"Below Spec","Ok")</f>
        <v>Ok</v>
      </c>
      <c r="T901" t="str">
        <f>IF(Table1[Steam_Consumed_t]&gt;$O$4383,"ABNORMAL","NORMAL")</f>
        <v>NORMAL</v>
      </c>
      <c r="U901" t="str">
        <f>IF(Table1[Power_Consumed_kWh]&gt;$P$4383,"ABNORMAL","NORMAL")</f>
        <v>NORMAL</v>
      </c>
      <c r="V901">
        <f>(Table1[[#This Row],[Target_Production_t]]/8)*Table1[[#This Row],[Downtime_hr]]</f>
        <v>1.2597750000000001</v>
      </c>
    </row>
    <row r="902" spans="1:22" x14ac:dyDescent="0.25">
      <c r="A902" s="1">
        <v>45733</v>
      </c>
      <c r="B902" s="1" t="str">
        <f>TEXT(Table1[[#This Row],[Date]],"mm")</f>
        <v>03</v>
      </c>
      <c r="C902" t="s">
        <v>22</v>
      </c>
      <c r="D902" t="s">
        <v>20</v>
      </c>
      <c r="E902">
        <v>36.700000000000003</v>
      </c>
      <c r="F902">
        <v>7.15</v>
      </c>
      <c r="G902">
        <v>0.85</v>
      </c>
      <c r="H902">
        <v>31.93</v>
      </c>
      <c r="I902">
        <v>31.2</v>
      </c>
      <c r="J902">
        <v>0.74</v>
      </c>
      <c r="K902">
        <v>97.69</v>
      </c>
      <c r="L902">
        <v>89.38</v>
      </c>
      <c r="M902">
        <v>90.39</v>
      </c>
      <c r="N902">
        <v>78.92</v>
      </c>
      <c r="O902">
        <v>35.409999999999997</v>
      </c>
      <c r="P902">
        <v>3120.18</v>
      </c>
      <c r="Q902" s="42">
        <f>Table1[[#This Row],[Steam_Consumed_t]]/Table1[[#This Row],[Production_t]]</f>
        <v>1.1089884121515814</v>
      </c>
      <c r="R902" s="37">
        <f>Table1[[#This Row],[Power_Consumed_kWh]]/Table1[[#This Row],[Production_t]]</f>
        <v>97.719386157218906</v>
      </c>
      <c r="S902" t="str">
        <f>IF(Table1[[#This Row],[Quality_pct]]&lt;96,"Below Spec","Ok")</f>
        <v>Ok</v>
      </c>
      <c r="T902" t="str">
        <f>IF(Table1[Steam_Consumed_t]&gt;$O$4383,"ABNORMAL","NORMAL")</f>
        <v>NORMAL</v>
      </c>
      <c r="U902" t="str">
        <f>IF(Table1[Power_Consumed_kWh]&gt;$P$4383,"ABNORMAL","NORMAL")</f>
        <v>NORMAL</v>
      </c>
      <c r="V902">
        <f>(Table1[[#This Row],[Target_Production_t]]/8)*Table1[[#This Row],[Downtime_hr]]</f>
        <v>3.899375</v>
      </c>
    </row>
    <row r="903" spans="1:22" x14ac:dyDescent="0.25">
      <c r="A903" s="1">
        <v>45733</v>
      </c>
      <c r="B903" s="1" t="str">
        <f>TEXT(Table1[[#This Row],[Date]],"mm")</f>
        <v>03</v>
      </c>
      <c r="C903" t="s">
        <v>23</v>
      </c>
      <c r="D903" t="s">
        <v>18</v>
      </c>
      <c r="E903">
        <v>46.97</v>
      </c>
      <c r="F903">
        <v>7.18</v>
      </c>
      <c r="G903">
        <v>0.82</v>
      </c>
      <c r="H903">
        <v>40.67</v>
      </c>
      <c r="I903">
        <v>40.130000000000003</v>
      </c>
      <c r="J903">
        <v>0.54</v>
      </c>
      <c r="K903">
        <v>98.68</v>
      </c>
      <c r="L903">
        <v>89.75</v>
      </c>
      <c r="M903">
        <v>96.33</v>
      </c>
      <c r="N903">
        <v>85.32</v>
      </c>
      <c r="O903">
        <v>3.94</v>
      </c>
      <c r="P903">
        <v>1624.64</v>
      </c>
      <c r="Q903" s="42">
        <f>Table1[[#This Row],[Steam_Consumed_t]]/Table1[[#This Row],[Production_t]]</f>
        <v>9.6877305138923037E-2</v>
      </c>
      <c r="R903" s="37">
        <f>Table1[[#This Row],[Power_Consumed_kWh]]/Table1[[#This Row],[Production_t]]</f>
        <v>39.946889599213179</v>
      </c>
      <c r="S903" t="str">
        <f>IF(Table1[[#This Row],[Quality_pct]]&lt;96,"Below Spec","Ok")</f>
        <v>Ok</v>
      </c>
      <c r="T903" t="str">
        <f>IF(Table1[Steam_Consumed_t]&gt;$O$4383,"ABNORMAL","NORMAL")</f>
        <v>NORMAL</v>
      </c>
      <c r="U903" t="str">
        <f>IF(Table1[Power_Consumed_kWh]&gt;$P$4383,"ABNORMAL","NORMAL")</f>
        <v>NORMAL</v>
      </c>
      <c r="V903">
        <f>(Table1[[#This Row],[Target_Production_t]]/8)*Table1[[#This Row],[Downtime_hr]]</f>
        <v>4.814425</v>
      </c>
    </row>
    <row r="904" spans="1:22" x14ac:dyDescent="0.25">
      <c r="A904" s="1">
        <v>45733</v>
      </c>
      <c r="B904" s="1" t="str">
        <f>TEXT(Table1[[#This Row],[Date]],"mm")</f>
        <v>03</v>
      </c>
      <c r="C904" t="s">
        <v>23</v>
      </c>
      <c r="D904" t="s">
        <v>20</v>
      </c>
      <c r="E904">
        <v>44.86</v>
      </c>
      <c r="F904">
        <v>7.31</v>
      </c>
      <c r="G904">
        <v>0.69</v>
      </c>
      <c r="H904">
        <v>39.1</v>
      </c>
      <c r="I904">
        <v>38.299999999999997</v>
      </c>
      <c r="J904">
        <v>0.8</v>
      </c>
      <c r="K904">
        <v>97.96</v>
      </c>
      <c r="L904">
        <v>91.38</v>
      </c>
      <c r="M904">
        <v>93.23</v>
      </c>
      <c r="N904">
        <v>83.45</v>
      </c>
      <c r="O904">
        <v>4.5999999999999996</v>
      </c>
      <c r="P904">
        <v>1679.53</v>
      </c>
      <c r="Q904" s="42">
        <f>Table1[[#This Row],[Steam_Consumed_t]]/Table1[[#This Row],[Production_t]]</f>
        <v>0.1176470588235294</v>
      </c>
      <c r="R904" s="37">
        <f>Table1[[#This Row],[Power_Consumed_kWh]]/Table1[[#This Row],[Production_t]]</f>
        <v>42.954731457800506</v>
      </c>
      <c r="S904" t="str">
        <f>IF(Table1[[#This Row],[Quality_pct]]&lt;96,"Below Spec","Ok")</f>
        <v>Ok</v>
      </c>
      <c r="T904" t="str">
        <f>IF(Table1[Steam_Consumed_t]&gt;$O$4383,"ABNORMAL","NORMAL")</f>
        <v>NORMAL</v>
      </c>
      <c r="U904" t="str">
        <f>IF(Table1[Power_Consumed_kWh]&gt;$P$4383,"ABNORMAL","NORMAL")</f>
        <v>NORMAL</v>
      </c>
      <c r="V904">
        <f>(Table1[[#This Row],[Target_Production_t]]/8)*Table1[[#This Row],[Downtime_hr]]</f>
        <v>3.8691749999999998</v>
      </c>
    </row>
    <row r="905" spans="1:22" x14ac:dyDescent="0.25">
      <c r="A905" s="1">
        <v>45733</v>
      </c>
      <c r="B905" s="1" t="str">
        <f>TEXT(Table1[[#This Row],[Date]],"mm")</f>
        <v>03</v>
      </c>
      <c r="C905" t="s">
        <v>17</v>
      </c>
      <c r="D905" t="s">
        <v>19</v>
      </c>
      <c r="E905">
        <v>44.16</v>
      </c>
      <c r="F905">
        <v>7.37</v>
      </c>
      <c r="G905">
        <v>0.63</v>
      </c>
      <c r="H905">
        <v>38.32</v>
      </c>
      <c r="I905">
        <v>37.479999999999997</v>
      </c>
      <c r="J905">
        <v>0.84</v>
      </c>
      <c r="K905">
        <v>97.8</v>
      </c>
      <c r="L905">
        <v>92.12</v>
      </c>
      <c r="M905">
        <v>96.52</v>
      </c>
      <c r="N905">
        <v>86.96</v>
      </c>
      <c r="O905">
        <v>32.270000000000003</v>
      </c>
      <c r="P905">
        <v>3202.53</v>
      </c>
      <c r="Q905" s="42">
        <f>Table1[[#This Row],[Steam_Consumed_t]]/Table1[[#This Row],[Production_t]]</f>
        <v>0.84211899791231737</v>
      </c>
      <c r="R905" s="37">
        <f>Table1[[#This Row],[Power_Consumed_kWh]]/Table1[[#This Row],[Production_t]]</f>
        <v>83.573329853862219</v>
      </c>
      <c r="S905" t="str">
        <f>IF(Table1[[#This Row],[Quality_pct]]&lt;96,"Below Spec","Ok")</f>
        <v>Ok</v>
      </c>
      <c r="T905" t="str">
        <f>IF(Table1[Steam_Consumed_t]&gt;$O$4383,"ABNORMAL","NORMAL")</f>
        <v>NORMAL</v>
      </c>
      <c r="U905" t="str">
        <f>IF(Table1[Power_Consumed_kWh]&gt;$P$4383,"ABNORMAL","NORMAL")</f>
        <v>NORMAL</v>
      </c>
      <c r="V905">
        <f>(Table1[[#This Row],[Target_Production_t]]/8)*Table1[[#This Row],[Downtime_hr]]</f>
        <v>3.4775999999999998</v>
      </c>
    </row>
    <row r="906" spans="1:22" x14ac:dyDescent="0.25">
      <c r="A906" s="1">
        <v>45733</v>
      </c>
      <c r="B906" s="1" t="str">
        <f>TEXT(Table1[[#This Row],[Date]],"mm")</f>
        <v>03</v>
      </c>
      <c r="C906" t="s">
        <v>21</v>
      </c>
      <c r="D906" t="s">
        <v>20</v>
      </c>
      <c r="E906">
        <v>38.74</v>
      </c>
      <c r="F906">
        <v>7.55</v>
      </c>
      <c r="G906">
        <v>0.45</v>
      </c>
      <c r="H906">
        <v>35.520000000000003</v>
      </c>
      <c r="I906">
        <v>35.36</v>
      </c>
      <c r="J906">
        <v>0.16</v>
      </c>
      <c r="K906">
        <v>99.54</v>
      </c>
      <c r="L906">
        <v>94.38</v>
      </c>
      <c r="M906">
        <v>94.26</v>
      </c>
      <c r="N906">
        <v>88.55</v>
      </c>
      <c r="O906">
        <v>51.91</v>
      </c>
      <c r="P906">
        <v>4144.82</v>
      </c>
      <c r="Q906" s="42">
        <f>Table1[[#This Row],[Steam_Consumed_t]]/Table1[[#This Row],[Production_t]]</f>
        <v>1.4614301801801799</v>
      </c>
      <c r="R906" s="37">
        <f>Table1[[#This Row],[Power_Consumed_kWh]]/Table1[[#This Row],[Production_t]]</f>
        <v>116.68975225225223</v>
      </c>
      <c r="S906" t="str">
        <f>IF(Table1[[#This Row],[Quality_pct]]&lt;96,"Below Spec","Ok")</f>
        <v>Ok</v>
      </c>
      <c r="T906" t="str">
        <f>IF(Table1[Steam_Consumed_t]&gt;$O$4383,"ABNORMAL","NORMAL")</f>
        <v>ABNORMAL</v>
      </c>
      <c r="U906" t="str">
        <f>IF(Table1[Power_Consumed_kWh]&gt;$P$4383,"ABNORMAL","NORMAL")</f>
        <v>NORMAL</v>
      </c>
      <c r="V906">
        <f>(Table1[[#This Row],[Target_Production_t]]/8)*Table1[[#This Row],[Downtime_hr]]</f>
        <v>2.179125</v>
      </c>
    </row>
    <row r="907" spans="1:22" x14ac:dyDescent="0.25">
      <c r="A907" s="1">
        <v>45733</v>
      </c>
      <c r="B907" s="1" t="str">
        <f>TEXT(Table1[[#This Row],[Date]],"mm")</f>
        <v>03</v>
      </c>
      <c r="C907" t="s">
        <v>23</v>
      </c>
      <c r="D907" t="s">
        <v>19</v>
      </c>
      <c r="E907">
        <v>46.26</v>
      </c>
      <c r="F907">
        <v>7.58</v>
      </c>
      <c r="G907">
        <v>0.42</v>
      </c>
      <c r="H907">
        <v>35.22</v>
      </c>
      <c r="I907">
        <v>35.18</v>
      </c>
      <c r="J907">
        <v>0.04</v>
      </c>
      <c r="K907">
        <v>99.89</v>
      </c>
      <c r="L907">
        <v>94.75</v>
      </c>
      <c r="M907">
        <v>98.82</v>
      </c>
      <c r="N907">
        <v>93.53</v>
      </c>
      <c r="O907">
        <v>5.72</v>
      </c>
      <c r="P907">
        <v>1520.61</v>
      </c>
      <c r="Q907" s="42">
        <f>Table1[[#This Row],[Steam_Consumed_t]]/Table1[[#This Row],[Production_t]]</f>
        <v>0.16240772288472458</v>
      </c>
      <c r="R907" s="37">
        <f>Table1[[#This Row],[Power_Consumed_kWh]]/Table1[[#This Row],[Production_t]]</f>
        <v>43.174616695059626</v>
      </c>
      <c r="S907" t="str">
        <f>IF(Table1[[#This Row],[Quality_pct]]&lt;96,"Below Spec","Ok")</f>
        <v>Ok</v>
      </c>
      <c r="T907" t="str">
        <f>IF(Table1[Steam_Consumed_t]&gt;$O$4383,"ABNORMAL","NORMAL")</f>
        <v>NORMAL</v>
      </c>
      <c r="U907" t="str">
        <f>IF(Table1[Power_Consumed_kWh]&gt;$P$4383,"ABNORMAL","NORMAL")</f>
        <v>NORMAL</v>
      </c>
      <c r="V907">
        <f>(Table1[[#This Row],[Target_Production_t]]/8)*Table1[[#This Row],[Downtime_hr]]</f>
        <v>2.4286499999999998</v>
      </c>
    </row>
    <row r="908" spans="1:22" x14ac:dyDescent="0.25">
      <c r="A908" s="1">
        <v>45733</v>
      </c>
      <c r="B908" s="1" t="str">
        <f>TEXT(Table1[[#This Row],[Date]],"mm")</f>
        <v>03</v>
      </c>
      <c r="C908" t="s">
        <v>17</v>
      </c>
      <c r="D908" t="s">
        <v>18</v>
      </c>
      <c r="E908">
        <v>44.83</v>
      </c>
      <c r="F908">
        <v>7.6</v>
      </c>
      <c r="G908">
        <v>0.4</v>
      </c>
      <c r="H908">
        <v>39.15</v>
      </c>
      <c r="I908">
        <v>37.83</v>
      </c>
      <c r="J908">
        <v>1.32</v>
      </c>
      <c r="K908">
        <v>96.63</v>
      </c>
      <c r="L908">
        <v>95</v>
      </c>
      <c r="M908">
        <v>98.49</v>
      </c>
      <c r="N908">
        <v>90.41</v>
      </c>
      <c r="O908">
        <v>33.57</v>
      </c>
      <c r="P908">
        <v>3331.09</v>
      </c>
      <c r="Q908" s="42">
        <f>Table1[[#This Row],[Steam_Consumed_t]]/Table1[[#This Row],[Production_t]]</f>
        <v>0.85747126436781618</v>
      </c>
      <c r="R908" s="37">
        <f>Table1[[#This Row],[Power_Consumed_kWh]]/Table1[[#This Row],[Production_t]]</f>
        <v>85.085312899106015</v>
      </c>
      <c r="S908" t="str">
        <f>IF(Table1[[#This Row],[Quality_pct]]&lt;96,"Below Spec","Ok")</f>
        <v>Ok</v>
      </c>
      <c r="T908" t="str">
        <f>IF(Table1[Steam_Consumed_t]&gt;$O$4383,"ABNORMAL","NORMAL")</f>
        <v>NORMAL</v>
      </c>
      <c r="U908" t="str">
        <f>IF(Table1[Power_Consumed_kWh]&gt;$P$4383,"ABNORMAL","NORMAL")</f>
        <v>NORMAL</v>
      </c>
      <c r="V908">
        <f>(Table1[[#This Row],[Target_Production_t]]/8)*Table1[[#This Row],[Downtime_hr]]</f>
        <v>2.2414999999999998</v>
      </c>
    </row>
    <row r="909" spans="1:22" x14ac:dyDescent="0.25">
      <c r="A909" s="1">
        <v>45733</v>
      </c>
      <c r="B909" s="1" t="str">
        <f>TEXT(Table1[[#This Row],[Date]],"mm")</f>
        <v>03</v>
      </c>
      <c r="C909" t="s">
        <v>21</v>
      </c>
      <c r="D909" t="s">
        <v>19</v>
      </c>
      <c r="E909">
        <v>39.96</v>
      </c>
      <c r="F909">
        <v>7.61</v>
      </c>
      <c r="G909">
        <v>0.39</v>
      </c>
      <c r="H909">
        <v>37.1</v>
      </c>
      <c r="I909">
        <v>37.049999999999997</v>
      </c>
      <c r="J909">
        <v>0.06</v>
      </c>
      <c r="K909">
        <v>99.85</v>
      </c>
      <c r="L909">
        <v>95.12</v>
      </c>
      <c r="M909">
        <v>94.83</v>
      </c>
      <c r="N909">
        <v>90.07</v>
      </c>
      <c r="O909">
        <v>52.86</v>
      </c>
      <c r="P909">
        <v>4391.51</v>
      </c>
      <c r="Q909" s="42">
        <f>Table1[[#This Row],[Steam_Consumed_t]]/Table1[[#This Row],[Production_t]]</f>
        <v>1.4247978436657682</v>
      </c>
      <c r="R909" s="37">
        <f>Table1[[#This Row],[Power_Consumed_kWh]]/Table1[[#This Row],[Production_t]]</f>
        <v>118.36954177897574</v>
      </c>
      <c r="S909" t="str">
        <f>IF(Table1[[#This Row],[Quality_pct]]&lt;96,"Below Spec","Ok")</f>
        <v>Ok</v>
      </c>
      <c r="T909" t="str">
        <f>IF(Table1[Steam_Consumed_t]&gt;$O$4383,"ABNORMAL","NORMAL")</f>
        <v>ABNORMAL</v>
      </c>
      <c r="U909" t="str">
        <f>IF(Table1[Power_Consumed_kWh]&gt;$P$4383,"ABNORMAL","NORMAL")</f>
        <v>ABNORMAL</v>
      </c>
      <c r="V909">
        <f>(Table1[[#This Row],[Target_Production_t]]/8)*Table1[[#This Row],[Downtime_hr]]</f>
        <v>1.9480500000000001</v>
      </c>
    </row>
    <row r="910" spans="1:22" x14ac:dyDescent="0.25">
      <c r="A910" s="1">
        <v>45733</v>
      </c>
      <c r="B910" s="1" t="str">
        <f>TEXT(Table1[[#This Row],[Date]],"mm")</f>
        <v>03</v>
      </c>
      <c r="C910" t="s">
        <v>21</v>
      </c>
      <c r="D910" t="s">
        <v>18</v>
      </c>
      <c r="E910">
        <v>40.56</v>
      </c>
      <c r="F910">
        <v>7.69</v>
      </c>
      <c r="G910">
        <v>0.31</v>
      </c>
      <c r="H910">
        <v>36.130000000000003</v>
      </c>
      <c r="I910">
        <v>35.74</v>
      </c>
      <c r="J910">
        <v>0.39</v>
      </c>
      <c r="K910">
        <v>98.93</v>
      </c>
      <c r="L910">
        <v>96.12</v>
      </c>
      <c r="M910">
        <v>95.56</v>
      </c>
      <c r="N910">
        <v>90.87</v>
      </c>
      <c r="O910">
        <v>53.68</v>
      </c>
      <c r="P910">
        <v>4356.08</v>
      </c>
      <c r="Q910" s="42">
        <f>Table1[[#This Row],[Steam_Consumed_t]]/Table1[[#This Row],[Production_t]]</f>
        <v>1.4857459175200662</v>
      </c>
      <c r="R910" s="37">
        <f>Table1[[#This Row],[Power_Consumed_kWh]]/Table1[[#This Row],[Production_t]]</f>
        <v>120.56684195959036</v>
      </c>
      <c r="S910" t="str">
        <f>IF(Table1[[#This Row],[Quality_pct]]&lt;96,"Below Spec","Ok")</f>
        <v>Ok</v>
      </c>
      <c r="T910" t="str">
        <f>IF(Table1[Steam_Consumed_t]&gt;$O$4383,"ABNORMAL","NORMAL")</f>
        <v>ABNORMAL</v>
      </c>
      <c r="U910" t="str">
        <f>IF(Table1[Power_Consumed_kWh]&gt;$P$4383,"ABNORMAL","NORMAL")</f>
        <v>ABNORMAL</v>
      </c>
      <c r="V910">
        <f>(Table1[[#This Row],[Target_Production_t]]/8)*Table1[[#This Row],[Downtime_hr]]</f>
        <v>1.5717000000000001</v>
      </c>
    </row>
    <row r="911" spans="1:22" x14ac:dyDescent="0.25">
      <c r="A911" s="1">
        <v>45733</v>
      </c>
      <c r="B911" s="1" t="str">
        <f>TEXT(Table1[[#This Row],[Date]],"mm")</f>
        <v>03</v>
      </c>
      <c r="C911" t="s">
        <v>22</v>
      </c>
      <c r="D911" t="s">
        <v>19</v>
      </c>
      <c r="E911">
        <v>37.85</v>
      </c>
      <c r="F911">
        <v>7.72</v>
      </c>
      <c r="G911">
        <v>0.28000000000000003</v>
      </c>
      <c r="H911">
        <v>35.94</v>
      </c>
      <c r="I911">
        <v>34.950000000000003</v>
      </c>
      <c r="J911">
        <v>0.99</v>
      </c>
      <c r="K911">
        <v>97.24</v>
      </c>
      <c r="L911">
        <v>96.5</v>
      </c>
      <c r="M911">
        <v>98.79</v>
      </c>
      <c r="N911">
        <v>92.7</v>
      </c>
      <c r="O911">
        <v>39.72</v>
      </c>
      <c r="P911">
        <v>3532.34</v>
      </c>
      <c r="Q911" s="42">
        <f>Table1[[#This Row],[Steam_Consumed_t]]/Table1[[#This Row],[Production_t]]</f>
        <v>1.1051752921535893</v>
      </c>
      <c r="R911" s="37">
        <f>Table1[[#This Row],[Power_Consumed_kWh]]/Table1[[#This Row],[Production_t]]</f>
        <v>98.284362826933787</v>
      </c>
      <c r="S911" t="str">
        <f>IF(Table1[[#This Row],[Quality_pct]]&lt;96,"Below Spec","Ok")</f>
        <v>Ok</v>
      </c>
      <c r="T911" t="str">
        <f>IF(Table1[Steam_Consumed_t]&gt;$O$4383,"ABNORMAL","NORMAL")</f>
        <v>NORMAL</v>
      </c>
      <c r="U911" t="str">
        <f>IF(Table1[Power_Consumed_kWh]&gt;$P$4383,"ABNORMAL","NORMAL")</f>
        <v>NORMAL</v>
      </c>
      <c r="V911">
        <f>(Table1[[#This Row],[Target_Production_t]]/8)*Table1[[#This Row],[Downtime_hr]]</f>
        <v>1.3247500000000001</v>
      </c>
    </row>
    <row r="912" spans="1:22" x14ac:dyDescent="0.25">
      <c r="A912" s="1">
        <v>45733</v>
      </c>
      <c r="B912" s="1" t="str">
        <f>TEXT(Table1[[#This Row],[Date]],"mm")</f>
        <v>03</v>
      </c>
      <c r="C912" t="s">
        <v>17</v>
      </c>
      <c r="D912" t="s">
        <v>20</v>
      </c>
      <c r="E912">
        <v>42.82</v>
      </c>
      <c r="F912">
        <v>7.87</v>
      </c>
      <c r="G912">
        <v>0.13</v>
      </c>
      <c r="H912">
        <v>37.22</v>
      </c>
      <c r="I912">
        <v>36.119999999999997</v>
      </c>
      <c r="J912">
        <v>1.1000000000000001</v>
      </c>
      <c r="K912">
        <v>97.04</v>
      </c>
      <c r="L912">
        <v>98.38</v>
      </c>
      <c r="M912">
        <v>92.12</v>
      </c>
      <c r="N912">
        <v>87.94</v>
      </c>
      <c r="O912">
        <v>31.62</v>
      </c>
      <c r="P912">
        <v>3029.18</v>
      </c>
      <c r="Q912" s="42">
        <f>Table1[[#This Row],[Steam_Consumed_t]]/Table1[[#This Row],[Production_t]]</f>
        <v>0.84954325631380978</v>
      </c>
      <c r="R912" s="37">
        <f>Table1[[#This Row],[Power_Consumed_kWh]]/Table1[[#This Row],[Production_t]]</f>
        <v>81.385814078452441</v>
      </c>
      <c r="S912" t="str">
        <f>IF(Table1[[#This Row],[Quality_pct]]&lt;96,"Below Spec","Ok")</f>
        <v>Ok</v>
      </c>
      <c r="T912" t="str">
        <f>IF(Table1[Steam_Consumed_t]&gt;$O$4383,"ABNORMAL","NORMAL")</f>
        <v>NORMAL</v>
      </c>
      <c r="U912" t="str">
        <f>IF(Table1[Power_Consumed_kWh]&gt;$P$4383,"ABNORMAL","NORMAL")</f>
        <v>NORMAL</v>
      </c>
      <c r="V912">
        <f>(Table1[[#This Row],[Target_Production_t]]/8)*Table1[[#This Row],[Downtime_hr]]</f>
        <v>0.69582500000000003</v>
      </c>
    </row>
    <row r="913" spans="1:22" x14ac:dyDescent="0.25">
      <c r="A913" s="1">
        <v>45733</v>
      </c>
      <c r="B913" s="1" t="str">
        <f>TEXT(Table1[[#This Row],[Date]],"mm")</f>
        <v>03</v>
      </c>
      <c r="C913" t="s">
        <v>22</v>
      </c>
      <c r="D913" t="s">
        <v>18</v>
      </c>
      <c r="E913">
        <v>38.43</v>
      </c>
      <c r="F913">
        <v>8</v>
      </c>
      <c r="G913">
        <v>0</v>
      </c>
      <c r="H913">
        <v>38.700000000000003</v>
      </c>
      <c r="I913">
        <v>37.409999999999997</v>
      </c>
      <c r="J913">
        <v>1.28</v>
      </c>
      <c r="K913">
        <v>96.68</v>
      </c>
      <c r="L913">
        <v>100</v>
      </c>
      <c r="M913">
        <v>93.51</v>
      </c>
      <c r="N913">
        <v>90.41</v>
      </c>
      <c r="O913">
        <v>41.77</v>
      </c>
      <c r="P913">
        <v>3877.41</v>
      </c>
      <c r="Q913" s="42">
        <f>Table1[[#This Row],[Steam_Consumed_t]]/Table1[[#This Row],[Production_t]]</f>
        <v>1.0793281653746769</v>
      </c>
      <c r="R913" s="37">
        <f>Table1[[#This Row],[Power_Consumed_kWh]]/Table1[[#This Row],[Production_t]]</f>
        <v>100.19147286821705</v>
      </c>
      <c r="S913" t="str">
        <f>IF(Table1[[#This Row],[Quality_pct]]&lt;96,"Below Spec","Ok")</f>
        <v>Ok</v>
      </c>
      <c r="T913" t="str">
        <f>IF(Table1[Steam_Consumed_t]&gt;$O$4383,"ABNORMAL","NORMAL")</f>
        <v>NORMAL</v>
      </c>
      <c r="U913" t="str">
        <f>IF(Table1[Power_Consumed_kWh]&gt;$P$4383,"ABNORMAL","NORMAL")</f>
        <v>NORMAL</v>
      </c>
      <c r="V913">
        <f>(Table1[[#This Row],[Target_Production_t]]/8)*Table1[[#This Row],[Downtime_hr]]</f>
        <v>0</v>
      </c>
    </row>
    <row r="914" spans="1:22" x14ac:dyDescent="0.25">
      <c r="A914" s="1">
        <v>45734</v>
      </c>
      <c r="B914" s="1" t="str">
        <f>TEXT(Table1[[#This Row],[Date]],"mm")</f>
        <v>03</v>
      </c>
      <c r="C914" t="s">
        <v>17</v>
      </c>
      <c r="D914" t="s">
        <v>20</v>
      </c>
      <c r="E914">
        <v>40.69</v>
      </c>
      <c r="F914">
        <v>6.91</v>
      </c>
      <c r="G914">
        <v>1.0900000000000001</v>
      </c>
      <c r="H914">
        <v>35.94</v>
      </c>
      <c r="I914">
        <v>35.270000000000003</v>
      </c>
      <c r="J914">
        <v>0.67</v>
      </c>
      <c r="K914">
        <v>98.13</v>
      </c>
      <c r="L914">
        <v>86.38</v>
      </c>
      <c r="M914">
        <v>92.24</v>
      </c>
      <c r="N914">
        <v>78.180000000000007</v>
      </c>
      <c r="O914">
        <v>29.52</v>
      </c>
      <c r="P914">
        <v>2917.49</v>
      </c>
      <c r="Q914" s="42">
        <f>Table1[[#This Row],[Steam_Consumed_t]]/Table1[[#This Row],[Production_t]]</f>
        <v>0.82136894824707851</v>
      </c>
      <c r="R914" s="37">
        <f>Table1[[#This Row],[Power_Consumed_kWh]]/Table1[[#This Row],[Production_t]]</f>
        <v>81.176683361157487</v>
      </c>
      <c r="S914" t="str">
        <f>IF(Table1[[#This Row],[Quality_pct]]&lt;96,"Below Spec","Ok")</f>
        <v>Ok</v>
      </c>
      <c r="T914" t="str">
        <f>IF(Table1[Steam_Consumed_t]&gt;$O$4383,"ABNORMAL","NORMAL")</f>
        <v>NORMAL</v>
      </c>
      <c r="U914" t="str">
        <f>IF(Table1[Power_Consumed_kWh]&gt;$P$4383,"ABNORMAL","NORMAL")</f>
        <v>NORMAL</v>
      </c>
      <c r="V914">
        <f>(Table1[[#This Row],[Target_Production_t]]/8)*Table1[[#This Row],[Downtime_hr]]</f>
        <v>5.5440125</v>
      </c>
    </row>
    <row r="915" spans="1:22" x14ac:dyDescent="0.25">
      <c r="A915" s="1">
        <v>45734</v>
      </c>
      <c r="B915" s="1" t="str">
        <f>TEXT(Table1[[#This Row],[Date]],"mm")</f>
        <v>03</v>
      </c>
      <c r="C915" t="s">
        <v>21</v>
      </c>
      <c r="D915" t="s">
        <v>20</v>
      </c>
      <c r="E915">
        <v>36.81</v>
      </c>
      <c r="F915">
        <v>7.27</v>
      </c>
      <c r="G915">
        <v>0.73</v>
      </c>
      <c r="H915">
        <v>32.22</v>
      </c>
      <c r="I915">
        <v>31.35</v>
      </c>
      <c r="J915">
        <v>0.87</v>
      </c>
      <c r="K915">
        <v>97.31</v>
      </c>
      <c r="L915">
        <v>90.88</v>
      </c>
      <c r="M915">
        <v>98.01</v>
      </c>
      <c r="N915">
        <v>86.67</v>
      </c>
      <c r="O915">
        <v>47.25</v>
      </c>
      <c r="P915">
        <v>3757.01</v>
      </c>
      <c r="Q915" s="42">
        <f>Table1[[#This Row],[Steam_Consumed_t]]/Table1[[#This Row],[Production_t]]</f>
        <v>1.4664804469273744</v>
      </c>
      <c r="R915" s="37">
        <f>Table1[[#This Row],[Power_Consumed_kWh]]/Table1[[#This Row],[Production_t]]</f>
        <v>116.60490378646804</v>
      </c>
      <c r="S915" t="str">
        <f>IF(Table1[[#This Row],[Quality_pct]]&lt;96,"Below Spec","Ok")</f>
        <v>Ok</v>
      </c>
      <c r="T915" t="str">
        <f>IF(Table1[Steam_Consumed_t]&gt;$O$4383,"ABNORMAL","NORMAL")</f>
        <v>NORMAL</v>
      </c>
      <c r="U915" t="str">
        <f>IF(Table1[Power_Consumed_kWh]&gt;$P$4383,"ABNORMAL","NORMAL")</f>
        <v>NORMAL</v>
      </c>
      <c r="V915">
        <f>(Table1[[#This Row],[Target_Production_t]]/8)*Table1[[#This Row],[Downtime_hr]]</f>
        <v>3.3589125000000002</v>
      </c>
    </row>
    <row r="916" spans="1:22" x14ac:dyDescent="0.25">
      <c r="A916" s="1">
        <v>45734</v>
      </c>
      <c r="B916" s="1" t="str">
        <f>TEXT(Table1[[#This Row],[Date]],"mm")</f>
        <v>03</v>
      </c>
      <c r="C916" t="s">
        <v>22</v>
      </c>
      <c r="D916" t="s">
        <v>18</v>
      </c>
      <c r="E916">
        <v>36.520000000000003</v>
      </c>
      <c r="F916">
        <v>7.58</v>
      </c>
      <c r="G916">
        <v>0.42</v>
      </c>
      <c r="H916">
        <v>35.43</v>
      </c>
      <c r="I916">
        <v>34.78</v>
      </c>
      <c r="J916">
        <v>0.66</v>
      </c>
      <c r="K916">
        <v>98.15</v>
      </c>
      <c r="L916">
        <v>94.75</v>
      </c>
      <c r="M916">
        <v>98.98</v>
      </c>
      <c r="N916">
        <v>92.05</v>
      </c>
      <c r="O916">
        <v>38.26</v>
      </c>
      <c r="P916">
        <v>3335.79</v>
      </c>
      <c r="Q916" s="42">
        <f>Table1[[#This Row],[Steam_Consumed_t]]/Table1[[#This Row],[Production_t]]</f>
        <v>1.0798758114592153</v>
      </c>
      <c r="R916" s="37">
        <f>Table1[[#This Row],[Power_Consumed_kWh]]/Table1[[#This Row],[Production_t]]</f>
        <v>94.151566469093993</v>
      </c>
      <c r="S916" t="str">
        <f>IF(Table1[[#This Row],[Quality_pct]]&lt;96,"Below Spec","Ok")</f>
        <v>Ok</v>
      </c>
      <c r="T916" t="str">
        <f>IF(Table1[Steam_Consumed_t]&gt;$O$4383,"ABNORMAL","NORMAL")</f>
        <v>NORMAL</v>
      </c>
      <c r="U916" t="str">
        <f>IF(Table1[Power_Consumed_kWh]&gt;$P$4383,"ABNORMAL","NORMAL")</f>
        <v>NORMAL</v>
      </c>
      <c r="V916">
        <f>(Table1[[#This Row],[Target_Production_t]]/8)*Table1[[#This Row],[Downtime_hr]]</f>
        <v>1.9173</v>
      </c>
    </row>
    <row r="917" spans="1:22" x14ac:dyDescent="0.25">
      <c r="A917" s="1">
        <v>45734</v>
      </c>
      <c r="B917" s="1" t="str">
        <f>TEXT(Table1[[#This Row],[Date]],"mm")</f>
        <v>03</v>
      </c>
      <c r="C917" t="s">
        <v>17</v>
      </c>
      <c r="D917" t="s">
        <v>19</v>
      </c>
      <c r="E917">
        <v>41.96</v>
      </c>
      <c r="F917">
        <v>7.61</v>
      </c>
      <c r="G917">
        <v>0.39</v>
      </c>
      <c r="H917">
        <v>34.840000000000003</v>
      </c>
      <c r="I917">
        <v>34.17</v>
      </c>
      <c r="J917">
        <v>0.67</v>
      </c>
      <c r="K917">
        <v>98.07</v>
      </c>
      <c r="L917">
        <v>95.12</v>
      </c>
      <c r="M917">
        <v>96.21</v>
      </c>
      <c r="N917">
        <v>89.76</v>
      </c>
      <c r="O917">
        <v>28.89</v>
      </c>
      <c r="P917">
        <v>2778.59</v>
      </c>
      <c r="Q917" s="42">
        <f>Table1[[#This Row],[Steam_Consumed_t]]/Table1[[#This Row],[Production_t]]</f>
        <v>0.82921928817451196</v>
      </c>
      <c r="R917" s="37">
        <f>Table1[[#This Row],[Power_Consumed_kWh]]/Table1[[#This Row],[Production_t]]</f>
        <v>79.752870264064285</v>
      </c>
      <c r="S917" t="str">
        <f>IF(Table1[[#This Row],[Quality_pct]]&lt;96,"Below Spec","Ok")</f>
        <v>Ok</v>
      </c>
      <c r="T917" t="str">
        <f>IF(Table1[Steam_Consumed_t]&gt;$O$4383,"ABNORMAL","NORMAL")</f>
        <v>NORMAL</v>
      </c>
      <c r="U917" t="str">
        <f>IF(Table1[Power_Consumed_kWh]&gt;$P$4383,"ABNORMAL","NORMAL")</f>
        <v>NORMAL</v>
      </c>
      <c r="V917">
        <f>(Table1[[#This Row],[Target_Production_t]]/8)*Table1[[#This Row],[Downtime_hr]]</f>
        <v>2.04555</v>
      </c>
    </row>
    <row r="918" spans="1:22" x14ac:dyDescent="0.25">
      <c r="A918" s="1">
        <v>45734</v>
      </c>
      <c r="B918" s="1" t="str">
        <f>TEXT(Table1[[#This Row],[Date]],"mm")</f>
        <v>03</v>
      </c>
      <c r="C918" t="s">
        <v>17</v>
      </c>
      <c r="D918" t="s">
        <v>18</v>
      </c>
      <c r="E918">
        <v>42.6</v>
      </c>
      <c r="F918">
        <v>7.62</v>
      </c>
      <c r="G918">
        <v>0.38</v>
      </c>
      <c r="H918">
        <v>33.24</v>
      </c>
      <c r="I918">
        <v>32.4</v>
      </c>
      <c r="J918">
        <v>0.84</v>
      </c>
      <c r="K918">
        <v>97.47</v>
      </c>
      <c r="L918">
        <v>95.25</v>
      </c>
      <c r="M918">
        <v>92.95</v>
      </c>
      <c r="N918">
        <v>86.3</v>
      </c>
      <c r="O918">
        <v>27.84</v>
      </c>
      <c r="P918">
        <v>2746.63</v>
      </c>
      <c r="Q918" s="42">
        <f>Table1[[#This Row],[Steam_Consumed_t]]/Table1[[#This Row],[Production_t]]</f>
        <v>0.83754512635379053</v>
      </c>
      <c r="R918" s="37">
        <f>Table1[[#This Row],[Power_Consumed_kWh]]/Table1[[#This Row],[Production_t]]</f>
        <v>82.630264741275568</v>
      </c>
      <c r="S918" t="str">
        <f>IF(Table1[[#This Row],[Quality_pct]]&lt;96,"Below Spec","Ok")</f>
        <v>Ok</v>
      </c>
      <c r="T918" t="str">
        <f>IF(Table1[Steam_Consumed_t]&gt;$O$4383,"ABNORMAL","NORMAL")</f>
        <v>NORMAL</v>
      </c>
      <c r="U918" t="str">
        <f>IF(Table1[Power_Consumed_kWh]&gt;$P$4383,"ABNORMAL","NORMAL")</f>
        <v>NORMAL</v>
      </c>
      <c r="V918">
        <f>(Table1[[#This Row],[Target_Production_t]]/8)*Table1[[#This Row],[Downtime_hr]]</f>
        <v>2.0235000000000003</v>
      </c>
    </row>
    <row r="919" spans="1:22" x14ac:dyDescent="0.25">
      <c r="A919" s="1">
        <v>45734</v>
      </c>
      <c r="B919" s="1" t="str">
        <f>TEXT(Table1[[#This Row],[Date]],"mm")</f>
        <v>03</v>
      </c>
      <c r="C919" t="s">
        <v>23</v>
      </c>
      <c r="D919" t="s">
        <v>20</v>
      </c>
      <c r="E919">
        <v>42.62</v>
      </c>
      <c r="F919">
        <v>7.62</v>
      </c>
      <c r="G919">
        <v>0.38</v>
      </c>
      <c r="H919">
        <v>37.619999999999997</v>
      </c>
      <c r="I919">
        <v>36.82</v>
      </c>
      <c r="J919">
        <v>0.8</v>
      </c>
      <c r="K919">
        <v>97.87</v>
      </c>
      <c r="L919">
        <v>95.25</v>
      </c>
      <c r="M919">
        <v>92.17</v>
      </c>
      <c r="N919">
        <v>85.92</v>
      </c>
      <c r="O919">
        <v>4.34</v>
      </c>
      <c r="P919">
        <v>1560.87</v>
      </c>
      <c r="Q919" s="42">
        <f>Table1[[#This Row],[Steam_Consumed_t]]/Table1[[#This Row],[Production_t]]</f>
        <v>0.11536416799574695</v>
      </c>
      <c r="R919" s="37">
        <f>Table1[[#This Row],[Power_Consumed_kWh]]/Table1[[#This Row],[Production_t]]</f>
        <v>41.490430622009569</v>
      </c>
      <c r="S919" t="str">
        <f>IF(Table1[[#This Row],[Quality_pct]]&lt;96,"Below Spec","Ok")</f>
        <v>Ok</v>
      </c>
      <c r="T919" t="str">
        <f>IF(Table1[Steam_Consumed_t]&gt;$O$4383,"ABNORMAL","NORMAL")</f>
        <v>NORMAL</v>
      </c>
      <c r="U919" t="str">
        <f>IF(Table1[Power_Consumed_kWh]&gt;$P$4383,"ABNORMAL","NORMAL")</f>
        <v>NORMAL</v>
      </c>
      <c r="V919">
        <f>(Table1[[#This Row],[Target_Production_t]]/8)*Table1[[#This Row],[Downtime_hr]]</f>
        <v>2.0244499999999999</v>
      </c>
    </row>
    <row r="920" spans="1:22" x14ac:dyDescent="0.25">
      <c r="A920" s="1">
        <v>45734</v>
      </c>
      <c r="B920" s="1" t="str">
        <f>TEXT(Table1[[#This Row],[Date]],"mm")</f>
        <v>03</v>
      </c>
      <c r="C920" t="s">
        <v>23</v>
      </c>
      <c r="D920" t="s">
        <v>19</v>
      </c>
      <c r="E920">
        <v>43.96</v>
      </c>
      <c r="F920">
        <v>7.67</v>
      </c>
      <c r="G920">
        <v>0.33</v>
      </c>
      <c r="H920">
        <v>41.66</v>
      </c>
      <c r="I920">
        <v>41.33</v>
      </c>
      <c r="J920">
        <v>0.32</v>
      </c>
      <c r="K920">
        <v>99.22</v>
      </c>
      <c r="L920">
        <v>95.88</v>
      </c>
      <c r="M920">
        <v>93.36</v>
      </c>
      <c r="N920">
        <v>88.81</v>
      </c>
      <c r="O920">
        <v>3.45</v>
      </c>
      <c r="P920">
        <v>1627.24</v>
      </c>
      <c r="Q920" s="42">
        <f>Table1[[#This Row],[Steam_Consumed_t]]/Table1[[#This Row],[Production_t]]</f>
        <v>8.2813250120019208E-2</v>
      </c>
      <c r="R920" s="37">
        <f>Table1[[#This Row],[Power_Consumed_kWh]]/Table1[[#This Row],[Production_t]]</f>
        <v>39.060009601536251</v>
      </c>
      <c r="S920" t="str">
        <f>IF(Table1[[#This Row],[Quality_pct]]&lt;96,"Below Spec","Ok")</f>
        <v>Ok</v>
      </c>
      <c r="T920" t="str">
        <f>IF(Table1[Steam_Consumed_t]&gt;$O$4383,"ABNORMAL","NORMAL")</f>
        <v>NORMAL</v>
      </c>
      <c r="U920" t="str">
        <f>IF(Table1[Power_Consumed_kWh]&gt;$P$4383,"ABNORMAL","NORMAL")</f>
        <v>NORMAL</v>
      </c>
      <c r="V920">
        <f>(Table1[[#This Row],[Target_Production_t]]/8)*Table1[[#This Row],[Downtime_hr]]</f>
        <v>1.81335</v>
      </c>
    </row>
    <row r="921" spans="1:22" x14ac:dyDescent="0.25">
      <c r="A921" s="1">
        <v>45734</v>
      </c>
      <c r="B921" s="1" t="str">
        <f>TEXT(Table1[[#This Row],[Date]],"mm")</f>
        <v>03</v>
      </c>
      <c r="C921" t="s">
        <v>21</v>
      </c>
      <c r="D921" t="s">
        <v>19</v>
      </c>
      <c r="E921">
        <v>37.97</v>
      </c>
      <c r="F921">
        <v>7.69</v>
      </c>
      <c r="G921">
        <v>0.31</v>
      </c>
      <c r="H921">
        <v>35.159999999999997</v>
      </c>
      <c r="I921">
        <v>34.869999999999997</v>
      </c>
      <c r="J921">
        <v>0.28999999999999998</v>
      </c>
      <c r="K921">
        <v>99.18</v>
      </c>
      <c r="L921">
        <v>96.12</v>
      </c>
      <c r="M921">
        <v>99.47</v>
      </c>
      <c r="N921">
        <v>94.83</v>
      </c>
      <c r="O921">
        <v>51.57</v>
      </c>
      <c r="P921">
        <v>4166.38</v>
      </c>
      <c r="Q921" s="42">
        <f>Table1[[#This Row],[Steam_Consumed_t]]/Table1[[#This Row],[Production_t]]</f>
        <v>1.4667235494880548</v>
      </c>
      <c r="R921" s="37">
        <f>Table1[[#This Row],[Power_Consumed_kWh]]/Table1[[#This Row],[Production_t]]</f>
        <v>118.4977246871445</v>
      </c>
      <c r="S921" t="str">
        <f>IF(Table1[[#This Row],[Quality_pct]]&lt;96,"Below Spec","Ok")</f>
        <v>Ok</v>
      </c>
      <c r="T921" t="str">
        <f>IF(Table1[Steam_Consumed_t]&gt;$O$4383,"ABNORMAL","NORMAL")</f>
        <v>ABNORMAL</v>
      </c>
      <c r="U921" t="str">
        <f>IF(Table1[Power_Consumed_kWh]&gt;$P$4383,"ABNORMAL","NORMAL")</f>
        <v>NORMAL</v>
      </c>
      <c r="V921">
        <f>(Table1[[#This Row],[Target_Production_t]]/8)*Table1[[#This Row],[Downtime_hr]]</f>
        <v>1.4713375</v>
      </c>
    </row>
    <row r="922" spans="1:22" x14ac:dyDescent="0.25">
      <c r="A922" s="1">
        <v>45734</v>
      </c>
      <c r="B922" s="1" t="str">
        <f>TEXT(Table1[[#This Row],[Date]],"mm")</f>
        <v>03</v>
      </c>
      <c r="C922" t="s">
        <v>22</v>
      </c>
      <c r="D922" t="s">
        <v>20</v>
      </c>
      <c r="E922">
        <v>34.869999999999997</v>
      </c>
      <c r="F922">
        <v>7.7</v>
      </c>
      <c r="G922">
        <v>0.3</v>
      </c>
      <c r="H922">
        <v>31.25</v>
      </c>
      <c r="I922">
        <v>30.2</v>
      </c>
      <c r="J922">
        <v>1.05</v>
      </c>
      <c r="K922">
        <v>96.63</v>
      </c>
      <c r="L922">
        <v>96.25</v>
      </c>
      <c r="M922">
        <v>95.09</v>
      </c>
      <c r="N922">
        <v>88.44</v>
      </c>
      <c r="O922">
        <v>34.61</v>
      </c>
      <c r="P922">
        <v>3022.02</v>
      </c>
      <c r="Q922" s="42">
        <f>Table1[[#This Row],[Steam_Consumed_t]]/Table1[[#This Row],[Production_t]]</f>
        <v>1.1075200000000001</v>
      </c>
      <c r="R922" s="37">
        <f>Table1[[#This Row],[Power_Consumed_kWh]]/Table1[[#This Row],[Production_t]]</f>
        <v>96.704639999999998</v>
      </c>
      <c r="S922" t="str">
        <f>IF(Table1[[#This Row],[Quality_pct]]&lt;96,"Below Spec","Ok")</f>
        <v>Ok</v>
      </c>
      <c r="T922" t="str">
        <f>IF(Table1[Steam_Consumed_t]&gt;$O$4383,"ABNORMAL","NORMAL")</f>
        <v>NORMAL</v>
      </c>
      <c r="U922" t="str">
        <f>IF(Table1[Power_Consumed_kWh]&gt;$P$4383,"ABNORMAL","NORMAL")</f>
        <v>NORMAL</v>
      </c>
      <c r="V922">
        <f>(Table1[[#This Row],[Target_Production_t]]/8)*Table1[[#This Row],[Downtime_hr]]</f>
        <v>1.3076249999999998</v>
      </c>
    </row>
    <row r="923" spans="1:22" x14ac:dyDescent="0.25">
      <c r="A923" s="1">
        <v>45734</v>
      </c>
      <c r="B923" s="1" t="str">
        <f>TEXT(Table1[[#This Row],[Date]],"mm")</f>
        <v>03</v>
      </c>
      <c r="C923" t="s">
        <v>21</v>
      </c>
      <c r="D923" t="s">
        <v>18</v>
      </c>
      <c r="E923">
        <v>38.549999999999997</v>
      </c>
      <c r="F923">
        <v>7.71</v>
      </c>
      <c r="G923">
        <v>0.28999999999999998</v>
      </c>
      <c r="H923">
        <v>35.51</v>
      </c>
      <c r="I923">
        <v>35.22</v>
      </c>
      <c r="J923">
        <v>0.3</v>
      </c>
      <c r="K923">
        <v>99.16</v>
      </c>
      <c r="L923">
        <v>96.38</v>
      </c>
      <c r="M923">
        <v>93.95</v>
      </c>
      <c r="N923">
        <v>89.78</v>
      </c>
      <c r="O923">
        <v>49.63</v>
      </c>
      <c r="P923">
        <v>4295.95</v>
      </c>
      <c r="Q923" s="42">
        <f>Table1[[#This Row],[Steam_Consumed_t]]/Table1[[#This Row],[Production_t]]</f>
        <v>1.397634469163616</v>
      </c>
      <c r="R923" s="37">
        <f>Table1[[#This Row],[Power_Consumed_kWh]]/Table1[[#This Row],[Production_t]]</f>
        <v>120.978597578147</v>
      </c>
      <c r="S923" t="str">
        <f>IF(Table1[[#This Row],[Quality_pct]]&lt;96,"Below Spec","Ok")</f>
        <v>Ok</v>
      </c>
      <c r="T923" t="str">
        <f>IF(Table1[Steam_Consumed_t]&gt;$O$4383,"ABNORMAL","NORMAL")</f>
        <v>NORMAL</v>
      </c>
      <c r="U923" t="str">
        <f>IF(Table1[Power_Consumed_kWh]&gt;$P$4383,"ABNORMAL","NORMAL")</f>
        <v>ABNORMAL</v>
      </c>
      <c r="V923">
        <f>(Table1[[#This Row],[Target_Production_t]]/8)*Table1[[#This Row],[Downtime_hr]]</f>
        <v>1.3974374999999999</v>
      </c>
    </row>
    <row r="924" spans="1:22" x14ac:dyDescent="0.25">
      <c r="A924" s="1">
        <v>45734</v>
      </c>
      <c r="B924" s="1" t="str">
        <f>TEXT(Table1[[#This Row],[Date]],"mm")</f>
        <v>03</v>
      </c>
      <c r="C924" t="s">
        <v>22</v>
      </c>
      <c r="D924" t="s">
        <v>19</v>
      </c>
      <c r="E924">
        <v>35.97</v>
      </c>
      <c r="F924">
        <v>7.76</v>
      </c>
      <c r="G924">
        <v>0.24</v>
      </c>
      <c r="H924">
        <v>31.06</v>
      </c>
      <c r="I924">
        <v>30.3</v>
      </c>
      <c r="J924">
        <v>0.76</v>
      </c>
      <c r="K924">
        <v>97.54</v>
      </c>
      <c r="L924">
        <v>97</v>
      </c>
      <c r="M924">
        <v>99.23</v>
      </c>
      <c r="N924">
        <v>93.89</v>
      </c>
      <c r="O924">
        <v>32.69</v>
      </c>
      <c r="P924">
        <v>2834.76</v>
      </c>
      <c r="Q924" s="42">
        <f>Table1[[#This Row],[Steam_Consumed_t]]/Table1[[#This Row],[Production_t]]</f>
        <v>1.0524790727623954</v>
      </c>
      <c r="R924" s="37">
        <f>Table1[[#This Row],[Power_Consumed_kWh]]/Table1[[#This Row],[Production_t]]</f>
        <v>91.267224726336138</v>
      </c>
      <c r="S924" t="str">
        <f>IF(Table1[[#This Row],[Quality_pct]]&lt;96,"Below Spec","Ok")</f>
        <v>Ok</v>
      </c>
      <c r="T924" t="str">
        <f>IF(Table1[Steam_Consumed_t]&gt;$O$4383,"ABNORMAL","NORMAL")</f>
        <v>NORMAL</v>
      </c>
      <c r="U924" t="str">
        <f>IF(Table1[Power_Consumed_kWh]&gt;$P$4383,"ABNORMAL","NORMAL")</f>
        <v>NORMAL</v>
      </c>
      <c r="V924">
        <f>(Table1[[#This Row],[Target_Production_t]]/8)*Table1[[#This Row],[Downtime_hr]]</f>
        <v>1.0790999999999999</v>
      </c>
    </row>
    <row r="925" spans="1:22" x14ac:dyDescent="0.25">
      <c r="A925" s="1">
        <v>45734</v>
      </c>
      <c r="B925" s="1" t="str">
        <f>TEXT(Table1[[#This Row],[Date]],"mm")</f>
        <v>03</v>
      </c>
      <c r="C925" t="s">
        <v>23</v>
      </c>
      <c r="D925" t="s">
        <v>18</v>
      </c>
      <c r="E925">
        <v>44.63</v>
      </c>
      <c r="F925">
        <v>7.91</v>
      </c>
      <c r="G925">
        <v>0.09</v>
      </c>
      <c r="H925">
        <v>40.92</v>
      </c>
      <c r="I925">
        <v>40.619999999999997</v>
      </c>
      <c r="J925">
        <v>0.28999999999999998</v>
      </c>
      <c r="K925">
        <v>99.28</v>
      </c>
      <c r="L925">
        <v>98.88</v>
      </c>
      <c r="M925">
        <v>92.54</v>
      </c>
      <c r="N925">
        <v>90.84</v>
      </c>
      <c r="O925">
        <v>6.84</v>
      </c>
      <c r="P925">
        <v>1780.92</v>
      </c>
      <c r="Q925" s="42">
        <f>Table1[[#This Row],[Steam_Consumed_t]]/Table1[[#This Row],[Production_t]]</f>
        <v>0.16715542521994134</v>
      </c>
      <c r="R925" s="37">
        <f>Table1[[#This Row],[Power_Consumed_kWh]]/Table1[[#This Row],[Production_t]]</f>
        <v>43.521994134897362</v>
      </c>
      <c r="S925" t="str">
        <f>IF(Table1[[#This Row],[Quality_pct]]&lt;96,"Below Spec","Ok")</f>
        <v>Ok</v>
      </c>
      <c r="T925" t="str">
        <f>IF(Table1[Steam_Consumed_t]&gt;$O$4383,"ABNORMAL","NORMAL")</f>
        <v>NORMAL</v>
      </c>
      <c r="U925" t="str">
        <f>IF(Table1[Power_Consumed_kWh]&gt;$P$4383,"ABNORMAL","NORMAL")</f>
        <v>NORMAL</v>
      </c>
      <c r="V925">
        <f>(Table1[[#This Row],[Target_Production_t]]/8)*Table1[[#This Row],[Downtime_hr]]</f>
        <v>0.50208750000000002</v>
      </c>
    </row>
    <row r="926" spans="1:22" x14ac:dyDescent="0.25">
      <c r="A926" s="1">
        <v>45735</v>
      </c>
      <c r="B926" s="1" t="str">
        <f>TEXT(Table1[[#This Row],[Date]],"mm")</f>
        <v>03</v>
      </c>
      <c r="C926" t="s">
        <v>17</v>
      </c>
      <c r="D926" t="s">
        <v>19</v>
      </c>
      <c r="E926">
        <v>44.82</v>
      </c>
      <c r="F926">
        <v>7.19</v>
      </c>
      <c r="G926">
        <v>0.81</v>
      </c>
      <c r="H926">
        <v>40.56</v>
      </c>
      <c r="I926">
        <v>39.68</v>
      </c>
      <c r="J926">
        <v>0.88</v>
      </c>
      <c r="K926">
        <v>97.82</v>
      </c>
      <c r="L926">
        <v>89.88</v>
      </c>
      <c r="M926">
        <v>97.72</v>
      </c>
      <c r="N926">
        <v>85.92</v>
      </c>
      <c r="O926">
        <v>35.29</v>
      </c>
      <c r="P926">
        <v>3411.33</v>
      </c>
      <c r="Q926" s="42">
        <f>Table1[[#This Row],[Steam_Consumed_t]]/Table1[[#This Row],[Production_t]]</f>
        <v>0.87006903353057197</v>
      </c>
      <c r="R926" s="37">
        <f>Table1[[#This Row],[Power_Consumed_kWh]]/Table1[[#This Row],[Production_t]]</f>
        <v>84.105769230769226</v>
      </c>
      <c r="S926" t="str">
        <f>IF(Table1[[#This Row],[Quality_pct]]&lt;96,"Below Spec","Ok")</f>
        <v>Ok</v>
      </c>
      <c r="T926" t="str">
        <f>IF(Table1[Steam_Consumed_t]&gt;$O$4383,"ABNORMAL","NORMAL")</f>
        <v>NORMAL</v>
      </c>
      <c r="U926" t="str">
        <f>IF(Table1[Power_Consumed_kWh]&gt;$P$4383,"ABNORMAL","NORMAL")</f>
        <v>NORMAL</v>
      </c>
      <c r="V926">
        <f>(Table1[[#This Row],[Target_Production_t]]/8)*Table1[[#This Row],[Downtime_hr]]</f>
        <v>4.5380250000000002</v>
      </c>
    </row>
    <row r="927" spans="1:22" x14ac:dyDescent="0.25">
      <c r="A927" s="1">
        <v>45735</v>
      </c>
      <c r="B927" s="1" t="str">
        <f>TEXT(Table1[[#This Row],[Date]],"mm")</f>
        <v>03</v>
      </c>
      <c r="C927" t="s">
        <v>23</v>
      </c>
      <c r="D927" t="s">
        <v>20</v>
      </c>
      <c r="E927">
        <v>45.52</v>
      </c>
      <c r="F927">
        <v>7.19</v>
      </c>
      <c r="G927">
        <v>0.81</v>
      </c>
      <c r="H927">
        <v>35.26</v>
      </c>
      <c r="I927">
        <v>34.81</v>
      </c>
      <c r="J927">
        <v>0.45</v>
      </c>
      <c r="K927">
        <v>98.73</v>
      </c>
      <c r="L927">
        <v>89.88</v>
      </c>
      <c r="M927">
        <v>89.59</v>
      </c>
      <c r="N927">
        <v>79.489999999999995</v>
      </c>
      <c r="O927">
        <v>5.13</v>
      </c>
      <c r="P927">
        <v>1513.75</v>
      </c>
      <c r="Q927" s="42">
        <f>Table1[[#This Row],[Steam_Consumed_t]]/Table1[[#This Row],[Production_t]]</f>
        <v>0.14549064095292116</v>
      </c>
      <c r="R927" s="37">
        <f>Table1[[#This Row],[Power_Consumed_kWh]]/Table1[[#This Row],[Production_t]]</f>
        <v>42.931083380601251</v>
      </c>
      <c r="S927" t="str">
        <f>IF(Table1[[#This Row],[Quality_pct]]&lt;96,"Below Spec","Ok")</f>
        <v>Ok</v>
      </c>
      <c r="T927" t="str">
        <f>IF(Table1[Steam_Consumed_t]&gt;$O$4383,"ABNORMAL","NORMAL")</f>
        <v>NORMAL</v>
      </c>
      <c r="U927" t="str">
        <f>IF(Table1[Power_Consumed_kWh]&gt;$P$4383,"ABNORMAL","NORMAL")</f>
        <v>NORMAL</v>
      </c>
      <c r="V927">
        <f>(Table1[[#This Row],[Target_Production_t]]/8)*Table1[[#This Row],[Downtime_hr]]</f>
        <v>4.6089000000000002</v>
      </c>
    </row>
    <row r="928" spans="1:22" x14ac:dyDescent="0.25">
      <c r="A928" s="1">
        <v>45735</v>
      </c>
      <c r="B928" s="1" t="str">
        <f>TEXT(Table1[[#This Row],[Date]],"mm")</f>
        <v>03</v>
      </c>
      <c r="C928" t="s">
        <v>22</v>
      </c>
      <c r="D928" t="s">
        <v>19</v>
      </c>
      <c r="E928">
        <v>38.409999999999997</v>
      </c>
      <c r="F928">
        <v>7.34</v>
      </c>
      <c r="G928">
        <v>0.66</v>
      </c>
      <c r="H928">
        <v>34.03</v>
      </c>
      <c r="I928">
        <v>32.76</v>
      </c>
      <c r="J928">
        <v>1.27</v>
      </c>
      <c r="K928">
        <v>96.27</v>
      </c>
      <c r="L928">
        <v>91.75</v>
      </c>
      <c r="M928">
        <v>94.13</v>
      </c>
      <c r="N928">
        <v>83.14</v>
      </c>
      <c r="O928">
        <v>39.6</v>
      </c>
      <c r="P928">
        <v>3253.49</v>
      </c>
      <c r="Q928" s="42">
        <f>Table1[[#This Row],[Steam_Consumed_t]]/Table1[[#This Row],[Production_t]]</f>
        <v>1.1636791066705847</v>
      </c>
      <c r="R928" s="37">
        <f>Table1[[#This Row],[Power_Consumed_kWh]]/Table1[[#This Row],[Production_t]]</f>
        <v>95.606523655597996</v>
      </c>
      <c r="S928" t="str">
        <f>IF(Table1[[#This Row],[Quality_pct]]&lt;96,"Below Spec","Ok")</f>
        <v>Ok</v>
      </c>
      <c r="T928" t="str">
        <f>IF(Table1[Steam_Consumed_t]&gt;$O$4383,"ABNORMAL","NORMAL")</f>
        <v>NORMAL</v>
      </c>
      <c r="U928" t="str">
        <f>IF(Table1[Power_Consumed_kWh]&gt;$P$4383,"ABNORMAL","NORMAL")</f>
        <v>NORMAL</v>
      </c>
      <c r="V928">
        <f>(Table1[[#This Row],[Target_Production_t]]/8)*Table1[[#This Row],[Downtime_hr]]</f>
        <v>3.168825</v>
      </c>
    </row>
    <row r="929" spans="1:22" x14ac:dyDescent="0.25">
      <c r="A929" s="1">
        <v>45735</v>
      </c>
      <c r="B929" s="1" t="str">
        <f>TEXT(Table1[[#This Row],[Date]],"mm")</f>
        <v>03</v>
      </c>
      <c r="C929" t="s">
        <v>21</v>
      </c>
      <c r="D929" t="s">
        <v>19</v>
      </c>
      <c r="E929">
        <v>40.549999999999997</v>
      </c>
      <c r="F929">
        <v>7.45</v>
      </c>
      <c r="G929">
        <v>0.55000000000000004</v>
      </c>
      <c r="H929">
        <v>38.979999999999997</v>
      </c>
      <c r="I929">
        <v>38.71</v>
      </c>
      <c r="J929">
        <v>0.27</v>
      </c>
      <c r="K929">
        <v>99.32</v>
      </c>
      <c r="L929">
        <v>93.12</v>
      </c>
      <c r="M929">
        <v>94.19</v>
      </c>
      <c r="N929">
        <v>87.12</v>
      </c>
      <c r="O929">
        <v>55.73</v>
      </c>
      <c r="P929">
        <v>4544.1400000000003</v>
      </c>
      <c r="Q929" s="42">
        <f>Table1[[#This Row],[Steam_Consumed_t]]/Table1[[#This Row],[Production_t]]</f>
        <v>1.4297075423293997</v>
      </c>
      <c r="R929" s="37">
        <f>Table1[[#This Row],[Power_Consumed_kWh]]/Table1[[#This Row],[Production_t]]</f>
        <v>116.57619291944589</v>
      </c>
      <c r="S929" t="str">
        <f>IF(Table1[[#This Row],[Quality_pct]]&lt;96,"Below Spec","Ok")</f>
        <v>Ok</v>
      </c>
      <c r="T929" t="str">
        <f>IF(Table1[Steam_Consumed_t]&gt;$O$4383,"ABNORMAL","NORMAL")</f>
        <v>ABNORMAL</v>
      </c>
      <c r="U929" t="str">
        <f>IF(Table1[Power_Consumed_kWh]&gt;$P$4383,"ABNORMAL","NORMAL")</f>
        <v>ABNORMAL</v>
      </c>
      <c r="V929">
        <f>(Table1[[#This Row],[Target_Production_t]]/8)*Table1[[#This Row],[Downtime_hr]]</f>
        <v>2.7878125000000002</v>
      </c>
    </row>
    <row r="930" spans="1:22" x14ac:dyDescent="0.25">
      <c r="A930" s="1">
        <v>45735</v>
      </c>
      <c r="B930" s="1" t="str">
        <f>TEXT(Table1[[#This Row],[Date]],"mm")</f>
        <v>03</v>
      </c>
      <c r="C930" t="s">
        <v>22</v>
      </c>
      <c r="D930" t="s">
        <v>18</v>
      </c>
      <c r="E930">
        <v>39</v>
      </c>
      <c r="F930">
        <v>7.46</v>
      </c>
      <c r="G930">
        <v>0.54</v>
      </c>
      <c r="H930">
        <v>32.85</v>
      </c>
      <c r="I930">
        <v>31.98</v>
      </c>
      <c r="J930">
        <v>0.87</v>
      </c>
      <c r="K930">
        <v>97.34</v>
      </c>
      <c r="L930">
        <v>93.25</v>
      </c>
      <c r="M930">
        <v>100.22</v>
      </c>
      <c r="N930">
        <v>90.97</v>
      </c>
      <c r="O930">
        <v>36</v>
      </c>
      <c r="P930">
        <v>3229.27</v>
      </c>
      <c r="Q930" s="42">
        <f>Table1[[#This Row],[Steam_Consumed_t]]/Table1[[#This Row],[Production_t]]</f>
        <v>1.095890410958904</v>
      </c>
      <c r="R930" s="37">
        <f>Table1[[#This Row],[Power_Consumed_kWh]]/Table1[[#This Row],[Production_t]]</f>
        <v>98.303500761034996</v>
      </c>
      <c r="S930" t="str">
        <f>IF(Table1[[#This Row],[Quality_pct]]&lt;96,"Below Spec","Ok")</f>
        <v>Ok</v>
      </c>
      <c r="T930" t="str">
        <f>IF(Table1[Steam_Consumed_t]&gt;$O$4383,"ABNORMAL","NORMAL")</f>
        <v>NORMAL</v>
      </c>
      <c r="U930" t="str">
        <f>IF(Table1[Power_Consumed_kWh]&gt;$P$4383,"ABNORMAL","NORMAL")</f>
        <v>NORMAL</v>
      </c>
      <c r="V930">
        <f>(Table1[[#This Row],[Target_Production_t]]/8)*Table1[[#This Row],[Downtime_hr]]</f>
        <v>2.6325000000000003</v>
      </c>
    </row>
    <row r="931" spans="1:22" x14ac:dyDescent="0.25">
      <c r="A931" s="1">
        <v>45735</v>
      </c>
      <c r="B931" s="1" t="str">
        <f>TEXT(Table1[[#This Row],[Date]],"mm")</f>
        <v>03</v>
      </c>
      <c r="C931" t="s">
        <v>22</v>
      </c>
      <c r="D931" t="s">
        <v>20</v>
      </c>
      <c r="E931">
        <v>37.24</v>
      </c>
      <c r="F931">
        <v>7.51</v>
      </c>
      <c r="G931">
        <v>0.49</v>
      </c>
      <c r="H931">
        <v>32.340000000000003</v>
      </c>
      <c r="I931">
        <v>31.73</v>
      </c>
      <c r="J931">
        <v>0.61</v>
      </c>
      <c r="K931">
        <v>98.11</v>
      </c>
      <c r="L931">
        <v>93.88</v>
      </c>
      <c r="M931">
        <v>92.84</v>
      </c>
      <c r="N931">
        <v>85.51</v>
      </c>
      <c r="O931">
        <v>35.979999999999997</v>
      </c>
      <c r="P931">
        <v>3015.71</v>
      </c>
      <c r="Q931" s="42">
        <f>Table1[[#This Row],[Steam_Consumed_t]]/Table1[[#This Row],[Production_t]]</f>
        <v>1.1125541125541123</v>
      </c>
      <c r="R931" s="37">
        <f>Table1[[#This Row],[Power_Consumed_kWh]]/Table1[[#This Row],[Production_t]]</f>
        <v>93.250154607297461</v>
      </c>
      <c r="S931" t="str">
        <f>IF(Table1[[#This Row],[Quality_pct]]&lt;96,"Below Spec","Ok")</f>
        <v>Ok</v>
      </c>
      <c r="T931" t="str">
        <f>IF(Table1[Steam_Consumed_t]&gt;$O$4383,"ABNORMAL","NORMAL")</f>
        <v>NORMAL</v>
      </c>
      <c r="U931" t="str">
        <f>IF(Table1[Power_Consumed_kWh]&gt;$P$4383,"ABNORMAL","NORMAL")</f>
        <v>NORMAL</v>
      </c>
      <c r="V931">
        <f>(Table1[[#This Row],[Target_Production_t]]/8)*Table1[[#This Row],[Downtime_hr]]</f>
        <v>2.2809500000000003</v>
      </c>
    </row>
    <row r="932" spans="1:22" x14ac:dyDescent="0.25">
      <c r="A932" s="1">
        <v>45735</v>
      </c>
      <c r="B932" s="1" t="str">
        <f>TEXT(Table1[[#This Row],[Date]],"mm")</f>
        <v>03</v>
      </c>
      <c r="C932" t="s">
        <v>21</v>
      </c>
      <c r="D932" t="s">
        <v>20</v>
      </c>
      <c r="E932">
        <v>39.31</v>
      </c>
      <c r="F932">
        <v>7.62</v>
      </c>
      <c r="G932">
        <v>0.38</v>
      </c>
      <c r="H932">
        <v>36.39</v>
      </c>
      <c r="I932">
        <v>35.799999999999997</v>
      </c>
      <c r="J932">
        <v>0.59</v>
      </c>
      <c r="K932">
        <v>98.37</v>
      </c>
      <c r="L932">
        <v>95.25</v>
      </c>
      <c r="M932">
        <v>97.71</v>
      </c>
      <c r="N932">
        <v>91.55</v>
      </c>
      <c r="O932">
        <v>51.15</v>
      </c>
      <c r="P932">
        <v>4373.6099999999997</v>
      </c>
      <c r="Q932" s="42">
        <f>Table1[[#This Row],[Steam_Consumed_t]]/Table1[[#This Row],[Production_t]]</f>
        <v>1.40560593569662</v>
      </c>
      <c r="R932" s="37">
        <f>Table1[[#This Row],[Power_Consumed_kWh]]/Table1[[#This Row],[Production_t]]</f>
        <v>120.1871393239901</v>
      </c>
      <c r="S932" t="str">
        <f>IF(Table1[[#This Row],[Quality_pct]]&lt;96,"Below Spec","Ok")</f>
        <v>Ok</v>
      </c>
      <c r="T932" t="str">
        <f>IF(Table1[Steam_Consumed_t]&gt;$O$4383,"ABNORMAL","NORMAL")</f>
        <v>NORMAL</v>
      </c>
      <c r="U932" t="str">
        <f>IF(Table1[Power_Consumed_kWh]&gt;$P$4383,"ABNORMAL","NORMAL")</f>
        <v>ABNORMAL</v>
      </c>
      <c r="V932">
        <f>(Table1[[#This Row],[Target_Production_t]]/8)*Table1[[#This Row],[Downtime_hr]]</f>
        <v>1.8672250000000001</v>
      </c>
    </row>
    <row r="933" spans="1:22" x14ac:dyDescent="0.25">
      <c r="A933" s="1">
        <v>45735</v>
      </c>
      <c r="B933" s="1" t="str">
        <f>TEXT(Table1[[#This Row],[Date]],"mm")</f>
        <v>03</v>
      </c>
      <c r="C933" t="s">
        <v>17</v>
      </c>
      <c r="D933" t="s">
        <v>20</v>
      </c>
      <c r="E933">
        <v>43.45</v>
      </c>
      <c r="F933">
        <v>7.69</v>
      </c>
      <c r="G933">
        <v>0.31</v>
      </c>
      <c r="H933">
        <v>37.29</v>
      </c>
      <c r="I933">
        <v>36.43</v>
      </c>
      <c r="J933">
        <v>0.86</v>
      </c>
      <c r="K933">
        <v>97.69</v>
      </c>
      <c r="L933">
        <v>96.12</v>
      </c>
      <c r="M933">
        <v>88.93</v>
      </c>
      <c r="N933">
        <v>83.51</v>
      </c>
      <c r="O933">
        <v>34.04</v>
      </c>
      <c r="P933">
        <v>3054.5</v>
      </c>
      <c r="Q933" s="42">
        <f>Table1[[#This Row],[Steam_Consumed_t]]/Table1[[#This Row],[Production_t]]</f>
        <v>0.91284526682756773</v>
      </c>
      <c r="R933" s="37">
        <f>Table1[[#This Row],[Power_Consumed_kWh]]/Table1[[#This Row],[Production_t]]</f>
        <v>81.912040761598291</v>
      </c>
      <c r="S933" t="str">
        <f>IF(Table1[[#This Row],[Quality_pct]]&lt;96,"Below Spec","Ok")</f>
        <v>Ok</v>
      </c>
      <c r="T933" t="str">
        <f>IF(Table1[Steam_Consumed_t]&gt;$O$4383,"ABNORMAL","NORMAL")</f>
        <v>NORMAL</v>
      </c>
      <c r="U933" t="str">
        <f>IF(Table1[Power_Consumed_kWh]&gt;$P$4383,"ABNORMAL","NORMAL")</f>
        <v>NORMAL</v>
      </c>
      <c r="V933">
        <f>(Table1[[#This Row],[Target_Production_t]]/8)*Table1[[#This Row],[Downtime_hr]]</f>
        <v>1.6836875</v>
      </c>
    </row>
    <row r="934" spans="1:22" x14ac:dyDescent="0.25">
      <c r="A934" s="1">
        <v>45735</v>
      </c>
      <c r="B934" s="1" t="str">
        <f>TEXT(Table1[[#This Row],[Date]],"mm")</f>
        <v>03</v>
      </c>
      <c r="C934" t="s">
        <v>23</v>
      </c>
      <c r="D934" t="s">
        <v>18</v>
      </c>
      <c r="E934">
        <v>47.67</v>
      </c>
      <c r="F934">
        <v>7.71</v>
      </c>
      <c r="G934">
        <v>0.28999999999999998</v>
      </c>
      <c r="H934">
        <v>41.76</v>
      </c>
      <c r="I934">
        <v>41.76</v>
      </c>
      <c r="J934">
        <v>0</v>
      </c>
      <c r="K934">
        <v>100</v>
      </c>
      <c r="L934">
        <v>96.38</v>
      </c>
      <c r="M934">
        <v>95.23</v>
      </c>
      <c r="N934">
        <v>91.78</v>
      </c>
      <c r="O934">
        <v>3.71</v>
      </c>
      <c r="P934">
        <v>1784.39</v>
      </c>
      <c r="Q934" s="42">
        <f>Table1[[#This Row],[Steam_Consumed_t]]/Table1[[#This Row],[Production_t]]</f>
        <v>8.8840996168582376E-2</v>
      </c>
      <c r="R934" s="37">
        <f>Table1[[#This Row],[Power_Consumed_kWh]]/Table1[[#This Row],[Production_t]]</f>
        <v>42.729645593869733</v>
      </c>
      <c r="S934" t="str">
        <f>IF(Table1[[#This Row],[Quality_pct]]&lt;96,"Below Spec","Ok")</f>
        <v>Ok</v>
      </c>
      <c r="T934" t="str">
        <f>IF(Table1[Steam_Consumed_t]&gt;$O$4383,"ABNORMAL","NORMAL")</f>
        <v>NORMAL</v>
      </c>
      <c r="U934" t="str">
        <f>IF(Table1[Power_Consumed_kWh]&gt;$P$4383,"ABNORMAL","NORMAL")</f>
        <v>NORMAL</v>
      </c>
      <c r="V934">
        <f>(Table1[[#This Row],[Target_Production_t]]/8)*Table1[[#This Row],[Downtime_hr]]</f>
        <v>1.7280374999999999</v>
      </c>
    </row>
    <row r="935" spans="1:22" x14ac:dyDescent="0.25">
      <c r="A935" s="1">
        <v>45735</v>
      </c>
      <c r="B935" s="1" t="str">
        <f>TEXT(Table1[[#This Row],[Date]],"mm")</f>
        <v>03</v>
      </c>
      <c r="C935" t="s">
        <v>17</v>
      </c>
      <c r="D935" t="s">
        <v>18</v>
      </c>
      <c r="E935">
        <v>45.5</v>
      </c>
      <c r="F935">
        <v>7.72</v>
      </c>
      <c r="G935">
        <v>0.28000000000000003</v>
      </c>
      <c r="H935">
        <v>40.47</v>
      </c>
      <c r="I935">
        <v>39.07</v>
      </c>
      <c r="J935">
        <v>1.4</v>
      </c>
      <c r="K935">
        <v>96.55</v>
      </c>
      <c r="L935">
        <v>96.5</v>
      </c>
      <c r="M935">
        <v>97.04</v>
      </c>
      <c r="N935">
        <v>90.41</v>
      </c>
      <c r="O935">
        <v>33.049999999999997</v>
      </c>
      <c r="P935">
        <v>3411.69</v>
      </c>
      <c r="Q935" s="42">
        <f>Table1[[#This Row],[Steam_Consumed_t]]/Table1[[#This Row],[Production_t]]</f>
        <v>0.81665431183592785</v>
      </c>
      <c r="R935" s="37">
        <f>Table1[[#This Row],[Power_Consumed_kWh]]/Table1[[#This Row],[Production_t]]</f>
        <v>84.301704966641964</v>
      </c>
      <c r="S935" t="str">
        <f>IF(Table1[[#This Row],[Quality_pct]]&lt;96,"Below Spec","Ok")</f>
        <v>Ok</v>
      </c>
      <c r="T935" t="str">
        <f>IF(Table1[Steam_Consumed_t]&gt;$O$4383,"ABNORMAL","NORMAL")</f>
        <v>NORMAL</v>
      </c>
      <c r="U935" t="str">
        <f>IF(Table1[Power_Consumed_kWh]&gt;$P$4383,"ABNORMAL","NORMAL")</f>
        <v>NORMAL</v>
      </c>
      <c r="V935">
        <f>(Table1[[#This Row],[Target_Production_t]]/8)*Table1[[#This Row],[Downtime_hr]]</f>
        <v>1.5925000000000002</v>
      </c>
    </row>
    <row r="936" spans="1:22" x14ac:dyDescent="0.25">
      <c r="A936" s="1">
        <v>45735</v>
      </c>
      <c r="B936" s="1" t="str">
        <f>TEXT(Table1[[#This Row],[Date]],"mm")</f>
        <v>03</v>
      </c>
      <c r="C936" t="s">
        <v>23</v>
      </c>
      <c r="D936" t="s">
        <v>19</v>
      </c>
      <c r="E936">
        <v>46.95</v>
      </c>
      <c r="F936">
        <v>7.76</v>
      </c>
      <c r="G936">
        <v>0.24</v>
      </c>
      <c r="H936">
        <v>46.85</v>
      </c>
      <c r="I936">
        <v>46.24</v>
      </c>
      <c r="J936">
        <v>0.6</v>
      </c>
      <c r="K936">
        <v>98.71</v>
      </c>
      <c r="L936">
        <v>97</v>
      </c>
      <c r="M936">
        <v>100.84</v>
      </c>
      <c r="N936">
        <v>96.55</v>
      </c>
      <c r="O936">
        <v>5.76</v>
      </c>
      <c r="P936">
        <v>1973.45</v>
      </c>
      <c r="Q936" s="42">
        <f>Table1[[#This Row],[Steam_Consumed_t]]/Table1[[#This Row],[Production_t]]</f>
        <v>0.12294557097118462</v>
      </c>
      <c r="R936" s="37">
        <f>Table1[[#This Row],[Power_Consumed_kWh]]/Table1[[#This Row],[Production_t]]</f>
        <v>42.122732123799359</v>
      </c>
      <c r="S936" t="str">
        <f>IF(Table1[[#This Row],[Quality_pct]]&lt;96,"Below Spec","Ok")</f>
        <v>Ok</v>
      </c>
      <c r="T936" t="str">
        <f>IF(Table1[Steam_Consumed_t]&gt;$O$4383,"ABNORMAL","NORMAL")</f>
        <v>NORMAL</v>
      </c>
      <c r="U936" t="str">
        <f>IF(Table1[Power_Consumed_kWh]&gt;$P$4383,"ABNORMAL","NORMAL")</f>
        <v>NORMAL</v>
      </c>
      <c r="V936">
        <f>(Table1[[#This Row],[Target_Production_t]]/8)*Table1[[#This Row],[Downtime_hr]]</f>
        <v>1.4085000000000001</v>
      </c>
    </row>
    <row r="937" spans="1:22" x14ac:dyDescent="0.25">
      <c r="A937" s="1">
        <v>45735</v>
      </c>
      <c r="B937" s="1" t="str">
        <f>TEXT(Table1[[#This Row],[Date]],"mm")</f>
        <v>03</v>
      </c>
      <c r="C937" t="s">
        <v>21</v>
      </c>
      <c r="D937" t="s">
        <v>18</v>
      </c>
      <c r="E937">
        <v>41.17</v>
      </c>
      <c r="F937">
        <v>7.89</v>
      </c>
      <c r="G937">
        <v>0.11</v>
      </c>
      <c r="H937">
        <v>37.44</v>
      </c>
      <c r="I937">
        <v>36.5</v>
      </c>
      <c r="J937">
        <v>0.94</v>
      </c>
      <c r="K937">
        <v>97.49</v>
      </c>
      <c r="L937">
        <v>98.62</v>
      </c>
      <c r="M937">
        <v>90.57</v>
      </c>
      <c r="N937">
        <v>87.08</v>
      </c>
      <c r="O937">
        <v>53.62</v>
      </c>
      <c r="P937">
        <v>4357.59</v>
      </c>
      <c r="Q937" s="42">
        <f>Table1[[#This Row],[Steam_Consumed_t]]/Table1[[#This Row],[Production_t]]</f>
        <v>1.4321581196581197</v>
      </c>
      <c r="R937" s="37">
        <f>Table1[[#This Row],[Power_Consumed_kWh]]/Table1[[#This Row],[Production_t]]</f>
        <v>116.38862179487181</v>
      </c>
      <c r="S937" t="str">
        <f>IF(Table1[[#This Row],[Quality_pct]]&lt;96,"Below Spec","Ok")</f>
        <v>Ok</v>
      </c>
      <c r="T937" t="str">
        <f>IF(Table1[Steam_Consumed_t]&gt;$O$4383,"ABNORMAL","NORMAL")</f>
        <v>ABNORMAL</v>
      </c>
      <c r="U937" t="str">
        <f>IF(Table1[Power_Consumed_kWh]&gt;$P$4383,"ABNORMAL","NORMAL")</f>
        <v>ABNORMAL</v>
      </c>
      <c r="V937">
        <f>(Table1[[#This Row],[Target_Production_t]]/8)*Table1[[#This Row],[Downtime_hr]]</f>
        <v>0.56608750000000008</v>
      </c>
    </row>
    <row r="938" spans="1:22" x14ac:dyDescent="0.25">
      <c r="A938" s="1">
        <v>45736</v>
      </c>
      <c r="B938" s="1" t="str">
        <f>TEXT(Table1[[#This Row],[Date]],"mm")</f>
        <v>03</v>
      </c>
      <c r="C938" t="s">
        <v>23</v>
      </c>
      <c r="D938" t="s">
        <v>20</v>
      </c>
      <c r="E938">
        <v>44.27</v>
      </c>
      <c r="F938">
        <v>5.89</v>
      </c>
      <c r="G938">
        <v>2.11</v>
      </c>
      <c r="H938">
        <v>30.79</v>
      </c>
      <c r="I938">
        <v>30.4</v>
      </c>
      <c r="J938">
        <v>0.39</v>
      </c>
      <c r="K938">
        <v>98.73</v>
      </c>
      <c r="L938">
        <v>73.62</v>
      </c>
      <c r="M938">
        <v>92.44</v>
      </c>
      <c r="N938">
        <v>67.2</v>
      </c>
      <c r="O938">
        <v>4.51</v>
      </c>
      <c r="P938">
        <v>1228.1500000000001</v>
      </c>
      <c r="Q938" s="42">
        <f>Table1[[#This Row],[Steam_Consumed_t]]/Table1[[#This Row],[Production_t]]</f>
        <v>0.1464761286131861</v>
      </c>
      <c r="R938" s="37">
        <f>Table1[[#This Row],[Power_Consumed_kWh]]/Table1[[#This Row],[Production_t]]</f>
        <v>39.887950633322511</v>
      </c>
      <c r="S938" t="str">
        <f>IF(Table1[[#This Row],[Quality_pct]]&lt;96,"Below Spec","Ok")</f>
        <v>Ok</v>
      </c>
      <c r="T938" t="str">
        <f>IF(Table1[Steam_Consumed_t]&gt;$O$4383,"ABNORMAL","NORMAL")</f>
        <v>NORMAL</v>
      </c>
      <c r="U938" t="str">
        <f>IF(Table1[Power_Consumed_kWh]&gt;$P$4383,"ABNORMAL","NORMAL")</f>
        <v>NORMAL</v>
      </c>
      <c r="V938">
        <f>(Table1[[#This Row],[Target_Production_t]]/8)*Table1[[#This Row],[Downtime_hr]]</f>
        <v>11.6762125</v>
      </c>
    </row>
    <row r="939" spans="1:22" x14ac:dyDescent="0.25">
      <c r="A939" s="1">
        <v>45736</v>
      </c>
      <c r="B939" s="1" t="str">
        <f>TEXT(Table1[[#This Row],[Date]],"mm")</f>
        <v>03</v>
      </c>
      <c r="C939" t="s">
        <v>21</v>
      </c>
      <c r="D939" t="s">
        <v>20</v>
      </c>
      <c r="E939">
        <v>38.229999999999997</v>
      </c>
      <c r="F939">
        <v>7.19</v>
      </c>
      <c r="G939">
        <v>0.81</v>
      </c>
      <c r="H939">
        <v>30.6</v>
      </c>
      <c r="I939">
        <v>29.78</v>
      </c>
      <c r="J939">
        <v>0.82</v>
      </c>
      <c r="K939">
        <v>97.33</v>
      </c>
      <c r="L939">
        <v>89.88</v>
      </c>
      <c r="M939">
        <v>99.26</v>
      </c>
      <c r="N939">
        <v>86.83</v>
      </c>
      <c r="O939">
        <v>42.27</v>
      </c>
      <c r="P939">
        <v>3638.8</v>
      </c>
      <c r="Q939" s="42">
        <f>Table1[[#This Row],[Steam_Consumed_t]]/Table1[[#This Row],[Production_t]]</f>
        <v>1.3813725490196078</v>
      </c>
      <c r="R939" s="37">
        <f>Table1[[#This Row],[Power_Consumed_kWh]]/Table1[[#This Row],[Production_t]]</f>
        <v>118.91503267973856</v>
      </c>
      <c r="S939" t="str">
        <f>IF(Table1[[#This Row],[Quality_pct]]&lt;96,"Below Spec","Ok")</f>
        <v>Ok</v>
      </c>
      <c r="T939" t="str">
        <f>IF(Table1[Steam_Consumed_t]&gt;$O$4383,"ABNORMAL","NORMAL")</f>
        <v>NORMAL</v>
      </c>
      <c r="U939" t="str">
        <f>IF(Table1[Power_Consumed_kWh]&gt;$P$4383,"ABNORMAL","NORMAL")</f>
        <v>NORMAL</v>
      </c>
      <c r="V939">
        <f>(Table1[[#This Row],[Target_Production_t]]/8)*Table1[[#This Row],[Downtime_hr]]</f>
        <v>3.8707875</v>
      </c>
    </row>
    <row r="940" spans="1:22" x14ac:dyDescent="0.25">
      <c r="A940" s="1">
        <v>45736</v>
      </c>
      <c r="B940" s="1" t="str">
        <f>TEXT(Table1[[#This Row],[Date]],"mm")</f>
        <v>03</v>
      </c>
      <c r="C940" t="s">
        <v>21</v>
      </c>
      <c r="D940" t="s">
        <v>18</v>
      </c>
      <c r="E940">
        <v>40.03</v>
      </c>
      <c r="F940">
        <v>7.22</v>
      </c>
      <c r="G940">
        <v>0.78</v>
      </c>
      <c r="H940">
        <v>34.72</v>
      </c>
      <c r="I940">
        <v>34.17</v>
      </c>
      <c r="J940">
        <v>0.55000000000000004</v>
      </c>
      <c r="K940">
        <v>98.42</v>
      </c>
      <c r="L940">
        <v>90.25</v>
      </c>
      <c r="M940">
        <v>87.31</v>
      </c>
      <c r="N940">
        <v>77.55</v>
      </c>
      <c r="O940">
        <v>49.89</v>
      </c>
      <c r="P940">
        <v>4191.18</v>
      </c>
      <c r="Q940" s="42">
        <f>Table1[[#This Row],[Steam_Consumed_t]]/Table1[[#This Row],[Production_t]]</f>
        <v>1.4369239631336406</v>
      </c>
      <c r="R940" s="37">
        <f>Table1[[#This Row],[Power_Consumed_kWh]]/Table1[[#This Row],[Production_t]]</f>
        <v>120.71370967741937</v>
      </c>
      <c r="S940" t="str">
        <f>IF(Table1[[#This Row],[Quality_pct]]&lt;96,"Below Spec","Ok")</f>
        <v>Ok</v>
      </c>
      <c r="T940" t="str">
        <f>IF(Table1[Steam_Consumed_t]&gt;$O$4383,"ABNORMAL","NORMAL")</f>
        <v>NORMAL</v>
      </c>
      <c r="U940" t="str">
        <f>IF(Table1[Power_Consumed_kWh]&gt;$P$4383,"ABNORMAL","NORMAL")</f>
        <v>NORMAL</v>
      </c>
      <c r="V940">
        <f>(Table1[[#This Row],[Target_Production_t]]/8)*Table1[[#This Row],[Downtime_hr]]</f>
        <v>3.9029250000000002</v>
      </c>
    </row>
    <row r="941" spans="1:22" x14ac:dyDescent="0.25">
      <c r="A941" s="1">
        <v>45736</v>
      </c>
      <c r="B941" s="1" t="str">
        <f>TEXT(Table1[[#This Row],[Date]],"mm")</f>
        <v>03</v>
      </c>
      <c r="C941" t="s">
        <v>22</v>
      </c>
      <c r="D941" t="s">
        <v>20</v>
      </c>
      <c r="E941">
        <v>36.22</v>
      </c>
      <c r="F941">
        <v>7.3</v>
      </c>
      <c r="G941">
        <v>0.7</v>
      </c>
      <c r="H941">
        <v>30.79</v>
      </c>
      <c r="I941">
        <v>30.03</v>
      </c>
      <c r="J941">
        <v>0.76</v>
      </c>
      <c r="K941">
        <v>97.53</v>
      </c>
      <c r="L941">
        <v>91.25</v>
      </c>
      <c r="M941">
        <v>90.96</v>
      </c>
      <c r="N941">
        <v>80.95</v>
      </c>
      <c r="O941">
        <v>34.549999999999997</v>
      </c>
      <c r="P941">
        <v>2913.11</v>
      </c>
      <c r="Q941" s="42">
        <f>Table1[[#This Row],[Steam_Consumed_t]]/Table1[[#This Row],[Production_t]]</f>
        <v>1.1221175706398181</v>
      </c>
      <c r="R941" s="37">
        <f>Table1[[#This Row],[Power_Consumed_kWh]]/Table1[[#This Row],[Production_t]]</f>
        <v>94.612211757063989</v>
      </c>
      <c r="S941" t="str">
        <f>IF(Table1[[#This Row],[Quality_pct]]&lt;96,"Below Spec","Ok")</f>
        <v>Ok</v>
      </c>
      <c r="T941" t="str">
        <f>IF(Table1[Steam_Consumed_t]&gt;$O$4383,"ABNORMAL","NORMAL")</f>
        <v>NORMAL</v>
      </c>
      <c r="U941" t="str">
        <f>IF(Table1[Power_Consumed_kWh]&gt;$P$4383,"ABNORMAL","NORMAL")</f>
        <v>NORMAL</v>
      </c>
      <c r="V941">
        <f>(Table1[[#This Row],[Target_Production_t]]/8)*Table1[[#This Row],[Downtime_hr]]</f>
        <v>3.1692499999999999</v>
      </c>
    </row>
    <row r="942" spans="1:22" x14ac:dyDescent="0.25">
      <c r="A942" s="1">
        <v>45736</v>
      </c>
      <c r="B942" s="1" t="str">
        <f>TEXT(Table1[[#This Row],[Date]],"mm")</f>
        <v>03</v>
      </c>
      <c r="C942" t="s">
        <v>23</v>
      </c>
      <c r="D942" t="s">
        <v>19</v>
      </c>
      <c r="E942">
        <v>45.66</v>
      </c>
      <c r="F942">
        <v>7.54</v>
      </c>
      <c r="G942">
        <v>0.46</v>
      </c>
      <c r="H942">
        <v>43.44</v>
      </c>
      <c r="I942">
        <v>42.97</v>
      </c>
      <c r="J942">
        <v>0.47</v>
      </c>
      <c r="K942">
        <v>98.91</v>
      </c>
      <c r="L942">
        <v>94.25</v>
      </c>
      <c r="M942">
        <v>100.66</v>
      </c>
      <c r="N942">
        <v>93.84</v>
      </c>
      <c r="O942">
        <v>5.56</v>
      </c>
      <c r="P942">
        <v>1967.71</v>
      </c>
      <c r="Q942" s="42">
        <f>Table1[[#This Row],[Steam_Consumed_t]]/Table1[[#This Row],[Production_t]]</f>
        <v>0.1279926335174954</v>
      </c>
      <c r="R942" s="37">
        <f>Table1[[#This Row],[Power_Consumed_kWh]]/Table1[[#This Row],[Production_t]]</f>
        <v>45.29719152854512</v>
      </c>
      <c r="S942" t="str">
        <f>IF(Table1[[#This Row],[Quality_pct]]&lt;96,"Below Spec","Ok")</f>
        <v>Ok</v>
      </c>
      <c r="T942" t="str">
        <f>IF(Table1[Steam_Consumed_t]&gt;$O$4383,"ABNORMAL","NORMAL")</f>
        <v>NORMAL</v>
      </c>
      <c r="U942" t="str">
        <f>IF(Table1[Power_Consumed_kWh]&gt;$P$4383,"ABNORMAL","NORMAL")</f>
        <v>NORMAL</v>
      </c>
      <c r="V942">
        <f>(Table1[[#This Row],[Target_Production_t]]/8)*Table1[[#This Row],[Downtime_hr]]</f>
        <v>2.6254499999999998</v>
      </c>
    </row>
    <row r="943" spans="1:22" x14ac:dyDescent="0.25">
      <c r="A943" s="1">
        <v>45736</v>
      </c>
      <c r="B943" s="1" t="str">
        <f>TEXT(Table1[[#This Row],[Date]],"mm")</f>
        <v>03</v>
      </c>
      <c r="C943" t="s">
        <v>22</v>
      </c>
      <c r="D943" t="s">
        <v>19</v>
      </c>
      <c r="E943">
        <v>37.36</v>
      </c>
      <c r="F943">
        <v>7.65</v>
      </c>
      <c r="G943">
        <v>0.35</v>
      </c>
      <c r="H943">
        <v>35.909999999999997</v>
      </c>
      <c r="I943">
        <v>34.630000000000003</v>
      </c>
      <c r="J943">
        <v>1.28</v>
      </c>
      <c r="K943">
        <v>96.44</v>
      </c>
      <c r="L943">
        <v>95.62</v>
      </c>
      <c r="M943">
        <v>99.21</v>
      </c>
      <c r="N943">
        <v>91.49</v>
      </c>
      <c r="O943">
        <v>41.35</v>
      </c>
      <c r="P943">
        <v>3400.2</v>
      </c>
      <c r="Q943" s="42">
        <f>Table1[[#This Row],[Steam_Consumed_t]]/Table1[[#This Row],[Production_t]]</f>
        <v>1.1514898357003622</v>
      </c>
      <c r="R943" s="37">
        <f>Table1[[#This Row],[Power_Consumed_kWh]]/Table1[[#This Row],[Production_t]]</f>
        <v>94.686716791979947</v>
      </c>
      <c r="S943" t="str">
        <f>IF(Table1[[#This Row],[Quality_pct]]&lt;96,"Below Spec","Ok")</f>
        <v>Ok</v>
      </c>
      <c r="T943" t="str">
        <f>IF(Table1[Steam_Consumed_t]&gt;$O$4383,"ABNORMAL","NORMAL")</f>
        <v>NORMAL</v>
      </c>
      <c r="U943" t="str">
        <f>IF(Table1[Power_Consumed_kWh]&gt;$P$4383,"ABNORMAL","NORMAL")</f>
        <v>NORMAL</v>
      </c>
      <c r="V943">
        <f>(Table1[[#This Row],[Target_Production_t]]/8)*Table1[[#This Row],[Downtime_hr]]</f>
        <v>1.6344999999999998</v>
      </c>
    </row>
    <row r="944" spans="1:22" x14ac:dyDescent="0.25">
      <c r="A944" s="1">
        <v>45736</v>
      </c>
      <c r="B944" s="1" t="str">
        <f>TEXT(Table1[[#This Row],[Date]],"mm")</f>
        <v>03</v>
      </c>
      <c r="C944" t="s">
        <v>23</v>
      </c>
      <c r="D944" t="s">
        <v>18</v>
      </c>
      <c r="E944">
        <v>46.35</v>
      </c>
      <c r="F944">
        <v>7.65</v>
      </c>
      <c r="G944">
        <v>0.35</v>
      </c>
      <c r="H944">
        <v>39.590000000000003</v>
      </c>
      <c r="I944">
        <v>38.659999999999997</v>
      </c>
      <c r="J944">
        <v>0.92</v>
      </c>
      <c r="K944">
        <v>97.67</v>
      </c>
      <c r="L944">
        <v>95.62</v>
      </c>
      <c r="M944">
        <v>93.51</v>
      </c>
      <c r="N944">
        <v>87.34</v>
      </c>
      <c r="O944">
        <v>2.4900000000000002</v>
      </c>
      <c r="P944">
        <v>1616.49</v>
      </c>
      <c r="Q944" s="42">
        <f>Table1[[#This Row],[Steam_Consumed_t]]/Table1[[#This Row],[Production_t]]</f>
        <v>6.2894670371305889E-2</v>
      </c>
      <c r="R944" s="37">
        <f>Table1[[#This Row],[Power_Consumed_kWh]]/Table1[[#This Row],[Production_t]]</f>
        <v>40.830765344784034</v>
      </c>
      <c r="S944" t="str">
        <f>IF(Table1[[#This Row],[Quality_pct]]&lt;96,"Below Spec","Ok")</f>
        <v>Ok</v>
      </c>
      <c r="T944" t="str">
        <f>IF(Table1[Steam_Consumed_t]&gt;$O$4383,"ABNORMAL","NORMAL")</f>
        <v>NORMAL</v>
      </c>
      <c r="U944" t="str">
        <f>IF(Table1[Power_Consumed_kWh]&gt;$P$4383,"ABNORMAL","NORMAL")</f>
        <v>NORMAL</v>
      </c>
      <c r="V944">
        <f>(Table1[[#This Row],[Target_Production_t]]/8)*Table1[[#This Row],[Downtime_hr]]</f>
        <v>2.0278125</v>
      </c>
    </row>
    <row r="945" spans="1:22" x14ac:dyDescent="0.25">
      <c r="A945" s="1">
        <v>45736</v>
      </c>
      <c r="B945" s="1" t="str">
        <f>TEXT(Table1[[#This Row],[Date]],"mm")</f>
        <v>03</v>
      </c>
      <c r="C945" t="s">
        <v>21</v>
      </c>
      <c r="D945" t="s">
        <v>19</v>
      </c>
      <c r="E945">
        <v>39.43</v>
      </c>
      <c r="F945">
        <v>7.69</v>
      </c>
      <c r="G945">
        <v>0.31</v>
      </c>
      <c r="H945">
        <v>33.93</v>
      </c>
      <c r="I945">
        <v>33.270000000000003</v>
      </c>
      <c r="J945">
        <v>0.67</v>
      </c>
      <c r="K945">
        <v>98.04</v>
      </c>
      <c r="L945">
        <v>96.12</v>
      </c>
      <c r="M945">
        <v>92.33</v>
      </c>
      <c r="N945">
        <v>87.01</v>
      </c>
      <c r="O945">
        <v>48.86</v>
      </c>
      <c r="P945">
        <v>3967.96</v>
      </c>
      <c r="Q945" s="42">
        <f>Table1[[#This Row],[Steam_Consumed_t]]/Table1[[#This Row],[Production_t]]</f>
        <v>1.4400235779546124</v>
      </c>
      <c r="R945" s="37">
        <f>Table1[[#This Row],[Power_Consumed_kWh]]/Table1[[#This Row],[Production_t]]</f>
        <v>116.94547597995874</v>
      </c>
      <c r="S945" t="str">
        <f>IF(Table1[[#This Row],[Quality_pct]]&lt;96,"Below Spec","Ok")</f>
        <v>Ok</v>
      </c>
      <c r="T945" t="str">
        <f>IF(Table1[Steam_Consumed_t]&gt;$O$4383,"ABNORMAL","NORMAL")</f>
        <v>NORMAL</v>
      </c>
      <c r="U945" t="str">
        <f>IF(Table1[Power_Consumed_kWh]&gt;$P$4383,"ABNORMAL","NORMAL")</f>
        <v>NORMAL</v>
      </c>
      <c r="V945">
        <f>(Table1[[#This Row],[Target_Production_t]]/8)*Table1[[#This Row],[Downtime_hr]]</f>
        <v>1.5279125</v>
      </c>
    </row>
    <row r="946" spans="1:22" x14ac:dyDescent="0.25">
      <c r="A946" s="1">
        <v>45736</v>
      </c>
      <c r="B946" s="1" t="str">
        <f>TEXT(Table1[[#This Row],[Date]],"mm")</f>
        <v>03</v>
      </c>
      <c r="C946" t="s">
        <v>17</v>
      </c>
      <c r="D946" t="s">
        <v>19</v>
      </c>
      <c r="E946">
        <v>43.58</v>
      </c>
      <c r="F946">
        <v>7.75</v>
      </c>
      <c r="G946">
        <v>0.25</v>
      </c>
      <c r="H946">
        <v>40.619999999999997</v>
      </c>
      <c r="I946">
        <v>38.93</v>
      </c>
      <c r="J946">
        <v>1.69</v>
      </c>
      <c r="K946">
        <v>95.83</v>
      </c>
      <c r="L946">
        <v>96.88</v>
      </c>
      <c r="M946">
        <v>95.63</v>
      </c>
      <c r="N946">
        <v>88.78</v>
      </c>
      <c r="O946">
        <v>33.51</v>
      </c>
      <c r="P946">
        <v>3356.7</v>
      </c>
      <c r="Q946" s="42">
        <f>Table1[[#This Row],[Steam_Consumed_t]]/Table1[[#This Row],[Production_t]]</f>
        <v>0.82496307237813882</v>
      </c>
      <c r="R946" s="37">
        <f>Table1[[#This Row],[Power_Consumed_kWh]]/Table1[[#This Row],[Production_t]]</f>
        <v>82.636632200886268</v>
      </c>
      <c r="S946" t="str">
        <f>IF(Table1[[#This Row],[Quality_pct]]&lt;96,"Below Spec","Ok")</f>
        <v>Below Spec</v>
      </c>
      <c r="T946" t="str">
        <f>IF(Table1[Steam_Consumed_t]&gt;$O$4383,"ABNORMAL","NORMAL")</f>
        <v>NORMAL</v>
      </c>
      <c r="U946" t="str">
        <f>IF(Table1[Power_Consumed_kWh]&gt;$P$4383,"ABNORMAL","NORMAL")</f>
        <v>NORMAL</v>
      </c>
      <c r="V946">
        <f>(Table1[[#This Row],[Target_Production_t]]/8)*Table1[[#This Row],[Downtime_hr]]</f>
        <v>1.3618749999999999</v>
      </c>
    </row>
    <row r="947" spans="1:22" x14ac:dyDescent="0.25">
      <c r="A947" s="1">
        <v>45736</v>
      </c>
      <c r="B947" s="1" t="str">
        <f>TEXT(Table1[[#This Row],[Date]],"mm")</f>
        <v>03</v>
      </c>
      <c r="C947" t="s">
        <v>17</v>
      </c>
      <c r="D947" t="s">
        <v>18</v>
      </c>
      <c r="E947">
        <v>44.25</v>
      </c>
      <c r="F947">
        <v>7.8</v>
      </c>
      <c r="G947">
        <v>0.2</v>
      </c>
      <c r="H947">
        <v>40.700000000000003</v>
      </c>
      <c r="I947">
        <v>39.39</v>
      </c>
      <c r="J947">
        <v>1.31</v>
      </c>
      <c r="K947">
        <v>96.78</v>
      </c>
      <c r="L947">
        <v>97.5</v>
      </c>
      <c r="M947">
        <v>96.65</v>
      </c>
      <c r="N947">
        <v>91.2</v>
      </c>
      <c r="O947">
        <v>33.96</v>
      </c>
      <c r="P947">
        <v>3399.71</v>
      </c>
      <c r="Q947" s="42">
        <f>Table1[[#This Row],[Steam_Consumed_t]]/Table1[[#This Row],[Production_t]]</f>
        <v>0.83439803439803439</v>
      </c>
      <c r="R947" s="37">
        <f>Table1[[#This Row],[Power_Consumed_kWh]]/Table1[[#This Row],[Production_t]]</f>
        <v>83.53095823095822</v>
      </c>
      <c r="S947" t="str">
        <f>IF(Table1[[#This Row],[Quality_pct]]&lt;96,"Below Spec","Ok")</f>
        <v>Ok</v>
      </c>
      <c r="T947" t="str">
        <f>IF(Table1[Steam_Consumed_t]&gt;$O$4383,"ABNORMAL","NORMAL")</f>
        <v>NORMAL</v>
      </c>
      <c r="U947" t="str">
        <f>IF(Table1[Power_Consumed_kWh]&gt;$P$4383,"ABNORMAL","NORMAL")</f>
        <v>NORMAL</v>
      </c>
      <c r="V947">
        <f>(Table1[[#This Row],[Target_Production_t]]/8)*Table1[[#This Row],[Downtime_hr]]</f>
        <v>1.10625</v>
      </c>
    </row>
    <row r="948" spans="1:22" x14ac:dyDescent="0.25">
      <c r="A948" s="1">
        <v>45736</v>
      </c>
      <c r="B948" s="1" t="str">
        <f>TEXT(Table1[[#This Row],[Date]],"mm")</f>
        <v>03</v>
      </c>
      <c r="C948" t="s">
        <v>22</v>
      </c>
      <c r="D948" t="s">
        <v>18</v>
      </c>
      <c r="E948">
        <v>37.93</v>
      </c>
      <c r="F948">
        <v>7.85</v>
      </c>
      <c r="G948">
        <v>0.15</v>
      </c>
      <c r="H948">
        <v>36.43</v>
      </c>
      <c r="I948">
        <v>35.31</v>
      </c>
      <c r="J948">
        <v>1.1200000000000001</v>
      </c>
      <c r="K948">
        <v>96.93</v>
      </c>
      <c r="L948">
        <v>98.12</v>
      </c>
      <c r="M948">
        <v>98.95</v>
      </c>
      <c r="N948">
        <v>94.11</v>
      </c>
      <c r="O948">
        <v>41.28</v>
      </c>
      <c r="P948">
        <v>3485.83</v>
      </c>
      <c r="Q948" s="42">
        <f>Table1[[#This Row],[Steam_Consumed_t]]/Table1[[#This Row],[Production_t]]</f>
        <v>1.133132034037881</v>
      </c>
      <c r="R948" s="37">
        <f>Table1[[#This Row],[Power_Consumed_kWh]]/Table1[[#This Row],[Production_t]]</f>
        <v>95.685698600054891</v>
      </c>
      <c r="S948" t="str">
        <f>IF(Table1[[#This Row],[Quality_pct]]&lt;96,"Below Spec","Ok")</f>
        <v>Ok</v>
      </c>
      <c r="T948" t="str">
        <f>IF(Table1[Steam_Consumed_t]&gt;$O$4383,"ABNORMAL","NORMAL")</f>
        <v>NORMAL</v>
      </c>
      <c r="U948" t="str">
        <f>IF(Table1[Power_Consumed_kWh]&gt;$P$4383,"ABNORMAL","NORMAL")</f>
        <v>NORMAL</v>
      </c>
      <c r="V948">
        <f>(Table1[[#This Row],[Target_Production_t]]/8)*Table1[[#This Row],[Downtime_hr]]</f>
        <v>0.71118749999999997</v>
      </c>
    </row>
    <row r="949" spans="1:22" x14ac:dyDescent="0.25">
      <c r="A949" s="1">
        <v>45736</v>
      </c>
      <c r="B949" s="1" t="str">
        <f>TEXT(Table1[[#This Row],[Date]],"mm")</f>
        <v>03</v>
      </c>
      <c r="C949" t="s">
        <v>17</v>
      </c>
      <c r="D949" t="s">
        <v>20</v>
      </c>
      <c r="E949">
        <v>42.26</v>
      </c>
      <c r="F949">
        <v>7.88</v>
      </c>
      <c r="G949">
        <v>0.12</v>
      </c>
      <c r="H949">
        <v>38.86</v>
      </c>
      <c r="I949">
        <v>38.340000000000003</v>
      </c>
      <c r="J949">
        <v>0.52</v>
      </c>
      <c r="K949">
        <v>98.65</v>
      </c>
      <c r="L949">
        <v>98.5</v>
      </c>
      <c r="M949">
        <v>90.73</v>
      </c>
      <c r="N949">
        <v>88.16</v>
      </c>
      <c r="O949">
        <v>34.409999999999997</v>
      </c>
      <c r="P949">
        <v>3117.14</v>
      </c>
      <c r="Q949" s="42">
        <f>Table1[[#This Row],[Steam_Consumed_t]]/Table1[[#This Row],[Production_t]]</f>
        <v>0.88548636129696334</v>
      </c>
      <c r="R949" s="37">
        <f>Table1[[#This Row],[Power_Consumed_kWh]]/Table1[[#This Row],[Production_t]]</f>
        <v>80.21461657231086</v>
      </c>
      <c r="S949" t="str">
        <f>IF(Table1[[#This Row],[Quality_pct]]&lt;96,"Below Spec","Ok")</f>
        <v>Ok</v>
      </c>
      <c r="T949" t="str">
        <f>IF(Table1[Steam_Consumed_t]&gt;$O$4383,"ABNORMAL","NORMAL")</f>
        <v>NORMAL</v>
      </c>
      <c r="U949" t="str">
        <f>IF(Table1[Power_Consumed_kWh]&gt;$P$4383,"ABNORMAL","NORMAL")</f>
        <v>NORMAL</v>
      </c>
      <c r="V949">
        <f>(Table1[[#This Row],[Target_Production_t]]/8)*Table1[[#This Row],[Downtime_hr]]</f>
        <v>0.63389999999999991</v>
      </c>
    </row>
    <row r="950" spans="1:22" x14ac:dyDescent="0.25">
      <c r="A950" s="1">
        <v>45737</v>
      </c>
      <c r="B950" s="1" t="str">
        <f>TEXT(Table1[[#This Row],[Date]],"mm")</f>
        <v>03</v>
      </c>
      <c r="C950" t="s">
        <v>17</v>
      </c>
      <c r="D950" t="s">
        <v>18</v>
      </c>
      <c r="E950">
        <v>45.3</v>
      </c>
      <c r="F950">
        <v>7.44</v>
      </c>
      <c r="G950">
        <v>0.56000000000000005</v>
      </c>
      <c r="H950">
        <v>38.57</v>
      </c>
      <c r="I950">
        <v>37.68</v>
      </c>
      <c r="J950">
        <v>0.89</v>
      </c>
      <c r="K950">
        <v>97.68</v>
      </c>
      <c r="L950">
        <v>93</v>
      </c>
      <c r="M950">
        <v>96</v>
      </c>
      <c r="N950">
        <v>87.21</v>
      </c>
      <c r="O950">
        <v>33.799999999999997</v>
      </c>
      <c r="P950">
        <v>3140.4</v>
      </c>
      <c r="Q950" s="42">
        <f>Table1[[#This Row],[Steam_Consumed_t]]/Table1[[#This Row],[Production_t]]</f>
        <v>0.87632875291677459</v>
      </c>
      <c r="R950" s="37">
        <f>Table1[[#This Row],[Power_Consumed_kWh]]/Table1[[#This Row],[Production_t]]</f>
        <v>81.420793362717134</v>
      </c>
      <c r="S950" t="str">
        <f>IF(Table1[[#This Row],[Quality_pct]]&lt;96,"Below Spec","Ok")</f>
        <v>Ok</v>
      </c>
      <c r="T950" t="str">
        <f>IF(Table1[Steam_Consumed_t]&gt;$O$4383,"ABNORMAL","NORMAL")</f>
        <v>NORMAL</v>
      </c>
      <c r="U950" t="str">
        <f>IF(Table1[Power_Consumed_kWh]&gt;$P$4383,"ABNORMAL","NORMAL")</f>
        <v>NORMAL</v>
      </c>
      <c r="V950">
        <f>(Table1[[#This Row],[Target_Production_t]]/8)*Table1[[#This Row],[Downtime_hr]]</f>
        <v>3.1710000000000003</v>
      </c>
    </row>
    <row r="951" spans="1:22" x14ac:dyDescent="0.25">
      <c r="A951" s="1">
        <v>45737</v>
      </c>
      <c r="B951" s="1" t="str">
        <f>TEXT(Table1[[#This Row],[Date]],"mm")</f>
        <v>03</v>
      </c>
      <c r="C951" t="s">
        <v>22</v>
      </c>
      <c r="D951" t="s">
        <v>19</v>
      </c>
      <c r="E951">
        <v>38.24</v>
      </c>
      <c r="F951">
        <v>7.5</v>
      </c>
      <c r="G951">
        <v>0.5</v>
      </c>
      <c r="H951">
        <v>34.42</v>
      </c>
      <c r="I951">
        <v>33.380000000000003</v>
      </c>
      <c r="J951">
        <v>1.03</v>
      </c>
      <c r="K951">
        <v>97</v>
      </c>
      <c r="L951">
        <v>93.75</v>
      </c>
      <c r="M951">
        <v>97.59</v>
      </c>
      <c r="N951">
        <v>88.74</v>
      </c>
      <c r="O951">
        <v>38.68</v>
      </c>
      <c r="P951">
        <v>3228.56</v>
      </c>
      <c r="Q951" s="42">
        <f>Table1[[#This Row],[Steam_Consumed_t]]/Table1[[#This Row],[Production_t]]</f>
        <v>1.1237652527600233</v>
      </c>
      <c r="R951" s="37">
        <f>Table1[[#This Row],[Power_Consumed_kWh]]/Table1[[#This Row],[Production_t]]</f>
        <v>93.798954096455546</v>
      </c>
      <c r="S951" t="str">
        <f>IF(Table1[[#This Row],[Quality_pct]]&lt;96,"Below Spec","Ok")</f>
        <v>Ok</v>
      </c>
      <c r="T951" t="str">
        <f>IF(Table1[Steam_Consumed_t]&gt;$O$4383,"ABNORMAL","NORMAL")</f>
        <v>NORMAL</v>
      </c>
      <c r="U951" t="str">
        <f>IF(Table1[Power_Consumed_kWh]&gt;$P$4383,"ABNORMAL","NORMAL")</f>
        <v>NORMAL</v>
      </c>
      <c r="V951">
        <f>(Table1[[#This Row],[Target_Production_t]]/8)*Table1[[#This Row],[Downtime_hr]]</f>
        <v>2.39</v>
      </c>
    </row>
    <row r="952" spans="1:22" x14ac:dyDescent="0.25">
      <c r="A952" s="1">
        <v>45737</v>
      </c>
      <c r="B952" s="1" t="str">
        <f>TEXT(Table1[[#This Row],[Date]],"mm")</f>
        <v>03</v>
      </c>
      <c r="C952" t="s">
        <v>21</v>
      </c>
      <c r="D952" t="s">
        <v>18</v>
      </c>
      <c r="E952">
        <v>40.98</v>
      </c>
      <c r="F952">
        <v>7.53</v>
      </c>
      <c r="G952">
        <v>0.47</v>
      </c>
      <c r="H952">
        <v>36.71</v>
      </c>
      <c r="I952">
        <v>36.19</v>
      </c>
      <c r="J952">
        <v>0.52</v>
      </c>
      <c r="K952">
        <v>98.59</v>
      </c>
      <c r="L952">
        <v>94.12</v>
      </c>
      <c r="M952">
        <v>92.84</v>
      </c>
      <c r="N952">
        <v>86.15</v>
      </c>
      <c r="O952">
        <v>53.39</v>
      </c>
      <c r="P952">
        <v>4360.04</v>
      </c>
      <c r="Q952" s="42">
        <f>Table1[[#This Row],[Steam_Consumed_t]]/Table1[[#This Row],[Production_t]]</f>
        <v>1.4543721056932715</v>
      </c>
      <c r="R952" s="37">
        <f>Table1[[#This Row],[Power_Consumed_kWh]]/Table1[[#This Row],[Production_t]]</f>
        <v>118.76981748842277</v>
      </c>
      <c r="S952" t="str">
        <f>IF(Table1[[#This Row],[Quality_pct]]&lt;96,"Below Spec","Ok")</f>
        <v>Ok</v>
      </c>
      <c r="T952" t="str">
        <f>IF(Table1[Steam_Consumed_t]&gt;$O$4383,"ABNORMAL","NORMAL")</f>
        <v>ABNORMAL</v>
      </c>
      <c r="U952" t="str">
        <f>IF(Table1[Power_Consumed_kWh]&gt;$P$4383,"ABNORMAL","NORMAL")</f>
        <v>ABNORMAL</v>
      </c>
      <c r="V952">
        <f>(Table1[[#This Row],[Target_Production_t]]/8)*Table1[[#This Row],[Downtime_hr]]</f>
        <v>2.4075749999999996</v>
      </c>
    </row>
    <row r="953" spans="1:22" x14ac:dyDescent="0.25">
      <c r="A953" s="1">
        <v>45737</v>
      </c>
      <c r="B953" s="1" t="str">
        <f>TEXT(Table1[[#This Row],[Date]],"mm")</f>
        <v>03</v>
      </c>
      <c r="C953" t="s">
        <v>17</v>
      </c>
      <c r="D953" t="s">
        <v>19</v>
      </c>
      <c r="E953">
        <v>44.62</v>
      </c>
      <c r="F953">
        <v>7.57</v>
      </c>
      <c r="G953">
        <v>0.43</v>
      </c>
      <c r="H953">
        <v>40.770000000000003</v>
      </c>
      <c r="I953">
        <v>40</v>
      </c>
      <c r="J953">
        <v>0.76</v>
      </c>
      <c r="K953">
        <v>98.13</v>
      </c>
      <c r="L953">
        <v>94.62</v>
      </c>
      <c r="M953">
        <v>94.91</v>
      </c>
      <c r="N953">
        <v>88.13</v>
      </c>
      <c r="O953">
        <v>35.229999999999997</v>
      </c>
      <c r="P953">
        <v>3305.72</v>
      </c>
      <c r="Q953" s="42">
        <f>Table1[[#This Row],[Steam_Consumed_t]]/Table1[[#This Row],[Production_t]]</f>
        <v>0.86411577140053952</v>
      </c>
      <c r="R953" s="37">
        <f>Table1[[#This Row],[Power_Consumed_kWh]]/Table1[[#This Row],[Production_t]]</f>
        <v>81.082168260976204</v>
      </c>
      <c r="S953" t="str">
        <f>IF(Table1[[#This Row],[Quality_pct]]&lt;96,"Below Spec","Ok")</f>
        <v>Ok</v>
      </c>
      <c r="T953" t="str">
        <f>IF(Table1[Steam_Consumed_t]&gt;$O$4383,"ABNORMAL","NORMAL")</f>
        <v>NORMAL</v>
      </c>
      <c r="U953" t="str">
        <f>IF(Table1[Power_Consumed_kWh]&gt;$P$4383,"ABNORMAL","NORMAL")</f>
        <v>NORMAL</v>
      </c>
      <c r="V953">
        <f>(Table1[[#This Row],[Target_Production_t]]/8)*Table1[[#This Row],[Downtime_hr]]</f>
        <v>2.3983249999999998</v>
      </c>
    </row>
    <row r="954" spans="1:22" x14ac:dyDescent="0.25">
      <c r="A954" s="1">
        <v>45737</v>
      </c>
      <c r="B954" s="1" t="str">
        <f>TEXT(Table1[[#This Row],[Date]],"mm")</f>
        <v>03</v>
      </c>
      <c r="C954" t="s">
        <v>22</v>
      </c>
      <c r="D954" t="s">
        <v>20</v>
      </c>
      <c r="E954">
        <v>37.08</v>
      </c>
      <c r="F954">
        <v>7.57</v>
      </c>
      <c r="G954">
        <v>0.43</v>
      </c>
      <c r="H954">
        <v>33.61</v>
      </c>
      <c r="I954">
        <v>32.700000000000003</v>
      </c>
      <c r="J954">
        <v>0.91</v>
      </c>
      <c r="K954">
        <v>97.29</v>
      </c>
      <c r="L954">
        <v>94.62</v>
      </c>
      <c r="M954">
        <v>88.17</v>
      </c>
      <c r="N954">
        <v>81.17</v>
      </c>
      <c r="O954">
        <v>36.31</v>
      </c>
      <c r="P954">
        <v>3251.11</v>
      </c>
      <c r="Q954" s="42">
        <f>Table1[[#This Row],[Steam_Consumed_t]]/Table1[[#This Row],[Production_t]]</f>
        <v>1.0803332341565011</v>
      </c>
      <c r="R954" s="37">
        <f>Table1[[#This Row],[Power_Consumed_kWh]]/Table1[[#This Row],[Production_t]]</f>
        <v>96.730437369830412</v>
      </c>
      <c r="S954" t="str">
        <f>IF(Table1[[#This Row],[Quality_pct]]&lt;96,"Below Spec","Ok")</f>
        <v>Ok</v>
      </c>
      <c r="T954" t="str">
        <f>IF(Table1[Steam_Consumed_t]&gt;$O$4383,"ABNORMAL","NORMAL")</f>
        <v>NORMAL</v>
      </c>
      <c r="U954" t="str">
        <f>IF(Table1[Power_Consumed_kWh]&gt;$P$4383,"ABNORMAL","NORMAL")</f>
        <v>NORMAL</v>
      </c>
      <c r="V954">
        <f>(Table1[[#This Row],[Target_Production_t]]/8)*Table1[[#This Row],[Downtime_hr]]</f>
        <v>1.99305</v>
      </c>
    </row>
    <row r="955" spans="1:22" x14ac:dyDescent="0.25">
      <c r="A955" s="1">
        <v>45737</v>
      </c>
      <c r="B955" s="1" t="str">
        <f>TEXT(Table1[[#This Row],[Date]],"mm")</f>
        <v>03</v>
      </c>
      <c r="C955" t="s">
        <v>22</v>
      </c>
      <c r="D955" t="s">
        <v>18</v>
      </c>
      <c r="E955">
        <v>38.83</v>
      </c>
      <c r="F955">
        <v>7.59</v>
      </c>
      <c r="G955">
        <v>0.41</v>
      </c>
      <c r="H955">
        <v>32.82</v>
      </c>
      <c r="I955">
        <v>31.59</v>
      </c>
      <c r="J955">
        <v>1.23</v>
      </c>
      <c r="K955">
        <v>96.24</v>
      </c>
      <c r="L955">
        <v>94.88</v>
      </c>
      <c r="M955">
        <v>97.32</v>
      </c>
      <c r="N955">
        <v>88.86</v>
      </c>
      <c r="O955">
        <v>35.47</v>
      </c>
      <c r="P955">
        <v>3074.41</v>
      </c>
      <c r="Q955" s="42">
        <f>Table1[[#This Row],[Steam_Consumed_t]]/Table1[[#This Row],[Production_t]]</f>
        <v>1.0807434491163923</v>
      </c>
      <c r="R955" s="37">
        <f>Table1[[#This Row],[Power_Consumed_kWh]]/Table1[[#This Row],[Production_t]]</f>
        <v>93.674893357708712</v>
      </c>
      <c r="S955" t="str">
        <f>IF(Table1[[#This Row],[Quality_pct]]&lt;96,"Below Spec","Ok")</f>
        <v>Ok</v>
      </c>
      <c r="T955" t="str">
        <f>IF(Table1[Steam_Consumed_t]&gt;$O$4383,"ABNORMAL","NORMAL")</f>
        <v>NORMAL</v>
      </c>
      <c r="U955" t="str">
        <f>IF(Table1[Power_Consumed_kWh]&gt;$P$4383,"ABNORMAL","NORMAL")</f>
        <v>NORMAL</v>
      </c>
      <c r="V955">
        <f>(Table1[[#This Row],[Target_Production_t]]/8)*Table1[[#This Row],[Downtime_hr]]</f>
        <v>1.9900374999999999</v>
      </c>
    </row>
    <row r="956" spans="1:22" x14ac:dyDescent="0.25">
      <c r="A956" s="1">
        <v>45737</v>
      </c>
      <c r="B956" s="1" t="str">
        <f>TEXT(Table1[[#This Row],[Date]],"mm")</f>
        <v>03</v>
      </c>
      <c r="C956" t="s">
        <v>23</v>
      </c>
      <c r="D956" t="s">
        <v>20</v>
      </c>
      <c r="E956">
        <v>45.32</v>
      </c>
      <c r="F956">
        <v>7.59</v>
      </c>
      <c r="G956">
        <v>0.41</v>
      </c>
      <c r="H956">
        <v>40.67</v>
      </c>
      <c r="I956">
        <v>40.119999999999997</v>
      </c>
      <c r="J956">
        <v>0.55000000000000004</v>
      </c>
      <c r="K956">
        <v>98.65</v>
      </c>
      <c r="L956">
        <v>94.88</v>
      </c>
      <c r="M956">
        <v>93.82</v>
      </c>
      <c r="N956">
        <v>87.81</v>
      </c>
      <c r="O956">
        <v>5.17</v>
      </c>
      <c r="P956">
        <v>1683.57</v>
      </c>
      <c r="Q956" s="42">
        <f>Table1[[#This Row],[Steam_Consumed_t]]/Table1[[#This Row],[Production_t]]</f>
        <v>0.12712072780919595</v>
      </c>
      <c r="R956" s="37">
        <f>Table1[[#This Row],[Power_Consumed_kWh]]/Table1[[#This Row],[Production_t]]</f>
        <v>41.395869191049911</v>
      </c>
      <c r="S956" t="str">
        <f>IF(Table1[[#This Row],[Quality_pct]]&lt;96,"Below Spec","Ok")</f>
        <v>Ok</v>
      </c>
      <c r="T956" t="str">
        <f>IF(Table1[Steam_Consumed_t]&gt;$O$4383,"ABNORMAL","NORMAL")</f>
        <v>NORMAL</v>
      </c>
      <c r="U956" t="str">
        <f>IF(Table1[Power_Consumed_kWh]&gt;$P$4383,"ABNORMAL","NORMAL")</f>
        <v>NORMAL</v>
      </c>
      <c r="V956">
        <f>(Table1[[#This Row],[Target_Production_t]]/8)*Table1[[#This Row],[Downtime_hr]]</f>
        <v>2.3226499999999999</v>
      </c>
    </row>
    <row r="957" spans="1:22" x14ac:dyDescent="0.25">
      <c r="A957" s="1">
        <v>45737</v>
      </c>
      <c r="B957" s="1" t="str">
        <f>TEXT(Table1[[#This Row],[Date]],"mm")</f>
        <v>03</v>
      </c>
      <c r="C957" t="s">
        <v>23</v>
      </c>
      <c r="D957" t="s">
        <v>18</v>
      </c>
      <c r="E957">
        <v>47.46</v>
      </c>
      <c r="F957">
        <v>7.72</v>
      </c>
      <c r="G957">
        <v>0.28000000000000003</v>
      </c>
      <c r="H957">
        <v>44.07</v>
      </c>
      <c r="I957">
        <v>43.56</v>
      </c>
      <c r="J957">
        <v>0.5</v>
      </c>
      <c r="K957">
        <v>98.86</v>
      </c>
      <c r="L957">
        <v>96.5</v>
      </c>
      <c r="M957">
        <v>89.92</v>
      </c>
      <c r="N957">
        <v>85.78</v>
      </c>
      <c r="O957">
        <v>6.64</v>
      </c>
      <c r="P957">
        <v>1611.13</v>
      </c>
      <c r="Q957" s="42">
        <f>Table1[[#This Row],[Steam_Consumed_t]]/Table1[[#This Row],[Production_t]]</f>
        <v>0.15066938960744269</v>
      </c>
      <c r="R957" s="37">
        <f>Table1[[#This Row],[Power_Consumed_kWh]]/Table1[[#This Row],[Production_t]]</f>
        <v>36.558429770819153</v>
      </c>
      <c r="S957" t="str">
        <f>IF(Table1[[#This Row],[Quality_pct]]&lt;96,"Below Spec","Ok")</f>
        <v>Ok</v>
      </c>
      <c r="T957" t="str">
        <f>IF(Table1[Steam_Consumed_t]&gt;$O$4383,"ABNORMAL","NORMAL")</f>
        <v>NORMAL</v>
      </c>
      <c r="U957" t="str">
        <f>IF(Table1[Power_Consumed_kWh]&gt;$P$4383,"ABNORMAL","NORMAL")</f>
        <v>NORMAL</v>
      </c>
      <c r="V957">
        <f>(Table1[[#This Row],[Target_Production_t]]/8)*Table1[[#This Row],[Downtime_hr]]</f>
        <v>1.6611000000000002</v>
      </c>
    </row>
    <row r="958" spans="1:22" x14ac:dyDescent="0.25">
      <c r="A958" s="1">
        <v>45737</v>
      </c>
      <c r="B958" s="1" t="str">
        <f>TEXT(Table1[[#This Row],[Date]],"mm")</f>
        <v>03</v>
      </c>
      <c r="C958" t="s">
        <v>21</v>
      </c>
      <c r="D958" t="s">
        <v>20</v>
      </c>
      <c r="E958">
        <v>39.14</v>
      </c>
      <c r="F958">
        <v>7.73</v>
      </c>
      <c r="G958">
        <v>0.27</v>
      </c>
      <c r="H958">
        <v>35.03</v>
      </c>
      <c r="I958">
        <v>34.619999999999997</v>
      </c>
      <c r="J958">
        <v>0.41</v>
      </c>
      <c r="K958">
        <v>98.82</v>
      </c>
      <c r="L958">
        <v>96.62</v>
      </c>
      <c r="M958">
        <v>94.27</v>
      </c>
      <c r="N958">
        <v>90.01</v>
      </c>
      <c r="O958">
        <v>49.9</v>
      </c>
      <c r="P958">
        <v>4207.37</v>
      </c>
      <c r="Q958" s="42">
        <f>Table1[[#This Row],[Steam_Consumed_t]]/Table1[[#This Row],[Production_t]]</f>
        <v>1.424493291464459</v>
      </c>
      <c r="R958" s="37">
        <f>Table1[[#This Row],[Power_Consumed_kWh]]/Table1[[#This Row],[Production_t]]</f>
        <v>120.10762203825291</v>
      </c>
      <c r="S958" t="str">
        <f>IF(Table1[[#This Row],[Quality_pct]]&lt;96,"Below Spec","Ok")</f>
        <v>Ok</v>
      </c>
      <c r="T958" t="str">
        <f>IF(Table1[Steam_Consumed_t]&gt;$O$4383,"ABNORMAL","NORMAL")</f>
        <v>NORMAL</v>
      </c>
      <c r="U958" t="str">
        <f>IF(Table1[Power_Consumed_kWh]&gt;$P$4383,"ABNORMAL","NORMAL")</f>
        <v>ABNORMAL</v>
      </c>
      <c r="V958">
        <f>(Table1[[#This Row],[Target_Production_t]]/8)*Table1[[#This Row],[Downtime_hr]]</f>
        <v>1.320975</v>
      </c>
    </row>
    <row r="959" spans="1:22" x14ac:dyDescent="0.25">
      <c r="A959" s="1">
        <v>45737</v>
      </c>
      <c r="B959" s="1" t="str">
        <f>TEXT(Table1[[#This Row],[Date]],"mm")</f>
        <v>03</v>
      </c>
      <c r="C959" t="s">
        <v>21</v>
      </c>
      <c r="D959" t="s">
        <v>19</v>
      </c>
      <c r="E959">
        <v>40.369999999999997</v>
      </c>
      <c r="F959">
        <v>7.75</v>
      </c>
      <c r="G959">
        <v>0.25</v>
      </c>
      <c r="H959">
        <v>35.380000000000003</v>
      </c>
      <c r="I959">
        <v>34.869999999999997</v>
      </c>
      <c r="J959">
        <v>0.51</v>
      </c>
      <c r="K959">
        <v>98.56</v>
      </c>
      <c r="L959">
        <v>96.88</v>
      </c>
      <c r="M959">
        <v>94.61</v>
      </c>
      <c r="N959">
        <v>90.33</v>
      </c>
      <c r="O959">
        <v>51.04</v>
      </c>
      <c r="P959">
        <v>4238.51</v>
      </c>
      <c r="Q959" s="42">
        <f>Table1[[#This Row],[Steam_Consumed_t]]/Table1[[#This Row],[Production_t]]</f>
        <v>1.442622950819672</v>
      </c>
      <c r="R959" s="37">
        <f>Table1[[#This Row],[Power_Consumed_kWh]]/Table1[[#This Row],[Production_t]]</f>
        <v>119.79960429621255</v>
      </c>
      <c r="S959" t="str">
        <f>IF(Table1[[#This Row],[Quality_pct]]&lt;96,"Below Spec","Ok")</f>
        <v>Ok</v>
      </c>
      <c r="T959" t="str">
        <f>IF(Table1[Steam_Consumed_t]&gt;$O$4383,"ABNORMAL","NORMAL")</f>
        <v>NORMAL</v>
      </c>
      <c r="U959" t="str">
        <f>IF(Table1[Power_Consumed_kWh]&gt;$P$4383,"ABNORMAL","NORMAL")</f>
        <v>ABNORMAL</v>
      </c>
      <c r="V959">
        <f>(Table1[[#This Row],[Target_Production_t]]/8)*Table1[[#This Row],[Downtime_hr]]</f>
        <v>1.2615624999999999</v>
      </c>
    </row>
    <row r="960" spans="1:22" x14ac:dyDescent="0.25">
      <c r="A960" s="1">
        <v>45737</v>
      </c>
      <c r="B960" s="1" t="str">
        <f>TEXT(Table1[[#This Row],[Date]],"mm")</f>
        <v>03</v>
      </c>
      <c r="C960" t="s">
        <v>23</v>
      </c>
      <c r="D960" t="s">
        <v>19</v>
      </c>
      <c r="E960">
        <v>46.74</v>
      </c>
      <c r="F960">
        <v>7.79</v>
      </c>
      <c r="G960">
        <v>0.21</v>
      </c>
      <c r="H960">
        <v>44.42</v>
      </c>
      <c r="I960">
        <v>43.86</v>
      </c>
      <c r="J960">
        <v>0.56000000000000005</v>
      </c>
      <c r="K960">
        <v>98.75</v>
      </c>
      <c r="L960">
        <v>97.38</v>
      </c>
      <c r="M960">
        <v>96.25</v>
      </c>
      <c r="N960">
        <v>92.56</v>
      </c>
      <c r="O960">
        <v>6.47</v>
      </c>
      <c r="P960">
        <v>1823.99</v>
      </c>
      <c r="Q960" s="42">
        <f>Table1[[#This Row],[Steam_Consumed_t]]/Table1[[#This Row],[Production_t]]</f>
        <v>0.14565511031067085</v>
      </c>
      <c r="R960" s="37">
        <f>Table1[[#This Row],[Power_Consumed_kWh]]/Table1[[#This Row],[Production_t]]</f>
        <v>41.062359297613689</v>
      </c>
      <c r="S960" t="str">
        <f>IF(Table1[[#This Row],[Quality_pct]]&lt;96,"Below Spec","Ok")</f>
        <v>Ok</v>
      </c>
      <c r="T960" t="str">
        <f>IF(Table1[Steam_Consumed_t]&gt;$O$4383,"ABNORMAL","NORMAL")</f>
        <v>NORMAL</v>
      </c>
      <c r="U960" t="str">
        <f>IF(Table1[Power_Consumed_kWh]&gt;$P$4383,"ABNORMAL","NORMAL")</f>
        <v>NORMAL</v>
      </c>
      <c r="V960">
        <f>(Table1[[#This Row],[Target_Production_t]]/8)*Table1[[#This Row],[Downtime_hr]]</f>
        <v>1.226925</v>
      </c>
    </row>
    <row r="961" spans="1:22" x14ac:dyDescent="0.25">
      <c r="A961" s="1">
        <v>45737</v>
      </c>
      <c r="B961" s="1" t="str">
        <f>TEXT(Table1[[#This Row],[Date]],"mm")</f>
        <v>03</v>
      </c>
      <c r="C961" t="s">
        <v>17</v>
      </c>
      <c r="D961" t="s">
        <v>20</v>
      </c>
      <c r="E961">
        <v>43.26</v>
      </c>
      <c r="F961">
        <v>7.94</v>
      </c>
      <c r="G961">
        <v>0.06</v>
      </c>
      <c r="H961">
        <v>39.89</v>
      </c>
      <c r="I961">
        <v>39.369999999999997</v>
      </c>
      <c r="J961">
        <v>0.53</v>
      </c>
      <c r="K961">
        <v>98.68</v>
      </c>
      <c r="L961">
        <v>99.25</v>
      </c>
      <c r="M961">
        <v>99.91</v>
      </c>
      <c r="N961">
        <v>97.85</v>
      </c>
      <c r="O961">
        <v>33.07</v>
      </c>
      <c r="P961">
        <v>3227.12</v>
      </c>
      <c r="Q961" s="42">
        <f>Table1[[#This Row],[Steam_Consumed_t]]/Table1[[#This Row],[Production_t]]</f>
        <v>0.82902983203810476</v>
      </c>
      <c r="R961" s="37">
        <f>Table1[[#This Row],[Power_Consumed_kWh]]/Table1[[#This Row],[Production_t]]</f>
        <v>80.900476309852095</v>
      </c>
      <c r="S961" t="str">
        <f>IF(Table1[[#This Row],[Quality_pct]]&lt;96,"Below Spec","Ok")</f>
        <v>Ok</v>
      </c>
      <c r="T961" t="str">
        <f>IF(Table1[Steam_Consumed_t]&gt;$O$4383,"ABNORMAL","NORMAL")</f>
        <v>NORMAL</v>
      </c>
      <c r="U961" t="str">
        <f>IF(Table1[Power_Consumed_kWh]&gt;$P$4383,"ABNORMAL","NORMAL")</f>
        <v>NORMAL</v>
      </c>
      <c r="V961">
        <f>(Table1[[#This Row],[Target_Production_t]]/8)*Table1[[#This Row],[Downtime_hr]]</f>
        <v>0.32444999999999996</v>
      </c>
    </row>
    <row r="962" spans="1:22" x14ac:dyDescent="0.25">
      <c r="A962" s="1">
        <v>45738</v>
      </c>
      <c r="B962" s="1" t="str">
        <f>TEXT(Table1[[#This Row],[Date]],"mm")</f>
        <v>03</v>
      </c>
      <c r="C962" t="s">
        <v>23</v>
      </c>
      <c r="D962" t="s">
        <v>20</v>
      </c>
      <c r="E962">
        <v>44.56</v>
      </c>
      <c r="F962">
        <v>6.99</v>
      </c>
      <c r="G962">
        <v>1.01</v>
      </c>
      <c r="H962">
        <v>38.49</v>
      </c>
      <c r="I962">
        <v>37.69</v>
      </c>
      <c r="J962">
        <v>0.8</v>
      </c>
      <c r="K962">
        <v>97.92</v>
      </c>
      <c r="L962">
        <v>87.38</v>
      </c>
      <c r="M962">
        <v>96.38</v>
      </c>
      <c r="N962">
        <v>82.46</v>
      </c>
      <c r="O962">
        <v>4.17</v>
      </c>
      <c r="P962">
        <v>1559.05</v>
      </c>
      <c r="Q962" s="42">
        <f>Table1[[#This Row],[Steam_Consumed_t]]/Table1[[#This Row],[Production_t]]</f>
        <v>0.1083398285268901</v>
      </c>
      <c r="R962" s="37">
        <f>Table1[[#This Row],[Power_Consumed_kWh]]/Table1[[#This Row],[Production_t]]</f>
        <v>40.505326058716548</v>
      </c>
      <c r="S962" t="str">
        <f>IF(Table1[[#This Row],[Quality_pct]]&lt;96,"Below Spec","Ok")</f>
        <v>Ok</v>
      </c>
      <c r="T962" t="str">
        <f>IF(Table1[Steam_Consumed_t]&gt;$O$4383,"ABNORMAL","NORMAL")</f>
        <v>NORMAL</v>
      </c>
      <c r="U962" t="str">
        <f>IF(Table1[Power_Consumed_kWh]&gt;$P$4383,"ABNORMAL","NORMAL")</f>
        <v>NORMAL</v>
      </c>
      <c r="V962">
        <f>(Table1[[#This Row],[Target_Production_t]]/8)*Table1[[#This Row],[Downtime_hr]]</f>
        <v>5.6257000000000001</v>
      </c>
    </row>
    <row r="963" spans="1:22" x14ac:dyDescent="0.25">
      <c r="A963" s="1">
        <v>45738</v>
      </c>
      <c r="B963" s="1" t="str">
        <f>TEXT(Table1[[#This Row],[Date]],"mm")</f>
        <v>03</v>
      </c>
      <c r="C963" t="s">
        <v>21</v>
      </c>
      <c r="D963" t="s">
        <v>20</v>
      </c>
      <c r="E963">
        <v>38.479999999999997</v>
      </c>
      <c r="F963">
        <v>7.11</v>
      </c>
      <c r="G963">
        <v>0.89</v>
      </c>
      <c r="H963">
        <v>32.39</v>
      </c>
      <c r="I963">
        <v>32.14</v>
      </c>
      <c r="J963">
        <v>0.25</v>
      </c>
      <c r="K963">
        <v>99.24</v>
      </c>
      <c r="L963">
        <v>88.88</v>
      </c>
      <c r="M963">
        <v>93.91</v>
      </c>
      <c r="N963">
        <v>82.83</v>
      </c>
      <c r="O963">
        <v>47.12</v>
      </c>
      <c r="P963">
        <v>3727.5</v>
      </c>
      <c r="Q963" s="42">
        <f>Table1[[#This Row],[Steam_Consumed_t]]/Table1[[#This Row],[Production_t]]</f>
        <v>1.4547699907378819</v>
      </c>
      <c r="R963" s="37">
        <f>Table1[[#This Row],[Power_Consumed_kWh]]/Table1[[#This Row],[Production_t]]</f>
        <v>115.08181537511578</v>
      </c>
      <c r="S963" t="str">
        <f>IF(Table1[[#This Row],[Quality_pct]]&lt;96,"Below Spec","Ok")</f>
        <v>Ok</v>
      </c>
      <c r="T963" t="str">
        <f>IF(Table1[Steam_Consumed_t]&gt;$O$4383,"ABNORMAL","NORMAL")</f>
        <v>NORMAL</v>
      </c>
      <c r="U963" t="str">
        <f>IF(Table1[Power_Consumed_kWh]&gt;$P$4383,"ABNORMAL","NORMAL")</f>
        <v>NORMAL</v>
      </c>
      <c r="V963">
        <f>(Table1[[#This Row],[Target_Production_t]]/8)*Table1[[#This Row],[Downtime_hr]]</f>
        <v>4.2808999999999999</v>
      </c>
    </row>
    <row r="964" spans="1:22" x14ac:dyDescent="0.25">
      <c r="A964" s="1">
        <v>45738</v>
      </c>
      <c r="B964" s="1" t="str">
        <f>TEXT(Table1[[#This Row],[Date]],"mm")</f>
        <v>03</v>
      </c>
      <c r="C964" t="s">
        <v>22</v>
      </c>
      <c r="D964" t="s">
        <v>20</v>
      </c>
      <c r="E964">
        <v>36.46</v>
      </c>
      <c r="F964">
        <v>7.29</v>
      </c>
      <c r="G964">
        <v>0.71</v>
      </c>
      <c r="H964">
        <v>33.9</v>
      </c>
      <c r="I964">
        <v>32.85</v>
      </c>
      <c r="J964">
        <v>1.05</v>
      </c>
      <c r="K964">
        <v>96.91</v>
      </c>
      <c r="L964">
        <v>91.12</v>
      </c>
      <c r="M964">
        <v>100.21</v>
      </c>
      <c r="N964">
        <v>88.5</v>
      </c>
      <c r="O964">
        <v>36.950000000000003</v>
      </c>
      <c r="P964">
        <v>3249.65</v>
      </c>
      <c r="Q964" s="42">
        <f>Table1[[#This Row],[Steam_Consumed_t]]/Table1[[#This Row],[Production_t]]</f>
        <v>1.0899705014749264</v>
      </c>
      <c r="R964" s="37">
        <f>Table1[[#This Row],[Power_Consumed_kWh]]/Table1[[#This Row],[Production_t]]</f>
        <v>95.859882005899706</v>
      </c>
      <c r="S964" t="str">
        <f>IF(Table1[[#This Row],[Quality_pct]]&lt;96,"Below Spec","Ok")</f>
        <v>Ok</v>
      </c>
      <c r="T964" t="str">
        <f>IF(Table1[Steam_Consumed_t]&gt;$O$4383,"ABNORMAL","NORMAL")</f>
        <v>NORMAL</v>
      </c>
      <c r="U964" t="str">
        <f>IF(Table1[Power_Consumed_kWh]&gt;$P$4383,"ABNORMAL","NORMAL")</f>
        <v>NORMAL</v>
      </c>
      <c r="V964">
        <f>(Table1[[#This Row],[Target_Production_t]]/8)*Table1[[#This Row],[Downtime_hr]]</f>
        <v>3.2358249999999997</v>
      </c>
    </row>
    <row r="965" spans="1:22" x14ac:dyDescent="0.25">
      <c r="A965" s="1">
        <v>45738</v>
      </c>
      <c r="B965" s="1" t="str">
        <f>TEXT(Table1[[#This Row],[Date]],"mm")</f>
        <v>03</v>
      </c>
      <c r="C965" t="s">
        <v>23</v>
      </c>
      <c r="D965" t="s">
        <v>18</v>
      </c>
      <c r="E965">
        <v>46.66</v>
      </c>
      <c r="F965">
        <v>7.54</v>
      </c>
      <c r="G965">
        <v>0.46</v>
      </c>
      <c r="H965">
        <v>40.01</v>
      </c>
      <c r="I965">
        <v>39.42</v>
      </c>
      <c r="J965">
        <v>0.59</v>
      </c>
      <c r="K965">
        <v>98.52</v>
      </c>
      <c r="L965">
        <v>94.25</v>
      </c>
      <c r="M965">
        <v>100.84</v>
      </c>
      <c r="N965">
        <v>93.64</v>
      </c>
      <c r="O965">
        <v>6.87</v>
      </c>
      <c r="P965">
        <v>1758.94</v>
      </c>
      <c r="Q965" s="42">
        <f>Table1[[#This Row],[Steam_Consumed_t]]/Table1[[#This Row],[Production_t]]</f>
        <v>0.1717070732316921</v>
      </c>
      <c r="R965" s="37">
        <f>Table1[[#This Row],[Power_Consumed_kWh]]/Table1[[#This Row],[Production_t]]</f>
        <v>43.962509372656839</v>
      </c>
      <c r="S965" t="str">
        <f>IF(Table1[[#This Row],[Quality_pct]]&lt;96,"Below Spec","Ok")</f>
        <v>Ok</v>
      </c>
      <c r="T965" t="str">
        <f>IF(Table1[Steam_Consumed_t]&gt;$O$4383,"ABNORMAL","NORMAL")</f>
        <v>NORMAL</v>
      </c>
      <c r="U965" t="str">
        <f>IF(Table1[Power_Consumed_kWh]&gt;$P$4383,"ABNORMAL","NORMAL")</f>
        <v>NORMAL</v>
      </c>
      <c r="V965">
        <f>(Table1[[#This Row],[Target_Production_t]]/8)*Table1[[#This Row],[Downtime_hr]]</f>
        <v>2.6829499999999999</v>
      </c>
    </row>
    <row r="966" spans="1:22" x14ac:dyDescent="0.25">
      <c r="A966" s="1">
        <v>45738</v>
      </c>
      <c r="B966" s="1" t="str">
        <f>TEXT(Table1[[#This Row],[Date]],"mm")</f>
        <v>03</v>
      </c>
      <c r="C966" t="s">
        <v>21</v>
      </c>
      <c r="D966" t="s">
        <v>19</v>
      </c>
      <c r="E966">
        <v>39.69</v>
      </c>
      <c r="F966">
        <v>7.68</v>
      </c>
      <c r="G966">
        <v>0.32</v>
      </c>
      <c r="H966">
        <v>34.229999999999997</v>
      </c>
      <c r="I966">
        <v>33.49</v>
      </c>
      <c r="J966">
        <v>0.74</v>
      </c>
      <c r="K966">
        <v>97.85</v>
      </c>
      <c r="L966">
        <v>96</v>
      </c>
      <c r="M966">
        <v>98.02</v>
      </c>
      <c r="N966">
        <v>92.08</v>
      </c>
      <c r="O966">
        <v>49.91</v>
      </c>
      <c r="P966">
        <v>4167.66</v>
      </c>
      <c r="Q966" s="42">
        <f>Table1[[#This Row],[Steam_Consumed_t]]/Table1[[#This Row],[Production_t]]</f>
        <v>1.4580777096114519</v>
      </c>
      <c r="R966" s="37">
        <f>Table1[[#This Row],[Power_Consumed_kWh]]/Table1[[#This Row],[Production_t]]</f>
        <v>121.75460122699387</v>
      </c>
      <c r="S966" t="str">
        <f>IF(Table1[[#This Row],[Quality_pct]]&lt;96,"Below Spec","Ok")</f>
        <v>Ok</v>
      </c>
      <c r="T966" t="str">
        <f>IF(Table1[Steam_Consumed_t]&gt;$O$4383,"ABNORMAL","NORMAL")</f>
        <v>NORMAL</v>
      </c>
      <c r="U966" t="str">
        <f>IF(Table1[Power_Consumed_kWh]&gt;$P$4383,"ABNORMAL","NORMAL")</f>
        <v>NORMAL</v>
      </c>
      <c r="V966">
        <f>(Table1[[#This Row],[Target_Production_t]]/8)*Table1[[#This Row],[Downtime_hr]]</f>
        <v>1.5875999999999999</v>
      </c>
    </row>
    <row r="967" spans="1:22" x14ac:dyDescent="0.25">
      <c r="A967" s="1">
        <v>45738</v>
      </c>
      <c r="B967" s="1" t="str">
        <f>TEXT(Table1[[#This Row],[Date]],"mm")</f>
        <v>03</v>
      </c>
      <c r="C967" t="s">
        <v>17</v>
      </c>
      <c r="D967" t="s">
        <v>18</v>
      </c>
      <c r="E967">
        <v>44.54</v>
      </c>
      <c r="F967">
        <v>7.69</v>
      </c>
      <c r="G967">
        <v>0.31</v>
      </c>
      <c r="H967">
        <v>38.35</v>
      </c>
      <c r="I967">
        <v>37.44</v>
      </c>
      <c r="J967">
        <v>0.91</v>
      </c>
      <c r="K967">
        <v>97.63</v>
      </c>
      <c r="L967">
        <v>96.12</v>
      </c>
      <c r="M967">
        <v>90.59</v>
      </c>
      <c r="N967">
        <v>85.02</v>
      </c>
      <c r="O967">
        <v>32.33</v>
      </c>
      <c r="P967">
        <v>3131.52</v>
      </c>
      <c r="Q967" s="42">
        <f>Table1[[#This Row],[Steam_Consumed_t]]/Table1[[#This Row],[Production_t]]</f>
        <v>0.84302477183833113</v>
      </c>
      <c r="R967" s="37">
        <f>Table1[[#This Row],[Power_Consumed_kWh]]/Table1[[#This Row],[Production_t]]</f>
        <v>81.656323337679268</v>
      </c>
      <c r="S967" t="str">
        <f>IF(Table1[[#This Row],[Quality_pct]]&lt;96,"Below Spec","Ok")</f>
        <v>Ok</v>
      </c>
      <c r="T967" t="str">
        <f>IF(Table1[Steam_Consumed_t]&gt;$O$4383,"ABNORMAL","NORMAL")</f>
        <v>NORMAL</v>
      </c>
      <c r="U967" t="str">
        <f>IF(Table1[Power_Consumed_kWh]&gt;$P$4383,"ABNORMAL","NORMAL")</f>
        <v>NORMAL</v>
      </c>
      <c r="V967">
        <f>(Table1[[#This Row],[Target_Production_t]]/8)*Table1[[#This Row],[Downtime_hr]]</f>
        <v>1.7259249999999999</v>
      </c>
    </row>
    <row r="968" spans="1:22" x14ac:dyDescent="0.25">
      <c r="A968" s="1">
        <v>45738</v>
      </c>
      <c r="B968" s="1" t="str">
        <f>TEXT(Table1[[#This Row],[Date]],"mm")</f>
        <v>03</v>
      </c>
      <c r="C968" t="s">
        <v>22</v>
      </c>
      <c r="D968" t="s">
        <v>18</v>
      </c>
      <c r="E968">
        <v>38.18</v>
      </c>
      <c r="F968">
        <v>7.71</v>
      </c>
      <c r="G968">
        <v>0.28999999999999998</v>
      </c>
      <c r="H968">
        <v>35.17</v>
      </c>
      <c r="I968">
        <v>34.29</v>
      </c>
      <c r="J968">
        <v>0.88</v>
      </c>
      <c r="K968">
        <v>97.51</v>
      </c>
      <c r="L968">
        <v>96.38</v>
      </c>
      <c r="M968">
        <v>90.94</v>
      </c>
      <c r="N968">
        <v>85.46</v>
      </c>
      <c r="O968">
        <v>38.15</v>
      </c>
      <c r="P968">
        <v>3319.16</v>
      </c>
      <c r="Q968" s="42">
        <f>Table1[[#This Row],[Steam_Consumed_t]]/Table1[[#This Row],[Production_t]]</f>
        <v>1.0847313050895648</v>
      </c>
      <c r="R968" s="37">
        <f>Table1[[#This Row],[Power_Consumed_kWh]]/Table1[[#This Row],[Production_t]]</f>
        <v>94.374751208416257</v>
      </c>
      <c r="S968" t="str">
        <f>IF(Table1[[#This Row],[Quality_pct]]&lt;96,"Below Spec","Ok")</f>
        <v>Ok</v>
      </c>
      <c r="T968" t="str">
        <f>IF(Table1[Steam_Consumed_t]&gt;$O$4383,"ABNORMAL","NORMAL")</f>
        <v>NORMAL</v>
      </c>
      <c r="U968" t="str">
        <f>IF(Table1[Power_Consumed_kWh]&gt;$P$4383,"ABNORMAL","NORMAL")</f>
        <v>NORMAL</v>
      </c>
      <c r="V968">
        <f>(Table1[[#This Row],[Target_Production_t]]/8)*Table1[[#This Row],[Downtime_hr]]</f>
        <v>1.3840249999999998</v>
      </c>
    </row>
    <row r="969" spans="1:22" x14ac:dyDescent="0.25">
      <c r="A969" s="1">
        <v>45738</v>
      </c>
      <c r="B969" s="1" t="str">
        <f>TEXT(Table1[[#This Row],[Date]],"mm")</f>
        <v>03</v>
      </c>
      <c r="C969" t="s">
        <v>22</v>
      </c>
      <c r="D969" t="s">
        <v>19</v>
      </c>
      <c r="E969">
        <v>37.6</v>
      </c>
      <c r="F969">
        <v>7.75</v>
      </c>
      <c r="G969">
        <v>0.25</v>
      </c>
      <c r="H969">
        <v>33.72</v>
      </c>
      <c r="I969">
        <v>31.66</v>
      </c>
      <c r="J969">
        <v>2.0699999999999998</v>
      </c>
      <c r="K969">
        <v>93.87</v>
      </c>
      <c r="L969">
        <v>96.88</v>
      </c>
      <c r="M969">
        <v>94.04</v>
      </c>
      <c r="N969">
        <v>85.52</v>
      </c>
      <c r="O969">
        <v>39.130000000000003</v>
      </c>
      <c r="P969">
        <v>3292.28</v>
      </c>
      <c r="Q969" s="42">
        <f>Table1[[#This Row],[Steam_Consumed_t]]/Table1[[#This Row],[Production_t]]</f>
        <v>1.1604389086595492</v>
      </c>
      <c r="R969" s="37">
        <f>Table1[[#This Row],[Power_Consumed_kWh]]/Table1[[#This Row],[Production_t]]</f>
        <v>97.635824436536183</v>
      </c>
      <c r="S969" t="str">
        <f>IF(Table1[[#This Row],[Quality_pct]]&lt;96,"Below Spec","Ok")</f>
        <v>Below Spec</v>
      </c>
      <c r="T969" t="str">
        <f>IF(Table1[Steam_Consumed_t]&gt;$O$4383,"ABNORMAL","NORMAL")</f>
        <v>NORMAL</v>
      </c>
      <c r="U969" t="str">
        <f>IF(Table1[Power_Consumed_kWh]&gt;$P$4383,"ABNORMAL","NORMAL")</f>
        <v>NORMAL</v>
      </c>
      <c r="V969">
        <f>(Table1[[#This Row],[Target_Production_t]]/8)*Table1[[#This Row],[Downtime_hr]]</f>
        <v>1.175</v>
      </c>
    </row>
    <row r="970" spans="1:22" x14ac:dyDescent="0.25">
      <c r="A970" s="1">
        <v>45738</v>
      </c>
      <c r="B970" s="1" t="str">
        <f>TEXT(Table1[[#This Row],[Date]],"mm")</f>
        <v>03</v>
      </c>
      <c r="C970" t="s">
        <v>21</v>
      </c>
      <c r="D970" t="s">
        <v>18</v>
      </c>
      <c r="E970">
        <v>40.299999999999997</v>
      </c>
      <c r="F970">
        <v>7.77</v>
      </c>
      <c r="G970">
        <v>0.23</v>
      </c>
      <c r="H970">
        <v>38.01</v>
      </c>
      <c r="I970">
        <v>37.74</v>
      </c>
      <c r="J970">
        <v>0.27</v>
      </c>
      <c r="K970">
        <v>99.3</v>
      </c>
      <c r="L970">
        <v>97.12</v>
      </c>
      <c r="M970">
        <v>97.69</v>
      </c>
      <c r="N970">
        <v>94.22</v>
      </c>
      <c r="O970">
        <v>54.14</v>
      </c>
      <c r="P970">
        <v>4383.32</v>
      </c>
      <c r="Q970" s="42">
        <f>Table1[[#This Row],[Steam_Consumed_t]]/Table1[[#This Row],[Production_t]]</f>
        <v>1.4243620099973693</v>
      </c>
      <c r="R970" s="37">
        <f>Table1[[#This Row],[Power_Consumed_kWh]]/Table1[[#This Row],[Production_t]]</f>
        <v>115.32017890028939</v>
      </c>
      <c r="S970" t="str">
        <f>IF(Table1[[#This Row],[Quality_pct]]&lt;96,"Below Spec","Ok")</f>
        <v>Ok</v>
      </c>
      <c r="T970" t="str">
        <f>IF(Table1[Steam_Consumed_t]&gt;$O$4383,"ABNORMAL","NORMAL")</f>
        <v>ABNORMAL</v>
      </c>
      <c r="U970" t="str">
        <f>IF(Table1[Power_Consumed_kWh]&gt;$P$4383,"ABNORMAL","NORMAL")</f>
        <v>ABNORMAL</v>
      </c>
      <c r="V970">
        <f>(Table1[[#This Row],[Target_Production_t]]/8)*Table1[[#This Row],[Downtime_hr]]</f>
        <v>1.158625</v>
      </c>
    </row>
    <row r="971" spans="1:22" x14ac:dyDescent="0.25">
      <c r="A971" s="1">
        <v>45738</v>
      </c>
      <c r="B971" s="1" t="str">
        <f>TEXT(Table1[[#This Row],[Date]],"mm")</f>
        <v>03</v>
      </c>
      <c r="C971" t="s">
        <v>17</v>
      </c>
      <c r="D971" t="s">
        <v>19</v>
      </c>
      <c r="E971">
        <v>43.87</v>
      </c>
      <c r="F971">
        <v>7.78</v>
      </c>
      <c r="G971">
        <v>0.22</v>
      </c>
      <c r="H971">
        <v>42.1</v>
      </c>
      <c r="I971">
        <v>41.03</v>
      </c>
      <c r="J971">
        <v>1.07</v>
      </c>
      <c r="K971">
        <v>97.47</v>
      </c>
      <c r="L971">
        <v>97.25</v>
      </c>
      <c r="M971">
        <v>94.87</v>
      </c>
      <c r="N971">
        <v>89.93</v>
      </c>
      <c r="O971">
        <v>36.58</v>
      </c>
      <c r="P971">
        <v>3420.47</v>
      </c>
      <c r="Q971" s="42">
        <f>Table1[[#This Row],[Steam_Consumed_t]]/Table1[[#This Row],[Production_t]]</f>
        <v>0.86888361045130635</v>
      </c>
      <c r="R971" s="37">
        <f>Table1[[#This Row],[Power_Consumed_kWh]]/Table1[[#This Row],[Production_t]]</f>
        <v>81.246318289786217</v>
      </c>
      <c r="S971" t="str">
        <f>IF(Table1[[#This Row],[Quality_pct]]&lt;96,"Below Spec","Ok")</f>
        <v>Ok</v>
      </c>
      <c r="T971" t="str">
        <f>IF(Table1[Steam_Consumed_t]&gt;$O$4383,"ABNORMAL","NORMAL")</f>
        <v>NORMAL</v>
      </c>
      <c r="U971" t="str">
        <f>IF(Table1[Power_Consumed_kWh]&gt;$P$4383,"ABNORMAL","NORMAL")</f>
        <v>NORMAL</v>
      </c>
      <c r="V971">
        <f>(Table1[[#This Row],[Target_Production_t]]/8)*Table1[[#This Row],[Downtime_hr]]</f>
        <v>1.2064249999999999</v>
      </c>
    </row>
    <row r="972" spans="1:22" x14ac:dyDescent="0.25">
      <c r="A972" s="1">
        <v>45738</v>
      </c>
      <c r="B972" s="1" t="str">
        <f>TEXT(Table1[[#This Row],[Date]],"mm")</f>
        <v>03</v>
      </c>
      <c r="C972" t="s">
        <v>17</v>
      </c>
      <c r="D972" t="s">
        <v>20</v>
      </c>
      <c r="E972">
        <v>42.53</v>
      </c>
      <c r="F972">
        <v>7.78</v>
      </c>
      <c r="G972">
        <v>0.22</v>
      </c>
      <c r="H972">
        <v>38.799999999999997</v>
      </c>
      <c r="I972">
        <v>38.08</v>
      </c>
      <c r="J972">
        <v>0.72</v>
      </c>
      <c r="K972">
        <v>98.15</v>
      </c>
      <c r="L972">
        <v>97.25</v>
      </c>
      <c r="M972">
        <v>96.26</v>
      </c>
      <c r="N972">
        <v>91.88</v>
      </c>
      <c r="O972">
        <v>32.49</v>
      </c>
      <c r="P972">
        <v>3194.88</v>
      </c>
      <c r="Q972" s="42">
        <f>Table1[[#This Row],[Steam_Consumed_t]]/Table1[[#This Row],[Production_t]]</f>
        <v>0.83737113402061869</v>
      </c>
      <c r="R972" s="37">
        <f>Table1[[#This Row],[Power_Consumed_kWh]]/Table1[[#This Row],[Production_t]]</f>
        <v>82.342268041237119</v>
      </c>
      <c r="S972" t="str">
        <f>IF(Table1[[#This Row],[Quality_pct]]&lt;96,"Below Spec","Ok")</f>
        <v>Ok</v>
      </c>
      <c r="T972" t="str">
        <f>IF(Table1[Steam_Consumed_t]&gt;$O$4383,"ABNORMAL","NORMAL")</f>
        <v>NORMAL</v>
      </c>
      <c r="U972" t="str">
        <f>IF(Table1[Power_Consumed_kWh]&gt;$P$4383,"ABNORMAL","NORMAL")</f>
        <v>NORMAL</v>
      </c>
      <c r="V972">
        <f>(Table1[[#This Row],[Target_Production_t]]/8)*Table1[[#This Row],[Downtime_hr]]</f>
        <v>1.169575</v>
      </c>
    </row>
    <row r="973" spans="1:22" x14ac:dyDescent="0.25">
      <c r="A973" s="1">
        <v>45738</v>
      </c>
      <c r="B973" s="1" t="str">
        <f>TEXT(Table1[[#This Row],[Date]],"mm")</f>
        <v>03</v>
      </c>
      <c r="C973" t="s">
        <v>23</v>
      </c>
      <c r="D973" t="s">
        <v>19</v>
      </c>
      <c r="E973">
        <v>45.96</v>
      </c>
      <c r="F973">
        <v>7.99</v>
      </c>
      <c r="G973">
        <v>0.01</v>
      </c>
      <c r="H973">
        <v>41.8</v>
      </c>
      <c r="I973">
        <v>41</v>
      </c>
      <c r="J973">
        <v>0.8</v>
      </c>
      <c r="K973">
        <v>98.09</v>
      </c>
      <c r="L973">
        <v>99.88</v>
      </c>
      <c r="M973">
        <v>97.77</v>
      </c>
      <c r="N973">
        <v>95.78</v>
      </c>
      <c r="O973">
        <v>3.6</v>
      </c>
      <c r="P973">
        <v>1666.65</v>
      </c>
      <c r="Q973" s="42">
        <f>Table1[[#This Row],[Steam_Consumed_t]]/Table1[[#This Row],[Production_t]]</f>
        <v>8.6124401913875603E-2</v>
      </c>
      <c r="R973" s="37">
        <f>Table1[[#This Row],[Power_Consumed_kWh]]/Table1[[#This Row],[Production_t]]</f>
        <v>39.872009569377994</v>
      </c>
      <c r="S973" t="str">
        <f>IF(Table1[[#This Row],[Quality_pct]]&lt;96,"Below Spec","Ok")</f>
        <v>Ok</v>
      </c>
      <c r="T973" t="str">
        <f>IF(Table1[Steam_Consumed_t]&gt;$O$4383,"ABNORMAL","NORMAL")</f>
        <v>NORMAL</v>
      </c>
      <c r="U973" t="str">
        <f>IF(Table1[Power_Consumed_kWh]&gt;$P$4383,"ABNORMAL","NORMAL")</f>
        <v>NORMAL</v>
      </c>
      <c r="V973">
        <f>(Table1[[#This Row],[Target_Production_t]]/8)*Table1[[#This Row],[Downtime_hr]]</f>
        <v>5.7450000000000001E-2</v>
      </c>
    </row>
    <row r="974" spans="1:22" x14ac:dyDescent="0.25">
      <c r="A974" s="1">
        <v>45739</v>
      </c>
      <c r="B974" s="1" t="str">
        <f>TEXT(Table1[[#This Row],[Date]],"mm")</f>
        <v>03</v>
      </c>
      <c r="C974" t="s">
        <v>22</v>
      </c>
      <c r="D974" t="s">
        <v>18</v>
      </c>
      <c r="E974">
        <v>35.44</v>
      </c>
      <c r="F974">
        <v>7.34</v>
      </c>
      <c r="G974">
        <v>0.66</v>
      </c>
      <c r="H974">
        <v>29.92</v>
      </c>
      <c r="I974">
        <v>29.01</v>
      </c>
      <c r="J974">
        <v>0.91</v>
      </c>
      <c r="K974">
        <v>96.96</v>
      </c>
      <c r="L974">
        <v>91.75</v>
      </c>
      <c r="M974">
        <v>91.9</v>
      </c>
      <c r="N974">
        <v>81.75</v>
      </c>
      <c r="O974">
        <v>33.61</v>
      </c>
      <c r="P974">
        <v>2791.16</v>
      </c>
      <c r="Q974" s="42">
        <f>Table1[[#This Row],[Steam_Consumed_t]]/Table1[[#This Row],[Production_t]]</f>
        <v>1.1233288770053476</v>
      </c>
      <c r="R974" s="37">
        <f>Table1[[#This Row],[Power_Consumed_kWh]]/Table1[[#This Row],[Production_t]]</f>
        <v>93.287433155080208</v>
      </c>
      <c r="S974" t="str">
        <f>IF(Table1[[#This Row],[Quality_pct]]&lt;96,"Below Spec","Ok")</f>
        <v>Ok</v>
      </c>
      <c r="T974" t="str">
        <f>IF(Table1[Steam_Consumed_t]&gt;$O$4383,"ABNORMAL","NORMAL")</f>
        <v>NORMAL</v>
      </c>
      <c r="U974" t="str">
        <f>IF(Table1[Power_Consumed_kWh]&gt;$P$4383,"ABNORMAL","NORMAL")</f>
        <v>NORMAL</v>
      </c>
      <c r="V974">
        <f>(Table1[[#This Row],[Target_Production_t]]/8)*Table1[[#This Row],[Downtime_hr]]</f>
        <v>2.9238</v>
      </c>
    </row>
    <row r="975" spans="1:22" x14ac:dyDescent="0.25">
      <c r="A975" s="1">
        <v>45739</v>
      </c>
      <c r="B975" s="1" t="str">
        <f>TEXT(Table1[[#This Row],[Date]],"mm")</f>
        <v>03</v>
      </c>
      <c r="C975" t="s">
        <v>23</v>
      </c>
      <c r="D975" t="s">
        <v>18</v>
      </c>
      <c r="E975">
        <v>43.31</v>
      </c>
      <c r="F975">
        <v>7.34</v>
      </c>
      <c r="G975">
        <v>0.66</v>
      </c>
      <c r="H975">
        <v>38.42</v>
      </c>
      <c r="I975">
        <v>37.700000000000003</v>
      </c>
      <c r="J975">
        <v>0.72</v>
      </c>
      <c r="K975">
        <v>98.12</v>
      </c>
      <c r="L975">
        <v>91.75</v>
      </c>
      <c r="M975">
        <v>92.72</v>
      </c>
      <c r="N975">
        <v>83.47</v>
      </c>
      <c r="O975">
        <v>5.78</v>
      </c>
      <c r="P975">
        <v>1636.22</v>
      </c>
      <c r="Q975" s="42">
        <f>Table1[[#This Row],[Steam_Consumed_t]]/Table1[[#This Row],[Production_t]]</f>
        <v>0.15044247787610621</v>
      </c>
      <c r="R975" s="37">
        <f>Table1[[#This Row],[Power_Consumed_kWh]]/Table1[[#This Row],[Production_t]]</f>
        <v>42.587714731910459</v>
      </c>
      <c r="S975" t="str">
        <f>IF(Table1[[#This Row],[Quality_pct]]&lt;96,"Below Spec","Ok")</f>
        <v>Ok</v>
      </c>
      <c r="T975" t="str">
        <f>IF(Table1[Steam_Consumed_t]&gt;$O$4383,"ABNORMAL","NORMAL")</f>
        <v>NORMAL</v>
      </c>
      <c r="U975" t="str">
        <f>IF(Table1[Power_Consumed_kWh]&gt;$P$4383,"ABNORMAL","NORMAL")</f>
        <v>NORMAL</v>
      </c>
      <c r="V975">
        <f>(Table1[[#This Row],[Target_Production_t]]/8)*Table1[[#This Row],[Downtime_hr]]</f>
        <v>3.5730750000000002</v>
      </c>
    </row>
    <row r="976" spans="1:22" x14ac:dyDescent="0.25">
      <c r="A976" s="1">
        <v>45739</v>
      </c>
      <c r="B976" s="1" t="str">
        <f>TEXT(Table1[[#This Row],[Date]],"mm")</f>
        <v>03</v>
      </c>
      <c r="C976" t="s">
        <v>21</v>
      </c>
      <c r="D976" t="s">
        <v>20</v>
      </c>
      <c r="E976">
        <v>35.72</v>
      </c>
      <c r="F976">
        <v>7.35</v>
      </c>
      <c r="G976">
        <v>0.65</v>
      </c>
      <c r="H976">
        <v>31</v>
      </c>
      <c r="I976">
        <v>30.92</v>
      </c>
      <c r="J976">
        <v>0.08</v>
      </c>
      <c r="K976">
        <v>99.75</v>
      </c>
      <c r="L976">
        <v>91.88</v>
      </c>
      <c r="M976">
        <v>96.04</v>
      </c>
      <c r="N976">
        <v>88.02</v>
      </c>
      <c r="O976">
        <v>45.53</v>
      </c>
      <c r="P976">
        <v>3706.93</v>
      </c>
      <c r="Q976" s="42">
        <f>Table1[[#This Row],[Steam_Consumed_t]]/Table1[[#This Row],[Production_t]]</f>
        <v>1.4687096774193549</v>
      </c>
      <c r="R976" s="37">
        <f>Table1[[#This Row],[Power_Consumed_kWh]]/Table1[[#This Row],[Production_t]]</f>
        <v>119.57838709677419</v>
      </c>
      <c r="S976" t="str">
        <f>IF(Table1[[#This Row],[Quality_pct]]&lt;96,"Below Spec","Ok")</f>
        <v>Ok</v>
      </c>
      <c r="T976" t="str">
        <f>IF(Table1[Steam_Consumed_t]&gt;$O$4383,"ABNORMAL","NORMAL")</f>
        <v>NORMAL</v>
      </c>
      <c r="U976" t="str">
        <f>IF(Table1[Power_Consumed_kWh]&gt;$P$4383,"ABNORMAL","NORMAL")</f>
        <v>NORMAL</v>
      </c>
      <c r="V976">
        <f>(Table1[[#This Row],[Target_Production_t]]/8)*Table1[[#This Row],[Downtime_hr]]</f>
        <v>2.90225</v>
      </c>
    </row>
    <row r="977" spans="1:22" x14ac:dyDescent="0.25">
      <c r="A977" s="1">
        <v>45739</v>
      </c>
      <c r="B977" s="1" t="str">
        <f>TEXT(Table1[[#This Row],[Date]],"mm")</f>
        <v>03</v>
      </c>
      <c r="C977" t="s">
        <v>22</v>
      </c>
      <c r="D977" t="s">
        <v>20</v>
      </c>
      <c r="E977">
        <v>33.840000000000003</v>
      </c>
      <c r="F977">
        <v>7.38</v>
      </c>
      <c r="G977">
        <v>0.62</v>
      </c>
      <c r="H977">
        <v>29.17</v>
      </c>
      <c r="I977">
        <v>28.22</v>
      </c>
      <c r="J977">
        <v>0.95</v>
      </c>
      <c r="K977">
        <v>96.75</v>
      </c>
      <c r="L977">
        <v>92.25</v>
      </c>
      <c r="M977">
        <v>89.48</v>
      </c>
      <c r="N977">
        <v>79.86</v>
      </c>
      <c r="O977">
        <v>30.03</v>
      </c>
      <c r="P977">
        <v>2762.84</v>
      </c>
      <c r="Q977" s="42">
        <f>Table1[[#This Row],[Steam_Consumed_t]]/Table1[[#This Row],[Production_t]]</f>
        <v>1.0294823448748713</v>
      </c>
      <c r="R977" s="37">
        <f>Table1[[#This Row],[Power_Consumed_kWh]]/Table1[[#This Row],[Production_t]]</f>
        <v>94.715118272197458</v>
      </c>
      <c r="S977" t="str">
        <f>IF(Table1[[#This Row],[Quality_pct]]&lt;96,"Below Spec","Ok")</f>
        <v>Ok</v>
      </c>
      <c r="T977" t="str">
        <f>IF(Table1[Steam_Consumed_t]&gt;$O$4383,"ABNORMAL","NORMAL")</f>
        <v>NORMAL</v>
      </c>
      <c r="U977" t="str">
        <f>IF(Table1[Power_Consumed_kWh]&gt;$P$4383,"ABNORMAL","NORMAL")</f>
        <v>NORMAL</v>
      </c>
      <c r="V977">
        <f>(Table1[[#This Row],[Target_Production_t]]/8)*Table1[[#This Row],[Downtime_hr]]</f>
        <v>2.6226000000000003</v>
      </c>
    </row>
    <row r="978" spans="1:22" x14ac:dyDescent="0.25">
      <c r="A978" s="1">
        <v>45739</v>
      </c>
      <c r="B978" s="1" t="str">
        <f>TEXT(Table1[[#This Row],[Date]],"mm")</f>
        <v>03</v>
      </c>
      <c r="C978" t="s">
        <v>21</v>
      </c>
      <c r="D978" t="s">
        <v>19</v>
      </c>
      <c r="E978">
        <v>36.85</v>
      </c>
      <c r="F978">
        <v>7.43</v>
      </c>
      <c r="G978">
        <v>0.56999999999999995</v>
      </c>
      <c r="H978">
        <v>34.97</v>
      </c>
      <c r="I978">
        <v>34.46</v>
      </c>
      <c r="J978">
        <v>0.5</v>
      </c>
      <c r="K978">
        <v>98.56</v>
      </c>
      <c r="L978">
        <v>92.88</v>
      </c>
      <c r="M978">
        <v>94.94</v>
      </c>
      <c r="N978">
        <v>86.9</v>
      </c>
      <c r="O978">
        <v>50.88</v>
      </c>
      <c r="P978">
        <v>4197.03</v>
      </c>
      <c r="Q978" s="42">
        <f>Table1[[#This Row],[Steam_Consumed_t]]/Table1[[#This Row],[Production_t]]</f>
        <v>1.4549613954818417</v>
      </c>
      <c r="R978" s="37">
        <f>Table1[[#This Row],[Power_Consumed_kWh]]/Table1[[#This Row],[Production_t]]</f>
        <v>120.01801544180726</v>
      </c>
      <c r="S978" t="str">
        <f>IF(Table1[[#This Row],[Quality_pct]]&lt;96,"Below Spec","Ok")</f>
        <v>Ok</v>
      </c>
      <c r="T978" t="str">
        <f>IF(Table1[Steam_Consumed_t]&gt;$O$4383,"ABNORMAL","NORMAL")</f>
        <v>NORMAL</v>
      </c>
      <c r="U978" t="str">
        <f>IF(Table1[Power_Consumed_kWh]&gt;$P$4383,"ABNORMAL","NORMAL")</f>
        <v>NORMAL</v>
      </c>
      <c r="V978">
        <f>(Table1[[#This Row],[Target_Production_t]]/8)*Table1[[#This Row],[Downtime_hr]]</f>
        <v>2.6255625</v>
      </c>
    </row>
    <row r="979" spans="1:22" x14ac:dyDescent="0.25">
      <c r="A979" s="1">
        <v>45739</v>
      </c>
      <c r="B979" s="1" t="str">
        <f>TEXT(Table1[[#This Row],[Date]],"mm")</f>
        <v>03</v>
      </c>
      <c r="C979" t="s">
        <v>23</v>
      </c>
      <c r="D979" t="s">
        <v>19</v>
      </c>
      <c r="E979">
        <v>42.66</v>
      </c>
      <c r="F979">
        <v>7.46</v>
      </c>
      <c r="G979">
        <v>0.54</v>
      </c>
      <c r="H979">
        <v>39.200000000000003</v>
      </c>
      <c r="I979">
        <v>38.75</v>
      </c>
      <c r="J979">
        <v>0.45</v>
      </c>
      <c r="K979">
        <v>98.85</v>
      </c>
      <c r="L979">
        <v>93.25</v>
      </c>
      <c r="M979">
        <v>95.67</v>
      </c>
      <c r="N979">
        <v>88.19</v>
      </c>
      <c r="O979">
        <v>6.18</v>
      </c>
      <c r="P979">
        <v>1511.28</v>
      </c>
      <c r="Q979" s="42">
        <f>Table1[[#This Row],[Steam_Consumed_t]]/Table1[[#This Row],[Production_t]]</f>
        <v>0.15765306122448977</v>
      </c>
      <c r="R979" s="37">
        <f>Table1[[#This Row],[Power_Consumed_kWh]]/Table1[[#This Row],[Production_t]]</f>
        <v>38.553061224489795</v>
      </c>
      <c r="S979" t="str">
        <f>IF(Table1[[#This Row],[Quality_pct]]&lt;96,"Below Spec","Ok")</f>
        <v>Ok</v>
      </c>
      <c r="T979" t="str">
        <f>IF(Table1[Steam_Consumed_t]&gt;$O$4383,"ABNORMAL","NORMAL")</f>
        <v>NORMAL</v>
      </c>
      <c r="U979" t="str">
        <f>IF(Table1[Power_Consumed_kWh]&gt;$P$4383,"ABNORMAL","NORMAL")</f>
        <v>NORMAL</v>
      </c>
      <c r="V979">
        <f>(Table1[[#This Row],[Target_Production_t]]/8)*Table1[[#This Row],[Downtime_hr]]</f>
        <v>2.8795500000000001</v>
      </c>
    </row>
    <row r="980" spans="1:22" x14ac:dyDescent="0.25">
      <c r="A980" s="1">
        <v>45739</v>
      </c>
      <c r="B980" s="1" t="str">
        <f>TEXT(Table1[[#This Row],[Date]],"mm")</f>
        <v>03</v>
      </c>
      <c r="C980" t="s">
        <v>21</v>
      </c>
      <c r="D980" t="s">
        <v>18</v>
      </c>
      <c r="E980">
        <v>37.409999999999997</v>
      </c>
      <c r="F980">
        <v>7.57</v>
      </c>
      <c r="G980">
        <v>0.43</v>
      </c>
      <c r="H980">
        <v>33.39</v>
      </c>
      <c r="I980">
        <v>32.26</v>
      </c>
      <c r="J980">
        <v>1.1399999999999999</v>
      </c>
      <c r="K980">
        <v>96.6</v>
      </c>
      <c r="L980">
        <v>94.62</v>
      </c>
      <c r="M980">
        <v>94.12</v>
      </c>
      <c r="N980">
        <v>86.04</v>
      </c>
      <c r="O980">
        <v>48.48</v>
      </c>
      <c r="P980">
        <v>3953.52</v>
      </c>
      <c r="Q980" s="42">
        <f>Table1[[#This Row],[Steam_Consumed_t]]/Table1[[#This Row],[Production_t]]</f>
        <v>1.4519317160826593</v>
      </c>
      <c r="R980" s="37">
        <f>Table1[[#This Row],[Power_Consumed_kWh]]/Table1[[#This Row],[Production_t]]</f>
        <v>118.4043126684636</v>
      </c>
      <c r="S980" t="str">
        <f>IF(Table1[[#This Row],[Quality_pct]]&lt;96,"Below Spec","Ok")</f>
        <v>Ok</v>
      </c>
      <c r="T980" t="str">
        <f>IF(Table1[Steam_Consumed_t]&gt;$O$4383,"ABNORMAL","NORMAL")</f>
        <v>NORMAL</v>
      </c>
      <c r="U980" t="str">
        <f>IF(Table1[Power_Consumed_kWh]&gt;$P$4383,"ABNORMAL","NORMAL")</f>
        <v>NORMAL</v>
      </c>
      <c r="V980">
        <f>(Table1[[#This Row],[Target_Production_t]]/8)*Table1[[#This Row],[Downtime_hr]]</f>
        <v>2.0107874999999997</v>
      </c>
    </row>
    <row r="981" spans="1:22" x14ac:dyDescent="0.25">
      <c r="A981" s="1">
        <v>45739</v>
      </c>
      <c r="B981" s="1" t="str">
        <f>TEXT(Table1[[#This Row],[Date]],"mm")</f>
        <v>03</v>
      </c>
      <c r="C981" t="s">
        <v>17</v>
      </c>
      <c r="D981" t="s">
        <v>19</v>
      </c>
      <c r="E981">
        <v>40.729999999999997</v>
      </c>
      <c r="F981">
        <v>7.62</v>
      </c>
      <c r="G981">
        <v>0.38</v>
      </c>
      <c r="H981">
        <v>38.380000000000003</v>
      </c>
      <c r="I981">
        <v>37.869999999999997</v>
      </c>
      <c r="J981">
        <v>0.5</v>
      </c>
      <c r="K981">
        <v>98.69</v>
      </c>
      <c r="L981">
        <v>95.25</v>
      </c>
      <c r="M981">
        <v>93.19</v>
      </c>
      <c r="N981">
        <v>87.6</v>
      </c>
      <c r="O981">
        <v>33.47</v>
      </c>
      <c r="P981">
        <v>3151.37</v>
      </c>
      <c r="Q981" s="42">
        <f>Table1[[#This Row],[Steam_Consumed_t]]/Table1[[#This Row],[Production_t]]</f>
        <v>0.87206878582595093</v>
      </c>
      <c r="R981" s="37">
        <f>Table1[[#This Row],[Power_Consumed_kWh]]/Table1[[#This Row],[Production_t]]</f>
        <v>82.109692548202176</v>
      </c>
      <c r="S981" t="str">
        <f>IF(Table1[[#This Row],[Quality_pct]]&lt;96,"Below Spec","Ok")</f>
        <v>Ok</v>
      </c>
      <c r="T981" t="str">
        <f>IF(Table1[Steam_Consumed_t]&gt;$O$4383,"ABNORMAL","NORMAL")</f>
        <v>NORMAL</v>
      </c>
      <c r="U981" t="str">
        <f>IF(Table1[Power_Consumed_kWh]&gt;$P$4383,"ABNORMAL","NORMAL")</f>
        <v>NORMAL</v>
      </c>
      <c r="V981">
        <f>(Table1[[#This Row],[Target_Production_t]]/8)*Table1[[#This Row],[Downtime_hr]]</f>
        <v>1.9346749999999999</v>
      </c>
    </row>
    <row r="982" spans="1:22" x14ac:dyDescent="0.25">
      <c r="A982" s="1">
        <v>45739</v>
      </c>
      <c r="B982" s="1" t="str">
        <f>TEXT(Table1[[#This Row],[Date]],"mm")</f>
        <v>03</v>
      </c>
      <c r="C982" t="s">
        <v>23</v>
      </c>
      <c r="D982" t="s">
        <v>20</v>
      </c>
      <c r="E982">
        <v>41.37</v>
      </c>
      <c r="F982">
        <v>7.62</v>
      </c>
      <c r="G982">
        <v>0.38</v>
      </c>
      <c r="H982">
        <v>37.200000000000003</v>
      </c>
      <c r="I982">
        <v>36.479999999999997</v>
      </c>
      <c r="J982">
        <v>0.72</v>
      </c>
      <c r="K982">
        <v>98.06</v>
      </c>
      <c r="L982">
        <v>95.25</v>
      </c>
      <c r="M982">
        <v>89.43</v>
      </c>
      <c r="N982">
        <v>83.53</v>
      </c>
      <c r="O982">
        <v>6.46</v>
      </c>
      <c r="P982">
        <v>1563.84</v>
      </c>
      <c r="Q982" s="42">
        <f>Table1[[#This Row],[Steam_Consumed_t]]/Table1[[#This Row],[Production_t]]</f>
        <v>0.17365591397849461</v>
      </c>
      <c r="R982" s="37">
        <f>Table1[[#This Row],[Power_Consumed_kWh]]/Table1[[#This Row],[Production_t]]</f>
        <v>42.038709677419348</v>
      </c>
      <c r="S982" t="str">
        <f>IF(Table1[[#This Row],[Quality_pct]]&lt;96,"Below Spec","Ok")</f>
        <v>Ok</v>
      </c>
      <c r="T982" t="str">
        <f>IF(Table1[Steam_Consumed_t]&gt;$O$4383,"ABNORMAL","NORMAL")</f>
        <v>NORMAL</v>
      </c>
      <c r="U982" t="str">
        <f>IF(Table1[Power_Consumed_kWh]&gt;$P$4383,"ABNORMAL","NORMAL")</f>
        <v>NORMAL</v>
      </c>
      <c r="V982">
        <f>(Table1[[#This Row],[Target_Production_t]]/8)*Table1[[#This Row],[Downtime_hr]]</f>
        <v>1.9650749999999999</v>
      </c>
    </row>
    <row r="983" spans="1:22" x14ac:dyDescent="0.25">
      <c r="A983" s="1">
        <v>45739</v>
      </c>
      <c r="B983" s="1" t="str">
        <f>TEXT(Table1[[#This Row],[Date]],"mm")</f>
        <v>03</v>
      </c>
      <c r="C983" t="s">
        <v>22</v>
      </c>
      <c r="D983" t="s">
        <v>19</v>
      </c>
      <c r="E983">
        <v>34.909999999999997</v>
      </c>
      <c r="F983">
        <v>7.75</v>
      </c>
      <c r="G983">
        <v>0.25</v>
      </c>
      <c r="H983">
        <v>32.840000000000003</v>
      </c>
      <c r="I983">
        <v>31.74</v>
      </c>
      <c r="J983">
        <v>1.1000000000000001</v>
      </c>
      <c r="K983">
        <v>96.65</v>
      </c>
      <c r="L983">
        <v>96.88</v>
      </c>
      <c r="M983">
        <v>94.62</v>
      </c>
      <c r="N983">
        <v>88.6</v>
      </c>
      <c r="O983">
        <v>35.43</v>
      </c>
      <c r="P983">
        <v>3086.79</v>
      </c>
      <c r="Q983" s="42">
        <f>Table1[[#This Row],[Steam_Consumed_t]]/Table1[[#This Row],[Production_t]]</f>
        <v>1.0788672350791717</v>
      </c>
      <c r="R983" s="37">
        <f>Table1[[#This Row],[Power_Consumed_kWh]]/Table1[[#This Row],[Production_t]]</f>
        <v>93.99482338611449</v>
      </c>
      <c r="S983" t="str">
        <f>IF(Table1[[#This Row],[Quality_pct]]&lt;96,"Below Spec","Ok")</f>
        <v>Ok</v>
      </c>
      <c r="T983" t="str">
        <f>IF(Table1[Steam_Consumed_t]&gt;$O$4383,"ABNORMAL","NORMAL")</f>
        <v>NORMAL</v>
      </c>
      <c r="U983" t="str">
        <f>IF(Table1[Power_Consumed_kWh]&gt;$P$4383,"ABNORMAL","NORMAL")</f>
        <v>NORMAL</v>
      </c>
      <c r="V983">
        <f>(Table1[[#This Row],[Target_Production_t]]/8)*Table1[[#This Row],[Downtime_hr]]</f>
        <v>1.0909374999999999</v>
      </c>
    </row>
    <row r="984" spans="1:22" x14ac:dyDescent="0.25">
      <c r="A984" s="1">
        <v>45739</v>
      </c>
      <c r="B984" s="1" t="str">
        <f>TEXT(Table1[[#This Row],[Date]],"mm")</f>
        <v>03</v>
      </c>
      <c r="C984" t="s">
        <v>17</v>
      </c>
      <c r="D984" t="s">
        <v>18</v>
      </c>
      <c r="E984">
        <v>41.35</v>
      </c>
      <c r="F984">
        <v>7.79</v>
      </c>
      <c r="G984">
        <v>0.21</v>
      </c>
      <c r="H984">
        <v>41.29</v>
      </c>
      <c r="I984">
        <v>40.770000000000003</v>
      </c>
      <c r="J984">
        <v>0.52</v>
      </c>
      <c r="K984">
        <v>98.74</v>
      </c>
      <c r="L984">
        <v>97.38</v>
      </c>
      <c r="M984">
        <v>97.54</v>
      </c>
      <c r="N984">
        <v>93.78</v>
      </c>
      <c r="O984">
        <v>33.75</v>
      </c>
      <c r="P984">
        <v>3340.06</v>
      </c>
      <c r="Q984" s="42">
        <f>Table1[[#This Row],[Steam_Consumed_t]]/Table1[[#This Row],[Production_t]]</f>
        <v>0.81738919835311219</v>
      </c>
      <c r="R984" s="37">
        <f>Table1[[#This Row],[Power_Consumed_kWh]]/Table1[[#This Row],[Production_t]]</f>
        <v>80.892710099297645</v>
      </c>
      <c r="S984" t="str">
        <f>IF(Table1[[#This Row],[Quality_pct]]&lt;96,"Below Spec","Ok")</f>
        <v>Ok</v>
      </c>
      <c r="T984" t="str">
        <f>IF(Table1[Steam_Consumed_t]&gt;$O$4383,"ABNORMAL","NORMAL")</f>
        <v>NORMAL</v>
      </c>
      <c r="U984" t="str">
        <f>IF(Table1[Power_Consumed_kWh]&gt;$P$4383,"ABNORMAL","NORMAL")</f>
        <v>NORMAL</v>
      </c>
      <c r="V984">
        <f>(Table1[[#This Row],[Target_Production_t]]/8)*Table1[[#This Row],[Downtime_hr]]</f>
        <v>1.0854375000000001</v>
      </c>
    </row>
    <row r="985" spans="1:22" x14ac:dyDescent="0.25">
      <c r="A985" s="1">
        <v>45739</v>
      </c>
      <c r="B985" s="1" t="str">
        <f>TEXT(Table1[[#This Row],[Date]],"mm")</f>
        <v>03</v>
      </c>
      <c r="C985" t="s">
        <v>17</v>
      </c>
      <c r="D985" t="s">
        <v>20</v>
      </c>
      <c r="E985">
        <v>39.49</v>
      </c>
      <c r="F985">
        <v>7.81</v>
      </c>
      <c r="G985">
        <v>0.19</v>
      </c>
      <c r="H985">
        <v>35.869999999999997</v>
      </c>
      <c r="I985">
        <v>35.07</v>
      </c>
      <c r="J985">
        <v>0.8</v>
      </c>
      <c r="K985">
        <v>97.78</v>
      </c>
      <c r="L985">
        <v>97.62</v>
      </c>
      <c r="M985">
        <v>96.51</v>
      </c>
      <c r="N985">
        <v>92.13</v>
      </c>
      <c r="O985">
        <v>29.81</v>
      </c>
      <c r="P985">
        <v>2975.79</v>
      </c>
      <c r="Q985" s="42">
        <f>Table1[[#This Row],[Steam_Consumed_t]]/Table1[[#This Row],[Production_t]]</f>
        <v>0.83105659325341519</v>
      </c>
      <c r="R985" s="37">
        <f>Table1[[#This Row],[Power_Consumed_kWh]]/Table1[[#This Row],[Production_t]]</f>
        <v>82.960412601059389</v>
      </c>
      <c r="S985" t="str">
        <f>IF(Table1[[#This Row],[Quality_pct]]&lt;96,"Below Spec","Ok")</f>
        <v>Ok</v>
      </c>
      <c r="T985" t="str">
        <f>IF(Table1[Steam_Consumed_t]&gt;$O$4383,"ABNORMAL","NORMAL")</f>
        <v>NORMAL</v>
      </c>
      <c r="U985" t="str">
        <f>IF(Table1[Power_Consumed_kWh]&gt;$P$4383,"ABNORMAL","NORMAL")</f>
        <v>NORMAL</v>
      </c>
      <c r="V985">
        <f>(Table1[[#This Row],[Target_Production_t]]/8)*Table1[[#This Row],[Downtime_hr]]</f>
        <v>0.9378875000000001</v>
      </c>
    </row>
    <row r="986" spans="1:22" x14ac:dyDescent="0.25">
      <c r="A986" s="1">
        <v>45740</v>
      </c>
      <c r="B986" s="1" t="str">
        <f>TEXT(Table1[[#This Row],[Date]],"mm")</f>
        <v>03</v>
      </c>
      <c r="C986" t="s">
        <v>22</v>
      </c>
      <c r="D986" t="s">
        <v>20</v>
      </c>
      <c r="E986">
        <v>36.119999999999997</v>
      </c>
      <c r="F986">
        <v>6.68</v>
      </c>
      <c r="G986">
        <v>1.32</v>
      </c>
      <c r="H986">
        <v>29.19</v>
      </c>
      <c r="I986">
        <v>29</v>
      </c>
      <c r="J986">
        <v>0.19</v>
      </c>
      <c r="K986">
        <v>99.34</v>
      </c>
      <c r="L986">
        <v>83.5</v>
      </c>
      <c r="M986">
        <v>91.27</v>
      </c>
      <c r="N986">
        <v>75.709999999999994</v>
      </c>
      <c r="O986">
        <v>31.93</v>
      </c>
      <c r="P986">
        <v>2805.28</v>
      </c>
      <c r="Q986" s="42">
        <f>Table1[[#This Row],[Steam_Consumed_t]]/Table1[[#This Row],[Production_t]]</f>
        <v>1.0938677629325111</v>
      </c>
      <c r="R986" s="37">
        <f>Table1[[#This Row],[Power_Consumed_kWh]]/Table1[[#This Row],[Production_t]]</f>
        <v>96.104145255224395</v>
      </c>
      <c r="S986" t="str">
        <f>IF(Table1[[#This Row],[Quality_pct]]&lt;96,"Below Spec","Ok")</f>
        <v>Ok</v>
      </c>
      <c r="T986" t="str">
        <f>IF(Table1[Steam_Consumed_t]&gt;$O$4383,"ABNORMAL","NORMAL")</f>
        <v>NORMAL</v>
      </c>
      <c r="U986" t="str">
        <f>IF(Table1[Power_Consumed_kWh]&gt;$P$4383,"ABNORMAL","NORMAL")</f>
        <v>NORMAL</v>
      </c>
      <c r="V986">
        <f>(Table1[[#This Row],[Target_Production_t]]/8)*Table1[[#This Row],[Downtime_hr]]</f>
        <v>5.9597999999999995</v>
      </c>
    </row>
    <row r="987" spans="1:22" x14ac:dyDescent="0.25">
      <c r="A987" s="1">
        <v>45740</v>
      </c>
      <c r="B987" s="1" t="str">
        <f>TEXT(Table1[[#This Row],[Date]],"mm")</f>
        <v>03</v>
      </c>
      <c r="C987" t="s">
        <v>17</v>
      </c>
      <c r="D987" t="s">
        <v>20</v>
      </c>
      <c r="E987">
        <v>42.14</v>
      </c>
      <c r="F987">
        <v>7.27</v>
      </c>
      <c r="G987">
        <v>0.73</v>
      </c>
      <c r="H987">
        <v>32.65</v>
      </c>
      <c r="I987">
        <v>31.63</v>
      </c>
      <c r="J987">
        <v>1.02</v>
      </c>
      <c r="K987">
        <v>96.88</v>
      </c>
      <c r="L987">
        <v>90.88</v>
      </c>
      <c r="M987">
        <v>91.61</v>
      </c>
      <c r="N987">
        <v>80.650000000000006</v>
      </c>
      <c r="O987">
        <v>29.19</v>
      </c>
      <c r="P987">
        <v>2639.31</v>
      </c>
      <c r="Q987" s="42">
        <f>Table1[[#This Row],[Steam_Consumed_t]]/Table1[[#This Row],[Production_t]]</f>
        <v>0.89402756508422676</v>
      </c>
      <c r="R987" s="37">
        <f>Table1[[#This Row],[Power_Consumed_kWh]]/Table1[[#This Row],[Production_t]]</f>
        <v>80.8364471669219</v>
      </c>
      <c r="S987" t="str">
        <f>IF(Table1[[#This Row],[Quality_pct]]&lt;96,"Below Spec","Ok")</f>
        <v>Ok</v>
      </c>
      <c r="T987" t="str">
        <f>IF(Table1[Steam_Consumed_t]&gt;$O$4383,"ABNORMAL","NORMAL")</f>
        <v>NORMAL</v>
      </c>
      <c r="U987" t="str">
        <f>IF(Table1[Power_Consumed_kWh]&gt;$P$4383,"ABNORMAL","NORMAL")</f>
        <v>NORMAL</v>
      </c>
      <c r="V987">
        <f>(Table1[[#This Row],[Target_Production_t]]/8)*Table1[[#This Row],[Downtime_hr]]</f>
        <v>3.845275</v>
      </c>
    </row>
    <row r="988" spans="1:22" x14ac:dyDescent="0.25">
      <c r="A988" s="1">
        <v>45740</v>
      </c>
      <c r="B988" s="1" t="str">
        <f>TEXT(Table1[[#This Row],[Date]],"mm")</f>
        <v>03</v>
      </c>
      <c r="C988" t="s">
        <v>21</v>
      </c>
      <c r="D988" t="s">
        <v>19</v>
      </c>
      <c r="E988">
        <v>39.32</v>
      </c>
      <c r="F988">
        <v>7.3</v>
      </c>
      <c r="G988">
        <v>0.7</v>
      </c>
      <c r="H988">
        <v>33.6</v>
      </c>
      <c r="I988">
        <v>32.909999999999997</v>
      </c>
      <c r="J988">
        <v>0.69</v>
      </c>
      <c r="K988">
        <v>97.95</v>
      </c>
      <c r="L988">
        <v>91.25</v>
      </c>
      <c r="M988">
        <v>98.42</v>
      </c>
      <c r="N988">
        <v>87.97</v>
      </c>
      <c r="O988">
        <v>50.25</v>
      </c>
      <c r="P988">
        <v>4035.37</v>
      </c>
      <c r="Q988" s="42">
        <f>Table1[[#This Row],[Steam_Consumed_t]]/Table1[[#This Row],[Production_t]]</f>
        <v>1.4955357142857142</v>
      </c>
      <c r="R988" s="37">
        <f>Table1[[#This Row],[Power_Consumed_kWh]]/Table1[[#This Row],[Production_t]]</f>
        <v>120.10029761904761</v>
      </c>
      <c r="S988" t="str">
        <f>IF(Table1[[#This Row],[Quality_pct]]&lt;96,"Below Spec","Ok")</f>
        <v>Ok</v>
      </c>
      <c r="T988" t="str">
        <f>IF(Table1[Steam_Consumed_t]&gt;$O$4383,"ABNORMAL","NORMAL")</f>
        <v>NORMAL</v>
      </c>
      <c r="U988" t="str">
        <f>IF(Table1[Power_Consumed_kWh]&gt;$P$4383,"ABNORMAL","NORMAL")</f>
        <v>NORMAL</v>
      </c>
      <c r="V988">
        <f>(Table1[[#This Row],[Target_Production_t]]/8)*Table1[[#This Row],[Downtime_hr]]</f>
        <v>3.4404999999999997</v>
      </c>
    </row>
    <row r="989" spans="1:22" x14ac:dyDescent="0.25">
      <c r="A989" s="1">
        <v>45740</v>
      </c>
      <c r="B989" s="1" t="str">
        <f>TEXT(Table1[[#This Row],[Date]],"mm")</f>
        <v>03</v>
      </c>
      <c r="C989" t="s">
        <v>23</v>
      </c>
      <c r="D989" t="s">
        <v>20</v>
      </c>
      <c r="E989">
        <v>44.14</v>
      </c>
      <c r="F989">
        <v>7.44</v>
      </c>
      <c r="G989">
        <v>0.56000000000000005</v>
      </c>
      <c r="H989">
        <v>43.11</v>
      </c>
      <c r="I989">
        <v>42.62</v>
      </c>
      <c r="J989">
        <v>0.49</v>
      </c>
      <c r="K989">
        <v>98.87</v>
      </c>
      <c r="L989">
        <v>93</v>
      </c>
      <c r="M989">
        <v>94.74</v>
      </c>
      <c r="N989">
        <v>87.11</v>
      </c>
      <c r="O989">
        <v>3.98</v>
      </c>
      <c r="P989">
        <v>1906.56</v>
      </c>
      <c r="Q989" s="42">
        <f>Table1[[#This Row],[Steam_Consumed_t]]/Table1[[#This Row],[Production_t]]</f>
        <v>9.2321967061006732E-2</v>
      </c>
      <c r="R989" s="37">
        <f>Table1[[#This Row],[Power_Consumed_kWh]]/Table1[[#This Row],[Production_t]]</f>
        <v>44.225469728601254</v>
      </c>
      <c r="S989" t="str">
        <f>IF(Table1[[#This Row],[Quality_pct]]&lt;96,"Below Spec","Ok")</f>
        <v>Ok</v>
      </c>
      <c r="T989" t="str">
        <f>IF(Table1[Steam_Consumed_t]&gt;$O$4383,"ABNORMAL","NORMAL")</f>
        <v>NORMAL</v>
      </c>
      <c r="U989" t="str">
        <f>IF(Table1[Power_Consumed_kWh]&gt;$P$4383,"ABNORMAL","NORMAL")</f>
        <v>NORMAL</v>
      </c>
      <c r="V989">
        <f>(Table1[[#This Row],[Target_Production_t]]/8)*Table1[[#This Row],[Downtime_hr]]</f>
        <v>3.0898000000000003</v>
      </c>
    </row>
    <row r="990" spans="1:22" x14ac:dyDescent="0.25">
      <c r="A990" s="1">
        <v>45740</v>
      </c>
      <c r="B990" s="1" t="str">
        <f>TEXT(Table1[[#This Row],[Date]],"mm")</f>
        <v>03</v>
      </c>
      <c r="C990" t="s">
        <v>21</v>
      </c>
      <c r="D990" t="s">
        <v>18</v>
      </c>
      <c r="E990">
        <v>39.92</v>
      </c>
      <c r="F990">
        <v>7.53</v>
      </c>
      <c r="G990">
        <v>0.47</v>
      </c>
      <c r="H990">
        <v>35.26</v>
      </c>
      <c r="I990">
        <v>34.520000000000003</v>
      </c>
      <c r="J990">
        <v>0.75</v>
      </c>
      <c r="K990">
        <v>97.88</v>
      </c>
      <c r="L990">
        <v>94.12</v>
      </c>
      <c r="M990">
        <v>100.77</v>
      </c>
      <c r="N990">
        <v>92.84</v>
      </c>
      <c r="O990">
        <v>50.13</v>
      </c>
      <c r="P990">
        <v>4222.54</v>
      </c>
      <c r="Q990" s="42">
        <f>Table1[[#This Row],[Steam_Consumed_t]]/Table1[[#This Row],[Production_t]]</f>
        <v>1.4217243335224052</v>
      </c>
      <c r="R990" s="37">
        <f>Table1[[#This Row],[Power_Consumed_kWh]]/Table1[[#This Row],[Production_t]]</f>
        <v>119.75439591605219</v>
      </c>
      <c r="S990" t="str">
        <f>IF(Table1[[#This Row],[Quality_pct]]&lt;96,"Below Spec","Ok")</f>
        <v>Ok</v>
      </c>
      <c r="T990" t="str">
        <f>IF(Table1[Steam_Consumed_t]&gt;$O$4383,"ABNORMAL","NORMAL")</f>
        <v>NORMAL</v>
      </c>
      <c r="U990" t="str">
        <f>IF(Table1[Power_Consumed_kWh]&gt;$P$4383,"ABNORMAL","NORMAL")</f>
        <v>ABNORMAL</v>
      </c>
      <c r="V990">
        <f>(Table1[[#This Row],[Target_Production_t]]/8)*Table1[[#This Row],[Downtime_hr]]</f>
        <v>2.3452999999999999</v>
      </c>
    </row>
    <row r="991" spans="1:22" x14ac:dyDescent="0.25">
      <c r="A991" s="1">
        <v>45740</v>
      </c>
      <c r="B991" s="1" t="str">
        <f>TEXT(Table1[[#This Row],[Date]],"mm")</f>
        <v>03</v>
      </c>
      <c r="C991" t="s">
        <v>21</v>
      </c>
      <c r="D991" t="s">
        <v>20</v>
      </c>
      <c r="E991">
        <v>38.119999999999997</v>
      </c>
      <c r="F991">
        <v>7.53</v>
      </c>
      <c r="G991">
        <v>0.47</v>
      </c>
      <c r="H991">
        <v>34.06</v>
      </c>
      <c r="I991">
        <v>33.520000000000003</v>
      </c>
      <c r="J991">
        <v>0.55000000000000004</v>
      </c>
      <c r="K991">
        <v>98.4</v>
      </c>
      <c r="L991">
        <v>94.12</v>
      </c>
      <c r="M991">
        <v>92.36</v>
      </c>
      <c r="N991">
        <v>85.54</v>
      </c>
      <c r="O991">
        <v>48.84</v>
      </c>
      <c r="P991">
        <v>3989.52</v>
      </c>
      <c r="Q991" s="42">
        <f>Table1[[#This Row],[Steam_Consumed_t]]/Table1[[#This Row],[Production_t]]</f>
        <v>1.433940105695831</v>
      </c>
      <c r="R991" s="37">
        <f>Table1[[#This Row],[Power_Consumed_kWh]]/Table1[[#This Row],[Production_t]]</f>
        <v>117.13211978860834</v>
      </c>
      <c r="S991" t="str">
        <f>IF(Table1[[#This Row],[Quality_pct]]&lt;96,"Below Spec","Ok")</f>
        <v>Ok</v>
      </c>
      <c r="T991" t="str">
        <f>IF(Table1[Steam_Consumed_t]&gt;$O$4383,"ABNORMAL","NORMAL")</f>
        <v>NORMAL</v>
      </c>
      <c r="U991" t="str">
        <f>IF(Table1[Power_Consumed_kWh]&gt;$P$4383,"ABNORMAL","NORMAL")</f>
        <v>NORMAL</v>
      </c>
      <c r="V991">
        <f>(Table1[[#This Row],[Target_Production_t]]/8)*Table1[[#This Row],[Downtime_hr]]</f>
        <v>2.2395499999999999</v>
      </c>
    </row>
    <row r="992" spans="1:22" x14ac:dyDescent="0.25">
      <c r="A992" s="1">
        <v>45740</v>
      </c>
      <c r="B992" s="1" t="str">
        <f>TEXT(Table1[[#This Row],[Date]],"mm")</f>
        <v>03</v>
      </c>
      <c r="C992" t="s">
        <v>23</v>
      </c>
      <c r="D992" t="s">
        <v>19</v>
      </c>
      <c r="E992">
        <v>45.53</v>
      </c>
      <c r="F992">
        <v>7.64</v>
      </c>
      <c r="G992">
        <v>0.36</v>
      </c>
      <c r="H992">
        <v>39.229999999999997</v>
      </c>
      <c r="I992">
        <v>38.450000000000003</v>
      </c>
      <c r="J992">
        <v>0.78</v>
      </c>
      <c r="K992">
        <v>98.01</v>
      </c>
      <c r="L992">
        <v>95.5</v>
      </c>
      <c r="M992">
        <v>97.61</v>
      </c>
      <c r="N992">
        <v>91.36</v>
      </c>
      <c r="O992">
        <v>3.99</v>
      </c>
      <c r="P992">
        <v>1565.5</v>
      </c>
      <c r="Q992" s="42">
        <f>Table1[[#This Row],[Steam_Consumed_t]]/Table1[[#This Row],[Production_t]]</f>
        <v>0.10170787662503188</v>
      </c>
      <c r="R992" s="37">
        <f>Table1[[#This Row],[Power_Consumed_kWh]]/Table1[[#This Row],[Production_t]]</f>
        <v>39.905684425184809</v>
      </c>
      <c r="S992" t="str">
        <f>IF(Table1[[#This Row],[Quality_pct]]&lt;96,"Below Spec","Ok")</f>
        <v>Ok</v>
      </c>
      <c r="T992" t="str">
        <f>IF(Table1[Steam_Consumed_t]&gt;$O$4383,"ABNORMAL","NORMAL")</f>
        <v>NORMAL</v>
      </c>
      <c r="U992" t="str">
        <f>IF(Table1[Power_Consumed_kWh]&gt;$P$4383,"ABNORMAL","NORMAL")</f>
        <v>NORMAL</v>
      </c>
      <c r="V992">
        <f>(Table1[[#This Row],[Target_Production_t]]/8)*Table1[[#This Row],[Downtime_hr]]</f>
        <v>2.0488499999999998</v>
      </c>
    </row>
    <row r="993" spans="1:22" x14ac:dyDescent="0.25">
      <c r="A993" s="1">
        <v>45740</v>
      </c>
      <c r="B993" s="1" t="str">
        <f>TEXT(Table1[[#This Row],[Date]],"mm")</f>
        <v>03</v>
      </c>
      <c r="C993" t="s">
        <v>17</v>
      </c>
      <c r="D993" t="s">
        <v>19</v>
      </c>
      <c r="E993">
        <v>43.46</v>
      </c>
      <c r="F993">
        <v>7.65</v>
      </c>
      <c r="G993">
        <v>0.35</v>
      </c>
      <c r="H993">
        <v>35.35</v>
      </c>
      <c r="I993">
        <v>33.65</v>
      </c>
      <c r="J993">
        <v>1.7</v>
      </c>
      <c r="K993">
        <v>95.19</v>
      </c>
      <c r="L993">
        <v>95.62</v>
      </c>
      <c r="M993">
        <v>92.47</v>
      </c>
      <c r="N993">
        <v>84.17</v>
      </c>
      <c r="O993">
        <v>30.62</v>
      </c>
      <c r="P993">
        <v>2829.59</v>
      </c>
      <c r="Q993" s="42">
        <f>Table1[[#This Row],[Steam_Consumed_t]]/Table1[[#This Row],[Production_t]]</f>
        <v>0.86619519094766617</v>
      </c>
      <c r="R993" s="37">
        <f>Table1[[#This Row],[Power_Consumed_kWh]]/Table1[[#This Row],[Production_t]]</f>
        <v>80.04497878359264</v>
      </c>
      <c r="S993" t="str">
        <f>IF(Table1[[#This Row],[Quality_pct]]&lt;96,"Below Spec","Ok")</f>
        <v>Below Spec</v>
      </c>
      <c r="T993" t="str">
        <f>IF(Table1[Steam_Consumed_t]&gt;$O$4383,"ABNORMAL","NORMAL")</f>
        <v>NORMAL</v>
      </c>
      <c r="U993" t="str">
        <f>IF(Table1[Power_Consumed_kWh]&gt;$P$4383,"ABNORMAL","NORMAL")</f>
        <v>NORMAL</v>
      </c>
      <c r="V993">
        <f>(Table1[[#This Row],[Target_Production_t]]/8)*Table1[[#This Row],[Downtime_hr]]</f>
        <v>1.9013749999999998</v>
      </c>
    </row>
    <row r="994" spans="1:22" x14ac:dyDescent="0.25">
      <c r="A994" s="1">
        <v>45740</v>
      </c>
      <c r="B994" s="1" t="str">
        <f>TEXT(Table1[[#This Row],[Date]],"mm")</f>
        <v>03</v>
      </c>
      <c r="C994" t="s">
        <v>17</v>
      </c>
      <c r="D994" t="s">
        <v>18</v>
      </c>
      <c r="E994">
        <v>44.12</v>
      </c>
      <c r="F994">
        <v>7.78</v>
      </c>
      <c r="G994">
        <v>0.22</v>
      </c>
      <c r="H994">
        <v>38.08</v>
      </c>
      <c r="I994">
        <v>37.69</v>
      </c>
      <c r="J994">
        <v>0.4</v>
      </c>
      <c r="K994">
        <v>98.96</v>
      </c>
      <c r="L994">
        <v>97.25</v>
      </c>
      <c r="M994">
        <v>97.55</v>
      </c>
      <c r="N994">
        <v>93.88</v>
      </c>
      <c r="O994">
        <v>32.22</v>
      </c>
      <c r="P994">
        <v>3110.19</v>
      </c>
      <c r="Q994" s="42">
        <f>Table1[[#This Row],[Steam_Consumed_t]]/Table1[[#This Row],[Production_t]]</f>
        <v>0.84611344537815125</v>
      </c>
      <c r="R994" s="37">
        <f>Table1[[#This Row],[Power_Consumed_kWh]]/Table1[[#This Row],[Production_t]]</f>
        <v>81.675157563025209</v>
      </c>
      <c r="S994" t="str">
        <f>IF(Table1[[#This Row],[Quality_pct]]&lt;96,"Below Spec","Ok")</f>
        <v>Ok</v>
      </c>
      <c r="T994" t="str">
        <f>IF(Table1[Steam_Consumed_t]&gt;$O$4383,"ABNORMAL","NORMAL")</f>
        <v>NORMAL</v>
      </c>
      <c r="U994" t="str">
        <f>IF(Table1[Power_Consumed_kWh]&gt;$P$4383,"ABNORMAL","NORMAL")</f>
        <v>NORMAL</v>
      </c>
      <c r="V994">
        <f>(Table1[[#This Row],[Target_Production_t]]/8)*Table1[[#This Row],[Downtime_hr]]</f>
        <v>1.2133</v>
      </c>
    </row>
    <row r="995" spans="1:22" x14ac:dyDescent="0.25">
      <c r="A995" s="1">
        <v>45740</v>
      </c>
      <c r="B995" s="1" t="str">
        <f>TEXT(Table1[[#This Row],[Date]],"mm")</f>
        <v>03</v>
      </c>
      <c r="C995" t="s">
        <v>22</v>
      </c>
      <c r="D995" t="s">
        <v>19</v>
      </c>
      <c r="E995">
        <v>37.25</v>
      </c>
      <c r="F995">
        <v>7.85</v>
      </c>
      <c r="G995">
        <v>0.15</v>
      </c>
      <c r="H995">
        <v>36.9</v>
      </c>
      <c r="I995">
        <v>35.93</v>
      </c>
      <c r="J995">
        <v>0.98</v>
      </c>
      <c r="K995">
        <v>97.35</v>
      </c>
      <c r="L995">
        <v>98.12</v>
      </c>
      <c r="M995">
        <v>96.09</v>
      </c>
      <c r="N995">
        <v>91.79</v>
      </c>
      <c r="O995">
        <v>40.92</v>
      </c>
      <c r="P995">
        <v>3694.49</v>
      </c>
      <c r="Q995" s="42">
        <f>Table1[[#This Row],[Steam_Consumed_t]]/Table1[[#This Row],[Production_t]]</f>
        <v>1.1089430894308945</v>
      </c>
      <c r="R995" s="37">
        <f>Table1[[#This Row],[Power_Consumed_kWh]]/Table1[[#This Row],[Production_t]]</f>
        <v>100.12168021680216</v>
      </c>
      <c r="S995" t="str">
        <f>IF(Table1[[#This Row],[Quality_pct]]&lt;96,"Below Spec","Ok")</f>
        <v>Ok</v>
      </c>
      <c r="T995" t="str">
        <f>IF(Table1[Steam_Consumed_t]&gt;$O$4383,"ABNORMAL","NORMAL")</f>
        <v>NORMAL</v>
      </c>
      <c r="U995" t="str">
        <f>IF(Table1[Power_Consumed_kWh]&gt;$P$4383,"ABNORMAL","NORMAL")</f>
        <v>NORMAL</v>
      </c>
      <c r="V995">
        <f>(Table1[[#This Row],[Target_Production_t]]/8)*Table1[[#This Row],[Downtime_hr]]</f>
        <v>0.69843749999999993</v>
      </c>
    </row>
    <row r="996" spans="1:22" x14ac:dyDescent="0.25">
      <c r="A996" s="1">
        <v>45740</v>
      </c>
      <c r="B996" s="1" t="str">
        <f>TEXT(Table1[[#This Row],[Date]],"mm")</f>
        <v>03</v>
      </c>
      <c r="C996" t="s">
        <v>22</v>
      </c>
      <c r="D996" t="s">
        <v>18</v>
      </c>
      <c r="E996">
        <v>37.82</v>
      </c>
      <c r="F996">
        <v>7.86</v>
      </c>
      <c r="G996">
        <v>0.14000000000000001</v>
      </c>
      <c r="H996">
        <v>36.19</v>
      </c>
      <c r="I996">
        <v>34.71</v>
      </c>
      <c r="J996">
        <v>1.48</v>
      </c>
      <c r="K996">
        <v>95.91</v>
      </c>
      <c r="L996">
        <v>98.25</v>
      </c>
      <c r="M996">
        <v>96.49</v>
      </c>
      <c r="N996">
        <v>90.92</v>
      </c>
      <c r="O996">
        <v>39.51</v>
      </c>
      <c r="P996">
        <v>3462.89</v>
      </c>
      <c r="Q996" s="42">
        <f>Table1[[#This Row],[Steam_Consumed_t]]/Table1[[#This Row],[Production_t]]</f>
        <v>1.0917380491848576</v>
      </c>
      <c r="R996" s="37">
        <f>Table1[[#This Row],[Power_Consumed_kWh]]/Table1[[#This Row],[Production_t]]</f>
        <v>95.686377452334895</v>
      </c>
      <c r="S996" t="str">
        <f>IF(Table1[[#This Row],[Quality_pct]]&lt;96,"Below Spec","Ok")</f>
        <v>Below Spec</v>
      </c>
      <c r="T996" t="str">
        <f>IF(Table1[Steam_Consumed_t]&gt;$O$4383,"ABNORMAL","NORMAL")</f>
        <v>NORMAL</v>
      </c>
      <c r="U996" t="str">
        <f>IF(Table1[Power_Consumed_kWh]&gt;$P$4383,"ABNORMAL","NORMAL")</f>
        <v>NORMAL</v>
      </c>
      <c r="V996">
        <f>(Table1[[#This Row],[Target_Production_t]]/8)*Table1[[#This Row],[Downtime_hr]]</f>
        <v>0.66185000000000005</v>
      </c>
    </row>
    <row r="997" spans="1:22" x14ac:dyDescent="0.25">
      <c r="A997" s="1">
        <v>45740</v>
      </c>
      <c r="B997" s="1" t="str">
        <f>TEXT(Table1[[#This Row],[Date]],"mm")</f>
        <v>03</v>
      </c>
      <c r="C997" t="s">
        <v>23</v>
      </c>
      <c r="D997" t="s">
        <v>18</v>
      </c>
      <c r="E997">
        <v>46.22</v>
      </c>
      <c r="F997">
        <v>7.86</v>
      </c>
      <c r="G997">
        <v>0.14000000000000001</v>
      </c>
      <c r="H997">
        <v>46.89</v>
      </c>
      <c r="I997">
        <v>46.38</v>
      </c>
      <c r="J997">
        <v>0.51</v>
      </c>
      <c r="K997">
        <v>98.92</v>
      </c>
      <c r="L997">
        <v>98.25</v>
      </c>
      <c r="M997">
        <v>96.07</v>
      </c>
      <c r="N997">
        <v>93.37</v>
      </c>
      <c r="O997">
        <v>6.29</v>
      </c>
      <c r="P997">
        <v>1973.15</v>
      </c>
      <c r="Q997" s="42">
        <f>Table1[[#This Row],[Steam_Consumed_t]]/Table1[[#This Row],[Production_t]]</f>
        <v>0.13414374066965237</v>
      </c>
      <c r="R997" s="37">
        <f>Table1[[#This Row],[Power_Consumed_kWh]]/Table1[[#This Row],[Production_t]]</f>
        <v>42.080400938366388</v>
      </c>
      <c r="S997" t="str">
        <f>IF(Table1[[#This Row],[Quality_pct]]&lt;96,"Below Spec","Ok")</f>
        <v>Ok</v>
      </c>
      <c r="T997" t="str">
        <f>IF(Table1[Steam_Consumed_t]&gt;$O$4383,"ABNORMAL","NORMAL")</f>
        <v>NORMAL</v>
      </c>
      <c r="U997" t="str">
        <f>IF(Table1[Power_Consumed_kWh]&gt;$P$4383,"ABNORMAL","NORMAL")</f>
        <v>NORMAL</v>
      </c>
      <c r="V997">
        <f>(Table1[[#This Row],[Target_Production_t]]/8)*Table1[[#This Row],[Downtime_hr]]</f>
        <v>0.80885000000000007</v>
      </c>
    </row>
    <row r="998" spans="1:22" x14ac:dyDescent="0.25">
      <c r="A998" s="1">
        <v>45741</v>
      </c>
      <c r="B998" s="1" t="str">
        <f>TEXT(Table1[[#This Row],[Date]],"mm")</f>
        <v>03</v>
      </c>
      <c r="C998" t="s">
        <v>23</v>
      </c>
      <c r="D998" t="s">
        <v>19</v>
      </c>
      <c r="E998">
        <v>45.01</v>
      </c>
      <c r="F998">
        <v>7.15</v>
      </c>
      <c r="G998">
        <v>0.85</v>
      </c>
      <c r="H998">
        <v>38.72</v>
      </c>
      <c r="I998">
        <v>38.72</v>
      </c>
      <c r="J998">
        <v>0</v>
      </c>
      <c r="K998">
        <v>100</v>
      </c>
      <c r="L998">
        <v>89.38</v>
      </c>
      <c r="M998">
        <v>92.52</v>
      </c>
      <c r="N998">
        <v>82.69</v>
      </c>
      <c r="O998">
        <v>5.5</v>
      </c>
      <c r="P998">
        <v>1624.02</v>
      </c>
      <c r="Q998" s="42">
        <f>Table1[[#This Row],[Steam_Consumed_t]]/Table1[[#This Row],[Production_t]]</f>
        <v>0.14204545454545456</v>
      </c>
      <c r="R998" s="37">
        <f>Table1[[#This Row],[Power_Consumed_kWh]]/Table1[[#This Row],[Production_t]]</f>
        <v>41.942665289256198</v>
      </c>
      <c r="S998" t="str">
        <f>IF(Table1[[#This Row],[Quality_pct]]&lt;96,"Below Spec","Ok")</f>
        <v>Ok</v>
      </c>
      <c r="T998" t="str">
        <f>IF(Table1[Steam_Consumed_t]&gt;$O$4383,"ABNORMAL","NORMAL")</f>
        <v>NORMAL</v>
      </c>
      <c r="U998" t="str">
        <f>IF(Table1[Power_Consumed_kWh]&gt;$P$4383,"ABNORMAL","NORMAL")</f>
        <v>NORMAL</v>
      </c>
      <c r="V998">
        <f>(Table1[[#This Row],[Target_Production_t]]/8)*Table1[[#This Row],[Downtime_hr]]</f>
        <v>4.7823124999999997</v>
      </c>
    </row>
    <row r="999" spans="1:22" x14ac:dyDescent="0.25">
      <c r="A999" s="1">
        <v>45741</v>
      </c>
      <c r="B999" s="1" t="str">
        <f>TEXT(Table1[[#This Row],[Date]],"mm")</f>
        <v>03</v>
      </c>
      <c r="C999" t="s">
        <v>21</v>
      </c>
      <c r="D999" t="s">
        <v>20</v>
      </c>
      <c r="E999">
        <v>37.69</v>
      </c>
      <c r="F999">
        <v>7.31</v>
      </c>
      <c r="G999">
        <v>0.69</v>
      </c>
      <c r="H999">
        <v>34.79</v>
      </c>
      <c r="I999">
        <v>33.93</v>
      </c>
      <c r="J999">
        <v>0.86</v>
      </c>
      <c r="K999">
        <v>97.53</v>
      </c>
      <c r="L999">
        <v>91.38</v>
      </c>
      <c r="M999">
        <v>98.86</v>
      </c>
      <c r="N999">
        <v>88.1</v>
      </c>
      <c r="O999">
        <v>50.59</v>
      </c>
      <c r="P999">
        <v>4130</v>
      </c>
      <c r="Q999" s="42">
        <f>Table1[[#This Row],[Steam_Consumed_t]]/Table1[[#This Row],[Production_t]]</f>
        <v>1.4541534923828687</v>
      </c>
      <c r="R999" s="37">
        <f>Table1[[#This Row],[Power_Consumed_kWh]]/Table1[[#This Row],[Production_t]]</f>
        <v>118.71227364185111</v>
      </c>
      <c r="S999" t="str">
        <f>IF(Table1[[#This Row],[Quality_pct]]&lt;96,"Below Spec","Ok")</f>
        <v>Ok</v>
      </c>
      <c r="T999" t="str">
        <f>IF(Table1[Steam_Consumed_t]&gt;$O$4383,"ABNORMAL","NORMAL")</f>
        <v>NORMAL</v>
      </c>
      <c r="U999" t="str">
        <f>IF(Table1[Power_Consumed_kWh]&gt;$P$4383,"ABNORMAL","NORMAL")</f>
        <v>NORMAL</v>
      </c>
      <c r="V999">
        <f>(Table1[[#This Row],[Target_Production_t]]/8)*Table1[[#This Row],[Downtime_hr]]</f>
        <v>3.2507624999999996</v>
      </c>
    </row>
    <row r="1000" spans="1:22" x14ac:dyDescent="0.25">
      <c r="A1000" s="1">
        <v>45741</v>
      </c>
      <c r="B1000" s="1" t="str">
        <f>TEXT(Table1[[#This Row],[Date]],"mm")</f>
        <v>03</v>
      </c>
      <c r="C1000" t="s">
        <v>17</v>
      </c>
      <c r="D1000" t="s">
        <v>20</v>
      </c>
      <c r="E1000">
        <v>41.65</v>
      </c>
      <c r="F1000">
        <v>7.35</v>
      </c>
      <c r="G1000">
        <v>0.65</v>
      </c>
      <c r="H1000">
        <v>40.18</v>
      </c>
      <c r="I1000">
        <v>39.29</v>
      </c>
      <c r="J1000">
        <v>0.89</v>
      </c>
      <c r="K1000">
        <v>97.78</v>
      </c>
      <c r="L1000">
        <v>91.88</v>
      </c>
      <c r="M1000">
        <v>92.66</v>
      </c>
      <c r="N1000">
        <v>83.24</v>
      </c>
      <c r="O1000">
        <v>32.880000000000003</v>
      </c>
      <c r="P1000">
        <v>3306.75</v>
      </c>
      <c r="Q1000" s="42">
        <f>Table1[[#This Row],[Steam_Consumed_t]]/Table1[[#This Row],[Production_t]]</f>
        <v>0.81831757093081137</v>
      </c>
      <c r="R1000" s="37">
        <f>Table1[[#This Row],[Power_Consumed_kWh]]/Table1[[#This Row],[Production_t]]</f>
        <v>82.298407167745154</v>
      </c>
      <c r="S1000" t="str">
        <f>IF(Table1[[#This Row],[Quality_pct]]&lt;96,"Below Spec","Ok")</f>
        <v>Ok</v>
      </c>
      <c r="T1000" t="str">
        <f>IF(Table1[Steam_Consumed_t]&gt;$O$4383,"ABNORMAL","NORMAL")</f>
        <v>NORMAL</v>
      </c>
      <c r="U1000" t="str">
        <f>IF(Table1[Power_Consumed_kWh]&gt;$P$4383,"ABNORMAL","NORMAL")</f>
        <v>NORMAL</v>
      </c>
      <c r="V1000">
        <f>(Table1[[#This Row],[Target_Production_t]]/8)*Table1[[#This Row],[Downtime_hr]]</f>
        <v>3.3840625000000002</v>
      </c>
    </row>
    <row r="1001" spans="1:22" x14ac:dyDescent="0.25">
      <c r="A1001" s="1">
        <v>45741</v>
      </c>
      <c r="B1001" s="1" t="str">
        <f>TEXT(Table1[[#This Row],[Date]],"mm")</f>
        <v>03</v>
      </c>
      <c r="C1001" t="s">
        <v>17</v>
      </c>
      <c r="D1001" t="s">
        <v>18</v>
      </c>
      <c r="E1001">
        <v>43.62</v>
      </c>
      <c r="F1001">
        <v>7.36</v>
      </c>
      <c r="G1001">
        <v>0.64</v>
      </c>
      <c r="H1001">
        <v>40.1</v>
      </c>
      <c r="I1001">
        <v>38.99</v>
      </c>
      <c r="J1001">
        <v>1.1100000000000001</v>
      </c>
      <c r="K1001">
        <v>97.24</v>
      </c>
      <c r="L1001">
        <v>92</v>
      </c>
      <c r="M1001">
        <v>98.48</v>
      </c>
      <c r="N1001">
        <v>88.1</v>
      </c>
      <c r="O1001">
        <v>34.6</v>
      </c>
      <c r="P1001">
        <v>3378.84</v>
      </c>
      <c r="Q1001" s="42">
        <f>Table1[[#This Row],[Steam_Consumed_t]]/Table1[[#This Row],[Production_t]]</f>
        <v>0.86284289276807979</v>
      </c>
      <c r="R1001" s="37">
        <f>Table1[[#This Row],[Power_Consumed_kWh]]/Table1[[#This Row],[Production_t]]</f>
        <v>84.260349127182039</v>
      </c>
      <c r="S1001" t="str">
        <f>IF(Table1[[#This Row],[Quality_pct]]&lt;96,"Below Spec","Ok")</f>
        <v>Ok</v>
      </c>
      <c r="T1001" t="str">
        <f>IF(Table1[Steam_Consumed_t]&gt;$O$4383,"ABNORMAL","NORMAL")</f>
        <v>NORMAL</v>
      </c>
      <c r="U1001" t="str">
        <f>IF(Table1[Power_Consumed_kWh]&gt;$P$4383,"ABNORMAL","NORMAL")</f>
        <v>NORMAL</v>
      </c>
      <c r="V1001">
        <f>(Table1[[#This Row],[Target_Production_t]]/8)*Table1[[#This Row],[Downtime_hr]]</f>
        <v>3.4895999999999998</v>
      </c>
    </row>
    <row r="1002" spans="1:22" x14ac:dyDescent="0.25">
      <c r="A1002" s="1">
        <v>45741</v>
      </c>
      <c r="B1002" s="1" t="str">
        <f>TEXT(Table1[[#This Row],[Date]],"mm")</f>
        <v>03</v>
      </c>
      <c r="C1002" t="s">
        <v>21</v>
      </c>
      <c r="D1002" t="s">
        <v>18</v>
      </c>
      <c r="E1002">
        <v>39.46</v>
      </c>
      <c r="F1002">
        <v>7.42</v>
      </c>
      <c r="G1002">
        <v>0.57999999999999996</v>
      </c>
      <c r="H1002">
        <v>37.200000000000003</v>
      </c>
      <c r="I1002">
        <v>36.75</v>
      </c>
      <c r="J1002">
        <v>0.45</v>
      </c>
      <c r="K1002">
        <v>98.79</v>
      </c>
      <c r="L1002">
        <v>92.75</v>
      </c>
      <c r="M1002">
        <v>101.87</v>
      </c>
      <c r="N1002">
        <v>93.35</v>
      </c>
      <c r="O1002">
        <v>55.19</v>
      </c>
      <c r="P1002">
        <v>4373.34</v>
      </c>
      <c r="Q1002" s="42">
        <f>Table1[[#This Row],[Steam_Consumed_t]]/Table1[[#This Row],[Production_t]]</f>
        <v>1.4836021505376342</v>
      </c>
      <c r="R1002" s="37">
        <f>Table1[[#This Row],[Power_Consumed_kWh]]/Table1[[#This Row],[Production_t]]</f>
        <v>117.56290322580645</v>
      </c>
      <c r="S1002" t="str">
        <f>IF(Table1[[#This Row],[Quality_pct]]&lt;96,"Below Spec","Ok")</f>
        <v>Ok</v>
      </c>
      <c r="T1002" t="str">
        <f>IF(Table1[Steam_Consumed_t]&gt;$O$4383,"ABNORMAL","NORMAL")</f>
        <v>ABNORMAL</v>
      </c>
      <c r="U1002" t="str">
        <f>IF(Table1[Power_Consumed_kWh]&gt;$P$4383,"ABNORMAL","NORMAL")</f>
        <v>ABNORMAL</v>
      </c>
      <c r="V1002">
        <f>(Table1[[#This Row],[Target_Production_t]]/8)*Table1[[#This Row],[Downtime_hr]]</f>
        <v>2.8608499999999997</v>
      </c>
    </row>
    <row r="1003" spans="1:22" x14ac:dyDescent="0.25">
      <c r="A1003" s="1">
        <v>45741</v>
      </c>
      <c r="B1003" s="1" t="str">
        <f>TEXT(Table1[[#This Row],[Date]],"mm")</f>
        <v>03</v>
      </c>
      <c r="C1003" t="s">
        <v>22</v>
      </c>
      <c r="D1003" t="s">
        <v>18</v>
      </c>
      <c r="E1003">
        <v>37.39</v>
      </c>
      <c r="F1003">
        <v>7.43</v>
      </c>
      <c r="G1003">
        <v>0.56999999999999995</v>
      </c>
      <c r="H1003">
        <v>34.85</v>
      </c>
      <c r="I1003">
        <v>34.18</v>
      </c>
      <c r="J1003">
        <v>0.67</v>
      </c>
      <c r="K1003">
        <v>98.09</v>
      </c>
      <c r="L1003">
        <v>92.88</v>
      </c>
      <c r="M1003">
        <v>99.22</v>
      </c>
      <c r="N1003">
        <v>90.39</v>
      </c>
      <c r="O1003">
        <v>37.33</v>
      </c>
      <c r="P1003">
        <v>3320.7</v>
      </c>
      <c r="Q1003" s="42">
        <f>Table1[[#This Row],[Steam_Consumed_t]]/Table1[[#This Row],[Production_t]]</f>
        <v>1.0711621233859396</v>
      </c>
      <c r="R1003" s="37">
        <f>Table1[[#This Row],[Power_Consumed_kWh]]/Table1[[#This Row],[Production_t]]</f>
        <v>95.285509325681488</v>
      </c>
      <c r="S1003" t="str">
        <f>IF(Table1[[#This Row],[Quality_pct]]&lt;96,"Below Spec","Ok")</f>
        <v>Ok</v>
      </c>
      <c r="T1003" t="str">
        <f>IF(Table1[Steam_Consumed_t]&gt;$O$4383,"ABNORMAL","NORMAL")</f>
        <v>NORMAL</v>
      </c>
      <c r="U1003" t="str">
        <f>IF(Table1[Power_Consumed_kWh]&gt;$P$4383,"ABNORMAL","NORMAL")</f>
        <v>NORMAL</v>
      </c>
      <c r="V1003">
        <f>(Table1[[#This Row],[Target_Production_t]]/8)*Table1[[#This Row],[Downtime_hr]]</f>
        <v>2.6640374999999996</v>
      </c>
    </row>
    <row r="1004" spans="1:22" x14ac:dyDescent="0.25">
      <c r="A1004" s="1">
        <v>45741</v>
      </c>
      <c r="B1004" s="1" t="str">
        <f>TEXT(Table1[[#This Row],[Date]],"mm")</f>
        <v>03</v>
      </c>
      <c r="C1004" t="s">
        <v>23</v>
      </c>
      <c r="D1004" t="s">
        <v>18</v>
      </c>
      <c r="E1004">
        <v>45.69</v>
      </c>
      <c r="F1004">
        <v>7.52</v>
      </c>
      <c r="G1004">
        <v>0.48</v>
      </c>
      <c r="H1004">
        <v>41.02</v>
      </c>
      <c r="I1004">
        <v>40.64</v>
      </c>
      <c r="J1004">
        <v>0.38</v>
      </c>
      <c r="K1004">
        <v>99.07</v>
      </c>
      <c r="L1004">
        <v>94</v>
      </c>
      <c r="M1004">
        <v>95.65</v>
      </c>
      <c r="N1004">
        <v>89.08</v>
      </c>
      <c r="O1004">
        <v>4.8099999999999996</v>
      </c>
      <c r="P1004">
        <v>1841.86</v>
      </c>
      <c r="Q1004" s="42">
        <f>Table1[[#This Row],[Steam_Consumed_t]]/Table1[[#This Row],[Production_t]]</f>
        <v>0.11725987323256946</v>
      </c>
      <c r="R1004" s="37">
        <f>Table1[[#This Row],[Power_Consumed_kWh]]/Table1[[#This Row],[Production_t]]</f>
        <v>44.901511457825443</v>
      </c>
      <c r="S1004" t="str">
        <f>IF(Table1[[#This Row],[Quality_pct]]&lt;96,"Below Spec","Ok")</f>
        <v>Ok</v>
      </c>
      <c r="T1004" t="str">
        <f>IF(Table1[Steam_Consumed_t]&gt;$O$4383,"ABNORMAL","NORMAL")</f>
        <v>NORMAL</v>
      </c>
      <c r="U1004" t="str">
        <f>IF(Table1[Power_Consumed_kWh]&gt;$P$4383,"ABNORMAL","NORMAL")</f>
        <v>NORMAL</v>
      </c>
      <c r="V1004">
        <f>(Table1[[#This Row],[Target_Production_t]]/8)*Table1[[#This Row],[Downtime_hr]]</f>
        <v>2.7413999999999996</v>
      </c>
    </row>
    <row r="1005" spans="1:22" x14ac:dyDescent="0.25">
      <c r="A1005" s="1">
        <v>45741</v>
      </c>
      <c r="B1005" s="1" t="str">
        <f>TEXT(Table1[[#This Row],[Date]],"mm")</f>
        <v>03</v>
      </c>
      <c r="C1005" t="s">
        <v>22</v>
      </c>
      <c r="D1005" t="s">
        <v>19</v>
      </c>
      <c r="E1005">
        <v>36.83</v>
      </c>
      <c r="F1005">
        <v>7.63</v>
      </c>
      <c r="G1005">
        <v>0.37</v>
      </c>
      <c r="H1005">
        <v>32.1</v>
      </c>
      <c r="I1005">
        <v>30.8</v>
      </c>
      <c r="J1005">
        <v>1.3</v>
      </c>
      <c r="K1005">
        <v>95.96</v>
      </c>
      <c r="L1005">
        <v>95.38</v>
      </c>
      <c r="M1005">
        <v>100.71</v>
      </c>
      <c r="N1005">
        <v>92.17</v>
      </c>
      <c r="O1005">
        <v>34.43</v>
      </c>
      <c r="P1005">
        <v>3127.46</v>
      </c>
      <c r="Q1005" s="42">
        <f>Table1[[#This Row],[Steam_Consumed_t]]/Table1[[#This Row],[Production_t]]</f>
        <v>1.0725856697819314</v>
      </c>
      <c r="R1005" s="37">
        <f>Table1[[#This Row],[Power_Consumed_kWh]]/Table1[[#This Row],[Production_t]]</f>
        <v>97.428660436137065</v>
      </c>
      <c r="S1005" t="str">
        <f>IF(Table1[[#This Row],[Quality_pct]]&lt;96,"Below Spec","Ok")</f>
        <v>Below Spec</v>
      </c>
      <c r="T1005" t="str">
        <f>IF(Table1[Steam_Consumed_t]&gt;$O$4383,"ABNORMAL","NORMAL")</f>
        <v>NORMAL</v>
      </c>
      <c r="U1005" t="str">
        <f>IF(Table1[Power_Consumed_kWh]&gt;$P$4383,"ABNORMAL","NORMAL")</f>
        <v>NORMAL</v>
      </c>
      <c r="V1005">
        <f>(Table1[[#This Row],[Target_Production_t]]/8)*Table1[[#This Row],[Downtime_hr]]</f>
        <v>1.7033874999999998</v>
      </c>
    </row>
    <row r="1006" spans="1:22" x14ac:dyDescent="0.25">
      <c r="A1006" s="1">
        <v>45741</v>
      </c>
      <c r="B1006" s="1" t="str">
        <f>TEXT(Table1[[#This Row],[Date]],"mm")</f>
        <v>03</v>
      </c>
      <c r="C1006" t="s">
        <v>22</v>
      </c>
      <c r="D1006" t="s">
        <v>20</v>
      </c>
      <c r="E1006">
        <v>35.700000000000003</v>
      </c>
      <c r="F1006">
        <v>7.64</v>
      </c>
      <c r="G1006">
        <v>0.36</v>
      </c>
      <c r="H1006">
        <v>33.619999999999997</v>
      </c>
      <c r="I1006">
        <v>32.96</v>
      </c>
      <c r="J1006">
        <v>0.67</v>
      </c>
      <c r="K1006">
        <v>98.02</v>
      </c>
      <c r="L1006">
        <v>95.5</v>
      </c>
      <c r="M1006">
        <v>98.01</v>
      </c>
      <c r="N1006">
        <v>91.74</v>
      </c>
      <c r="O1006">
        <v>37.75</v>
      </c>
      <c r="P1006">
        <v>3173.25</v>
      </c>
      <c r="Q1006" s="42">
        <f>Table1[[#This Row],[Steam_Consumed_t]]/Table1[[#This Row],[Production_t]]</f>
        <v>1.1228435455086259</v>
      </c>
      <c r="R1006" s="37">
        <f>Table1[[#This Row],[Power_Consumed_kWh]]/Table1[[#This Row],[Production_t]]</f>
        <v>94.385782272456879</v>
      </c>
      <c r="S1006" t="str">
        <f>IF(Table1[[#This Row],[Quality_pct]]&lt;96,"Below Spec","Ok")</f>
        <v>Ok</v>
      </c>
      <c r="T1006" t="str">
        <f>IF(Table1[Steam_Consumed_t]&gt;$O$4383,"ABNORMAL","NORMAL")</f>
        <v>NORMAL</v>
      </c>
      <c r="U1006" t="str">
        <f>IF(Table1[Power_Consumed_kWh]&gt;$P$4383,"ABNORMAL","NORMAL")</f>
        <v>NORMAL</v>
      </c>
      <c r="V1006">
        <f>(Table1[[#This Row],[Target_Production_t]]/8)*Table1[[#This Row],[Downtime_hr]]</f>
        <v>1.6065</v>
      </c>
    </row>
    <row r="1007" spans="1:22" x14ac:dyDescent="0.25">
      <c r="A1007" s="1">
        <v>45741</v>
      </c>
      <c r="B1007" s="1" t="str">
        <f>TEXT(Table1[[#This Row],[Date]],"mm")</f>
        <v>03</v>
      </c>
      <c r="C1007" t="s">
        <v>23</v>
      </c>
      <c r="D1007" t="s">
        <v>20</v>
      </c>
      <c r="E1007">
        <v>43.64</v>
      </c>
      <c r="F1007">
        <v>7.75</v>
      </c>
      <c r="G1007">
        <v>0.25</v>
      </c>
      <c r="H1007">
        <v>40.53</v>
      </c>
      <c r="I1007">
        <v>39.74</v>
      </c>
      <c r="J1007">
        <v>0.8</v>
      </c>
      <c r="K1007">
        <v>98.03</v>
      </c>
      <c r="L1007">
        <v>96.88</v>
      </c>
      <c r="M1007">
        <v>91.32</v>
      </c>
      <c r="N1007">
        <v>86.72</v>
      </c>
      <c r="O1007">
        <v>5.34</v>
      </c>
      <c r="P1007">
        <v>1560.35</v>
      </c>
      <c r="Q1007" s="42">
        <f>Table1[[#This Row],[Steam_Consumed_t]]/Table1[[#This Row],[Production_t]]</f>
        <v>0.1317542561065877</v>
      </c>
      <c r="R1007" s="37">
        <f>Table1[[#This Row],[Power_Consumed_kWh]]/Table1[[#This Row],[Production_t]]</f>
        <v>38.498642980508265</v>
      </c>
      <c r="S1007" t="str">
        <f>IF(Table1[[#This Row],[Quality_pct]]&lt;96,"Below Spec","Ok")</f>
        <v>Ok</v>
      </c>
      <c r="T1007" t="str">
        <f>IF(Table1[Steam_Consumed_t]&gt;$O$4383,"ABNORMAL","NORMAL")</f>
        <v>NORMAL</v>
      </c>
      <c r="U1007" t="str">
        <f>IF(Table1[Power_Consumed_kWh]&gt;$P$4383,"ABNORMAL","NORMAL")</f>
        <v>NORMAL</v>
      </c>
      <c r="V1007">
        <f>(Table1[[#This Row],[Target_Production_t]]/8)*Table1[[#This Row],[Downtime_hr]]</f>
        <v>1.36375</v>
      </c>
    </row>
    <row r="1008" spans="1:22" x14ac:dyDescent="0.25">
      <c r="A1008" s="1">
        <v>45741</v>
      </c>
      <c r="B1008" s="1" t="str">
        <f>TEXT(Table1[[#This Row],[Date]],"mm")</f>
        <v>03</v>
      </c>
      <c r="C1008" t="s">
        <v>17</v>
      </c>
      <c r="D1008" t="s">
        <v>19</v>
      </c>
      <c r="E1008">
        <v>42.96</v>
      </c>
      <c r="F1008">
        <v>7.81</v>
      </c>
      <c r="G1008">
        <v>0.19</v>
      </c>
      <c r="H1008">
        <v>40</v>
      </c>
      <c r="I1008">
        <v>39.200000000000003</v>
      </c>
      <c r="J1008">
        <v>0.8</v>
      </c>
      <c r="K1008">
        <v>97.99</v>
      </c>
      <c r="L1008">
        <v>97.62</v>
      </c>
      <c r="M1008">
        <v>98.09</v>
      </c>
      <c r="N1008">
        <v>93.83</v>
      </c>
      <c r="O1008">
        <v>32.869999999999997</v>
      </c>
      <c r="P1008">
        <v>3311.31</v>
      </c>
      <c r="Q1008" s="42">
        <f>Table1[[#This Row],[Steam_Consumed_t]]/Table1[[#This Row],[Production_t]]</f>
        <v>0.82174999999999998</v>
      </c>
      <c r="R1008" s="37">
        <f>Table1[[#This Row],[Power_Consumed_kWh]]/Table1[[#This Row],[Production_t]]</f>
        <v>82.782749999999993</v>
      </c>
      <c r="S1008" t="str">
        <f>IF(Table1[[#This Row],[Quality_pct]]&lt;96,"Below Spec","Ok")</f>
        <v>Ok</v>
      </c>
      <c r="T1008" t="str">
        <f>IF(Table1[Steam_Consumed_t]&gt;$O$4383,"ABNORMAL","NORMAL")</f>
        <v>NORMAL</v>
      </c>
      <c r="U1008" t="str">
        <f>IF(Table1[Power_Consumed_kWh]&gt;$P$4383,"ABNORMAL","NORMAL")</f>
        <v>NORMAL</v>
      </c>
      <c r="V1008">
        <f>(Table1[[#This Row],[Target_Production_t]]/8)*Table1[[#This Row],[Downtime_hr]]</f>
        <v>1.0203</v>
      </c>
    </row>
    <row r="1009" spans="1:22" x14ac:dyDescent="0.25">
      <c r="A1009" s="1">
        <v>45741</v>
      </c>
      <c r="B1009" s="1" t="str">
        <f>TEXT(Table1[[#This Row],[Date]],"mm")</f>
        <v>03</v>
      </c>
      <c r="C1009" t="s">
        <v>21</v>
      </c>
      <c r="D1009" t="s">
        <v>19</v>
      </c>
      <c r="E1009">
        <v>38.869999999999997</v>
      </c>
      <c r="F1009">
        <v>7.92</v>
      </c>
      <c r="G1009">
        <v>0.08</v>
      </c>
      <c r="H1009">
        <v>37.840000000000003</v>
      </c>
      <c r="I1009">
        <v>37.04</v>
      </c>
      <c r="J1009">
        <v>0.79</v>
      </c>
      <c r="K1009">
        <v>97.9</v>
      </c>
      <c r="L1009">
        <v>99</v>
      </c>
      <c r="M1009">
        <v>99.07</v>
      </c>
      <c r="N1009">
        <v>96.02</v>
      </c>
      <c r="O1009">
        <v>54.24</v>
      </c>
      <c r="P1009">
        <v>4481.6499999999996</v>
      </c>
      <c r="Q1009" s="42">
        <f>Table1[[#This Row],[Steam_Consumed_t]]/Table1[[#This Row],[Production_t]]</f>
        <v>1.4334038054968288</v>
      </c>
      <c r="R1009" s="37">
        <f>Table1[[#This Row],[Power_Consumed_kWh]]/Table1[[#This Row],[Production_t]]</f>
        <v>118.43683932346721</v>
      </c>
      <c r="S1009" t="str">
        <f>IF(Table1[[#This Row],[Quality_pct]]&lt;96,"Below Spec","Ok")</f>
        <v>Ok</v>
      </c>
      <c r="T1009" t="str">
        <f>IF(Table1[Steam_Consumed_t]&gt;$O$4383,"ABNORMAL","NORMAL")</f>
        <v>ABNORMAL</v>
      </c>
      <c r="U1009" t="str">
        <f>IF(Table1[Power_Consumed_kWh]&gt;$P$4383,"ABNORMAL","NORMAL")</f>
        <v>ABNORMAL</v>
      </c>
      <c r="V1009">
        <f>(Table1[[#This Row],[Target_Production_t]]/8)*Table1[[#This Row],[Downtime_hr]]</f>
        <v>0.38869999999999999</v>
      </c>
    </row>
    <row r="1010" spans="1:22" x14ac:dyDescent="0.25">
      <c r="A1010" s="1">
        <v>45742</v>
      </c>
      <c r="B1010" s="1" t="str">
        <f>TEXT(Table1[[#This Row],[Date]],"mm")</f>
        <v>03</v>
      </c>
      <c r="C1010" t="s">
        <v>21</v>
      </c>
      <c r="D1010" t="s">
        <v>18</v>
      </c>
      <c r="E1010">
        <v>39.35</v>
      </c>
      <c r="F1010">
        <v>7.44</v>
      </c>
      <c r="G1010">
        <v>0.56000000000000005</v>
      </c>
      <c r="H1010">
        <v>31.64</v>
      </c>
      <c r="I1010">
        <v>31.19</v>
      </c>
      <c r="J1010">
        <v>0.45</v>
      </c>
      <c r="K1010">
        <v>98.59</v>
      </c>
      <c r="L1010">
        <v>93</v>
      </c>
      <c r="M1010">
        <v>94.82</v>
      </c>
      <c r="N1010">
        <v>86.94</v>
      </c>
      <c r="O1010">
        <v>45.89</v>
      </c>
      <c r="P1010">
        <v>3735.24</v>
      </c>
      <c r="Q1010" s="42">
        <f>Table1[[#This Row],[Steam_Consumed_t]]/Table1[[#This Row],[Production_t]]</f>
        <v>1.4503792667509481</v>
      </c>
      <c r="R1010" s="37">
        <f>Table1[[#This Row],[Power_Consumed_kWh]]/Table1[[#This Row],[Production_t]]</f>
        <v>118.05436156763589</v>
      </c>
      <c r="S1010" t="str">
        <f>IF(Table1[[#This Row],[Quality_pct]]&lt;96,"Below Spec","Ok")</f>
        <v>Ok</v>
      </c>
      <c r="T1010" t="str">
        <f>IF(Table1[Steam_Consumed_t]&gt;$O$4383,"ABNORMAL","NORMAL")</f>
        <v>NORMAL</v>
      </c>
      <c r="U1010" t="str">
        <f>IF(Table1[Power_Consumed_kWh]&gt;$P$4383,"ABNORMAL","NORMAL")</f>
        <v>NORMAL</v>
      </c>
      <c r="V1010">
        <f>(Table1[[#This Row],[Target_Production_t]]/8)*Table1[[#This Row],[Downtime_hr]]</f>
        <v>2.7545000000000002</v>
      </c>
    </row>
    <row r="1011" spans="1:22" x14ac:dyDescent="0.25">
      <c r="A1011" s="1">
        <v>45742</v>
      </c>
      <c r="B1011" s="1" t="str">
        <f>TEXT(Table1[[#This Row],[Date]],"mm")</f>
        <v>03</v>
      </c>
      <c r="C1011" t="s">
        <v>21</v>
      </c>
      <c r="D1011" t="s">
        <v>20</v>
      </c>
      <c r="E1011">
        <v>37.58</v>
      </c>
      <c r="F1011">
        <v>7.44</v>
      </c>
      <c r="G1011">
        <v>0.56000000000000005</v>
      </c>
      <c r="H1011">
        <v>29.87</v>
      </c>
      <c r="I1011">
        <v>29.22</v>
      </c>
      <c r="J1011">
        <v>0.66</v>
      </c>
      <c r="K1011">
        <v>97.8</v>
      </c>
      <c r="L1011">
        <v>93</v>
      </c>
      <c r="M1011">
        <v>92.46</v>
      </c>
      <c r="N1011">
        <v>84.1</v>
      </c>
      <c r="O1011">
        <v>43.29</v>
      </c>
      <c r="P1011">
        <v>3430.33</v>
      </c>
      <c r="Q1011" s="42">
        <f>Table1[[#This Row],[Steam_Consumed_t]]/Table1[[#This Row],[Production_t]]</f>
        <v>1.4492802142618011</v>
      </c>
      <c r="R1011" s="37">
        <f>Table1[[#This Row],[Power_Consumed_kWh]]/Table1[[#This Row],[Production_t]]</f>
        <v>114.84198192166052</v>
      </c>
      <c r="S1011" t="str">
        <f>IF(Table1[[#This Row],[Quality_pct]]&lt;96,"Below Spec","Ok")</f>
        <v>Ok</v>
      </c>
      <c r="T1011" t="str">
        <f>IF(Table1[Steam_Consumed_t]&gt;$O$4383,"ABNORMAL","NORMAL")</f>
        <v>NORMAL</v>
      </c>
      <c r="U1011" t="str">
        <f>IF(Table1[Power_Consumed_kWh]&gt;$P$4383,"ABNORMAL","NORMAL")</f>
        <v>NORMAL</v>
      </c>
      <c r="V1011">
        <f>(Table1[[#This Row],[Target_Production_t]]/8)*Table1[[#This Row],[Downtime_hr]]</f>
        <v>2.6306000000000003</v>
      </c>
    </row>
    <row r="1012" spans="1:22" x14ac:dyDescent="0.25">
      <c r="A1012" s="1">
        <v>45742</v>
      </c>
      <c r="B1012" s="1" t="str">
        <f>TEXT(Table1[[#This Row],[Date]],"mm")</f>
        <v>03</v>
      </c>
      <c r="C1012" t="s">
        <v>23</v>
      </c>
      <c r="D1012" t="s">
        <v>18</v>
      </c>
      <c r="E1012">
        <v>45.57</v>
      </c>
      <c r="F1012">
        <v>7.58</v>
      </c>
      <c r="G1012">
        <v>0.42</v>
      </c>
      <c r="H1012">
        <v>43.89</v>
      </c>
      <c r="I1012">
        <v>43.46</v>
      </c>
      <c r="J1012">
        <v>0.43</v>
      </c>
      <c r="K1012">
        <v>99.03</v>
      </c>
      <c r="L1012">
        <v>94.75</v>
      </c>
      <c r="M1012">
        <v>97.43</v>
      </c>
      <c r="N1012">
        <v>91.42</v>
      </c>
      <c r="O1012">
        <v>5.82</v>
      </c>
      <c r="P1012">
        <v>1590.28</v>
      </c>
      <c r="Q1012" s="42">
        <f>Table1[[#This Row],[Steam_Consumed_t]]/Table1[[#This Row],[Production_t]]</f>
        <v>0.13260423786739578</v>
      </c>
      <c r="R1012" s="37">
        <f>Table1[[#This Row],[Power_Consumed_kWh]]/Table1[[#This Row],[Production_t]]</f>
        <v>36.233310549100018</v>
      </c>
      <c r="S1012" t="str">
        <f>IF(Table1[[#This Row],[Quality_pct]]&lt;96,"Below Spec","Ok")</f>
        <v>Ok</v>
      </c>
      <c r="T1012" t="str">
        <f>IF(Table1[Steam_Consumed_t]&gt;$O$4383,"ABNORMAL","NORMAL")</f>
        <v>NORMAL</v>
      </c>
      <c r="U1012" t="str">
        <f>IF(Table1[Power_Consumed_kWh]&gt;$P$4383,"ABNORMAL","NORMAL")</f>
        <v>NORMAL</v>
      </c>
      <c r="V1012">
        <f>(Table1[[#This Row],[Target_Production_t]]/8)*Table1[[#This Row],[Downtime_hr]]</f>
        <v>2.3924249999999998</v>
      </c>
    </row>
    <row r="1013" spans="1:22" x14ac:dyDescent="0.25">
      <c r="A1013" s="1">
        <v>45742</v>
      </c>
      <c r="B1013" s="1" t="str">
        <f>TEXT(Table1[[#This Row],[Date]],"mm")</f>
        <v>03</v>
      </c>
      <c r="C1013" t="s">
        <v>17</v>
      </c>
      <c r="D1013" t="s">
        <v>20</v>
      </c>
      <c r="E1013">
        <v>41.54</v>
      </c>
      <c r="F1013">
        <v>7.6</v>
      </c>
      <c r="G1013">
        <v>0.4</v>
      </c>
      <c r="H1013">
        <v>37.24</v>
      </c>
      <c r="I1013">
        <v>36.15</v>
      </c>
      <c r="J1013">
        <v>1.0900000000000001</v>
      </c>
      <c r="K1013">
        <v>97.07</v>
      </c>
      <c r="L1013">
        <v>95</v>
      </c>
      <c r="M1013">
        <v>93.19</v>
      </c>
      <c r="N1013">
        <v>85.94</v>
      </c>
      <c r="O1013">
        <v>30.92</v>
      </c>
      <c r="P1013">
        <v>2969.52</v>
      </c>
      <c r="Q1013" s="42">
        <f>Table1[[#This Row],[Steam_Consumed_t]]/Table1[[#This Row],[Production_t]]</f>
        <v>0.83029001074113851</v>
      </c>
      <c r="R1013" s="37">
        <f>Table1[[#This Row],[Power_Consumed_kWh]]/Table1[[#This Row],[Production_t]]</f>
        <v>79.740064446831354</v>
      </c>
      <c r="S1013" t="str">
        <f>IF(Table1[[#This Row],[Quality_pct]]&lt;96,"Below Spec","Ok")</f>
        <v>Ok</v>
      </c>
      <c r="T1013" t="str">
        <f>IF(Table1[Steam_Consumed_t]&gt;$O$4383,"ABNORMAL","NORMAL")</f>
        <v>NORMAL</v>
      </c>
      <c r="U1013" t="str">
        <f>IF(Table1[Power_Consumed_kWh]&gt;$P$4383,"ABNORMAL","NORMAL")</f>
        <v>NORMAL</v>
      </c>
      <c r="V1013">
        <f>(Table1[[#This Row],[Target_Production_t]]/8)*Table1[[#This Row],[Downtime_hr]]</f>
        <v>2.077</v>
      </c>
    </row>
    <row r="1014" spans="1:22" x14ac:dyDescent="0.25">
      <c r="A1014" s="1">
        <v>45742</v>
      </c>
      <c r="B1014" s="1" t="str">
        <f>TEXT(Table1[[#This Row],[Date]],"mm")</f>
        <v>03</v>
      </c>
      <c r="C1014" t="s">
        <v>21</v>
      </c>
      <c r="D1014" t="s">
        <v>19</v>
      </c>
      <c r="E1014">
        <v>38.76</v>
      </c>
      <c r="F1014">
        <v>7.6</v>
      </c>
      <c r="G1014">
        <v>0.4</v>
      </c>
      <c r="H1014">
        <v>35.229999999999997</v>
      </c>
      <c r="I1014">
        <v>34.799999999999997</v>
      </c>
      <c r="J1014">
        <v>0.43</v>
      </c>
      <c r="K1014">
        <v>98.77</v>
      </c>
      <c r="L1014">
        <v>95</v>
      </c>
      <c r="M1014">
        <v>98.91</v>
      </c>
      <c r="N1014">
        <v>92.81</v>
      </c>
      <c r="O1014">
        <v>51.63</v>
      </c>
      <c r="P1014">
        <v>4213.24</v>
      </c>
      <c r="Q1014" s="42">
        <f>Table1[[#This Row],[Steam_Consumed_t]]/Table1[[#This Row],[Production_t]]</f>
        <v>1.4655123474311669</v>
      </c>
      <c r="R1014" s="37">
        <f>Table1[[#This Row],[Power_Consumed_kWh]]/Table1[[#This Row],[Production_t]]</f>
        <v>119.5923928470054</v>
      </c>
      <c r="S1014" t="str">
        <f>IF(Table1[[#This Row],[Quality_pct]]&lt;96,"Below Spec","Ok")</f>
        <v>Ok</v>
      </c>
      <c r="T1014" t="str">
        <f>IF(Table1[Steam_Consumed_t]&gt;$O$4383,"ABNORMAL","NORMAL")</f>
        <v>ABNORMAL</v>
      </c>
      <c r="U1014" t="str">
        <f>IF(Table1[Power_Consumed_kWh]&gt;$P$4383,"ABNORMAL","NORMAL")</f>
        <v>ABNORMAL</v>
      </c>
      <c r="V1014">
        <f>(Table1[[#This Row],[Target_Production_t]]/8)*Table1[[#This Row],[Downtime_hr]]</f>
        <v>1.9379999999999999</v>
      </c>
    </row>
    <row r="1015" spans="1:22" x14ac:dyDescent="0.25">
      <c r="A1015" s="1">
        <v>45742</v>
      </c>
      <c r="B1015" s="1" t="str">
        <f>TEXT(Table1[[#This Row],[Date]],"mm")</f>
        <v>03</v>
      </c>
      <c r="C1015" t="s">
        <v>22</v>
      </c>
      <c r="D1015" t="s">
        <v>19</v>
      </c>
      <c r="E1015">
        <v>36.72</v>
      </c>
      <c r="F1015">
        <v>7.6</v>
      </c>
      <c r="G1015">
        <v>0.4</v>
      </c>
      <c r="H1015">
        <v>32.53</v>
      </c>
      <c r="I1015">
        <v>32.1</v>
      </c>
      <c r="J1015">
        <v>0.43</v>
      </c>
      <c r="K1015">
        <v>98.67</v>
      </c>
      <c r="L1015">
        <v>95</v>
      </c>
      <c r="M1015">
        <v>94.23</v>
      </c>
      <c r="N1015">
        <v>88.33</v>
      </c>
      <c r="O1015">
        <v>35.909999999999997</v>
      </c>
      <c r="P1015">
        <v>3115.77</v>
      </c>
      <c r="Q1015" s="42">
        <f>Table1[[#This Row],[Steam_Consumed_t]]/Table1[[#This Row],[Production_t]]</f>
        <v>1.1039040885336611</v>
      </c>
      <c r="R1015" s="37">
        <f>Table1[[#This Row],[Power_Consumed_kWh]]/Table1[[#This Row],[Production_t]]</f>
        <v>95.781432523824165</v>
      </c>
      <c r="S1015" t="str">
        <f>IF(Table1[[#This Row],[Quality_pct]]&lt;96,"Below Spec","Ok")</f>
        <v>Ok</v>
      </c>
      <c r="T1015" t="str">
        <f>IF(Table1[Steam_Consumed_t]&gt;$O$4383,"ABNORMAL","NORMAL")</f>
        <v>NORMAL</v>
      </c>
      <c r="U1015" t="str">
        <f>IF(Table1[Power_Consumed_kWh]&gt;$P$4383,"ABNORMAL","NORMAL")</f>
        <v>NORMAL</v>
      </c>
      <c r="V1015">
        <f>(Table1[[#This Row],[Target_Production_t]]/8)*Table1[[#This Row],[Downtime_hr]]</f>
        <v>1.8360000000000001</v>
      </c>
    </row>
    <row r="1016" spans="1:22" x14ac:dyDescent="0.25">
      <c r="A1016" s="1">
        <v>45742</v>
      </c>
      <c r="B1016" s="1" t="str">
        <f>TEXT(Table1[[#This Row],[Date]],"mm")</f>
        <v>03</v>
      </c>
      <c r="C1016" t="s">
        <v>17</v>
      </c>
      <c r="D1016" t="s">
        <v>18</v>
      </c>
      <c r="E1016">
        <v>43.49</v>
      </c>
      <c r="F1016">
        <v>7.66</v>
      </c>
      <c r="G1016">
        <v>0.34</v>
      </c>
      <c r="H1016">
        <v>40.17</v>
      </c>
      <c r="I1016">
        <v>39.590000000000003</v>
      </c>
      <c r="J1016">
        <v>0.57999999999999996</v>
      </c>
      <c r="K1016">
        <v>98.55</v>
      </c>
      <c r="L1016">
        <v>95.75</v>
      </c>
      <c r="M1016">
        <v>103</v>
      </c>
      <c r="N1016">
        <v>97.19</v>
      </c>
      <c r="O1016">
        <v>33.96</v>
      </c>
      <c r="P1016">
        <v>3231.75</v>
      </c>
      <c r="Q1016" s="42">
        <f>Table1[[#This Row],[Steam_Consumed_t]]/Table1[[#This Row],[Production_t]]</f>
        <v>0.84540702016430169</v>
      </c>
      <c r="R1016" s="37">
        <f>Table1[[#This Row],[Power_Consumed_kWh]]/Table1[[#This Row],[Production_t]]</f>
        <v>80.451829723674379</v>
      </c>
      <c r="S1016" t="str">
        <f>IF(Table1[[#This Row],[Quality_pct]]&lt;96,"Below Spec","Ok")</f>
        <v>Ok</v>
      </c>
      <c r="T1016" t="str">
        <f>IF(Table1[Steam_Consumed_t]&gt;$O$4383,"ABNORMAL","NORMAL")</f>
        <v>NORMAL</v>
      </c>
      <c r="U1016" t="str">
        <f>IF(Table1[Power_Consumed_kWh]&gt;$P$4383,"ABNORMAL","NORMAL")</f>
        <v>NORMAL</v>
      </c>
      <c r="V1016">
        <f>(Table1[[#This Row],[Target_Production_t]]/8)*Table1[[#This Row],[Downtime_hr]]</f>
        <v>1.8483250000000002</v>
      </c>
    </row>
    <row r="1017" spans="1:22" x14ac:dyDescent="0.25">
      <c r="A1017" s="1">
        <v>45742</v>
      </c>
      <c r="B1017" s="1" t="str">
        <f>TEXT(Table1[[#This Row],[Date]],"mm")</f>
        <v>03</v>
      </c>
      <c r="C1017" t="s">
        <v>23</v>
      </c>
      <c r="D1017" t="s">
        <v>20</v>
      </c>
      <c r="E1017">
        <v>43.51</v>
      </c>
      <c r="F1017">
        <v>7.68</v>
      </c>
      <c r="G1017">
        <v>0.32</v>
      </c>
      <c r="H1017">
        <v>41.62</v>
      </c>
      <c r="I1017">
        <v>41.08</v>
      </c>
      <c r="J1017">
        <v>0.54</v>
      </c>
      <c r="K1017">
        <v>98.71</v>
      </c>
      <c r="L1017">
        <v>96</v>
      </c>
      <c r="M1017">
        <v>93.74</v>
      </c>
      <c r="N1017">
        <v>88.83</v>
      </c>
      <c r="O1017">
        <v>3.88</v>
      </c>
      <c r="P1017">
        <v>1670.68</v>
      </c>
      <c r="Q1017" s="42">
        <f>Table1[[#This Row],[Steam_Consumed_t]]/Table1[[#This Row],[Production_t]]</f>
        <v>9.3224411340701585E-2</v>
      </c>
      <c r="R1017" s="37">
        <f>Table1[[#This Row],[Power_Consumed_kWh]]/Table1[[#This Row],[Production_t]]</f>
        <v>40.141278231619417</v>
      </c>
      <c r="S1017" t="str">
        <f>IF(Table1[[#This Row],[Quality_pct]]&lt;96,"Below Spec","Ok")</f>
        <v>Ok</v>
      </c>
      <c r="T1017" t="str">
        <f>IF(Table1[Steam_Consumed_t]&gt;$O$4383,"ABNORMAL","NORMAL")</f>
        <v>NORMAL</v>
      </c>
      <c r="U1017" t="str">
        <f>IF(Table1[Power_Consumed_kWh]&gt;$P$4383,"ABNORMAL","NORMAL")</f>
        <v>NORMAL</v>
      </c>
      <c r="V1017">
        <f>(Table1[[#This Row],[Target_Production_t]]/8)*Table1[[#This Row],[Downtime_hr]]</f>
        <v>1.7403999999999999</v>
      </c>
    </row>
    <row r="1018" spans="1:22" x14ac:dyDescent="0.25">
      <c r="A1018" s="1">
        <v>45742</v>
      </c>
      <c r="B1018" s="1" t="str">
        <f>TEXT(Table1[[#This Row],[Date]],"mm")</f>
        <v>03</v>
      </c>
      <c r="C1018" t="s">
        <v>22</v>
      </c>
      <c r="D1018" t="s">
        <v>18</v>
      </c>
      <c r="E1018">
        <v>37.28</v>
      </c>
      <c r="F1018">
        <v>7.73</v>
      </c>
      <c r="G1018">
        <v>0.27</v>
      </c>
      <c r="H1018">
        <v>33.89</v>
      </c>
      <c r="I1018">
        <v>32.770000000000003</v>
      </c>
      <c r="J1018">
        <v>1.1100000000000001</v>
      </c>
      <c r="K1018">
        <v>96.71</v>
      </c>
      <c r="L1018">
        <v>96.62</v>
      </c>
      <c r="M1018">
        <v>96.32</v>
      </c>
      <c r="N1018">
        <v>90</v>
      </c>
      <c r="O1018">
        <v>37.53</v>
      </c>
      <c r="P1018">
        <v>3369.04</v>
      </c>
      <c r="Q1018" s="42">
        <f>Table1[[#This Row],[Steam_Consumed_t]]/Table1[[#This Row],[Production_t]]</f>
        <v>1.1074063145470641</v>
      </c>
      <c r="R1018" s="37">
        <f>Table1[[#This Row],[Power_Consumed_kWh]]/Table1[[#This Row],[Production_t]]</f>
        <v>99.411035703747416</v>
      </c>
      <c r="S1018" t="str">
        <f>IF(Table1[[#This Row],[Quality_pct]]&lt;96,"Below Spec","Ok")</f>
        <v>Ok</v>
      </c>
      <c r="T1018" t="str">
        <f>IF(Table1[Steam_Consumed_t]&gt;$O$4383,"ABNORMAL","NORMAL")</f>
        <v>NORMAL</v>
      </c>
      <c r="U1018" t="str">
        <f>IF(Table1[Power_Consumed_kWh]&gt;$P$4383,"ABNORMAL","NORMAL")</f>
        <v>NORMAL</v>
      </c>
      <c r="V1018">
        <f>(Table1[[#This Row],[Target_Production_t]]/8)*Table1[[#This Row],[Downtime_hr]]</f>
        <v>1.2582000000000002</v>
      </c>
    </row>
    <row r="1019" spans="1:22" x14ac:dyDescent="0.25">
      <c r="A1019" s="1">
        <v>45742</v>
      </c>
      <c r="B1019" s="1" t="str">
        <f>TEXT(Table1[[#This Row],[Date]],"mm")</f>
        <v>03</v>
      </c>
      <c r="C1019" t="s">
        <v>22</v>
      </c>
      <c r="D1019" t="s">
        <v>20</v>
      </c>
      <c r="E1019">
        <v>35.6</v>
      </c>
      <c r="F1019">
        <v>7.85</v>
      </c>
      <c r="G1019">
        <v>0.15</v>
      </c>
      <c r="H1019">
        <v>33.49</v>
      </c>
      <c r="I1019">
        <v>32.619999999999997</v>
      </c>
      <c r="J1019">
        <v>0.87</v>
      </c>
      <c r="K1019">
        <v>97.39</v>
      </c>
      <c r="L1019">
        <v>98.12</v>
      </c>
      <c r="M1019">
        <v>97.02</v>
      </c>
      <c r="N1019">
        <v>92.72</v>
      </c>
      <c r="O1019">
        <v>36.909999999999997</v>
      </c>
      <c r="P1019">
        <v>3380.46</v>
      </c>
      <c r="Q1019" s="42">
        <f>Table1[[#This Row],[Steam_Consumed_t]]/Table1[[#This Row],[Production_t]]</f>
        <v>1.1021200358315915</v>
      </c>
      <c r="R1019" s="37">
        <f>Table1[[#This Row],[Power_Consumed_kWh]]/Table1[[#This Row],[Production_t]]</f>
        <v>100.93938489101224</v>
      </c>
      <c r="S1019" t="str">
        <f>IF(Table1[[#This Row],[Quality_pct]]&lt;96,"Below Spec","Ok")</f>
        <v>Ok</v>
      </c>
      <c r="T1019" t="str">
        <f>IF(Table1[Steam_Consumed_t]&gt;$O$4383,"ABNORMAL","NORMAL")</f>
        <v>NORMAL</v>
      </c>
      <c r="U1019" t="str">
        <f>IF(Table1[Power_Consumed_kWh]&gt;$P$4383,"ABNORMAL","NORMAL")</f>
        <v>NORMAL</v>
      </c>
      <c r="V1019">
        <f>(Table1[[#This Row],[Target_Production_t]]/8)*Table1[[#This Row],[Downtime_hr]]</f>
        <v>0.66749999999999998</v>
      </c>
    </row>
    <row r="1020" spans="1:22" x14ac:dyDescent="0.25">
      <c r="A1020" s="1">
        <v>45742</v>
      </c>
      <c r="B1020" s="1" t="str">
        <f>TEXT(Table1[[#This Row],[Date]],"mm")</f>
        <v>03</v>
      </c>
      <c r="C1020" t="s">
        <v>23</v>
      </c>
      <c r="D1020" t="s">
        <v>19</v>
      </c>
      <c r="E1020">
        <v>44.88</v>
      </c>
      <c r="F1020">
        <v>7.87</v>
      </c>
      <c r="G1020">
        <v>0.13</v>
      </c>
      <c r="H1020">
        <v>41.94</v>
      </c>
      <c r="I1020">
        <v>41.24</v>
      </c>
      <c r="J1020">
        <v>0.71</v>
      </c>
      <c r="K1020">
        <v>98.31</v>
      </c>
      <c r="L1020">
        <v>98.38</v>
      </c>
      <c r="M1020">
        <v>97.43</v>
      </c>
      <c r="N1020">
        <v>94.23</v>
      </c>
      <c r="O1020">
        <v>5.07</v>
      </c>
      <c r="P1020">
        <v>1751.76</v>
      </c>
      <c r="Q1020" s="42">
        <f>Table1[[#This Row],[Steam_Consumed_t]]/Table1[[#This Row],[Production_t]]</f>
        <v>0.12088698140200288</v>
      </c>
      <c r="R1020" s="37">
        <f>Table1[[#This Row],[Power_Consumed_kWh]]/Table1[[#This Row],[Production_t]]</f>
        <v>41.768240343347642</v>
      </c>
      <c r="S1020" t="str">
        <f>IF(Table1[[#This Row],[Quality_pct]]&lt;96,"Below Spec","Ok")</f>
        <v>Ok</v>
      </c>
      <c r="T1020" t="str">
        <f>IF(Table1[Steam_Consumed_t]&gt;$O$4383,"ABNORMAL","NORMAL")</f>
        <v>NORMAL</v>
      </c>
      <c r="U1020" t="str">
        <f>IF(Table1[Power_Consumed_kWh]&gt;$P$4383,"ABNORMAL","NORMAL")</f>
        <v>NORMAL</v>
      </c>
      <c r="V1020">
        <f>(Table1[[#This Row],[Target_Production_t]]/8)*Table1[[#This Row],[Downtime_hr]]</f>
        <v>0.72930000000000006</v>
      </c>
    </row>
    <row r="1021" spans="1:22" x14ac:dyDescent="0.25">
      <c r="A1021" s="1">
        <v>45742</v>
      </c>
      <c r="B1021" s="1" t="str">
        <f>TEXT(Table1[[#This Row],[Date]],"mm")</f>
        <v>03</v>
      </c>
      <c r="C1021" t="s">
        <v>17</v>
      </c>
      <c r="D1021" t="s">
        <v>19</v>
      </c>
      <c r="E1021">
        <v>42.84</v>
      </c>
      <c r="F1021">
        <v>8</v>
      </c>
      <c r="G1021">
        <v>0</v>
      </c>
      <c r="H1021">
        <v>41.77</v>
      </c>
      <c r="I1021">
        <v>40.47</v>
      </c>
      <c r="J1021">
        <v>1.3</v>
      </c>
      <c r="K1021">
        <v>96.88</v>
      </c>
      <c r="L1021">
        <v>100</v>
      </c>
      <c r="M1021">
        <v>96.85</v>
      </c>
      <c r="N1021">
        <v>93.82</v>
      </c>
      <c r="O1021">
        <v>36.99</v>
      </c>
      <c r="P1021">
        <v>3480.75</v>
      </c>
      <c r="Q1021" s="42">
        <f>Table1[[#This Row],[Steam_Consumed_t]]/Table1[[#This Row],[Production_t]]</f>
        <v>0.88556380177160643</v>
      </c>
      <c r="R1021" s="37">
        <f>Table1[[#This Row],[Power_Consumed_kWh]]/Table1[[#This Row],[Production_t]]</f>
        <v>83.331338281062955</v>
      </c>
      <c r="S1021" t="str">
        <f>IF(Table1[[#This Row],[Quality_pct]]&lt;96,"Below Spec","Ok")</f>
        <v>Ok</v>
      </c>
      <c r="T1021" t="str">
        <f>IF(Table1[Steam_Consumed_t]&gt;$O$4383,"ABNORMAL","NORMAL")</f>
        <v>NORMAL</v>
      </c>
      <c r="U1021" t="str">
        <f>IF(Table1[Power_Consumed_kWh]&gt;$P$4383,"ABNORMAL","NORMAL")</f>
        <v>NORMAL</v>
      </c>
      <c r="V1021">
        <f>(Table1[[#This Row],[Target_Production_t]]/8)*Table1[[#This Row],[Downtime_hr]]</f>
        <v>0</v>
      </c>
    </row>
    <row r="1022" spans="1:22" x14ac:dyDescent="0.25">
      <c r="A1022" s="1">
        <v>45743</v>
      </c>
      <c r="B1022" s="1" t="str">
        <f>TEXT(Table1[[#This Row],[Date]],"mm")</f>
        <v>03</v>
      </c>
      <c r="C1022" t="s">
        <v>21</v>
      </c>
      <c r="D1022" t="s">
        <v>20</v>
      </c>
      <c r="E1022">
        <v>36.6</v>
      </c>
      <c r="F1022">
        <v>7.09</v>
      </c>
      <c r="G1022">
        <v>0.91</v>
      </c>
      <c r="H1022">
        <v>30.37</v>
      </c>
      <c r="I1022">
        <v>29.57</v>
      </c>
      <c r="J1022">
        <v>0.8</v>
      </c>
      <c r="K1022">
        <v>97.36</v>
      </c>
      <c r="L1022">
        <v>88.62</v>
      </c>
      <c r="M1022">
        <v>100.83</v>
      </c>
      <c r="N1022">
        <v>87</v>
      </c>
      <c r="O1022">
        <v>45.18</v>
      </c>
      <c r="P1022">
        <v>3524.12</v>
      </c>
      <c r="Q1022" s="42">
        <f>Table1[[#This Row],[Steam_Consumed_t]]/Table1[[#This Row],[Production_t]]</f>
        <v>1.4876522884425418</v>
      </c>
      <c r="R1022" s="37">
        <f>Table1[[#This Row],[Power_Consumed_kWh]]/Table1[[#This Row],[Production_t]]</f>
        <v>116.03951267698386</v>
      </c>
      <c r="S1022" t="str">
        <f>IF(Table1[[#This Row],[Quality_pct]]&lt;96,"Below Spec","Ok")</f>
        <v>Ok</v>
      </c>
      <c r="T1022" t="str">
        <f>IF(Table1[Steam_Consumed_t]&gt;$O$4383,"ABNORMAL","NORMAL")</f>
        <v>NORMAL</v>
      </c>
      <c r="U1022" t="str">
        <f>IF(Table1[Power_Consumed_kWh]&gt;$P$4383,"ABNORMAL","NORMAL")</f>
        <v>NORMAL</v>
      </c>
      <c r="V1022">
        <f>(Table1[[#This Row],[Target_Production_t]]/8)*Table1[[#This Row],[Downtime_hr]]</f>
        <v>4.1632500000000006</v>
      </c>
    </row>
    <row r="1023" spans="1:22" x14ac:dyDescent="0.25">
      <c r="A1023" s="1">
        <v>45743</v>
      </c>
      <c r="B1023" s="1" t="str">
        <f>TEXT(Table1[[#This Row],[Date]],"mm")</f>
        <v>03</v>
      </c>
      <c r="C1023" t="s">
        <v>22</v>
      </c>
      <c r="D1023" t="s">
        <v>20</v>
      </c>
      <c r="E1023">
        <v>34.68</v>
      </c>
      <c r="F1023">
        <v>7.22</v>
      </c>
      <c r="G1023">
        <v>0.78</v>
      </c>
      <c r="H1023">
        <v>28.96</v>
      </c>
      <c r="I1023">
        <v>28.13</v>
      </c>
      <c r="J1023">
        <v>0.83</v>
      </c>
      <c r="K1023">
        <v>97.14</v>
      </c>
      <c r="L1023">
        <v>90.25</v>
      </c>
      <c r="M1023">
        <v>95.29</v>
      </c>
      <c r="N1023">
        <v>83.54</v>
      </c>
      <c r="O1023">
        <v>30.4</v>
      </c>
      <c r="P1023">
        <v>2741.05</v>
      </c>
      <c r="Q1023" s="42">
        <f>Table1[[#This Row],[Steam_Consumed_t]]/Table1[[#This Row],[Production_t]]</f>
        <v>1.0497237569060773</v>
      </c>
      <c r="R1023" s="37">
        <f>Table1[[#This Row],[Power_Consumed_kWh]]/Table1[[#This Row],[Production_t]]</f>
        <v>94.649516574585633</v>
      </c>
      <c r="S1023" t="str">
        <f>IF(Table1[[#This Row],[Quality_pct]]&lt;96,"Below Spec","Ok")</f>
        <v>Ok</v>
      </c>
      <c r="T1023" t="str">
        <f>IF(Table1[Steam_Consumed_t]&gt;$O$4383,"ABNORMAL","NORMAL")</f>
        <v>NORMAL</v>
      </c>
      <c r="U1023" t="str">
        <f>IF(Table1[Power_Consumed_kWh]&gt;$P$4383,"ABNORMAL","NORMAL")</f>
        <v>NORMAL</v>
      </c>
      <c r="V1023">
        <f>(Table1[[#This Row],[Target_Production_t]]/8)*Table1[[#This Row],[Downtime_hr]]</f>
        <v>3.3813</v>
      </c>
    </row>
    <row r="1024" spans="1:22" x14ac:dyDescent="0.25">
      <c r="A1024" s="1">
        <v>45743</v>
      </c>
      <c r="B1024" s="1" t="str">
        <f>TEXT(Table1[[#This Row],[Date]],"mm")</f>
        <v>03</v>
      </c>
      <c r="C1024" t="s">
        <v>17</v>
      </c>
      <c r="D1024" t="s">
        <v>20</v>
      </c>
      <c r="E1024">
        <v>40.46</v>
      </c>
      <c r="F1024">
        <v>7.31</v>
      </c>
      <c r="G1024">
        <v>0.69</v>
      </c>
      <c r="H1024">
        <v>35.65</v>
      </c>
      <c r="I1024">
        <v>35.229999999999997</v>
      </c>
      <c r="J1024">
        <v>0.42</v>
      </c>
      <c r="K1024">
        <v>98.83</v>
      </c>
      <c r="L1024">
        <v>91.38</v>
      </c>
      <c r="M1024">
        <v>97.18</v>
      </c>
      <c r="N1024">
        <v>87.76</v>
      </c>
      <c r="O1024">
        <v>29.44</v>
      </c>
      <c r="P1024">
        <v>2806.16</v>
      </c>
      <c r="Q1024" s="42">
        <f>Table1[[#This Row],[Steam_Consumed_t]]/Table1[[#This Row],[Production_t]]</f>
        <v>0.82580645161290334</v>
      </c>
      <c r="R1024" s="37">
        <f>Table1[[#This Row],[Power_Consumed_kWh]]/Table1[[#This Row],[Production_t]]</f>
        <v>78.714165497896218</v>
      </c>
      <c r="S1024" t="str">
        <f>IF(Table1[[#This Row],[Quality_pct]]&lt;96,"Below Spec","Ok")</f>
        <v>Ok</v>
      </c>
      <c r="T1024" t="str">
        <f>IF(Table1[Steam_Consumed_t]&gt;$O$4383,"ABNORMAL","NORMAL")</f>
        <v>NORMAL</v>
      </c>
      <c r="U1024" t="str">
        <f>IF(Table1[Power_Consumed_kWh]&gt;$P$4383,"ABNORMAL","NORMAL")</f>
        <v>NORMAL</v>
      </c>
      <c r="V1024">
        <f>(Table1[[#This Row],[Target_Production_t]]/8)*Table1[[#This Row],[Downtime_hr]]</f>
        <v>3.4896749999999996</v>
      </c>
    </row>
    <row r="1025" spans="1:22" x14ac:dyDescent="0.25">
      <c r="A1025" s="1">
        <v>45743</v>
      </c>
      <c r="B1025" s="1" t="str">
        <f>TEXT(Table1[[#This Row],[Date]],"mm")</f>
        <v>03</v>
      </c>
      <c r="C1025" t="s">
        <v>22</v>
      </c>
      <c r="D1025" t="s">
        <v>18</v>
      </c>
      <c r="E1025">
        <v>36.31</v>
      </c>
      <c r="F1025">
        <v>7.35</v>
      </c>
      <c r="G1025">
        <v>0.65</v>
      </c>
      <c r="H1025">
        <v>34.58</v>
      </c>
      <c r="I1025">
        <v>33.61</v>
      </c>
      <c r="J1025">
        <v>0.96</v>
      </c>
      <c r="K1025">
        <v>97.21</v>
      </c>
      <c r="L1025">
        <v>91.88</v>
      </c>
      <c r="M1025">
        <v>97.24</v>
      </c>
      <c r="N1025">
        <v>86.84</v>
      </c>
      <c r="O1025">
        <v>36.950000000000003</v>
      </c>
      <c r="P1025">
        <v>3322.09</v>
      </c>
      <c r="Q1025" s="42">
        <f>Table1[[#This Row],[Steam_Consumed_t]]/Table1[[#This Row],[Production_t]]</f>
        <v>1.0685367264314634</v>
      </c>
      <c r="R1025" s="37">
        <f>Table1[[#This Row],[Power_Consumed_kWh]]/Table1[[#This Row],[Production_t]]</f>
        <v>96.069693464430316</v>
      </c>
      <c r="S1025" t="str">
        <f>IF(Table1[[#This Row],[Quality_pct]]&lt;96,"Below Spec","Ok")</f>
        <v>Ok</v>
      </c>
      <c r="T1025" t="str">
        <f>IF(Table1[Steam_Consumed_t]&gt;$O$4383,"ABNORMAL","NORMAL")</f>
        <v>NORMAL</v>
      </c>
      <c r="U1025" t="str">
        <f>IF(Table1[Power_Consumed_kWh]&gt;$P$4383,"ABNORMAL","NORMAL")</f>
        <v>NORMAL</v>
      </c>
      <c r="V1025">
        <f>(Table1[[#This Row],[Target_Production_t]]/8)*Table1[[#This Row],[Downtime_hr]]</f>
        <v>2.9501875000000002</v>
      </c>
    </row>
    <row r="1026" spans="1:22" x14ac:dyDescent="0.25">
      <c r="A1026" s="1">
        <v>45743</v>
      </c>
      <c r="B1026" s="1" t="str">
        <f>TEXT(Table1[[#This Row],[Date]],"mm")</f>
        <v>03</v>
      </c>
      <c r="C1026" t="s">
        <v>23</v>
      </c>
      <c r="D1026" t="s">
        <v>20</v>
      </c>
      <c r="E1026">
        <v>42.38</v>
      </c>
      <c r="F1026">
        <v>7.35</v>
      </c>
      <c r="G1026">
        <v>0.65</v>
      </c>
      <c r="H1026">
        <v>37.909999999999997</v>
      </c>
      <c r="I1026">
        <v>37.35</v>
      </c>
      <c r="J1026">
        <v>0.56000000000000005</v>
      </c>
      <c r="K1026">
        <v>98.52</v>
      </c>
      <c r="L1026">
        <v>91.88</v>
      </c>
      <c r="M1026">
        <v>88.01</v>
      </c>
      <c r="N1026">
        <v>79.66</v>
      </c>
      <c r="O1026">
        <v>3.27</v>
      </c>
      <c r="P1026">
        <v>1695.67</v>
      </c>
      <c r="Q1026" s="42">
        <f>Table1[[#This Row],[Steam_Consumed_t]]/Table1[[#This Row],[Production_t]]</f>
        <v>8.6256924294381435E-2</v>
      </c>
      <c r="R1026" s="37">
        <f>Table1[[#This Row],[Power_Consumed_kWh]]/Table1[[#This Row],[Production_t]]</f>
        <v>44.728831442891064</v>
      </c>
      <c r="S1026" t="str">
        <f>IF(Table1[[#This Row],[Quality_pct]]&lt;96,"Below Spec","Ok")</f>
        <v>Ok</v>
      </c>
      <c r="T1026" t="str">
        <f>IF(Table1[Steam_Consumed_t]&gt;$O$4383,"ABNORMAL","NORMAL")</f>
        <v>NORMAL</v>
      </c>
      <c r="U1026" t="str">
        <f>IF(Table1[Power_Consumed_kWh]&gt;$P$4383,"ABNORMAL","NORMAL")</f>
        <v>NORMAL</v>
      </c>
      <c r="V1026">
        <f>(Table1[[#This Row],[Target_Production_t]]/8)*Table1[[#This Row],[Downtime_hr]]</f>
        <v>3.4433750000000005</v>
      </c>
    </row>
    <row r="1027" spans="1:22" x14ac:dyDescent="0.25">
      <c r="A1027" s="1">
        <v>45743</v>
      </c>
      <c r="B1027" s="1" t="str">
        <f>TEXT(Table1[[#This Row],[Date]],"mm")</f>
        <v>03</v>
      </c>
      <c r="C1027" t="s">
        <v>23</v>
      </c>
      <c r="D1027" t="s">
        <v>18</v>
      </c>
      <c r="E1027">
        <v>44.38</v>
      </c>
      <c r="F1027">
        <v>7.52</v>
      </c>
      <c r="G1027">
        <v>0.48</v>
      </c>
      <c r="H1027">
        <v>36.75</v>
      </c>
      <c r="I1027">
        <v>35.76</v>
      </c>
      <c r="J1027">
        <v>0.99</v>
      </c>
      <c r="K1027">
        <v>97.3</v>
      </c>
      <c r="L1027">
        <v>94</v>
      </c>
      <c r="M1027">
        <v>95.35</v>
      </c>
      <c r="N1027">
        <v>87.21</v>
      </c>
      <c r="O1027">
        <v>4.07</v>
      </c>
      <c r="P1027">
        <v>1613.6</v>
      </c>
      <c r="Q1027" s="42">
        <f>Table1[[#This Row],[Steam_Consumed_t]]/Table1[[#This Row],[Production_t]]</f>
        <v>0.11074829931972791</v>
      </c>
      <c r="R1027" s="37">
        <f>Table1[[#This Row],[Power_Consumed_kWh]]/Table1[[#This Row],[Production_t]]</f>
        <v>43.907482993197277</v>
      </c>
      <c r="S1027" t="str">
        <f>IF(Table1[[#This Row],[Quality_pct]]&lt;96,"Below Spec","Ok")</f>
        <v>Ok</v>
      </c>
      <c r="T1027" t="str">
        <f>IF(Table1[Steam_Consumed_t]&gt;$O$4383,"ABNORMAL","NORMAL")</f>
        <v>NORMAL</v>
      </c>
      <c r="U1027" t="str">
        <f>IF(Table1[Power_Consumed_kWh]&gt;$P$4383,"ABNORMAL","NORMAL")</f>
        <v>NORMAL</v>
      </c>
      <c r="V1027">
        <f>(Table1[[#This Row],[Target_Production_t]]/8)*Table1[[#This Row],[Downtime_hr]]</f>
        <v>2.6627999999999998</v>
      </c>
    </row>
    <row r="1028" spans="1:22" x14ac:dyDescent="0.25">
      <c r="A1028" s="1">
        <v>45743</v>
      </c>
      <c r="B1028" s="1" t="str">
        <f>TEXT(Table1[[#This Row],[Date]],"mm")</f>
        <v>03</v>
      </c>
      <c r="C1028" t="s">
        <v>17</v>
      </c>
      <c r="D1028" t="s">
        <v>19</v>
      </c>
      <c r="E1028">
        <v>41.73</v>
      </c>
      <c r="F1028">
        <v>7.7</v>
      </c>
      <c r="G1028">
        <v>0.3</v>
      </c>
      <c r="H1028">
        <v>33.36</v>
      </c>
      <c r="I1028">
        <v>32.869999999999997</v>
      </c>
      <c r="J1028">
        <v>0.49</v>
      </c>
      <c r="K1028">
        <v>98.52</v>
      </c>
      <c r="L1028">
        <v>96.25</v>
      </c>
      <c r="M1028">
        <v>100.56</v>
      </c>
      <c r="N1028">
        <v>95.35</v>
      </c>
      <c r="O1028">
        <v>29.56</v>
      </c>
      <c r="P1028">
        <v>2945.93</v>
      </c>
      <c r="Q1028" s="42">
        <f>Table1[[#This Row],[Steam_Consumed_t]]/Table1[[#This Row],[Production_t]]</f>
        <v>0.88609112709832127</v>
      </c>
      <c r="R1028" s="37">
        <f>Table1[[#This Row],[Power_Consumed_kWh]]/Table1[[#This Row],[Production_t]]</f>
        <v>88.307254196642688</v>
      </c>
      <c r="S1028" t="str">
        <f>IF(Table1[[#This Row],[Quality_pct]]&lt;96,"Below Spec","Ok")</f>
        <v>Ok</v>
      </c>
      <c r="T1028" t="str">
        <f>IF(Table1[Steam_Consumed_t]&gt;$O$4383,"ABNORMAL","NORMAL")</f>
        <v>NORMAL</v>
      </c>
      <c r="U1028" t="str">
        <f>IF(Table1[Power_Consumed_kWh]&gt;$P$4383,"ABNORMAL","NORMAL")</f>
        <v>NORMAL</v>
      </c>
      <c r="V1028">
        <f>(Table1[[#This Row],[Target_Production_t]]/8)*Table1[[#This Row],[Downtime_hr]]</f>
        <v>1.5648749999999998</v>
      </c>
    </row>
    <row r="1029" spans="1:22" x14ac:dyDescent="0.25">
      <c r="A1029" s="1">
        <v>45743</v>
      </c>
      <c r="B1029" s="1" t="str">
        <f>TEXT(Table1[[#This Row],[Date]],"mm")</f>
        <v>03</v>
      </c>
      <c r="C1029" t="s">
        <v>23</v>
      </c>
      <c r="D1029" t="s">
        <v>19</v>
      </c>
      <c r="E1029">
        <v>43.71</v>
      </c>
      <c r="F1029">
        <v>7.73</v>
      </c>
      <c r="G1029">
        <v>0.27</v>
      </c>
      <c r="H1029">
        <v>36.18</v>
      </c>
      <c r="I1029">
        <v>35.65</v>
      </c>
      <c r="J1029">
        <v>0.53</v>
      </c>
      <c r="K1029">
        <v>98.53</v>
      </c>
      <c r="L1029">
        <v>96.62</v>
      </c>
      <c r="M1029">
        <v>100.52</v>
      </c>
      <c r="N1029">
        <v>95.7</v>
      </c>
      <c r="O1029">
        <v>4.92</v>
      </c>
      <c r="P1029">
        <v>1497.03</v>
      </c>
      <c r="Q1029" s="42">
        <f>Table1[[#This Row],[Steam_Consumed_t]]/Table1[[#This Row],[Production_t]]</f>
        <v>0.13598673300165837</v>
      </c>
      <c r="R1029" s="37">
        <f>Table1[[#This Row],[Power_Consumed_kWh]]/Table1[[#This Row],[Production_t]]</f>
        <v>41.377280265339969</v>
      </c>
      <c r="S1029" t="str">
        <f>IF(Table1[[#This Row],[Quality_pct]]&lt;96,"Below Spec","Ok")</f>
        <v>Ok</v>
      </c>
      <c r="T1029" t="str">
        <f>IF(Table1[Steam_Consumed_t]&gt;$O$4383,"ABNORMAL","NORMAL")</f>
        <v>NORMAL</v>
      </c>
      <c r="U1029" t="str">
        <f>IF(Table1[Power_Consumed_kWh]&gt;$P$4383,"ABNORMAL","NORMAL")</f>
        <v>NORMAL</v>
      </c>
      <c r="V1029">
        <f>(Table1[[#This Row],[Target_Production_t]]/8)*Table1[[#This Row],[Downtime_hr]]</f>
        <v>1.4752125</v>
      </c>
    </row>
    <row r="1030" spans="1:22" x14ac:dyDescent="0.25">
      <c r="A1030" s="1">
        <v>45743</v>
      </c>
      <c r="B1030" s="1" t="str">
        <f>TEXT(Table1[[#This Row],[Date]],"mm")</f>
        <v>03</v>
      </c>
      <c r="C1030" t="s">
        <v>22</v>
      </c>
      <c r="D1030" t="s">
        <v>19</v>
      </c>
      <c r="E1030">
        <v>35.770000000000003</v>
      </c>
      <c r="F1030">
        <v>7.76</v>
      </c>
      <c r="G1030">
        <v>0.24</v>
      </c>
      <c r="H1030">
        <v>32.6</v>
      </c>
      <c r="I1030">
        <v>31.61</v>
      </c>
      <c r="J1030">
        <v>0.99</v>
      </c>
      <c r="K1030">
        <v>96.97</v>
      </c>
      <c r="L1030">
        <v>97</v>
      </c>
      <c r="M1030">
        <v>97.77</v>
      </c>
      <c r="N1030">
        <v>91.97</v>
      </c>
      <c r="O1030">
        <v>35.4</v>
      </c>
      <c r="P1030">
        <v>3146.7</v>
      </c>
      <c r="Q1030" s="42">
        <f>Table1[[#This Row],[Steam_Consumed_t]]/Table1[[#This Row],[Production_t]]</f>
        <v>1.0858895705521472</v>
      </c>
      <c r="R1030" s="37">
        <f>Table1[[#This Row],[Power_Consumed_kWh]]/Table1[[#This Row],[Production_t]]</f>
        <v>96.524539877300597</v>
      </c>
      <c r="S1030" t="str">
        <f>IF(Table1[[#This Row],[Quality_pct]]&lt;96,"Below Spec","Ok")</f>
        <v>Ok</v>
      </c>
      <c r="T1030" t="str">
        <f>IF(Table1[Steam_Consumed_t]&gt;$O$4383,"ABNORMAL","NORMAL")</f>
        <v>NORMAL</v>
      </c>
      <c r="U1030" t="str">
        <f>IF(Table1[Power_Consumed_kWh]&gt;$P$4383,"ABNORMAL","NORMAL")</f>
        <v>NORMAL</v>
      </c>
      <c r="V1030">
        <f>(Table1[[#This Row],[Target_Production_t]]/8)*Table1[[#This Row],[Downtime_hr]]</f>
        <v>1.0731000000000002</v>
      </c>
    </row>
    <row r="1031" spans="1:22" x14ac:dyDescent="0.25">
      <c r="A1031" s="1">
        <v>45743</v>
      </c>
      <c r="B1031" s="1" t="str">
        <f>TEXT(Table1[[#This Row],[Date]],"mm")</f>
        <v>03</v>
      </c>
      <c r="C1031" t="s">
        <v>21</v>
      </c>
      <c r="D1031" t="s">
        <v>19</v>
      </c>
      <c r="E1031">
        <v>37.75</v>
      </c>
      <c r="F1031">
        <v>7.8</v>
      </c>
      <c r="G1031">
        <v>0.2</v>
      </c>
      <c r="H1031">
        <v>36.07</v>
      </c>
      <c r="I1031">
        <v>35.42</v>
      </c>
      <c r="J1031">
        <v>0.65</v>
      </c>
      <c r="K1031">
        <v>98.19</v>
      </c>
      <c r="L1031">
        <v>97.5</v>
      </c>
      <c r="M1031">
        <v>88.91</v>
      </c>
      <c r="N1031">
        <v>85.11</v>
      </c>
      <c r="O1031">
        <v>51.24</v>
      </c>
      <c r="P1031">
        <v>4222.58</v>
      </c>
      <c r="Q1031" s="42">
        <f>Table1[[#This Row],[Steam_Consumed_t]]/Table1[[#This Row],[Production_t]]</f>
        <v>1.4205711117271971</v>
      </c>
      <c r="R1031" s="37">
        <f>Table1[[#This Row],[Power_Consumed_kWh]]/Table1[[#This Row],[Production_t]]</f>
        <v>117.06626004990297</v>
      </c>
      <c r="S1031" t="str">
        <f>IF(Table1[[#This Row],[Quality_pct]]&lt;96,"Below Spec","Ok")</f>
        <v>Ok</v>
      </c>
      <c r="T1031" t="str">
        <f>IF(Table1[Steam_Consumed_t]&gt;$O$4383,"ABNORMAL","NORMAL")</f>
        <v>NORMAL</v>
      </c>
      <c r="U1031" t="str">
        <f>IF(Table1[Power_Consumed_kWh]&gt;$P$4383,"ABNORMAL","NORMAL")</f>
        <v>ABNORMAL</v>
      </c>
      <c r="V1031">
        <f>(Table1[[#This Row],[Target_Production_t]]/8)*Table1[[#This Row],[Downtime_hr]]</f>
        <v>0.94375000000000009</v>
      </c>
    </row>
    <row r="1032" spans="1:22" x14ac:dyDescent="0.25">
      <c r="A1032" s="1">
        <v>45743</v>
      </c>
      <c r="B1032" s="1" t="str">
        <f>TEXT(Table1[[#This Row],[Date]],"mm")</f>
        <v>03</v>
      </c>
      <c r="C1032" t="s">
        <v>21</v>
      </c>
      <c r="D1032" t="s">
        <v>18</v>
      </c>
      <c r="E1032">
        <v>38.33</v>
      </c>
      <c r="F1032">
        <v>7.86</v>
      </c>
      <c r="G1032">
        <v>0.14000000000000001</v>
      </c>
      <c r="H1032">
        <v>39.01</v>
      </c>
      <c r="I1032">
        <v>38.869999999999997</v>
      </c>
      <c r="J1032">
        <v>0.14000000000000001</v>
      </c>
      <c r="K1032">
        <v>99.64</v>
      </c>
      <c r="L1032">
        <v>98.25</v>
      </c>
      <c r="M1032">
        <v>94.66</v>
      </c>
      <c r="N1032">
        <v>92.67</v>
      </c>
      <c r="O1032">
        <v>57.3</v>
      </c>
      <c r="P1032">
        <v>4513.75</v>
      </c>
      <c r="Q1032" s="42">
        <f>Table1[[#This Row],[Steam_Consumed_t]]/Table1[[#This Row],[Production_t]]</f>
        <v>1.4688541399641117</v>
      </c>
      <c r="R1032" s="37">
        <f>Table1[[#This Row],[Power_Consumed_kWh]]/Table1[[#This Row],[Production_t]]</f>
        <v>115.70751089464241</v>
      </c>
      <c r="S1032" t="str">
        <f>IF(Table1[[#This Row],[Quality_pct]]&lt;96,"Below Spec","Ok")</f>
        <v>Ok</v>
      </c>
      <c r="T1032" t="str">
        <f>IF(Table1[Steam_Consumed_t]&gt;$O$4383,"ABNORMAL","NORMAL")</f>
        <v>ABNORMAL</v>
      </c>
      <c r="U1032" t="str">
        <f>IF(Table1[Power_Consumed_kWh]&gt;$P$4383,"ABNORMAL","NORMAL")</f>
        <v>ABNORMAL</v>
      </c>
      <c r="V1032">
        <f>(Table1[[#This Row],[Target_Production_t]]/8)*Table1[[#This Row],[Downtime_hr]]</f>
        <v>0.67077500000000001</v>
      </c>
    </row>
    <row r="1033" spans="1:22" x14ac:dyDescent="0.25">
      <c r="A1033" s="1">
        <v>45743</v>
      </c>
      <c r="B1033" s="1" t="str">
        <f>TEXT(Table1[[#This Row],[Date]],"mm")</f>
        <v>03</v>
      </c>
      <c r="C1033" t="s">
        <v>17</v>
      </c>
      <c r="D1033" t="s">
        <v>18</v>
      </c>
      <c r="E1033">
        <v>42.36</v>
      </c>
      <c r="F1033">
        <v>7.87</v>
      </c>
      <c r="G1033">
        <v>0.13</v>
      </c>
      <c r="H1033">
        <v>39.270000000000003</v>
      </c>
      <c r="I1033">
        <v>38.72</v>
      </c>
      <c r="J1033">
        <v>0.55000000000000004</v>
      </c>
      <c r="K1033">
        <v>98.6</v>
      </c>
      <c r="L1033">
        <v>98.38</v>
      </c>
      <c r="M1033">
        <v>101.3</v>
      </c>
      <c r="N1033">
        <v>98.26</v>
      </c>
      <c r="O1033">
        <v>35.01</v>
      </c>
      <c r="P1033">
        <v>3231.62</v>
      </c>
      <c r="Q1033" s="42">
        <f>Table1[[#This Row],[Steam_Consumed_t]]/Table1[[#This Row],[Production_t]]</f>
        <v>0.89152024446142086</v>
      </c>
      <c r="R1033" s="37">
        <f>Table1[[#This Row],[Power_Consumed_kWh]]/Table1[[#This Row],[Production_t]]</f>
        <v>82.292335115864518</v>
      </c>
      <c r="S1033" t="str">
        <f>IF(Table1[[#This Row],[Quality_pct]]&lt;96,"Below Spec","Ok")</f>
        <v>Ok</v>
      </c>
      <c r="T1033" t="str">
        <f>IF(Table1[Steam_Consumed_t]&gt;$O$4383,"ABNORMAL","NORMAL")</f>
        <v>NORMAL</v>
      </c>
      <c r="U1033" t="str">
        <f>IF(Table1[Power_Consumed_kWh]&gt;$P$4383,"ABNORMAL","NORMAL")</f>
        <v>NORMAL</v>
      </c>
      <c r="V1033">
        <f>(Table1[[#This Row],[Target_Production_t]]/8)*Table1[[#This Row],[Downtime_hr]]</f>
        <v>0.68835000000000002</v>
      </c>
    </row>
    <row r="1034" spans="1:22" x14ac:dyDescent="0.25">
      <c r="A1034" s="1">
        <v>45744</v>
      </c>
      <c r="B1034" s="1" t="str">
        <f>TEXT(Table1[[#This Row],[Date]],"mm")</f>
        <v>03</v>
      </c>
      <c r="C1034" t="s">
        <v>22</v>
      </c>
      <c r="D1034" t="s">
        <v>18</v>
      </c>
      <c r="E1034">
        <v>37.47</v>
      </c>
      <c r="F1034">
        <v>6.47</v>
      </c>
      <c r="G1034">
        <v>1.53</v>
      </c>
      <c r="H1034">
        <v>28.48</v>
      </c>
      <c r="I1034">
        <v>27.43</v>
      </c>
      <c r="J1034">
        <v>1.06</v>
      </c>
      <c r="K1034">
        <v>96.29</v>
      </c>
      <c r="L1034">
        <v>80.88</v>
      </c>
      <c r="M1034">
        <v>98.67</v>
      </c>
      <c r="N1034">
        <v>76.84</v>
      </c>
      <c r="O1034">
        <v>32.58</v>
      </c>
      <c r="P1034">
        <v>2689.38</v>
      </c>
      <c r="Q1034" s="42">
        <f>Table1[[#This Row],[Steam_Consumed_t]]/Table1[[#This Row],[Production_t]]</f>
        <v>1.1439606741573034</v>
      </c>
      <c r="R1034" s="37">
        <f>Table1[[#This Row],[Power_Consumed_kWh]]/Table1[[#This Row],[Production_t]]</f>
        <v>94.430477528089895</v>
      </c>
      <c r="S1034" t="str">
        <f>IF(Table1[[#This Row],[Quality_pct]]&lt;96,"Below Spec","Ok")</f>
        <v>Ok</v>
      </c>
      <c r="T1034" t="str">
        <f>IF(Table1[Steam_Consumed_t]&gt;$O$4383,"ABNORMAL","NORMAL")</f>
        <v>NORMAL</v>
      </c>
      <c r="U1034" t="str">
        <f>IF(Table1[Power_Consumed_kWh]&gt;$P$4383,"ABNORMAL","NORMAL")</f>
        <v>NORMAL</v>
      </c>
      <c r="V1034">
        <f>(Table1[[#This Row],[Target_Production_t]]/8)*Table1[[#This Row],[Downtime_hr]]</f>
        <v>7.1661374999999996</v>
      </c>
    </row>
    <row r="1035" spans="1:22" x14ac:dyDescent="0.25">
      <c r="A1035" s="1">
        <v>45744</v>
      </c>
      <c r="B1035" s="1" t="str">
        <f>TEXT(Table1[[#This Row],[Date]],"mm")</f>
        <v>03</v>
      </c>
      <c r="C1035" t="s">
        <v>17</v>
      </c>
      <c r="D1035" t="s">
        <v>20</v>
      </c>
      <c r="E1035">
        <v>41.75</v>
      </c>
      <c r="F1035">
        <v>7.03</v>
      </c>
      <c r="G1035">
        <v>0.97</v>
      </c>
      <c r="H1035">
        <v>35.08</v>
      </c>
      <c r="I1035">
        <v>34.950000000000003</v>
      </c>
      <c r="J1035">
        <v>0.13</v>
      </c>
      <c r="K1035">
        <v>99.63</v>
      </c>
      <c r="L1035">
        <v>87.88</v>
      </c>
      <c r="M1035">
        <v>94.67</v>
      </c>
      <c r="N1035">
        <v>82.89</v>
      </c>
      <c r="O1035">
        <v>30.9</v>
      </c>
      <c r="P1035">
        <v>2831.07</v>
      </c>
      <c r="Q1035" s="42">
        <f>Table1[[#This Row],[Steam_Consumed_t]]/Table1[[#This Row],[Production_t]]</f>
        <v>0.88084378563283927</v>
      </c>
      <c r="R1035" s="37">
        <f>Table1[[#This Row],[Power_Consumed_kWh]]/Table1[[#This Row],[Production_t]]</f>
        <v>80.7032497149373</v>
      </c>
      <c r="S1035" t="str">
        <f>IF(Table1[[#This Row],[Quality_pct]]&lt;96,"Below Spec","Ok")</f>
        <v>Ok</v>
      </c>
      <c r="T1035" t="str">
        <f>IF(Table1[Steam_Consumed_t]&gt;$O$4383,"ABNORMAL","NORMAL")</f>
        <v>NORMAL</v>
      </c>
      <c r="U1035" t="str">
        <f>IF(Table1[Power_Consumed_kWh]&gt;$P$4383,"ABNORMAL","NORMAL")</f>
        <v>NORMAL</v>
      </c>
      <c r="V1035">
        <f>(Table1[[#This Row],[Target_Production_t]]/8)*Table1[[#This Row],[Downtime_hr]]</f>
        <v>5.0621875000000003</v>
      </c>
    </row>
    <row r="1036" spans="1:22" x14ac:dyDescent="0.25">
      <c r="A1036" s="1">
        <v>45744</v>
      </c>
      <c r="B1036" s="1" t="str">
        <f>TEXT(Table1[[#This Row],[Date]],"mm")</f>
        <v>03</v>
      </c>
      <c r="C1036" t="s">
        <v>23</v>
      </c>
      <c r="D1036" t="s">
        <v>20</v>
      </c>
      <c r="E1036">
        <v>43.73</v>
      </c>
      <c r="F1036">
        <v>7.17</v>
      </c>
      <c r="G1036">
        <v>0.83</v>
      </c>
      <c r="H1036">
        <v>38.159999999999997</v>
      </c>
      <c r="I1036">
        <v>38.130000000000003</v>
      </c>
      <c r="J1036">
        <v>0.03</v>
      </c>
      <c r="K1036">
        <v>99.92</v>
      </c>
      <c r="L1036">
        <v>89.62</v>
      </c>
      <c r="M1036">
        <v>94.4</v>
      </c>
      <c r="N1036">
        <v>84.54</v>
      </c>
      <c r="O1036">
        <v>4.79</v>
      </c>
      <c r="P1036">
        <v>1506.99</v>
      </c>
      <c r="Q1036" s="42">
        <f>Table1[[#This Row],[Steam_Consumed_t]]/Table1[[#This Row],[Production_t]]</f>
        <v>0.12552410901467506</v>
      </c>
      <c r="R1036" s="37">
        <f>Table1[[#This Row],[Power_Consumed_kWh]]/Table1[[#This Row],[Production_t]]</f>
        <v>39.491352201257868</v>
      </c>
      <c r="S1036" t="str">
        <f>IF(Table1[[#This Row],[Quality_pct]]&lt;96,"Below Spec","Ok")</f>
        <v>Ok</v>
      </c>
      <c r="T1036" t="str">
        <f>IF(Table1[Steam_Consumed_t]&gt;$O$4383,"ABNORMAL","NORMAL")</f>
        <v>NORMAL</v>
      </c>
      <c r="U1036" t="str">
        <f>IF(Table1[Power_Consumed_kWh]&gt;$P$4383,"ABNORMAL","NORMAL")</f>
        <v>NORMAL</v>
      </c>
      <c r="V1036">
        <f>(Table1[[#This Row],[Target_Production_t]]/8)*Table1[[#This Row],[Downtime_hr]]</f>
        <v>4.5369874999999995</v>
      </c>
    </row>
    <row r="1037" spans="1:22" x14ac:dyDescent="0.25">
      <c r="A1037" s="1">
        <v>45744</v>
      </c>
      <c r="B1037" s="1" t="str">
        <f>TEXT(Table1[[#This Row],[Date]],"mm")</f>
        <v>03</v>
      </c>
      <c r="C1037" t="s">
        <v>21</v>
      </c>
      <c r="D1037" t="s">
        <v>19</v>
      </c>
      <c r="E1037">
        <v>38.96</v>
      </c>
      <c r="F1037">
        <v>7.2</v>
      </c>
      <c r="G1037">
        <v>0.8</v>
      </c>
      <c r="H1037">
        <v>29.95</v>
      </c>
      <c r="I1037">
        <v>29.44</v>
      </c>
      <c r="J1037">
        <v>0.51</v>
      </c>
      <c r="K1037">
        <v>98.29</v>
      </c>
      <c r="L1037">
        <v>90</v>
      </c>
      <c r="M1037">
        <v>93.49</v>
      </c>
      <c r="N1037">
        <v>82.7</v>
      </c>
      <c r="O1037">
        <v>43.7</v>
      </c>
      <c r="P1037">
        <v>3449.03</v>
      </c>
      <c r="Q1037" s="42">
        <f>Table1[[#This Row],[Steam_Consumed_t]]/Table1[[#This Row],[Production_t]]</f>
        <v>1.4590984974958265</v>
      </c>
      <c r="R1037" s="37">
        <f>Table1[[#This Row],[Power_Consumed_kWh]]/Table1[[#This Row],[Production_t]]</f>
        <v>115.15959933222038</v>
      </c>
      <c r="S1037" t="str">
        <f>IF(Table1[[#This Row],[Quality_pct]]&lt;96,"Below Spec","Ok")</f>
        <v>Ok</v>
      </c>
      <c r="T1037" t="str">
        <f>IF(Table1[Steam_Consumed_t]&gt;$O$4383,"ABNORMAL","NORMAL")</f>
        <v>NORMAL</v>
      </c>
      <c r="U1037" t="str">
        <f>IF(Table1[Power_Consumed_kWh]&gt;$P$4383,"ABNORMAL","NORMAL")</f>
        <v>NORMAL</v>
      </c>
      <c r="V1037">
        <f>(Table1[[#This Row],[Target_Production_t]]/8)*Table1[[#This Row],[Downtime_hr]]</f>
        <v>3.8960000000000004</v>
      </c>
    </row>
    <row r="1038" spans="1:22" x14ac:dyDescent="0.25">
      <c r="A1038" s="1">
        <v>45744</v>
      </c>
      <c r="B1038" s="1" t="str">
        <f>TEXT(Table1[[#This Row],[Date]],"mm")</f>
        <v>03</v>
      </c>
      <c r="C1038" t="s">
        <v>17</v>
      </c>
      <c r="D1038" t="s">
        <v>19</v>
      </c>
      <c r="E1038">
        <v>43.06</v>
      </c>
      <c r="F1038">
        <v>7.32</v>
      </c>
      <c r="G1038">
        <v>0.68</v>
      </c>
      <c r="H1038">
        <v>39.450000000000003</v>
      </c>
      <c r="I1038">
        <v>38.33</v>
      </c>
      <c r="J1038">
        <v>1.1100000000000001</v>
      </c>
      <c r="K1038">
        <v>97.18</v>
      </c>
      <c r="L1038">
        <v>91.5</v>
      </c>
      <c r="M1038">
        <v>97.69</v>
      </c>
      <c r="N1038">
        <v>86.87</v>
      </c>
      <c r="O1038">
        <v>33.69</v>
      </c>
      <c r="P1038">
        <v>3252.81</v>
      </c>
      <c r="Q1038" s="42">
        <f>Table1[[#This Row],[Steam_Consumed_t]]/Table1[[#This Row],[Production_t]]</f>
        <v>0.85399239543726224</v>
      </c>
      <c r="R1038" s="37">
        <f>Table1[[#This Row],[Power_Consumed_kWh]]/Table1[[#This Row],[Production_t]]</f>
        <v>82.453992395437254</v>
      </c>
      <c r="S1038" t="str">
        <f>IF(Table1[[#This Row],[Quality_pct]]&lt;96,"Below Spec","Ok")</f>
        <v>Ok</v>
      </c>
      <c r="T1038" t="str">
        <f>IF(Table1[Steam_Consumed_t]&gt;$O$4383,"ABNORMAL","NORMAL")</f>
        <v>NORMAL</v>
      </c>
      <c r="U1038" t="str">
        <f>IF(Table1[Power_Consumed_kWh]&gt;$P$4383,"ABNORMAL","NORMAL")</f>
        <v>NORMAL</v>
      </c>
      <c r="V1038">
        <f>(Table1[[#This Row],[Target_Production_t]]/8)*Table1[[#This Row],[Downtime_hr]]</f>
        <v>3.6601000000000004</v>
      </c>
    </row>
    <row r="1039" spans="1:22" x14ac:dyDescent="0.25">
      <c r="A1039" s="1">
        <v>45744</v>
      </c>
      <c r="B1039" s="1" t="str">
        <f>TEXT(Table1[[#This Row],[Date]],"mm")</f>
        <v>03</v>
      </c>
      <c r="C1039" t="s">
        <v>23</v>
      </c>
      <c r="D1039" t="s">
        <v>19</v>
      </c>
      <c r="E1039">
        <v>45.11</v>
      </c>
      <c r="F1039">
        <v>7.32</v>
      </c>
      <c r="G1039">
        <v>0.68</v>
      </c>
      <c r="H1039">
        <v>37.33</v>
      </c>
      <c r="I1039">
        <v>36.61</v>
      </c>
      <c r="J1039">
        <v>0.72</v>
      </c>
      <c r="K1039">
        <v>98.08</v>
      </c>
      <c r="L1039">
        <v>91.5</v>
      </c>
      <c r="M1039">
        <v>96.44</v>
      </c>
      <c r="N1039">
        <v>86.55</v>
      </c>
      <c r="O1039">
        <v>3.73</v>
      </c>
      <c r="P1039">
        <v>1570.05</v>
      </c>
      <c r="Q1039" s="42">
        <f>Table1[[#This Row],[Steam_Consumed_t]]/Table1[[#This Row],[Production_t]]</f>
        <v>9.991963568175731E-2</v>
      </c>
      <c r="R1039" s="37">
        <f>Table1[[#This Row],[Power_Consumed_kWh]]/Table1[[#This Row],[Production_t]]</f>
        <v>42.05866595231717</v>
      </c>
      <c r="S1039" t="str">
        <f>IF(Table1[[#This Row],[Quality_pct]]&lt;96,"Below Spec","Ok")</f>
        <v>Ok</v>
      </c>
      <c r="T1039" t="str">
        <f>IF(Table1[Steam_Consumed_t]&gt;$O$4383,"ABNORMAL","NORMAL")</f>
        <v>NORMAL</v>
      </c>
      <c r="U1039" t="str">
        <f>IF(Table1[Power_Consumed_kWh]&gt;$P$4383,"ABNORMAL","NORMAL")</f>
        <v>NORMAL</v>
      </c>
      <c r="V1039">
        <f>(Table1[[#This Row],[Target_Production_t]]/8)*Table1[[#This Row],[Downtime_hr]]</f>
        <v>3.8343500000000001</v>
      </c>
    </row>
    <row r="1040" spans="1:22" x14ac:dyDescent="0.25">
      <c r="A1040" s="1">
        <v>45744</v>
      </c>
      <c r="B1040" s="1" t="str">
        <f>TEXT(Table1[[#This Row],[Date]],"mm")</f>
        <v>03</v>
      </c>
      <c r="C1040" t="s">
        <v>17</v>
      </c>
      <c r="D1040" t="s">
        <v>18</v>
      </c>
      <c r="E1040">
        <v>43.71</v>
      </c>
      <c r="F1040">
        <v>7.42</v>
      </c>
      <c r="G1040">
        <v>0.57999999999999996</v>
      </c>
      <c r="H1040">
        <v>41.27</v>
      </c>
      <c r="I1040">
        <v>40.26</v>
      </c>
      <c r="J1040">
        <v>1.02</v>
      </c>
      <c r="K1040">
        <v>97.54</v>
      </c>
      <c r="L1040">
        <v>92.75</v>
      </c>
      <c r="M1040">
        <v>98.74</v>
      </c>
      <c r="N1040">
        <v>89.33</v>
      </c>
      <c r="O1040">
        <v>34.86</v>
      </c>
      <c r="P1040">
        <v>3492.76</v>
      </c>
      <c r="Q1040" s="42">
        <f>Table1[[#This Row],[Steam_Consumed_t]]/Table1[[#This Row],[Production_t]]</f>
        <v>0.84468136661012838</v>
      </c>
      <c r="R1040" s="37">
        <f>Table1[[#This Row],[Power_Consumed_kWh]]/Table1[[#This Row],[Production_t]]</f>
        <v>84.631936031015258</v>
      </c>
      <c r="S1040" t="str">
        <f>IF(Table1[[#This Row],[Quality_pct]]&lt;96,"Below Spec","Ok")</f>
        <v>Ok</v>
      </c>
      <c r="T1040" t="str">
        <f>IF(Table1[Steam_Consumed_t]&gt;$O$4383,"ABNORMAL","NORMAL")</f>
        <v>NORMAL</v>
      </c>
      <c r="U1040" t="str">
        <f>IF(Table1[Power_Consumed_kWh]&gt;$P$4383,"ABNORMAL","NORMAL")</f>
        <v>NORMAL</v>
      </c>
      <c r="V1040">
        <f>(Table1[[#This Row],[Target_Production_t]]/8)*Table1[[#This Row],[Downtime_hr]]</f>
        <v>3.1689749999999997</v>
      </c>
    </row>
    <row r="1041" spans="1:22" x14ac:dyDescent="0.25">
      <c r="A1041" s="1">
        <v>45744</v>
      </c>
      <c r="B1041" s="1" t="str">
        <f>TEXT(Table1[[#This Row],[Date]],"mm")</f>
        <v>03</v>
      </c>
      <c r="C1041" t="s">
        <v>21</v>
      </c>
      <c r="D1041" t="s">
        <v>20</v>
      </c>
      <c r="E1041">
        <v>37.770000000000003</v>
      </c>
      <c r="F1041">
        <v>7.44</v>
      </c>
      <c r="G1041">
        <v>0.56000000000000005</v>
      </c>
      <c r="H1041">
        <v>33.31</v>
      </c>
      <c r="I1041">
        <v>33.130000000000003</v>
      </c>
      <c r="J1041">
        <v>0.18</v>
      </c>
      <c r="K1041">
        <v>99.45</v>
      </c>
      <c r="L1041">
        <v>93</v>
      </c>
      <c r="M1041">
        <v>94.57</v>
      </c>
      <c r="N1041">
        <v>87.47</v>
      </c>
      <c r="O1041">
        <v>49.41</v>
      </c>
      <c r="P1041">
        <v>3844.31</v>
      </c>
      <c r="Q1041" s="42">
        <f>Table1[[#This Row],[Steam_Consumed_t]]/Table1[[#This Row],[Production_t]]</f>
        <v>1.4833383368357849</v>
      </c>
      <c r="R1041" s="37">
        <f>Table1[[#This Row],[Power_Consumed_kWh]]/Table1[[#This Row],[Production_t]]</f>
        <v>115.41008706094264</v>
      </c>
      <c r="S1041" t="str">
        <f>IF(Table1[[#This Row],[Quality_pct]]&lt;96,"Below Spec","Ok")</f>
        <v>Ok</v>
      </c>
      <c r="T1041" t="str">
        <f>IF(Table1[Steam_Consumed_t]&gt;$O$4383,"ABNORMAL","NORMAL")</f>
        <v>NORMAL</v>
      </c>
      <c r="U1041" t="str">
        <f>IF(Table1[Power_Consumed_kWh]&gt;$P$4383,"ABNORMAL","NORMAL")</f>
        <v>NORMAL</v>
      </c>
      <c r="V1041">
        <f>(Table1[[#This Row],[Target_Production_t]]/8)*Table1[[#This Row],[Downtime_hr]]</f>
        <v>2.6439000000000004</v>
      </c>
    </row>
    <row r="1042" spans="1:22" x14ac:dyDescent="0.25">
      <c r="A1042" s="1">
        <v>45744</v>
      </c>
      <c r="B1042" s="1" t="str">
        <f>TEXT(Table1[[#This Row],[Date]],"mm")</f>
        <v>03</v>
      </c>
      <c r="C1042" t="s">
        <v>23</v>
      </c>
      <c r="D1042" t="s">
        <v>18</v>
      </c>
      <c r="E1042">
        <v>45.79</v>
      </c>
      <c r="F1042">
        <v>7.45</v>
      </c>
      <c r="G1042">
        <v>0.55000000000000004</v>
      </c>
      <c r="H1042">
        <v>43.67</v>
      </c>
      <c r="I1042">
        <v>42.89</v>
      </c>
      <c r="J1042">
        <v>0.78</v>
      </c>
      <c r="K1042">
        <v>98.21</v>
      </c>
      <c r="L1042">
        <v>93.12</v>
      </c>
      <c r="M1042">
        <v>95.17</v>
      </c>
      <c r="N1042">
        <v>87.04</v>
      </c>
      <c r="O1042">
        <v>7.2</v>
      </c>
      <c r="P1042">
        <v>1968.28</v>
      </c>
      <c r="Q1042" s="42">
        <f>Table1[[#This Row],[Steam_Consumed_t]]/Table1[[#This Row],[Production_t]]</f>
        <v>0.16487291046485</v>
      </c>
      <c r="R1042" s="37">
        <f>Table1[[#This Row],[Power_Consumed_kWh]]/Table1[[#This Row],[Production_t]]</f>
        <v>45.071673918021524</v>
      </c>
      <c r="S1042" t="str">
        <f>IF(Table1[[#This Row],[Quality_pct]]&lt;96,"Below Spec","Ok")</f>
        <v>Ok</v>
      </c>
      <c r="T1042" t="str">
        <f>IF(Table1[Steam_Consumed_t]&gt;$O$4383,"ABNORMAL","NORMAL")</f>
        <v>NORMAL</v>
      </c>
      <c r="U1042" t="str">
        <f>IF(Table1[Power_Consumed_kWh]&gt;$P$4383,"ABNORMAL","NORMAL")</f>
        <v>NORMAL</v>
      </c>
      <c r="V1042">
        <f>(Table1[[#This Row],[Target_Production_t]]/8)*Table1[[#This Row],[Downtime_hr]]</f>
        <v>3.1480625</v>
      </c>
    </row>
    <row r="1043" spans="1:22" x14ac:dyDescent="0.25">
      <c r="A1043" s="1">
        <v>45744</v>
      </c>
      <c r="B1043" s="1" t="str">
        <f>TEXT(Table1[[#This Row],[Date]],"mm")</f>
        <v>03</v>
      </c>
      <c r="C1043" t="s">
        <v>21</v>
      </c>
      <c r="D1043" t="s">
        <v>18</v>
      </c>
      <c r="E1043">
        <v>39.549999999999997</v>
      </c>
      <c r="F1043">
        <v>7.58</v>
      </c>
      <c r="G1043">
        <v>0.42</v>
      </c>
      <c r="H1043">
        <v>35.799999999999997</v>
      </c>
      <c r="I1043">
        <v>35.03</v>
      </c>
      <c r="J1043">
        <v>0.77</v>
      </c>
      <c r="K1043">
        <v>97.85</v>
      </c>
      <c r="L1043">
        <v>94.75</v>
      </c>
      <c r="M1043">
        <v>91.87</v>
      </c>
      <c r="N1043">
        <v>85.18</v>
      </c>
      <c r="O1043">
        <v>51.47</v>
      </c>
      <c r="P1043">
        <v>4237.87</v>
      </c>
      <c r="Q1043" s="42">
        <f>Table1[[#This Row],[Steam_Consumed_t]]/Table1[[#This Row],[Production_t]]</f>
        <v>1.4377094972067039</v>
      </c>
      <c r="R1043" s="37">
        <f>Table1[[#This Row],[Power_Consumed_kWh]]/Table1[[#This Row],[Production_t]]</f>
        <v>118.37625698324022</v>
      </c>
      <c r="S1043" t="str">
        <f>IF(Table1[[#This Row],[Quality_pct]]&lt;96,"Below Spec","Ok")</f>
        <v>Ok</v>
      </c>
      <c r="T1043" t="str">
        <f>IF(Table1[Steam_Consumed_t]&gt;$O$4383,"ABNORMAL","NORMAL")</f>
        <v>NORMAL</v>
      </c>
      <c r="U1043" t="str">
        <f>IF(Table1[Power_Consumed_kWh]&gt;$P$4383,"ABNORMAL","NORMAL")</f>
        <v>ABNORMAL</v>
      </c>
      <c r="V1043">
        <f>(Table1[[#This Row],[Target_Production_t]]/8)*Table1[[#This Row],[Downtime_hr]]</f>
        <v>2.0763749999999996</v>
      </c>
    </row>
    <row r="1044" spans="1:22" x14ac:dyDescent="0.25">
      <c r="A1044" s="1">
        <v>45744</v>
      </c>
      <c r="B1044" s="1" t="str">
        <f>TEXT(Table1[[#This Row],[Date]],"mm")</f>
        <v>03</v>
      </c>
      <c r="C1044" t="s">
        <v>22</v>
      </c>
      <c r="D1044" t="s">
        <v>20</v>
      </c>
      <c r="E1044">
        <v>35.78</v>
      </c>
      <c r="F1044">
        <v>7.61</v>
      </c>
      <c r="G1044">
        <v>0.39</v>
      </c>
      <c r="H1044">
        <v>29.02</v>
      </c>
      <c r="I1044">
        <v>28.1</v>
      </c>
      <c r="J1044">
        <v>0.93</v>
      </c>
      <c r="K1044">
        <v>96.81</v>
      </c>
      <c r="L1044">
        <v>95.12</v>
      </c>
      <c r="M1044">
        <v>93.23</v>
      </c>
      <c r="N1044">
        <v>85.86</v>
      </c>
      <c r="O1044">
        <v>31.6</v>
      </c>
      <c r="P1044">
        <v>2803.51</v>
      </c>
      <c r="Q1044" s="42">
        <f>Table1[[#This Row],[Steam_Consumed_t]]/Table1[[#This Row],[Production_t]]</f>
        <v>1.0889042039972434</v>
      </c>
      <c r="R1044" s="37">
        <f>Table1[[#This Row],[Power_Consumed_kWh]]/Table1[[#This Row],[Production_t]]</f>
        <v>96.606133700895938</v>
      </c>
      <c r="S1044" t="str">
        <f>IF(Table1[[#This Row],[Quality_pct]]&lt;96,"Below Spec","Ok")</f>
        <v>Ok</v>
      </c>
      <c r="T1044" t="str">
        <f>IF(Table1[Steam_Consumed_t]&gt;$O$4383,"ABNORMAL","NORMAL")</f>
        <v>NORMAL</v>
      </c>
      <c r="U1044" t="str">
        <f>IF(Table1[Power_Consumed_kWh]&gt;$P$4383,"ABNORMAL","NORMAL")</f>
        <v>NORMAL</v>
      </c>
      <c r="V1044">
        <f>(Table1[[#This Row],[Target_Production_t]]/8)*Table1[[#This Row],[Downtime_hr]]</f>
        <v>1.744275</v>
      </c>
    </row>
    <row r="1045" spans="1:22" x14ac:dyDescent="0.25">
      <c r="A1045" s="1">
        <v>45744</v>
      </c>
      <c r="B1045" s="1" t="str">
        <f>TEXT(Table1[[#This Row],[Date]],"mm")</f>
        <v>03</v>
      </c>
      <c r="C1045" t="s">
        <v>22</v>
      </c>
      <c r="D1045" t="s">
        <v>19</v>
      </c>
      <c r="E1045">
        <v>36.909999999999997</v>
      </c>
      <c r="F1045">
        <v>7.95</v>
      </c>
      <c r="G1045">
        <v>0.05</v>
      </c>
      <c r="H1045">
        <v>36.36</v>
      </c>
      <c r="I1045">
        <v>35.630000000000003</v>
      </c>
      <c r="J1045">
        <v>0.73</v>
      </c>
      <c r="K1045">
        <v>97.99</v>
      </c>
      <c r="L1045">
        <v>99.38</v>
      </c>
      <c r="M1045">
        <v>94.78</v>
      </c>
      <c r="N1045">
        <v>92.3</v>
      </c>
      <c r="O1045">
        <v>41.13</v>
      </c>
      <c r="P1045">
        <v>3523.45</v>
      </c>
      <c r="Q1045" s="42">
        <f>Table1[[#This Row],[Steam_Consumed_t]]/Table1[[#This Row],[Production_t]]</f>
        <v>1.1311881188118813</v>
      </c>
      <c r="R1045" s="37">
        <f>Table1[[#This Row],[Power_Consumed_kWh]]/Table1[[#This Row],[Production_t]]</f>
        <v>96.904565456545654</v>
      </c>
      <c r="S1045" t="str">
        <f>IF(Table1[[#This Row],[Quality_pct]]&lt;96,"Below Spec","Ok")</f>
        <v>Ok</v>
      </c>
      <c r="T1045" t="str">
        <f>IF(Table1[Steam_Consumed_t]&gt;$O$4383,"ABNORMAL","NORMAL")</f>
        <v>NORMAL</v>
      </c>
      <c r="U1045" t="str">
        <f>IF(Table1[Power_Consumed_kWh]&gt;$P$4383,"ABNORMAL","NORMAL")</f>
        <v>NORMAL</v>
      </c>
      <c r="V1045">
        <f>(Table1[[#This Row],[Target_Production_t]]/8)*Table1[[#This Row],[Downtime_hr]]</f>
        <v>0.23068749999999999</v>
      </c>
    </row>
    <row r="1046" spans="1:22" x14ac:dyDescent="0.25">
      <c r="A1046" s="1">
        <v>45745</v>
      </c>
      <c r="B1046" s="1" t="str">
        <f>TEXT(Table1[[#This Row],[Date]],"mm")</f>
        <v>03</v>
      </c>
      <c r="C1046" t="s">
        <v>21</v>
      </c>
      <c r="D1046" t="s">
        <v>20</v>
      </c>
      <c r="E1046">
        <v>36.82</v>
      </c>
      <c r="F1046">
        <v>7.08</v>
      </c>
      <c r="G1046">
        <v>0.92</v>
      </c>
      <c r="H1046">
        <v>32.58</v>
      </c>
      <c r="I1046">
        <v>32.24</v>
      </c>
      <c r="J1046">
        <v>0.34</v>
      </c>
      <c r="K1046">
        <v>98.96</v>
      </c>
      <c r="L1046">
        <v>88.5</v>
      </c>
      <c r="M1046">
        <v>93.7</v>
      </c>
      <c r="N1046">
        <v>82.06</v>
      </c>
      <c r="O1046">
        <v>47.41</v>
      </c>
      <c r="P1046">
        <v>3890.3</v>
      </c>
      <c r="Q1046" s="42">
        <f>Table1[[#This Row],[Steam_Consumed_t]]/Table1[[#This Row],[Production_t]]</f>
        <v>1.4551872314303254</v>
      </c>
      <c r="R1046" s="37">
        <f>Table1[[#This Row],[Power_Consumed_kWh]]/Table1[[#This Row],[Production_t]]</f>
        <v>119.40761203192143</v>
      </c>
      <c r="S1046" t="str">
        <f>IF(Table1[[#This Row],[Quality_pct]]&lt;96,"Below Spec","Ok")</f>
        <v>Ok</v>
      </c>
      <c r="T1046" t="str">
        <f>IF(Table1[Steam_Consumed_t]&gt;$O$4383,"ABNORMAL","NORMAL")</f>
        <v>NORMAL</v>
      </c>
      <c r="U1046" t="str">
        <f>IF(Table1[Power_Consumed_kWh]&gt;$P$4383,"ABNORMAL","NORMAL")</f>
        <v>NORMAL</v>
      </c>
      <c r="V1046">
        <f>(Table1[[#This Row],[Target_Production_t]]/8)*Table1[[#This Row],[Downtime_hr]]</f>
        <v>4.2343000000000002</v>
      </c>
    </row>
    <row r="1047" spans="1:22" x14ac:dyDescent="0.25">
      <c r="A1047" s="1">
        <v>45745</v>
      </c>
      <c r="B1047" s="1" t="str">
        <f>TEXT(Table1[[#This Row],[Date]],"mm")</f>
        <v>03</v>
      </c>
      <c r="C1047" t="s">
        <v>22</v>
      </c>
      <c r="D1047" t="s">
        <v>20</v>
      </c>
      <c r="E1047">
        <v>34.880000000000003</v>
      </c>
      <c r="F1047">
        <v>7.23</v>
      </c>
      <c r="G1047">
        <v>0.77</v>
      </c>
      <c r="H1047">
        <v>29.45</v>
      </c>
      <c r="I1047">
        <v>28.56</v>
      </c>
      <c r="J1047">
        <v>0.88</v>
      </c>
      <c r="K1047">
        <v>97</v>
      </c>
      <c r="L1047">
        <v>90.38</v>
      </c>
      <c r="M1047">
        <v>93.25</v>
      </c>
      <c r="N1047">
        <v>81.75</v>
      </c>
      <c r="O1047">
        <v>31.77</v>
      </c>
      <c r="P1047">
        <v>2807.32</v>
      </c>
      <c r="Q1047" s="42">
        <f>Table1[[#This Row],[Steam_Consumed_t]]/Table1[[#This Row],[Production_t]]</f>
        <v>1.0787775891341256</v>
      </c>
      <c r="R1047" s="37">
        <f>Table1[[#This Row],[Power_Consumed_kWh]]/Table1[[#This Row],[Production_t]]</f>
        <v>95.324957555178273</v>
      </c>
      <c r="S1047" t="str">
        <f>IF(Table1[[#This Row],[Quality_pct]]&lt;96,"Below Spec","Ok")</f>
        <v>Ok</v>
      </c>
      <c r="T1047" t="str">
        <f>IF(Table1[Steam_Consumed_t]&gt;$O$4383,"ABNORMAL","NORMAL")</f>
        <v>NORMAL</v>
      </c>
      <c r="U1047" t="str">
        <f>IF(Table1[Power_Consumed_kWh]&gt;$P$4383,"ABNORMAL","NORMAL")</f>
        <v>NORMAL</v>
      </c>
      <c r="V1047">
        <f>(Table1[[#This Row],[Target_Production_t]]/8)*Table1[[#This Row],[Downtime_hr]]</f>
        <v>3.3572000000000002</v>
      </c>
    </row>
    <row r="1048" spans="1:22" x14ac:dyDescent="0.25">
      <c r="A1048" s="1">
        <v>45745</v>
      </c>
      <c r="B1048" s="1" t="str">
        <f>TEXT(Table1[[#This Row],[Date]],"mm")</f>
        <v>03</v>
      </c>
      <c r="C1048" t="s">
        <v>23</v>
      </c>
      <c r="D1048" t="s">
        <v>18</v>
      </c>
      <c r="E1048">
        <v>44.64</v>
      </c>
      <c r="F1048">
        <v>7.29</v>
      </c>
      <c r="G1048">
        <v>0.71</v>
      </c>
      <c r="H1048">
        <v>36.82</v>
      </c>
      <c r="I1048">
        <v>36.82</v>
      </c>
      <c r="J1048">
        <v>0</v>
      </c>
      <c r="K1048">
        <v>100</v>
      </c>
      <c r="L1048">
        <v>91.12</v>
      </c>
      <c r="M1048">
        <v>94.6</v>
      </c>
      <c r="N1048">
        <v>86.21</v>
      </c>
      <c r="O1048">
        <v>4.3899999999999997</v>
      </c>
      <c r="P1048">
        <v>1630.69</v>
      </c>
      <c r="Q1048" s="42">
        <f>Table1[[#This Row],[Steam_Consumed_t]]/Table1[[#This Row],[Production_t]]</f>
        <v>0.11922868006518196</v>
      </c>
      <c r="R1048" s="37">
        <f>Table1[[#This Row],[Power_Consumed_kWh]]/Table1[[#This Row],[Production_t]]</f>
        <v>44.288158609451386</v>
      </c>
      <c r="S1048" t="str">
        <f>IF(Table1[[#This Row],[Quality_pct]]&lt;96,"Below Spec","Ok")</f>
        <v>Ok</v>
      </c>
      <c r="T1048" t="str">
        <f>IF(Table1[Steam_Consumed_t]&gt;$O$4383,"ABNORMAL","NORMAL")</f>
        <v>NORMAL</v>
      </c>
      <c r="U1048" t="str">
        <f>IF(Table1[Power_Consumed_kWh]&gt;$P$4383,"ABNORMAL","NORMAL")</f>
        <v>NORMAL</v>
      </c>
      <c r="V1048">
        <f>(Table1[[#This Row],[Target_Production_t]]/8)*Table1[[#This Row],[Downtime_hr]]</f>
        <v>3.9617999999999998</v>
      </c>
    </row>
    <row r="1049" spans="1:22" x14ac:dyDescent="0.25">
      <c r="A1049" s="1">
        <v>45745</v>
      </c>
      <c r="B1049" s="1" t="str">
        <f>TEXT(Table1[[#This Row],[Date]],"mm")</f>
        <v>03</v>
      </c>
      <c r="C1049" t="s">
        <v>21</v>
      </c>
      <c r="D1049" t="s">
        <v>18</v>
      </c>
      <c r="E1049">
        <v>38.549999999999997</v>
      </c>
      <c r="F1049">
        <v>7.38</v>
      </c>
      <c r="G1049">
        <v>0.62</v>
      </c>
      <c r="H1049">
        <v>33.79</v>
      </c>
      <c r="I1049">
        <v>31.55</v>
      </c>
      <c r="J1049">
        <v>2.23</v>
      </c>
      <c r="K1049">
        <v>93.39</v>
      </c>
      <c r="L1049">
        <v>92.25</v>
      </c>
      <c r="M1049">
        <v>92.57</v>
      </c>
      <c r="N1049">
        <v>79.75</v>
      </c>
      <c r="O1049">
        <v>49.09</v>
      </c>
      <c r="P1049">
        <v>4072.28</v>
      </c>
      <c r="Q1049" s="42">
        <f>Table1[[#This Row],[Steam_Consumed_t]]/Table1[[#This Row],[Production_t]]</f>
        <v>1.4527966854098848</v>
      </c>
      <c r="R1049" s="37">
        <f>Table1[[#This Row],[Power_Consumed_kWh]]/Table1[[#This Row],[Production_t]]</f>
        <v>120.51731281444215</v>
      </c>
      <c r="S1049" t="str">
        <f>IF(Table1[[#This Row],[Quality_pct]]&lt;96,"Below Spec","Ok")</f>
        <v>Below Spec</v>
      </c>
      <c r="T1049" t="str">
        <f>IF(Table1[Steam_Consumed_t]&gt;$O$4383,"ABNORMAL","NORMAL")</f>
        <v>NORMAL</v>
      </c>
      <c r="U1049" t="str">
        <f>IF(Table1[Power_Consumed_kWh]&gt;$P$4383,"ABNORMAL","NORMAL")</f>
        <v>NORMAL</v>
      </c>
      <c r="V1049">
        <f>(Table1[[#This Row],[Target_Production_t]]/8)*Table1[[#This Row],[Downtime_hr]]</f>
        <v>2.987625</v>
      </c>
    </row>
    <row r="1050" spans="1:22" x14ac:dyDescent="0.25">
      <c r="A1050" s="1">
        <v>45745</v>
      </c>
      <c r="B1050" s="1" t="str">
        <f>TEXT(Table1[[#This Row],[Date]],"mm")</f>
        <v>03</v>
      </c>
      <c r="C1050" t="s">
        <v>22</v>
      </c>
      <c r="D1050" t="s">
        <v>19</v>
      </c>
      <c r="E1050">
        <v>35.979999999999997</v>
      </c>
      <c r="F1050">
        <v>7.42</v>
      </c>
      <c r="G1050">
        <v>0.57999999999999996</v>
      </c>
      <c r="H1050">
        <v>31.39</v>
      </c>
      <c r="I1050">
        <v>30.68</v>
      </c>
      <c r="J1050">
        <v>0.71</v>
      </c>
      <c r="K1050">
        <v>97.74</v>
      </c>
      <c r="L1050">
        <v>92.75</v>
      </c>
      <c r="M1050">
        <v>94.81</v>
      </c>
      <c r="N1050">
        <v>85.95</v>
      </c>
      <c r="O1050">
        <v>33.99</v>
      </c>
      <c r="P1050">
        <v>2867.28</v>
      </c>
      <c r="Q1050" s="42">
        <f>Table1[[#This Row],[Steam_Consumed_t]]/Table1[[#This Row],[Production_t]]</f>
        <v>1.0828289264096846</v>
      </c>
      <c r="R1050" s="37">
        <f>Table1[[#This Row],[Power_Consumed_kWh]]/Table1[[#This Row],[Production_t]]</f>
        <v>91.343740044600196</v>
      </c>
      <c r="S1050" t="str">
        <f>IF(Table1[[#This Row],[Quality_pct]]&lt;96,"Below Spec","Ok")</f>
        <v>Ok</v>
      </c>
      <c r="T1050" t="str">
        <f>IF(Table1[Steam_Consumed_t]&gt;$O$4383,"ABNORMAL","NORMAL")</f>
        <v>NORMAL</v>
      </c>
      <c r="U1050" t="str">
        <f>IF(Table1[Power_Consumed_kWh]&gt;$P$4383,"ABNORMAL","NORMAL")</f>
        <v>NORMAL</v>
      </c>
      <c r="V1050">
        <f>(Table1[[#This Row],[Target_Production_t]]/8)*Table1[[#This Row],[Downtime_hr]]</f>
        <v>2.6085499999999997</v>
      </c>
    </row>
    <row r="1051" spans="1:22" x14ac:dyDescent="0.25">
      <c r="A1051" s="1">
        <v>45745</v>
      </c>
      <c r="B1051" s="1" t="str">
        <f>TEXT(Table1[[#This Row],[Date]],"mm")</f>
        <v>03</v>
      </c>
      <c r="C1051" t="s">
        <v>21</v>
      </c>
      <c r="D1051" t="s">
        <v>19</v>
      </c>
      <c r="E1051">
        <v>37.979999999999997</v>
      </c>
      <c r="F1051">
        <v>7.45</v>
      </c>
      <c r="G1051">
        <v>0.55000000000000004</v>
      </c>
      <c r="H1051">
        <v>35.61</v>
      </c>
      <c r="I1051">
        <v>34.869999999999997</v>
      </c>
      <c r="J1051">
        <v>0.74</v>
      </c>
      <c r="K1051">
        <v>97.93</v>
      </c>
      <c r="L1051">
        <v>93.12</v>
      </c>
      <c r="M1051">
        <v>89.57</v>
      </c>
      <c r="N1051">
        <v>81.69</v>
      </c>
      <c r="O1051">
        <v>51.33</v>
      </c>
      <c r="P1051">
        <v>4165.9799999999996</v>
      </c>
      <c r="Q1051" s="42">
        <f>Table1[[#This Row],[Steam_Consumed_t]]/Table1[[#This Row],[Production_t]]</f>
        <v>1.4414490311710193</v>
      </c>
      <c r="R1051" s="37">
        <f>Table1[[#This Row],[Power_Consumed_kWh]]/Table1[[#This Row],[Production_t]]</f>
        <v>116.98904802021903</v>
      </c>
      <c r="S1051" t="str">
        <f>IF(Table1[[#This Row],[Quality_pct]]&lt;96,"Below Spec","Ok")</f>
        <v>Ok</v>
      </c>
      <c r="T1051" t="str">
        <f>IF(Table1[Steam_Consumed_t]&gt;$O$4383,"ABNORMAL","NORMAL")</f>
        <v>NORMAL</v>
      </c>
      <c r="U1051" t="str">
        <f>IF(Table1[Power_Consumed_kWh]&gt;$P$4383,"ABNORMAL","NORMAL")</f>
        <v>NORMAL</v>
      </c>
      <c r="V1051">
        <f>(Table1[[#This Row],[Target_Production_t]]/8)*Table1[[#This Row],[Downtime_hr]]</f>
        <v>2.6111249999999999</v>
      </c>
    </row>
    <row r="1052" spans="1:22" x14ac:dyDescent="0.25">
      <c r="A1052" s="1">
        <v>45745</v>
      </c>
      <c r="B1052" s="1" t="str">
        <f>TEXT(Table1[[#This Row],[Date]],"mm")</f>
        <v>03</v>
      </c>
      <c r="C1052" t="s">
        <v>22</v>
      </c>
      <c r="D1052" t="s">
        <v>18</v>
      </c>
      <c r="E1052">
        <v>36.53</v>
      </c>
      <c r="F1052">
        <v>7.57</v>
      </c>
      <c r="G1052">
        <v>0.43</v>
      </c>
      <c r="H1052">
        <v>32.020000000000003</v>
      </c>
      <c r="I1052">
        <v>30.95</v>
      </c>
      <c r="J1052">
        <v>1.07</v>
      </c>
      <c r="K1052">
        <v>96.67</v>
      </c>
      <c r="L1052">
        <v>94.62</v>
      </c>
      <c r="M1052">
        <v>98.25</v>
      </c>
      <c r="N1052">
        <v>89.87</v>
      </c>
      <c r="O1052">
        <v>33.590000000000003</v>
      </c>
      <c r="P1052">
        <v>3221.31</v>
      </c>
      <c r="Q1052" s="42">
        <f>Table1[[#This Row],[Steam_Consumed_t]]/Table1[[#This Row],[Production_t]]</f>
        <v>1.0490318550905684</v>
      </c>
      <c r="R1052" s="37">
        <f>Table1[[#This Row],[Power_Consumed_kWh]]/Table1[[#This Row],[Production_t]]</f>
        <v>100.60306058713303</v>
      </c>
      <c r="S1052" t="str">
        <f>IF(Table1[[#This Row],[Quality_pct]]&lt;96,"Below Spec","Ok")</f>
        <v>Ok</v>
      </c>
      <c r="T1052" t="str">
        <f>IF(Table1[Steam_Consumed_t]&gt;$O$4383,"ABNORMAL","NORMAL")</f>
        <v>NORMAL</v>
      </c>
      <c r="U1052" t="str">
        <f>IF(Table1[Power_Consumed_kWh]&gt;$P$4383,"ABNORMAL","NORMAL")</f>
        <v>NORMAL</v>
      </c>
      <c r="V1052">
        <f>(Table1[[#This Row],[Target_Production_t]]/8)*Table1[[#This Row],[Downtime_hr]]</f>
        <v>1.9634875000000001</v>
      </c>
    </row>
    <row r="1053" spans="1:22" x14ac:dyDescent="0.25">
      <c r="A1053" s="1">
        <v>45745</v>
      </c>
      <c r="B1053" s="1" t="str">
        <f>TEXT(Table1[[#This Row],[Date]],"mm")</f>
        <v>03</v>
      </c>
      <c r="C1053" t="s">
        <v>23</v>
      </c>
      <c r="D1053" t="s">
        <v>19</v>
      </c>
      <c r="E1053">
        <v>43.97</v>
      </c>
      <c r="F1053">
        <v>7.6</v>
      </c>
      <c r="G1053">
        <v>0.4</v>
      </c>
      <c r="H1053">
        <v>38.78</v>
      </c>
      <c r="I1053">
        <v>37.86</v>
      </c>
      <c r="J1053">
        <v>0.93</v>
      </c>
      <c r="K1053">
        <v>97.61</v>
      </c>
      <c r="L1053">
        <v>95</v>
      </c>
      <c r="M1053">
        <v>96.46</v>
      </c>
      <c r="N1053">
        <v>89.45</v>
      </c>
      <c r="O1053">
        <v>4.17</v>
      </c>
      <c r="P1053">
        <v>1578.41</v>
      </c>
      <c r="Q1053" s="42">
        <f>Table1[[#This Row],[Steam_Consumed_t]]/Table1[[#This Row],[Production_t]]</f>
        <v>0.1075296544610624</v>
      </c>
      <c r="R1053" s="37">
        <f>Table1[[#This Row],[Power_Consumed_kWh]]/Table1[[#This Row],[Production_t]]</f>
        <v>40.701650335224343</v>
      </c>
      <c r="S1053" t="str">
        <f>IF(Table1[[#This Row],[Quality_pct]]&lt;96,"Below Spec","Ok")</f>
        <v>Ok</v>
      </c>
      <c r="T1053" t="str">
        <f>IF(Table1[Steam_Consumed_t]&gt;$O$4383,"ABNORMAL","NORMAL")</f>
        <v>NORMAL</v>
      </c>
      <c r="U1053" t="str">
        <f>IF(Table1[Power_Consumed_kWh]&gt;$P$4383,"ABNORMAL","NORMAL")</f>
        <v>NORMAL</v>
      </c>
      <c r="V1053">
        <f>(Table1[[#This Row],[Target_Production_t]]/8)*Table1[[#This Row],[Downtime_hr]]</f>
        <v>2.1985000000000001</v>
      </c>
    </row>
    <row r="1054" spans="1:22" x14ac:dyDescent="0.25">
      <c r="A1054" s="1">
        <v>45745</v>
      </c>
      <c r="B1054" s="1" t="str">
        <f>TEXT(Table1[[#This Row],[Date]],"mm")</f>
        <v>03</v>
      </c>
      <c r="C1054" t="s">
        <v>23</v>
      </c>
      <c r="D1054" t="s">
        <v>20</v>
      </c>
      <c r="E1054">
        <v>42.63</v>
      </c>
      <c r="F1054">
        <v>7.62</v>
      </c>
      <c r="G1054">
        <v>0.38</v>
      </c>
      <c r="H1054">
        <v>39.99</v>
      </c>
      <c r="I1054">
        <v>39.369999999999997</v>
      </c>
      <c r="J1054">
        <v>0.62</v>
      </c>
      <c r="K1054">
        <v>98.45</v>
      </c>
      <c r="L1054">
        <v>95.25</v>
      </c>
      <c r="M1054">
        <v>94.5</v>
      </c>
      <c r="N1054">
        <v>88.62</v>
      </c>
      <c r="O1054">
        <v>2.92</v>
      </c>
      <c r="P1054">
        <v>1605.05</v>
      </c>
      <c r="Q1054" s="42">
        <f>Table1[[#This Row],[Steam_Consumed_t]]/Table1[[#This Row],[Production_t]]</f>
        <v>7.3018254563640902E-2</v>
      </c>
      <c r="R1054" s="37">
        <f>Table1[[#This Row],[Power_Consumed_kWh]]/Table1[[#This Row],[Production_t]]</f>
        <v>40.136284071017748</v>
      </c>
      <c r="S1054" t="str">
        <f>IF(Table1[[#This Row],[Quality_pct]]&lt;96,"Below Spec","Ok")</f>
        <v>Ok</v>
      </c>
      <c r="T1054" t="str">
        <f>IF(Table1[Steam_Consumed_t]&gt;$O$4383,"ABNORMAL","NORMAL")</f>
        <v>NORMAL</v>
      </c>
      <c r="U1054" t="str">
        <f>IF(Table1[Power_Consumed_kWh]&gt;$P$4383,"ABNORMAL","NORMAL")</f>
        <v>NORMAL</v>
      </c>
      <c r="V1054">
        <f>(Table1[[#This Row],[Target_Production_t]]/8)*Table1[[#This Row],[Downtime_hr]]</f>
        <v>2.0249250000000001</v>
      </c>
    </row>
    <row r="1055" spans="1:22" x14ac:dyDescent="0.25">
      <c r="A1055" s="1">
        <v>45745</v>
      </c>
      <c r="B1055" s="1" t="str">
        <f>TEXT(Table1[[#This Row],[Date]],"mm")</f>
        <v>03</v>
      </c>
      <c r="C1055" t="s">
        <v>17</v>
      </c>
      <c r="D1055" t="s">
        <v>18</v>
      </c>
      <c r="E1055">
        <v>42.61</v>
      </c>
      <c r="F1055">
        <v>7.8</v>
      </c>
      <c r="G1055">
        <v>0.2</v>
      </c>
      <c r="H1055">
        <v>42.03</v>
      </c>
      <c r="I1055">
        <v>40.28</v>
      </c>
      <c r="J1055">
        <v>1.75</v>
      </c>
      <c r="K1055">
        <v>95.84</v>
      </c>
      <c r="L1055">
        <v>97.5</v>
      </c>
      <c r="M1055">
        <v>96.1</v>
      </c>
      <c r="N1055">
        <v>89.8</v>
      </c>
      <c r="O1055">
        <v>34.56</v>
      </c>
      <c r="P1055">
        <v>3390.06</v>
      </c>
      <c r="Q1055" s="42">
        <f>Table1[[#This Row],[Steam_Consumed_t]]/Table1[[#This Row],[Production_t]]</f>
        <v>0.82226980728051391</v>
      </c>
      <c r="R1055" s="37">
        <f>Table1[[#This Row],[Power_Consumed_kWh]]/Table1[[#This Row],[Production_t]]</f>
        <v>80.658101356174157</v>
      </c>
      <c r="S1055" t="str">
        <f>IF(Table1[[#This Row],[Quality_pct]]&lt;96,"Below Spec","Ok")</f>
        <v>Below Spec</v>
      </c>
      <c r="T1055" t="str">
        <f>IF(Table1[Steam_Consumed_t]&gt;$O$4383,"ABNORMAL","NORMAL")</f>
        <v>NORMAL</v>
      </c>
      <c r="U1055" t="str">
        <f>IF(Table1[Power_Consumed_kWh]&gt;$P$4383,"ABNORMAL","NORMAL")</f>
        <v>NORMAL</v>
      </c>
      <c r="V1055">
        <f>(Table1[[#This Row],[Target_Production_t]]/8)*Table1[[#This Row],[Downtime_hr]]</f>
        <v>1.06525</v>
      </c>
    </row>
    <row r="1056" spans="1:22" x14ac:dyDescent="0.25">
      <c r="A1056" s="1">
        <v>45745</v>
      </c>
      <c r="B1056" s="1" t="str">
        <f>TEXT(Table1[[#This Row],[Date]],"mm")</f>
        <v>03</v>
      </c>
      <c r="C1056" t="s">
        <v>17</v>
      </c>
      <c r="D1056" t="s">
        <v>19</v>
      </c>
      <c r="E1056">
        <v>41.97</v>
      </c>
      <c r="F1056">
        <v>7.83</v>
      </c>
      <c r="G1056">
        <v>0.17</v>
      </c>
      <c r="H1056">
        <v>38.86</v>
      </c>
      <c r="I1056">
        <v>37.97</v>
      </c>
      <c r="J1056">
        <v>0.89</v>
      </c>
      <c r="K1056">
        <v>97.71</v>
      </c>
      <c r="L1056">
        <v>97.88</v>
      </c>
      <c r="M1056">
        <v>96.71</v>
      </c>
      <c r="N1056">
        <v>92.49</v>
      </c>
      <c r="O1056">
        <v>32.65</v>
      </c>
      <c r="P1056">
        <v>3227.45</v>
      </c>
      <c r="Q1056" s="42">
        <f>Table1[[#This Row],[Steam_Consumed_t]]/Table1[[#This Row],[Production_t]]</f>
        <v>0.84019557385486354</v>
      </c>
      <c r="R1056" s="37">
        <f>Table1[[#This Row],[Power_Consumed_kWh]]/Table1[[#This Row],[Production_t]]</f>
        <v>83.053268142048381</v>
      </c>
      <c r="S1056" t="str">
        <f>IF(Table1[[#This Row],[Quality_pct]]&lt;96,"Below Spec","Ok")</f>
        <v>Ok</v>
      </c>
      <c r="T1056" t="str">
        <f>IF(Table1[Steam_Consumed_t]&gt;$O$4383,"ABNORMAL","NORMAL")</f>
        <v>NORMAL</v>
      </c>
      <c r="U1056" t="str">
        <f>IF(Table1[Power_Consumed_kWh]&gt;$P$4383,"ABNORMAL","NORMAL")</f>
        <v>NORMAL</v>
      </c>
      <c r="V1056">
        <f>(Table1[[#This Row],[Target_Production_t]]/8)*Table1[[#This Row],[Downtime_hr]]</f>
        <v>0.8918625</v>
      </c>
    </row>
    <row r="1057" spans="1:22" x14ac:dyDescent="0.25">
      <c r="A1057" s="1">
        <v>45745</v>
      </c>
      <c r="B1057" s="1" t="str">
        <f>TEXT(Table1[[#This Row],[Date]],"mm")</f>
        <v>03</v>
      </c>
      <c r="C1057" t="s">
        <v>17</v>
      </c>
      <c r="D1057" t="s">
        <v>20</v>
      </c>
      <c r="E1057">
        <v>40.700000000000003</v>
      </c>
      <c r="F1057">
        <v>7.88</v>
      </c>
      <c r="G1057">
        <v>0.12</v>
      </c>
      <c r="H1057">
        <v>37.65</v>
      </c>
      <c r="I1057">
        <v>35.840000000000003</v>
      </c>
      <c r="J1057">
        <v>1.81</v>
      </c>
      <c r="K1057">
        <v>95.2</v>
      </c>
      <c r="L1057">
        <v>98.5</v>
      </c>
      <c r="M1057">
        <v>90.51</v>
      </c>
      <c r="N1057">
        <v>84.87</v>
      </c>
      <c r="O1057">
        <v>32.04</v>
      </c>
      <c r="P1057">
        <v>3200.89</v>
      </c>
      <c r="Q1057" s="42">
        <f>Table1[[#This Row],[Steam_Consumed_t]]/Table1[[#This Row],[Production_t]]</f>
        <v>0.85099601593625496</v>
      </c>
      <c r="R1057" s="37">
        <f>Table1[[#This Row],[Power_Consumed_kWh]]/Table1[[#This Row],[Production_t]]</f>
        <v>85.016998671978754</v>
      </c>
      <c r="S1057" t="str">
        <f>IF(Table1[[#This Row],[Quality_pct]]&lt;96,"Below Spec","Ok")</f>
        <v>Below Spec</v>
      </c>
      <c r="T1057" t="str">
        <f>IF(Table1[Steam_Consumed_t]&gt;$O$4383,"ABNORMAL","NORMAL")</f>
        <v>NORMAL</v>
      </c>
      <c r="U1057" t="str">
        <f>IF(Table1[Power_Consumed_kWh]&gt;$P$4383,"ABNORMAL","NORMAL")</f>
        <v>NORMAL</v>
      </c>
      <c r="V1057">
        <f>(Table1[[#This Row],[Target_Production_t]]/8)*Table1[[#This Row],[Downtime_hr]]</f>
        <v>0.61050000000000004</v>
      </c>
    </row>
    <row r="1058" spans="1:22" x14ac:dyDescent="0.25">
      <c r="A1058" s="1">
        <v>45746</v>
      </c>
      <c r="B1058" s="1" t="str">
        <f>TEXT(Table1[[#This Row],[Date]],"mm")</f>
        <v>03</v>
      </c>
      <c r="C1058" t="s">
        <v>21</v>
      </c>
      <c r="D1058" t="s">
        <v>20</v>
      </c>
      <c r="E1058">
        <v>38.979999999999997</v>
      </c>
      <c r="F1058">
        <v>7.14</v>
      </c>
      <c r="G1058">
        <v>0.86</v>
      </c>
      <c r="H1058">
        <v>34.11</v>
      </c>
      <c r="I1058">
        <v>33.630000000000003</v>
      </c>
      <c r="J1058">
        <v>0.48</v>
      </c>
      <c r="K1058">
        <v>98.58</v>
      </c>
      <c r="L1058">
        <v>89.25</v>
      </c>
      <c r="M1058">
        <v>93.09</v>
      </c>
      <c r="N1058">
        <v>81.900000000000006</v>
      </c>
      <c r="O1058">
        <v>47.86</v>
      </c>
      <c r="P1058">
        <v>4066.6</v>
      </c>
      <c r="Q1058" s="42">
        <f>Table1[[#This Row],[Steam_Consumed_t]]/Table1[[#This Row],[Production_t]]</f>
        <v>1.4031075930812078</v>
      </c>
      <c r="R1058" s="37">
        <f>Table1[[#This Row],[Power_Consumed_kWh]]/Table1[[#This Row],[Production_t]]</f>
        <v>119.22017003811199</v>
      </c>
      <c r="S1058" t="str">
        <f>IF(Table1[[#This Row],[Quality_pct]]&lt;96,"Below Spec","Ok")</f>
        <v>Ok</v>
      </c>
      <c r="T1058" t="str">
        <f>IF(Table1[Steam_Consumed_t]&gt;$O$4383,"ABNORMAL","NORMAL")</f>
        <v>NORMAL</v>
      </c>
      <c r="U1058" t="str">
        <f>IF(Table1[Power_Consumed_kWh]&gt;$P$4383,"ABNORMAL","NORMAL")</f>
        <v>NORMAL</v>
      </c>
      <c r="V1058">
        <f>(Table1[[#This Row],[Target_Production_t]]/8)*Table1[[#This Row],[Downtime_hr]]</f>
        <v>4.1903499999999996</v>
      </c>
    </row>
    <row r="1059" spans="1:22" x14ac:dyDescent="0.25">
      <c r="A1059" s="1">
        <v>45746</v>
      </c>
      <c r="B1059" s="1" t="str">
        <f>TEXT(Table1[[#This Row],[Date]],"mm")</f>
        <v>03</v>
      </c>
      <c r="C1059" t="s">
        <v>17</v>
      </c>
      <c r="D1059" t="s">
        <v>20</v>
      </c>
      <c r="E1059">
        <v>43.09</v>
      </c>
      <c r="F1059">
        <v>7.35</v>
      </c>
      <c r="G1059">
        <v>0.65</v>
      </c>
      <c r="H1059">
        <v>35.54</v>
      </c>
      <c r="I1059">
        <v>34.75</v>
      </c>
      <c r="J1059">
        <v>0.79</v>
      </c>
      <c r="K1059">
        <v>97.77</v>
      </c>
      <c r="L1059">
        <v>91.88</v>
      </c>
      <c r="M1059">
        <v>89.87</v>
      </c>
      <c r="N1059">
        <v>80.72</v>
      </c>
      <c r="O1059">
        <v>29.43</v>
      </c>
      <c r="P1059">
        <v>3003.26</v>
      </c>
      <c r="Q1059" s="42">
        <f>Table1[[#This Row],[Steam_Consumed_t]]/Table1[[#This Row],[Production_t]]</f>
        <v>0.82808103545301071</v>
      </c>
      <c r="R1059" s="37">
        <f>Table1[[#This Row],[Power_Consumed_kWh]]/Table1[[#This Row],[Production_t]]</f>
        <v>84.503657850309523</v>
      </c>
      <c r="S1059" t="str">
        <f>IF(Table1[[#This Row],[Quality_pct]]&lt;96,"Below Spec","Ok")</f>
        <v>Ok</v>
      </c>
      <c r="T1059" t="str">
        <f>IF(Table1[Steam_Consumed_t]&gt;$O$4383,"ABNORMAL","NORMAL")</f>
        <v>NORMAL</v>
      </c>
      <c r="U1059" t="str">
        <f>IF(Table1[Power_Consumed_kWh]&gt;$P$4383,"ABNORMAL","NORMAL")</f>
        <v>NORMAL</v>
      </c>
      <c r="V1059">
        <f>(Table1[[#This Row],[Target_Production_t]]/8)*Table1[[#This Row],[Downtime_hr]]</f>
        <v>3.5010625000000002</v>
      </c>
    </row>
    <row r="1060" spans="1:22" x14ac:dyDescent="0.25">
      <c r="A1060" s="1">
        <v>45746</v>
      </c>
      <c r="B1060" s="1" t="str">
        <f>TEXT(Table1[[#This Row],[Date]],"mm")</f>
        <v>03</v>
      </c>
      <c r="C1060" t="s">
        <v>23</v>
      </c>
      <c r="D1060" t="s">
        <v>20</v>
      </c>
      <c r="E1060">
        <v>45.14</v>
      </c>
      <c r="F1060">
        <v>7.42</v>
      </c>
      <c r="G1060">
        <v>0.57999999999999996</v>
      </c>
      <c r="H1060">
        <v>39.700000000000003</v>
      </c>
      <c r="I1060">
        <v>39.479999999999997</v>
      </c>
      <c r="J1060">
        <v>0.23</v>
      </c>
      <c r="K1060">
        <v>99.43</v>
      </c>
      <c r="L1060">
        <v>92.75</v>
      </c>
      <c r="M1060">
        <v>97.61</v>
      </c>
      <c r="N1060">
        <v>90.02</v>
      </c>
      <c r="O1060">
        <v>5.27</v>
      </c>
      <c r="P1060">
        <v>1542.49</v>
      </c>
      <c r="Q1060" s="42">
        <f>Table1[[#This Row],[Steam_Consumed_t]]/Table1[[#This Row],[Production_t]]</f>
        <v>0.13274559193954658</v>
      </c>
      <c r="R1060" s="37">
        <f>Table1[[#This Row],[Power_Consumed_kWh]]/Table1[[#This Row],[Production_t]]</f>
        <v>38.853652392947097</v>
      </c>
      <c r="S1060" t="str">
        <f>IF(Table1[[#This Row],[Quality_pct]]&lt;96,"Below Spec","Ok")</f>
        <v>Ok</v>
      </c>
      <c r="T1060" t="str">
        <f>IF(Table1[Steam_Consumed_t]&gt;$O$4383,"ABNORMAL","NORMAL")</f>
        <v>NORMAL</v>
      </c>
      <c r="U1060" t="str">
        <f>IF(Table1[Power_Consumed_kWh]&gt;$P$4383,"ABNORMAL","NORMAL")</f>
        <v>NORMAL</v>
      </c>
      <c r="V1060">
        <f>(Table1[[#This Row],[Target_Production_t]]/8)*Table1[[#This Row],[Downtime_hr]]</f>
        <v>3.2726499999999996</v>
      </c>
    </row>
    <row r="1061" spans="1:22" x14ac:dyDescent="0.25">
      <c r="A1061" s="1">
        <v>45746</v>
      </c>
      <c r="B1061" s="1" t="str">
        <f>TEXT(Table1[[#This Row],[Date]],"mm")</f>
        <v>03</v>
      </c>
      <c r="C1061" t="s">
        <v>23</v>
      </c>
      <c r="D1061" t="s">
        <v>18</v>
      </c>
      <c r="E1061">
        <v>47.27</v>
      </c>
      <c r="F1061">
        <v>7.54</v>
      </c>
      <c r="G1061">
        <v>0.46</v>
      </c>
      <c r="H1061">
        <v>43.03</v>
      </c>
      <c r="I1061">
        <v>42.34</v>
      </c>
      <c r="J1061">
        <v>0.68</v>
      </c>
      <c r="K1061">
        <v>98.41</v>
      </c>
      <c r="L1061">
        <v>94.25</v>
      </c>
      <c r="M1061">
        <v>94.15</v>
      </c>
      <c r="N1061">
        <v>87.33</v>
      </c>
      <c r="O1061">
        <v>6.93</v>
      </c>
      <c r="P1061">
        <v>1752.79</v>
      </c>
      <c r="Q1061" s="42">
        <f>Table1[[#This Row],[Steam_Consumed_t]]/Table1[[#This Row],[Production_t]]</f>
        <v>0.16105042993260515</v>
      </c>
      <c r="R1061" s="37">
        <f>Table1[[#This Row],[Power_Consumed_kWh]]/Table1[[#This Row],[Production_t]]</f>
        <v>40.734138972809667</v>
      </c>
      <c r="S1061" t="str">
        <f>IF(Table1[[#This Row],[Quality_pct]]&lt;96,"Below Spec","Ok")</f>
        <v>Ok</v>
      </c>
      <c r="T1061" t="str">
        <f>IF(Table1[Steam_Consumed_t]&gt;$O$4383,"ABNORMAL","NORMAL")</f>
        <v>NORMAL</v>
      </c>
      <c r="U1061" t="str">
        <f>IF(Table1[Power_Consumed_kWh]&gt;$P$4383,"ABNORMAL","NORMAL")</f>
        <v>NORMAL</v>
      </c>
      <c r="V1061">
        <f>(Table1[[#This Row],[Target_Production_t]]/8)*Table1[[#This Row],[Downtime_hr]]</f>
        <v>2.7180250000000004</v>
      </c>
    </row>
    <row r="1062" spans="1:22" x14ac:dyDescent="0.25">
      <c r="A1062" s="1">
        <v>45746</v>
      </c>
      <c r="B1062" s="1" t="str">
        <f>TEXT(Table1[[#This Row],[Date]],"mm")</f>
        <v>03</v>
      </c>
      <c r="C1062" t="s">
        <v>22</v>
      </c>
      <c r="D1062" t="s">
        <v>18</v>
      </c>
      <c r="E1062">
        <v>38.67</v>
      </c>
      <c r="F1062">
        <v>7.69</v>
      </c>
      <c r="G1062">
        <v>0.31</v>
      </c>
      <c r="H1062">
        <v>35.67</v>
      </c>
      <c r="I1062">
        <v>34.78</v>
      </c>
      <c r="J1062">
        <v>0.89</v>
      </c>
      <c r="K1062">
        <v>97.5</v>
      </c>
      <c r="L1062">
        <v>96.12</v>
      </c>
      <c r="M1062">
        <v>92.01</v>
      </c>
      <c r="N1062">
        <v>86.24</v>
      </c>
      <c r="O1062">
        <v>37.46</v>
      </c>
      <c r="P1062">
        <v>3372.95</v>
      </c>
      <c r="Q1062" s="42">
        <f>Table1[[#This Row],[Steam_Consumed_t]]/Table1[[#This Row],[Production_t]]</f>
        <v>1.0501822259601905</v>
      </c>
      <c r="R1062" s="37">
        <f>Table1[[#This Row],[Power_Consumed_kWh]]/Table1[[#This Row],[Production_t]]</f>
        <v>94.559854219231838</v>
      </c>
      <c r="S1062" t="str">
        <f>IF(Table1[[#This Row],[Quality_pct]]&lt;96,"Below Spec","Ok")</f>
        <v>Ok</v>
      </c>
      <c r="T1062" t="str">
        <f>IF(Table1[Steam_Consumed_t]&gt;$O$4383,"ABNORMAL","NORMAL")</f>
        <v>NORMAL</v>
      </c>
      <c r="U1062" t="str">
        <f>IF(Table1[Power_Consumed_kWh]&gt;$P$4383,"ABNORMAL","NORMAL")</f>
        <v>NORMAL</v>
      </c>
      <c r="V1062">
        <f>(Table1[[#This Row],[Target_Production_t]]/8)*Table1[[#This Row],[Downtime_hr]]</f>
        <v>1.4984625</v>
      </c>
    </row>
    <row r="1063" spans="1:22" x14ac:dyDescent="0.25">
      <c r="A1063" s="1">
        <v>45746</v>
      </c>
      <c r="B1063" s="1" t="str">
        <f>TEXT(Table1[[#This Row],[Date]],"mm")</f>
        <v>03</v>
      </c>
      <c r="C1063" t="s">
        <v>17</v>
      </c>
      <c r="D1063" t="s">
        <v>19</v>
      </c>
      <c r="E1063">
        <v>44.44</v>
      </c>
      <c r="F1063">
        <v>7.74</v>
      </c>
      <c r="G1063">
        <v>0.26</v>
      </c>
      <c r="H1063">
        <v>40.770000000000003</v>
      </c>
      <c r="I1063">
        <v>39.67</v>
      </c>
      <c r="J1063">
        <v>1.0900000000000001</v>
      </c>
      <c r="K1063">
        <v>97.32</v>
      </c>
      <c r="L1063">
        <v>96.75</v>
      </c>
      <c r="M1063">
        <v>94.68</v>
      </c>
      <c r="N1063">
        <v>89.15</v>
      </c>
      <c r="O1063">
        <v>36</v>
      </c>
      <c r="P1063">
        <v>3406.51</v>
      </c>
      <c r="Q1063" s="42">
        <f>Table1[[#This Row],[Steam_Consumed_t]]/Table1[[#This Row],[Production_t]]</f>
        <v>0.88300220750551872</v>
      </c>
      <c r="R1063" s="37">
        <f>Table1[[#This Row],[Power_Consumed_kWh]]/Table1[[#This Row],[Production_t]]</f>
        <v>83.554329163600684</v>
      </c>
      <c r="S1063" t="str">
        <f>IF(Table1[[#This Row],[Quality_pct]]&lt;96,"Below Spec","Ok")</f>
        <v>Ok</v>
      </c>
      <c r="T1063" t="str">
        <f>IF(Table1[Steam_Consumed_t]&gt;$O$4383,"ABNORMAL","NORMAL")</f>
        <v>NORMAL</v>
      </c>
      <c r="U1063" t="str">
        <f>IF(Table1[Power_Consumed_kWh]&gt;$P$4383,"ABNORMAL","NORMAL")</f>
        <v>NORMAL</v>
      </c>
      <c r="V1063">
        <f>(Table1[[#This Row],[Target_Production_t]]/8)*Table1[[#This Row],[Downtime_hr]]</f>
        <v>1.4442999999999999</v>
      </c>
    </row>
    <row r="1064" spans="1:22" x14ac:dyDescent="0.25">
      <c r="A1064" s="1">
        <v>45746</v>
      </c>
      <c r="B1064" s="1" t="str">
        <f>TEXT(Table1[[#This Row],[Date]],"mm")</f>
        <v>03</v>
      </c>
      <c r="C1064" t="s">
        <v>21</v>
      </c>
      <c r="D1064" t="s">
        <v>18</v>
      </c>
      <c r="E1064">
        <v>40.82</v>
      </c>
      <c r="F1064">
        <v>7.79</v>
      </c>
      <c r="G1064">
        <v>0.21</v>
      </c>
      <c r="H1064">
        <v>38.299999999999997</v>
      </c>
      <c r="I1064">
        <v>37.19</v>
      </c>
      <c r="J1064">
        <v>1.1000000000000001</v>
      </c>
      <c r="K1064">
        <v>97.12</v>
      </c>
      <c r="L1064">
        <v>97.38</v>
      </c>
      <c r="M1064">
        <v>94.94</v>
      </c>
      <c r="N1064">
        <v>89.79</v>
      </c>
      <c r="O1064">
        <v>55</v>
      </c>
      <c r="P1064">
        <v>4528</v>
      </c>
      <c r="Q1064" s="42">
        <f>Table1[[#This Row],[Steam_Consumed_t]]/Table1[[#This Row],[Production_t]]</f>
        <v>1.4360313315926894</v>
      </c>
      <c r="R1064" s="37">
        <f>Table1[[#This Row],[Power_Consumed_kWh]]/Table1[[#This Row],[Production_t]]</f>
        <v>118.22454308093995</v>
      </c>
      <c r="S1064" t="str">
        <f>IF(Table1[[#This Row],[Quality_pct]]&lt;96,"Below Spec","Ok")</f>
        <v>Ok</v>
      </c>
      <c r="T1064" t="str">
        <f>IF(Table1[Steam_Consumed_t]&gt;$O$4383,"ABNORMAL","NORMAL")</f>
        <v>ABNORMAL</v>
      </c>
      <c r="U1064" t="str">
        <f>IF(Table1[Power_Consumed_kWh]&gt;$P$4383,"ABNORMAL","NORMAL")</f>
        <v>ABNORMAL</v>
      </c>
      <c r="V1064">
        <f>(Table1[[#This Row],[Target_Production_t]]/8)*Table1[[#This Row],[Downtime_hr]]</f>
        <v>1.0715250000000001</v>
      </c>
    </row>
    <row r="1065" spans="1:22" x14ac:dyDescent="0.25">
      <c r="A1065" s="1">
        <v>45746</v>
      </c>
      <c r="B1065" s="1" t="str">
        <f>TEXT(Table1[[#This Row],[Date]],"mm")</f>
        <v>03</v>
      </c>
      <c r="C1065" t="s">
        <v>23</v>
      </c>
      <c r="D1065" t="s">
        <v>19</v>
      </c>
      <c r="E1065">
        <v>46.56</v>
      </c>
      <c r="F1065">
        <v>7.8</v>
      </c>
      <c r="G1065">
        <v>0.2</v>
      </c>
      <c r="H1065">
        <v>41.34</v>
      </c>
      <c r="I1065">
        <v>40.93</v>
      </c>
      <c r="J1065">
        <v>0.41</v>
      </c>
      <c r="K1065">
        <v>99.01</v>
      </c>
      <c r="L1065">
        <v>97.5</v>
      </c>
      <c r="M1065">
        <v>94.08</v>
      </c>
      <c r="N1065">
        <v>90.82</v>
      </c>
      <c r="O1065">
        <v>3.23</v>
      </c>
      <c r="P1065">
        <v>1726.51</v>
      </c>
      <c r="Q1065" s="42">
        <f>Table1[[#This Row],[Steam_Consumed_t]]/Table1[[#This Row],[Production_t]]</f>
        <v>7.8132559264634735E-2</v>
      </c>
      <c r="R1065" s="37">
        <f>Table1[[#This Row],[Power_Consumed_kWh]]/Table1[[#This Row],[Production_t]]</f>
        <v>41.763667150459597</v>
      </c>
      <c r="S1065" t="str">
        <f>IF(Table1[[#This Row],[Quality_pct]]&lt;96,"Below Spec","Ok")</f>
        <v>Ok</v>
      </c>
      <c r="T1065" t="str">
        <f>IF(Table1[Steam_Consumed_t]&gt;$O$4383,"ABNORMAL","NORMAL")</f>
        <v>NORMAL</v>
      </c>
      <c r="U1065" t="str">
        <f>IF(Table1[Power_Consumed_kWh]&gt;$P$4383,"ABNORMAL","NORMAL")</f>
        <v>NORMAL</v>
      </c>
      <c r="V1065">
        <f>(Table1[[#This Row],[Target_Production_t]]/8)*Table1[[#This Row],[Downtime_hr]]</f>
        <v>1.1640000000000001</v>
      </c>
    </row>
    <row r="1066" spans="1:22" x14ac:dyDescent="0.25">
      <c r="A1066" s="1">
        <v>45746</v>
      </c>
      <c r="B1066" s="1" t="str">
        <f>TEXT(Table1[[#This Row],[Date]],"mm")</f>
        <v>03</v>
      </c>
      <c r="C1066" t="s">
        <v>22</v>
      </c>
      <c r="D1066" t="s">
        <v>19</v>
      </c>
      <c r="E1066">
        <v>38.090000000000003</v>
      </c>
      <c r="F1066">
        <v>7.81</v>
      </c>
      <c r="G1066">
        <v>0.19</v>
      </c>
      <c r="H1066">
        <v>33.07</v>
      </c>
      <c r="I1066">
        <v>31.86</v>
      </c>
      <c r="J1066">
        <v>1.21</v>
      </c>
      <c r="K1066">
        <v>96.33</v>
      </c>
      <c r="L1066">
        <v>97.62</v>
      </c>
      <c r="M1066">
        <v>91.56</v>
      </c>
      <c r="N1066">
        <v>86.1</v>
      </c>
      <c r="O1066">
        <v>36.89</v>
      </c>
      <c r="P1066">
        <v>3155.31</v>
      </c>
      <c r="Q1066" s="42">
        <f>Table1[[#This Row],[Steam_Consumed_t]]/Table1[[#This Row],[Production_t]]</f>
        <v>1.1155125491381916</v>
      </c>
      <c r="R1066" s="37">
        <f>Table1[[#This Row],[Power_Consumed_kWh]]/Table1[[#This Row],[Production_t]]</f>
        <v>95.413063199274262</v>
      </c>
      <c r="S1066" t="str">
        <f>IF(Table1[[#This Row],[Quality_pct]]&lt;96,"Below Spec","Ok")</f>
        <v>Ok</v>
      </c>
      <c r="T1066" t="str">
        <f>IF(Table1[Steam_Consumed_t]&gt;$O$4383,"ABNORMAL","NORMAL")</f>
        <v>NORMAL</v>
      </c>
      <c r="U1066" t="str">
        <f>IF(Table1[Power_Consumed_kWh]&gt;$P$4383,"ABNORMAL","NORMAL")</f>
        <v>NORMAL</v>
      </c>
      <c r="V1066">
        <f>(Table1[[#This Row],[Target_Production_t]]/8)*Table1[[#This Row],[Downtime_hr]]</f>
        <v>0.90463750000000009</v>
      </c>
    </row>
    <row r="1067" spans="1:22" x14ac:dyDescent="0.25">
      <c r="A1067" s="1">
        <v>45746</v>
      </c>
      <c r="B1067" s="1" t="str">
        <f>TEXT(Table1[[#This Row],[Date]],"mm")</f>
        <v>03</v>
      </c>
      <c r="C1067" t="s">
        <v>22</v>
      </c>
      <c r="D1067" t="s">
        <v>20</v>
      </c>
      <c r="E1067">
        <v>36.93</v>
      </c>
      <c r="F1067">
        <v>7.83</v>
      </c>
      <c r="G1067">
        <v>0.17</v>
      </c>
      <c r="H1067">
        <v>35.130000000000003</v>
      </c>
      <c r="I1067">
        <v>34.36</v>
      </c>
      <c r="J1067">
        <v>0.76</v>
      </c>
      <c r="K1067">
        <v>97.83</v>
      </c>
      <c r="L1067">
        <v>97.88</v>
      </c>
      <c r="M1067">
        <v>98.91</v>
      </c>
      <c r="N1067">
        <v>94.71</v>
      </c>
      <c r="O1067">
        <v>39.49</v>
      </c>
      <c r="P1067">
        <v>3268.77</v>
      </c>
      <c r="Q1067" s="42">
        <f>Table1[[#This Row],[Steam_Consumed_t]]/Table1[[#This Row],[Production_t]]</f>
        <v>1.1241104469114716</v>
      </c>
      <c r="R1067" s="37">
        <f>Table1[[#This Row],[Power_Consumed_kWh]]/Table1[[#This Row],[Production_t]]</f>
        <v>93.047822374039271</v>
      </c>
      <c r="S1067" t="str">
        <f>IF(Table1[[#This Row],[Quality_pct]]&lt;96,"Below Spec","Ok")</f>
        <v>Ok</v>
      </c>
      <c r="T1067" t="str">
        <f>IF(Table1[Steam_Consumed_t]&gt;$O$4383,"ABNORMAL","NORMAL")</f>
        <v>NORMAL</v>
      </c>
      <c r="U1067" t="str">
        <f>IF(Table1[Power_Consumed_kWh]&gt;$P$4383,"ABNORMAL","NORMAL")</f>
        <v>NORMAL</v>
      </c>
      <c r="V1067">
        <f>(Table1[[#This Row],[Target_Production_t]]/8)*Table1[[#This Row],[Downtime_hr]]</f>
        <v>0.78476250000000003</v>
      </c>
    </row>
    <row r="1068" spans="1:22" x14ac:dyDescent="0.25">
      <c r="A1068" s="1">
        <v>45746</v>
      </c>
      <c r="B1068" s="1" t="str">
        <f>TEXT(Table1[[#This Row],[Date]],"mm")</f>
        <v>03</v>
      </c>
      <c r="C1068" t="s">
        <v>21</v>
      </c>
      <c r="D1068" t="s">
        <v>19</v>
      </c>
      <c r="E1068">
        <v>40.21</v>
      </c>
      <c r="F1068">
        <v>7.86</v>
      </c>
      <c r="G1068">
        <v>0.14000000000000001</v>
      </c>
      <c r="H1068">
        <v>36.549999999999997</v>
      </c>
      <c r="I1068">
        <v>35.909999999999997</v>
      </c>
      <c r="J1068">
        <v>0.65</v>
      </c>
      <c r="K1068">
        <v>98.23</v>
      </c>
      <c r="L1068">
        <v>98.25</v>
      </c>
      <c r="M1068">
        <v>96.37</v>
      </c>
      <c r="N1068">
        <v>93.01</v>
      </c>
      <c r="O1068">
        <v>53.07</v>
      </c>
      <c r="P1068">
        <v>4410.78</v>
      </c>
      <c r="Q1068" s="42">
        <f>Table1[[#This Row],[Steam_Consumed_t]]/Table1[[#This Row],[Production_t]]</f>
        <v>1.4519835841313271</v>
      </c>
      <c r="R1068" s="37">
        <f>Table1[[#This Row],[Power_Consumed_kWh]]/Table1[[#This Row],[Production_t]]</f>
        <v>120.677975376197</v>
      </c>
      <c r="S1068" t="str">
        <f>IF(Table1[[#This Row],[Quality_pct]]&lt;96,"Below Spec","Ok")</f>
        <v>Ok</v>
      </c>
      <c r="T1068" t="str">
        <f>IF(Table1[Steam_Consumed_t]&gt;$O$4383,"ABNORMAL","NORMAL")</f>
        <v>ABNORMAL</v>
      </c>
      <c r="U1068" t="str">
        <f>IF(Table1[Power_Consumed_kWh]&gt;$P$4383,"ABNORMAL","NORMAL")</f>
        <v>ABNORMAL</v>
      </c>
      <c r="V1068">
        <f>(Table1[[#This Row],[Target_Production_t]]/8)*Table1[[#This Row],[Downtime_hr]]</f>
        <v>0.70367500000000005</v>
      </c>
    </row>
    <row r="1069" spans="1:22" x14ac:dyDescent="0.25">
      <c r="A1069" s="1">
        <v>45746</v>
      </c>
      <c r="B1069" s="1" t="str">
        <f>TEXT(Table1[[#This Row],[Date]],"mm")</f>
        <v>03</v>
      </c>
      <c r="C1069" t="s">
        <v>17</v>
      </c>
      <c r="D1069" t="s">
        <v>18</v>
      </c>
      <c r="E1069">
        <v>45.12</v>
      </c>
      <c r="F1069">
        <v>7.95</v>
      </c>
      <c r="G1069">
        <v>0.05</v>
      </c>
      <c r="H1069">
        <v>46.05</v>
      </c>
      <c r="I1069">
        <v>45.79</v>
      </c>
      <c r="J1069">
        <v>0.26</v>
      </c>
      <c r="K1069">
        <v>99.43</v>
      </c>
      <c r="L1069">
        <v>99.38</v>
      </c>
      <c r="M1069">
        <v>97.19</v>
      </c>
      <c r="N1069">
        <v>96.03</v>
      </c>
      <c r="O1069">
        <v>41.28</v>
      </c>
      <c r="P1069">
        <v>3852.66</v>
      </c>
      <c r="Q1069" s="42">
        <f>Table1[[#This Row],[Steam_Consumed_t]]/Table1[[#This Row],[Production_t]]</f>
        <v>0.8964169381107493</v>
      </c>
      <c r="R1069" s="37">
        <f>Table1[[#This Row],[Power_Consumed_kWh]]/Table1[[#This Row],[Production_t]]</f>
        <v>83.662540716612384</v>
      </c>
      <c r="S1069" t="str">
        <f>IF(Table1[[#This Row],[Quality_pct]]&lt;96,"Below Spec","Ok")</f>
        <v>Ok</v>
      </c>
      <c r="T1069" t="str">
        <f>IF(Table1[Steam_Consumed_t]&gt;$O$4383,"ABNORMAL","NORMAL")</f>
        <v>NORMAL</v>
      </c>
      <c r="U1069" t="str">
        <f>IF(Table1[Power_Consumed_kWh]&gt;$P$4383,"ABNORMAL","NORMAL")</f>
        <v>NORMAL</v>
      </c>
      <c r="V1069">
        <f>(Table1[[#This Row],[Target_Production_t]]/8)*Table1[[#This Row],[Downtime_hr]]</f>
        <v>0.28199999999999997</v>
      </c>
    </row>
    <row r="1070" spans="1:22" x14ac:dyDescent="0.25">
      <c r="A1070" s="1">
        <v>45747</v>
      </c>
      <c r="B1070" s="1" t="str">
        <f>TEXT(Table1[[#This Row],[Date]],"mm")</f>
        <v>03</v>
      </c>
      <c r="C1070" t="s">
        <v>23</v>
      </c>
      <c r="D1070" t="s">
        <v>20</v>
      </c>
      <c r="E1070">
        <v>42.77</v>
      </c>
      <c r="F1070">
        <v>7.03</v>
      </c>
      <c r="G1070">
        <v>0.97</v>
      </c>
      <c r="H1070">
        <v>38.35</v>
      </c>
      <c r="I1070">
        <v>38.020000000000003</v>
      </c>
      <c r="J1070">
        <v>0.32</v>
      </c>
      <c r="K1070">
        <v>99.16</v>
      </c>
      <c r="L1070">
        <v>87.88</v>
      </c>
      <c r="M1070">
        <v>91.15</v>
      </c>
      <c r="N1070">
        <v>79.430000000000007</v>
      </c>
      <c r="O1070">
        <v>3.87</v>
      </c>
      <c r="P1070">
        <v>1586.81</v>
      </c>
      <c r="Q1070" s="42">
        <f>Table1[[#This Row],[Steam_Consumed_t]]/Table1[[#This Row],[Production_t]]</f>
        <v>0.10091264667535854</v>
      </c>
      <c r="R1070" s="37">
        <f>Table1[[#This Row],[Power_Consumed_kWh]]/Table1[[#This Row],[Production_t]]</f>
        <v>41.377053455019556</v>
      </c>
      <c r="S1070" t="str">
        <f>IF(Table1[[#This Row],[Quality_pct]]&lt;96,"Below Spec","Ok")</f>
        <v>Ok</v>
      </c>
      <c r="T1070" t="str">
        <f>IF(Table1[Steam_Consumed_t]&gt;$O$4383,"ABNORMAL","NORMAL")</f>
        <v>NORMAL</v>
      </c>
      <c r="U1070" t="str">
        <f>IF(Table1[Power_Consumed_kWh]&gt;$P$4383,"ABNORMAL","NORMAL")</f>
        <v>NORMAL</v>
      </c>
      <c r="V1070">
        <f>(Table1[[#This Row],[Target_Production_t]]/8)*Table1[[#This Row],[Downtime_hr]]</f>
        <v>5.1858624999999998</v>
      </c>
    </row>
    <row r="1071" spans="1:22" x14ac:dyDescent="0.25">
      <c r="A1071" s="1">
        <v>45747</v>
      </c>
      <c r="B1071" s="1" t="str">
        <f>TEXT(Table1[[#This Row],[Date]],"mm")</f>
        <v>03</v>
      </c>
      <c r="C1071" t="s">
        <v>17</v>
      </c>
      <c r="D1071" t="s">
        <v>18</v>
      </c>
      <c r="E1071">
        <v>42.75</v>
      </c>
      <c r="F1071">
        <v>7.21</v>
      </c>
      <c r="G1071">
        <v>0.79</v>
      </c>
      <c r="H1071">
        <v>36.28</v>
      </c>
      <c r="I1071">
        <v>35.07</v>
      </c>
      <c r="J1071">
        <v>1.21</v>
      </c>
      <c r="K1071">
        <v>96.67</v>
      </c>
      <c r="L1071">
        <v>90.12</v>
      </c>
      <c r="M1071">
        <v>97.81</v>
      </c>
      <c r="N1071">
        <v>85.21</v>
      </c>
      <c r="O1071">
        <v>32.369999999999997</v>
      </c>
      <c r="P1071">
        <v>2963.11</v>
      </c>
      <c r="Q1071" s="42">
        <f>Table1[[#This Row],[Steam_Consumed_t]]/Table1[[#This Row],[Production_t]]</f>
        <v>0.89222712238147728</v>
      </c>
      <c r="R1071" s="37">
        <f>Table1[[#This Row],[Power_Consumed_kWh]]/Table1[[#This Row],[Production_t]]</f>
        <v>81.673373759647191</v>
      </c>
      <c r="S1071" t="str">
        <f>IF(Table1[[#This Row],[Quality_pct]]&lt;96,"Below Spec","Ok")</f>
        <v>Ok</v>
      </c>
      <c r="T1071" t="str">
        <f>IF(Table1[Steam_Consumed_t]&gt;$O$4383,"ABNORMAL","NORMAL")</f>
        <v>NORMAL</v>
      </c>
      <c r="U1071" t="str">
        <f>IF(Table1[Power_Consumed_kWh]&gt;$P$4383,"ABNORMAL","NORMAL")</f>
        <v>NORMAL</v>
      </c>
      <c r="V1071">
        <f>(Table1[[#This Row],[Target_Production_t]]/8)*Table1[[#This Row],[Downtime_hr]]</f>
        <v>4.2215625000000001</v>
      </c>
    </row>
    <row r="1072" spans="1:22" x14ac:dyDescent="0.25">
      <c r="A1072" s="1">
        <v>45747</v>
      </c>
      <c r="B1072" s="1" t="str">
        <f>TEXT(Table1[[#This Row],[Date]],"mm")</f>
        <v>03</v>
      </c>
      <c r="C1072" t="s">
        <v>21</v>
      </c>
      <c r="D1072" t="s">
        <v>18</v>
      </c>
      <c r="E1072">
        <v>38.68</v>
      </c>
      <c r="F1072">
        <v>7.28</v>
      </c>
      <c r="G1072">
        <v>0.72</v>
      </c>
      <c r="H1072">
        <v>34.4</v>
      </c>
      <c r="I1072">
        <v>33.39</v>
      </c>
      <c r="J1072">
        <v>1.01</v>
      </c>
      <c r="K1072">
        <v>97.06</v>
      </c>
      <c r="L1072">
        <v>91</v>
      </c>
      <c r="M1072">
        <v>92.24</v>
      </c>
      <c r="N1072">
        <v>81.47</v>
      </c>
      <c r="O1072">
        <v>49.63</v>
      </c>
      <c r="P1072">
        <v>4117.24</v>
      </c>
      <c r="Q1072" s="42">
        <f>Table1[[#This Row],[Steam_Consumed_t]]/Table1[[#This Row],[Production_t]]</f>
        <v>1.4427325581395349</v>
      </c>
      <c r="R1072" s="37">
        <f>Table1[[#This Row],[Power_Consumed_kWh]]/Table1[[#This Row],[Production_t]]</f>
        <v>119.68720930232558</v>
      </c>
      <c r="S1072" t="str">
        <f>IF(Table1[[#This Row],[Quality_pct]]&lt;96,"Below Spec","Ok")</f>
        <v>Ok</v>
      </c>
      <c r="T1072" t="str">
        <f>IF(Table1[Steam_Consumed_t]&gt;$O$4383,"ABNORMAL","NORMAL")</f>
        <v>NORMAL</v>
      </c>
      <c r="U1072" t="str">
        <f>IF(Table1[Power_Consumed_kWh]&gt;$P$4383,"ABNORMAL","NORMAL")</f>
        <v>NORMAL</v>
      </c>
      <c r="V1072">
        <f>(Table1[[#This Row],[Target_Production_t]]/8)*Table1[[#This Row],[Downtime_hr]]</f>
        <v>3.4811999999999999</v>
      </c>
    </row>
    <row r="1073" spans="1:22" x14ac:dyDescent="0.25">
      <c r="A1073" s="1">
        <v>45747</v>
      </c>
      <c r="B1073" s="1" t="str">
        <f>TEXT(Table1[[#This Row],[Date]],"mm")</f>
        <v>03</v>
      </c>
      <c r="C1073" t="s">
        <v>22</v>
      </c>
      <c r="D1073" t="s">
        <v>20</v>
      </c>
      <c r="E1073">
        <v>34.99</v>
      </c>
      <c r="F1073">
        <v>7.3</v>
      </c>
      <c r="G1073">
        <v>0.7</v>
      </c>
      <c r="H1073">
        <v>29.77</v>
      </c>
      <c r="I1073">
        <v>29.18</v>
      </c>
      <c r="J1073">
        <v>0.59</v>
      </c>
      <c r="K1073">
        <v>98.01</v>
      </c>
      <c r="L1073">
        <v>91.25</v>
      </c>
      <c r="M1073">
        <v>94.8</v>
      </c>
      <c r="N1073">
        <v>84.78</v>
      </c>
      <c r="O1073">
        <v>33.619999999999997</v>
      </c>
      <c r="P1073">
        <v>2913.02</v>
      </c>
      <c r="Q1073" s="42">
        <f>Table1[[#This Row],[Steam_Consumed_t]]/Table1[[#This Row],[Production_t]]</f>
        <v>1.1293248236479676</v>
      </c>
      <c r="R1073" s="37">
        <f>Table1[[#This Row],[Power_Consumed_kWh]]/Table1[[#This Row],[Production_t]]</f>
        <v>97.850856567013778</v>
      </c>
      <c r="S1073" t="str">
        <f>IF(Table1[[#This Row],[Quality_pct]]&lt;96,"Below Spec","Ok")</f>
        <v>Ok</v>
      </c>
      <c r="T1073" t="str">
        <f>IF(Table1[Steam_Consumed_t]&gt;$O$4383,"ABNORMAL","NORMAL")</f>
        <v>NORMAL</v>
      </c>
      <c r="U1073" t="str">
        <f>IF(Table1[Power_Consumed_kWh]&gt;$P$4383,"ABNORMAL","NORMAL")</f>
        <v>NORMAL</v>
      </c>
      <c r="V1073">
        <f>(Table1[[#This Row],[Target_Production_t]]/8)*Table1[[#This Row],[Downtime_hr]]</f>
        <v>3.0616249999999998</v>
      </c>
    </row>
    <row r="1074" spans="1:22" x14ac:dyDescent="0.25">
      <c r="A1074" s="1">
        <v>45747</v>
      </c>
      <c r="B1074" s="1" t="str">
        <f>TEXT(Table1[[#This Row],[Date]],"mm")</f>
        <v>03</v>
      </c>
      <c r="C1074" t="s">
        <v>17</v>
      </c>
      <c r="D1074" t="s">
        <v>20</v>
      </c>
      <c r="E1074">
        <v>40.82</v>
      </c>
      <c r="F1074">
        <v>7.41</v>
      </c>
      <c r="G1074">
        <v>0.59</v>
      </c>
      <c r="H1074">
        <v>37.700000000000003</v>
      </c>
      <c r="I1074">
        <v>36.51</v>
      </c>
      <c r="J1074">
        <v>1.19</v>
      </c>
      <c r="K1074">
        <v>96.85</v>
      </c>
      <c r="L1074">
        <v>92.62</v>
      </c>
      <c r="M1074">
        <v>97.43</v>
      </c>
      <c r="N1074">
        <v>87.4</v>
      </c>
      <c r="O1074">
        <v>31.93</v>
      </c>
      <c r="P1074">
        <v>2899.09</v>
      </c>
      <c r="Q1074" s="42">
        <f>Table1[[#This Row],[Steam_Consumed_t]]/Table1[[#This Row],[Production_t]]</f>
        <v>0.84694960212201587</v>
      </c>
      <c r="R1074" s="37">
        <f>Table1[[#This Row],[Power_Consumed_kWh]]/Table1[[#This Row],[Production_t]]</f>
        <v>76.898938992042432</v>
      </c>
      <c r="S1074" t="str">
        <f>IF(Table1[[#This Row],[Quality_pct]]&lt;96,"Below Spec","Ok")</f>
        <v>Ok</v>
      </c>
      <c r="T1074" t="str">
        <f>IF(Table1[Steam_Consumed_t]&gt;$O$4383,"ABNORMAL","NORMAL")</f>
        <v>NORMAL</v>
      </c>
      <c r="U1074" t="str">
        <f>IF(Table1[Power_Consumed_kWh]&gt;$P$4383,"ABNORMAL","NORMAL")</f>
        <v>NORMAL</v>
      </c>
      <c r="V1074">
        <f>(Table1[[#This Row],[Target_Production_t]]/8)*Table1[[#This Row],[Downtime_hr]]</f>
        <v>3.010475</v>
      </c>
    </row>
    <row r="1075" spans="1:22" x14ac:dyDescent="0.25">
      <c r="A1075" s="1">
        <v>45747</v>
      </c>
      <c r="B1075" s="1" t="str">
        <f>TEXT(Table1[[#This Row],[Date]],"mm")</f>
        <v>03</v>
      </c>
      <c r="C1075" t="s">
        <v>22</v>
      </c>
      <c r="D1075" t="s">
        <v>19</v>
      </c>
      <c r="E1075">
        <v>36.090000000000003</v>
      </c>
      <c r="F1075">
        <v>7.45</v>
      </c>
      <c r="G1075">
        <v>0.55000000000000004</v>
      </c>
      <c r="H1075">
        <v>32.630000000000003</v>
      </c>
      <c r="I1075">
        <v>32.1</v>
      </c>
      <c r="J1075">
        <v>0.53</v>
      </c>
      <c r="K1075">
        <v>98.39</v>
      </c>
      <c r="L1075">
        <v>93.12</v>
      </c>
      <c r="M1075">
        <v>98.94</v>
      </c>
      <c r="N1075">
        <v>90.66</v>
      </c>
      <c r="O1075">
        <v>35.36</v>
      </c>
      <c r="P1075">
        <v>3044.05</v>
      </c>
      <c r="Q1075" s="42">
        <f>Table1[[#This Row],[Steam_Consumed_t]]/Table1[[#This Row],[Production_t]]</f>
        <v>1.0836653386454183</v>
      </c>
      <c r="R1075" s="37">
        <f>Table1[[#This Row],[Power_Consumed_kWh]]/Table1[[#This Row],[Production_t]]</f>
        <v>93.289917254060683</v>
      </c>
      <c r="S1075" t="str">
        <f>IF(Table1[[#This Row],[Quality_pct]]&lt;96,"Below Spec","Ok")</f>
        <v>Ok</v>
      </c>
      <c r="T1075" t="str">
        <f>IF(Table1[Steam_Consumed_t]&gt;$O$4383,"ABNORMAL","NORMAL")</f>
        <v>NORMAL</v>
      </c>
      <c r="U1075" t="str">
        <f>IF(Table1[Power_Consumed_kWh]&gt;$P$4383,"ABNORMAL","NORMAL")</f>
        <v>NORMAL</v>
      </c>
      <c r="V1075">
        <f>(Table1[[#This Row],[Target_Production_t]]/8)*Table1[[#This Row],[Downtime_hr]]</f>
        <v>2.4811875000000003</v>
      </c>
    </row>
    <row r="1076" spans="1:22" x14ac:dyDescent="0.25">
      <c r="A1076" s="1">
        <v>45747</v>
      </c>
      <c r="B1076" s="1" t="str">
        <f>TEXT(Table1[[#This Row],[Date]],"mm")</f>
        <v>03</v>
      </c>
      <c r="C1076" t="s">
        <v>22</v>
      </c>
      <c r="D1076" t="s">
        <v>18</v>
      </c>
      <c r="E1076">
        <v>36.64</v>
      </c>
      <c r="F1076">
        <v>7.49</v>
      </c>
      <c r="G1076">
        <v>0.51</v>
      </c>
      <c r="H1076">
        <v>29.41</v>
      </c>
      <c r="I1076">
        <v>28.76</v>
      </c>
      <c r="J1076">
        <v>0.65</v>
      </c>
      <c r="K1076">
        <v>97.8</v>
      </c>
      <c r="L1076">
        <v>93.62</v>
      </c>
      <c r="M1076">
        <v>93.44</v>
      </c>
      <c r="N1076">
        <v>85.56</v>
      </c>
      <c r="O1076">
        <v>33.200000000000003</v>
      </c>
      <c r="P1076">
        <v>2797</v>
      </c>
      <c r="Q1076" s="42">
        <f>Table1[[#This Row],[Steam_Consumed_t]]/Table1[[#This Row],[Production_t]]</f>
        <v>1.128867732063924</v>
      </c>
      <c r="R1076" s="37">
        <f>Table1[[#This Row],[Power_Consumed_kWh]]/Table1[[#This Row],[Production_t]]</f>
        <v>95.103706222373347</v>
      </c>
      <c r="S1076" t="str">
        <f>IF(Table1[[#This Row],[Quality_pct]]&lt;96,"Below Spec","Ok")</f>
        <v>Ok</v>
      </c>
      <c r="T1076" t="str">
        <f>IF(Table1[Steam_Consumed_t]&gt;$O$4383,"ABNORMAL","NORMAL")</f>
        <v>NORMAL</v>
      </c>
      <c r="U1076" t="str">
        <f>IF(Table1[Power_Consumed_kWh]&gt;$P$4383,"ABNORMAL","NORMAL")</f>
        <v>NORMAL</v>
      </c>
      <c r="V1076">
        <f>(Table1[[#This Row],[Target_Production_t]]/8)*Table1[[#This Row],[Downtime_hr]]</f>
        <v>2.3357999999999999</v>
      </c>
    </row>
    <row r="1077" spans="1:22" x14ac:dyDescent="0.25">
      <c r="A1077" s="1">
        <v>45747</v>
      </c>
      <c r="B1077" s="1" t="str">
        <f>TEXT(Table1[[#This Row],[Date]],"mm")</f>
        <v>03</v>
      </c>
      <c r="C1077" t="s">
        <v>23</v>
      </c>
      <c r="D1077" t="s">
        <v>19</v>
      </c>
      <c r="E1077">
        <v>44.11</v>
      </c>
      <c r="F1077">
        <v>7.53</v>
      </c>
      <c r="G1077">
        <v>0.47</v>
      </c>
      <c r="H1077">
        <v>38.43</v>
      </c>
      <c r="I1077">
        <v>38.42</v>
      </c>
      <c r="J1077">
        <v>0.01</v>
      </c>
      <c r="K1077">
        <v>99.97</v>
      </c>
      <c r="L1077">
        <v>94.12</v>
      </c>
      <c r="M1077">
        <v>90.47</v>
      </c>
      <c r="N1077">
        <v>85.13</v>
      </c>
      <c r="O1077">
        <v>6.21</v>
      </c>
      <c r="P1077">
        <v>1656.07</v>
      </c>
      <c r="Q1077" s="42">
        <f>Table1[[#This Row],[Steam_Consumed_t]]/Table1[[#This Row],[Production_t]]</f>
        <v>0.16159250585480095</v>
      </c>
      <c r="R1077" s="37">
        <f>Table1[[#This Row],[Power_Consumed_kWh]]/Table1[[#This Row],[Production_t]]</f>
        <v>43.093156388238356</v>
      </c>
      <c r="S1077" t="str">
        <f>IF(Table1[[#This Row],[Quality_pct]]&lt;96,"Below Spec","Ok")</f>
        <v>Ok</v>
      </c>
      <c r="T1077" t="str">
        <f>IF(Table1[Steam_Consumed_t]&gt;$O$4383,"ABNORMAL","NORMAL")</f>
        <v>NORMAL</v>
      </c>
      <c r="U1077" t="str">
        <f>IF(Table1[Power_Consumed_kWh]&gt;$P$4383,"ABNORMAL","NORMAL")</f>
        <v>NORMAL</v>
      </c>
      <c r="V1077">
        <f>(Table1[[#This Row],[Target_Production_t]]/8)*Table1[[#This Row],[Downtime_hr]]</f>
        <v>2.5914625</v>
      </c>
    </row>
    <row r="1078" spans="1:22" x14ac:dyDescent="0.25">
      <c r="A1078" s="1">
        <v>45747</v>
      </c>
      <c r="B1078" s="1" t="str">
        <f>TEXT(Table1[[#This Row],[Date]],"mm")</f>
        <v>03</v>
      </c>
      <c r="C1078" t="s">
        <v>17</v>
      </c>
      <c r="D1078" t="s">
        <v>19</v>
      </c>
      <c r="E1078">
        <v>42.11</v>
      </c>
      <c r="F1078">
        <v>7.6</v>
      </c>
      <c r="G1078">
        <v>0.4</v>
      </c>
      <c r="H1078">
        <v>38.58</v>
      </c>
      <c r="I1078">
        <v>38</v>
      </c>
      <c r="J1078">
        <v>0.57999999999999996</v>
      </c>
      <c r="K1078">
        <v>98.5</v>
      </c>
      <c r="L1078">
        <v>95</v>
      </c>
      <c r="M1078">
        <v>101.23</v>
      </c>
      <c r="N1078">
        <v>94.73</v>
      </c>
      <c r="O1078">
        <v>31.81</v>
      </c>
      <c r="P1078">
        <v>3183.49</v>
      </c>
      <c r="Q1078" s="42">
        <f>Table1[[#This Row],[Steam_Consumed_t]]/Table1[[#This Row],[Production_t]]</f>
        <v>0.82452047693105235</v>
      </c>
      <c r="R1078" s="37">
        <f>Table1[[#This Row],[Power_Consumed_kWh]]/Table1[[#This Row],[Production_t]]</f>
        <v>82.516588906168991</v>
      </c>
      <c r="S1078" t="str">
        <f>IF(Table1[[#This Row],[Quality_pct]]&lt;96,"Below Spec","Ok")</f>
        <v>Ok</v>
      </c>
      <c r="T1078" t="str">
        <f>IF(Table1[Steam_Consumed_t]&gt;$O$4383,"ABNORMAL","NORMAL")</f>
        <v>NORMAL</v>
      </c>
      <c r="U1078" t="str">
        <f>IF(Table1[Power_Consumed_kWh]&gt;$P$4383,"ABNORMAL","NORMAL")</f>
        <v>NORMAL</v>
      </c>
      <c r="V1078">
        <f>(Table1[[#This Row],[Target_Production_t]]/8)*Table1[[#This Row],[Downtime_hr]]</f>
        <v>2.1055000000000001</v>
      </c>
    </row>
    <row r="1079" spans="1:22" x14ac:dyDescent="0.25">
      <c r="A1079" s="1">
        <v>45747</v>
      </c>
      <c r="B1079" s="1" t="str">
        <f>TEXT(Table1[[#This Row],[Date]],"mm")</f>
        <v>03</v>
      </c>
      <c r="C1079" t="s">
        <v>23</v>
      </c>
      <c r="D1079" t="s">
        <v>18</v>
      </c>
      <c r="E1079">
        <v>44.78</v>
      </c>
      <c r="F1079">
        <v>7.72</v>
      </c>
      <c r="G1079">
        <v>0.28000000000000003</v>
      </c>
      <c r="H1079">
        <v>43.38</v>
      </c>
      <c r="I1079">
        <v>42.7</v>
      </c>
      <c r="J1079">
        <v>0.68</v>
      </c>
      <c r="K1079">
        <v>98.43</v>
      </c>
      <c r="L1079">
        <v>96.5</v>
      </c>
      <c r="M1079">
        <v>96.29</v>
      </c>
      <c r="N1079">
        <v>91.46</v>
      </c>
      <c r="O1079">
        <v>4.9000000000000004</v>
      </c>
      <c r="P1079">
        <v>1602.93</v>
      </c>
      <c r="Q1079" s="42">
        <f>Table1[[#This Row],[Steam_Consumed_t]]/Table1[[#This Row],[Production_t]]</f>
        <v>0.11295527893038267</v>
      </c>
      <c r="R1079" s="37">
        <f>Table1[[#This Row],[Power_Consumed_kWh]]/Table1[[#This Row],[Production_t]]</f>
        <v>36.950899031811893</v>
      </c>
      <c r="S1079" t="str">
        <f>IF(Table1[[#This Row],[Quality_pct]]&lt;96,"Below Spec","Ok")</f>
        <v>Ok</v>
      </c>
      <c r="T1079" t="str">
        <f>IF(Table1[Steam_Consumed_t]&gt;$O$4383,"ABNORMAL","NORMAL")</f>
        <v>NORMAL</v>
      </c>
      <c r="U1079" t="str">
        <f>IF(Table1[Power_Consumed_kWh]&gt;$P$4383,"ABNORMAL","NORMAL")</f>
        <v>NORMAL</v>
      </c>
      <c r="V1079">
        <f>(Table1[[#This Row],[Target_Production_t]]/8)*Table1[[#This Row],[Downtime_hr]]</f>
        <v>1.5673000000000001</v>
      </c>
    </row>
    <row r="1080" spans="1:22" x14ac:dyDescent="0.25">
      <c r="A1080" s="1">
        <v>45747</v>
      </c>
      <c r="B1080" s="1" t="str">
        <f>TEXT(Table1[[#This Row],[Date]],"mm")</f>
        <v>03</v>
      </c>
      <c r="C1080" t="s">
        <v>21</v>
      </c>
      <c r="D1080" t="s">
        <v>20</v>
      </c>
      <c r="E1080">
        <v>36.94</v>
      </c>
      <c r="F1080">
        <v>7.88</v>
      </c>
      <c r="G1080">
        <v>0.12</v>
      </c>
      <c r="H1080">
        <v>32.18</v>
      </c>
      <c r="I1080">
        <v>31.6</v>
      </c>
      <c r="J1080">
        <v>0.57999999999999996</v>
      </c>
      <c r="K1080">
        <v>98.2</v>
      </c>
      <c r="L1080">
        <v>98.5</v>
      </c>
      <c r="M1080">
        <v>93.16</v>
      </c>
      <c r="N1080">
        <v>90.11</v>
      </c>
      <c r="O1080">
        <v>46.57</v>
      </c>
      <c r="P1080">
        <v>3676.87</v>
      </c>
      <c r="Q1080" s="42">
        <f>Table1[[#This Row],[Steam_Consumed_t]]/Table1[[#This Row],[Production_t]]</f>
        <v>1.4471721566190181</v>
      </c>
      <c r="R1080" s="37">
        <f>Table1[[#This Row],[Power_Consumed_kWh]]/Table1[[#This Row],[Production_t]]</f>
        <v>114.25947793660659</v>
      </c>
      <c r="S1080" t="str">
        <f>IF(Table1[[#This Row],[Quality_pct]]&lt;96,"Below Spec","Ok")</f>
        <v>Ok</v>
      </c>
      <c r="T1080" t="str">
        <f>IF(Table1[Steam_Consumed_t]&gt;$O$4383,"ABNORMAL","NORMAL")</f>
        <v>NORMAL</v>
      </c>
      <c r="U1080" t="str">
        <f>IF(Table1[Power_Consumed_kWh]&gt;$P$4383,"ABNORMAL","NORMAL")</f>
        <v>NORMAL</v>
      </c>
      <c r="V1080">
        <f>(Table1[[#This Row],[Target_Production_t]]/8)*Table1[[#This Row],[Downtime_hr]]</f>
        <v>0.55409999999999993</v>
      </c>
    </row>
    <row r="1081" spans="1:22" x14ac:dyDescent="0.25">
      <c r="A1081" s="1">
        <v>45747</v>
      </c>
      <c r="B1081" s="1" t="str">
        <f>TEXT(Table1[[#This Row],[Date]],"mm")</f>
        <v>03</v>
      </c>
      <c r="C1081" t="s">
        <v>21</v>
      </c>
      <c r="D1081" t="s">
        <v>19</v>
      </c>
      <c r="E1081">
        <v>38.1</v>
      </c>
      <c r="F1081">
        <v>7.91</v>
      </c>
      <c r="G1081">
        <v>0.09</v>
      </c>
      <c r="H1081">
        <v>36.590000000000003</v>
      </c>
      <c r="I1081">
        <v>36.08</v>
      </c>
      <c r="J1081">
        <v>0.52</v>
      </c>
      <c r="K1081">
        <v>98.59</v>
      </c>
      <c r="L1081">
        <v>98.88</v>
      </c>
      <c r="M1081">
        <v>97.78</v>
      </c>
      <c r="N1081">
        <v>95.31</v>
      </c>
      <c r="O1081">
        <v>53.1</v>
      </c>
      <c r="P1081">
        <v>4346.83</v>
      </c>
      <c r="Q1081" s="42">
        <f>Table1[[#This Row],[Steam_Consumed_t]]/Table1[[#This Row],[Production_t]]</f>
        <v>1.4512161792839573</v>
      </c>
      <c r="R1081" s="37">
        <f>Table1[[#This Row],[Power_Consumed_kWh]]/Table1[[#This Row],[Production_t]]</f>
        <v>118.79830554796391</v>
      </c>
      <c r="S1081" t="str">
        <f>IF(Table1[[#This Row],[Quality_pct]]&lt;96,"Below Spec","Ok")</f>
        <v>Ok</v>
      </c>
      <c r="T1081" t="str">
        <f>IF(Table1[Steam_Consumed_t]&gt;$O$4383,"ABNORMAL","NORMAL")</f>
        <v>ABNORMAL</v>
      </c>
      <c r="U1081" t="str">
        <f>IF(Table1[Power_Consumed_kWh]&gt;$P$4383,"ABNORMAL","NORMAL")</f>
        <v>ABNORMAL</v>
      </c>
      <c r="V1081">
        <f>(Table1[[#This Row],[Target_Production_t]]/8)*Table1[[#This Row],[Downtime_hr]]</f>
        <v>0.42862499999999998</v>
      </c>
    </row>
    <row r="1082" spans="1:22" x14ac:dyDescent="0.25">
      <c r="A1082" s="1">
        <v>45748</v>
      </c>
      <c r="B1082" s="1" t="str">
        <f>TEXT(Table1[[#This Row],[Date]],"mm")</f>
        <v>04</v>
      </c>
      <c r="C1082" t="s">
        <v>17</v>
      </c>
      <c r="D1082" t="s">
        <v>20</v>
      </c>
      <c r="E1082">
        <v>41.39</v>
      </c>
      <c r="F1082">
        <v>7.26</v>
      </c>
      <c r="G1082">
        <v>0.74</v>
      </c>
      <c r="H1082">
        <v>37.17</v>
      </c>
      <c r="I1082">
        <v>35.770000000000003</v>
      </c>
      <c r="J1082">
        <v>1.41</v>
      </c>
      <c r="K1082">
        <v>96.22</v>
      </c>
      <c r="L1082">
        <v>90.75</v>
      </c>
      <c r="M1082">
        <v>91.01</v>
      </c>
      <c r="N1082">
        <v>79.47</v>
      </c>
      <c r="O1082">
        <v>31.68</v>
      </c>
      <c r="P1082">
        <v>2953.29</v>
      </c>
      <c r="Q1082" s="42">
        <f>Table1[[#This Row],[Steam_Consumed_t]]/Table1[[#This Row],[Production_t]]</f>
        <v>0.85230024213075051</v>
      </c>
      <c r="R1082" s="37">
        <f>Table1[[#This Row],[Power_Consumed_kWh]]/Table1[[#This Row],[Production_t]]</f>
        <v>79.453591606133969</v>
      </c>
      <c r="S1082" t="str">
        <f>IF(Table1[[#This Row],[Quality_pct]]&lt;96,"Below Spec","Ok")</f>
        <v>Ok</v>
      </c>
      <c r="T1082" t="str">
        <f>IF(Table1[Steam_Consumed_t]&gt;$O$4383,"ABNORMAL","NORMAL")</f>
        <v>NORMAL</v>
      </c>
      <c r="U1082" t="str">
        <f>IF(Table1[Power_Consumed_kWh]&gt;$P$4383,"ABNORMAL","NORMAL")</f>
        <v>NORMAL</v>
      </c>
      <c r="V1082">
        <f>(Table1[[#This Row],[Target_Production_t]]/8)*Table1[[#This Row],[Downtime_hr]]</f>
        <v>3.8285749999999998</v>
      </c>
    </row>
    <row r="1083" spans="1:22" x14ac:dyDescent="0.25">
      <c r="A1083" s="1">
        <v>45748</v>
      </c>
      <c r="B1083" s="1" t="str">
        <f>TEXT(Table1[[#This Row],[Date]],"mm")</f>
        <v>04</v>
      </c>
      <c r="C1083" t="s">
        <v>21</v>
      </c>
      <c r="D1083" t="s">
        <v>20</v>
      </c>
      <c r="E1083">
        <v>37.450000000000003</v>
      </c>
      <c r="F1083">
        <v>7.42</v>
      </c>
      <c r="G1083">
        <v>0.57999999999999996</v>
      </c>
      <c r="H1083">
        <v>31.97</v>
      </c>
      <c r="I1083">
        <v>31.85</v>
      </c>
      <c r="J1083">
        <v>0.13</v>
      </c>
      <c r="K1083">
        <v>99.6</v>
      </c>
      <c r="L1083">
        <v>92.75</v>
      </c>
      <c r="M1083">
        <v>91.69</v>
      </c>
      <c r="N1083">
        <v>84.7</v>
      </c>
      <c r="O1083">
        <v>45.05</v>
      </c>
      <c r="P1083">
        <v>3666.75</v>
      </c>
      <c r="Q1083" s="42">
        <f>Table1[[#This Row],[Steam_Consumed_t]]/Table1[[#This Row],[Production_t]]</f>
        <v>1.4091335627150454</v>
      </c>
      <c r="R1083" s="37">
        <f>Table1[[#This Row],[Power_Consumed_kWh]]/Table1[[#This Row],[Production_t]]</f>
        <v>114.69346262120739</v>
      </c>
      <c r="S1083" t="str">
        <f>IF(Table1[[#This Row],[Quality_pct]]&lt;96,"Below Spec","Ok")</f>
        <v>Ok</v>
      </c>
      <c r="T1083" t="str">
        <f>IF(Table1[Steam_Consumed_t]&gt;$O$4383,"ABNORMAL","NORMAL")</f>
        <v>NORMAL</v>
      </c>
      <c r="U1083" t="str">
        <f>IF(Table1[Power_Consumed_kWh]&gt;$P$4383,"ABNORMAL","NORMAL")</f>
        <v>NORMAL</v>
      </c>
      <c r="V1083">
        <f>(Table1[[#This Row],[Target_Production_t]]/8)*Table1[[#This Row],[Downtime_hr]]</f>
        <v>2.715125</v>
      </c>
    </row>
    <row r="1084" spans="1:22" x14ac:dyDescent="0.25">
      <c r="A1084" s="1">
        <v>45748</v>
      </c>
      <c r="B1084" s="1" t="str">
        <f>TEXT(Table1[[#This Row],[Date]],"mm")</f>
        <v>04</v>
      </c>
      <c r="C1084" t="s">
        <v>21</v>
      </c>
      <c r="D1084" t="s">
        <v>19</v>
      </c>
      <c r="E1084">
        <v>38.630000000000003</v>
      </c>
      <c r="F1084">
        <v>7.43</v>
      </c>
      <c r="G1084">
        <v>0.56999999999999995</v>
      </c>
      <c r="H1084">
        <v>31.01</v>
      </c>
      <c r="I1084">
        <v>30.46</v>
      </c>
      <c r="J1084">
        <v>0.56000000000000005</v>
      </c>
      <c r="K1084">
        <v>98.21</v>
      </c>
      <c r="L1084">
        <v>92.88</v>
      </c>
      <c r="M1084">
        <v>98.16</v>
      </c>
      <c r="N1084">
        <v>89.54</v>
      </c>
      <c r="O1084">
        <v>45.27</v>
      </c>
      <c r="P1084">
        <v>3492.87</v>
      </c>
      <c r="Q1084" s="42">
        <f>Table1[[#This Row],[Steam_Consumed_t]]/Table1[[#This Row],[Production_t]]</f>
        <v>1.4598516607545953</v>
      </c>
      <c r="R1084" s="37">
        <f>Table1[[#This Row],[Power_Consumed_kWh]]/Table1[[#This Row],[Production_t]]</f>
        <v>112.6368913253789</v>
      </c>
      <c r="S1084" t="str">
        <f>IF(Table1[[#This Row],[Quality_pct]]&lt;96,"Below Spec","Ok")</f>
        <v>Ok</v>
      </c>
      <c r="T1084" t="str">
        <f>IF(Table1[Steam_Consumed_t]&gt;$O$4383,"ABNORMAL","NORMAL")</f>
        <v>NORMAL</v>
      </c>
      <c r="U1084" t="str">
        <f>IF(Table1[Power_Consumed_kWh]&gt;$P$4383,"ABNORMAL","NORMAL")</f>
        <v>NORMAL</v>
      </c>
      <c r="V1084">
        <f>(Table1[[#This Row],[Target_Production_t]]/8)*Table1[[#This Row],[Downtime_hr]]</f>
        <v>2.7523874999999998</v>
      </c>
    </row>
    <row r="1085" spans="1:22" x14ac:dyDescent="0.25">
      <c r="A1085" s="1">
        <v>45748</v>
      </c>
      <c r="B1085" s="1" t="str">
        <f>TEXT(Table1[[#This Row],[Date]],"mm")</f>
        <v>04</v>
      </c>
      <c r="C1085" t="s">
        <v>22</v>
      </c>
      <c r="D1085" t="s">
        <v>18</v>
      </c>
      <c r="E1085">
        <v>37.15</v>
      </c>
      <c r="F1085">
        <v>7.43</v>
      </c>
      <c r="G1085">
        <v>0.56999999999999995</v>
      </c>
      <c r="H1085">
        <v>34.549999999999997</v>
      </c>
      <c r="I1085">
        <v>33.590000000000003</v>
      </c>
      <c r="J1085">
        <v>0.96</v>
      </c>
      <c r="K1085">
        <v>97.23</v>
      </c>
      <c r="L1085">
        <v>92.88</v>
      </c>
      <c r="M1085">
        <v>94.74</v>
      </c>
      <c r="N1085">
        <v>85.55</v>
      </c>
      <c r="O1085">
        <v>39.22</v>
      </c>
      <c r="P1085">
        <v>3359.66</v>
      </c>
      <c r="Q1085" s="42">
        <f>Table1[[#This Row],[Steam_Consumed_t]]/Table1[[#This Row],[Production_t]]</f>
        <v>1.1351664254703329</v>
      </c>
      <c r="R1085" s="37">
        <f>Table1[[#This Row],[Power_Consumed_kWh]]/Table1[[#This Row],[Production_t]]</f>
        <v>97.240520984081044</v>
      </c>
      <c r="S1085" t="str">
        <f>IF(Table1[[#This Row],[Quality_pct]]&lt;96,"Below Spec","Ok")</f>
        <v>Ok</v>
      </c>
      <c r="T1085" t="str">
        <f>IF(Table1[Steam_Consumed_t]&gt;$O$4383,"ABNORMAL","NORMAL")</f>
        <v>NORMAL</v>
      </c>
      <c r="U1085" t="str">
        <f>IF(Table1[Power_Consumed_kWh]&gt;$P$4383,"ABNORMAL","NORMAL")</f>
        <v>NORMAL</v>
      </c>
      <c r="V1085">
        <f>(Table1[[#This Row],[Target_Production_t]]/8)*Table1[[#This Row],[Downtime_hr]]</f>
        <v>2.6469374999999995</v>
      </c>
    </row>
    <row r="1086" spans="1:22" x14ac:dyDescent="0.25">
      <c r="A1086" s="1">
        <v>45748</v>
      </c>
      <c r="B1086" s="1" t="str">
        <f>TEXT(Table1[[#This Row],[Date]],"mm")</f>
        <v>04</v>
      </c>
      <c r="C1086" t="s">
        <v>17</v>
      </c>
      <c r="D1086" t="s">
        <v>18</v>
      </c>
      <c r="E1086">
        <v>43.34</v>
      </c>
      <c r="F1086">
        <v>7.53</v>
      </c>
      <c r="G1086">
        <v>0.47</v>
      </c>
      <c r="H1086">
        <v>37.340000000000003</v>
      </c>
      <c r="I1086">
        <v>37.19</v>
      </c>
      <c r="J1086">
        <v>0.15</v>
      </c>
      <c r="K1086">
        <v>99.6</v>
      </c>
      <c r="L1086">
        <v>94.12</v>
      </c>
      <c r="M1086">
        <v>96.78</v>
      </c>
      <c r="N1086">
        <v>90.73</v>
      </c>
      <c r="O1086">
        <v>30.89</v>
      </c>
      <c r="P1086">
        <v>3112.75</v>
      </c>
      <c r="Q1086" s="42">
        <f>Table1[[#This Row],[Steam_Consumed_t]]/Table1[[#This Row],[Production_t]]</f>
        <v>0.82726298875200854</v>
      </c>
      <c r="R1086" s="37">
        <f>Table1[[#This Row],[Power_Consumed_kWh]]/Table1[[#This Row],[Production_t]]</f>
        <v>83.362346009641129</v>
      </c>
      <c r="S1086" t="str">
        <f>IF(Table1[[#This Row],[Quality_pct]]&lt;96,"Below Spec","Ok")</f>
        <v>Ok</v>
      </c>
      <c r="T1086" t="str">
        <f>IF(Table1[Steam_Consumed_t]&gt;$O$4383,"ABNORMAL","NORMAL")</f>
        <v>NORMAL</v>
      </c>
      <c r="U1086" t="str">
        <f>IF(Table1[Power_Consumed_kWh]&gt;$P$4383,"ABNORMAL","NORMAL")</f>
        <v>NORMAL</v>
      </c>
      <c r="V1086">
        <f>(Table1[[#This Row],[Target_Production_t]]/8)*Table1[[#This Row],[Downtime_hr]]</f>
        <v>2.5462250000000002</v>
      </c>
    </row>
    <row r="1087" spans="1:22" x14ac:dyDescent="0.25">
      <c r="A1087" s="1">
        <v>45748</v>
      </c>
      <c r="B1087" s="1" t="str">
        <f>TEXT(Table1[[#This Row],[Date]],"mm")</f>
        <v>04</v>
      </c>
      <c r="C1087" t="s">
        <v>17</v>
      </c>
      <c r="D1087" t="s">
        <v>19</v>
      </c>
      <c r="E1087">
        <v>42.69</v>
      </c>
      <c r="F1087">
        <v>7.53</v>
      </c>
      <c r="G1087">
        <v>0.47</v>
      </c>
      <c r="H1087">
        <v>37.270000000000003</v>
      </c>
      <c r="I1087">
        <v>35.81</v>
      </c>
      <c r="J1087">
        <v>1.46</v>
      </c>
      <c r="K1087">
        <v>96.08</v>
      </c>
      <c r="L1087">
        <v>94.12</v>
      </c>
      <c r="M1087">
        <v>94.78</v>
      </c>
      <c r="N1087">
        <v>85.71</v>
      </c>
      <c r="O1087">
        <v>32.58</v>
      </c>
      <c r="P1087">
        <v>2976.99</v>
      </c>
      <c r="Q1087" s="42">
        <f>Table1[[#This Row],[Steam_Consumed_t]]/Table1[[#This Row],[Production_t]]</f>
        <v>0.87416152401395208</v>
      </c>
      <c r="R1087" s="37">
        <f>Table1[[#This Row],[Power_Consumed_kWh]]/Table1[[#This Row],[Production_t]]</f>
        <v>79.876308022538225</v>
      </c>
      <c r="S1087" t="str">
        <f>IF(Table1[[#This Row],[Quality_pct]]&lt;96,"Below Spec","Ok")</f>
        <v>Ok</v>
      </c>
      <c r="T1087" t="str">
        <f>IF(Table1[Steam_Consumed_t]&gt;$O$4383,"ABNORMAL","NORMAL")</f>
        <v>NORMAL</v>
      </c>
      <c r="U1087" t="str">
        <f>IF(Table1[Power_Consumed_kWh]&gt;$P$4383,"ABNORMAL","NORMAL")</f>
        <v>NORMAL</v>
      </c>
      <c r="V1087">
        <f>(Table1[[#This Row],[Target_Production_t]]/8)*Table1[[#This Row],[Downtime_hr]]</f>
        <v>2.5080374999999999</v>
      </c>
    </row>
    <row r="1088" spans="1:22" x14ac:dyDescent="0.25">
      <c r="A1088" s="1">
        <v>45748</v>
      </c>
      <c r="B1088" s="1" t="str">
        <f>TEXT(Table1[[#This Row],[Date]],"mm")</f>
        <v>04</v>
      </c>
      <c r="C1088" t="s">
        <v>23</v>
      </c>
      <c r="D1088" t="s">
        <v>20</v>
      </c>
      <c r="E1088">
        <v>43.36</v>
      </c>
      <c r="F1088">
        <v>7.54</v>
      </c>
      <c r="G1088">
        <v>0.46</v>
      </c>
      <c r="H1088">
        <v>41.02</v>
      </c>
      <c r="I1088">
        <v>40.44</v>
      </c>
      <c r="J1088">
        <v>0.57999999999999996</v>
      </c>
      <c r="K1088">
        <v>98.59</v>
      </c>
      <c r="L1088">
        <v>94.25</v>
      </c>
      <c r="M1088">
        <v>93.77</v>
      </c>
      <c r="N1088">
        <v>87.14</v>
      </c>
      <c r="O1088">
        <v>3.94</v>
      </c>
      <c r="P1088">
        <v>1676.57</v>
      </c>
      <c r="Q1088" s="42">
        <f>Table1[[#This Row],[Steam_Consumed_t]]/Table1[[#This Row],[Production_t]]</f>
        <v>9.6050706972208674E-2</v>
      </c>
      <c r="R1088" s="37">
        <f>Table1[[#This Row],[Power_Consumed_kWh]]/Table1[[#This Row],[Production_t]]</f>
        <v>40.872013651877126</v>
      </c>
      <c r="S1088" t="str">
        <f>IF(Table1[[#This Row],[Quality_pct]]&lt;96,"Below Spec","Ok")</f>
        <v>Ok</v>
      </c>
      <c r="T1088" t="str">
        <f>IF(Table1[Steam_Consumed_t]&gt;$O$4383,"ABNORMAL","NORMAL")</f>
        <v>NORMAL</v>
      </c>
      <c r="U1088" t="str">
        <f>IF(Table1[Power_Consumed_kWh]&gt;$P$4383,"ABNORMAL","NORMAL")</f>
        <v>NORMAL</v>
      </c>
      <c r="V1088">
        <f>(Table1[[#This Row],[Target_Production_t]]/8)*Table1[[#This Row],[Downtime_hr]]</f>
        <v>2.4931999999999999</v>
      </c>
    </row>
    <row r="1089" spans="1:22" x14ac:dyDescent="0.25">
      <c r="A1089" s="1">
        <v>45748</v>
      </c>
      <c r="B1089" s="1" t="str">
        <f>TEXT(Table1[[#This Row],[Date]],"mm")</f>
        <v>04</v>
      </c>
      <c r="C1089" t="s">
        <v>22</v>
      </c>
      <c r="D1089" t="s">
        <v>19</v>
      </c>
      <c r="E1089">
        <v>36.590000000000003</v>
      </c>
      <c r="F1089">
        <v>7.56</v>
      </c>
      <c r="G1089">
        <v>0.44</v>
      </c>
      <c r="H1089">
        <v>33.42</v>
      </c>
      <c r="I1089">
        <v>32.619999999999997</v>
      </c>
      <c r="J1089">
        <v>0.8</v>
      </c>
      <c r="K1089">
        <v>97.62</v>
      </c>
      <c r="L1089">
        <v>94.5</v>
      </c>
      <c r="M1089">
        <v>94.9</v>
      </c>
      <c r="N1089">
        <v>87.55</v>
      </c>
      <c r="O1089">
        <v>37.56</v>
      </c>
      <c r="P1089">
        <v>3321.14</v>
      </c>
      <c r="Q1089" s="42">
        <f>Table1[[#This Row],[Steam_Consumed_t]]/Table1[[#This Row],[Production_t]]</f>
        <v>1.1238779174147218</v>
      </c>
      <c r="R1089" s="37">
        <f>Table1[[#This Row],[Power_Consumed_kWh]]/Table1[[#This Row],[Production_t]]</f>
        <v>99.375822860562522</v>
      </c>
      <c r="S1089" t="str">
        <f>IF(Table1[[#This Row],[Quality_pct]]&lt;96,"Below Spec","Ok")</f>
        <v>Ok</v>
      </c>
      <c r="T1089" t="str">
        <f>IF(Table1[Steam_Consumed_t]&gt;$O$4383,"ABNORMAL","NORMAL")</f>
        <v>NORMAL</v>
      </c>
      <c r="U1089" t="str">
        <f>IF(Table1[Power_Consumed_kWh]&gt;$P$4383,"ABNORMAL","NORMAL")</f>
        <v>NORMAL</v>
      </c>
      <c r="V1089">
        <f>(Table1[[#This Row],[Target_Production_t]]/8)*Table1[[#This Row],[Downtime_hr]]</f>
        <v>2.0124500000000003</v>
      </c>
    </row>
    <row r="1090" spans="1:22" x14ac:dyDescent="0.25">
      <c r="A1090" s="1">
        <v>45748</v>
      </c>
      <c r="B1090" s="1" t="str">
        <f>TEXT(Table1[[#This Row],[Date]],"mm")</f>
        <v>04</v>
      </c>
      <c r="C1090" t="s">
        <v>23</v>
      </c>
      <c r="D1090" t="s">
        <v>19</v>
      </c>
      <c r="E1090">
        <v>44.72</v>
      </c>
      <c r="F1090">
        <v>7.65</v>
      </c>
      <c r="G1090">
        <v>0.35</v>
      </c>
      <c r="H1090">
        <v>37.36</v>
      </c>
      <c r="I1090">
        <v>37.299999999999997</v>
      </c>
      <c r="J1090">
        <v>0.06</v>
      </c>
      <c r="K1090">
        <v>99.84</v>
      </c>
      <c r="L1090">
        <v>95.62</v>
      </c>
      <c r="M1090">
        <v>99.6</v>
      </c>
      <c r="N1090">
        <v>95.09</v>
      </c>
      <c r="O1090">
        <v>4.59</v>
      </c>
      <c r="P1090">
        <v>1663.91</v>
      </c>
      <c r="Q1090" s="42">
        <f>Table1[[#This Row],[Steam_Consumed_t]]/Table1[[#This Row],[Production_t]]</f>
        <v>0.12285867237687366</v>
      </c>
      <c r="R1090" s="37">
        <f>Table1[[#This Row],[Power_Consumed_kWh]]/Table1[[#This Row],[Production_t]]</f>
        <v>44.537205567451821</v>
      </c>
      <c r="S1090" t="str">
        <f>IF(Table1[[#This Row],[Quality_pct]]&lt;96,"Below Spec","Ok")</f>
        <v>Ok</v>
      </c>
      <c r="T1090" t="str">
        <f>IF(Table1[Steam_Consumed_t]&gt;$O$4383,"ABNORMAL","NORMAL")</f>
        <v>NORMAL</v>
      </c>
      <c r="U1090" t="str">
        <f>IF(Table1[Power_Consumed_kWh]&gt;$P$4383,"ABNORMAL","NORMAL")</f>
        <v>NORMAL</v>
      </c>
      <c r="V1090">
        <f>(Table1[[#This Row],[Target_Production_t]]/8)*Table1[[#This Row],[Downtime_hr]]</f>
        <v>1.9564999999999999</v>
      </c>
    </row>
    <row r="1091" spans="1:22" x14ac:dyDescent="0.25">
      <c r="A1091" s="1">
        <v>45748</v>
      </c>
      <c r="B1091" s="1" t="str">
        <f>TEXT(Table1[[#This Row],[Date]],"mm")</f>
        <v>04</v>
      </c>
      <c r="C1091" t="s">
        <v>22</v>
      </c>
      <c r="D1091" t="s">
        <v>20</v>
      </c>
      <c r="E1091">
        <v>35.479999999999997</v>
      </c>
      <c r="F1091">
        <v>7.66</v>
      </c>
      <c r="G1091">
        <v>0.34</v>
      </c>
      <c r="H1091">
        <v>32.270000000000003</v>
      </c>
      <c r="I1091">
        <v>31.66</v>
      </c>
      <c r="J1091">
        <v>0.61</v>
      </c>
      <c r="K1091">
        <v>98.12</v>
      </c>
      <c r="L1091">
        <v>95.75</v>
      </c>
      <c r="M1091">
        <v>92.76</v>
      </c>
      <c r="N1091">
        <v>87.15</v>
      </c>
      <c r="O1091">
        <v>35.94</v>
      </c>
      <c r="P1091">
        <v>3162.08</v>
      </c>
      <c r="Q1091" s="42">
        <f>Table1[[#This Row],[Steam_Consumed_t]]/Table1[[#This Row],[Production_t]]</f>
        <v>1.1137279206693522</v>
      </c>
      <c r="R1091" s="37">
        <f>Table1[[#This Row],[Power_Consumed_kWh]]/Table1[[#This Row],[Production_t]]</f>
        <v>97.988224356987899</v>
      </c>
      <c r="S1091" t="str">
        <f>IF(Table1[[#This Row],[Quality_pct]]&lt;96,"Below Spec","Ok")</f>
        <v>Ok</v>
      </c>
      <c r="T1091" t="str">
        <f>IF(Table1[Steam_Consumed_t]&gt;$O$4383,"ABNORMAL","NORMAL")</f>
        <v>NORMAL</v>
      </c>
      <c r="U1091" t="str">
        <f>IF(Table1[Power_Consumed_kWh]&gt;$P$4383,"ABNORMAL","NORMAL")</f>
        <v>NORMAL</v>
      </c>
      <c r="V1091">
        <f>(Table1[[#This Row],[Target_Production_t]]/8)*Table1[[#This Row],[Downtime_hr]]</f>
        <v>1.5079</v>
      </c>
    </row>
    <row r="1092" spans="1:22" x14ac:dyDescent="0.25">
      <c r="A1092" s="1">
        <v>45748</v>
      </c>
      <c r="B1092" s="1" t="str">
        <f>TEXT(Table1[[#This Row],[Date]],"mm")</f>
        <v>04</v>
      </c>
      <c r="C1092" t="s">
        <v>23</v>
      </c>
      <c r="D1092" t="s">
        <v>18</v>
      </c>
      <c r="E1092">
        <v>45.41</v>
      </c>
      <c r="F1092">
        <v>7.69</v>
      </c>
      <c r="G1092">
        <v>0.31</v>
      </c>
      <c r="H1092">
        <v>40.729999999999997</v>
      </c>
      <c r="I1092">
        <v>40.6</v>
      </c>
      <c r="J1092">
        <v>0.13</v>
      </c>
      <c r="K1092">
        <v>99.69</v>
      </c>
      <c r="L1092">
        <v>96.12</v>
      </c>
      <c r="M1092">
        <v>96.06</v>
      </c>
      <c r="N1092">
        <v>92.05</v>
      </c>
      <c r="O1092">
        <v>6.4</v>
      </c>
      <c r="P1092">
        <v>1672.29</v>
      </c>
      <c r="Q1092" s="42">
        <f>Table1[[#This Row],[Steam_Consumed_t]]/Table1[[#This Row],[Production_t]]</f>
        <v>0.15713233488828876</v>
      </c>
      <c r="R1092" s="37">
        <f>Table1[[#This Row],[Power_Consumed_kWh]]/Table1[[#This Row],[Production_t]]</f>
        <v>41.057942548490061</v>
      </c>
      <c r="S1092" t="str">
        <f>IF(Table1[[#This Row],[Quality_pct]]&lt;96,"Below Spec","Ok")</f>
        <v>Ok</v>
      </c>
      <c r="T1092" t="str">
        <f>IF(Table1[Steam_Consumed_t]&gt;$O$4383,"ABNORMAL","NORMAL")</f>
        <v>NORMAL</v>
      </c>
      <c r="U1092" t="str">
        <f>IF(Table1[Power_Consumed_kWh]&gt;$P$4383,"ABNORMAL","NORMAL")</f>
        <v>NORMAL</v>
      </c>
      <c r="V1092">
        <f>(Table1[[#This Row],[Target_Production_t]]/8)*Table1[[#This Row],[Downtime_hr]]</f>
        <v>1.7596375</v>
      </c>
    </row>
    <row r="1093" spans="1:22" x14ac:dyDescent="0.25">
      <c r="A1093" s="1">
        <v>45748</v>
      </c>
      <c r="B1093" s="1" t="str">
        <f>TEXT(Table1[[#This Row],[Date]],"mm")</f>
        <v>04</v>
      </c>
      <c r="C1093" t="s">
        <v>21</v>
      </c>
      <c r="D1093" t="s">
        <v>18</v>
      </c>
      <c r="E1093">
        <v>39.21</v>
      </c>
      <c r="F1093">
        <v>7.71</v>
      </c>
      <c r="G1093">
        <v>0.28999999999999998</v>
      </c>
      <c r="H1093">
        <v>36.44</v>
      </c>
      <c r="I1093">
        <v>36.07</v>
      </c>
      <c r="J1093">
        <v>0.37</v>
      </c>
      <c r="K1093">
        <v>98.99</v>
      </c>
      <c r="L1093">
        <v>96.38</v>
      </c>
      <c r="M1093">
        <v>96.08</v>
      </c>
      <c r="N1093">
        <v>91.67</v>
      </c>
      <c r="O1093">
        <v>53.84</v>
      </c>
      <c r="P1093">
        <v>4381.5200000000004</v>
      </c>
      <c r="Q1093" s="42">
        <f>Table1[[#This Row],[Steam_Consumed_t]]/Table1[[#This Row],[Production_t]]</f>
        <v>1.477497255762898</v>
      </c>
      <c r="R1093" s="37">
        <f>Table1[[#This Row],[Power_Consumed_kWh]]/Table1[[#This Row],[Production_t]]</f>
        <v>120.23929747530188</v>
      </c>
      <c r="S1093" t="str">
        <f>IF(Table1[[#This Row],[Quality_pct]]&lt;96,"Below Spec","Ok")</f>
        <v>Ok</v>
      </c>
      <c r="T1093" t="str">
        <f>IF(Table1[Steam_Consumed_t]&gt;$O$4383,"ABNORMAL","NORMAL")</f>
        <v>ABNORMAL</v>
      </c>
      <c r="U1093" t="str">
        <f>IF(Table1[Power_Consumed_kWh]&gt;$P$4383,"ABNORMAL","NORMAL")</f>
        <v>ABNORMAL</v>
      </c>
      <c r="V1093">
        <f>(Table1[[#This Row],[Target_Production_t]]/8)*Table1[[#This Row],[Downtime_hr]]</f>
        <v>1.4213624999999999</v>
      </c>
    </row>
    <row r="1094" spans="1:22" x14ac:dyDescent="0.25">
      <c r="A1094" s="1">
        <v>45749</v>
      </c>
      <c r="B1094" s="1" t="str">
        <f>TEXT(Table1[[#This Row],[Date]],"mm")</f>
        <v>04</v>
      </c>
      <c r="C1094" t="s">
        <v>17</v>
      </c>
      <c r="D1094" t="s">
        <v>20</v>
      </c>
      <c r="E1094">
        <v>40.619999999999997</v>
      </c>
      <c r="F1094">
        <v>7.25</v>
      </c>
      <c r="G1094">
        <v>0.75</v>
      </c>
      <c r="H1094">
        <v>36.479999999999997</v>
      </c>
      <c r="I1094">
        <v>35.74</v>
      </c>
      <c r="J1094">
        <v>0.74</v>
      </c>
      <c r="K1094">
        <v>97.98</v>
      </c>
      <c r="L1094">
        <v>90.62</v>
      </c>
      <c r="M1094">
        <v>94.86</v>
      </c>
      <c r="N1094">
        <v>84.23</v>
      </c>
      <c r="O1094">
        <v>31.81</v>
      </c>
      <c r="P1094">
        <v>3016.98</v>
      </c>
      <c r="Q1094" s="42">
        <f>Table1[[#This Row],[Steam_Consumed_t]]/Table1[[#This Row],[Production_t]]</f>
        <v>0.87198464912280704</v>
      </c>
      <c r="R1094" s="37">
        <f>Table1[[#This Row],[Power_Consumed_kWh]]/Table1[[#This Row],[Production_t]]</f>
        <v>82.702302631578959</v>
      </c>
      <c r="S1094" t="str">
        <f>IF(Table1[[#This Row],[Quality_pct]]&lt;96,"Below Spec","Ok")</f>
        <v>Ok</v>
      </c>
      <c r="T1094" t="str">
        <f>IF(Table1[Steam_Consumed_t]&gt;$O$4383,"ABNORMAL","NORMAL")</f>
        <v>NORMAL</v>
      </c>
      <c r="U1094" t="str">
        <f>IF(Table1[Power_Consumed_kWh]&gt;$P$4383,"ABNORMAL","NORMAL")</f>
        <v>NORMAL</v>
      </c>
      <c r="V1094">
        <f>(Table1[[#This Row],[Target_Production_t]]/8)*Table1[[#This Row],[Downtime_hr]]</f>
        <v>3.8081249999999995</v>
      </c>
    </row>
    <row r="1095" spans="1:22" x14ac:dyDescent="0.25">
      <c r="A1095" s="1">
        <v>45749</v>
      </c>
      <c r="B1095" s="1" t="str">
        <f>TEXT(Table1[[#This Row],[Date]],"mm")</f>
        <v>04</v>
      </c>
      <c r="C1095" t="s">
        <v>21</v>
      </c>
      <c r="D1095" t="s">
        <v>19</v>
      </c>
      <c r="E1095">
        <v>37.909999999999997</v>
      </c>
      <c r="F1095">
        <v>7.36</v>
      </c>
      <c r="G1095">
        <v>0.64</v>
      </c>
      <c r="H1095">
        <v>34.15</v>
      </c>
      <c r="I1095">
        <v>34.15</v>
      </c>
      <c r="J1095">
        <v>0</v>
      </c>
      <c r="K1095">
        <v>100</v>
      </c>
      <c r="L1095">
        <v>92</v>
      </c>
      <c r="M1095">
        <v>97.13</v>
      </c>
      <c r="N1095">
        <v>89.36</v>
      </c>
      <c r="O1095">
        <v>49.44</v>
      </c>
      <c r="P1095">
        <v>3958.78</v>
      </c>
      <c r="Q1095" s="42">
        <f>Table1[[#This Row],[Steam_Consumed_t]]/Table1[[#This Row],[Production_t]]</f>
        <v>1.4477306002928259</v>
      </c>
      <c r="R1095" s="37">
        <f>Table1[[#This Row],[Power_Consumed_kWh]]/Table1[[#This Row],[Production_t]]</f>
        <v>115.92327964860908</v>
      </c>
      <c r="S1095" t="str">
        <f>IF(Table1[[#This Row],[Quality_pct]]&lt;96,"Below Spec","Ok")</f>
        <v>Ok</v>
      </c>
      <c r="T1095" t="str">
        <f>IF(Table1[Steam_Consumed_t]&gt;$O$4383,"ABNORMAL","NORMAL")</f>
        <v>NORMAL</v>
      </c>
      <c r="U1095" t="str">
        <f>IF(Table1[Power_Consumed_kWh]&gt;$P$4383,"ABNORMAL","NORMAL")</f>
        <v>NORMAL</v>
      </c>
      <c r="V1095">
        <f>(Table1[[#This Row],[Target_Production_t]]/8)*Table1[[#This Row],[Downtime_hr]]</f>
        <v>3.0327999999999999</v>
      </c>
    </row>
    <row r="1096" spans="1:22" x14ac:dyDescent="0.25">
      <c r="A1096" s="1">
        <v>45749</v>
      </c>
      <c r="B1096" s="1" t="str">
        <f>TEXT(Table1[[#This Row],[Date]],"mm")</f>
        <v>04</v>
      </c>
      <c r="C1096" t="s">
        <v>21</v>
      </c>
      <c r="D1096" t="s">
        <v>18</v>
      </c>
      <c r="E1096">
        <v>38.49</v>
      </c>
      <c r="F1096">
        <v>7.44</v>
      </c>
      <c r="G1096">
        <v>0.56000000000000005</v>
      </c>
      <c r="H1096">
        <v>32.409999999999997</v>
      </c>
      <c r="I1096">
        <v>31.98</v>
      </c>
      <c r="J1096">
        <v>0.43</v>
      </c>
      <c r="K1096">
        <v>98.68</v>
      </c>
      <c r="L1096">
        <v>93</v>
      </c>
      <c r="M1096">
        <v>97.52</v>
      </c>
      <c r="N1096">
        <v>89.49</v>
      </c>
      <c r="O1096">
        <v>48.95</v>
      </c>
      <c r="P1096">
        <v>3680.87</v>
      </c>
      <c r="Q1096" s="42">
        <f>Table1[[#This Row],[Steam_Consumed_t]]/Table1[[#This Row],[Production_t]]</f>
        <v>1.510336315951867</v>
      </c>
      <c r="R1096" s="37">
        <f>Table1[[#This Row],[Power_Consumed_kWh]]/Table1[[#This Row],[Production_t]]</f>
        <v>113.57204566491825</v>
      </c>
      <c r="S1096" t="str">
        <f>IF(Table1[[#This Row],[Quality_pct]]&lt;96,"Below Spec","Ok")</f>
        <v>Ok</v>
      </c>
      <c r="T1096" t="str">
        <f>IF(Table1[Steam_Consumed_t]&gt;$O$4383,"ABNORMAL","NORMAL")</f>
        <v>NORMAL</v>
      </c>
      <c r="U1096" t="str">
        <f>IF(Table1[Power_Consumed_kWh]&gt;$P$4383,"ABNORMAL","NORMAL")</f>
        <v>NORMAL</v>
      </c>
      <c r="V1096">
        <f>(Table1[[#This Row],[Target_Production_t]]/8)*Table1[[#This Row],[Downtime_hr]]</f>
        <v>2.6943000000000006</v>
      </c>
    </row>
    <row r="1097" spans="1:22" x14ac:dyDescent="0.25">
      <c r="A1097" s="1">
        <v>45749</v>
      </c>
      <c r="B1097" s="1" t="str">
        <f>TEXT(Table1[[#This Row],[Date]],"mm")</f>
        <v>04</v>
      </c>
      <c r="C1097" t="s">
        <v>22</v>
      </c>
      <c r="D1097" t="s">
        <v>20</v>
      </c>
      <c r="E1097">
        <v>34.82</v>
      </c>
      <c r="F1097">
        <v>7.44</v>
      </c>
      <c r="G1097">
        <v>0.56000000000000005</v>
      </c>
      <c r="H1097">
        <v>28.39</v>
      </c>
      <c r="I1097">
        <v>27.64</v>
      </c>
      <c r="J1097">
        <v>0.76</v>
      </c>
      <c r="K1097">
        <v>97.34</v>
      </c>
      <c r="L1097">
        <v>93</v>
      </c>
      <c r="M1097">
        <v>92.37</v>
      </c>
      <c r="N1097">
        <v>83.62</v>
      </c>
      <c r="O1097">
        <v>31.31</v>
      </c>
      <c r="P1097">
        <v>2720.05</v>
      </c>
      <c r="Q1097" s="42">
        <f>Table1[[#This Row],[Steam_Consumed_t]]/Table1[[#This Row],[Production_t]]</f>
        <v>1.1028531172948222</v>
      </c>
      <c r="R1097" s="37">
        <f>Table1[[#This Row],[Power_Consumed_kWh]]/Table1[[#This Row],[Production_t]]</f>
        <v>95.810144417048264</v>
      </c>
      <c r="S1097" t="str">
        <f>IF(Table1[[#This Row],[Quality_pct]]&lt;96,"Below Spec","Ok")</f>
        <v>Ok</v>
      </c>
      <c r="T1097" t="str">
        <f>IF(Table1[Steam_Consumed_t]&gt;$O$4383,"ABNORMAL","NORMAL")</f>
        <v>NORMAL</v>
      </c>
      <c r="U1097" t="str">
        <f>IF(Table1[Power_Consumed_kWh]&gt;$P$4383,"ABNORMAL","NORMAL")</f>
        <v>NORMAL</v>
      </c>
      <c r="V1097">
        <f>(Table1[[#This Row],[Target_Production_t]]/8)*Table1[[#This Row],[Downtime_hr]]</f>
        <v>2.4374000000000002</v>
      </c>
    </row>
    <row r="1098" spans="1:22" x14ac:dyDescent="0.25">
      <c r="A1098" s="1">
        <v>45749</v>
      </c>
      <c r="B1098" s="1" t="str">
        <f>TEXT(Table1[[#This Row],[Date]],"mm")</f>
        <v>04</v>
      </c>
      <c r="C1098" t="s">
        <v>17</v>
      </c>
      <c r="D1098" t="s">
        <v>19</v>
      </c>
      <c r="E1098">
        <v>41.9</v>
      </c>
      <c r="F1098">
        <v>7.52</v>
      </c>
      <c r="G1098">
        <v>0.48</v>
      </c>
      <c r="H1098">
        <v>37.47</v>
      </c>
      <c r="I1098">
        <v>36.64</v>
      </c>
      <c r="J1098">
        <v>0.83</v>
      </c>
      <c r="K1098">
        <v>97.78</v>
      </c>
      <c r="L1098">
        <v>94</v>
      </c>
      <c r="M1098">
        <v>87.49</v>
      </c>
      <c r="N1098">
        <v>80.41</v>
      </c>
      <c r="O1098">
        <v>33.020000000000003</v>
      </c>
      <c r="P1098">
        <v>2943.25</v>
      </c>
      <c r="Q1098" s="42">
        <f>Table1[[#This Row],[Steam_Consumed_t]]/Table1[[#This Row],[Production_t]]</f>
        <v>0.88123832399252744</v>
      </c>
      <c r="R1098" s="37">
        <f>Table1[[#This Row],[Power_Consumed_kWh]]/Table1[[#This Row],[Production_t]]</f>
        <v>78.54950627168401</v>
      </c>
      <c r="S1098" t="str">
        <f>IF(Table1[[#This Row],[Quality_pct]]&lt;96,"Below Spec","Ok")</f>
        <v>Ok</v>
      </c>
      <c r="T1098" t="str">
        <f>IF(Table1[Steam_Consumed_t]&gt;$O$4383,"ABNORMAL","NORMAL")</f>
        <v>NORMAL</v>
      </c>
      <c r="U1098" t="str">
        <f>IF(Table1[Power_Consumed_kWh]&gt;$P$4383,"ABNORMAL","NORMAL")</f>
        <v>NORMAL</v>
      </c>
      <c r="V1098">
        <f>(Table1[[#This Row],[Target_Production_t]]/8)*Table1[[#This Row],[Downtime_hr]]</f>
        <v>2.5139999999999998</v>
      </c>
    </row>
    <row r="1099" spans="1:22" x14ac:dyDescent="0.25">
      <c r="A1099" s="1">
        <v>45749</v>
      </c>
      <c r="B1099" s="1" t="str">
        <f>TEXT(Table1[[#This Row],[Date]],"mm")</f>
        <v>04</v>
      </c>
      <c r="C1099" t="s">
        <v>23</v>
      </c>
      <c r="D1099" t="s">
        <v>19</v>
      </c>
      <c r="E1099">
        <v>43.89</v>
      </c>
      <c r="F1099">
        <v>7.53</v>
      </c>
      <c r="G1099">
        <v>0.47</v>
      </c>
      <c r="H1099">
        <v>43.27</v>
      </c>
      <c r="I1099">
        <v>42.62</v>
      </c>
      <c r="J1099">
        <v>0.65</v>
      </c>
      <c r="K1099">
        <v>98.5</v>
      </c>
      <c r="L1099">
        <v>94.12</v>
      </c>
      <c r="M1099">
        <v>93.56</v>
      </c>
      <c r="N1099">
        <v>86.74</v>
      </c>
      <c r="O1099">
        <v>3.84</v>
      </c>
      <c r="P1099">
        <v>1871.81</v>
      </c>
      <c r="Q1099" s="42">
        <f>Table1[[#This Row],[Steam_Consumed_t]]/Table1[[#This Row],[Production_t]]</f>
        <v>8.8745088976195971E-2</v>
      </c>
      <c r="R1099" s="37">
        <f>Table1[[#This Row],[Power_Consumed_kWh]]/Table1[[#This Row],[Production_t]]</f>
        <v>43.258839842847237</v>
      </c>
      <c r="S1099" t="str">
        <f>IF(Table1[[#This Row],[Quality_pct]]&lt;96,"Below Spec","Ok")</f>
        <v>Ok</v>
      </c>
      <c r="T1099" t="str">
        <f>IF(Table1[Steam_Consumed_t]&gt;$O$4383,"ABNORMAL","NORMAL")</f>
        <v>NORMAL</v>
      </c>
      <c r="U1099" t="str">
        <f>IF(Table1[Power_Consumed_kWh]&gt;$P$4383,"ABNORMAL","NORMAL")</f>
        <v>NORMAL</v>
      </c>
      <c r="V1099">
        <f>(Table1[[#This Row],[Target_Production_t]]/8)*Table1[[#This Row],[Downtime_hr]]</f>
        <v>2.5785374999999999</v>
      </c>
    </row>
    <row r="1100" spans="1:22" x14ac:dyDescent="0.25">
      <c r="A1100" s="1">
        <v>45749</v>
      </c>
      <c r="B1100" s="1" t="str">
        <f>TEXT(Table1[[#This Row],[Date]],"mm")</f>
        <v>04</v>
      </c>
      <c r="C1100" t="s">
        <v>23</v>
      </c>
      <c r="D1100" t="s">
        <v>20</v>
      </c>
      <c r="E1100">
        <v>42.56</v>
      </c>
      <c r="F1100">
        <v>7.66</v>
      </c>
      <c r="G1100">
        <v>0.34</v>
      </c>
      <c r="H1100">
        <v>41.6</v>
      </c>
      <c r="I1100">
        <v>41.29</v>
      </c>
      <c r="J1100">
        <v>0.3</v>
      </c>
      <c r="K1100">
        <v>99.27</v>
      </c>
      <c r="L1100">
        <v>95.75</v>
      </c>
      <c r="M1100">
        <v>94.4</v>
      </c>
      <c r="N1100">
        <v>89.73</v>
      </c>
      <c r="O1100">
        <v>5.68</v>
      </c>
      <c r="P1100">
        <v>1704.36</v>
      </c>
      <c r="Q1100" s="42">
        <f>Table1[[#This Row],[Steam_Consumed_t]]/Table1[[#This Row],[Production_t]]</f>
        <v>0.13653846153846153</v>
      </c>
      <c r="R1100" s="37">
        <f>Table1[[#This Row],[Power_Consumed_kWh]]/Table1[[#This Row],[Production_t]]</f>
        <v>40.970192307692301</v>
      </c>
      <c r="S1100" t="str">
        <f>IF(Table1[[#This Row],[Quality_pct]]&lt;96,"Below Spec","Ok")</f>
        <v>Ok</v>
      </c>
      <c r="T1100" t="str">
        <f>IF(Table1[Steam_Consumed_t]&gt;$O$4383,"ABNORMAL","NORMAL")</f>
        <v>NORMAL</v>
      </c>
      <c r="U1100" t="str">
        <f>IF(Table1[Power_Consumed_kWh]&gt;$P$4383,"ABNORMAL","NORMAL")</f>
        <v>NORMAL</v>
      </c>
      <c r="V1100">
        <f>(Table1[[#This Row],[Target_Production_t]]/8)*Table1[[#This Row],[Downtime_hr]]</f>
        <v>1.8088000000000002</v>
      </c>
    </row>
    <row r="1101" spans="1:22" x14ac:dyDescent="0.25">
      <c r="A1101" s="1">
        <v>45749</v>
      </c>
      <c r="B1101" s="1" t="str">
        <f>TEXT(Table1[[#This Row],[Date]],"mm")</f>
        <v>04</v>
      </c>
      <c r="C1101" t="s">
        <v>22</v>
      </c>
      <c r="D1101" t="s">
        <v>19</v>
      </c>
      <c r="E1101">
        <v>35.909999999999997</v>
      </c>
      <c r="F1101">
        <v>7.71</v>
      </c>
      <c r="G1101">
        <v>0.28999999999999998</v>
      </c>
      <c r="H1101">
        <v>32.1</v>
      </c>
      <c r="I1101">
        <v>30.89</v>
      </c>
      <c r="J1101">
        <v>1.21</v>
      </c>
      <c r="K1101">
        <v>96.22</v>
      </c>
      <c r="L1101">
        <v>96.38</v>
      </c>
      <c r="M1101">
        <v>98.4</v>
      </c>
      <c r="N1101">
        <v>91.24</v>
      </c>
      <c r="O1101">
        <v>33.81</v>
      </c>
      <c r="P1101">
        <v>3075.79</v>
      </c>
      <c r="Q1101" s="42">
        <f>Table1[[#This Row],[Steam_Consumed_t]]/Table1[[#This Row],[Production_t]]</f>
        <v>1.0532710280373832</v>
      </c>
      <c r="R1101" s="37">
        <f>Table1[[#This Row],[Power_Consumed_kWh]]/Table1[[#This Row],[Production_t]]</f>
        <v>95.819003115264792</v>
      </c>
      <c r="S1101" t="str">
        <f>IF(Table1[[#This Row],[Quality_pct]]&lt;96,"Below Spec","Ok")</f>
        <v>Ok</v>
      </c>
      <c r="T1101" t="str">
        <f>IF(Table1[Steam_Consumed_t]&gt;$O$4383,"ABNORMAL","NORMAL")</f>
        <v>NORMAL</v>
      </c>
      <c r="U1101" t="str">
        <f>IF(Table1[Power_Consumed_kWh]&gt;$P$4383,"ABNORMAL","NORMAL")</f>
        <v>NORMAL</v>
      </c>
      <c r="V1101">
        <f>(Table1[[#This Row],[Target_Production_t]]/8)*Table1[[#This Row],[Downtime_hr]]</f>
        <v>1.3017374999999998</v>
      </c>
    </row>
    <row r="1102" spans="1:22" x14ac:dyDescent="0.25">
      <c r="A1102" s="1">
        <v>45749</v>
      </c>
      <c r="B1102" s="1" t="str">
        <f>TEXT(Table1[[#This Row],[Date]],"mm")</f>
        <v>04</v>
      </c>
      <c r="C1102" t="s">
        <v>17</v>
      </c>
      <c r="D1102" t="s">
        <v>18</v>
      </c>
      <c r="E1102">
        <v>42.54</v>
      </c>
      <c r="F1102">
        <v>7.83</v>
      </c>
      <c r="G1102">
        <v>0.17</v>
      </c>
      <c r="H1102">
        <v>39.049999999999997</v>
      </c>
      <c r="I1102">
        <v>38.14</v>
      </c>
      <c r="J1102">
        <v>0.91</v>
      </c>
      <c r="K1102">
        <v>97.68</v>
      </c>
      <c r="L1102">
        <v>97.88</v>
      </c>
      <c r="M1102">
        <v>93.36</v>
      </c>
      <c r="N1102">
        <v>89.25</v>
      </c>
      <c r="O1102">
        <v>33.4</v>
      </c>
      <c r="P1102">
        <v>3295.29</v>
      </c>
      <c r="Q1102" s="42">
        <f>Table1[[#This Row],[Steam_Consumed_t]]/Table1[[#This Row],[Production_t]]</f>
        <v>0.85531370038412291</v>
      </c>
      <c r="R1102" s="37">
        <f>Table1[[#This Row],[Power_Consumed_kWh]]/Table1[[#This Row],[Production_t]]</f>
        <v>84.386427656850202</v>
      </c>
      <c r="S1102" t="str">
        <f>IF(Table1[[#This Row],[Quality_pct]]&lt;96,"Below Spec","Ok")</f>
        <v>Ok</v>
      </c>
      <c r="T1102" t="str">
        <f>IF(Table1[Steam_Consumed_t]&gt;$O$4383,"ABNORMAL","NORMAL")</f>
        <v>NORMAL</v>
      </c>
      <c r="U1102" t="str">
        <f>IF(Table1[Power_Consumed_kWh]&gt;$P$4383,"ABNORMAL","NORMAL")</f>
        <v>NORMAL</v>
      </c>
      <c r="V1102">
        <f>(Table1[[#This Row],[Target_Production_t]]/8)*Table1[[#This Row],[Downtime_hr]]</f>
        <v>0.90397500000000008</v>
      </c>
    </row>
    <row r="1103" spans="1:22" x14ac:dyDescent="0.25">
      <c r="A1103" s="1">
        <v>45749</v>
      </c>
      <c r="B1103" s="1" t="str">
        <f>TEXT(Table1[[#This Row],[Date]],"mm")</f>
        <v>04</v>
      </c>
      <c r="C1103" t="s">
        <v>21</v>
      </c>
      <c r="D1103" t="s">
        <v>20</v>
      </c>
      <c r="E1103">
        <v>36.75</v>
      </c>
      <c r="F1103">
        <v>7.92</v>
      </c>
      <c r="G1103">
        <v>0.08</v>
      </c>
      <c r="H1103">
        <v>35.049999999999997</v>
      </c>
      <c r="I1103">
        <v>34.78</v>
      </c>
      <c r="J1103">
        <v>0.27</v>
      </c>
      <c r="K1103">
        <v>99.23</v>
      </c>
      <c r="L1103">
        <v>99</v>
      </c>
      <c r="M1103">
        <v>92.68</v>
      </c>
      <c r="N1103">
        <v>91.05</v>
      </c>
      <c r="O1103">
        <v>51.42</v>
      </c>
      <c r="P1103">
        <v>4161.22</v>
      </c>
      <c r="Q1103" s="42">
        <f>Table1[[#This Row],[Steam_Consumed_t]]/Table1[[#This Row],[Production_t]]</f>
        <v>1.467047075606277</v>
      </c>
      <c r="R1103" s="37">
        <f>Table1[[#This Row],[Power_Consumed_kWh]]/Table1[[#This Row],[Production_t]]</f>
        <v>118.72239657631955</v>
      </c>
      <c r="S1103" t="str">
        <f>IF(Table1[[#This Row],[Quality_pct]]&lt;96,"Below Spec","Ok")</f>
        <v>Ok</v>
      </c>
      <c r="T1103" t="str">
        <f>IF(Table1[Steam_Consumed_t]&gt;$O$4383,"ABNORMAL","NORMAL")</f>
        <v>NORMAL</v>
      </c>
      <c r="U1103" t="str">
        <f>IF(Table1[Power_Consumed_kWh]&gt;$P$4383,"ABNORMAL","NORMAL")</f>
        <v>NORMAL</v>
      </c>
      <c r="V1103">
        <f>(Table1[[#This Row],[Target_Production_t]]/8)*Table1[[#This Row],[Downtime_hr]]</f>
        <v>0.36749999999999999</v>
      </c>
    </row>
    <row r="1104" spans="1:22" x14ac:dyDescent="0.25">
      <c r="A1104" s="1">
        <v>45749</v>
      </c>
      <c r="B1104" s="1" t="str">
        <f>TEXT(Table1[[#This Row],[Date]],"mm")</f>
        <v>04</v>
      </c>
      <c r="C1104" t="s">
        <v>23</v>
      </c>
      <c r="D1104" t="s">
        <v>18</v>
      </c>
      <c r="E1104">
        <v>44.56</v>
      </c>
      <c r="F1104">
        <v>7.92</v>
      </c>
      <c r="G1104">
        <v>0.08</v>
      </c>
      <c r="H1104">
        <v>41.35</v>
      </c>
      <c r="I1104">
        <v>40.65</v>
      </c>
      <c r="J1104">
        <v>0.7</v>
      </c>
      <c r="K1104">
        <v>98.3</v>
      </c>
      <c r="L1104">
        <v>99</v>
      </c>
      <c r="M1104">
        <v>96.41</v>
      </c>
      <c r="N1104">
        <v>93.83</v>
      </c>
      <c r="O1104">
        <v>4.09</v>
      </c>
      <c r="P1104">
        <v>1821.19</v>
      </c>
      <c r="Q1104" s="42">
        <f>Table1[[#This Row],[Steam_Consumed_t]]/Table1[[#This Row],[Production_t]]</f>
        <v>9.891172914147521E-2</v>
      </c>
      <c r="R1104" s="37">
        <f>Table1[[#This Row],[Power_Consumed_kWh]]/Table1[[#This Row],[Production_t]]</f>
        <v>44.043288996372432</v>
      </c>
      <c r="S1104" t="str">
        <f>IF(Table1[[#This Row],[Quality_pct]]&lt;96,"Below Spec","Ok")</f>
        <v>Ok</v>
      </c>
      <c r="T1104" t="str">
        <f>IF(Table1[Steam_Consumed_t]&gt;$O$4383,"ABNORMAL","NORMAL")</f>
        <v>NORMAL</v>
      </c>
      <c r="U1104" t="str">
        <f>IF(Table1[Power_Consumed_kWh]&gt;$P$4383,"ABNORMAL","NORMAL")</f>
        <v>NORMAL</v>
      </c>
      <c r="V1104">
        <f>(Table1[[#This Row],[Target_Production_t]]/8)*Table1[[#This Row],[Downtime_hr]]</f>
        <v>0.44560000000000005</v>
      </c>
    </row>
    <row r="1105" spans="1:22" x14ac:dyDescent="0.25">
      <c r="A1105" s="1">
        <v>45749</v>
      </c>
      <c r="B1105" s="1" t="str">
        <f>TEXT(Table1[[#This Row],[Date]],"mm")</f>
        <v>04</v>
      </c>
      <c r="C1105" t="s">
        <v>22</v>
      </c>
      <c r="D1105" t="s">
        <v>18</v>
      </c>
      <c r="E1105">
        <v>36.46</v>
      </c>
      <c r="F1105">
        <v>7.97</v>
      </c>
      <c r="G1105">
        <v>0.03</v>
      </c>
      <c r="H1105">
        <v>36.72</v>
      </c>
      <c r="I1105">
        <v>35.5</v>
      </c>
      <c r="J1105">
        <v>1.22</v>
      </c>
      <c r="K1105">
        <v>96.69</v>
      </c>
      <c r="L1105">
        <v>99.62</v>
      </c>
      <c r="M1105">
        <v>99.73</v>
      </c>
      <c r="N1105">
        <v>96.07</v>
      </c>
      <c r="O1105">
        <v>39.520000000000003</v>
      </c>
      <c r="P1105">
        <v>3613.68</v>
      </c>
      <c r="Q1105" s="42">
        <f>Table1[[#This Row],[Steam_Consumed_t]]/Table1[[#This Row],[Production_t]]</f>
        <v>1.0762527233115469</v>
      </c>
      <c r="R1105" s="37">
        <f>Table1[[#This Row],[Power_Consumed_kWh]]/Table1[[#This Row],[Production_t]]</f>
        <v>98.411764705882348</v>
      </c>
      <c r="S1105" t="str">
        <f>IF(Table1[[#This Row],[Quality_pct]]&lt;96,"Below Spec","Ok")</f>
        <v>Ok</v>
      </c>
      <c r="T1105" t="str">
        <f>IF(Table1[Steam_Consumed_t]&gt;$O$4383,"ABNORMAL","NORMAL")</f>
        <v>NORMAL</v>
      </c>
      <c r="U1105" t="str">
        <f>IF(Table1[Power_Consumed_kWh]&gt;$P$4383,"ABNORMAL","NORMAL")</f>
        <v>NORMAL</v>
      </c>
      <c r="V1105">
        <f>(Table1[[#This Row],[Target_Production_t]]/8)*Table1[[#This Row],[Downtime_hr]]</f>
        <v>0.13672499999999999</v>
      </c>
    </row>
    <row r="1106" spans="1:22" x14ac:dyDescent="0.25">
      <c r="A1106" s="1">
        <v>45750</v>
      </c>
      <c r="B1106" s="1" t="str">
        <f>TEXT(Table1[[#This Row],[Date]],"mm")</f>
        <v>04</v>
      </c>
      <c r="C1106" t="s">
        <v>23</v>
      </c>
      <c r="D1106" t="s">
        <v>20</v>
      </c>
      <c r="E1106">
        <v>42.82</v>
      </c>
      <c r="F1106">
        <v>6.84</v>
      </c>
      <c r="G1106">
        <v>1.1599999999999999</v>
      </c>
      <c r="H1106">
        <v>38.44</v>
      </c>
      <c r="I1106">
        <v>37.56</v>
      </c>
      <c r="J1106">
        <v>0.89</v>
      </c>
      <c r="K1106">
        <v>97.69</v>
      </c>
      <c r="L1106">
        <v>85.5</v>
      </c>
      <c r="M1106">
        <v>97.2</v>
      </c>
      <c r="N1106">
        <v>81.19</v>
      </c>
      <c r="O1106">
        <v>2.77</v>
      </c>
      <c r="P1106">
        <v>1658.64</v>
      </c>
      <c r="Q1106" s="42">
        <f>Table1[[#This Row],[Steam_Consumed_t]]/Table1[[#This Row],[Production_t]]</f>
        <v>7.2060353798126961E-2</v>
      </c>
      <c r="R1106" s="37">
        <f>Table1[[#This Row],[Power_Consumed_kWh]]/Table1[[#This Row],[Production_t]]</f>
        <v>43.148803329864727</v>
      </c>
      <c r="S1106" t="str">
        <f>IF(Table1[[#This Row],[Quality_pct]]&lt;96,"Below Spec","Ok")</f>
        <v>Ok</v>
      </c>
      <c r="T1106" t="str">
        <f>IF(Table1[Steam_Consumed_t]&gt;$O$4383,"ABNORMAL","NORMAL")</f>
        <v>NORMAL</v>
      </c>
      <c r="U1106" t="str">
        <f>IF(Table1[Power_Consumed_kWh]&gt;$P$4383,"ABNORMAL","NORMAL")</f>
        <v>NORMAL</v>
      </c>
      <c r="V1106">
        <f>(Table1[[#This Row],[Target_Production_t]]/8)*Table1[[#This Row],[Downtime_hr]]</f>
        <v>6.2088999999999999</v>
      </c>
    </row>
    <row r="1107" spans="1:22" x14ac:dyDescent="0.25">
      <c r="A1107" s="1">
        <v>45750</v>
      </c>
      <c r="B1107" s="1" t="str">
        <f>TEXT(Table1[[#This Row],[Date]],"mm")</f>
        <v>04</v>
      </c>
      <c r="C1107" t="s">
        <v>17</v>
      </c>
      <c r="D1107" t="s">
        <v>20</v>
      </c>
      <c r="E1107">
        <v>40.880000000000003</v>
      </c>
      <c r="F1107">
        <v>7.38</v>
      </c>
      <c r="G1107">
        <v>0.62</v>
      </c>
      <c r="H1107">
        <v>37.17</v>
      </c>
      <c r="I1107">
        <v>36.24</v>
      </c>
      <c r="J1107">
        <v>0.93</v>
      </c>
      <c r="K1107">
        <v>97.5</v>
      </c>
      <c r="L1107">
        <v>92.25</v>
      </c>
      <c r="M1107">
        <v>91.31</v>
      </c>
      <c r="N1107">
        <v>82.13</v>
      </c>
      <c r="O1107">
        <v>29.58</v>
      </c>
      <c r="P1107">
        <v>3124.05</v>
      </c>
      <c r="Q1107" s="42">
        <f>Table1[[#This Row],[Steam_Consumed_t]]/Table1[[#This Row],[Production_t]]</f>
        <v>0.79580306698950753</v>
      </c>
      <c r="R1107" s="37">
        <f>Table1[[#This Row],[Power_Consumed_kWh]]/Table1[[#This Row],[Production_t]]</f>
        <v>84.047619047619051</v>
      </c>
      <c r="S1107" t="str">
        <f>IF(Table1[[#This Row],[Quality_pct]]&lt;96,"Below Spec","Ok")</f>
        <v>Ok</v>
      </c>
      <c r="T1107" t="str">
        <f>IF(Table1[Steam_Consumed_t]&gt;$O$4383,"ABNORMAL","NORMAL")</f>
        <v>NORMAL</v>
      </c>
      <c r="U1107" t="str">
        <f>IF(Table1[Power_Consumed_kWh]&gt;$P$4383,"ABNORMAL","NORMAL")</f>
        <v>NORMAL</v>
      </c>
      <c r="V1107">
        <f>(Table1[[#This Row],[Target_Production_t]]/8)*Table1[[#This Row],[Downtime_hr]]</f>
        <v>3.1682000000000001</v>
      </c>
    </row>
    <row r="1108" spans="1:22" x14ac:dyDescent="0.25">
      <c r="A1108" s="1">
        <v>45750</v>
      </c>
      <c r="B1108" s="1" t="str">
        <f>TEXT(Table1[[#This Row],[Date]],"mm")</f>
        <v>04</v>
      </c>
      <c r="C1108" t="s">
        <v>21</v>
      </c>
      <c r="D1108" t="s">
        <v>20</v>
      </c>
      <c r="E1108">
        <v>36.979999999999997</v>
      </c>
      <c r="F1108">
        <v>7.59</v>
      </c>
      <c r="G1108">
        <v>0.41</v>
      </c>
      <c r="H1108">
        <v>32.39</v>
      </c>
      <c r="I1108">
        <v>32.090000000000003</v>
      </c>
      <c r="J1108">
        <v>0.3</v>
      </c>
      <c r="K1108">
        <v>99.07</v>
      </c>
      <c r="L1108">
        <v>94.88</v>
      </c>
      <c r="M1108">
        <v>90.47</v>
      </c>
      <c r="N1108">
        <v>85.03</v>
      </c>
      <c r="O1108">
        <v>46.71</v>
      </c>
      <c r="P1108">
        <v>3881.87</v>
      </c>
      <c r="Q1108" s="42">
        <f>Table1[[#This Row],[Steam_Consumed_t]]/Table1[[#This Row],[Production_t]]</f>
        <v>1.4421117628897808</v>
      </c>
      <c r="R1108" s="37">
        <f>Table1[[#This Row],[Power_Consumed_kWh]]/Table1[[#This Row],[Production_t]]</f>
        <v>119.84779252855819</v>
      </c>
      <c r="S1108" t="str">
        <f>IF(Table1[[#This Row],[Quality_pct]]&lt;96,"Below Spec","Ok")</f>
        <v>Ok</v>
      </c>
      <c r="T1108" t="str">
        <f>IF(Table1[Steam_Consumed_t]&gt;$O$4383,"ABNORMAL","NORMAL")</f>
        <v>NORMAL</v>
      </c>
      <c r="U1108" t="str">
        <f>IF(Table1[Power_Consumed_kWh]&gt;$P$4383,"ABNORMAL","NORMAL")</f>
        <v>NORMAL</v>
      </c>
      <c r="V1108">
        <f>(Table1[[#This Row],[Target_Production_t]]/8)*Table1[[#This Row],[Downtime_hr]]</f>
        <v>1.8952249999999997</v>
      </c>
    </row>
    <row r="1109" spans="1:22" x14ac:dyDescent="0.25">
      <c r="A1109" s="1">
        <v>45750</v>
      </c>
      <c r="B1109" s="1" t="str">
        <f>TEXT(Table1[[#This Row],[Date]],"mm")</f>
        <v>04</v>
      </c>
      <c r="C1109" t="s">
        <v>22</v>
      </c>
      <c r="D1109" t="s">
        <v>18</v>
      </c>
      <c r="E1109">
        <v>36.69</v>
      </c>
      <c r="F1109">
        <v>7.6</v>
      </c>
      <c r="G1109">
        <v>0.4</v>
      </c>
      <c r="H1109">
        <v>36.340000000000003</v>
      </c>
      <c r="I1109">
        <v>35.520000000000003</v>
      </c>
      <c r="J1109">
        <v>0.82</v>
      </c>
      <c r="K1109">
        <v>97.75</v>
      </c>
      <c r="L1109">
        <v>95</v>
      </c>
      <c r="M1109">
        <v>90.79</v>
      </c>
      <c r="N1109">
        <v>84.31</v>
      </c>
      <c r="O1109">
        <v>41.32</v>
      </c>
      <c r="P1109">
        <v>3426.89</v>
      </c>
      <c r="Q1109" s="42">
        <f>Table1[[#This Row],[Steam_Consumed_t]]/Table1[[#This Row],[Production_t]]</f>
        <v>1.1370390753990092</v>
      </c>
      <c r="R1109" s="37">
        <f>Table1[[#This Row],[Power_Consumed_kWh]]/Table1[[#This Row],[Production_t]]</f>
        <v>94.300770500825521</v>
      </c>
      <c r="S1109" t="str">
        <f>IF(Table1[[#This Row],[Quality_pct]]&lt;96,"Below Spec","Ok")</f>
        <v>Ok</v>
      </c>
      <c r="T1109" t="str">
        <f>IF(Table1[Steam_Consumed_t]&gt;$O$4383,"ABNORMAL","NORMAL")</f>
        <v>NORMAL</v>
      </c>
      <c r="U1109" t="str">
        <f>IF(Table1[Power_Consumed_kWh]&gt;$P$4383,"ABNORMAL","NORMAL")</f>
        <v>NORMAL</v>
      </c>
      <c r="V1109">
        <f>(Table1[[#This Row],[Target_Production_t]]/8)*Table1[[#This Row],[Downtime_hr]]</f>
        <v>1.8345</v>
      </c>
    </row>
    <row r="1110" spans="1:22" x14ac:dyDescent="0.25">
      <c r="A1110" s="1">
        <v>45750</v>
      </c>
      <c r="B1110" s="1" t="str">
        <f>TEXT(Table1[[#This Row],[Date]],"mm")</f>
        <v>04</v>
      </c>
      <c r="C1110" t="s">
        <v>23</v>
      </c>
      <c r="D1110" t="s">
        <v>18</v>
      </c>
      <c r="E1110">
        <v>44.84</v>
      </c>
      <c r="F1110">
        <v>7.6</v>
      </c>
      <c r="G1110">
        <v>0.4</v>
      </c>
      <c r="H1110">
        <v>39.72</v>
      </c>
      <c r="I1110">
        <v>39.72</v>
      </c>
      <c r="J1110">
        <v>0</v>
      </c>
      <c r="K1110">
        <v>100</v>
      </c>
      <c r="L1110">
        <v>95</v>
      </c>
      <c r="M1110">
        <v>99.78</v>
      </c>
      <c r="N1110">
        <v>94.79</v>
      </c>
      <c r="O1110">
        <v>6.06</v>
      </c>
      <c r="P1110">
        <v>1529.51</v>
      </c>
      <c r="Q1110" s="42">
        <f>Table1[[#This Row],[Steam_Consumed_t]]/Table1[[#This Row],[Production_t]]</f>
        <v>0.15256797583081572</v>
      </c>
      <c r="R1110" s="37">
        <f>Table1[[#This Row],[Power_Consumed_kWh]]/Table1[[#This Row],[Production_t]]</f>
        <v>38.50730110775428</v>
      </c>
      <c r="S1110" t="str">
        <f>IF(Table1[[#This Row],[Quality_pct]]&lt;96,"Below Spec","Ok")</f>
        <v>Ok</v>
      </c>
      <c r="T1110" t="str">
        <f>IF(Table1[Steam_Consumed_t]&gt;$O$4383,"ABNORMAL","NORMAL")</f>
        <v>NORMAL</v>
      </c>
      <c r="U1110" t="str">
        <f>IF(Table1[Power_Consumed_kWh]&gt;$P$4383,"ABNORMAL","NORMAL")</f>
        <v>NORMAL</v>
      </c>
      <c r="V1110">
        <f>(Table1[[#This Row],[Target_Production_t]]/8)*Table1[[#This Row],[Downtime_hr]]</f>
        <v>2.2420000000000004</v>
      </c>
    </row>
    <row r="1111" spans="1:22" x14ac:dyDescent="0.25">
      <c r="A1111" s="1">
        <v>45750</v>
      </c>
      <c r="B1111" s="1" t="str">
        <f>TEXT(Table1[[#This Row],[Date]],"mm")</f>
        <v>04</v>
      </c>
      <c r="C1111" t="s">
        <v>23</v>
      </c>
      <c r="D1111" t="s">
        <v>19</v>
      </c>
      <c r="E1111">
        <v>44.17</v>
      </c>
      <c r="F1111">
        <v>7.6</v>
      </c>
      <c r="G1111">
        <v>0.4</v>
      </c>
      <c r="H1111">
        <v>38.5</v>
      </c>
      <c r="I1111">
        <v>38.25</v>
      </c>
      <c r="J1111">
        <v>0.25</v>
      </c>
      <c r="K1111">
        <v>99.36</v>
      </c>
      <c r="L1111">
        <v>95</v>
      </c>
      <c r="M1111">
        <v>96.43</v>
      </c>
      <c r="N1111">
        <v>91.02</v>
      </c>
      <c r="O1111">
        <v>6.78</v>
      </c>
      <c r="P1111">
        <v>1704.91</v>
      </c>
      <c r="Q1111" s="42">
        <f>Table1[[#This Row],[Steam_Consumed_t]]/Table1[[#This Row],[Production_t]]</f>
        <v>0.17610389610389612</v>
      </c>
      <c r="R1111" s="37">
        <f>Table1[[#This Row],[Power_Consumed_kWh]]/Table1[[#This Row],[Production_t]]</f>
        <v>44.283376623376626</v>
      </c>
      <c r="S1111" t="str">
        <f>IF(Table1[[#This Row],[Quality_pct]]&lt;96,"Below Spec","Ok")</f>
        <v>Ok</v>
      </c>
      <c r="T1111" t="str">
        <f>IF(Table1[Steam_Consumed_t]&gt;$O$4383,"ABNORMAL","NORMAL")</f>
        <v>NORMAL</v>
      </c>
      <c r="U1111" t="str">
        <f>IF(Table1[Power_Consumed_kWh]&gt;$P$4383,"ABNORMAL","NORMAL")</f>
        <v>NORMAL</v>
      </c>
      <c r="V1111">
        <f>(Table1[[#This Row],[Target_Production_t]]/8)*Table1[[#This Row],[Downtime_hr]]</f>
        <v>2.2085000000000004</v>
      </c>
    </row>
    <row r="1112" spans="1:22" x14ac:dyDescent="0.25">
      <c r="A1112" s="1">
        <v>45750</v>
      </c>
      <c r="B1112" s="1" t="str">
        <f>TEXT(Table1[[#This Row],[Date]],"mm")</f>
        <v>04</v>
      </c>
      <c r="C1112" t="s">
        <v>17</v>
      </c>
      <c r="D1112" t="s">
        <v>19</v>
      </c>
      <c r="E1112">
        <v>42.16</v>
      </c>
      <c r="F1112">
        <v>7.63</v>
      </c>
      <c r="G1112">
        <v>0.37</v>
      </c>
      <c r="H1112">
        <v>36.24</v>
      </c>
      <c r="I1112">
        <v>35.299999999999997</v>
      </c>
      <c r="J1112">
        <v>0.94</v>
      </c>
      <c r="K1112">
        <v>97.4</v>
      </c>
      <c r="L1112">
        <v>95.38</v>
      </c>
      <c r="M1112">
        <v>95.39</v>
      </c>
      <c r="N1112">
        <v>88.62</v>
      </c>
      <c r="O1112">
        <v>32.200000000000003</v>
      </c>
      <c r="P1112">
        <v>2921.73</v>
      </c>
      <c r="Q1112" s="42">
        <f>Table1[[#This Row],[Steam_Consumed_t]]/Table1[[#This Row],[Production_t]]</f>
        <v>0.88852097130242824</v>
      </c>
      <c r="R1112" s="37">
        <f>Table1[[#This Row],[Power_Consumed_kWh]]/Table1[[#This Row],[Production_t]]</f>
        <v>80.621688741721854</v>
      </c>
      <c r="S1112" t="str">
        <f>IF(Table1[[#This Row],[Quality_pct]]&lt;96,"Below Spec","Ok")</f>
        <v>Ok</v>
      </c>
      <c r="T1112" t="str">
        <f>IF(Table1[Steam_Consumed_t]&gt;$O$4383,"ABNORMAL","NORMAL")</f>
        <v>NORMAL</v>
      </c>
      <c r="U1112" t="str">
        <f>IF(Table1[Power_Consumed_kWh]&gt;$P$4383,"ABNORMAL","NORMAL")</f>
        <v>NORMAL</v>
      </c>
      <c r="V1112">
        <f>(Table1[[#This Row],[Target_Production_t]]/8)*Table1[[#This Row],[Downtime_hr]]</f>
        <v>1.9498999999999997</v>
      </c>
    </row>
    <row r="1113" spans="1:22" x14ac:dyDescent="0.25">
      <c r="A1113" s="1">
        <v>45750</v>
      </c>
      <c r="B1113" s="1" t="str">
        <f>TEXT(Table1[[#This Row],[Date]],"mm")</f>
        <v>04</v>
      </c>
      <c r="C1113" t="s">
        <v>22</v>
      </c>
      <c r="D1113" t="s">
        <v>19</v>
      </c>
      <c r="E1113">
        <v>36.14</v>
      </c>
      <c r="F1113">
        <v>7.64</v>
      </c>
      <c r="G1113">
        <v>0.36</v>
      </c>
      <c r="H1113">
        <v>35.46</v>
      </c>
      <c r="I1113">
        <v>34.64</v>
      </c>
      <c r="J1113">
        <v>0.82</v>
      </c>
      <c r="K1113">
        <v>97.69</v>
      </c>
      <c r="L1113">
        <v>95.5</v>
      </c>
      <c r="M1113">
        <v>103</v>
      </c>
      <c r="N1113">
        <v>96.09</v>
      </c>
      <c r="O1113">
        <v>37.32</v>
      </c>
      <c r="P1113">
        <v>3412.23</v>
      </c>
      <c r="Q1113" s="42">
        <f>Table1[[#This Row],[Steam_Consumed_t]]/Table1[[#This Row],[Production_t]]</f>
        <v>1.0524534686971234</v>
      </c>
      <c r="R1113" s="37">
        <f>Table1[[#This Row],[Power_Consumed_kWh]]/Table1[[#This Row],[Production_t]]</f>
        <v>96.227580372250415</v>
      </c>
      <c r="S1113" t="str">
        <f>IF(Table1[[#This Row],[Quality_pct]]&lt;96,"Below Spec","Ok")</f>
        <v>Ok</v>
      </c>
      <c r="T1113" t="str">
        <f>IF(Table1[Steam_Consumed_t]&gt;$O$4383,"ABNORMAL","NORMAL")</f>
        <v>NORMAL</v>
      </c>
      <c r="U1113" t="str">
        <f>IF(Table1[Power_Consumed_kWh]&gt;$P$4383,"ABNORMAL","NORMAL")</f>
        <v>NORMAL</v>
      </c>
      <c r="V1113">
        <f>(Table1[[#This Row],[Target_Production_t]]/8)*Table1[[#This Row],[Downtime_hr]]</f>
        <v>1.6262999999999999</v>
      </c>
    </row>
    <row r="1114" spans="1:22" x14ac:dyDescent="0.25">
      <c r="A1114" s="1">
        <v>45750</v>
      </c>
      <c r="B1114" s="1" t="str">
        <f>TEXT(Table1[[#This Row],[Date]],"mm")</f>
        <v>04</v>
      </c>
      <c r="C1114" t="s">
        <v>21</v>
      </c>
      <c r="D1114" t="s">
        <v>18</v>
      </c>
      <c r="E1114">
        <v>38.729999999999997</v>
      </c>
      <c r="F1114">
        <v>7.67</v>
      </c>
      <c r="G1114">
        <v>0.33</v>
      </c>
      <c r="H1114">
        <v>34.340000000000003</v>
      </c>
      <c r="I1114">
        <v>34.08</v>
      </c>
      <c r="J1114">
        <v>0.25</v>
      </c>
      <c r="K1114">
        <v>99.26</v>
      </c>
      <c r="L1114">
        <v>95.88</v>
      </c>
      <c r="M1114">
        <v>89.66</v>
      </c>
      <c r="N1114">
        <v>85.32</v>
      </c>
      <c r="O1114">
        <v>49.96</v>
      </c>
      <c r="P1114">
        <v>4154.97</v>
      </c>
      <c r="Q1114" s="42">
        <f>Table1[[#This Row],[Steam_Consumed_t]]/Table1[[#This Row],[Production_t]]</f>
        <v>1.4548631333721607</v>
      </c>
      <c r="R1114" s="37">
        <f>Table1[[#This Row],[Power_Consumed_kWh]]/Table1[[#This Row],[Production_t]]</f>
        <v>120.99504950495049</v>
      </c>
      <c r="S1114" t="str">
        <f>IF(Table1[[#This Row],[Quality_pct]]&lt;96,"Below Spec","Ok")</f>
        <v>Ok</v>
      </c>
      <c r="T1114" t="str">
        <f>IF(Table1[Steam_Consumed_t]&gt;$O$4383,"ABNORMAL","NORMAL")</f>
        <v>NORMAL</v>
      </c>
      <c r="U1114" t="str">
        <f>IF(Table1[Power_Consumed_kWh]&gt;$P$4383,"ABNORMAL","NORMAL")</f>
        <v>NORMAL</v>
      </c>
      <c r="V1114">
        <f>(Table1[[#This Row],[Target_Production_t]]/8)*Table1[[#This Row],[Downtime_hr]]</f>
        <v>1.5976124999999999</v>
      </c>
    </row>
    <row r="1115" spans="1:22" x14ac:dyDescent="0.25">
      <c r="A1115" s="1">
        <v>45750</v>
      </c>
      <c r="B1115" s="1" t="str">
        <f>TEXT(Table1[[#This Row],[Date]],"mm")</f>
        <v>04</v>
      </c>
      <c r="C1115" t="s">
        <v>17</v>
      </c>
      <c r="D1115" t="s">
        <v>18</v>
      </c>
      <c r="E1115">
        <v>42.8</v>
      </c>
      <c r="F1115">
        <v>7.7</v>
      </c>
      <c r="G1115">
        <v>0.3</v>
      </c>
      <c r="H1115">
        <v>37.42</v>
      </c>
      <c r="I1115">
        <v>36.89</v>
      </c>
      <c r="J1115">
        <v>0.53</v>
      </c>
      <c r="K1115">
        <v>98.59</v>
      </c>
      <c r="L1115">
        <v>96.25</v>
      </c>
      <c r="M1115">
        <v>92.61</v>
      </c>
      <c r="N1115">
        <v>87.88</v>
      </c>
      <c r="O1115">
        <v>31.17</v>
      </c>
      <c r="P1115">
        <v>3200.19</v>
      </c>
      <c r="Q1115" s="42">
        <f>Table1[[#This Row],[Steam_Consumed_t]]/Table1[[#This Row],[Production_t]]</f>
        <v>0.83297701763762699</v>
      </c>
      <c r="R1115" s="37">
        <f>Table1[[#This Row],[Power_Consumed_kWh]]/Table1[[#This Row],[Production_t]]</f>
        <v>85.520844468198817</v>
      </c>
      <c r="S1115" t="str">
        <f>IF(Table1[[#This Row],[Quality_pct]]&lt;96,"Below Spec","Ok")</f>
        <v>Ok</v>
      </c>
      <c r="T1115" t="str">
        <f>IF(Table1[Steam_Consumed_t]&gt;$O$4383,"ABNORMAL","NORMAL")</f>
        <v>NORMAL</v>
      </c>
      <c r="U1115" t="str">
        <f>IF(Table1[Power_Consumed_kWh]&gt;$P$4383,"ABNORMAL","NORMAL")</f>
        <v>NORMAL</v>
      </c>
      <c r="V1115">
        <f>(Table1[[#This Row],[Target_Production_t]]/8)*Table1[[#This Row],[Downtime_hr]]</f>
        <v>1.6049999999999998</v>
      </c>
    </row>
    <row r="1116" spans="1:22" x14ac:dyDescent="0.25">
      <c r="A1116" s="1">
        <v>45750</v>
      </c>
      <c r="B1116" s="1" t="str">
        <f>TEXT(Table1[[#This Row],[Date]],"mm")</f>
        <v>04</v>
      </c>
      <c r="C1116" t="s">
        <v>22</v>
      </c>
      <c r="D1116" t="s">
        <v>20</v>
      </c>
      <c r="E1116">
        <v>35.04</v>
      </c>
      <c r="F1116">
        <v>7.84</v>
      </c>
      <c r="G1116">
        <v>0.16</v>
      </c>
      <c r="H1116">
        <v>32.14</v>
      </c>
      <c r="I1116">
        <v>30.12</v>
      </c>
      <c r="J1116">
        <v>2.02</v>
      </c>
      <c r="K1116">
        <v>93.71</v>
      </c>
      <c r="L1116">
        <v>98</v>
      </c>
      <c r="M1116">
        <v>98.29</v>
      </c>
      <c r="N1116">
        <v>90.26</v>
      </c>
      <c r="O1116">
        <v>35.51</v>
      </c>
      <c r="P1116">
        <v>3103.52</v>
      </c>
      <c r="Q1116" s="42">
        <f>Table1[[#This Row],[Steam_Consumed_t]]/Table1[[#This Row],[Production_t]]</f>
        <v>1.1048537647790915</v>
      </c>
      <c r="R1116" s="37">
        <f>Table1[[#This Row],[Power_Consumed_kWh]]/Table1[[#This Row],[Production_t]]</f>
        <v>96.562538892345984</v>
      </c>
      <c r="S1116" t="str">
        <f>IF(Table1[[#This Row],[Quality_pct]]&lt;96,"Below Spec","Ok")</f>
        <v>Below Spec</v>
      </c>
      <c r="T1116" t="str">
        <f>IF(Table1[Steam_Consumed_t]&gt;$O$4383,"ABNORMAL","NORMAL")</f>
        <v>NORMAL</v>
      </c>
      <c r="U1116" t="str">
        <f>IF(Table1[Power_Consumed_kWh]&gt;$P$4383,"ABNORMAL","NORMAL")</f>
        <v>NORMAL</v>
      </c>
      <c r="V1116">
        <f>(Table1[[#This Row],[Target_Production_t]]/8)*Table1[[#This Row],[Downtime_hr]]</f>
        <v>0.70079999999999998</v>
      </c>
    </row>
    <row r="1117" spans="1:22" x14ac:dyDescent="0.25">
      <c r="A1117" s="1">
        <v>45750</v>
      </c>
      <c r="B1117" s="1" t="str">
        <f>TEXT(Table1[[#This Row],[Date]],"mm")</f>
        <v>04</v>
      </c>
      <c r="C1117" t="s">
        <v>21</v>
      </c>
      <c r="D1117" t="s">
        <v>19</v>
      </c>
      <c r="E1117">
        <v>38.14</v>
      </c>
      <c r="F1117">
        <v>7.86</v>
      </c>
      <c r="G1117">
        <v>0.14000000000000001</v>
      </c>
      <c r="H1117">
        <v>31.17</v>
      </c>
      <c r="I1117">
        <v>30.22</v>
      </c>
      <c r="J1117">
        <v>0.95</v>
      </c>
      <c r="K1117">
        <v>96.96</v>
      </c>
      <c r="L1117">
        <v>98.25</v>
      </c>
      <c r="M1117">
        <v>92.57</v>
      </c>
      <c r="N1117">
        <v>88.19</v>
      </c>
      <c r="O1117">
        <v>45.78</v>
      </c>
      <c r="P1117">
        <v>3699.14</v>
      </c>
      <c r="Q1117" s="42">
        <f>Table1[[#This Row],[Steam_Consumed_t]]/Table1[[#This Row],[Production_t]]</f>
        <v>1.4687199230028873</v>
      </c>
      <c r="R1117" s="37">
        <f>Table1[[#This Row],[Power_Consumed_kWh]]/Table1[[#This Row],[Production_t]]</f>
        <v>118.67629130574269</v>
      </c>
      <c r="S1117" t="str">
        <f>IF(Table1[[#This Row],[Quality_pct]]&lt;96,"Below Spec","Ok")</f>
        <v>Ok</v>
      </c>
      <c r="T1117" t="str">
        <f>IF(Table1[Steam_Consumed_t]&gt;$O$4383,"ABNORMAL","NORMAL")</f>
        <v>NORMAL</v>
      </c>
      <c r="U1117" t="str">
        <f>IF(Table1[Power_Consumed_kWh]&gt;$P$4383,"ABNORMAL","NORMAL")</f>
        <v>NORMAL</v>
      </c>
      <c r="V1117">
        <f>(Table1[[#This Row],[Target_Production_t]]/8)*Table1[[#This Row],[Downtime_hr]]</f>
        <v>0.6674500000000001</v>
      </c>
    </row>
    <row r="1118" spans="1:22" x14ac:dyDescent="0.25">
      <c r="A1118" s="1">
        <v>45751</v>
      </c>
      <c r="B1118" s="1" t="str">
        <f>TEXT(Table1[[#This Row],[Date]],"mm")</f>
        <v>04</v>
      </c>
      <c r="C1118" t="s">
        <v>22</v>
      </c>
      <c r="D1118" t="s">
        <v>20</v>
      </c>
      <c r="E1118">
        <v>37.4</v>
      </c>
      <c r="F1118">
        <v>7.12</v>
      </c>
      <c r="G1118">
        <v>0.88</v>
      </c>
      <c r="H1118">
        <v>29.92</v>
      </c>
      <c r="I1118">
        <v>28.81</v>
      </c>
      <c r="J1118">
        <v>1.1100000000000001</v>
      </c>
      <c r="K1118">
        <v>96.3</v>
      </c>
      <c r="L1118">
        <v>89</v>
      </c>
      <c r="M1118">
        <v>97.5</v>
      </c>
      <c r="N1118">
        <v>83.57</v>
      </c>
      <c r="O1118">
        <v>33</v>
      </c>
      <c r="P1118">
        <v>2849.82</v>
      </c>
      <c r="Q1118" s="42">
        <f>Table1[[#This Row],[Steam_Consumed_t]]/Table1[[#This Row],[Production_t]]</f>
        <v>1.1029411764705881</v>
      </c>
      <c r="R1118" s="37">
        <f>Table1[[#This Row],[Power_Consumed_kWh]]/Table1[[#This Row],[Production_t]]</f>
        <v>95.247994652406419</v>
      </c>
      <c r="S1118" t="str">
        <f>IF(Table1[[#This Row],[Quality_pct]]&lt;96,"Below Spec","Ok")</f>
        <v>Ok</v>
      </c>
      <c r="T1118" t="str">
        <f>IF(Table1[Steam_Consumed_t]&gt;$O$4383,"ABNORMAL","NORMAL")</f>
        <v>NORMAL</v>
      </c>
      <c r="U1118" t="str">
        <f>IF(Table1[Power_Consumed_kWh]&gt;$P$4383,"ABNORMAL","NORMAL")</f>
        <v>NORMAL</v>
      </c>
      <c r="V1118">
        <f>(Table1[[#This Row],[Target_Production_t]]/8)*Table1[[#This Row],[Downtime_hr]]</f>
        <v>4.1139999999999999</v>
      </c>
    </row>
    <row r="1119" spans="1:22" x14ac:dyDescent="0.25">
      <c r="A1119" s="1">
        <v>45751</v>
      </c>
      <c r="B1119" s="1" t="str">
        <f>TEXT(Table1[[#This Row],[Date]],"mm")</f>
        <v>04</v>
      </c>
      <c r="C1119" t="s">
        <v>22</v>
      </c>
      <c r="D1119" t="s">
        <v>18</v>
      </c>
      <c r="E1119">
        <v>39.17</v>
      </c>
      <c r="F1119">
        <v>7.32</v>
      </c>
      <c r="G1119">
        <v>0.68</v>
      </c>
      <c r="H1119">
        <v>33.799999999999997</v>
      </c>
      <c r="I1119">
        <v>32.840000000000003</v>
      </c>
      <c r="J1119">
        <v>0.95</v>
      </c>
      <c r="K1119">
        <v>97.18</v>
      </c>
      <c r="L1119">
        <v>91.5</v>
      </c>
      <c r="M1119">
        <v>98.11</v>
      </c>
      <c r="N1119">
        <v>87.24</v>
      </c>
      <c r="O1119">
        <v>36.22</v>
      </c>
      <c r="P1119">
        <v>3279.97</v>
      </c>
      <c r="Q1119" s="42">
        <f>Table1[[#This Row],[Steam_Consumed_t]]/Table1[[#This Row],[Production_t]]</f>
        <v>1.0715976331360948</v>
      </c>
      <c r="R1119" s="37">
        <f>Table1[[#This Row],[Power_Consumed_kWh]]/Table1[[#This Row],[Production_t]]</f>
        <v>97.040532544378706</v>
      </c>
      <c r="S1119" t="str">
        <f>IF(Table1[[#This Row],[Quality_pct]]&lt;96,"Below Spec","Ok")</f>
        <v>Ok</v>
      </c>
      <c r="T1119" t="str">
        <f>IF(Table1[Steam_Consumed_t]&gt;$O$4383,"ABNORMAL","NORMAL")</f>
        <v>NORMAL</v>
      </c>
      <c r="U1119" t="str">
        <f>IF(Table1[Power_Consumed_kWh]&gt;$P$4383,"ABNORMAL","NORMAL")</f>
        <v>NORMAL</v>
      </c>
      <c r="V1119">
        <f>(Table1[[#This Row],[Target_Production_t]]/8)*Table1[[#This Row],[Downtime_hr]]</f>
        <v>3.3294500000000005</v>
      </c>
    </row>
    <row r="1120" spans="1:22" x14ac:dyDescent="0.25">
      <c r="A1120" s="1">
        <v>45751</v>
      </c>
      <c r="B1120" s="1" t="str">
        <f>TEXT(Table1[[#This Row],[Date]],"mm")</f>
        <v>04</v>
      </c>
      <c r="C1120" t="s">
        <v>21</v>
      </c>
      <c r="D1120" t="s">
        <v>20</v>
      </c>
      <c r="E1120">
        <v>39.479999999999997</v>
      </c>
      <c r="F1120">
        <v>7.35</v>
      </c>
      <c r="G1120">
        <v>0.65</v>
      </c>
      <c r="H1120">
        <v>33.24</v>
      </c>
      <c r="I1120">
        <v>32.799999999999997</v>
      </c>
      <c r="J1120">
        <v>0.45</v>
      </c>
      <c r="K1120">
        <v>98.65</v>
      </c>
      <c r="L1120">
        <v>91.88</v>
      </c>
      <c r="M1120">
        <v>96.97</v>
      </c>
      <c r="N1120">
        <v>87.89</v>
      </c>
      <c r="O1120">
        <v>48.55</v>
      </c>
      <c r="P1120">
        <v>3903.22</v>
      </c>
      <c r="Q1120" s="42">
        <f>Table1[[#This Row],[Steam_Consumed_t]]/Table1[[#This Row],[Production_t]]</f>
        <v>1.4605896510228638</v>
      </c>
      <c r="R1120" s="37">
        <f>Table1[[#This Row],[Power_Consumed_kWh]]/Table1[[#This Row],[Production_t]]</f>
        <v>117.42539109506617</v>
      </c>
      <c r="S1120" t="str">
        <f>IF(Table1[[#This Row],[Quality_pct]]&lt;96,"Below Spec","Ok")</f>
        <v>Ok</v>
      </c>
      <c r="T1120" t="str">
        <f>IF(Table1[Steam_Consumed_t]&gt;$O$4383,"ABNORMAL","NORMAL")</f>
        <v>NORMAL</v>
      </c>
      <c r="U1120" t="str">
        <f>IF(Table1[Power_Consumed_kWh]&gt;$P$4383,"ABNORMAL","NORMAL")</f>
        <v>NORMAL</v>
      </c>
      <c r="V1120">
        <f>(Table1[[#This Row],[Target_Production_t]]/8)*Table1[[#This Row],[Downtime_hr]]</f>
        <v>3.2077499999999999</v>
      </c>
    </row>
    <row r="1121" spans="1:22" x14ac:dyDescent="0.25">
      <c r="A1121" s="1">
        <v>45751</v>
      </c>
      <c r="B1121" s="1" t="str">
        <f>TEXT(Table1[[#This Row],[Date]],"mm")</f>
        <v>04</v>
      </c>
      <c r="C1121" t="s">
        <v>17</v>
      </c>
      <c r="D1121" t="s">
        <v>19</v>
      </c>
      <c r="E1121">
        <v>45.01</v>
      </c>
      <c r="F1121">
        <v>7.49</v>
      </c>
      <c r="G1121">
        <v>0.51</v>
      </c>
      <c r="H1121">
        <v>39.299999999999997</v>
      </c>
      <c r="I1121">
        <v>38.19</v>
      </c>
      <c r="J1121">
        <v>1.1100000000000001</v>
      </c>
      <c r="K1121">
        <v>97.17</v>
      </c>
      <c r="L1121">
        <v>93.62</v>
      </c>
      <c r="M1121">
        <v>96.91</v>
      </c>
      <c r="N1121">
        <v>88.17</v>
      </c>
      <c r="O1121">
        <v>35.18</v>
      </c>
      <c r="P1121">
        <v>3220.5</v>
      </c>
      <c r="Q1121" s="42">
        <f>Table1[[#This Row],[Steam_Consumed_t]]/Table1[[#This Row],[Production_t]]</f>
        <v>0.89516539440203569</v>
      </c>
      <c r="R1121" s="37">
        <f>Table1[[#This Row],[Power_Consumed_kWh]]/Table1[[#This Row],[Production_t]]</f>
        <v>81.946564885496187</v>
      </c>
      <c r="S1121" t="str">
        <f>IF(Table1[[#This Row],[Quality_pct]]&lt;96,"Below Spec","Ok")</f>
        <v>Ok</v>
      </c>
      <c r="T1121" t="str">
        <f>IF(Table1[Steam_Consumed_t]&gt;$O$4383,"ABNORMAL","NORMAL")</f>
        <v>NORMAL</v>
      </c>
      <c r="U1121" t="str">
        <f>IF(Table1[Power_Consumed_kWh]&gt;$P$4383,"ABNORMAL","NORMAL")</f>
        <v>NORMAL</v>
      </c>
      <c r="V1121">
        <f>(Table1[[#This Row],[Target_Production_t]]/8)*Table1[[#This Row],[Downtime_hr]]</f>
        <v>2.8693874999999998</v>
      </c>
    </row>
    <row r="1122" spans="1:22" x14ac:dyDescent="0.25">
      <c r="A1122" s="1">
        <v>45751</v>
      </c>
      <c r="B1122" s="1" t="str">
        <f>TEXT(Table1[[#This Row],[Date]],"mm")</f>
        <v>04</v>
      </c>
      <c r="C1122" t="s">
        <v>23</v>
      </c>
      <c r="D1122" t="s">
        <v>20</v>
      </c>
      <c r="E1122">
        <v>45.72</v>
      </c>
      <c r="F1122">
        <v>7.54</v>
      </c>
      <c r="G1122">
        <v>0.46</v>
      </c>
      <c r="H1122">
        <v>44.94</v>
      </c>
      <c r="I1122">
        <v>44.42</v>
      </c>
      <c r="J1122">
        <v>0.52</v>
      </c>
      <c r="K1122">
        <v>98.84</v>
      </c>
      <c r="L1122">
        <v>94.25</v>
      </c>
      <c r="M1122">
        <v>93.2</v>
      </c>
      <c r="N1122">
        <v>86.82</v>
      </c>
      <c r="O1122">
        <v>7.85</v>
      </c>
      <c r="P1122">
        <v>1900.59</v>
      </c>
      <c r="Q1122" s="42">
        <f>Table1[[#This Row],[Steam_Consumed_t]]/Table1[[#This Row],[Production_t]]</f>
        <v>0.17467734757454384</v>
      </c>
      <c r="R1122" s="37">
        <f>Table1[[#This Row],[Power_Consumed_kWh]]/Table1[[#This Row],[Production_t]]</f>
        <v>42.291722296395193</v>
      </c>
      <c r="S1122" t="str">
        <f>IF(Table1[[#This Row],[Quality_pct]]&lt;96,"Below Spec","Ok")</f>
        <v>Ok</v>
      </c>
      <c r="T1122" t="str">
        <f>IF(Table1[Steam_Consumed_t]&gt;$O$4383,"ABNORMAL","NORMAL")</f>
        <v>NORMAL</v>
      </c>
      <c r="U1122" t="str">
        <f>IF(Table1[Power_Consumed_kWh]&gt;$P$4383,"ABNORMAL","NORMAL")</f>
        <v>NORMAL</v>
      </c>
      <c r="V1122">
        <f>(Table1[[#This Row],[Target_Production_t]]/8)*Table1[[#This Row],[Downtime_hr]]</f>
        <v>2.6289000000000002</v>
      </c>
    </row>
    <row r="1123" spans="1:22" x14ac:dyDescent="0.25">
      <c r="A1123" s="1">
        <v>45751</v>
      </c>
      <c r="B1123" s="1" t="str">
        <f>TEXT(Table1[[#This Row],[Date]],"mm")</f>
        <v>04</v>
      </c>
      <c r="C1123" t="s">
        <v>17</v>
      </c>
      <c r="D1123" t="s">
        <v>20</v>
      </c>
      <c r="E1123">
        <v>43.64</v>
      </c>
      <c r="F1123">
        <v>7.55</v>
      </c>
      <c r="G1123">
        <v>0.45</v>
      </c>
      <c r="H1123">
        <v>39.58</v>
      </c>
      <c r="I1123">
        <v>38.4</v>
      </c>
      <c r="J1123">
        <v>1.18</v>
      </c>
      <c r="K1123">
        <v>97.01</v>
      </c>
      <c r="L1123">
        <v>94.38</v>
      </c>
      <c r="M1123">
        <v>94.52</v>
      </c>
      <c r="N1123">
        <v>86.53</v>
      </c>
      <c r="O1123">
        <v>32.840000000000003</v>
      </c>
      <c r="P1123">
        <v>3214.12</v>
      </c>
      <c r="Q1123" s="42">
        <f>Table1[[#This Row],[Steam_Consumed_t]]/Table1[[#This Row],[Production_t]]</f>
        <v>0.82971197574532607</v>
      </c>
      <c r="R1123" s="37">
        <f>Table1[[#This Row],[Power_Consumed_kWh]]/Table1[[#This Row],[Production_t]]</f>
        <v>81.205659423951488</v>
      </c>
      <c r="S1123" t="str">
        <f>IF(Table1[[#This Row],[Quality_pct]]&lt;96,"Below Spec","Ok")</f>
        <v>Ok</v>
      </c>
      <c r="T1123" t="str">
        <f>IF(Table1[Steam_Consumed_t]&gt;$O$4383,"ABNORMAL","NORMAL")</f>
        <v>NORMAL</v>
      </c>
      <c r="U1123" t="str">
        <f>IF(Table1[Power_Consumed_kWh]&gt;$P$4383,"ABNORMAL","NORMAL")</f>
        <v>NORMAL</v>
      </c>
      <c r="V1123">
        <f>(Table1[[#This Row],[Target_Production_t]]/8)*Table1[[#This Row],[Downtime_hr]]</f>
        <v>2.4547500000000002</v>
      </c>
    </row>
    <row r="1124" spans="1:22" x14ac:dyDescent="0.25">
      <c r="A1124" s="1">
        <v>45751</v>
      </c>
      <c r="B1124" s="1" t="str">
        <f>TEXT(Table1[[#This Row],[Date]],"mm")</f>
        <v>04</v>
      </c>
      <c r="C1124" t="s">
        <v>23</v>
      </c>
      <c r="D1124" t="s">
        <v>19</v>
      </c>
      <c r="E1124">
        <v>47.15</v>
      </c>
      <c r="F1124">
        <v>7.57</v>
      </c>
      <c r="G1124">
        <v>0.43</v>
      </c>
      <c r="H1124">
        <v>41.21</v>
      </c>
      <c r="I1124">
        <v>40.53</v>
      </c>
      <c r="J1124">
        <v>0.68</v>
      </c>
      <c r="K1124">
        <v>98.34</v>
      </c>
      <c r="L1124">
        <v>94.62</v>
      </c>
      <c r="M1124">
        <v>92.4</v>
      </c>
      <c r="N1124">
        <v>85.98</v>
      </c>
      <c r="O1124">
        <v>6.38</v>
      </c>
      <c r="P1124">
        <v>1718.86</v>
      </c>
      <c r="Q1124" s="42">
        <f>Table1[[#This Row],[Steam_Consumed_t]]/Table1[[#This Row],[Production_t]]</f>
        <v>0.15481679204076679</v>
      </c>
      <c r="R1124" s="37">
        <f>Table1[[#This Row],[Power_Consumed_kWh]]/Table1[[#This Row],[Production_t]]</f>
        <v>41.709779179810724</v>
      </c>
      <c r="S1124" t="str">
        <f>IF(Table1[[#This Row],[Quality_pct]]&lt;96,"Below Spec","Ok")</f>
        <v>Ok</v>
      </c>
      <c r="T1124" t="str">
        <f>IF(Table1[Steam_Consumed_t]&gt;$O$4383,"ABNORMAL","NORMAL")</f>
        <v>NORMAL</v>
      </c>
      <c r="U1124" t="str">
        <f>IF(Table1[Power_Consumed_kWh]&gt;$P$4383,"ABNORMAL","NORMAL")</f>
        <v>NORMAL</v>
      </c>
      <c r="V1124">
        <f>(Table1[[#This Row],[Target_Production_t]]/8)*Table1[[#This Row],[Downtime_hr]]</f>
        <v>2.5343125</v>
      </c>
    </row>
    <row r="1125" spans="1:22" x14ac:dyDescent="0.25">
      <c r="A1125" s="1">
        <v>45751</v>
      </c>
      <c r="B1125" s="1" t="str">
        <f>TEXT(Table1[[#This Row],[Date]],"mm")</f>
        <v>04</v>
      </c>
      <c r="C1125" t="s">
        <v>22</v>
      </c>
      <c r="D1125" t="s">
        <v>19</v>
      </c>
      <c r="E1125">
        <v>38.58</v>
      </c>
      <c r="F1125">
        <v>7.61</v>
      </c>
      <c r="G1125">
        <v>0.39</v>
      </c>
      <c r="H1125">
        <v>32.99</v>
      </c>
      <c r="I1125">
        <v>31.78</v>
      </c>
      <c r="J1125">
        <v>1.21</v>
      </c>
      <c r="K1125">
        <v>96.33</v>
      </c>
      <c r="L1125">
        <v>95.12</v>
      </c>
      <c r="M1125">
        <v>102.03</v>
      </c>
      <c r="N1125">
        <v>93.5</v>
      </c>
      <c r="O1125">
        <v>35.630000000000003</v>
      </c>
      <c r="P1125">
        <v>2945.42</v>
      </c>
      <c r="Q1125" s="42">
        <f>Table1[[#This Row],[Steam_Consumed_t]]/Table1[[#This Row],[Production_t]]</f>
        <v>1.0800242497726584</v>
      </c>
      <c r="R1125" s="37">
        <f>Table1[[#This Row],[Power_Consumed_kWh]]/Table1[[#This Row],[Production_t]]</f>
        <v>89.282206729311909</v>
      </c>
      <c r="S1125" t="str">
        <f>IF(Table1[[#This Row],[Quality_pct]]&lt;96,"Below Spec","Ok")</f>
        <v>Ok</v>
      </c>
      <c r="T1125" t="str">
        <f>IF(Table1[Steam_Consumed_t]&gt;$O$4383,"ABNORMAL","NORMAL")</f>
        <v>NORMAL</v>
      </c>
      <c r="U1125" t="str">
        <f>IF(Table1[Power_Consumed_kWh]&gt;$P$4383,"ABNORMAL","NORMAL")</f>
        <v>NORMAL</v>
      </c>
      <c r="V1125">
        <f>(Table1[[#This Row],[Target_Production_t]]/8)*Table1[[#This Row],[Downtime_hr]]</f>
        <v>1.8807750000000001</v>
      </c>
    </row>
    <row r="1126" spans="1:22" x14ac:dyDescent="0.25">
      <c r="A1126" s="1">
        <v>45751</v>
      </c>
      <c r="B1126" s="1" t="str">
        <f>TEXT(Table1[[#This Row],[Date]],"mm")</f>
        <v>04</v>
      </c>
      <c r="C1126" t="s">
        <v>17</v>
      </c>
      <c r="D1126" t="s">
        <v>18</v>
      </c>
      <c r="E1126">
        <v>45.69</v>
      </c>
      <c r="F1126">
        <v>7.69</v>
      </c>
      <c r="G1126">
        <v>0.31</v>
      </c>
      <c r="H1126">
        <v>40.26</v>
      </c>
      <c r="I1126">
        <v>39.01</v>
      </c>
      <c r="J1126">
        <v>1.24</v>
      </c>
      <c r="K1126">
        <v>96.91</v>
      </c>
      <c r="L1126">
        <v>96.12</v>
      </c>
      <c r="M1126">
        <v>96.75</v>
      </c>
      <c r="N1126">
        <v>90.13</v>
      </c>
      <c r="O1126">
        <v>33.24</v>
      </c>
      <c r="P1126">
        <v>3206.21</v>
      </c>
      <c r="Q1126" s="42">
        <f>Table1[[#This Row],[Steam_Consumed_t]]/Table1[[#This Row],[Production_t]]</f>
        <v>0.82563338301043232</v>
      </c>
      <c r="R1126" s="37">
        <f>Table1[[#This Row],[Power_Consumed_kWh]]/Table1[[#This Row],[Production_t]]</f>
        <v>79.637605563835081</v>
      </c>
      <c r="S1126" t="str">
        <f>IF(Table1[[#This Row],[Quality_pct]]&lt;96,"Below Spec","Ok")</f>
        <v>Ok</v>
      </c>
      <c r="T1126" t="str">
        <f>IF(Table1[Steam_Consumed_t]&gt;$O$4383,"ABNORMAL","NORMAL")</f>
        <v>NORMAL</v>
      </c>
      <c r="U1126" t="str">
        <f>IF(Table1[Power_Consumed_kWh]&gt;$P$4383,"ABNORMAL","NORMAL")</f>
        <v>NORMAL</v>
      </c>
      <c r="V1126">
        <f>(Table1[[#This Row],[Target_Production_t]]/8)*Table1[[#This Row],[Downtime_hr]]</f>
        <v>1.7704875</v>
      </c>
    </row>
    <row r="1127" spans="1:22" x14ac:dyDescent="0.25">
      <c r="A1127" s="1">
        <v>45751</v>
      </c>
      <c r="B1127" s="1" t="str">
        <f>TEXT(Table1[[#This Row],[Date]],"mm")</f>
        <v>04</v>
      </c>
      <c r="C1127" t="s">
        <v>21</v>
      </c>
      <c r="D1127" t="s">
        <v>19</v>
      </c>
      <c r="E1127">
        <v>40.72</v>
      </c>
      <c r="F1127">
        <v>7.72</v>
      </c>
      <c r="G1127">
        <v>0.28000000000000003</v>
      </c>
      <c r="H1127">
        <v>35.33</v>
      </c>
      <c r="I1127">
        <v>34.119999999999997</v>
      </c>
      <c r="J1127">
        <v>1.22</v>
      </c>
      <c r="K1127">
        <v>96.55</v>
      </c>
      <c r="L1127">
        <v>96.5</v>
      </c>
      <c r="M1127">
        <v>89.89</v>
      </c>
      <c r="N1127">
        <v>83.75</v>
      </c>
      <c r="O1127">
        <v>51.29</v>
      </c>
      <c r="P1127">
        <v>4116.09</v>
      </c>
      <c r="Q1127" s="42">
        <f>Table1[[#This Row],[Steam_Consumed_t]]/Table1[[#This Row],[Production_t]]</f>
        <v>1.4517407302575716</v>
      </c>
      <c r="R1127" s="37">
        <f>Table1[[#This Row],[Power_Consumed_kWh]]/Table1[[#This Row],[Production_t]]</f>
        <v>116.5041041607699</v>
      </c>
      <c r="S1127" t="str">
        <f>IF(Table1[[#This Row],[Quality_pct]]&lt;96,"Below Spec","Ok")</f>
        <v>Ok</v>
      </c>
      <c r="T1127" t="str">
        <f>IF(Table1[Steam_Consumed_t]&gt;$O$4383,"ABNORMAL","NORMAL")</f>
        <v>NORMAL</v>
      </c>
      <c r="U1127" t="str">
        <f>IF(Table1[Power_Consumed_kWh]&gt;$P$4383,"ABNORMAL","NORMAL")</f>
        <v>NORMAL</v>
      </c>
      <c r="V1127">
        <f>(Table1[[#This Row],[Target_Production_t]]/8)*Table1[[#This Row],[Downtime_hr]]</f>
        <v>1.4252</v>
      </c>
    </row>
    <row r="1128" spans="1:22" x14ac:dyDescent="0.25">
      <c r="A1128" s="1">
        <v>45751</v>
      </c>
      <c r="B1128" s="1" t="str">
        <f>TEXT(Table1[[#This Row],[Date]],"mm")</f>
        <v>04</v>
      </c>
      <c r="C1128" t="s">
        <v>21</v>
      </c>
      <c r="D1128" t="s">
        <v>18</v>
      </c>
      <c r="E1128">
        <v>41.34</v>
      </c>
      <c r="F1128">
        <v>7.73</v>
      </c>
      <c r="G1128">
        <v>0.27</v>
      </c>
      <c r="H1128">
        <v>37.56</v>
      </c>
      <c r="I1128">
        <v>36.71</v>
      </c>
      <c r="J1128">
        <v>0.85</v>
      </c>
      <c r="K1128">
        <v>97.75</v>
      </c>
      <c r="L1128">
        <v>96.62</v>
      </c>
      <c r="M1128">
        <v>90.76</v>
      </c>
      <c r="N1128">
        <v>85.72</v>
      </c>
      <c r="O1128">
        <v>56.12</v>
      </c>
      <c r="P1128">
        <v>4441.74</v>
      </c>
      <c r="Q1128" s="42">
        <f>Table1[[#This Row],[Steam_Consumed_t]]/Table1[[#This Row],[Production_t]]</f>
        <v>1.4941427050053246</v>
      </c>
      <c r="R1128" s="37">
        <f>Table1[[#This Row],[Power_Consumed_kWh]]/Table1[[#This Row],[Production_t]]</f>
        <v>118.25718849840254</v>
      </c>
      <c r="S1128" t="str">
        <f>IF(Table1[[#This Row],[Quality_pct]]&lt;96,"Below Spec","Ok")</f>
        <v>Ok</v>
      </c>
      <c r="T1128" t="str">
        <f>IF(Table1[Steam_Consumed_t]&gt;$O$4383,"ABNORMAL","NORMAL")</f>
        <v>ABNORMAL</v>
      </c>
      <c r="U1128" t="str">
        <f>IF(Table1[Power_Consumed_kWh]&gt;$P$4383,"ABNORMAL","NORMAL")</f>
        <v>ABNORMAL</v>
      </c>
      <c r="V1128">
        <f>(Table1[[#This Row],[Target_Production_t]]/8)*Table1[[#This Row],[Downtime_hr]]</f>
        <v>1.3952250000000002</v>
      </c>
    </row>
    <row r="1129" spans="1:22" x14ac:dyDescent="0.25">
      <c r="A1129" s="1">
        <v>45751</v>
      </c>
      <c r="B1129" s="1" t="str">
        <f>TEXT(Table1[[#This Row],[Date]],"mm")</f>
        <v>04</v>
      </c>
      <c r="C1129" t="s">
        <v>23</v>
      </c>
      <c r="D1129" t="s">
        <v>18</v>
      </c>
      <c r="E1129">
        <v>47.87</v>
      </c>
      <c r="F1129">
        <v>7.81</v>
      </c>
      <c r="G1129">
        <v>0.19</v>
      </c>
      <c r="H1129">
        <v>44.1</v>
      </c>
      <c r="I1129">
        <v>43.52</v>
      </c>
      <c r="J1129">
        <v>0.57999999999999996</v>
      </c>
      <c r="K1129">
        <v>98.69</v>
      </c>
      <c r="L1129">
        <v>97.62</v>
      </c>
      <c r="M1129">
        <v>94.78</v>
      </c>
      <c r="N1129">
        <v>91.32</v>
      </c>
      <c r="O1129">
        <v>5.5</v>
      </c>
      <c r="P1129">
        <v>2007.48</v>
      </c>
      <c r="Q1129" s="42">
        <f>Table1[[#This Row],[Steam_Consumed_t]]/Table1[[#This Row],[Production_t]]</f>
        <v>0.12471655328798185</v>
      </c>
      <c r="R1129" s="37">
        <f>Table1[[#This Row],[Power_Consumed_kWh]]/Table1[[#This Row],[Production_t]]</f>
        <v>45.521088435374146</v>
      </c>
      <c r="S1129" t="str">
        <f>IF(Table1[[#This Row],[Quality_pct]]&lt;96,"Below Spec","Ok")</f>
        <v>Ok</v>
      </c>
      <c r="T1129" t="str">
        <f>IF(Table1[Steam_Consumed_t]&gt;$O$4383,"ABNORMAL","NORMAL")</f>
        <v>NORMAL</v>
      </c>
      <c r="U1129" t="str">
        <f>IF(Table1[Power_Consumed_kWh]&gt;$P$4383,"ABNORMAL","NORMAL")</f>
        <v>NORMAL</v>
      </c>
      <c r="V1129">
        <f>(Table1[[#This Row],[Target_Production_t]]/8)*Table1[[#This Row],[Downtime_hr]]</f>
        <v>1.1369125</v>
      </c>
    </row>
    <row r="1130" spans="1:22" x14ac:dyDescent="0.25">
      <c r="A1130" s="1">
        <v>45752</v>
      </c>
      <c r="B1130" s="1" t="str">
        <f>TEXT(Table1[[#This Row],[Date]],"mm")</f>
        <v>04</v>
      </c>
      <c r="C1130" t="s">
        <v>17</v>
      </c>
      <c r="D1130" t="s">
        <v>19</v>
      </c>
      <c r="E1130">
        <v>39.479999999999997</v>
      </c>
      <c r="F1130">
        <v>7.1</v>
      </c>
      <c r="G1130">
        <v>0.9</v>
      </c>
      <c r="H1130">
        <v>35.22</v>
      </c>
      <c r="I1130">
        <v>34.92</v>
      </c>
      <c r="J1130">
        <v>0.3</v>
      </c>
      <c r="K1130">
        <v>99.16</v>
      </c>
      <c r="L1130">
        <v>88.75</v>
      </c>
      <c r="M1130">
        <v>97.58</v>
      </c>
      <c r="N1130">
        <v>85.87</v>
      </c>
      <c r="O1130">
        <v>28.92</v>
      </c>
      <c r="P1130">
        <v>2882.77</v>
      </c>
      <c r="Q1130" s="42">
        <f>Table1[[#This Row],[Steam_Consumed_t]]/Table1[[#This Row],[Production_t]]</f>
        <v>0.82112436115843279</v>
      </c>
      <c r="R1130" s="37">
        <f>Table1[[#This Row],[Power_Consumed_kWh]]/Table1[[#This Row],[Production_t]]</f>
        <v>81.850369108461109</v>
      </c>
      <c r="S1130" t="str">
        <f>IF(Table1[[#This Row],[Quality_pct]]&lt;96,"Below Spec","Ok")</f>
        <v>Ok</v>
      </c>
      <c r="T1130" t="str">
        <f>IF(Table1[Steam_Consumed_t]&gt;$O$4383,"ABNORMAL","NORMAL")</f>
        <v>NORMAL</v>
      </c>
      <c r="U1130" t="str">
        <f>IF(Table1[Power_Consumed_kWh]&gt;$P$4383,"ABNORMAL","NORMAL")</f>
        <v>NORMAL</v>
      </c>
      <c r="V1130">
        <f>(Table1[[#This Row],[Target_Production_t]]/8)*Table1[[#This Row],[Downtime_hr]]</f>
        <v>4.4414999999999996</v>
      </c>
    </row>
    <row r="1131" spans="1:22" x14ac:dyDescent="0.25">
      <c r="A1131" s="1">
        <v>45752</v>
      </c>
      <c r="B1131" s="1" t="str">
        <f>TEXT(Table1[[#This Row],[Date]],"mm")</f>
        <v>04</v>
      </c>
      <c r="C1131" t="s">
        <v>22</v>
      </c>
      <c r="D1131" t="s">
        <v>20</v>
      </c>
      <c r="E1131">
        <v>32.81</v>
      </c>
      <c r="F1131">
        <v>7.39</v>
      </c>
      <c r="G1131">
        <v>0.61</v>
      </c>
      <c r="H1131">
        <v>28.14</v>
      </c>
      <c r="I1131">
        <v>27.06</v>
      </c>
      <c r="J1131">
        <v>1.07</v>
      </c>
      <c r="K1131">
        <v>96.19</v>
      </c>
      <c r="L1131">
        <v>92.38</v>
      </c>
      <c r="M1131">
        <v>95.51</v>
      </c>
      <c r="N1131">
        <v>84.87</v>
      </c>
      <c r="O1131">
        <v>30.95</v>
      </c>
      <c r="P1131">
        <v>2701.78</v>
      </c>
      <c r="Q1131" s="42">
        <f>Table1[[#This Row],[Steam_Consumed_t]]/Table1[[#This Row],[Production_t]]</f>
        <v>1.0998578535891967</v>
      </c>
      <c r="R1131" s="37">
        <f>Table1[[#This Row],[Power_Consumed_kWh]]/Table1[[#This Row],[Production_t]]</f>
        <v>96.012082444918278</v>
      </c>
      <c r="S1131" t="str">
        <f>IF(Table1[[#This Row],[Quality_pct]]&lt;96,"Below Spec","Ok")</f>
        <v>Ok</v>
      </c>
      <c r="T1131" t="str">
        <f>IF(Table1[Steam_Consumed_t]&gt;$O$4383,"ABNORMAL","NORMAL")</f>
        <v>NORMAL</v>
      </c>
      <c r="U1131" t="str">
        <f>IF(Table1[Power_Consumed_kWh]&gt;$P$4383,"ABNORMAL","NORMAL")</f>
        <v>NORMAL</v>
      </c>
      <c r="V1131">
        <f>(Table1[[#This Row],[Target_Production_t]]/8)*Table1[[#This Row],[Downtime_hr]]</f>
        <v>2.5017625000000003</v>
      </c>
    </row>
    <row r="1132" spans="1:22" x14ac:dyDescent="0.25">
      <c r="A1132" s="1">
        <v>45752</v>
      </c>
      <c r="B1132" s="1" t="str">
        <f>TEXT(Table1[[#This Row],[Date]],"mm")</f>
        <v>04</v>
      </c>
      <c r="C1132" t="s">
        <v>23</v>
      </c>
      <c r="D1132" t="s">
        <v>19</v>
      </c>
      <c r="E1132">
        <v>41.36</v>
      </c>
      <c r="F1132">
        <v>7.39</v>
      </c>
      <c r="G1132">
        <v>0.61</v>
      </c>
      <c r="H1132">
        <v>34.54</v>
      </c>
      <c r="I1132">
        <v>33.979999999999997</v>
      </c>
      <c r="J1132">
        <v>0.56000000000000005</v>
      </c>
      <c r="K1132">
        <v>98.37</v>
      </c>
      <c r="L1132">
        <v>92.38</v>
      </c>
      <c r="M1132">
        <v>93.62</v>
      </c>
      <c r="N1132">
        <v>85.07</v>
      </c>
      <c r="O1132">
        <v>4.08</v>
      </c>
      <c r="P1132">
        <v>1325.32</v>
      </c>
      <c r="Q1132" s="42">
        <f>Table1[[#This Row],[Steam_Consumed_t]]/Table1[[#This Row],[Production_t]]</f>
        <v>0.11812391430225826</v>
      </c>
      <c r="R1132" s="37">
        <f>Table1[[#This Row],[Power_Consumed_kWh]]/Table1[[#This Row],[Production_t]]</f>
        <v>38.370584829183557</v>
      </c>
      <c r="S1132" t="str">
        <f>IF(Table1[[#This Row],[Quality_pct]]&lt;96,"Below Spec","Ok")</f>
        <v>Ok</v>
      </c>
      <c r="T1132" t="str">
        <f>IF(Table1[Steam_Consumed_t]&gt;$O$4383,"ABNORMAL","NORMAL")</f>
        <v>NORMAL</v>
      </c>
      <c r="U1132" t="str">
        <f>IF(Table1[Power_Consumed_kWh]&gt;$P$4383,"ABNORMAL","NORMAL")</f>
        <v>NORMAL</v>
      </c>
      <c r="V1132">
        <f>(Table1[[#This Row],[Target_Production_t]]/8)*Table1[[#This Row],[Downtime_hr]]</f>
        <v>3.1536999999999997</v>
      </c>
    </row>
    <row r="1133" spans="1:22" x14ac:dyDescent="0.25">
      <c r="A1133" s="1">
        <v>45752</v>
      </c>
      <c r="B1133" s="1" t="str">
        <f>TEXT(Table1[[#This Row],[Date]],"mm")</f>
        <v>04</v>
      </c>
      <c r="C1133" t="s">
        <v>23</v>
      </c>
      <c r="D1133" t="s">
        <v>20</v>
      </c>
      <c r="E1133">
        <v>40.1</v>
      </c>
      <c r="F1133">
        <v>7.43</v>
      </c>
      <c r="G1133">
        <v>0.56999999999999995</v>
      </c>
      <c r="H1133">
        <v>36.06</v>
      </c>
      <c r="I1133">
        <v>36.06</v>
      </c>
      <c r="J1133">
        <v>0</v>
      </c>
      <c r="K1133">
        <v>100</v>
      </c>
      <c r="L1133">
        <v>92.88</v>
      </c>
      <c r="M1133">
        <v>97.4</v>
      </c>
      <c r="N1133">
        <v>90.46</v>
      </c>
      <c r="O1133">
        <v>4.0199999999999996</v>
      </c>
      <c r="P1133">
        <v>1556.48</v>
      </c>
      <c r="Q1133" s="42">
        <f>Table1[[#This Row],[Steam_Consumed_t]]/Table1[[#This Row],[Production_t]]</f>
        <v>0.11148086522462561</v>
      </c>
      <c r="R1133" s="37">
        <f>Table1[[#This Row],[Power_Consumed_kWh]]/Table1[[#This Row],[Production_t]]</f>
        <v>43.163616195230169</v>
      </c>
      <c r="S1133" t="str">
        <f>IF(Table1[[#This Row],[Quality_pct]]&lt;96,"Below Spec","Ok")</f>
        <v>Ok</v>
      </c>
      <c r="T1133" t="str">
        <f>IF(Table1[Steam_Consumed_t]&gt;$O$4383,"ABNORMAL","NORMAL")</f>
        <v>NORMAL</v>
      </c>
      <c r="U1133" t="str">
        <f>IF(Table1[Power_Consumed_kWh]&gt;$P$4383,"ABNORMAL","NORMAL")</f>
        <v>NORMAL</v>
      </c>
      <c r="V1133">
        <f>(Table1[[#This Row],[Target_Production_t]]/8)*Table1[[#This Row],[Downtime_hr]]</f>
        <v>2.8571249999999999</v>
      </c>
    </row>
    <row r="1134" spans="1:22" x14ac:dyDescent="0.25">
      <c r="A1134" s="1">
        <v>45752</v>
      </c>
      <c r="B1134" s="1" t="str">
        <f>TEXT(Table1[[#This Row],[Date]],"mm")</f>
        <v>04</v>
      </c>
      <c r="C1134" t="s">
        <v>22</v>
      </c>
      <c r="D1134" t="s">
        <v>19</v>
      </c>
      <c r="E1134">
        <v>33.840000000000003</v>
      </c>
      <c r="F1134">
        <v>7.46</v>
      </c>
      <c r="G1134">
        <v>0.54</v>
      </c>
      <c r="H1134">
        <v>30.19</v>
      </c>
      <c r="I1134">
        <v>29.07</v>
      </c>
      <c r="J1134">
        <v>1.1200000000000001</v>
      </c>
      <c r="K1134">
        <v>96.29</v>
      </c>
      <c r="L1134">
        <v>93.25</v>
      </c>
      <c r="M1134">
        <v>93.5</v>
      </c>
      <c r="N1134">
        <v>83.96</v>
      </c>
      <c r="O1134">
        <v>34.020000000000003</v>
      </c>
      <c r="P1134">
        <v>2910.36</v>
      </c>
      <c r="Q1134" s="42">
        <f>Table1[[#This Row],[Steam_Consumed_t]]/Table1[[#This Row],[Production_t]]</f>
        <v>1.1268631997350116</v>
      </c>
      <c r="R1134" s="37">
        <f>Table1[[#This Row],[Power_Consumed_kWh]]/Table1[[#This Row],[Production_t]]</f>
        <v>96.401457436237166</v>
      </c>
      <c r="S1134" t="str">
        <f>IF(Table1[[#This Row],[Quality_pct]]&lt;96,"Below Spec","Ok")</f>
        <v>Ok</v>
      </c>
      <c r="T1134" t="str">
        <f>IF(Table1[Steam_Consumed_t]&gt;$O$4383,"ABNORMAL","NORMAL")</f>
        <v>NORMAL</v>
      </c>
      <c r="U1134" t="str">
        <f>IF(Table1[Power_Consumed_kWh]&gt;$P$4383,"ABNORMAL","NORMAL")</f>
        <v>NORMAL</v>
      </c>
      <c r="V1134">
        <f>(Table1[[#This Row],[Target_Production_t]]/8)*Table1[[#This Row],[Downtime_hr]]</f>
        <v>2.2842000000000002</v>
      </c>
    </row>
    <row r="1135" spans="1:22" x14ac:dyDescent="0.25">
      <c r="A1135" s="1">
        <v>45752</v>
      </c>
      <c r="B1135" s="1" t="str">
        <f>TEXT(Table1[[#This Row],[Date]],"mm")</f>
        <v>04</v>
      </c>
      <c r="C1135" t="s">
        <v>21</v>
      </c>
      <c r="D1135" t="s">
        <v>18</v>
      </c>
      <c r="E1135">
        <v>36.26</v>
      </c>
      <c r="F1135">
        <v>7.5</v>
      </c>
      <c r="G1135">
        <v>0.5</v>
      </c>
      <c r="H1135">
        <v>29.62</v>
      </c>
      <c r="I1135">
        <v>29.31</v>
      </c>
      <c r="J1135">
        <v>0.31</v>
      </c>
      <c r="K1135">
        <v>98.95</v>
      </c>
      <c r="L1135">
        <v>93.75</v>
      </c>
      <c r="M1135">
        <v>93.06</v>
      </c>
      <c r="N1135">
        <v>86.33</v>
      </c>
      <c r="O1135">
        <v>45</v>
      </c>
      <c r="P1135">
        <v>3452.34</v>
      </c>
      <c r="Q1135" s="42">
        <f>Table1[[#This Row],[Steam_Consumed_t]]/Table1[[#This Row],[Production_t]]</f>
        <v>1.5192437542201216</v>
      </c>
      <c r="R1135" s="37">
        <f>Table1[[#This Row],[Power_Consumed_kWh]]/Table1[[#This Row],[Production_t]]</f>
        <v>116.55435516542876</v>
      </c>
      <c r="S1135" t="str">
        <f>IF(Table1[[#This Row],[Quality_pct]]&lt;96,"Below Spec","Ok")</f>
        <v>Ok</v>
      </c>
      <c r="T1135" t="str">
        <f>IF(Table1[Steam_Consumed_t]&gt;$O$4383,"ABNORMAL","NORMAL")</f>
        <v>NORMAL</v>
      </c>
      <c r="U1135" t="str">
        <f>IF(Table1[Power_Consumed_kWh]&gt;$P$4383,"ABNORMAL","NORMAL")</f>
        <v>NORMAL</v>
      </c>
      <c r="V1135">
        <f>(Table1[[#This Row],[Target_Production_t]]/8)*Table1[[#This Row],[Downtime_hr]]</f>
        <v>2.2662499999999999</v>
      </c>
    </row>
    <row r="1136" spans="1:22" x14ac:dyDescent="0.25">
      <c r="A1136" s="1">
        <v>45752</v>
      </c>
      <c r="B1136" s="1" t="str">
        <f>TEXT(Table1[[#This Row],[Date]],"mm")</f>
        <v>04</v>
      </c>
      <c r="C1136" t="s">
        <v>23</v>
      </c>
      <c r="D1136" t="s">
        <v>18</v>
      </c>
      <c r="E1136">
        <v>41.99</v>
      </c>
      <c r="F1136">
        <v>7.51</v>
      </c>
      <c r="G1136">
        <v>0.49</v>
      </c>
      <c r="H1136">
        <v>37.619999999999997</v>
      </c>
      <c r="I1136">
        <v>37.24</v>
      </c>
      <c r="J1136">
        <v>0.38</v>
      </c>
      <c r="K1136">
        <v>98.99</v>
      </c>
      <c r="L1136">
        <v>93.88</v>
      </c>
      <c r="M1136">
        <v>92.71</v>
      </c>
      <c r="N1136">
        <v>86.16</v>
      </c>
      <c r="O1136">
        <v>4.04</v>
      </c>
      <c r="P1136">
        <v>1585.58</v>
      </c>
      <c r="Q1136" s="42">
        <f>Table1[[#This Row],[Steam_Consumed_t]]/Table1[[#This Row],[Production_t]]</f>
        <v>0.10738968633705477</v>
      </c>
      <c r="R1136" s="37">
        <f>Table1[[#This Row],[Power_Consumed_kWh]]/Table1[[#This Row],[Production_t]]</f>
        <v>42.14726209463052</v>
      </c>
      <c r="S1136" t="str">
        <f>IF(Table1[[#This Row],[Quality_pct]]&lt;96,"Below Spec","Ok")</f>
        <v>Ok</v>
      </c>
      <c r="T1136" t="str">
        <f>IF(Table1[Steam_Consumed_t]&gt;$O$4383,"ABNORMAL","NORMAL")</f>
        <v>NORMAL</v>
      </c>
      <c r="U1136" t="str">
        <f>IF(Table1[Power_Consumed_kWh]&gt;$P$4383,"ABNORMAL","NORMAL")</f>
        <v>NORMAL</v>
      </c>
      <c r="V1136">
        <f>(Table1[[#This Row],[Target_Production_t]]/8)*Table1[[#This Row],[Downtime_hr]]</f>
        <v>2.5718874999999999</v>
      </c>
    </row>
    <row r="1137" spans="1:22" x14ac:dyDescent="0.25">
      <c r="A1137" s="1">
        <v>45752</v>
      </c>
      <c r="B1137" s="1" t="str">
        <f>TEXT(Table1[[#This Row],[Date]],"mm")</f>
        <v>04</v>
      </c>
      <c r="C1137" t="s">
        <v>21</v>
      </c>
      <c r="D1137" t="s">
        <v>19</v>
      </c>
      <c r="E1137">
        <v>35.72</v>
      </c>
      <c r="F1137">
        <v>7.53</v>
      </c>
      <c r="G1137">
        <v>0.47</v>
      </c>
      <c r="H1137">
        <v>31.96</v>
      </c>
      <c r="I1137">
        <v>30.98</v>
      </c>
      <c r="J1137">
        <v>0.98</v>
      </c>
      <c r="K1137">
        <v>96.92</v>
      </c>
      <c r="L1137">
        <v>94.12</v>
      </c>
      <c r="M1137">
        <v>97.59</v>
      </c>
      <c r="N1137">
        <v>89.02</v>
      </c>
      <c r="O1137">
        <v>46.62</v>
      </c>
      <c r="P1137">
        <v>3868.76</v>
      </c>
      <c r="Q1137" s="42">
        <f>Table1[[#This Row],[Steam_Consumed_t]]/Table1[[#This Row],[Production_t]]</f>
        <v>1.4586983729662077</v>
      </c>
      <c r="R1137" s="37">
        <f>Table1[[#This Row],[Power_Consumed_kWh]]/Table1[[#This Row],[Production_t]]</f>
        <v>121.05006257822278</v>
      </c>
      <c r="S1137" t="str">
        <f>IF(Table1[[#This Row],[Quality_pct]]&lt;96,"Below Spec","Ok")</f>
        <v>Ok</v>
      </c>
      <c r="T1137" t="str">
        <f>IF(Table1[Steam_Consumed_t]&gt;$O$4383,"ABNORMAL","NORMAL")</f>
        <v>NORMAL</v>
      </c>
      <c r="U1137" t="str">
        <f>IF(Table1[Power_Consumed_kWh]&gt;$P$4383,"ABNORMAL","NORMAL")</f>
        <v>NORMAL</v>
      </c>
      <c r="V1137">
        <f>(Table1[[#This Row],[Target_Production_t]]/8)*Table1[[#This Row],[Downtime_hr]]</f>
        <v>2.0985499999999999</v>
      </c>
    </row>
    <row r="1138" spans="1:22" x14ac:dyDescent="0.25">
      <c r="A1138" s="1">
        <v>45752</v>
      </c>
      <c r="B1138" s="1" t="str">
        <f>TEXT(Table1[[#This Row],[Date]],"mm")</f>
        <v>04</v>
      </c>
      <c r="C1138" t="s">
        <v>17</v>
      </c>
      <c r="D1138" t="s">
        <v>20</v>
      </c>
      <c r="E1138">
        <v>38.270000000000003</v>
      </c>
      <c r="F1138">
        <v>7.59</v>
      </c>
      <c r="G1138">
        <v>0.41</v>
      </c>
      <c r="H1138">
        <v>34.299999999999997</v>
      </c>
      <c r="I1138">
        <v>33.19</v>
      </c>
      <c r="J1138">
        <v>1.1100000000000001</v>
      </c>
      <c r="K1138">
        <v>96.76</v>
      </c>
      <c r="L1138">
        <v>94.88</v>
      </c>
      <c r="M1138">
        <v>91.33</v>
      </c>
      <c r="N1138">
        <v>83.84</v>
      </c>
      <c r="O1138">
        <v>29.44</v>
      </c>
      <c r="P1138">
        <v>2773.94</v>
      </c>
      <c r="Q1138" s="42">
        <f>Table1[[#This Row],[Steam_Consumed_t]]/Table1[[#This Row],[Production_t]]</f>
        <v>0.85830903790087476</v>
      </c>
      <c r="R1138" s="37">
        <f>Table1[[#This Row],[Power_Consumed_kWh]]/Table1[[#This Row],[Production_t]]</f>
        <v>80.872886297376098</v>
      </c>
      <c r="S1138" t="str">
        <f>IF(Table1[[#This Row],[Quality_pct]]&lt;96,"Below Spec","Ok")</f>
        <v>Ok</v>
      </c>
      <c r="T1138" t="str">
        <f>IF(Table1[Steam_Consumed_t]&gt;$O$4383,"ABNORMAL","NORMAL")</f>
        <v>NORMAL</v>
      </c>
      <c r="U1138" t="str">
        <f>IF(Table1[Power_Consumed_kWh]&gt;$P$4383,"ABNORMAL","NORMAL")</f>
        <v>NORMAL</v>
      </c>
      <c r="V1138">
        <f>(Table1[[#This Row],[Target_Production_t]]/8)*Table1[[#This Row],[Downtime_hr]]</f>
        <v>1.9613375</v>
      </c>
    </row>
    <row r="1139" spans="1:22" x14ac:dyDescent="0.25">
      <c r="A1139" s="1">
        <v>45752</v>
      </c>
      <c r="B1139" s="1" t="str">
        <f>TEXT(Table1[[#This Row],[Date]],"mm")</f>
        <v>04</v>
      </c>
      <c r="C1139" t="s">
        <v>17</v>
      </c>
      <c r="D1139" t="s">
        <v>18</v>
      </c>
      <c r="E1139">
        <v>40.08</v>
      </c>
      <c r="F1139">
        <v>7.73</v>
      </c>
      <c r="G1139">
        <v>0.27</v>
      </c>
      <c r="H1139">
        <v>34.85</v>
      </c>
      <c r="I1139">
        <v>33.82</v>
      </c>
      <c r="J1139">
        <v>1.03</v>
      </c>
      <c r="K1139">
        <v>97.05</v>
      </c>
      <c r="L1139">
        <v>96.62</v>
      </c>
      <c r="M1139">
        <v>95.5</v>
      </c>
      <c r="N1139">
        <v>89.55</v>
      </c>
      <c r="O1139">
        <v>29.94</v>
      </c>
      <c r="P1139">
        <v>2749.92</v>
      </c>
      <c r="Q1139" s="42">
        <f>Table1[[#This Row],[Steam_Consumed_t]]/Table1[[#This Row],[Production_t]]</f>
        <v>0.85911047345767577</v>
      </c>
      <c r="R1139" s="37">
        <f>Table1[[#This Row],[Power_Consumed_kWh]]/Table1[[#This Row],[Production_t]]</f>
        <v>78.907317073170731</v>
      </c>
      <c r="S1139" t="str">
        <f>IF(Table1[[#This Row],[Quality_pct]]&lt;96,"Below Spec","Ok")</f>
        <v>Ok</v>
      </c>
      <c r="T1139" t="str">
        <f>IF(Table1[Steam_Consumed_t]&gt;$O$4383,"ABNORMAL","NORMAL")</f>
        <v>NORMAL</v>
      </c>
      <c r="U1139" t="str">
        <f>IF(Table1[Power_Consumed_kWh]&gt;$P$4383,"ABNORMAL","NORMAL")</f>
        <v>NORMAL</v>
      </c>
      <c r="V1139">
        <f>(Table1[[#This Row],[Target_Production_t]]/8)*Table1[[#This Row],[Downtime_hr]]</f>
        <v>1.3527</v>
      </c>
    </row>
    <row r="1140" spans="1:22" x14ac:dyDescent="0.25">
      <c r="A1140" s="1">
        <v>45752</v>
      </c>
      <c r="B1140" s="1" t="str">
        <f>TEXT(Table1[[#This Row],[Date]],"mm")</f>
        <v>04</v>
      </c>
      <c r="C1140" t="s">
        <v>21</v>
      </c>
      <c r="D1140" t="s">
        <v>20</v>
      </c>
      <c r="E1140">
        <v>34.630000000000003</v>
      </c>
      <c r="F1140">
        <v>7.79</v>
      </c>
      <c r="G1140">
        <v>0.21</v>
      </c>
      <c r="H1140">
        <v>35.409999999999997</v>
      </c>
      <c r="I1140">
        <v>34.450000000000003</v>
      </c>
      <c r="J1140">
        <v>0.96</v>
      </c>
      <c r="K1140">
        <v>97.3</v>
      </c>
      <c r="L1140">
        <v>97.38</v>
      </c>
      <c r="M1140">
        <v>95.18</v>
      </c>
      <c r="N1140">
        <v>90.18</v>
      </c>
      <c r="O1140">
        <v>51.22</v>
      </c>
      <c r="P1140">
        <v>4137.49</v>
      </c>
      <c r="Q1140" s="42">
        <f>Table1[[#This Row],[Steam_Consumed_t]]/Table1[[#This Row],[Production_t]]</f>
        <v>1.4464840440553517</v>
      </c>
      <c r="R1140" s="37">
        <f>Table1[[#This Row],[Power_Consumed_kWh]]/Table1[[#This Row],[Production_t]]</f>
        <v>116.84524145721548</v>
      </c>
      <c r="S1140" t="str">
        <f>IF(Table1[[#This Row],[Quality_pct]]&lt;96,"Below Spec","Ok")</f>
        <v>Ok</v>
      </c>
      <c r="T1140" t="str">
        <f>IF(Table1[Steam_Consumed_t]&gt;$O$4383,"ABNORMAL","NORMAL")</f>
        <v>NORMAL</v>
      </c>
      <c r="U1140" t="str">
        <f>IF(Table1[Power_Consumed_kWh]&gt;$P$4383,"ABNORMAL","NORMAL")</f>
        <v>NORMAL</v>
      </c>
      <c r="V1140">
        <f>(Table1[[#This Row],[Target_Production_t]]/8)*Table1[[#This Row],[Downtime_hr]]</f>
        <v>0.90903750000000005</v>
      </c>
    </row>
    <row r="1141" spans="1:22" x14ac:dyDescent="0.25">
      <c r="A1141" s="1">
        <v>45752</v>
      </c>
      <c r="B1141" s="1" t="str">
        <f>TEXT(Table1[[#This Row],[Date]],"mm")</f>
        <v>04</v>
      </c>
      <c r="C1141" t="s">
        <v>22</v>
      </c>
      <c r="D1141" t="s">
        <v>18</v>
      </c>
      <c r="E1141">
        <v>34.35</v>
      </c>
      <c r="F1141">
        <v>7.99</v>
      </c>
      <c r="G1141">
        <v>0.01</v>
      </c>
      <c r="H1141">
        <v>32.549999999999997</v>
      </c>
      <c r="I1141">
        <v>31.44</v>
      </c>
      <c r="J1141">
        <v>1.1100000000000001</v>
      </c>
      <c r="K1141">
        <v>96.6</v>
      </c>
      <c r="L1141">
        <v>99.88</v>
      </c>
      <c r="M1141">
        <v>98.41</v>
      </c>
      <c r="N1141">
        <v>94.94</v>
      </c>
      <c r="O1141">
        <v>38.36</v>
      </c>
      <c r="P1141">
        <v>3225.16</v>
      </c>
      <c r="Q1141" s="42">
        <f>Table1[[#This Row],[Steam_Consumed_t]]/Table1[[#This Row],[Production_t]]</f>
        <v>1.178494623655914</v>
      </c>
      <c r="R1141" s="37">
        <f>Table1[[#This Row],[Power_Consumed_kWh]]/Table1[[#This Row],[Production_t]]</f>
        <v>99.08325652841782</v>
      </c>
      <c r="S1141" t="str">
        <f>IF(Table1[[#This Row],[Quality_pct]]&lt;96,"Below Spec","Ok")</f>
        <v>Ok</v>
      </c>
      <c r="T1141" t="str">
        <f>IF(Table1[Steam_Consumed_t]&gt;$O$4383,"ABNORMAL","NORMAL")</f>
        <v>NORMAL</v>
      </c>
      <c r="U1141" t="str">
        <f>IF(Table1[Power_Consumed_kWh]&gt;$P$4383,"ABNORMAL","NORMAL")</f>
        <v>NORMAL</v>
      </c>
      <c r="V1141">
        <f>(Table1[[#This Row],[Target_Production_t]]/8)*Table1[[#This Row],[Downtime_hr]]</f>
        <v>4.2937500000000003E-2</v>
      </c>
    </row>
    <row r="1142" spans="1:22" x14ac:dyDescent="0.25">
      <c r="A1142" s="1">
        <v>45753</v>
      </c>
      <c r="B1142" s="1" t="str">
        <f>TEXT(Table1[[#This Row],[Date]],"mm")</f>
        <v>04</v>
      </c>
      <c r="C1142" t="s">
        <v>17</v>
      </c>
      <c r="D1142" t="s">
        <v>18</v>
      </c>
      <c r="E1142">
        <v>44.59</v>
      </c>
      <c r="F1142">
        <v>7.37</v>
      </c>
      <c r="G1142">
        <v>0.63</v>
      </c>
      <c r="H1142">
        <v>40.590000000000003</v>
      </c>
      <c r="I1142">
        <v>39.5</v>
      </c>
      <c r="J1142">
        <v>1.0900000000000001</v>
      </c>
      <c r="K1142">
        <v>97.32</v>
      </c>
      <c r="L1142">
        <v>92.12</v>
      </c>
      <c r="M1142">
        <v>94.86</v>
      </c>
      <c r="N1142">
        <v>85.04</v>
      </c>
      <c r="O1142">
        <v>35.04</v>
      </c>
      <c r="P1142">
        <v>3355.39</v>
      </c>
      <c r="Q1142" s="42">
        <f>Table1[[#This Row],[Steam_Consumed_t]]/Table1[[#This Row],[Production_t]]</f>
        <v>0.86326681448632658</v>
      </c>
      <c r="R1142" s="37">
        <f>Table1[[#This Row],[Power_Consumed_kWh]]/Table1[[#This Row],[Production_t]]</f>
        <v>82.66543483616654</v>
      </c>
      <c r="S1142" t="str">
        <f>IF(Table1[[#This Row],[Quality_pct]]&lt;96,"Below Spec","Ok")</f>
        <v>Ok</v>
      </c>
      <c r="T1142" t="str">
        <f>IF(Table1[Steam_Consumed_t]&gt;$O$4383,"ABNORMAL","NORMAL")</f>
        <v>NORMAL</v>
      </c>
      <c r="U1142" t="str">
        <f>IF(Table1[Power_Consumed_kWh]&gt;$P$4383,"ABNORMAL","NORMAL")</f>
        <v>NORMAL</v>
      </c>
      <c r="V1142">
        <f>(Table1[[#This Row],[Target_Production_t]]/8)*Table1[[#This Row],[Downtime_hr]]</f>
        <v>3.5114625000000004</v>
      </c>
    </row>
    <row r="1143" spans="1:22" x14ac:dyDescent="0.25">
      <c r="A1143" s="1">
        <v>45753</v>
      </c>
      <c r="B1143" s="1" t="str">
        <f>TEXT(Table1[[#This Row],[Date]],"mm")</f>
        <v>04</v>
      </c>
      <c r="C1143" t="s">
        <v>23</v>
      </c>
      <c r="D1143" t="s">
        <v>18</v>
      </c>
      <c r="E1143">
        <v>46.71</v>
      </c>
      <c r="F1143">
        <v>7.38</v>
      </c>
      <c r="G1143">
        <v>0.62</v>
      </c>
      <c r="H1143">
        <v>39.32</v>
      </c>
      <c r="I1143">
        <v>39.06</v>
      </c>
      <c r="J1143">
        <v>0.26</v>
      </c>
      <c r="K1143">
        <v>99.33</v>
      </c>
      <c r="L1143">
        <v>92.25</v>
      </c>
      <c r="M1143">
        <v>97.57</v>
      </c>
      <c r="N1143">
        <v>89.41</v>
      </c>
      <c r="O1143">
        <v>6.11</v>
      </c>
      <c r="P1143">
        <v>1700.83</v>
      </c>
      <c r="Q1143" s="42">
        <f>Table1[[#This Row],[Steam_Consumed_t]]/Table1[[#This Row],[Production_t]]</f>
        <v>0.15539165818921669</v>
      </c>
      <c r="R1143" s="37">
        <f>Table1[[#This Row],[Power_Consumed_kWh]]/Table1[[#This Row],[Production_t]]</f>
        <v>43.256103763987788</v>
      </c>
      <c r="S1143" t="str">
        <f>IF(Table1[[#This Row],[Quality_pct]]&lt;96,"Below Spec","Ok")</f>
        <v>Ok</v>
      </c>
      <c r="T1143" t="str">
        <f>IF(Table1[Steam_Consumed_t]&gt;$O$4383,"ABNORMAL","NORMAL")</f>
        <v>NORMAL</v>
      </c>
      <c r="U1143" t="str">
        <f>IF(Table1[Power_Consumed_kWh]&gt;$P$4383,"ABNORMAL","NORMAL")</f>
        <v>NORMAL</v>
      </c>
      <c r="V1143">
        <f>(Table1[[#This Row],[Target_Production_t]]/8)*Table1[[#This Row],[Downtime_hr]]</f>
        <v>3.620025</v>
      </c>
    </row>
    <row r="1144" spans="1:22" x14ac:dyDescent="0.25">
      <c r="A1144" s="1">
        <v>45753</v>
      </c>
      <c r="B1144" s="1" t="str">
        <f>TEXT(Table1[[#This Row],[Date]],"mm")</f>
        <v>04</v>
      </c>
      <c r="C1144" t="s">
        <v>17</v>
      </c>
      <c r="D1144" t="s">
        <v>20</v>
      </c>
      <c r="E1144">
        <v>42.58</v>
      </c>
      <c r="F1144">
        <v>7.39</v>
      </c>
      <c r="G1144">
        <v>0.61</v>
      </c>
      <c r="H1144">
        <v>35.700000000000003</v>
      </c>
      <c r="I1144">
        <v>34.79</v>
      </c>
      <c r="J1144">
        <v>0.91</v>
      </c>
      <c r="K1144">
        <v>97.45</v>
      </c>
      <c r="L1144">
        <v>92.38</v>
      </c>
      <c r="M1144">
        <v>92.96</v>
      </c>
      <c r="N1144">
        <v>83.68</v>
      </c>
      <c r="O1144">
        <v>30.53</v>
      </c>
      <c r="P1144">
        <v>2910.12</v>
      </c>
      <c r="Q1144" s="42">
        <f>Table1[[#This Row],[Steam_Consumed_t]]/Table1[[#This Row],[Production_t]]</f>
        <v>0.85518207282913161</v>
      </c>
      <c r="R1144" s="37">
        <f>Table1[[#This Row],[Power_Consumed_kWh]]/Table1[[#This Row],[Production_t]]</f>
        <v>81.515966386554609</v>
      </c>
      <c r="S1144" t="str">
        <f>IF(Table1[[#This Row],[Quality_pct]]&lt;96,"Below Spec","Ok")</f>
        <v>Ok</v>
      </c>
      <c r="T1144" t="str">
        <f>IF(Table1[Steam_Consumed_t]&gt;$O$4383,"ABNORMAL","NORMAL")</f>
        <v>NORMAL</v>
      </c>
      <c r="U1144" t="str">
        <f>IF(Table1[Power_Consumed_kWh]&gt;$P$4383,"ABNORMAL","NORMAL")</f>
        <v>NORMAL</v>
      </c>
      <c r="V1144">
        <f>(Table1[[#This Row],[Target_Production_t]]/8)*Table1[[#This Row],[Downtime_hr]]</f>
        <v>3.2467249999999996</v>
      </c>
    </row>
    <row r="1145" spans="1:22" x14ac:dyDescent="0.25">
      <c r="A1145" s="1">
        <v>45753</v>
      </c>
      <c r="B1145" s="1" t="str">
        <f>TEXT(Table1[[#This Row],[Date]],"mm")</f>
        <v>04</v>
      </c>
      <c r="C1145" t="s">
        <v>21</v>
      </c>
      <c r="D1145" t="s">
        <v>20</v>
      </c>
      <c r="E1145">
        <v>38.53</v>
      </c>
      <c r="F1145">
        <v>7.44</v>
      </c>
      <c r="G1145">
        <v>0.56000000000000005</v>
      </c>
      <c r="H1145">
        <v>33.08</v>
      </c>
      <c r="I1145">
        <v>32.729999999999997</v>
      </c>
      <c r="J1145">
        <v>0.35</v>
      </c>
      <c r="K1145">
        <v>98.94</v>
      </c>
      <c r="L1145">
        <v>93</v>
      </c>
      <c r="M1145">
        <v>88.57</v>
      </c>
      <c r="N1145">
        <v>81.5</v>
      </c>
      <c r="O1145">
        <v>49.19</v>
      </c>
      <c r="P1145">
        <v>3905.41</v>
      </c>
      <c r="Q1145" s="42">
        <f>Table1[[#This Row],[Steam_Consumed_t]]/Table1[[#This Row],[Production_t]]</f>
        <v>1.4870012091898428</v>
      </c>
      <c r="R1145" s="37">
        <f>Table1[[#This Row],[Power_Consumed_kWh]]/Table1[[#This Row],[Production_t]]</f>
        <v>118.05955259975816</v>
      </c>
      <c r="S1145" t="str">
        <f>IF(Table1[[#This Row],[Quality_pct]]&lt;96,"Below Spec","Ok")</f>
        <v>Ok</v>
      </c>
      <c r="T1145" t="str">
        <f>IF(Table1[Steam_Consumed_t]&gt;$O$4383,"ABNORMAL","NORMAL")</f>
        <v>NORMAL</v>
      </c>
      <c r="U1145" t="str">
        <f>IF(Table1[Power_Consumed_kWh]&gt;$P$4383,"ABNORMAL","NORMAL")</f>
        <v>NORMAL</v>
      </c>
      <c r="V1145">
        <f>(Table1[[#This Row],[Target_Production_t]]/8)*Table1[[#This Row],[Downtime_hr]]</f>
        <v>2.6971000000000003</v>
      </c>
    </row>
    <row r="1146" spans="1:22" x14ac:dyDescent="0.25">
      <c r="A1146" s="1">
        <v>45753</v>
      </c>
      <c r="B1146" s="1" t="str">
        <f>TEXT(Table1[[#This Row],[Date]],"mm")</f>
        <v>04</v>
      </c>
      <c r="C1146" t="s">
        <v>22</v>
      </c>
      <c r="D1146" t="s">
        <v>19</v>
      </c>
      <c r="E1146">
        <v>37.65</v>
      </c>
      <c r="F1146">
        <v>7.49</v>
      </c>
      <c r="G1146">
        <v>0.51</v>
      </c>
      <c r="H1146">
        <v>35.96</v>
      </c>
      <c r="I1146">
        <v>34.99</v>
      </c>
      <c r="J1146">
        <v>0.96</v>
      </c>
      <c r="K1146">
        <v>97.32</v>
      </c>
      <c r="L1146">
        <v>93.62</v>
      </c>
      <c r="M1146">
        <v>97.99</v>
      </c>
      <c r="N1146">
        <v>89.29</v>
      </c>
      <c r="O1146">
        <v>40.97</v>
      </c>
      <c r="P1146">
        <v>3538.36</v>
      </c>
      <c r="Q1146" s="42">
        <f>Table1[[#This Row],[Steam_Consumed_t]]/Table1[[#This Row],[Production_t]]</f>
        <v>1.139321468298109</v>
      </c>
      <c r="R1146" s="37">
        <f>Table1[[#This Row],[Power_Consumed_kWh]]/Table1[[#This Row],[Production_t]]</f>
        <v>98.397107897664071</v>
      </c>
      <c r="S1146" t="str">
        <f>IF(Table1[[#This Row],[Quality_pct]]&lt;96,"Below Spec","Ok")</f>
        <v>Ok</v>
      </c>
      <c r="T1146" t="str">
        <f>IF(Table1[Steam_Consumed_t]&gt;$O$4383,"ABNORMAL","NORMAL")</f>
        <v>NORMAL</v>
      </c>
      <c r="U1146" t="str">
        <f>IF(Table1[Power_Consumed_kWh]&gt;$P$4383,"ABNORMAL","NORMAL")</f>
        <v>NORMAL</v>
      </c>
      <c r="V1146">
        <f>(Table1[[#This Row],[Target_Production_t]]/8)*Table1[[#This Row],[Downtime_hr]]</f>
        <v>2.4001874999999999</v>
      </c>
    </row>
    <row r="1147" spans="1:22" x14ac:dyDescent="0.25">
      <c r="A1147" s="1">
        <v>45753</v>
      </c>
      <c r="B1147" s="1" t="str">
        <f>TEXT(Table1[[#This Row],[Date]],"mm")</f>
        <v>04</v>
      </c>
      <c r="C1147" t="s">
        <v>22</v>
      </c>
      <c r="D1147" t="s">
        <v>20</v>
      </c>
      <c r="E1147">
        <v>36.5</v>
      </c>
      <c r="F1147">
        <v>7.51</v>
      </c>
      <c r="G1147">
        <v>0.49</v>
      </c>
      <c r="H1147">
        <v>32.1</v>
      </c>
      <c r="I1147">
        <v>31.05</v>
      </c>
      <c r="J1147">
        <v>1.05</v>
      </c>
      <c r="K1147">
        <v>96.72</v>
      </c>
      <c r="L1147">
        <v>93.88</v>
      </c>
      <c r="M1147">
        <v>92.53</v>
      </c>
      <c r="N1147">
        <v>84.02</v>
      </c>
      <c r="O1147">
        <v>34.6</v>
      </c>
      <c r="P1147">
        <v>3005.8</v>
      </c>
      <c r="Q1147" s="42">
        <f>Table1[[#This Row],[Steam_Consumed_t]]/Table1[[#This Row],[Production_t]]</f>
        <v>1.0778816199376946</v>
      </c>
      <c r="R1147" s="37">
        <f>Table1[[#This Row],[Power_Consumed_kWh]]/Table1[[#This Row],[Production_t]]</f>
        <v>93.638629283489095</v>
      </c>
      <c r="S1147" t="str">
        <f>IF(Table1[[#This Row],[Quality_pct]]&lt;96,"Below Spec","Ok")</f>
        <v>Ok</v>
      </c>
      <c r="T1147" t="str">
        <f>IF(Table1[Steam_Consumed_t]&gt;$O$4383,"ABNORMAL","NORMAL")</f>
        <v>NORMAL</v>
      </c>
      <c r="U1147" t="str">
        <f>IF(Table1[Power_Consumed_kWh]&gt;$P$4383,"ABNORMAL","NORMAL")</f>
        <v>NORMAL</v>
      </c>
      <c r="V1147">
        <f>(Table1[[#This Row],[Target_Production_t]]/8)*Table1[[#This Row],[Downtime_hr]]</f>
        <v>2.2356249999999998</v>
      </c>
    </row>
    <row r="1148" spans="1:22" x14ac:dyDescent="0.25">
      <c r="A1148" s="1">
        <v>45753</v>
      </c>
      <c r="B1148" s="1" t="str">
        <f>TEXT(Table1[[#This Row],[Date]],"mm")</f>
        <v>04</v>
      </c>
      <c r="C1148" t="s">
        <v>21</v>
      </c>
      <c r="D1148" t="s">
        <v>19</v>
      </c>
      <c r="E1148">
        <v>39.74</v>
      </c>
      <c r="F1148">
        <v>7.6</v>
      </c>
      <c r="G1148">
        <v>0.4</v>
      </c>
      <c r="H1148">
        <v>34.950000000000003</v>
      </c>
      <c r="I1148">
        <v>34.07</v>
      </c>
      <c r="J1148">
        <v>0.88</v>
      </c>
      <c r="K1148">
        <v>97.48</v>
      </c>
      <c r="L1148">
        <v>95</v>
      </c>
      <c r="M1148">
        <v>95.06</v>
      </c>
      <c r="N1148">
        <v>88.03</v>
      </c>
      <c r="O1148">
        <v>50.79</v>
      </c>
      <c r="P1148">
        <v>4080.03</v>
      </c>
      <c r="Q1148" s="42">
        <f>Table1[[#This Row],[Steam_Consumed_t]]/Table1[[#This Row],[Production_t]]</f>
        <v>1.4532188841201716</v>
      </c>
      <c r="R1148" s="37">
        <f>Table1[[#This Row],[Power_Consumed_kWh]]/Table1[[#This Row],[Production_t]]</f>
        <v>116.73905579399141</v>
      </c>
      <c r="S1148" t="str">
        <f>IF(Table1[[#This Row],[Quality_pct]]&lt;96,"Below Spec","Ok")</f>
        <v>Ok</v>
      </c>
      <c r="T1148" t="str">
        <f>IF(Table1[Steam_Consumed_t]&gt;$O$4383,"ABNORMAL","NORMAL")</f>
        <v>NORMAL</v>
      </c>
      <c r="U1148" t="str">
        <f>IF(Table1[Power_Consumed_kWh]&gt;$P$4383,"ABNORMAL","NORMAL")</f>
        <v>NORMAL</v>
      </c>
      <c r="V1148">
        <f>(Table1[[#This Row],[Target_Production_t]]/8)*Table1[[#This Row],[Downtime_hr]]</f>
        <v>1.9870000000000001</v>
      </c>
    </row>
    <row r="1149" spans="1:22" x14ac:dyDescent="0.25">
      <c r="A1149" s="1">
        <v>45753</v>
      </c>
      <c r="B1149" s="1" t="str">
        <f>TEXT(Table1[[#This Row],[Date]],"mm")</f>
        <v>04</v>
      </c>
      <c r="C1149" t="s">
        <v>23</v>
      </c>
      <c r="D1149" t="s">
        <v>20</v>
      </c>
      <c r="E1149">
        <v>44.61</v>
      </c>
      <c r="F1149">
        <v>7.62</v>
      </c>
      <c r="G1149">
        <v>0.38</v>
      </c>
      <c r="H1149">
        <v>37.86</v>
      </c>
      <c r="I1149">
        <v>37.450000000000003</v>
      </c>
      <c r="J1149">
        <v>0.41</v>
      </c>
      <c r="K1149">
        <v>98.91</v>
      </c>
      <c r="L1149">
        <v>95.25</v>
      </c>
      <c r="M1149">
        <v>91.58</v>
      </c>
      <c r="N1149">
        <v>86.28</v>
      </c>
      <c r="O1149">
        <v>3.95</v>
      </c>
      <c r="P1149">
        <v>1695.82</v>
      </c>
      <c r="Q1149" s="42">
        <f>Table1[[#This Row],[Steam_Consumed_t]]/Table1[[#This Row],[Production_t]]</f>
        <v>0.10433174854727946</v>
      </c>
      <c r="R1149" s="37">
        <f>Table1[[#This Row],[Power_Consumed_kWh]]/Table1[[#This Row],[Production_t]]</f>
        <v>44.791864764923403</v>
      </c>
      <c r="S1149" t="str">
        <f>IF(Table1[[#This Row],[Quality_pct]]&lt;96,"Below Spec","Ok")</f>
        <v>Ok</v>
      </c>
      <c r="T1149" t="str">
        <f>IF(Table1[Steam_Consumed_t]&gt;$O$4383,"ABNORMAL","NORMAL")</f>
        <v>NORMAL</v>
      </c>
      <c r="U1149" t="str">
        <f>IF(Table1[Power_Consumed_kWh]&gt;$P$4383,"ABNORMAL","NORMAL")</f>
        <v>NORMAL</v>
      </c>
      <c r="V1149">
        <f>(Table1[[#This Row],[Target_Production_t]]/8)*Table1[[#This Row],[Downtime_hr]]</f>
        <v>2.1189749999999998</v>
      </c>
    </row>
    <row r="1150" spans="1:22" x14ac:dyDescent="0.25">
      <c r="A1150" s="1">
        <v>45753</v>
      </c>
      <c r="B1150" s="1" t="str">
        <f>TEXT(Table1[[#This Row],[Date]],"mm")</f>
        <v>04</v>
      </c>
      <c r="C1150" t="s">
        <v>23</v>
      </c>
      <c r="D1150" t="s">
        <v>19</v>
      </c>
      <c r="E1150">
        <v>46.01</v>
      </c>
      <c r="F1150">
        <v>7.64</v>
      </c>
      <c r="G1150">
        <v>0.36</v>
      </c>
      <c r="H1150">
        <v>43.68</v>
      </c>
      <c r="I1150">
        <v>43.58</v>
      </c>
      <c r="J1150">
        <v>0.1</v>
      </c>
      <c r="K1150">
        <v>99.77</v>
      </c>
      <c r="L1150">
        <v>95.5</v>
      </c>
      <c r="M1150">
        <v>96.18</v>
      </c>
      <c r="N1150">
        <v>91.64</v>
      </c>
      <c r="O1150">
        <v>6.22</v>
      </c>
      <c r="P1150">
        <v>1892.62</v>
      </c>
      <c r="Q1150" s="42">
        <f>Table1[[#This Row],[Steam_Consumed_t]]/Table1[[#This Row],[Production_t]]</f>
        <v>0.14239926739926739</v>
      </c>
      <c r="R1150" s="37">
        <f>Table1[[#This Row],[Power_Consumed_kWh]]/Table1[[#This Row],[Production_t]]</f>
        <v>43.329212454212453</v>
      </c>
      <c r="S1150" t="str">
        <f>IF(Table1[[#This Row],[Quality_pct]]&lt;96,"Below Spec","Ok")</f>
        <v>Ok</v>
      </c>
      <c r="T1150" t="str">
        <f>IF(Table1[Steam_Consumed_t]&gt;$O$4383,"ABNORMAL","NORMAL")</f>
        <v>NORMAL</v>
      </c>
      <c r="U1150" t="str">
        <f>IF(Table1[Power_Consumed_kWh]&gt;$P$4383,"ABNORMAL","NORMAL")</f>
        <v>NORMAL</v>
      </c>
      <c r="V1150">
        <f>(Table1[[#This Row],[Target_Production_t]]/8)*Table1[[#This Row],[Downtime_hr]]</f>
        <v>2.0704499999999997</v>
      </c>
    </row>
    <row r="1151" spans="1:22" x14ac:dyDescent="0.25">
      <c r="A1151" s="1">
        <v>45753</v>
      </c>
      <c r="B1151" s="1" t="str">
        <f>TEXT(Table1[[#This Row],[Date]],"mm")</f>
        <v>04</v>
      </c>
      <c r="C1151" t="s">
        <v>21</v>
      </c>
      <c r="D1151" t="s">
        <v>18</v>
      </c>
      <c r="E1151">
        <v>40.340000000000003</v>
      </c>
      <c r="F1151">
        <v>7.66</v>
      </c>
      <c r="G1151">
        <v>0.34</v>
      </c>
      <c r="H1151">
        <v>34.86</v>
      </c>
      <c r="I1151">
        <v>34.39</v>
      </c>
      <c r="J1151">
        <v>0.47</v>
      </c>
      <c r="K1151">
        <v>98.65</v>
      </c>
      <c r="L1151">
        <v>95.75</v>
      </c>
      <c r="M1151">
        <v>97.78</v>
      </c>
      <c r="N1151">
        <v>92.36</v>
      </c>
      <c r="O1151">
        <v>48.74</v>
      </c>
      <c r="P1151">
        <v>4101.04</v>
      </c>
      <c r="Q1151" s="42">
        <f>Table1[[#This Row],[Steam_Consumed_t]]/Table1[[#This Row],[Production_t]]</f>
        <v>1.398164084911073</v>
      </c>
      <c r="R1151" s="37">
        <f>Table1[[#This Row],[Power_Consumed_kWh]]/Table1[[#This Row],[Production_t]]</f>
        <v>117.64314400458979</v>
      </c>
      <c r="S1151" t="str">
        <f>IF(Table1[[#This Row],[Quality_pct]]&lt;96,"Below Spec","Ok")</f>
        <v>Ok</v>
      </c>
      <c r="T1151" t="str">
        <f>IF(Table1[Steam_Consumed_t]&gt;$O$4383,"ABNORMAL","NORMAL")</f>
        <v>NORMAL</v>
      </c>
      <c r="U1151" t="str">
        <f>IF(Table1[Power_Consumed_kWh]&gt;$P$4383,"ABNORMAL","NORMAL")</f>
        <v>NORMAL</v>
      </c>
      <c r="V1151">
        <f>(Table1[[#This Row],[Target_Production_t]]/8)*Table1[[#This Row],[Downtime_hr]]</f>
        <v>1.7144500000000003</v>
      </c>
    </row>
    <row r="1152" spans="1:22" x14ac:dyDescent="0.25">
      <c r="A1152" s="1">
        <v>45753</v>
      </c>
      <c r="B1152" s="1" t="str">
        <f>TEXT(Table1[[#This Row],[Date]],"mm")</f>
        <v>04</v>
      </c>
      <c r="C1152" t="s">
        <v>22</v>
      </c>
      <c r="D1152" t="s">
        <v>18</v>
      </c>
      <c r="E1152">
        <v>38.22</v>
      </c>
      <c r="F1152">
        <v>7.74</v>
      </c>
      <c r="G1152">
        <v>0.26</v>
      </c>
      <c r="H1152">
        <v>34.450000000000003</v>
      </c>
      <c r="I1152">
        <v>33.56</v>
      </c>
      <c r="J1152">
        <v>0.89</v>
      </c>
      <c r="K1152">
        <v>97.42</v>
      </c>
      <c r="L1152">
        <v>96.75</v>
      </c>
      <c r="M1152">
        <v>94.8</v>
      </c>
      <c r="N1152">
        <v>89.35</v>
      </c>
      <c r="O1152">
        <v>39.03</v>
      </c>
      <c r="P1152">
        <v>3219.1</v>
      </c>
      <c r="Q1152" s="42">
        <f>Table1[[#This Row],[Steam_Consumed_t]]/Table1[[#This Row],[Production_t]]</f>
        <v>1.1329462989840349</v>
      </c>
      <c r="R1152" s="37">
        <f>Table1[[#This Row],[Power_Consumed_kWh]]/Table1[[#This Row],[Production_t]]</f>
        <v>93.442670537010144</v>
      </c>
      <c r="S1152" t="str">
        <f>IF(Table1[[#This Row],[Quality_pct]]&lt;96,"Below Spec","Ok")</f>
        <v>Ok</v>
      </c>
      <c r="T1152" t="str">
        <f>IF(Table1[Steam_Consumed_t]&gt;$O$4383,"ABNORMAL","NORMAL")</f>
        <v>NORMAL</v>
      </c>
      <c r="U1152" t="str">
        <f>IF(Table1[Power_Consumed_kWh]&gt;$P$4383,"ABNORMAL","NORMAL")</f>
        <v>NORMAL</v>
      </c>
      <c r="V1152">
        <f>(Table1[[#This Row],[Target_Production_t]]/8)*Table1[[#This Row],[Downtime_hr]]</f>
        <v>1.2421500000000001</v>
      </c>
    </row>
    <row r="1153" spans="1:22" x14ac:dyDescent="0.25">
      <c r="A1153" s="1">
        <v>45753</v>
      </c>
      <c r="B1153" s="1" t="str">
        <f>TEXT(Table1[[#This Row],[Date]],"mm")</f>
        <v>04</v>
      </c>
      <c r="C1153" t="s">
        <v>17</v>
      </c>
      <c r="D1153" t="s">
        <v>19</v>
      </c>
      <c r="E1153">
        <v>43.92</v>
      </c>
      <c r="F1153">
        <v>7.89</v>
      </c>
      <c r="G1153">
        <v>0.11</v>
      </c>
      <c r="H1153">
        <v>41.39</v>
      </c>
      <c r="I1153">
        <v>40.549999999999997</v>
      </c>
      <c r="J1153">
        <v>0.84</v>
      </c>
      <c r="K1153">
        <v>97.97</v>
      </c>
      <c r="L1153">
        <v>98.62</v>
      </c>
      <c r="M1153">
        <v>91.76</v>
      </c>
      <c r="N1153">
        <v>88.66</v>
      </c>
      <c r="O1153">
        <v>38.03</v>
      </c>
      <c r="P1153">
        <v>3276.92</v>
      </c>
      <c r="Q1153" s="42">
        <f>Table1[[#This Row],[Steam_Consumed_t]]/Table1[[#This Row],[Production_t]]</f>
        <v>0.91882097124909401</v>
      </c>
      <c r="R1153" s="37">
        <f>Table1[[#This Row],[Power_Consumed_kWh]]/Table1[[#This Row],[Production_t]]</f>
        <v>79.171780623338975</v>
      </c>
      <c r="S1153" t="str">
        <f>IF(Table1[[#This Row],[Quality_pct]]&lt;96,"Below Spec","Ok")</f>
        <v>Ok</v>
      </c>
      <c r="T1153" t="str">
        <f>IF(Table1[Steam_Consumed_t]&gt;$O$4383,"ABNORMAL","NORMAL")</f>
        <v>NORMAL</v>
      </c>
      <c r="U1153" t="str">
        <f>IF(Table1[Power_Consumed_kWh]&gt;$P$4383,"ABNORMAL","NORMAL")</f>
        <v>NORMAL</v>
      </c>
      <c r="V1153">
        <f>(Table1[[#This Row],[Target_Production_t]]/8)*Table1[[#This Row],[Downtime_hr]]</f>
        <v>0.60389999999999999</v>
      </c>
    </row>
    <row r="1154" spans="1:22" x14ac:dyDescent="0.25">
      <c r="A1154" s="1">
        <v>45754</v>
      </c>
      <c r="B1154" s="1" t="str">
        <f>TEXT(Table1[[#This Row],[Date]],"mm")</f>
        <v>04</v>
      </c>
      <c r="C1154" t="s">
        <v>23</v>
      </c>
      <c r="D1154" t="s">
        <v>18</v>
      </c>
      <c r="E1154">
        <v>43.43</v>
      </c>
      <c r="F1154">
        <v>4.4800000000000004</v>
      </c>
      <c r="G1154">
        <v>3.52</v>
      </c>
      <c r="H1154">
        <v>22.12</v>
      </c>
      <c r="I1154">
        <v>21.82</v>
      </c>
      <c r="J1154">
        <v>0.31</v>
      </c>
      <c r="K1154">
        <v>98.62</v>
      </c>
      <c r="L1154">
        <v>56</v>
      </c>
      <c r="M1154">
        <v>97.8</v>
      </c>
      <c r="N1154">
        <v>54.01</v>
      </c>
      <c r="O1154">
        <v>3.02</v>
      </c>
      <c r="P1154">
        <v>896.04</v>
      </c>
      <c r="Q1154" s="42">
        <f>Table1[[#This Row],[Steam_Consumed_t]]/Table1[[#This Row],[Production_t]]</f>
        <v>0.13652802893309221</v>
      </c>
      <c r="R1154" s="37">
        <f>Table1[[#This Row],[Power_Consumed_kWh]]/Table1[[#This Row],[Production_t]]</f>
        <v>40.508137432188065</v>
      </c>
      <c r="S1154" t="str">
        <f>IF(Table1[[#This Row],[Quality_pct]]&lt;96,"Below Spec","Ok")</f>
        <v>Ok</v>
      </c>
      <c r="T1154" t="str">
        <f>IF(Table1[Steam_Consumed_t]&gt;$O$4383,"ABNORMAL","NORMAL")</f>
        <v>NORMAL</v>
      </c>
      <c r="U1154" t="str">
        <f>IF(Table1[Power_Consumed_kWh]&gt;$P$4383,"ABNORMAL","NORMAL")</f>
        <v>NORMAL</v>
      </c>
      <c r="V1154">
        <f>(Table1[[#This Row],[Target_Production_t]]/8)*Table1[[#This Row],[Downtime_hr]]</f>
        <v>19.109200000000001</v>
      </c>
    </row>
    <row r="1155" spans="1:22" x14ac:dyDescent="0.25">
      <c r="A1155" s="1">
        <v>45754</v>
      </c>
      <c r="B1155" s="1" t="str">
        <f>TEXT(Table1[[#This Row],[Date]],"mm")</f>
        <v>04</v>
      </c>
      <c r="C1155" t="s">
        <v>21</v>
      </c>
      <c r="D1155" t="s">
        <v>19</v>
      </c>
      <c r="E1155">
        <v>36.94</v>
      </c>
      <c r="F1155">
        <v>7.21</v>
      </c>
      <c r="G1155">
        <v>0.79</v>
      </c>
      <c r="H1155">
        <v>29.91</v>
      </c>
      <c r="I1155">
        <v>29.34</v>
      </c>
      <c r="J1155">
        <v>0.56000000000000005</v>
      </c>
      <c r="K1155">
        <v>98.12</v>
      </c>
      <c r="L1155">
        <v>90.12</v>
      </c>
      <c r="M1155">
        <v>96</v>
      </c>
      <c r="N1155">
        <v>84.89</v>
      </c>
      <c r="O1155">
        <v>42.99</v>
      </c>
      <c r="P1155">
        <v>3568.99</v>
      </c>
      <c r="Q1155" s="42">
        <f>Table1[[#This Row],[Steam_Consumed_t]]/Table1[[#This Row],[Production_t]]</f>
        <v>1.4373119358074222</v>
      </c>
      <c r="R1155" s="37">
        <f>Table1[[#This Row],[Power_Consumed_kWh]]/Table1[[#This Row],[Production_t]]</f>
        <v>119.3243062520896</v>
      </c>
      <c r="S1155" t="str">
        <f>IF(Table1[[#This Row],[Quality_pct]]&lt;96,"Below Spec","Ok")</f>
        <v>Ok</v>
      </c>
      <c r="T1155" t="str">
        <f>IF(Table1[Steam_Consumed_t]&gt;$O$4383,"ABNORMAL","NORMAL")</f>
        <v>NORMAL</v>
      </c>
      <c r="U1155" t="str">
        <f>IF(Table1[Power_Consumed_kWh]&gt;$P$4383,"ABNORMAL","NORMAL")</f>
        <v>NORMAL</v>
      </c>
      <c r="V1155">
        <f>(Table1[[#This Row],[Target_Production_t]]/8)*Table1[[#This Row],[Downtime_hr]]</f>
        <v>3.6478250000000001</v>
      </c>
    </row>
    <row r="1156" spans="1:22" x14ac:dyDescent="0.25">
      <c r="A1156" s="1">
        <v>45754</v>
      </c>
      <c r="B1156" s="1" t="str">
        <f>TEXT(Table1[[#This Row],[Date]],"mm")</f>
        <v>04</v>
      </c>
      <c r="C1156" t="s">
        <v>23</v>
      </c>
      <c r="D1156" t="s">
        <v>19</v>
      </c>
      <c r="E1156">
        <v>42.78</v>
      </c>
      <c r="F1156">
        <v>7.33</v>
      </c>
      <c r="G1156">
        <v>0.67</v>
      </c>
      <c r="H1156">
        <v>36.020000000000003</v>
      </c>
      <c r="I1156">
        <v>35.78</v>
      </c>
      <c r="J1156">
        <v>0.24</v>
      </c>
      <c r="K1156">
        <v>99.32</v>
      </c>
      <c r="L1156">
        <v>91.62</v>
      </c>
      <c r="M1156">
        <v>98.17</v>
      </c>
      <c r="N1156">
        <v>89.34</v>
      </c>
      <c r="O1156">
        <v>3.83</v>
      </c>
      <c r="P1156">
        <v>1486.51</v>
      </c>
      <c r="Q1156" s="42">
        <f>Table1[[#This Row],[Steam_Consumed_t]]/Table1[[#This Row],[Production_t]]</f>
        <v>0.10632981676846195</v>
      </c>
      <c r="R1156" s="37">
        <f>Table1[[#This Row],[Power_Consumed_kWh]]/Table1[[#This Row],[Production_t]]</f>
        <v>41.269017212659627</v>
      </c>
      <c r="S1156" t="str">
        <f>IF(Table1[[#This Row],[Quality_pct]]&lt;96,"Below Spec","Ok")</f>
        <v>Ok</v>
      </c>
      <c r="T1156" t="str">
        <f>IF(Table1[Steam_Consumed_t]&gt;$O$4383,"ABNORMAL","NORMAL")</f>
        <v>NORMAL</v>
      </c>
      <c r="U1156" t="str">
        <f>IF(Table1[Power_Consumed_kWh]&gt;$P$4383,"ABNORMAL","NORMAL")</f>
        <v>NORMAL</v>
      </c>
      <c r="V1156">
        <f>(Table1[[#This Row],[Target_Production_t]]/8)*Table1[[#This Row],[Downtime_hr]]</f>
        <v>3.5828250000000001</v>
      </c>
    </row>
    <row r="1157" spans="1:22" x14ac:dyDescent="0.25">
      <c r="A1157" s="1">
        <v>45754</v>
      </c>
      <c r="B1157" s="1" t="str">
        <f>TEXT(Table1[[#This Row],[Date]],"mm")</f>
        <v>04</v>
      </c>
      <c r="C1157" t="s">
        <v>21</v>
      </c>
      <c r="D1157" t="s">
        <v>20</v>
      </c>
      <c r="E1157">
        <v>35.82</v>
      </c>
      <c r="F1157">
        <v>7.35</v>
      </c>
      <c r="G1157">
        <v>0.65</v>
      </c>
      <c r="H1157">
        <v>27.84</v>
      </c>
      <c r="I1157">
        <v>25.86</v>
      </c>
      <c r="J1157">
        <v>1.98</v>
      </c>
      <c r="K1157">
        <v>92.88</v>
      </c>
      <c r="L1157">
        <v>91.88</v>
      </c>
      <c r="M1157">
        <v>90.69</v>
      </c>
      <c r="N1157">
        <v>77.39</v>
      </c>
      <c r="O1157">
        <v>40.869999999999997</v>
      </c>
      <c r="P1157">
        <v>3268.15</v>
      </c>
      <c r="Q1157" s="42">
        <f>Table1[[#This Row],[Steam_Consumed_t]]/Table1[[#This Row],[Production_t]]</f>
        <v>1.4680316091954022</v>
      </c>
      <c r="R1157" s="37">
        <f>Table1[[#This Row],[Power_Consumed_kWh]]/Table1[[#This Row],[Production_t]]</f>
        <v>117.39044540229885</v>
      </c>
      <c r="S1157" t="str">
        <f>IF(Table1[[#This Row],[Quality_pct]]&lt;96,"Below Spec","Ok")</f>
        <v>Below Spec</v>
      </c>
      <c r="T1157" t="str">
        <f>IF(Table1[Steam_Consumed_t]&gt;$O$4383,"ABNORMAL","NORMAL")</f>
        <v>NORMAL</v>
      </c>
      <c r="U1157" t="str">
        <f>IF(Table1[Power_Consumed_kWh]&gt;$P$4383,"ABNORMAL","NORMAL")</f>
        <v>NORMAL</v>
      </c>
      <c r="V1157">
        <f>(Table1[[#This Row],[Target_Production_t]]/8)*Table1[[#This Row],[Downtime_hr]]</f>
        <v>2.9103750000000002</v>
      </c>
    </row>
    <row r="1158" spans="1:22" x14ac:dyDescent="0.25">
      <c r="A1158" s="1">
        <v>45754</v>
      </c>
      <c r="B1158" s="1" t="str">
        <f>TEXT(Table1[[#This Row],[Date]],"mm")</f>
        <v>04</v>
      </c>
      <c r="C1158" t="s">
        <v>23</v>
      </c>
      <c r="D1158" t="s">
        <v>20</v>
      </c>
      <c r="E1158">
        <v>41.47</v>
      </c>
      <c r="F1158">
        <v>7.4</v>
      </c>
      <c r="G1158">
        <v>0.6</v>
      </c>
      <c r="H1158">
        <v>36.56</v>
      </c>
      <c r="I1158">
        <v>36.14</v>
      </c>
      <c r="J1158">
        <v>0.42</v>
      </c>
      <c r="K1158">
        <v>98.85</v>
      </c>
      <c r="L1158">
        <v>92.5</v>
      </c>
      <c r="M1158">
        <v>96.73</v>
      </c>
      <c r="N1158">
        <v>88.45</v>
      </c>
      <c r="O1158">
        <v>2.5299999999999998</v>
      </c>
      <c r="P1158">
        <v>1430.22</v>
      </c>
      <c r="Q1158" s="42">
        <f>Table1[[#This Row],[Steam_Consumed_t]]/Table1[[#This Row],[Production_t]]</f>
        <v>6.920131291028446E-2</v>
      </c>
      <c r="R1158" s="37">
        <f>Table1[[#This Row],[Power_Consumed_kWh]]/Table1[[#This Row],[Production_t]]</f>
        <v>39.119803063457326</v>
      </c>
      <c r="S1158" t="str">
        <f>IF(Table1[[#This Row],[Quality_pct]]&lt;96,"Below Spec","Ok")</f>
        <v>Ok</v>
      </c>
      <c r="T1158" t="str">
        <f>IF(Table1[Steam_Consumed_t]&gt;$O$4383,"ABNORMAL","NORMAL")</f>
        <v>NORMAL</v>
      </c>
      <c r="U1158" t="str">
        <f>IF(Table1[Power_Consumed_kWh]&gt;$P$4383,"ABNORMAL","NORMAL")</f>
        <v>NORMAL</v>
      </c>
      <c r="V1158">
        <f>(Table1[[#This Row],[Target_Production_t]]/8)*Table1[[#This Row],[Downtime_hr]]</f>
        <v>3.1102499999999997</v>
      </c>
    </row>
    <row r="1159" spans="1:22" x14ac:dyDescent="0.25">
      <c r="A1159" s="1">
        <v>45754</v>
      </c>
      <c r="B1159" s="1" t="str">
        <f>TEXT(Table1[[#This Row],[Date]],"mm")</f>
        <v>04</v>
      </c>
      <c r="C1159" t="s">
        <v>22</v>
      </c>
      <c r="D1159" t="s">
        <v>20</v>
      </c>
      <c r="E1159">
        <v>33.93</v>
      </c>
      <c r="F1159">
        <v>7.48</v>
      </c>
      <c r="G1159">
        <v>0.52</v>
      </c>
      <c r="H1159">
        <v>31.41</v>
      </c>
      <c r="I1159">
        <v>30.64</v>
      </c>
      <c r="J1159">
        <v>0.77</v>
      </c>
      <c r="K1159">
        <v>97.56</v>
      </c>
      <c r="L1159">
        <v>93.5</v>
      </c>
      <c r="M1159">
        <v>95.09</v>
      </c>
      <c r="N1159">
        <v>86.74</v>
      </c>
      <c r="O1159">
        <v>34.65</v>
      </c>
      <c r="P1159">
        <v>3078.91</v>
      </c>
      <c r="Q1159" s="42">
        <f>Table1[[#This Row],[Steam_Consumed_t]]/Table1[[#This Row],[Production_t]]</f>
        <v>1.1031518624641834</v>
      </c>
      <c r="R1159" s="37">
        <f>Table1[[#This Row],[Power_Consumed_kWh]]/Table1[[#This Row],[Production_t]]</f>
        <v>98.02324100604902</v>
      </c>
      <c r="S1159" t="str">
        <f>IF(Table1[[#This Row],[Quality_pct]]&lt;96,"Below Spec","Ok")</f>
        <v>Ok</v>
      </c>
      <c r="T1159" t="str">
        <f>IF(Table1[Steam_Consumed_t]&gt;$O$4383,"ABNORMAL","NORMAL")</f>
        <v>NORMAL</v>
      </c>
      <c r="U1159" t="str">
        <f>IF(Table1[Power_Consumed_kWh]&gt;$P$4383,"ABNORMAL","NORMAL")</f>
        <v>NORMAL</v>
      </c>
      <c r="V1159">
        <f>(Table1[[#This Row],[Target_Production_t]]/8)*Table1[[#This Row],[Downtime_hr]]</f>
        <v>2.2054499999999999</v>
      </c>
    </row>
    <row r="1160" spans="1:22" x14ac:dyDescent="0.25">
      <c r="A1160" s="1">
        <v>45754</v>
      </c>
      <c r="B1160" s="1" t="str">
        <f>TEXT(Table1[[#This Row],[Date]],"mm")</f>
        <v>04</v>
      </c>
      <c r="C1160" t="s">
        <v>17</v>
      </c>
      <c r="D1160" t="s">
        <v>19</v>
      </c>
      <c r="E1160">
        <v>40.83</v>
      </c>
      <c r="F1160">
        <v>7.59</v>
      </c>
      <c r="G1160">
        <v>0.41</v>
      </c>
      <c r="H1160">
        <v>37.01</v>
      </c>
      <c r="I1160">
        <v>36.42</v>
      </c>
      <c r="J1160">
        <v>0.59</v>
      </c>
      <c r="K1160">
        <v>98.4</v>
      </c>
      <c r="L1160">
        <v>94.88</v>
      </c>
      <c r="M1160">
        <v>97.58</v>
      </c>
      <c r="N1160">
        <v>91.1</v>
      </c>
      <c r="O1160">
        <v>31.47</v>
      </c>
      <c r="P1160">
        <v>2915.17</v>
      </c>
      <c r="Q1160" s="42">
        <f>Table1[[#This Row],[Steam_Consumed_t]]/Table1[[#This Row],[Production_t]]</f>
        <v>0.85031072683058639</v>
      </c>
      <c r="R1160" s="37">
        <f>Table1[[#This Row],[Power_Consumed_kWh]]/Table1[[#This Row],[Production_t]]</f>
        <v>78.767089975682254</v>
      </c>
      <c r="S1160" t="str">
        <f>IF(Table1[[#This Row],[Quality_pct]]&lt;96,"Below Spec","Ok")</f>
        <v>Ok</v>
      </c>
      <c r="T1160" t="str">
        <f>IF(Table1[Steam_Consumed_t]&gt;$O$4383,"ABNORMAL","NORMAL")</f>
        <v>NORMAL</v>
      </c>
      <c r="U1160" t="str">
        <f>IF(Table1[Power_Consumed_kWh]&gt;$P$4383,"ABNORMAL","NORMAL")</f>
        <v>NORMAL</v>
      </c>
      <c r="V1160">
        <f>(Table1[[#This Row],[Target_Production_t]]/8)*Table1[[#This Row],[Downtime_hr]]</f>
        <v>2.0925374999999997</v>
      </c>
    </row>
    <row r="1161" spans="1:22" x14ac:dyDescent="0.25">
      <c r="A1161" s="1">
        <v>45754</v>
      </c>
      <c r="B1161" s="1" t="str">
        <f>TEXT(Table1[[#This Row],[Date]],"mm")</f>
        <v>04</v>
      </c>
      <c r="C1161" t="s">
        <v>22</v>
      </c>
      <c r="D1161" t="s">
        <v>18</v>
      </c>
      <c r="E1161">
        <v>35.53</v>
      </c>
      <c r="F1161">
        <v>7.61</v>
      </c>
      <c r="G1161">
        <v>0.39</v>
      </c>
      <c r="H1161">
        <v>31.32</v>
      </c>
      <c r="I1161">
        <v>30.56</v>
      </c>
      <c r="J1161">
        <v>0.76</v>
      </c>
      <c r="K1161">
        <v>97.57</v>
      </c>
      <c r="L1161">
        <v>95.12</v>
      </c>
      <c r="M1161">
        <v>95.1</v>
      </c>
      <c r="N1161">
        <v>88.27</v>
      </c>
      <c r="O1161">
        <v>34.31</v>
      </c>
      <c r="P1161">
        <v>3012.31</v>
      </c>
      <c r="Q1161" s="42">
        <f>Table1[[#This Row],[Steam_Consumed_t]]/Table1[[#This Row],[Production_t]]</f>
        <v>1.0954661558109835</v>
      </c>
      <c r="R1161" s="37">
        <f>Table1[[#This Row],[Power_Consumed_kWh]]/Table1[[#This Row],[Production_t]]</f>
        <v>96.178480204342264</v>
      </c>
      <c r="S1161" t="str">
        <f>IF(Table1[[#This Row],[Quality_pct]]&lt;96,"Below Spec","Ok")</f>
        <v>Ok</v>
      </c>
      <c r="T1161" t="str">
        <f>IF(Table1[Steam_Consumed_t]&gt;$O$4383,"ABNORMAL","NORMAL")</f>
        <v>NORMAL</v>
      </c>
      <c r="U1161" t="str">
        <f>IF(Table1[Power_Consumed_kWh]&gt;$P$4383,"ABNORMAL","NORMAL")</f>
        <v>NORMAL</v>
      </c>
      <c r="V1161">
        <f>(Table1[[#This Row],[Target_Production_t]]/8)*Table1[[#This Row],[Downtime_hr]]</f>
        <v>1.7320875000000002</v>
      </c>
    </row>
    <row r="1162" spans="1:22" x14ac:dyDescent="0.25">
      <c r="A1162" s="1">
        <v>45754</v>
      </c>
      <c r="B1162" s="1" t="str">
        <f>TEXT(Table1[[#This Row],[Date]],"mm")</f>
        <v>04</v>
      </c>
      <c r="C1162" t="s">
        <v>21</v>
      </c>
      <c r="D1162" t="s">
        <v>18</v>
      </c>
      <c r="E1162">
        <v>37.5</v>
      </c>
      <c r="F1162">
        <v>7.64</v>
      </c>
      <c r="G1162">
        <v>0.36</v>
      </c>
      <c r="H1162">
        <v>35.21</v>
      </c>
      <c r="I1162">
        <v>33.08</v>
      </c>
      <c r="J1162">
        <v>2.13</v>
      </c>
      <c r="K1162">
        <v>93.95</v>
      </c>
      <c r="L1162">
        <v>95.5</v>
      </c>
      <c r="M1162">
        <v>97.72</v>
      </c>
      <c r="N1162">
        <v>87.68</v>
      </c>
      <c r="O1162">
        <v>50.53</v>
      </c>
      <c r="P1162">
        <v>4085.72</v>
      </c>
      <c r="Q1162" s="42">
        <f>Table1[[#This Row],[Steam_Consumed_t]]/Table1[[#This Row],[Production_t]]</f>
        <v>1.4351036637318944</v>
      </c>
      <c r="R1162" s="37">
        <f>Table1[[#This Row],[Power_Consumed_kWh]]/Table1[[#This Row],[Production_t]]</f>
        <v>116.03862539051406</v>
      </c>
      <c r="S1162" t="str">
        <f>IF(Table1[[#This Row],[Quality_pct]]&lt;96,"Below Spec","Ok")</f>
        <v>Below Spec</v>
      </c>
      <c r="T1162" t="str">
        <f>IF(Table1[Steam_Consumed_t]&gt;$O$4383,"ABNORMAL","NORMAL")</f>
        <v>NORMAL</v>
      </c>
      <c r="U1162" t="str">
        <f>IF(Table1[Power_Consumed_kWh]&gt;$P$4383,"ABNORMAL","NORMAL")</f>
        <v>NORMAL</v>
      </c>
      <c r="V1162">
        <f>(Table1[[#This Row],[Target_Production_t]]/8)*Table1[[#This Row],[Downtime_hr]]</f>
        <v>1.6875</v>
      </c>
    </row>
    <row r="1163" spans="1:22" x14ac:dyDescent="0.25">
      <c r="A1163" s="1">
        <v>45754</v>
      </c>
      <c r="B1163" s="1" t="str">
        <f>TEXT(Table1[[#This Row],[Date]],"mm")</f>
        <v>04</v>
      </c>
      <c r="C1163" t="s">
        <v>17</v>
      </c>
      <c r="D1163" t="s">
        <v>20</v>
      </c>
      <c r="E1163">
        <v>39.590000000000003</v>
      </c>
      <c r="F1163">
        <v>7.82</v>
      </c>
      <c r="G1163">
        <v>0.18</v>
      </c>
      <c r="H1163">
        <v>36.590000000000003</v>
      </c>
      <c r="I1163">
        <v>35.950000000000003</v>
      </c>
      <c r="J1163">
        <v>0.65</v>
      </c>
      <c r="K1163">
        <v>98.23</v>
      </c>
      <c r="L1163">
        <v>97.75</v>
      </c>
      <c r="M1163">
        <v>90.19</v>
      </c>
      <c r="N1163">
        <v>86.6</v>
      </c>
      <c r="O1163">
        <v>31.43</v>
      </c>
      <c r="P1163">
        <v>3016.14</v>
      </c>
      <c r="Q1163" s="42">
        <f>Table1[[#This Row],[Steam_Consumed_t]]/Table1[[#This Row],[Production_t]]</f>
        <v>0.85897786280404476</v>
      </c>
      <c r="R1163" s="37">
        <f>Table1[[#This Row],[Power_Consumed_kWh]]/Table1[[#This Row],[Production_t]]</f>
        <v>82.430718775621742</v>
      </c>
      <c r="S1163" t="str">
        <f>IF(Table1[[#This Row],[Quality_pct]]&lt;96,"Below Spec","Ok")</f>
        <v>Ok</v>
      </c>
      <c r="T1163" t="str">
        <f>IF(Table1[Steam_Consumed_t]&gt;$O$4383,"ABNORMAL","NORMAL")</f>
        <v>NORMAL</v>
      </c>
      <c r="U1163" t="str">
        <f>IF(Table1[Power_Consumed_kWh]&gt;$P$4383,"ABNORMAL","NORMAL")</f>
        <v>NORMAL</v>
      </c>
      <c r="V1163">
        <f>(Table1[[#This Row],[Target_Production_t]]/8)*Table1[[#This Row],[Downtime_hr]]</f>
        <v>0.89077500000000009</v>
      </c>
    </row>
    <row r="1164" spans="1:22" x14ac:dyDescent="0.25">
      <c r="A1164" s="1">
        <v>45754</v>
      </c>
      <c r="B1164" s="1" t="str">
        <f>TEXT(Table1[[#This Row],[Date]],"mm")</f>
        <v>04</v>
      </c>
      <c r="C1164" t="s">
        <v>17</v>
      </c>
      <c r="D1164" t="s">
        <v>18</v>
      </c>
      <c r="E1164">
        <v>41.45</v>
      </c>
      <c r="F1164">
        <v>7.85</v>
      </c>
      <c r="G1164">
        <v>0.15</v>
      </c>
      <c r="H1164">
        <v>37.9</v>
      </c>
      <c r="I1164">
        <v>36.86</v>
      </c>
      <c r="J1164">
        <v>1.04</v>
      </c>
      <c r="K1164">
        <v>97.25</v>
      </c>
      <c r="L1164">
        <v>98.12</v>
      </c>
      <c r="M1164">
        <v>89.65</v>
      </c>
      <c r="N1164">
        <v>85.55</v>
      </c>
      <c r="O1164">
        <v>31.96</v>
      </c>
      <c r="P1164">
        <v>2954.53</v>
      </c>
      <c r="Q1164" s="42">
        <f>Table1[[#This Row],[Steam_Consumed_t]]/Table1[[#This Row],[Production_t]]</f>
        <v>0.84327176781002644</v>
      </c>
      <c r="R1164" s="37">
        <f>Table1[[#This Row],[Power_Consumed_kWh]]/Table1[[#This Row],[Production_t]]</f>
        <v>77.955936675461743</v>
      </c>
      <c r="S1164" t="str">
        <f>IF(Table1[[#This Row],[Quality_pct]]&lt;96,"Below Spec","Ok")</f>
        <v>Ok</v>
      </c>
      <c r="T1164" t="str">
        <f>IF(Table1[Steam_Consumed_t]&gt;$O$4383,"ABNORMAL","NORMAL")</f>
        <v>NORMAL</v>
      </c>
      <c r="U1164" t="str">
        <f>IF(Table1[Power_Consumed_kWh]&gt;$P$4383,"ABNORMAL","NORMAL")</f>
        <v>NORMAL</v>
      </c>
      <c r="V1164">
        <f>(Table1[[#This Row],[Target_Production_t]]/8)*Table1[[#This Row],[Downtime_hr]]</f>
        <v>0.77718750000000003</v>
      </c>
    </row>
    <row r="1165" spans="1:22" x14ac:dyDescent="0.25">
      <c r="A1165" s="1">
        <v>45754</v>
      </c>
      <c r="B1165" s="1" t="str">
        <f>TEXT(Table1[[#This Row],[Date]],"mm")</f>
        <v>04</v>
      </c>
      <c r="C1165" t="s">
        <v>22</v>
      </c>
      <c r="D1165" t="s">
        <v>19</v>
      </c>
      <c r="E1165">
        <v>35</v>
      </c>
      <c r="F1165">
        <v>7.9</v>
      </c>
      <c r="G1165">
        <v>0.1</v>
      </c>
      <c r="H1165">
        <v>30.92</v>
      </c>
      <c r="I1165">
        <v>30.23</v>
      </c>
      <c r="J1165">
        <v>0.69</v>
      </c>
      <c r="K1165">
        <v>97.78</v>
      </c>
      <c r="L1165">
        <v>98.75</v>
      </c>
      <c r="M1165">
        <v>100.39</v>
      </c>
      <c r="N1165">
        <v>96.94</v>
      </c>
      <c r="O1165">
        <v>34.47</v>
      </c>
      <c r="P1165">
        <v>2989.74</v>
      </c>
      <c r="Q1165" s="42">
        <f>Table1[[#This Row],[Steam_Consumed_t]]/Table1[[#This Row],[Production_t]]</f>
        <v>1.1148124191461837</v>
      </c>
      <c r="R1165" s="37">
        <f>Table1[[#This Row],[Power_Consumed_kWh]]/Table1[[#This Row],[Production_t]]</f>
        <v>96.692755498059498</v>
      </c>
      <c r="S1165" t="str">
        <f>IF(Table1[[#This Row],[Quality_pct]]&lt;96,"Below Spec","Ok")</f>
        <v>Ok</v>
      </c>
      <c r="T1165" t="str">
        <f>IF(Table1[Steam_Consumed_t]&gt;$O$4383,"ABNORMAL","NORMAL")</f>
        <v>NORMAL</v>
      </c>
      <c r="U1165" t="str">
        <f>IF(Table1[Power_Consumed_kWh]&gt;$P$4383,"ABNORMAL","NORMAL")</f>
        <v>NORMAL</v>
      </c>
      <c r="V1165">
        <f>(Table1[[#This Row],[Target_Production_t]]/8)*Table1[[#This Row],[Downtime_hr]]</f>
        <v>0.4375</v>
      </c>
    </row>
    <row r="1166" spans="1:22" x14ac:dyDescent="0.25">
      <c r="A1166" s="1">
        <v>45755</v>
      </c>
      <c r="B1166" s="1" t="str">
        <f>TEXT(Table1[[#This Row],[Date]],"mm")</f>
        <v>04</v>
      </c>
      <c r="C1166" t="s">
        <v>22</v>
      </c>
      <c r="D1166" t="s">
        <v>18</v>
      </c>
      <c r="E1166">
        <v>37.04</v>
      </c>
      <c r="F1166">
        <v>7.12</v>
      </c>
      <c r="G1166">
        <v>0.88</v>
      </c>
      <c r="H1166">
        <v>33.47</v>
      </c>
      <c r="I1166">
        <v>32.770000000000003</v>
      </c>
      <c r="J1166">
        <v>0.7</v>
      </c>
      <c r="K1166">
        <v>97.9</v>
      </c>
      <c r="L1166">
        <v>89</v>
      </c>
      <c r="M1166">
        <v>98.4</v>
      </c>
      <c r="N1166">
        <v>85.74</v>
      </c>
      <c r="O1166">
        <v>36.57</v>
      </c>
      <c r="P1166">
        <v>3344.14</v>
      </c>
      <c r="Q1166" s="42">
        <f>Table1[[#This Row],[Steam_Consumed_t]]/Table1[[#This Row],[Production_t]]</f>
        <v>1.0926202569465193</v>
      </c>
      <c r="R1166" s="37">
        <f>Table1[[#This Row],[Power_Consumed_kWh]]/Table1[[#This Row],[Production_t]]</f>
        <v>99.914550343591273</v>
      </c>
      <c r="S1166" t="str">
        <f>IF(Table1[[#This Row],[Quality_pct]]&lt;96,"Below Spec","Ok")</f>
        <v>Ok</v>
      </c>
      <c r="T1166" t="str">
        <f>IF(Table1[Steam_Consumed_t]&gt;$O$4383,"ABNORMAL","NORMAL")</f>
        <v>NORMAL</v>
      </c>
      <c r="U1166" t="str">
        <f>IF(Table1[Power_Consumed_kWh]&gt;$P$4383,"ABNORMAL","NORMAL")</f>
        <v>NORMAL</v>
      </c>
      <c r="V1166">
        <f>(Table1[[#This Row],[Target_Production_t]]/8)*Table1[[#This Row],[Downtime_hr]]</f>
        <v>4.0743999999999998</v>
      </c>
    </row>
    <row r="1167" spans="1:22" x14ac:dyDescent="0.25">
      <c r="A1167" s="1">
        <v>45755</v>
      </c>
      <c r="B1167" s="1" t="str">
        <f>TEXT(Table1[[#This Row],[Date]],"mm")</f>
        <v>04</v>
      </c>
      <c r="C1167" t="s">
        <v>17</v>
      </c>
      <c r="D1167" t="s">
        <v>20</v>
      </c>
      <c r="E1167">
        <v>41.27</v>
      </c>
      <c r="F1167">
        <v>7.24</v>
      </c>
      <c r="G1167">
        <v>0.76</v>
      </c>
      <c r="H1167">
        <v>36.15</v>
      </c>
      <c r="I1167">
        <v>35.36</v>
      </c>
      <c r="J1167">
        <v>0.8</v>
      </c>
      <c r="K1167">
        <v>97.8</v>
      </c>
      <c r="L1167">
        <v>90.5</v>
      </c>
      <c r="M1167">
        <v>97.72</v>
      </c>
      <c r="N1167">
        <v>86.49</v>
      </c>
      <c r="O1167">
        <v>30.03</v>
      </c>
      <c r="P1167">
        <v>2952.71</v>
      </c>
      <c r="Q1167" s="42">
        <f>Table1[[#This Row],[Steam_Consumed_t]]/Table1[[#This Row],[Production_t]]</f>
        <v>0.83070539419087142</v>
      </c>
      <c r="R1167" s="37">
        <f>Table1[[#This Row],[Power_Consumed_kWh]]/Table1[[#This Row],[Production_t]]</f>
        <v>81.679391424619638</v>
      </c>
      <c r="S1167" t="str">
        <f>IF(Table1[[#This Row],[Quality_pct]]&lt;96,"Below Spec","Ok")</f>
        <v>Ok</v>
      </c>
      <c r="T1167" t="str">
        <f>IF(Table1[Steam_Consumed_t]&gt;$O$4383,"ABNORMAL","NORMAL")</f>
        <v>NORMAL</v>
      </c>
      <c r="U1167" t="str">
        <f>IF(Table1[Power_Consumed_kWh]&gt;$P$4383,"ABNORMAL","NORMAL")</f>
        <v>NORMAL</v>
      </c>
      <c r="V1167">
        <f>(Table1[[#This Row],[Target_Production_t]]/8)*Table1[[#This Row],[Downtime_hr]]</f>
        <v>3.9206500000000002</v>
      </c>
    </row>
    <row r="1168" spans="1:22" x14ac:dyDescent="0.25">
      <c r="A1168" s="1">
        <v>45755</v>
      </c>
      <c r="B1168" s="1" t="str">
        <f>TEXT(Table1[[#This Row],[Date]],"mm")</f>
        <v>04</v>
      </c>
      <c r="C1168" t="s">
        <v>17</v>
      </c>
      <c r="D1168" t="s">
        <v>19</v>
      </c>
      <c r="E1168">
        <v>42.57</v>
      </c>
      <c r="F1168">
        <v>7.36</v>
      </c>
      <c r="G1168">
        <v>0.64</v>
      </c>
      <c r="H1168">
        <v>34.130000000000003</v>
      </c>
      <c r="I1168">
        <v>33.07</v>
      </c>
      <c r="J1168">
        <v>1.07</v>
      </c>
      <c r="K1168">
        <v>96.87</v>
      </c>
      <c r="L1168">
        <v>92</v>
      </c>
      <c r="M1168">
        <v>99.24</v>
      </c>
      <c r="N1168">
        <v>88.45</v>
      </c>
      <c r="O1168">
        <v>29.24</v>
      </c>
      <c r="P1168">
        <v>2803.76</v>
      </c>
      <c r="Q1168" s="42">
        <f>Table1[[#This Row],[Steam_Consumed_t]]/Table1[[#This Row],[Production_t]]</f>
        <v>0.85672428948139456</v>
      </c>
      <c r="R1168" s="37">
        <f>Table1[[#This Row],[Power_Consumed_kWh]]/Table1[[#This Row],[Production_t]]</f>
        <v>82.149428655142103</v>
      </c>
      <c r="S1168" t="str">
        <f>IF(Table1[[#This Row],[Quality_pct]]&lt;96,"Below Spec","Ok")</f>
        <v>Ok</v>
      </c>
      <c r="T1168" t="str">
        <f>IF(Table1[Steam_Consumed_t]&gt;$O$4383,"ABNORMAL","NORMAL")</f>
        <v>NORMAL</v>
      </c>
      <c r="U1168" t="str">
        <f>IF(Table1[Power_Consumed_kWh]&gt;$P$4383,"ABNORMAL","NORMAL")</f>
        <v>NORMAL</v>
      </c>
      <c r="V1168">
        <f>(Table1[[#This Row],[Target_Production_t]]/8)*Table1[[#This Row],[Downtime_hr]]</f>
        <v>3.4056000000000002</v>
      </c>
    </row>
    <row r="1169" spans="1:22" x14ac:dyDescent="0.25">
      <c r="A1169" s="1">
        <v>45755</v>
      </c>
      <c r="B1169" s="1" t="str">
        <f>TEXT(Table1[[#This Row],[Date]],"mm")</f>
        <v>04</v>
      </c>
      <c r="C1169" t="s">
        <v>22</v>
      </c>
      <c r="D1169" t="s">
        <v>19</v>
      </c>
      <c r="E1169">
        <v>36.49</v>
      </c>
      <c r="F1169">
        <v>7.38</v>
      </c>
      <c r="G1169">
        <v>0.62</v>
      </c>
      <c r="H1169">
        <v>33.71</v>
      </c>
      <c r="I1169">
        <v>32.909999999999997</v>
      </c>
      <c r="J1169">
        <v>0.8</v>
      </c>
      <c r="K1169">
        <v>97.62</v>
      </c>
      <c r="L1169">
        <v>92.25</v>
      </c>
      <c r="M1169">
        <v>92.35</v>
      </c>
      <c r="N1169">
        <v>83.16</v>
      </c>
      <c r="O1169">
        <v>35.58</v>
      </c>
      <c r="P1169">
        <v>3205.92</v>
      </c>
      <c r="Q1169" s="42">
        <f>Table1[[#This Row],[Steam_Consumed_t]]/Table1[[#This Row],[Production_t]]</f>
        <v>1.0554731533669532</v>
      </c>
      <c r="R1169" s="37">
        <f>Table1[[#This Row],[Power_Consumed_kWh]]/Table1[[#This Row],[Production_t]]</f>
        <v>95.102936814001779</v>
      </c>
      <c r="S1169" t="str">
        <f>IF(Table1[[#This Row],[Quality_pct]]&lt;96,"Below Spec","Ok")</f>
        <v>Ok</v>
      </c>
      <c r="T1169" t="str">
        <f>IF(Table1[Steam_Consumed_t]&gt;$O$4383,"ABNORMAL","NORMAL")</f>
        <v>NORMAL</v>
      </c>
      <c r="U1169" t="str">
        <f>IF(Table1[Power_Consumed_kWh]&gt;$P$4383,"ABNORMAL","NORMAL")</f>
        <v>NORMAL</v>
      </c>
      <c r="V1169">
        <f>(Table1[[#This Row],[Target_Production_t]]/8)*Table1[[#This Row],[Downtime_hr]]</f>
        <v>2.8279750000000003</v>
      </c>
    </row>
    <row r="1170" spans="1:22" x14ac:dyDescent="0.25">
      <c r="A1170" s="1">
        <v>45755</v>
      </c>
      <c r="B1170" s="1" t="str">
        <f>TEXT(Table1[[#This Row],[Date]],"mm")</f>
        <v>04</v>
      </c>
      <c r="C1170" t="s">
        <v>21</v>
      </c>
      <c r="D1170" t="s">
        <v>19</v>
      </c>
      <c r="E1170">
        <v>38.51</v>
      </c>
      <c r="F1170">
        <v>7.4</v>
      </c>
      <c r="G1170">
        <v>0.6</v>
      </c>
      <c r="H1170">
        <v>34.32</v>
      </c>
      <c r="I1170">
        <v>34.03</v>
      </c>
      <c r="J1170">
        <v>0.28999999999999998</v>
      </c>
      <c r="K1170">
        <v>99.15</v>
      </c>
      <c r="L1170">
        <v>92.5</v>
      </c>
      <c r="M1170">
        <v>95.71</v>
      </c>
      <c r="N1170">
        <v>87.78</v>
      </c>
      <c r="O1170">
        <v>49.07</v>
      </c>
      <c r="P1170">
        <v>3916.97</v>
      </c>
      <c r="Q1170" s="42">
        <f>Table1[[#This Row],[Steam_Consumed_t]]/Table1[[#This Row],[Production_t]]</f>
        <v>1.4297785547785549</v>
      </c>
      <c r="R1170" s="37">
        <f>Table1[[#This Row],[Power_Consumed_kWh]]/Table1[[#This Row],[Production_t]]</f>
        <v>114.1308275058275</v>
      </c>
      <c r="S1170" t="str">
        <f>IF(Table1[[#This Row],[Quality_pct]]&lt;96,"Below Spec","Ok")</f>
        <v>Ok</v>
      </c>
      <c r="T1170" t="str">
        <f>IF(Table1[Steam_Consumed_t]&gt;$O$4383,"ABNORMAL","NORMAL")</f>
        <v>NORMAL</v>
      </c>
      <c r="U1170" t="str">
        <f>IF(Table1[Power_Consumed_kWh]&gt;$P$4383,"ABNORMAL","NORMAL")</f>
        <v>NORMAL</v>
      </c>
      <c r="V1170">
        <f>(Table1[[#This Row],[Target_Production_t]]/8)*Table1[[#This Row],[Downtime_hr]]</f>
        <v>2.8882499999999998</v>
      </c>
    </row>
    <row r="1171" spans="1:22" x14ac:dyDescent="0.25">
      <c r="A1171" s="1">
        <v>45755</v>
      </c>
      <c r="B1171" s="1" t="str">
        <f>TEXT(Table1[[#This Row],[Date]],"mm")</f>
        <v>04</v>
      </c>
      <c r="C1171" t="s">
        <v>22</v>
      </c>
      <c r="D1171" t="s">
        <v>20</v>
      </c>
      <c r="E1171">
        <v>35.380000000000003</v>
      </c>
      <c r="F1171">
        <v>7.4</v>
      </c>
      <c r="G1171">
        <v>0.6</v>
      </c>
      <c r="H1171">
        <v>32.93</v>
      </c>
      <c r="I1171">
        <v>31.97</v>
      </c>
      <c r="J1171">
        <v>0.96</v>
      </c>
      <c r="K1171">
        <v>97.09</v>
      </c>
      <c r="L1171">
        <v>92.5</v>
      </c>
      <c r="M1171">
        <v>96.45</v>
      </c>
      <c r="N1171">
        <v>86.62</v>
      </c>
      <c r="O1171">
        <v>36.979999999999997</v>
      </c>
      <c r="P1171">
        <v>3097.89</v>
      </c>
      <c r="Q1171" s="42">
        <f>Table1[[#This Row],[Steam_Consumed_t]]/Table1[[#This Row],[Production_t]]</f>
        <v>1.1229881566960218</v>
      </c>
      <c r="R1171" s="37">
        <f>Table1[[#This Row],[Power_Consumed_kWh]]/Table1[[#This Row],[Production_t]]</f>
        <v>94.075007591861521</v>
      </c>
      <c r="S1171" t="str">
        <f>IF(Table1[[#This Row],[Quality_pct]]&lt;96,"Below Spec","Ok")</f>
        <v>Ok</v>
      </c>
      <c r="T1171" t="str">
        <f>IF(Table1[Steam_Consumed_t]&gt;$O$4383,"ABNORMAL","NORMAL")</f>
        <v>NORMAL</v>
      </c>
      <c r="U1171" t="str">
        <f>IF(Table1[Power_Consumed_kWh]&gt;$P$4383,"ABNORMAL","NORMAL")</f>
        <v>NORMAL</v>
      </c>
      <c r="V1171">
        <f>(Table1[[#This Row],[Target_Production_t]]/8)*Table1[[#This Row],[Downtime_hr]]</f>
        <v>2.6535000000000002</v>
      </c>
    </row>
    <row r="1172" spans="1:22" x14ac:dyDescent="0.25">
      <c r="A1172" s="1">
        <v>45755</v>
      </c>
      <c r="B1172" s="1" t="str">
        <f>TEXT(Table1[[#This Row],[Date]],"mm")</f>
        <v>04</v>
      </c>
      <c r="C1172" t="s">
        <v>23</v>
      </c>
      <c r="D1172" t="s">
        <v>20</v>
      </c>
      <c r="E1172">
        <v>43.24</v>
      </c>
      <c r="F1172">
        <v>7.4</v>
      </c>
      <c r="G1172">
        <v>0.6</v>
      </c>
      <c r="H1172">
        <v>40.76</v>
      </c>
      <c r="I1172">
        <v>40.68</v>
      </c>
      <c r="J1172">
        <v>0.08</v>
      </c>
      <c r="K1172">
        <v>99.8</v>
      </c>
      <c r="L1172">
        <v>92.5</v>
      </c>
      <c r="M1172">
        <v>90.66</v>
      </c>
      <c r="N1172">
        <v>83.69</v>
      </c>
      <c r="O1172">
        <v>5.67</v>
      </c>
      <c r="P1172">
        <v>1863.44</v>
      </c>
      <c r="Q1172" s="42">
        <f>Table1[[#This Row],[Steam_Consumed_t]]/Table1[[#This Row],[Production_t]]</f>
        <v>0.13910696761530914</v>
      </c>
      <c r="R1172" s="37">
        <f>Table1[[#This Row],[Power_Consumed_kWh]]/Table1[[#This Row],[Production_t]]</f>
        <v>45.717369970559375</v>
      </c>
      <c r="S1172" t="str">
        <f>IF(Table1[[#This Row],[Quality_pct]]&lt;96,"Below Spec","Ok")</f>
        <v>Ok</v>
      </c>
      <c r="T1172" t="str">
        <f>IF(Table1[Steam_Consumed_t]&gt;$O$4383,"ABNORMAL","NORMAL")</f>
        <v>NORMAL</v>
      </c>
      <c r="U1172" t="str">
        <f>IF(Table1[Power_Consumed_kWh]&gt;$P$4383,"ABNORMAL","NORMAL")</f>
        <v>NORMAL</v>
      </c>
      <c r="V1172">
        <f>(Table1[[#This Row],[Target_Production_t]]/8)*Table1[[#This Row],[Downtime_hr]]</f>
        <v>3.2429999999999999</v>
      </c>
    </row>
    <row r="1173" spans="1:22" x14ac:dyDescent="0.25">
      <c r="A1173" s="1">
        <v>45755</v>
      </c>
      <c r="B1173" s="1" t="str">
        <f>TEXT(Table1[[#This Row],[Date]],"mm")</f>
        <v>04</v>
      </c>
      <c r="C1173" t="s">
        <v>23</v>
      </c>
      <c r="D1173" t="s">
        <v>19</v>
      </c>
      <c r="E1173">
        <v>44.6</v>
      </c>
      <c r="F1173">
        <v>7.52</v>
      </c>
      <c r="G1173">
        <v>0.48</v>
      </c>
      <c r="H1173">
        <v>39.020000000000003</v>
      </c>
      <c r="I1173">
        <v>38.619999999999997</v>
      </c>
      <c r="J1173">
        <v>0.4</v>
      </c>
      <c r="K1173">
        <v>98.97</v>
      </c>
      <c r="L1173">
        <v>94</v>
      </c>
      <c r="M1173">
        <v>98.43</v>
      </c>
      <c r="N1173">
        <v>91.58</v>
      </c>
      <c r="O1173">
        <v>4.68</v>
      </c>
      <c r="P1173">
        <v>1614.01</v>
      </c>
      <c r="Q1173" s="42">
        <f>Table1[[#This Row],[Steam_Consumed_t]]/Table1[[#This Row],[Production_t]]</f>
        <v>0.11993849308047154</v>
      </c>
      <c r="R1173" s="37">
        <f>Table1[[#This Row],[Power_Consumed_kWh]]/Table1[[#This Row],[Production_t]]</f>
        <v>41.363659661711942</v>
      </c>
      <c r="S1173" t="str">
        <f>IF(Table1[[#This Row],[Quality_pct]]&lt;96,"Below Spec","Ok")</f>
        <v>Ok</v>
      </c>
      <c r="T1173" t="str">
        <f>IF(Table1[Steam_Consumed_t]&gt;$O$4383,"ABNORMAL","NORMAL")</f>
        <v>NORMAL</v>
      </c>
      <c r="U1173" t="str">
        <f>IF(Table1[Power_Consumed_kWh]&gt;$P$4383,"ABNORMAL","NORMAL")</f>
        <v>NORMAL</v>
      </c>
      <c r="V1173">
        <f>(Table1[[#This Row],[Target_Production_t]]/8)*Table1[[#This Row],[Downtime_hr]]</f>
        <v>2.6760000000000002</v>
      </c>
    </row>
    <row r="1174" spans="1:22" x14ac:dyDescent="0.25">
      <c r="A1174" s="1">
        <v>45755</v>
      </c>
      <c r="B1174" s="1" t="str">
        <f>TEXT(Table1[[#This Row],[Date]],"mm")</f>
        <v>04</v>
      </c>
      <c r="C1174" t="s">
        <v>17</v>
      </c>
      <c r="D1174" t="s">
        <v>18</v>
      </c>
      <c r="E1174">
        <v>43.22</v>
      </c>
      <c r="F1174">
        <v>7.54</v>
      </c>
      <c r="G1174">
        <v>0.46</v>
      </c>
      <c r="H1174">
        <v>36.67</v>
      </c>
      <c r="I1174">
        <v>35.78</v>
      </c>
      <c r="J1174">
        <v>0.89</v>
      </c>
      <c r="K1174">
        <v>97.56</v>
      </c>
      <c r="L1174">
        <v>94.25</v>
      </c>
      <c r="M1174">
        <v>95.5</v>
      </c>
      <c r="N1174">
        <v>87.81</v>
      </c>
      <c r="O1174">
        <v>30.3</v>
      </c>
      <c r="P1174">
        <v>2972.51</v>
      </c>
      <c r="Q1174" s="42">
        <f>Table1[[#This Row],[Steam_Consumed_t]]/Table1[[#This Row],[Production_t]]</f>
        <v>0.82628851922552493</v>
      </c>
      <c r="R1174" s="37">
        <f>Table1[[#This Row],[Power_Consumed_kWh]]/Table1[[#This Row],[Production_t]]</f>
        <v>81.061085355876742</v>
      </c>
      <c r="S1174" t="str">
        <f>IF(Table1[[#This Row],[Quality_pct]]&lt;96,"Below Spec","Ok")</f>
        <v>Ok</v>
      </c>
      <c r="T1174" t="str">
        <f>IF(Table1[Steam_Consumed_t]&gt;$O$4383,"ABNORMAL","NORMAL")</f>
        <v>NORMAL</v>
      </c>
      <c r="U1174" t="str">
        <f>IF(Table1[Power_Consumed_kWh]&gt;$P$4383,"ABNORMAL","NORMAL")</f>
        <v>NORMAL</v>
      </c>
      <c r="V1174">
        <f>(Table1[[#This Row],[Target_Production_t]]/8)*Table1[[#This Row],[Downtime_hr]]</f>
        <v>2.48515</v>
      </c>
    </row>
    <row r="1175" spans="1:22" x14ac:dyDescent="0.25">
      <c r="A1175" s="1">
        <v>45755</v>
      </c>
      <c r="B1175" s="1" t="str">
        <f>TEXT(Table1[[#This Row],[Date]],"mm")</f>
        <v>04</v>
      </c>
      <c r="C1175" t="s">
        <v>23</v>
      </c>
      <c r="D1175" t="s">
        <v>18</v>
      </c>
      <c r="E1175">
        <v>45.27</v>
      </c>
      <c r="F1175">
        <v>7.58</v>
      </c>
      <c r="G1175">
        <v>0.42</v>
      </c>
      <c r="H1175">
        <v>39.9</v>
      </c>
      <c r="I1175">
        <v>39.46</v>
      </c>
      <c r="J1175">
        <v>0.44</v>
      </c>
      <c r="K1175">
        <v>98.9</v>
      </c>
      <c r="L1175">
        <v>94.75</v>
      </c>
      <c r="M1175">
        <v>95.17</v>
      </c>
      <c r="N1175">
        <v>89.18</v>
      </c>
      <c r="O1175">
        <v>6.54</v>
      </c>
      <c r="P1175">
        <v>1565.73</v>
      </c>
      <c r="Q1175" s="42">
        <f>Table1[[#This Row],[Steam_Consumed_t]]/Table1[[#This Row],[Production_t]]</f>
        <v>0.16390977443609023</v>
      </c>
      <c r="R1175" s="37">
        <f>Table1[[#This Row],[Power_Consumed_kWh]]/Table1[[#This Row],[Production_t]]</f>
        <v>39.241353383458652</v>
      </c>
      <c r="S1175" t="str">
        <f>IF(Table1[[#This Row],[Quality_pct]]&lt;96,"Below Spec","Ok")</f>
        <v>Ok</v>
      </c>
      <c r="T1175" t="str">
        <f>IF(Table1[Steam_Consumed_t]&gt;$O$4383,"ABNORMAL","NORMAL")</f>
        <v>NORMAL</v>
      </c>
      <c r="U1175" t="str">
        <f>IF(Table1[Power_Consumed_kWh]&gt;$P$4383,"ABNORMAL","NORMAL")</f>
        <v>NORMAL</v>
      </c>
      <c r="V1175">
        <f>(Table1[[#This Row],[Target_Production_t]]/8)*Table1[[#This Row],[Downtime_hr]]</f>
        <v>2.3766750000000001</v>
      </c>
    </row>
    <row r="1176" spans="1:22" x14ac:dyDescent="0.25">
      <c r="A1176" s="1">
        <v>45755</v>
      </c>
      <c r="B1176" s="1" t="str">
        <f>TEXT(Table1[[#This Row],[Date]],"mm")</f>
        <v>04</v>
      </c>
      <c r="C1176" t="s">
        <v>21</v>
      </c>
      <c r="D1176" t="s">
        <v>20</v>
      </c>
      <c r="E1176">
        <v>37.340000000000003</v>
      </c>
      <c r="F1176">
        <v>7.64</v>
      </c>
      <c r="G1176">
        <v>0.36</v>
      </c>
      <c r="H1176">
        <v>32.020000000000003</v>
      </c>
      <c r="I1176">
        <v>31.79</v>
      </c>
      <c r="J1176">
        <v>0.23</v>
      </c>
      <c r="K1176">
        <v>99.27</v>
      </c>
      <c r="L1176">
        <v>95.5</v>
      </c>
      <c r="M1176">
        <v>92.59</v>
      </c>
      <c r="N1176">
        <v>87.77</v>
      </c>
      <c r="O1176">
        <v>48.39</v>
      </c>
      <c r="P1176">
        <v>3867.85</v>
      </c>
      <c r="Q1176" s="42">
        <f>Table1[[#This Row],[Steam_Consumed_t]]/Table1[[#This Row],[Production_t]]</f>
        <v>1.5112429731417862</v>
      </c>
      <c r="R1176" s="37">
        <f>Table1[[#This Row],[Power_Consumed_kWh]]/Table1[[#This Row],[Production_t]]</f>
        <v>120.79481574016238</v>
      </c>
      <c r="S1176" t="str">
        <f>IF(Table1[[#This Row],[Quality_pct]]&lt;96,"Below Spec","Ok")</f>
        <v>Ok</v>
      </c>
      <c r="T1176" t="str">
        <f>IF(Table1[Steam_Consumed_t]&gt;$O$4383,"ABNORMAL","NORMAL")</f>
        <v>NORMAL</v>
      </c>
      <c r="U1176" t="str">
        <f>IF(Table1[Power_Consumed_kWh]&gt;$P$4383,"ABNORMAL","NORMAL")</f>
        <v>NORMAL</v>
      </c>
      <c r="V1176">
        <f>(Table1[[#This Row],[Target_Production_t]]/8)*Table1[[#This Row],[Downtime_hr]]</f>
        <v>1.6803000000000001</v>
      </c>
    </row>
    <row r="1177" spans="1:22" x14ac:dyDescent="0.25">
      <c r="A1177" s="1">
        <v>45755</v>
      </c>
      <c r="B1177" s="1" t="str">
        <f>TEXT(Table1[[#This Row],[Date]],"mm")</f>
        <v>04</v>
      </c>
      <c r="C1177" t="s">
        <v>21</v>
      </c>
      <c r="D1177" t="s">
        <v>18</v>
      </c>
      <c r="E1177">
        <v>39.1</v>
      </c>
      <c r="F1177">
        <v>7.75</v>
      </c>
      <c r="G1177">
        <v>0.25</v>
      </c>
      <c r="H1177">
        <v>33.619999999999997</v>
      </c>
      <c r="I1177">
        <v>33.119999999999997</v>
      </c>
      <c r="J1177">
        <v>0.5</v>
      </c>
      <c r="K1177">
        <v>98.51</v>
      </c>
      <c r="L1177">
        <v>96.88</v>
      </c>
      <c r="M1177">
        <v>95.39</v>
      </c>
      <c r="N1177">
        <v>91.03</v>
      </c>
      <c r="O1177">
        <v>48.96</v>
      </c>
      <c r="P1177">
        <v>3880.05</v>
      </c>
      <c r="Q1177" s="42">
        <f>Table1[[#This Row],[Steam_Consumed_t]]/Table1[[#This Row],[Production_t]]</f>
        <v>1.4562760261748959</v>
      </c>
      <c r="R1177" s="37">
        <f>Table1[[#This Row],[Power_Consumed_kWh]]/Table1[[#This Row],[Production_t]]</f>
        <v>115.40898274836408</v>
      </c>
      <c r="S1177" t="str">
        <f>IF(Table1[[#This Row],[Quality_pct]]&lt;96,"Below Spec","Ok")</f>
        <v>Ok</v>
      </c>
      <c r="T1177" t="str">
        <f>IF(Table1[Steam_Consumed_t]&gt;$O$4383,"ABNORMAL","NORMAL")</f>
        <v>NORMAL</v>
      </c>
      <c r="U1177" t="str">
        <f>IF(Table1[Power_Consumed_kWh]&gt;$P$4383,"ABNORMAL","NORMAL")</f>
        <v>NORMAL</v>
      </c>
      <c r="V1177">
        <f>(Table1[[#This Row],[Target_Production_t]]/8)*Table1[[#This Row],[Downtime_hr]]</f>
        <v>1.221875</v>
      </c>
    </row>
    <row r="1178" spans="1:22" x14ac:dyDescent="0.25">
      <c r="A1178" s="1">
        <v>45756</v>
      </c>
      <c r="B1178" s="1" t="str">
        <f>TEXT(Table1[[#This Row],[Date]],"mm")</f>
        <v>04</v>
      </c>
      <c r="C1178" t="s">
        <v>23</v>
      </c>
      <c r="D1178" t="s">
        <v>20</v>
      </c>
      <c r="E1178">
        <v>42.06</v>
      </c>
      <c r="F1178">
        <v>7.09</v>
      </c>
      <c r="G1178">
        <v>0.91</v>
      </c>
      <c r="H1178">
        <v>35.130000000000003</v>
      </c>
      <c r="I1178">
        <v>34.54</v>
      </c>
      <c r="J1178">
        <v>0.59</v>
      </c>
      <c r="K1178">
        <v>98.32</v>
      </c>
      <c r="L1178">
        <v>88.62</v>
      </c>
      <c r="M1178">
        <v>95.52</v>
      </c>
      <c r="N1178">
        <v>83.23</v>
      </c>
      <c r="O1178">
        <v>4.5999999999999996</v>
      </c>
      <c r="P1178">
        <v>1426.09</v>
      </c>
      <c r="Q1178" s="42">
        <f>Table1[[#This Row],[Steam_Consumed_t]]/Table1[[#This Row],[Production_t]]</f>
        <v>0.13094221463136918</v>
      </c>
      <c r="R1178" s="37">
        <f>Table1[[#This Row],[Power_Consumed_kWh]]/Table1[[#This Row],[Production_t]]</f>
        <v>40.594648448619409</v>
      </c>
      <c r="S1178" t="str">
        <f>IF(Table1[[#This Row],[Quality_pct]]&lt;96,"Below Spec","Ok")</f>
        <v>Ok</v>
      </c>
      <c r="T1178" t="str">
        <f>IF(Table1[Steam_Consumed_t]&gt;$O$4383,"ABNORMAL","NORMAL")</f>
        <v>NORMAL</v>
      </c>
      <c r="U1178" t="str">
        <f>IF(Table1[Power_Consumed_kWh]&gt;$P$4383,"ABNORMAL","NORMAL")</f>
        <v>NORMAL</v>
      </c>
      <c r="V1178">
        <f>(Table1[[#This Row],[Target_Production_t]]/8)*Table1[[#This Row],[Downtime_hr]]</f>
        <v>4.7843250000000008</v>
      </c>
    </row>
    <row r="1179" spans="1:22" x14ac:dyDescent="0.25">
      <c r="A1179" s="1">
        <v>45756</v>
      </c>
      <c r="B1179" s="1" t="str">
        <f>TEXT(Table1[[#This Row],[Date]],"mm")</f>
        <v>04</v>
      </c>
      <c r="C1179" t="s">
        <v>22</v>
      </c>
      <c r="D1179" t="s">
        <v>19</v>
      </c>
      <c r="E1179">
        <v>35.49</v>
      </c>
      <c r="F1179">
        <v>7.32</v>
      </c>
      <c r="G1179">
        <v>0.68</v>
      </c>
      <c r="H1179">
        <v>30.36</v>
      </c>
      <c r="I1179">
        <v>29.42</v>
      </c>
      <c r="J1179">
        <v>0.94</v>
      </c>
      <c r="K1179">
        <v>96.9</v>
      </c>
      <c r="L1179">
        <v>91.5</v>
      </c>
      <c r="M1179">
        <v>95.33</v>
      </c>
      <c r="N1179">
        <v>84.53</v>
      </c>
      <c r="O1179">
        <v>32.93</v>
      </c>
      <c r="P1179">
        <v>2939.8</v>
      </c>
      <c r="Q1179" s="42">
        <f>Table1[[#This Row],[Steam_Consumed_t]]/Table1[[#This Row],[Production_t]]</f>
        <v>1.0846508563899868</v>
      </c>
      <c r="R1179" s="37">
        <f>Table1[[#This Row],[Power_Consumed_kWh]]/Table1[[#This Row],[Production_t]]</f>
        <v>96.831357048748359</v>
      </c>
      <c r="S1179" t="str">
        <f>IF(Table1[[#This Row],[Quality_pct]]&lt;96,"Below Spec","Ok")</f>
        <v>Ok</v>
      </c>
      <c r="T1179" t="str">
        <f>IF(Table1[Steam_Consumed_t]&gt;$O$4383,"ABNORMAL","NORMAL")</f>
        <v>NORMAL</v>
      </c>
      <c r="U1179" t="str">
        <f>IF(Table1[Power_Consumed_kWh]&gt;$P$4383,"ABNORMAL","NORMAL")</f>
        <v>NORMAL</v>
      </c>
      <c r="V1179">
        <f>(Table1[[#This Row],[Target_Production_t]]/8)*Table1[[#This Row],[Downtime_hr]]</f>
        <v>3.0166500000000003</v>
      </c>
    </row>
    <row r="1180" spans="1:22" x14ac:dyDescent="0.25">
      <c r="A1180" s="1">
        <v>45756</v>
      </c>
      <c r="B1180" s="1" t="str">
        <f>TEXT(Table1[[#This Row],[Date]],"mm")</f>
        <v>04</v>
      </c>
      <c r="C1180" t="s">
        <v>22</v>
      </c>
      <c r="D1180" t="s">
        <v>18</v>
      </c>
      <c r="E1180">
        <v>36.03</v>
      </c>
      <c r="F1180">
        <v>7.36</v>
      </c>
      <c r="G1180">
        <v>0.64</v>
      </c>
      <c r="H1180">
        <v>29.97</v>
      </c>
      <c r="I1180">
        <v>29.03</v>
      </c>
      <c r="J1180">
        <v>0.94</v>
      </c>
      <c r="K1180">
        <v>96.87</v>
      </c>
      <c r="L1180">
        <v>92</v>
      </c>
      <c r="M1180">
        <v>93.39</v>
      </c>
      <c r="N1180">
        <v>83.23</v>
      </c>
      <c r="O1180">
        <v>33.56</v>
      </c>
      <c r="P1180">
        <v>2962.77</v>
      </c>
      <c r="Q1180" s="42">
        <f>Table1[[#This Row],[Steam_Consumed_t]]/Table1[[#This Row],[Production_t]]</f>
        <v>1.1197864531197865</v>
      </c>
      <c r="R1180" s="37">
        <f>Table1[[#This Row],[Power_Consumed_kWh]]/Table1[[#This Row],[Production_t]]</f>
        <v>98.857857857857866</v>
      </c>
      <c r="S1180" t="str">
        <f>IF(Table1[[#This Row],[Quality_pct]]&lt;96,"Below Spec","Ok")</f>
        <v>Ok</v>
      </c>
      <c r="T1180" t="str">
        <f>IF(Table1[Steam_Consumed_t]&gt;$O$4383,"ABNORMAL","NORMAL")</f>
        <v>NORMAL</v>
      </c>
      <c r="U1180" t="str">
        <f>IF(Table1[Power_Consumed_kWh]&gt;$P$4383,"ABNORMAL","NORMAL")</f>
        <v>NORMAL</v>
      </c>
      <c r="V1180">
        <f>(Table1[[#This Row],[Target_Production_t]]/8)*Table1[[#This Row],[Downtime_hr]]</f>
        <v>2.8824000000000001</v>
      </c>
    </row>
    <row r="1181" spans="1:22" x14ac:dyDescent="0.25">
      <c r="A1181" s="1">
        <v>45756</v>
      </c>
      <c r="B1181" s="1" t="str">
        <f>TEXT(Table1[[#This Row],[Date]],"mm")</f>
        <v>04</v>
      </c>
      <c r="C1181" t="s">
        <v>17</v>
      </c>
      <c r="D1181" t="s">
        <v>18</v>
      </c>
      <c r="E1181">
        <v>42.04</v>
      </c>
      <c r="F1181">
        <v>7.43</v>
      </c>
      <c r="G1181">
        <v>0.56999999999999995</v>
      </c>
      <c r="H1181">
        <v>37.19</v>
      </c>
      <c r="I1181">
        <v>35.340000000000003</v>
      </c>
      <c r="J1181">
        <v>1.85</v>
      </c>
      <c r="K1181">
        <v>95.03</v>
      </c>
      <c r="L1181">
        <v>92.88</v>
      </c>
      <c r="M1181">
        <v>95.21</v>
      </c>
      <c r="N1181">
        <v>84.03</v>
      </c>
      <c r="O1181">
        <v>30.22</v>
      </c>
      <c r="P1181">
        <v>2956.31</v>
      </c>
      <c r="Q1181" s="42">
        <f>Table1[[#This Row],[Steam_Consumed_t]]/Table1[[#This Row],[Production_t]]</f>
        <v>0.81258402796450657</v>
      </c>
      <c r="R1181" s="37">
        <f>Table1[[#This Row],[Power_Consumed_kWh]]/Table1[[#This Row],[Production_t]]</f>
        <v>79.492067760150576</v>
      </c>
      <c r="S1181" t="str">
        <f>IF(Table1[[#This Row],[Quality_pct]]&lt;96,"Below Spec","Ok")</f>
        <v>Below Spec</v>
      </c>
      <c r="T1181" t="str">
        <f>IF(Table1[Steam_Consumed_t]&gt;$O$4383,"ABNORMAL","NORMAL")</f>
        <v>NORMAL</v>
      </c>
      <c r="U1181" t="str">
        <f>IF(Table1[Power_Consumed_kWh]&gt;$P$4383,"ABNORMAL","NORMAL")</f>
        <v>NORMAL</v>
      </c>
      <c r="V1181">
        <f>(Table1[[#This Row],[Target_Production_t]]/8)*Table1[[#This Row],[Downtime_hr]]</f>
        <v>2.9953499999999997</v>
      </c>
    </row>
    <row r="1182" spans="1:22" x14ac:dyDescent="0.25">
      <c r="A1182" s="1">
        <v>45756</v>
      </c>
      <c r="B1182" s="1" t="str">
        <f>TEXT(Table1[[#This Row],[Date]],"mm")</f>
        <v>04</v>
      </c>
      <c r="C1182" t="s">
        <v>17</v>
      </c>
      <c r="D1182" t="s">
        <v>20</v>
      </c>
      <c r="E1182">
        <v>40.14</v>
      </c>
      <c r="F1182">
        <v>7.45</v>
      </c>
      <c r="G1182">
        <v>0.55000000000000004</v>
      </c>
      <c r="H1182">
        <v>35.369999999999997</v>
      </c>
      <c r="I1182">
        <v>34.83</v>
      </c>
      <c r="J1182">
        <v>0.54</v>
      </c>
      <c r="K1182">
        <v>98.48</v>
      </c>
      <c r="L1182">
        <v>93.12</v>
      </c>
      <c r="M1182">
        <v>99.7</v>
      </c>
      <c r="N1182">
        <v>91.43</v>
      </c>
      <c r="O1182">
        <v>30.02</v>
      </c>
      <c r="P1182">
        <v>2835.95</v>
      </c>
      <c r="Q1182" s="42">
        <f>Table1[[#This Row],[Steam_Consumed_t]]/Table1[[#This Row],[Production_t]]</f>
        <v>0.84874187164263504</v>
      </c>
      <c r="R1182" s="37">
        <f>Table1[[#This Row],[Power_Consumed_kWh]]/Table1[[#This Row],[Production_t]]</f>
        <v>80.179530675713877</v>
      </c>
      <c r="S1182" t="str">
        <f>IF(Table1[[#This Row],[Quality_pct]]&lt;96,"Below Spec","Ok")</f>
        <v>Ok</v>
      </c>
      <c r="T1182" t="str">
        <f>IF(Table1[Steam_Consumed_t]&gt;$O$4383,"ABNORMAL","NORMAL")</f>
        <v>NORMAL</v>
      </c>
      <c r="U1182" t="str">
        <f>IF(Table1[Power_Consumed_kWh]&gt;$P$4383,"ABNORMAL","NORMAL")</f>
        <v>NORMAL</v>
      </c>
      <c r="V1182">
        <f>(Table1[[#This Row],[Target_Production_t]]/8)*Table1[[#This Row],[Downtime_hr]]</f>
        <v>2.7596250000000002</v>
      </c>
    </row>
    <row r="1183" spans="1:22" x14ac:dyDescent="0.25">
      <c r="A1183" s="1">
        <v>45756</v>
      </c>
      <c r="B1183" s="1" t="str">
        <f>TEXT(Table1[[#This Row],[Date]],"mm")</f>
        <v>04</v>
      </c>
      <c r="C1183" t="s">
        <v>22</v>
      </c>
      <c r="D1183" t="s">
        <v>20</v>
      </c>
      <c r="E1183">
        <v>34.409999999999997</v>
      </c>
      <c r="F1183">
        <v>7.45</v>
      </c>
      <c r="G1183">
        <v>0.55000000000000004</v>
      </c>
      <c r="H1183">
        <v>33.65</v>
      </c>
      <c r="I1183">
        <v>32.25</v>
      </c>
      <c r="J1183">
        <v>1.39</v>
      </c>
      <c r="K1183">
        <v>95.86</v>
      </c>
      <c r="L1183">
        <v>93.12</v>
      </c>
      <c r="M1183">
        <v>91.16</v>
      </c>
      <c r="N1183">
        <v>81.38</v>
      </c>
      <c r="O1183">
        <v>37.56</v>
      </c>
      <c r="P1183">
        <v>3254.44</v>
      </c>
      <c r="Q1183" s="42">
        <f>Table1[[#This Row],[Steam_Consumed_t]]/Table1[[#This Row],[Production_t]]</f>
        <v>1.1161961367013373</v>
      </c>
      <c r="R1183" s="37">
        <f>Table1[[#This Row],[Power_Consumed_kWh]]/Table1[[#This Row],[Production_t]]</f>
        <v>96.714413075780101</v>
      </c>
      <c r="S1183" t="str">
        <f>IF(Table1[[#This Row],[Quality_pct]]&lt;96,"Below Spec","Ok")</f>
        <v>Below Spec</v>
      </c>
      <c r="T1183" t="str">
        <f>IF(Table1[Steam_Consumed_t]&gt;$O$4383,"ABNORMAL","NORMAL")</f>
        <v>NORMAL</v>
      </c>
      <c r="U1183" t="str">
        <f>IF(Table1[Power_Consumed_kWh]&gt;$P$4383,"ABNORMAL","NORMAL")</f>
        <v>NORMAL</v>
      </c>
      <c r="V1183">
        <f>(Table1[[#This Row],[Target_Production_t]]/8)*Table1[[#This Row],[Downtime_hr]]</f>
        <v>2.3656874999999999</v>
      </c>
    </row>
    <row r="1184" spans="1:22" x14ac:dyDescent="0.25">
      <c r="A1184" s="1">
        <v>45756</v>
      </c>
      <c r="B1184" s="1" t="str">
        <f>TEXT(Table1[[#This Row],[Date]],"mm")</f>
        <v>04</v>
      </c>
      <c r="C1184" t="s">
        <v>21</v>
      </c>
      <c r="D1184" t="s">
        <v>20</v>
      </c>
      <c r="E1184">
        <v>36.32</v>
      </c>
      <c r="F1184">
        <v>7.48</v>
      </c>
      <c r="G1184">
        <v>0.52</v>
      </c>
      <c r="H1184">
        <v>29.97</v>
      </c>
      <c r="I1184">
        <v>29.19</v>
      </c>
      <c r="J1184">
        <v>0.79</v>
      </c>
      <c r="K1184">
        <v>97.37</v>
      </c>
      <c r="L1184">
        <v>93.5</v>
      </c>
      <c r="M1184">
        <v>91.91</v>
      </c>
      <c r="N1184">
        <v>83.68</v>
      </c>
      <c r="O1184">
        <v>42.9</v>
      </c>
      <c r="P1184">
        <v>3485.27</v>
      </c>
      <c r="Q1184" s="42">
        <f>Table1[[#This Row],[Steam_Consumed_t]]/Table1[[#This Row],[Production_t]]</f>
        <v>1.4314314314314314</v>
      </c>
      <c r="R1184" s="37">
        <f>Table1[[#This Row],[Power_Consumed_kWh]]/Table1[[#This Row],[Production_t]]</f>
        <v>116.29195862529197</v>
      </c>
      <c r="S1184" t="str">
        <f>IF(Table1[[#This Row],[Quality_pct]]&lt;96,"Below Spec","Ok")</f>
        <v>Ok</v>
      </c>
      <c r="T1184" t="str">
        <f>IF(Table1[Steam_Consumed_t]&gt;$O$4383,"ABNORMAL","NORMAL")</f>
        <v>NORMAL</v>
      </c>
      <c r="U1184" t="str">
        <f>IF(Table1[Power_Consumed_kWh]&gt;$P$4383,"ABNORMAL","NORMAL")</f>
        <v>NORMAL</v>
      </c>
      <c r="V1184">
        <f>(Table1[[#This Row],[Target_Production_t]]/8)*Table1[[#This Row],[Downtime_hr]]</f>
        <v>2.3608000000000002</v>
      </c>
    </row>
    <row r="1185" spans="1:22" x14ac:dyDescent="0.25">
      <c r="A1185" s="1">
        <v>45756</v>
      </c>
      <c r="B1185" s="1" t="str">
        <f>TEXT(Table1[[#This Row],[Date]],"mm")</f>
        <v>04</v>
      </c>
      <c r="C1185" t="s">
        <v>23</v>
      </c>
      <c r="D1185" t="s">
        <v>19</v>
      </c>
      <c r="E1185">
        <v>43.38</v>
      </c>
      <c r="F1185">
        <v>7.48</v>
      </c>
      <c r="G1185">
        <v>0.52</v>
      </c>
      <c r="H1185">
        <v>38.18</v>
      </c>
      <c r="I1185">
        <v>37.82</v>
      </c>
      <c r="J1185">
        <v>0.36</v>
      </c>
      <c r="K1185">
        <v>99.05</v>
      </c>
      <c r="L1185">
        <v>93.5</v>
      </c>
      <c r="M1185">
        <v>93.8</v>
      </c>
      <c r="N1185">
        <v>86.87</v>
      </c>
      <c r="O1185">
        <v>4.5</v>
      </c>
      <c r="P1185">
        <v>1663.12</v>
      </c>
      <c r="Q1185" s="42">
        <f>Table1[[#This Row],[Steam_Consumed_t]]/Table1[[#This Row],[Production_t]]</f>
        <v>0.1178627553693033</v>
      </c>
      <c r="R1185" s="37">
        <f>Table1[[#This Row],[Power_Consumed_kWh]]/Table1[[#This Row],[Production_t]]</f>
        <v>43.559979046621265</v>
      </c>
      <c r="S1185" t="str">
        <f>IF(Table1[[#This Row],[Quality_pct]]&lt;96,"Below Spec","Ok")</f>
        <v>Ok</v>
      </c>
      <c r="T1185" t="str">
        <f>IF(Table1[Steam_Consumed_t]&gt;$O$4383,"ABNORMAL","NORMAL")</f>
        <v>NORMAL</v>
      </c>
      <c r="U1185" t="str">
        <f>IF(Table1[Power_Consumed_kWh]&gt;$P$4383,"ABNORMAL","NORMAL")</f>
        <v>NORMAL</v>
      </c>
      <c r="V1185">
        <f>(Table1[[#This Row],[Target_Production_t]]/8)*Table1[[#This Row],[Downtime_hr]]</f>
        <v>2.8197000000000001</v>
      </c>
    </row>
    <row r="1186" spans="1:22" x14ac:dyDescent="0.25">
      <c r="A1186" s="1">
        <v>45756</v>
      </c>
      <c r="B1186" s="1" t="str">
        <f>TEXT(Table1[[#This Row],[Date]],"mm")</f>
        <v>04</v>
      </c>
      <c r="C1186" t="s">
        <v>21</v>
      </c>
      <c r="D1186" t="s">
        <v>19</v>
      </c>
      <c r="E1186">
        <v>37.46</v>
      </c>
      <c r="F1186">
        <v>7.64</v>
      </c>
      <c r="G1186">
        <v>0.36</v>
      </c>
      <c r="H1186">
        <v>32.28</v>
      </c>
      <c r="I1186">
        <v>31.55</v>
      </c>
      <c r="J1186">
        <v>0.73</v>
      </c>
      <c r="K1186">
        <v>97.73</v>
      </c>
      <c r="L1186">
        <v>95.5</v>
      </c>
      <c r="M1186">
        <v>91.89</v>
      </c>
      <c r="N1186">
        <v>85.76</v>
      </c>
      <c r="O1186">
        <v>46.73</v>
      </c>
      <c r="P1186">
        <v>3731.78</v>
      </c>
      <c r="Q1186" s="42">
        <f>Table1[[#This Row],[Steam_Consumed_t]]/Table1[[#This Row],[Production_t]]</f>
        <v>1.4476456009913257</v>
      </c>
      <c r="R1186" s="37">
        <f>Table1[[#This Row],[Power_Consumed_kWh]]/Table1[[#This Row],[Production_t]]</f>
        <v>115.60656753407683</v>
      </c>
      <c r="S1186" t="str">
        <f>IF(Table1[[#This Row],[Quality_pct]]&lt;96,"Below Spec","Ok")</f>
        <v>Ok</v>
      </c>
      <c r="T1186" t="str">
        <f>IF(Table1[Steam_Consumed_t]&gt;$O$4383,"ABNORMAL","NORMAL")</f>
        <v>NORMAL</v>
      </c>
      <c r="U1186" t="str">
        <f>IF(Table1[Power_Consumed_kWh]&gt;$P$4383,"ABNORMAL","NORMAL")</f>
        <v>NORMAL</v>
      </c>
      <c r="V1186">
        <f>(Table1[[#This Row],[Target_Production_t]]/8)*Table1[[#This Row],[Downtime_hr]]</f>
        <v>1.6857</v>
      </c>
    </row>
    <row r="1187" spans="1:22" x14ac:dyDescent="0.25">
      <c r="A1187" s="1">
        <v>45756</v>
      </c>
      <c r="B1187" s="1" t="str">
        <f>TEXT(Table1[[#This Row],[Date]],"mm")</f>
        <v>04</v>
      </c>
      <c r="C1187" t="s">
        <v>17</v>
      </c>
      <c r="D1187" t="s">
        <v>19</v>
      </c>
      <c r="E1187">
        <v>41.4</v>
      </c>
      <c r="F1187">
        <v>7.73</v>
      </c>
      <c r="G1187">
        <v>0.27</v>
      </c>
      <c r="H1187">
        <v>39.67</v>
      </c>
      <c r="I1187">
        <v>38.42</v>
      </c>
      <c r="J1187">
        <v>1.25</v>
      </c>
      <c r="K1187">
        <v>96.84</v>
      </c>
      <c r="L1187">
        <v>96.62</v>
      </c>
      <c r="M1187">
        <v>98.42</v>
      </c>
      <c r="N1187">
        <v>92.09</v>
      </c>
      <c r="O1187">
        <v>34.380000000000003</v>
      </c>
      <c r="P1187">
        <v>3274.72</v>
      </c>
      <c r="Q1187" s="42">
        <f>Table1[[#This Row],[Steam_Consumed_t]]/Table1[[#This Row],[Production_t]]</f>
        <v>0.8666498613561886</v>
      </c>
      <c r="R1187" s="37">
        <f>Table1[[#This Row],[Power_Consumed_kWh]]/Table1[[#This Row],[Production_t]]</f>
        <v>82.549029493319878</v>
      </c>
      <c r="S1187" t="str">
        <f>IF(Table1[[#This Row],[Quality_pct]]&lt;96,"Below Spec","Ok")</f>
        <v>Ok</v>
      </c>
      <c r="T1187" t="str">
        <f>IF(Table1[Steam_Consumed_t]&gt;$O$4383,"ABNORMAL","NORMAL")</f>
        <v>NORMAL</v>
      </c>
      <c r="U1187" t="str">
        <f>IF(Table1[Power_Consumed_kWh]&gt;$P$4383,"ABNORMAL","NORMAL")</f>
        <v>NORMAL</v>
      </c>
      <c r="V1187">
        <f>(Table1[[#This Row],[Target_Production_t]]/8)*Table1[[#This Row],[Downtime_hr]]</f>
        <v>1.3972500000000001</v>
      </c>
    </row>
    <row r="1188" spans="1:22" x14ac:dyDescent="0.25">
      <c r="A1188" s="1">
        <v>45756</v>
      </c>
      <c r="B1188" s="1" t="str">
        <f>TEXT(Table1[[#This Row],[Date]],"mm")</f>
        <v>04</v>
      </c>
      <c r="C1188" t="s">
        <v>21</v>
      </c>
      <c r="D1188" t="s">
        <v>18</v>
      </c>
      <c r="E1188">
        <v>38.03</v>
      </c>
      <c r="F1188">
        <v>7.77</v>
      </c>
      <c r="G1188">
        <v>0.23</v>
      </c>
      <c r="H1188">
        <v>33.450000000000003</v>
      </c>
      <c r="I1188">
        <v>33.25</v>
      </c>
      <c r="J1188">
        <v>0.19</v>
      </c>
      <c r="K1188">
        <v>99.42</v>
      </c>
      <c r="L1188">
        <v>97.12</v>
      </c>
      <c r="M1188">
        <v>91.89</v>
      </c>
      <c r="N1188">
        <v>88.73</v>
      </c>
      <c r="O1188">
        <v>50.26</v>
      </c>
      <c r="P1188">
        <v>4016.66</v>
      </c>
      <c r="Q1188" s="42">
        <f>Table1[[#This Row],[Steam_Consumed_t]]/Table1[[#This Row],[Production_t]]</f>
        <v>1.5025411061285499</v>
      </c>
      <c r="R1188" s="37">
        <f>Table1[[#This Row],[Power_Consumed_kWh]]/Table1[[#This Row],[Production_t]]</f>
        <v>120.07952167414049</v>
      </c>
      <c r="S1188" t="str">
        <f>IF(Table1[[#This Row],[Quality_pct]]&lt;96,"Below Spec","Ok")</f>
        <v>Ok</v>
      </c>
      <c r="T1188" t="str">
        <f>IF(Table1[Steam_Consumed_t]&gt;$O$4383,"ABNORMAL","NORMAL")</f>
        <v>NORMAL</v>
      </c>
      <c r="U1188" t="str">
        <f>IF(Table1[Power_Consumed_kWh]&gt;$P$4383,"ABNORMAL","NORMAL")</f>
        <v>NORMAL</v>
      </c>
      <c r="V1188">
        <f>(Table1[[#This Row],[Target_Production_t]]/8)*Table1[[#This Row],[Downtime_hr]]</f>
        <v>1.0933625</v>
      </c>
    </row>
    <row r="1189" spans="1:22" x14ac:dyDescent="0.25">
      <c r="A1189" s="1">
        <v>45756</v>
      </c>
      <c r="B1189" s="1" t="str">
        <f>TEXT(Table1[[#This Row],[Date]],"mm")</f>
        <v>04</v>
      </c>
      <c r="C1189" t="s">
        <v>23</v>
      </c>
      <c r="D1189" t="s">
        <v>18</v>
      </c>
      <c r="E1189">
        <v>44.04</v>
      </c>
      <c r="F1189">
        <v>7.77</v>
      </c>
      <c r="G1189">
        <v>0.23</v>
      </c>
      <c r="H1189">
        <v>41.51</v>
      </c>
      <c r="I1189">
        <v>41.3</v>
      </c>
      <c r="J1189">
        <v>0.2</v>
      </c>
      <c r="K1189">
        <v>99.51</v>
      </c>
      <c r="L1189">
        <v>97.12</v>
      </c>
      <c r="M1189">
        <v>97.86</v>
      </c>
      <c r="N1189">
        <v>94.58</v>
      </c>
      <c r="O1189">
        <v>6.27</v>
      </c>
      <c r="P1189">
        <v>1705.63</v>
      </c>
      <c r="Q1189" s="42">
        <f>Table1[[#This Row],[Steam_Consumed_t]]/Table1[[#This Row],[Production_t]]</f>
        <v>0.15104794025536014</v>
      </c>
      <c r="R1189" s="37">
        <f>Table1[[#This Row],[Power_Consumed_kWh]]/Table1[[#This Row],[Production_t]]</f>
        <v>41.089616959768733</v>
      </c>
      <c r="S1189" t="str">
        <f>IF(Table1[[#This Row],[Quality_pct]]&lt;96,"Below Spec","Ok")</f>
        <v>Ok</v>
      </c>
      <c r="T1189" t="str">
        <f>IF(Table1[Steam_Consumed_t]&gt;$O$4383,"ABNORMAL","NORMAL")</f>
        <v>NORMAL</v>
      </c>
      <c r="U1189" t="str">
        <f>IF(Table1[Power_Consumed_kWh]&gt;$P$4383,"ABNORMAL","NORMAL")</f>
        <v>NORMAL</v>
      </c>
      <c r="V1189">
        <f>(Table1[[#This Row],[Target_Production_t]]/8)*Table1[[#This Row],[Downtime_hr]]</f>
        <v>1.2661500000000001</v>
      </c>
    </row>
    <row r="1190" spans="1:22" x14ac:dyDescent="0.25">
      <c r="A1190" s="1">
        <v>45757</v>
      </c>
      <c r="B1190" s="1" t="str">
        <f>TEXT(Table1[[#This Row],[Date]],"mm")</f>
        <v>04</v>
      </c>
      <c r="C1190" t="s">
        <v>22</v>
      </c>
      <c r="D1190" t="s">
        <v>19</v>
      </c>
      <c r="E1190">
        <v>37.090000000000003</v>
      </c>
      <c r="F1190">
        <v>7.12</v>
      </c>
      <c r="G1190">
        <v>0.88</v>
      </c>
      <c r="H1190">
        <v>33.22</v>
      </c>
      <c r="I1190">
        <v>32.380000000000003</v>
      </c>
      <c r="J1190">
        <v>0.84</v>
      </c>
      <c r="K1190">
        <v>97.48</v>
      </c>
      <c r="L1190">
        <v>89</v>
      </c>
      <c r="M1190">
        <v>94.34</v>
      </c>
      <c r="N1190">
        <v>81.849999999999994</v>
      </c>
      <c r="O1190">
        <v>35.28</v>
      </c>
      <c r="P1190">
        <v>3216.8</v>
      </c>
      <c r="Q1190" s="42">
        <f>Table1[[#This Row],[Steam_Consumed_t]]/Table1[[#This Row],[Production_t]]</f>
        <v>1.0620108368452741</v>
      </c>
      <c r="R1190" s="37">
        <f>Table1[[#This Row],[Power_Consumed_kWh]]/Table1[[#This Row],[Production_t]]</f>
        <v>96.833232992173393</v>
      </c>
      <c r="S1190" t="str">
        <f>IF(Table1[[#This Row],[Quality_pct]]&lt;96,"Below Spec","Ok")</f>
        <v>Ok</v>
      </c>
      <c r="T1190" t="str">
        <f>IF(Table1[Steam_Consumed_t]&gt;$O$4383,"ABNORMAL","NORMAL")</f>
        <v>NORMAL</v>
      </c>
      <c r="U1190" t="str">
        <f>IF(Table1[Power_Consumed_kWh]&gt;$P$4383,"ABNORMAL","NORMAL")</f>
        <v>NORMAL</v>
      </c>
      <c r="V1190">
        <f>(Table1[[#This Row],[Target_Production_t]]/8)*Table1[[#This Row],[Downtime_hr]]</f>
        <v>4.0799000000000003</v>
      </c>
    </row>
    <row r="1191" spans="1:22" x14ac:dyDescent="0.25">
      <c r="A1191" s="1">
        <v>45757</v>
      </c>
      <c r="B1191" s="1" t="str">
        <f>TEXT(Table1[[#This Row],[Date]],"mm")</f>
        <v>04</v>
      </c>
      <c r="C1191" t="s">
        <v>21</v>
      </c>
      <c r="D1191" t="s">
        <v>19</v>
      </c>
      <c r="E1191">
        <v>39.15</v>
      </c>
      <c r="F1191">
        <v>7.14</v>
      </c>
      <c r="G1191">
        <v>0.86</v>
      </c>
      <c r="H1191">
        <v>35.9</v>
      </c>
      <c r="I1191">
        <v>34.36</v>
      </c>
      <c r="J1191">
        <v>1.54</v>
      </c>
      <c r="K1191">
        <v>95.71</v>
      </c>
      <c r="L1191">
        <v>89.25</v>
      </c>
      <c r="M1191">
        <v>99.12</v>
      </c>
      <c r="N1191">
        <v>84.67</v>
      </c>
      <c r="O1191">
        <v>50.09</v>
      </c>
      <c r="P1191">
        <v>4356.72</v>
      </c>
      <c r="Q1191" s="42">
        <f>Table1[[#This Row],[Steam_Consumed_t]]/Table1[[#This Row],[Production_t]]</f>
        <v>1.3952646239554318</v>
      </c>
      <c r="R1191" s="37">
        <f>Table1[[#This Row],[Power_Consumed_kWh]]/Table1[[#This Row],[Production_t]]</f>
        <v>121.35710306406686</v>
      </c>
      <c r="S1191" t="str">
        <f>IF(Table1[[#This Row],[Quality_pct]]&lt;96,"Below Spec","Ok")</f>
        <v>Below Spec</v>
      </c>
      <c r="T1191" t="str">
        <f>IF(Table1[Steam_Consumed_t]&gt;$O$4383,"ABNORMAL","NORMAL")</f>
        <v>NORMAL</v>
      </c>
      <c r="U1191" t="str">
        <f>IF(Table1[Power_Consumed_kWh]&gt;$P$4383,"ABNORMAL","NORMAL")</f>
        <v>ABNORMAL</v>
      </c>
      <c r="V1191">
        <f>(Table1[[#This Row],[Target_Production_t]]/8)*Table1[[#This Row],[Downtime_hr]]</f>
        <v>4.2086249999999996</v>
      </c>
    </row>
    <row r="1192" spans="1:22" x14ac:dyDescent="0.25">
      <c r="A1192" s="1">
        <v>45757</v>
      </c>
      <c r="B1192" s="1" t="str">
        <f>TEXT(Table1[[#This Row],[Date]],"mm")</f>
        <v>04</v>
      </c>
      <c r="C1192" t="s">
        <v>22</v>
      </c>
      <c r="D1192" t="s">
        <v>18</v>
      </c>
      <c r="E1192">
        <v>37.659999999999997</v>
      </c>
      <c r="F1192">
        <v>7.29</v>
      </c>
      <c r="G1192">
        <v>0.71</v>
      </c>
      <c r="H1192">
        <v>31.3</v>
      </c>
      <c r="I1192">
        <v>30.56</v>
      </c>
      <c r="J1192">
        <v>0.74</v>
      </c>
      <c r="K1192">
        <v>97.65</v>
      </c>
      <c r="L1192">
        <v>91.12</v>
      </c>
      <c r="M1192">
        <v>100.17</v>
      </c>
      <c r="N1192">
        <v>89.14</v>
      </c>
      <c r="O1192">
        <v>34.81</v>
      </c>
      <c r="P1192">
        <v>2953.7</v>
      </c>
      <c r="Q1192" s="42">
        <f>Table1[[#This Row],[Steam_Consumed_t]]/Table1[[#This Row],[Production_t]]</f>
        <v>1.1121405750798723</v>
      </c>
      <c r="R1192" s="37">
        <f>Table1[[#This Row],[Power_Consumed_kWh]]/Table1[[#This Row],[Production_t]]</f>
        <v>94.36741214057507</v>
      </c>
      <c r="S1192" t="str">
        <f>IF(Table1[[#This Row],[Quality_pct]]&lt;96,"Below Spec","Ok")</f>
        <v>Ok</v>
      </c>
      <c r="T1192" t="str">
        <f>IF(Table1[Steam_Consumed_t]&gt;$O$4383,"ABNORMAL","NORMAL")</f>
        <v>NORMAL</v>
      </c>
      <c r="U1192" t="str">
        <f>IF(Table1[Power_Consumed_kWh]&gt;$P$4383,"ABNORMAL","NORMAL")</f>
        <v>NORMAL</v>
      </c>
      <c r="V1192">
        <f>(Table1[[#This Row],[Target_Production_t]]/8)*Table1[[#This Row],[Downtime_hr]]</f>
        <v>3.3423249999999993</v>
      </c>
    </row>
    <row r="1193" spans="1:22" x14ac:dyDescent="0.25">
      <c r="A1193" s="1">
        <v>45757</v>
      </c>
      <c r="B1193" s="1" t="str">
        <f>TEXT(Table1[[#This Row],[Date]],"mm")</f>
        <v>04</v>
      </c>
      <c r="C1193" t="s">
        <v>17</v>
      </c>
      <c r="D1193" t="s">
        <v>18</v>
      </c>
      <c r="E1193">
        <v>43.93</v>
      </c>
      <c r="F1193">
        <v>7.33</v>
      </c>
      <c r="G1193">
        <v>0.67</v>
      </c>
      <c r="H1193">
        <v>39.64</v>
      </c>
      <c r="I1193">
        <v>38.78</v>
      </c>
      <c r="J1193">
        <v>0.85</v>
      </c>
      <c r="K1193">
        <v>97.85</v>
      </c>
      <c r="L1193">
        <v>91.62</v>
      </c>
      <c r="M1193">
        <v>97.2</v>
      </c>
      <c r="N1193">
        <v>87.15</v>
      </c>
      <c r="O1193">
        <v>32.58</v>
      </c>
      <c r="P1193">
        <v>3431.64</v>
      </c>
      <c r="Q1193" s="42">
        <f>Table1[[#This Row],[Steam_Consumed_t]]/Table1[[#This Row],[Production_t]]</f>
        <v>0.8218970736629666</v>
      </c>
      <c r="R1193" s="37">
        <f>Table1[[#This Row],[Power_Consumed_kWh]]/Table1[[#This Row],[Production_t]]</f>
        <v>86.570131180625623</v>
      </c>
      <c r="S1193" t="str">
        <f>IF(Table1[[#This Row],[Quality_pct]]&lt;96,"Below Spec","Ok")</f>
        <v>Ok</v>
      </c>
      <c r="T1193" t="str">
        <f>IF(Table1[Steam_Consumed_t]&gt;$O$4383,"ABNORMAL","NORMAL")</f>
        <v>NORMAL</v>
      </c>
      <c r="U1193" t="str">
        <f>IF(Table1[Power_Consumed_kWh]&gt;$P$4383,"ABNORMAL","NORMAL")</f>
        <v>NORMAL</v>
      </c>
      <c r="V1193">
        <f>(Table1[[#This Row],[Target_Production_t]]/8)*Table1[[#This Row],[Downtime_hr]]</f>
        <v>3.6791375000000004</v>
      </c>
    </row>
    <row r="1194" spans="1:22" x14ac:dyDescent="0.25">
      <c r="A1194" s="1">
        <v>45757</v>
      </c>
      <c r="B1194" s="1" t="str">
        <f>TEXT(Table1[[#This Row],[Date]],"mm")</f>
        <v>04</v>
      </c>
      <c r="C1194" t="s">
        <v>23</v>
      </c>
      <c r="D1194" t="s">
        <v>20</v>
      </c>
      <c r="E1194">
        <v>43.95</v>
      </c>
      <c r="F1194">
        <v>7.39</v>
      </c>
      <c r="G1194">
        <v>0.61</v>
      </c>
      <c r="H1194">
        <v>35.47</v>
      </c>
      <c r="I1194">
        <v>35.119999999999997</v>
      </c>
      <c r="J1194">
        <v>0.35</v>
      </c>
      <c r="K1194">
        <v>99.02</v>
      </c>
      <c r="L1194">
        <v>92.38</v>
      </c>
      <c r="M1194">
        <v>95.57</v>
      </c>
      <c r="N1194">
        <v>87.42</v>
      </c>
      <c r="O1194">
        <v>4.5199999999999996</v>
      </c>
      <c r="P1194">
        <v>1350.92</v>
      </c>
      <c r="Q1194" s="42">
        <f>Table1[[#This Row],[Steam_Consumed_t]]/Table1[[#This Row],[Production_t]]</f>
        <v>0.12743163236537919</v>
      </c>
      <c r="R1194" s="37">
        <f>Table1[[#This Row],[Power_Consumed_kWh]]/Table1[[#This Row],[Production_t]]</f>
        <v>38.086270087397807</v>
      </c>
      <c r="S1194" t="str">
        <f>IF(Table1[[#This Row],[Quality_pct]]&lt;96,"Below Spec","Ok")</f>
        <v>Ok</v>
      </c>
      <c r="T1194" t="str">
        <f>IF(Table1[Steam_Consumed_t]&gt;$O$4383,"ABNORMAL","NORMAL")</f>
        <v>NORMAL</v>
      </c>
      <c r="U1194" t="str">
        <f>IF(Table1[Power_Consumed_kWh]&gt;$P$4383,"ABNORMAL","NORMAL")</f>
        <v>NORMAL</v>
      </c>
      <c r="V1194">
        <f>(Table1[[#This Row],[Target_Production_t]]/8)*Table1[[#This Row],[Downtime_hr]]</f>
        <v>3.3511875</v>
      </c>
    </row>
    <row r="1195" spans="1:22" x14ac:dyDescent="0.25">
      <c r="A1195" s="1">
        <v>45757</v>
      </c>
      <c r="B1195" s="1" t="str">
        <f>TEXT(Table1[[#This Row],[Date]],"mm")</f>
        <v>04</v>
      </c>
      <c r="C1195" t="s">
        <v>21</v>
      </c>
      <c r="D1195" t="s">
        <v>20</v>
      </c>
      <c r="E1195">
        <v>37.96</v>
      </c>
      <c r="F1195">
        <v>7.42</v>
      </c>
      <c r="G1195">
        <v>0.57999999999999996</v>
      </c>
      <c r="H1195">
        <v>34.4</v>
      </c>
      <c r="I1195">
        <v>34.17</v>
      </c>
      <c r="J1195">
        <v>0.22</v>
      </c>
      <c r="K1195">
        <v>99.35</v>
      </c>
      <c r="L1195">
        <v>92.75</v>
      </c>
      <c r="M1195">
        <v>88.27</v>
      </c>
      <c r="N1195">
        <v>81.33</v>
      </c>
      <c r="O1195">
        <v>49.05</v>
      </c>
      <c r="P1195">
        <v>4143.49</v>
      </c>
      <c r="Q1195" s="42">
        <f>Table1[[#This Row],[Steam_Consumed_t]]/Table1[[#This Row],[Production_t]]</f>
        <v>1.4258720930232558</v>
      </c>
      <c r="R1195" s="37">
        <f>Table1[[#This Row],[Power_Consumed_kWh]]/Table1[[#This Row],[Production_t]]</f>
        <v>120.45029069767442</v>
      </c>
      <c r="S1195" t="str">
        <f>IF(Table1[[#This Row],[Quality_pct]]&lt;96,"Below Spec","Ok")</f>
        <v>Ok</v>
      </c>
      <c r="T1195" t="str">
        <f>IF(Table1[Steam_Consumed_t]&gt;$O$4383,"ABNORMAL","NORMAL")</f>
        <v>NORMAL</v>
      </c>
      <c r="U1195" t="str">
        <f>IF(Table1[Power_Consumed_kWh]&gt;$P$4383,"ABNORMAL","NORMAL")</f>
        <v>NORMAL</v>
      </c>
      <c r="V1195">
        <f>(Table1[[#This Row],[Target_Production_t]]/8)*Table1[[#This Row],[Downtime_hr]]</f>
        <v>2.7521</v>
      </c>
    </row>
    <row r="1196" spans="1:22" x14ac:dyDescent="0.25">
      <c r="A1196" s="1">
        <v>45757</v>
      </c>
      <c r="B1196" s="1" t="str">
        <f>TEXT(Table1[[#This Row],[Date]],"mm")</f>
        <v>04</v>
      </c>
      <c r="C1196" t="s">
        <v>22</v>
      </c>
      <c r="D1196" t="s">
        <v>20</v>
      </c>
      <c r="E1196">
        <v>35.96</v>
      </c>
      <c r="F1196">
        <v>7.43</v>
      </c>
      <c r="G1196">
        <v>0.56999999999999995</v>
      </c>
      <c r="H1196">
        <v>29.42</v>
      </c>
      <c r="I1196">
        <v>28.61</v>
      </c>
      <c r="J1196">
        <v>0.81</v>
      </c>
      <c r="K1196">
        <v>97.25</v>
      </c>
      <c r="L1196">
        <v>92.88</v>
      </c>
      <c r="M1196">
        <v>94.24</v>
      </c>
      <c r="N1196">
        <v>85.12</v>
      </c>
      <c r="O1196">
        <v>32.92</v>
      </c>
      <c r="P1196">
        <v>2817.38</v>
      </c>
      <c r="Q1196" s="42">
        <f>Table1[[#This Row],[Steam_Consumed_t]]/Table1[[#This Row],[Production_t]]</f>
        <v>1.1189666893269885</v>
      </c>
      <c r="R1196" s="37">
        <f>Table1[[#This Row],[Power_Consumed_kWh]]/Table1[[#This Row],[Production_t]]</f>
        <v>95.764106050305912</v>
      </c>
      <c r="S1196" t="str">
        <f>IF(Table1[[#This Row],[Quality_pct]]&lt;96,"Below Spec","Ok")</f>
        <v>Ok</v>
      </c>
      <c r="T1196" t="str">
        <f>IF(Table1[Steam_Consumed_t]&gt;$O$4383,"ABNORMAL","NORMAL")</f>
        <v>NORMAL</v>
      </c>
      <c r="U1196" t="str">
        <f>IF(Table1[Power_Consumed_kWh]&gt;$P$4383,"ABNORMAL","NORMAL")</f>
        <v>NORMAL</v>
      </c>
      <c r="V1196">
        <f>(Table1[[#This Row],[Target_Production_t]]/8)*Table1[[#This Row],[Downtime_hr]]</f>
        <v>2.5621499999999999</v>
      </c>
    </row>
    <row r="1197" spans="1:22" x14ac:dyDescent="0.25">
      <c r="A1197" s="1">
        <v>45757</v>
      </c>
      <c r="B1197" s="1" t="str">
        <f>TEXT(Table1[[#This Row],[Date]],"mm")</f>
        <v>04</v>
      </c>
      <c r="C1197" t="s">
        <v>17</v>
      </c>
      <c r="D1197" t="s">
        <v>19</v>
      </c>
      <c r="E1197">
        <v>43.27</v>
      </c>
      <c r="F1197">
        <v>7.45</v>
      </c>
      <c r="G1197">
        <v>0.55000000000000004</v>
      </c>
      <c r="H1197">
        <v>36.92</v>
      </c>
      <c r="I1197">
        <v>36.69</v>
      </c>
      <c r="J1197">
        <v>0.23</v>
      </c>
      <c r="K1197">
        <v>99.38</v>
      </c>
      <c r="L1197">
        <v>93.12</v>
      </c>
      <c r="M1197">
        <v>100.03</v>
      </c>
      <c r="N1197">
        <v>92.57</v>
      </c>
      <c r="O1197">
        <v>30.75</v>
      </c>
      <c r="P1197">
        <v>2890.99</v>
      </c>
      <c r="Q1197" s="42">
        <f>Table1[[#This Row],[Steam_Consumed_t]]/Table1[[#This Row],[Production_t]]</f>
        <v>0.83288190682556873</v>
      </c>
      <c r="R1197" s="37">
        <f>Table1[[#This Row],[Power_Consumed_kWh]]/Table1[[#This Row],[Production_t]]</f>
        <v>78.304171180931732</v>
      </c>
      <c r="S1197" t="str">
        <f>IF(Table1[[#This Row],[Quality_pct]]&lt;96,"Below Spec","Ok")</f>
        <v>Ok</v>
      </c>
      <c r="T1197" t="str">
        <f>IF(Table1[Steam_Consumed_t]&gt;$O$4383,"ABNORMAL","NORMAL")</f>
        <v>NORMAL</v>
      </c>
      <c r="U1197" t="str">
        <f>IF(Table1[Power_Consumed_kWh]&gt;$P$4383,"ABNORMAL","NORMAL")</f>
        <v>NORMAL</v>
      </c>
      <c r="V1197">
        <f>(Table1[[#This Row],[Target_Production_t]]/8)*Table1[[#This Row],[Downtime_hr]]</f>
        <v>2.9748125000000005</v>
      </c>
    </row>
    <row r="1198" spans="1:22" x14ac:dyDescent="0.25">
      <c r="A1198" s="1">
        <v>45757</v>
      </c>
      <c r="B1198" s="1" t="str">
        <f>TEXT(Table1[[#This Row],[Date]],"mm")</f>
        <v>04</v>
      </c>
      <c r="C1198" t="s">
        <v>23</v>
      </c>
      <c r="D1198" t="s">
        <v>19</v>
      </c>
      <c r="E1198">
        <v>45.33</v>
      </c>
      <c r="F1198">
        <v>7.6</v>
      </c>
      <c r="G1198">
        <v>0.4</v>
      </c>
      <c r="H1198">
        <v>42.62</v>
      </c>
      <c r="I1198">
        <v>42.59</v>
      </c>
      <c r="J1198">
        <v>0.03</v>
      </c>
      <c r="K1198">
        <v>99.93</v>
      </c>
      <c r="L1198">
        <v>95</v>
      </c>
      <c r="M1198">
        <v>92.33</v>
      </c>
      <c r="N1198">
        <v>87.66</v>
      </c>
      <c r="O1198">
        <v>4.62</v>
      </c>
      <c r="P1198">
        <v>1841.06</v>
      </c>
      <c r="Q1198" s="42">
        <f>Table1[[#This Row],[Steam_Consumed_t]]/Table1[[#This Row],[Production_t]]</f>
        <v>0.10839981229469733</v>
      </c>
      <c r="R1198" s="37">
        <f>Table1[[#This Row],[Power_Consumed_kWh]]/Table1[[#This Row],[Production_t]]</f>
        <v>43.197090567808544</v>
      </c>
      <c r="S1198" t="str">
        <f>IF(Table1[[#This Row],[Quality_pct]]&lt;96,"Below Spec","Ok")</f>
        <v>Ok</v>
      </c>
      <c r="T1198" t="str">
        <f>IF(Table1[Steam_Consumed_t]&gt;$O$4383,"ABNORMAL","NORMAL")</f>
        <v>NORMAL</v>
      </c>
      <c r="U1198" t="str">
        <f>IF(Table1[Power_Consumed_kWh]&gt;$P$4383,"ABNORMAL","NORMAL")</f>
        <v>NORMAL</v>
      </c>
      <c r="V1198">
        <f>(Table1[[#This Row],[Target_Production_t]]/8)*Table1[[#This Row],[Downtime_hr]]</f>
        <v>2.2665000000000002</v>
      </c>
    </row>
    <row r="1199" spans="1:22" x14ac:dyDescent="0.25">
      <c r="A1199" s="1">
        <v>45757</v>
      </c>
      <c r="B1199" s="1" t="str">
        <f>TEXT(Table1[[#This Row],[Date]],"mm")</f>
        <v>04</v>
      </c>
      <c r="C1199" t="s">
        <v>23</v>
      </c>
      <c r="D1199" t="s">
        <v>18</v>
      </c>
      <c r="E1199">
        <v>46.03</v>
      </c>
      <c r="F1199">
        <v>7.66</v>
      </c>
      <c r="G1199">
        <v>0.34</v>
      </c>
      <c r="H1199">
        <v>38.4</v>
      </c>
      <c r="I1199">
        <v>37.9</v>
      </c>
      <c r="J1199">
        <v>0.5</v>
      </c>
      <c r="K1199">
        <v>98.69</v>
      </c>
      <c r="L1199">
        <v>95.75</v>
      </c>
      <c r="M1199">
        <v>100.36</v>
      </c>
      <c r="N1199">
        <v>94.84</v>
      </c>
      <c r="O1199">
        <v>5.0999999999999996</v>
      </c>
      <c r="P1199">
        <v>1548.91</v>
      </c>
      <c r="Q1199" s="42">
        <f>Table1[[#This Row],[Steam_Consumed_t]]/Table1[[#This Row],[Production_t]]</f>
        <v>0.1328125</v>
      </c>
      <c r="R1199" s="37">
        <f>Table1[[#This Row],[Power_Consumed_kWh]]/Table1[[#This Row],[Production_t]]</f>
        <v>40.33619791666667</v>
      </c>
      <c r="S1199" t="str">
        <f>IF(Table1[[#This Row],[Quality_pct]]&lt;96,"Below Spec","Ok")</f>
        <v>Ok</v>
      </c>
      <c r="T1199" t="str">
        <f>IF(Table1[Steam_Consumed_t]&gt;$O$4383,"ABNORMAL","NORMAL")</f>
        <v>NORMAL</v>
      </c>
      <c r="U1199" t="str">
        <f>IF(Table1[Power_Consumed_kWh]&gt;$P$4383,"ABNORMAL","NORMAL")</f>
        <v>NORMAL</v>
      </c>
      <c r="V1199">
        <f>(Table1[[#This Row],[Target_Production_t]]/8)*Table1[[#This Row],[Downtime_hr]]</f>
        <v>1.9562750000000002</v>
      </c>
    </row>
    <row r="1200" spans="1:22" x14ac:dyDescent="0.25">
      <c r="A1200" s="1">
        <v>45757</v>
      </c>
      <c r="B1200" s="1" t="str">
        <f>TEXT(Table1[[#This Row],[Date]],"mm")</f>
        <v>04</v>
      </c>
      <c r="C1200" t="s">
        <v>21</v>
      </c>
      <c r="D1200" t="s">
        <v>18</v>
      </c>
      <c r="E1200">
        <v>39.75</v>
      </c>
      <c r="F1200">
        <v>7.87</v>
      </c>
      <c r="G1200">
        <v>0.13</v>
      </c>
      <c r="H1200">
        <v>37</v>
      </c>
      <c r="I1200">
        <v>37</v>
      </c>
      <c r="J1200">
        <v>0</v>
      </c>
      <c r="K1200">
        <v>99.99</v>
      </c>
      <c r="L1200">
        <v>98.38</v>
      </c>
      <c r="M1200">
        <v>97.47</v>
      </c>
      <c r="N1200">
        <v>95.88</v>
      </c>
      <c r="O1200">
        <v>53.73</v>
      </c>
      <c r="P1200">
        <v>4366.91</v>
      </c>
      <c r="Q1200" s="42">
        <f>Table1[[#This Row],[Steam_Consumed_t]]/Table1[[#This Row],[Production_t]]</f>
        <v>1.4521621621621621</v>
      </c>
      <c r="R1200" s="37">
        <f>Table1[[#This Row],[Power_Consumed_kWh]]/Table1[[#This Row],[Production_t]]</f>
        <v>118.02459459459459</v>
      </c>
      <c r="S1200" t="str">
        <f>IF(Table1[[#This Row],[Quality_pct]]&lt;96,"Below Spec","Ok")</f>
        <v>Ok</v>
      </c>
      <c r="T1200" t="str">
        <f>IF(Table1[Steam_Consumed_t]&gt;$O$4383,"ABNORMAL","NORMAL")</f>
        <v>ABNORMAL</v>
      </c>
      <c r="U1200" t="str">
        <f>IF(Table1[Power_Consumed_kWh]&gt;$P$4383,"ABNORMAL","NORMAL")</f>
        <v>ABNORMAL</v>
      </c>
      <c r="V1200">
        <f>(Table1[[#This Row],[Target_Production_t]]/8)*Table1[[#This Row],[Downtime_hr]]</f>
        <v>0.64593750000000005</v>
      </c>
    </row>
    <row r="1201" spans="1:22" x14ac:dyDescent="0.25">
      <c r="A1201" s="1">
        <v>45757</v>
      </c>
      <c r="B1201" s="1" t="str">
        <f>TEXT(Table1[[#This Row],[Date]],"mm")</f>
        <v>04</v>
      </c>
      <c r="C1201" t="s">
        <v>17</v>
      </c>
      <c r="D1201" t="s">
        <v>20</v>
      </c>
      <c r="E1201">
        <v>41.96</v>
      </c>
      <c r="F1201">
        <v>7.98</v>
      </c>
      <c r="G1201">
        <v>0.02</v>
      </c>
      <c r="H1201">
        <v>40.35</v>
      </c>
      <c r="I1201">
        <v>39.200000000000003</v>
      </c>
      <c r="J1201">
        <v>1.1499999999999999</v>
      </c>
      <c r="K1201">
        <v>97.14</v>
      </c>
      <c r="L1201">
        <v>99.75</v>
      </c>
      <c r="M1201">
        <v>93.54</v>
      </c>
      <c r="N1201">
        <v>90.64</v>
      </c>
      <c r="O1201">
        <v>35.76</v>
      </c>
      <c r="P1201">
        <v>3399.64</v>
      </c>
      <c r="Q1201" s="42">
        <f>Table1[[#This Row],[Steam_Consumed_t]]/Table1[[#This Row],[Production_t]]</f>
        <v>0.8862453531598512</v>
      </c>
      <c r="R1201" s="37">
        <f>Table1[[#This Row],[Power_Consumed_kWh]]/Table1[[#This Row],[Production_t]]</f>
        <v>84.253779429987603</v>
      </c>
      <c r="S1201" t="str">
        <f>IF(Table1[[#This Row],[Quality_pct]]&lt;96,"Below Spec","Ok")</f>
        <v>Ok</v>
      </c>
      <c r="T1201" t="str">
        <f>IF(Table1[Steam_Consumed_t]&gt;$O$4383,"ABNORMAL","NORMAL")</f>
        <v>NORMAL</v>
      </c>
      <c r="U1201" t="str">
        <f>IF(Table1[Power_Consumed_kWh]&gt;$P$4383,"ABNORMAL","NORMAL")</f>
        <v>NORMAL</v>
      </c>
      <c r="V1201">
        <f>(Table1[[#This Row],[Target_Production_t]]/8)*Table1[[#This Row],[Downtime_hr]]</f>
        <v>0.10490000000000001</v>
      </c>
    </row>
    <row r="1202" spans="1:22" x14ac:dyDescent="0.25">
      <c r="A1202" s="1">
        <v>45758</v>
      </c>
      <c r="B1202" s="1" t="str">
        <f>TEXT(Table1[[#This Row],[Date]],"mm")</f>
        <v>04</v>
      </c>
      <c r="C1202" t="s">
        <v>22</v>
      </c>
      <c r="D1202" t="s">
        <v>18</v>
      </c>
      <c r="E1202">
        <v>37.06</v>
      </c>
      <c r="F1202">
        <v>7.02</v>
      </c>
      <c r="G1202">
        <v>0.98</v>
      </c>
      <c r="H1202">
        <v>31.21</v>
      </c>
      <c r="I1202">
        <v>29.42</v>
      </c>
      <c r="J1202">
        <v>1.79</v>
      </c>
      <c r="K1202">
        <v>94.25</v>
      </c>
      <c r="L1202">
        <v>87.75</v>
      </c>
      <c r="M1202">
        <v>94.66</v>
      </c>
      <c r="N1202">
        <v>78.290000000000006</v>
      </c>
      <c r="O1202">
        <v>33.76</v>
      </c>
      <c r="P1202">
        <v>3025.09</v>
      </c>
      <c r="Q1202" s="42">
        <f>Table1[[#This Row],[Steam_Consumed_t]]/Table1[[#This Row],[Production_t]]</f>
        <v>1.0817045818647868</v>
      </c>
      <c r="R1202" s="37">
        <f>Table1[[#This Row],[Power_Consumed_kWh]]/Table1[[#This Row],[Production_t]]</f>
        <v>96.926946491509128</v>
      </c>
      <c r="S1202" t="str">
        <f>IF(Table1[[#This Row],[Quality_pct]]&lt;96,"Below Spec","Ok")</f>
        <v>Below Spec</v>
      </c>
      <c r="T1202" t="str">
        <f>IF(Table1[Steam_Consumed_t]&gt;$O$4383,"ABNORMAL","NORMAL")</f>
        <v>NORMAL</v>
      </c>
      <c r="U1202" t="str">
        <f>IF(Table1[Power_Consumed_kWh]&gt;$P$4383,"ABNORMAL","NORMAL")</f>
        <v>NORMAL</v>
      </c>
      <c r="V1202">
        <f>(Table1[[#This Row],[Target_Production_t]]/8)*Table1[[#This Row],[Downtime_hr]]</f>
        <v>4.5398500000000004</v>
      </c>
    </row>
    <row r="1203" spans="1:22" x14ac:dyDescent="0.25">
      <c r="A1203" s="1">
        <v>45758</v>
      </c>
      <c r="B1203" s="1" t="str">
        <f>TEXT(Table1[[#This Row],[Date]],"mm")</f>
        <v>04</v>
      </c>
      <c r="C1203" t="s">
        <v>21</v>
      </c>
      <c r="D1203" t="s">
        <v>19</v>
      </c>
      <c r="E1203">
        <v>38.54</v>
      </c>
      <c r="F1203">
        <v>7.22</v>
      </c>
      <c r="G1203">
        <v>0.78</v>
      </c>
      <c r="H1203">
        <v>33.25</v>
      </c>
      <c r="I1203">
        <v>32.5</v>
      </c>
      <c r="J1203">
        <v>0.75</v>
      </c>
      <c r="K1203">
        <v>97.74</v>
      </c>
      <c r="L1203">
        <v>90.25</v>
      </c>
      <c r="M1203">
        <v>94.14</v>
      </c>
      <c r="N1203">
        <v>83.04</v>
      </c>
      <c r="O1203">
        <v>47.02</v>
      </c>
      <c r="P1203">
        <v>3864.58</v>
      </c>
      <c r="Q1203" s="42">
        <f>Table1[[#This Row],[Steam_Consumed_t]]/Table1[[#This Row],[Production_t]]</f>
        <v>1.4141353383458648</v>
      </c>
      <c r="R1203" s="37">
        <f>Table1[[#This Row],[Power_Consumed_kWh]]/Table1[[#This Row],[Production_t]]</f>
        <v>116.22796992481203</v>
      </c>
      <c r="S1203" t="str">
        <f>IF(Table1[[#This Row],[Quality_pct]]&lt;96,"Below Spec","Ok")</f>
        <v>Ok</v>
      </c>
      <c r="T1203" t="str">
        <f>IF(Table1[Steam_Consumed_t]&gt;$O$4383,"ABNORMAL","NORMAL")</f>
        <v>NORMAL</v>
      </c>
      <c r="U1203" t="str">
        <f>IF(Table1[Power_Consumed_kWh]&gt;$P$4383,"ABNORMAL","NORMAL")</f>
        <v>NORMAL</v>
      </c>
      <c r="V1203">
        <f>(Table1[[#This Row],[Target_Production_t]]/8)*Table1[[#This Row],[Downtime_hr]]</f>
        <v>3.7576499999999999</v>
      </c>
    </row>
    <row r="1204" spans="1:22" x14ac:dyDescent="0.25">
      <c r="A1204" s="1">
        <v>45758</v>
      </c>
      <c r="B1204" s="1" t="str">
        <f>TEXT(Table1[[#This Row],[Date]],"mm")</f>
        <v>04</v>
      </c>
      <c r="C1204" t="s">
        <v>17</v>
      </c>
      <c r="D1204" t="s">
        <v>20</v>
      </c>
      <c r="E1204">
        <v>41.29</v>
      </c>
      <c r="F1204">
        <v>7.26</v>
      </c>
      <c r="G1204">
        <v>0.74</v>
      </c>
      <c r="H1204">
        <v>34.14</v>
      </c>
      <c r="I1204">
        <v>33.76</v>
      </c>
      <c r="J1204">
        <v>0.39</v>
      </c>
      <c r="K1204">
        <v>98.86</v>
      </c>
      <c r="L1204">
        <v>90.75</v>
      </c>
      <c r="M1204">
        <v>92.64</v>
      </c>
      <c r="N1204">
        <v>83.11</v>
      </c>
      <c r="O1204">
        <v>28.84</v>
      </c>
      <c r="P1204">
        <v>2795.42</v>
      </c>
      <c r="Q1204" s="42">
        <f>Table1[[#This Row],[Steam_Consumed_t]]/Table1[[#This Row],[Production_t]]</f>
        <v>0.84475688342120681</v>
      </c>
      <c r="R1204" s="37">
        <f>Table1[[#This Row],[Power_Consumed_kWh]]/Table1[[#This Row],[Production_t]]</f>
        <v>81.881077914469827</v>
      </c>
      <c r="S1204" t="str">
        <f>IF(Table1[[#This Row],[Quality_pct]]&lt;96,"Below Spec","Ok")</f>
        <v>Ok</v>
      </c>
      <c r="T1204" t="str">
        <f>IF(Table1[Steam_Consumed_t]&gt;$O$4383,"ABNORMAL","NORMAL")</f>
        <v>NORMAL</v>
      </c>
      <c r="U1204" t="str">
        <f>IF(Table1[Power_Consumed_kWh]&gt;$P$4383,"ABNORMAL","NORMAL")</f>
        <v>NORMAL</v>
      </c>
      <c r="V1204">
        <f>(Table1[[#This Row],[Target_Production_t]]/8)*Table1[[#This Row],[Downtime_hr]]</f>
        <v>3.8193250000000001</v>
      </c>
    </row>
    <row r="1205" spans="1:22" x14ac:dyDescent="0.25">
      <c r="A1205" s="1">
        <v>45758</v>
      </c>
      <c r="B1205" s="1" t="str">
        <f>TEXT(Table1[[#This Row],[Date]],"mm")</f>
        <v>04</v>
      </c>
      <c r="C1205" t="s">
        <v>17</v>
      </c>
      <c r="D1205" t="s">
        <v>19</v>
      </c>
      <c r="E1205">
        <v>42.59</v>
      </c>
      <c r="F1205">
        <v>7.34</v>
      </c>
      <c r="G1205">
        <v>0.66</v>
      </c>
      <c r="H1205">
        <v>35.72</v>
      </c>
      <c r="I1205">
        <v>34.07</v>
      </c>
      <c r="J1205">
        <v>1.65</v>
      </c>
      <c r="K1205">
        <v>95.38</v>
      </c>
      <c r="L1205">
        <v>91.75</v>
      </c>
      <c r="M1205">
        <v>93.05</v>
      </c>
      <c r="N1205">
        <v>81.430000000000007</v>
      </c>
      <c r="O1205">
        <v>29.23</v>
      </c>
      <c r="P1205">
        <v>2891.83</v>
      </c>
      <c r="Q1205" s="42">
        <f>Table1[[#This Row],[Steam_Consumed_t]]/Table1[[#This Row],[Production_t]]</f>
        <v>0.81830907054871227</v>
      </c>
      <c r="R1205" s="37">
        <f>Table1[[#This Row],[Power_Consumed_kWh]]/Table1[[#This Row],[Production_t]]</f>
        <v>80.95828667413214</v>
      </c>
      <c r="S1205" t="str">
        <f>IF(Table1[[#This Row],[Quality_pct]]&lt;96,"Below Spec","Ok")</f>
        <v>Below Spec</v>
      </c>
      <c r="T1205" t="str">
        <f>IF(Table1[Steam_Consumed_t]&gt;$O$4383,"ABNORMAL","NORMAL")</f>
        <v>NORMAL</v>
      </c>
      <c r="U1205" t="str">
        <f>IF(Table1[Power_Consumed_kWh]&gt;$P$4383,"ABNORMAL","NORMAL")</f>
        <v>NORMAL</v>
      </c>
      <c r="V1205">
        <f>(Table1[[#This Row],[Target_Production_t]]/8)*Table1[[#This Row],[Downtime_hr]]</f>
        <v>3.5136750000000005</v>
      </c>
    </row>
    <row r="1206" spans="1:22" x14ac:dyDescent="0.25">
      <c r="A1206" s="1">
        <v>45758</v>
      </c>
      <c r="B1206" s="1" t="str">
        <f>TEXT(Table1[[#This Row],[Date]],"mm")</f>
        <v>04</v>
      </c>
      <c r="C1206" t="s">
        <v>17</v>
      </c>
      <c r="D1206" t="s">
        <v>18</v>
      </c>
      <c r="E1206">
        <v>43.24</v>
      </c>
      <c r="F1206">
        <v>7.53</v>
      </c>
      <c r="G1206">
        <v>0.47</v>
      </c>
      <c r="H1206">
        <v>38.979999999999997</v>
      </c>
      <c r="I1206">
        <v>38.44</v>
      </c>
      <c r="J1206">
        <v>0.53</v>
      </c>
      <c r="K1206">
        <v>98.63</v>
      </c>
      <c r="L1206">
        <v>94.12</v>
      </c>
      <c r="M1206">
        <v>98.92</v>
      </c>
      <c r="N1206">
        <v>91.83</v>
      </c>
      <c r="O1206">
        <v>32.67</v>
      </c>
      <c r="P1206">
        <v>3146.23</v>
      </c>
      <c r="Q1206" s="42">
        <f>Table1[[#This Row],[Steam_Consumed_t]]/Table1[[#This Row],[Production_t]]</f>
        <v>0.83812211390456659</v>
      </c>
      <c r="R1206" s="37">
        <f>Table1[[#This Row],[Power_Consumed_kWh]]/Table1[[#This Row],[Production_t]]</f>
        <v>80.713955874807596</v>
      </c>
      <c r="S1206" t="str">
        <f>IF(Table1[[#This Row],[Quality_pct]]&lt;96,"Below Spec","Ok")</f>
        <v>Ok</v>
      </c>
      <c r="T1206" t="str">
        <f>IF(Table1[Steam_Consumed_t]&gt;$O$4383,"ABNORMAL","NORMAL")</f>
        <v>NORMAL</v>
      </c>
      <c r="U1206" t="str">
        <f>IF(Table1[Power_Consumed_kWh]&gt;$P$4383,"ABNORMAL","NORMAL")</f>
        <v>NORMAL</v>
      </c>
      <c r="V1206">
        <f>(Table1[[#This Row],[Target_Production_t]]/8)*Table1[[#This Row],[Downtime_hr]]</f>
        <v>2.5403500000000001</v>
      </c>
    </row>
    <row r="1207" spans="1:22" x14ac:dyDescent="0.25">
      <c r="A1207" s="1">
        <v>45758</v>
      </c>
      <c r="B1207" s="1" t="str">
        <f>TEXT(Table1[[#This Row],[Date]],"mm")</f>
        <v>04</v>
      </c>
      <c r="C1207" t="s">
        <v>21</v>
      </c>
      <c r="D1207" t="s">
        <v>20</v>
      </c>
      <c r="E1207">
        <v>37.36</v>
      </c>
      <c r="F1207">
        <v>7.53</v>
      </c>
      <c r="G1207">
        <v>0.47</v>
      </c>
      <c r="H1207">
        <v>32.659999999999997</v>
      </c>
      <c r="I1207">
        <v>32.659999999999997</v>
      </c>
      <c r="J1207">
        <v>0</v>
      </c>
      <c r="K1207">
        <v>100</v>
      </c>
      <c r="L1207">
        <v>94.12</v>
      </c>
      <c r="M1207">
        <v>95.69</v>
      </c>
      <c r="N1207">
        <v>90.07</v>
      </c>
      <c r="O1207">
        <v>47.69</v>
      </c>
      <c r="P1207">
        <v>3960.79</v>
      </c>
      <c r="Q1207" s="42">
        <f>Table1[[#This Row],[Steam_Consumed_t]]/Table1[[#This Row],[Production_t]]</f>
        <v>1.4601959583588489</v>
      </c>
      <c r="R1207" s="37">
        <f>Table1[[#This Row],[Power_Consumed_kWh]]/Table1[[#This Row],[Production_t]]</f>
        <v>121.27342314758116</v>
      </c>
      <c r="S1207" t="str">
        <f>IF(Table1[[#This Row],[Quality_pct]]&lt;96,"Below Spec","Ok")</f>
        <v>Ok</v>
      </c>
      <c r="T1207" t="str">
        <f>IF(Table1[Steam_Consumed_t]&gt;$O$4383,"ABNORMAL","NORMAL")</f>
        <v>NORMAL</v>
      </c>
      <c r="U1207" t="str">
        <f>IF(Table1[Power_Consumed_kWh]&gt;$P$4383,"ABNORMAL","NORMAL")</f>
        <v>NORMAL</v>
      </c>
      <c r="V1207">
        <f>(Table1[[#This Row],[Target_Production_t]]/8)*Table1[[#This Row],[Downtime_hr]]</f>
        <v>2.1948999999999996</v>
      </c>
    </row>
    <row r="1208" spans="1:22" x14ac:dyDescent="0.25">
      <c r="A1208" s="1">
        <v>45758</v>
      </c>
      <c r="B1208" s="1" t="str">
        <f>TEXT(Table1[[#This Row],[Date]],"mm")</f>
        <v>04</v>
      </c>
      <c r="C1208" t="s">
        <v>23</v>
      </c>
      <c r="D1208" t="s">
        <v>20</v>
      </c>
      <c r="E1208">
        <v>43.26</v>
      </c>
      <c r="F1208">
        <v>7.55</v>
      </c>
      <c r="G1208">
        <v>0.45</v>
      </c>
      <c r="H1208">
        <v>37.14</v>
      </c>
      <c r="I1208">
        <v>37.090000000000003</v>
      </c>
      <c r="J1208">
        <v>0.05</v>
      </c>
      <c r="K1208">
        <v>99.86</v>
      </c>
      <c r="L1208">
        <v>94.38</v>
      </c>
      <c r="M1208">
        <v>91.7</v>
      </c>
      <c r="N1208">
        <v>86.42</v>
      </c>
      <c r="O1208">
        <v>2.98</v>
      </c>
      <c r="P1208">
        <v>1570.24</v>
      </c>
      <c r="Q1208" s="42">
        <f>Table1[[#This Row],[Steam_Consumed_t]]/Table1[[#This Row],[Production_t]]</f>
        <v>8.023694130317717E-2</v>
      </c>
      <c r="R1208" s="37">
        <f>Table1[[#This Row],[Power_Consumed_kWh]]/Table1[[#This Row],[Production_t]]</f>
        <v>42.278944534194935</v>
      </c>
      <c r="S1208" t="str">
        <f>IF(Table1[[#This Row],[Quality_pct]]&lt;96,"Below Spec","Ok")</f>
        <v>Ok</v>
      </c>
      <c r="T1208" t="str">
        <f>IF(Table1[Steam_Consumed_t]&gt;$O$4383,"ABNORMAL","NORMAL")</f>
        <v>NORMAL</v>
      </c>
      <c r="U1208" t="str">
        <f>IF(Table1[Power_Consumed_kWh]&gt;$P$4383,"ABNORMAL","NORMAL")</f>
        <v>NORMAL</v>
      </c>
      <c r="V1208">
        <f>(Table1[[#This Row],[Target_Production_t]]/8)*Table1[[#This Row],[Downtime_hr]]</f>
        <v>2.4333749999999998</v>
      </c>
    </row>
    <row r="1209" spans="1:22" x14ac:dyDescent="0.25">
      <c r="A1209" s="1">
        <v>45758</v>
      </c>
      <c r="B1209" s="1" t="str">
        <f>TEXT(Table1[[#This Row],[Date]],"mm")</f>
        <v>04</v>
      </c>
      <c r="C1209" t="s">
        <v>22</v>
      </c>
      <c r="D1209" t="s">
        <v>20</v>
      </c>
      <c r="E1209">
        <v>35.4</v>
      </c>
      <c r="F1209">
        <v>7.58</v>
      </c>
      <c r="G1209">
        <v>0.42</v>
      </c>
      <c r="H1209">
        <v>30.65</v>
      </c>
      <c r="I1209">
        <v>29.92</v>
      </c>
      <c r="J1209">
        <v>0.73</v>
      </c>
      <c r="K1209">
        <v>97.63</v>
      </c>
      <c r="L1209">
        <v>94.75</v>
      </c>
      <c r="M1209">
        <v>97.09</v>
      </c>
      <c r="N1209">
        <v>89.82</v>
      </c>
      <c r="O1209">
        <v>33.479999999999997</v>
      </c>
      <c r="P1209">
        <v>3050.95</v>
      </c>
      <c r="Q1209" s="42">
        <f>Table1[[#This Row],[Steam_Consumed_t]]/Table1[[#This Row],[Production_t]]</f>
        <v>1.0923327895595432</v>
      </c>
      <c r="R1209" s="37">
        <f>Table1[[#This Row],[Power_Consumed_kWh]]/Table1[[#This Row],[Production_t]]</f>
        <v>99.541598694942905</v>
      </c>
      <c r="S1209" t="str">
        <f>IF(Table1[[#This Row],[Quality_pct]]&lt;96,"Below Spec","Ok")</f>
        <v>Ok</v>
      </c>
      <c r="T1209" t="str">
        <f>IF(Table1[Steam_Consumed_t]&gt;$O$4383,"ABNORMAL","NORMAL")</f>
        <v>NORMAL</v>
      </c>
      <c r="U1209" t="str">
        <f>IF(Table1[Power_Consumed_kWh]&gt;$P$4383,"ABNORMAL","NORMAL")</f>
        <v>NORMAL</v>
      </c>
      <c r="V1209">
        <f>(Table1[[#This Row],[Target_Production_t]]/8)*Table1[[#This Row],[Downtime_hr]]</f>
        <v>1.8584999999999998</v>
      </c>
    </row>
    <row r="1210" spans="1:22" x14ac:dyDescent="0.25">
      <c r="A1210" s="1">
        <v>45758</v>
      </c>
      <c r="B1210" s="1" t="str">
        <f>TEXT(Table1[[#This Row],[Date]],"mm")</f>
        <v>04</v>
      </c>
      <c r="C1210" t="s">
        <v>23</v>
      </c>
      <c r="D1210" t="s">
        <v>19</v>
      </c>
      <c r="E1210">
        <v>44.62</v>
      </c>
      <c r="F1210">
        <v>7.64</v>
      </c>
      <c r="G1210">
        <v>0.36</v>
      </c>
      <c r="H1210">
        <v>37.85</v>
      </c>
      <c r="I1210">
        <v>37.36</v>
      </c>
      <c r="J1210">
        <v>0.48</v>
      </c>
      <c r="K1210">
        <v>98.72</v>
      </c>
      <c r="L1210">
        <v>95.5</v>
      </c>
      <c r="M1210">
        <v>91.3</v>
      </c>
      <c r="N1210">
        <v>86.08</v>
      </c>
      <c r="O1210">
        <v>4.8</v>
      </c>
      <c r="P1210">
        <v>1680.03</v>
      </c>
      <c r="Q1210" s="42">
        <f>Table1[[#This Row],[Steam_Consumed_t]]/Table1[[#This Row],[Production_t]]</f>
        <v>0.12681638044914134</v>
      </c>
      <c r="R1210" s="37">
        <f>Table1[[#This Row],[Power_Consumed_kWh]]/Table1[[#This Row],[Production_t]]</f>
        <v>44.386525759577275</v>
      </c>
      <c r="S1210" t="str">
        <f>IF(Table1[[#This Row],[Quality_pct]]&lt;96,"Below Spec","Ok")</f>
        <v>Ok</v>
      </c>
      <c r="T1210" t="str">
        <f>IF(Table1[Steam_Consumed_t]&gt;$O$4383,"ABNORMAL","NORMAL")</f>
        <v>NORMAL</v>
      </c>
      <c r="U1210" t="str">
        <f>IF(Table1[Power_Consumed_kWh]&gt;$P$4383,"ABNORMAL","NORMAL")</f>
        <v>NORMAL</v>
      </c>
      <c r="V1210">
        <f>(Table1[[#This Row],[Target_Production_t]]/8)*Table1[[#This Row],[Downtime_hr]]</f>
        <v>2.0078999999999998</v>
      </c>
    </row>
    <row r="1211" spans="1:22" x14ac:dyDescent="0.25">
      <c r="A1211" s="1">
        <v>45758</v>
      </c>
      <c r="B1211" s="1" t="str">
        <f>TEXT(Table1[[#This Row],[Date]],"mm")</f>
        <v>04</v>
      </c>
      <c r="C1211" t="s">
        <v>22</v>
      </c>
      <c r="D1211" t="s">
        <v>19</v>
      </c>
      <c r="E1211">
        <v>36.51</v>
      </c>
      <c r="F1211">
        <v>7.7</v>
      </c>
      <c r="G1211">
        <v>0.3</v>
      </c>
      <c r="H1211">
        <v>34.340000000000003</v>
      </c>
      <c r="I1211">
        <v>33.28</v>
      </c>
      <c r="J1211">
        <v>1.06</v>
      </c>
      <c r="K1211">
        <v>96.91</v>
      </c>
      <c r="L1211">
        <v>96.25</v>
      </c>
      <c r="M1211">
        <v>96.17</v>
      </c>
      <c r="N1211">
        <v>89.71</v>
      </c>
      <c r="O1211">
        <v>37.049999999999997</v>
      </c>
      <c r="P1211">
        <v>3279.03</v>
      </c>
      <c r="Q1211" s="42">
        <f>Table1[[#This Row],[Steam_Consumed_t]]/Table1[[#This Row],[Production_t]]</f>
        <v>1.0789167152009316</v>
      </c>
      <c r="R1211" s="37">
        <f>Table1[[#This Row],[Power_Consumed_kWh]]/Table1[[#This Row],[Production_t]]</f>
        <v>95.487186953989507</v>
      </c>
      <c r="S1211" t="str">
        <f>IF(Table1[[#This Row],[Quality_pct]]&lt;96,"Below Spec","Ok")</f>
        <v>Ok</v>
      </c>
      <c r="T1211" t="str">
        <f>IF(Table1[Steam_Consumed_t]&gt;$O$4383,"ABNORMAL","NORMAL")</f>
        <v>NORMAL</v>
      </c>
      <c r="U1211" t="str">
        <f>IF(Table1[Power_Consumed_kWh]&gt;$P$4383,"ABNORMAL","NORMAL")</f>
        <v>NORMAL</v>
      </c>
      <c r="V1211">
        <f>(Table1[[#This Row],[Target_Production_t]]/8)*Table1[[#This Row],[Downtime_hr]]</f>
        <v>1.3691249999999999</v>
      </c>
    </row>
    <row r="1212" spans="1:22" x14ac:dyDescent="0.25">
      <c r="A1212" s="1">
        <v>45758</v>
      </c>
      <c r="B1212" s="1" t="str">
        <f>TEXT(Table1[[#This Row],[Date]],"mm")</f>
        <v>04</v>
      </c>
      <c r="C1212" t="s">
        <v>23</v>
      </c>
      <c r="D1212" t="s">
        <v>18</v>
      </c>
      <c r="E1212">
        <v>45.3</v>
      </c>
      <c r="F1212">
        <v>7.7</v>
      </c>
      <c r="G1212">
        <v>0.3</v>
      </c>
      <c r="H1212">
        <v>42.91</v>
      </c>
      <c r="I1212">
        <v>42.25</v>
      </c>
      <c r="J1212">
        <v>0.66</v>
      </c>
      <c r="K1212">
        <v>98.46</v>
      </c>
      <c r="L1212">
        <v>96.25</v>
      </c>
      <c r="M1212">
        <v>102.1</v>
      </c>
      <c r="N1212">
        <v>96.76</v>
      </c>
      <c r="O1212">
        <v>6.83</v>
      </c>
      <c r="P1212">
        <v>1765.56</v>
      </c>
      <c r="Q1212" s="42">
        <f>Table1[[#This Row],[Steam_Consumed_t]]/Table1[[#This Row],[Production_t]]</f>
        <v>0.15917035656024239</v>
      </c>
      <c r="R1212" s="37">
        <f>Table1[[#This Row],[Power_Consumed_kWh]]/Table1[[#This Row],[Production_t]]</f>
        <v>41.145653693777675</v>
      </c>
      <c r="S1212" t="str">
        <f>IF(Table1[[#This Row],[Quality_pct]]&lt;96,"Below Spec","Ok")</f>
        <v>Ok</v>
      </c>
      <c r="T1212" t="str">
        <f>IF(Table1[Steam_Consumed_t]&gt;$O$4383,"ABNORMAL","NORMAL")</f>
        <v>NORMAL</v>
      </c>
      <c r="U1212" t="str">
        <f>IF(Table1[Power_Consumed_kWh]&gt;$P$4383,"ABNORMAL","NORMAL")</f>
        <v>NORMAL</v>
      </c>
      <c r="V1212">
        <f>(Table1[[#This Row],[Target_Production_t]]/8)*Table1[[#This Row],[Downtime_hr]]</f>
        <v>1.6987499999999998</v>
      </c>
    </row>
    <row r="1213" spans="1:22" x14ac:dyDescent="0.25">
      <c r="A1213" s="1">
        <v>45758</v>
      </c>
      <c r="B1213" s="1" t="str">
        <f>TEXT(Table1[[#This Row],[Date]],"mm")</f>
        <v>04</v>
      </c>
      <c r="C1213" t="s">
        <v>21</v>
      </c>
      <c r="D1213" t="s">
        <v>18</v>
      </c>
      <c r="E1213">
        <v>39.119999999999997</v>
      </c>
      <c r="F1213">
        <v>7.74</v>
      </c>
      <c r="G1213">
        <v>0.26</v>
      </c>
      <c r="H1213">
        <v>38.56</v>
      </c>
      <c r="I1213">
        <v>37.880000000000003</v>
      </c>
      <c r="J1213">
        <v>0.68</v>
      </c>
      <c r="K1213">
        <v>98.24</v>
      </c>
      <c r="L1213">
        <v>96.75</v>
      </c>
      <c r="M1213">
        <v>94.44</v>
      </c>
      <c r="N1213">
        <v>89.76</v>
      </c>
      <c r="O1213">
        <v>55.36</v>
      </c>
      <c r="P1213">
        <v>4572.59</v>
      </c>
      <c r="Q1213" s="42">
        <f>Table1[[#This Row],[Steam_Consumed_t]]/Table1[[#This Row],[Production_t]]</f>
        <v>1.4356846473029046</v>
      </c>
      <c r="R1213" s="37">
        <f>Table1[[#This Row],[Power_Consumed_kWh]]/Table1[[#This Row],[Production_t]]</f>
        <v>118.58376556016597</v>
      </c>
      <c r="S1213" t="str">
        <f>IF(Table1[[#This Row],[Quality_pct]]&lt;96,"Below Spec","Ok")</f>
        <v>Ok</v>
      </c>
      <c r="T1213" t="str">
        <f>IF(Table1[Steam_Consumed_t]&gt;$O$4383,"ABNORMAL","NORMAL")</f>
        <v>ABNORMAL</v>
      </c>
      <c r="U1213" t="str">
        <f>IF(Table1[Power_Consumed_kWh]&gt;$P$4383,"ABNORMAL","NORMAL")</f>
        <v>ABNORMAL</v>
      </c>
      <c r="V1213">
        <f>(Table1[[#This Row],[Target_Production_t]]/8)*Table1[[#This Row],[Downtime_hr]]</f>
        <v>1.2713999999999999</v>
      </c>
    </row>
    <row r="1214" spans="1:22" x14ac:dyDescent="0.25">
      <c r="A1214" s="1">
        <v>45759</v>
      </c>
      <c r="B1214" s="1" t="str">
        <f>TEXT(Table1[[#This Row],[Date]],"mm")</f>
        <v>04</v>
      </c>
      <c r="C1214" t="s">
        <v>17</v>
      </c>
      <c r="D1214" t="s">
        <v>18</v>
      </c>
      <c r="E1214">
        <v>43.35</v>
      </c>
      <c r="F1214">
        <v>7</v>
      </c>
      <c r="G1214">
        <v>1</v>
      </c>
      <c r="H1214">
        <v>33.42</v>
      </c>
      <c r="I1214">
        <v>32.36</v>
      </c>
      <c r="J1214">
        <v>1.07</v>
      </c>
      <c r="K1214">
        <v>96.81</v>
      </c>
      <c r="L1214">
        <v>87.5</v>
      </c>
      <c r="M1214">
        <v>98.01</v>
      </c>
      <c r="N1214">
        <v>83.02</v>
      </c>
      <c r="O1214">
        <v>29.63</v>
      </c>
      <c r="P1214">
        <v>2815.68</v>
      </c>
      <c r="Q1214" s="42">
        <f>Table1[[#This Row],[Steam_Consumed_t]]/Table1[[#This Row],[Production_t]]</f>
        <v>0.8865948533812088</v>
      </c>
      <c r="R1214" s="37">
        <f>Table1[[#This Row],[Power_Consumed_kWh]]/Table1[[#This Row],[Production_t]]</f>
        <v>84.251346499102326</v>
      </c>
      <c r="S1214" t="str">
        <f>IF(Table1[[#This Row],[Quality_pct]]&lt;96,"Below Spec","Ok")</f>
        <v>Ok</v>
      </c>
      <c r="T1214" t="str">
        <f>IF(Table1[Steam_Consumed_t]&gt;$O$4383,"ABNORMAL","NORMAL")</f>
        <v>NORMAL</v>
      </c>
      <c r="U1214" t="str">
        <f>IF(Table1[Power_Consumed_kWh]&gt;$P$4383,"ABNORMAL","NORMAL")</f>
        <v>NORMAL</v>
      </c>
      <c r="V1214">
        <f>(Table1[[#This Row],[Target_Production_t]]/8)*Table1[[#This Row],[Downtime_hr]]</f>
        <v>5.4187500000000002</v>
      </c>
    </row>
    <row r="1215" spans="1:22" x14ac:dyDescent="0.25">
      <c r="A1215" s="1">
        <v>45759</v>
      </c>
      <c r="B1215" s="1" t="str">
        <f>TEXT(Table1[[#This Row],[Date]],"mm")</f>
        <v>04</v>
      </c>
      <c r="C1215" t="s">
        <v>22</v>
      </c>
      <c r="D1215" t="s">
        <v>20</v>
      </c>
      <c r="E1215">
        <v>35.49</v>
      </c>
      <c r="F1215">
        <v>7.03</v>
      </c>
      <c r="G1215">
        <v>0.97</v>
      </c>
      <c r="H1215">
        <v>30.02</v>
      </c>
      <c r="I1215">
        <v>27.9</v>
      </c>
      <c r="J1215">
        <v>2.11</v>
      </c>
      <c r="K1215">
        <v>92.96</v>
      </c>
      <c r="L1215">
        <v>87.88</v>
      </c>
      <c r="M1215">
        <v>93.29</v>
      </c>
      <c r="N1215">
        <v>76.209999999999994</v>
      </c>
      <c r="O1215">
        <v>33.369999999999997</v>
      </c>
      <c r="P1215">
        <v>2905.21</v>
      </c>
      <c r="Q1215" s="42">
        <f>Table1[[#This Row],[Steam_Consumed_t]]/Table1[[#This Row],[Production_t]]</f>
        <v>1.1115922718187874</v>
      </c>
      <c r="R1215" s="37">
        <f>Table1[[#This Row],[Power_Consumed_kWh]]/Table1[[#This Row],[Production_t]]</f>
        <v>96.775816122584942</v>
      </c>
      <c r="S1215" t="str">
        <f>IF(Table1[[#This Row],[Quality_pct]]&lt;96,"Below Spec","Ok")</f>
        <v>Below Spec</v>
      </c>
      <c r="T1215" t="str">
        <f>IF(Table1[Steam_Consumed_t]&gt;$O$4383,"ABNORMAL","NORMAL")</f>
        <v>NORMAL</v>
      </c>
      <c r="U1215" t="str">
        <f>IF(Table1[Power_Consumed_kWh]&gt;$P$4383,"ABNORMAL","NORMAL")</f>
        <v>NORMAL</v>
      </c>
      <c r="V1215">
        <f>(Table1[[#This Row],[Target_Production_t]]/8)*Table1[[#This Row],[Downtime_hr]]</f>
        <v>4.3031625</v>
      </c>
    </row>
    <row r="1216" spans="1:22" x14ac:dyDescent="0.25">
      <c r="A1216" s="1">
        <v>45759</v>
      </c>
      <c r="B1216" s="1" t="str">
        <f>TEXT(Table1[[#This Row],[Date]],"mm")</f>
        <v>04</v>
      </c>
      <c r="C1216" t="s">
        <v>17</v>
      </c>
      <c r="D1216" t="s">
        <v>20</v>
      </c>
      <c r="E1216">
        <v>41.4</v>
      </c>
      <c r="F1216">
        <v>7.23</v>
      </c>
      <c r="G1216">
        <v>0.77</v>
      </c>
      <c r="H1216">
        <v>36.5</v>
      </c>
      <c r="I1216">
        <v>35.880000000000003</v>
      </c>
      <c r="J1216">
        <v>0.61</v>
      </c>
      <c r="K1216">
        <v>98.32</v>
      </c>
      <c r="L1216">
        <v>90.38</v>
      </c>
      <c r="M1216">
        <v>89.46</v>
      </c>
      <c r="N1216">
        <v>79.489999999999995</v>
      </c>
      <c r="O1216">
        <v>33.21</v>
      </c>
      <c r="P1216">
        <v>3080.35</v>
      </c>
      <c r="Q1216" s="42">
        <f>Table1[[#This Row],[Steam_Consumed_t]]/Table1[[#This Row],[Production_t]]</f>
        <v>0.90986301369863021</v>
      </c>
      <c r="R1216" s="37">
        <f>Table1[[#This Row],[Power_Consumed_kWh]]/Table1[[#This Row],[Production_t]]</f>
        <v>84.393150684931499</v>
      </c>
      <c r="S1216" t="str">
        <f>IF(Table1[[#This Row],[Quality_pct]]&lt;96,"Below Spec","Ok")</f>
        <v>Ok</v>
      </c>
      <c r="T1216" t="str">
        <f>IF(Table1[Steam_Consumed_t]&gt;$O$4383,"ABNORMAL","NORMAL")</f>
        <v>NORMAL</v>
      </c>
      <c r="U1216" t="str">
        <f>IF(Table1[Power_Consumed_kWh]&gt;$P$4383,"ABNORMAL","NORMAL")</f>
        <v>NORMAL</v>
      </c>
      <c r="V1216">
        <f>(Table1[[#This Row],[Target_Production_t]]/8)*Table1[[#This Row],[Downtime_hr]]</f>
        <v>3.98475</v>
      </c>
    </row>
    <row r="1217" spans="1:22" x14ac:dyDescent="0.25">
      <c r="A1217" s="1">
        <v>45759</v>
      </c>
      <c r="B1217" s="1" t="str">
        <f>TEXT(Table1[[#This Row],[Date]],"mm")</f>
        <v>04</v>
      </c>
      <c r="C1217" t="s">
        <v>23</v>
      </c>
      <c r="D1217" t="s">
        <v>19</v>
      </c>
      <c r="E1217">
        <v>44.73</v>
      </c>
      <c r="F1217">
        <v>7.43</v>
      </c>
      <c r="G1217">
        <v>0.56999999999999995</v>
      </c>
      <c r="H1217">
        <v>38.08</v>
      </c>
      <c r="I1217">
        <v>37.72</v>
      </c>
      <c r="J1217">
        <v>0.36</v>
      </c>
      <c r="K1217">
        <v>99.05</v>
      </c>
      <c r="L1217">
        <v>92.88</v>
      </c>
      <c r="M1217">
        <v>99.22</v>
      </c>
      <c r="N1217">
        <v>91.27</v>
      </c>
      <c r="O1217">
        <v>5.12</v>
      </c>
      <c r="P1217">
        <v>1517.24</v>
      </c>
      <c r="Q1217" s="42">
        <f>Table1[[#This Row],[Steam_Consumed_t]]/Table1[[#This Row],[Production_t]]</f>
        <v>0.13445378151260506</v>
      </c>
      <c r="R1217" s="37">
        <f>Table1[[#This Row],[Power_Consumed_kWh]]/Table1[[#This Row],[Production_t]]</f>
        <v>39.843487394957982</v>
      </c>
      <c r="S1217" t="str">
        <f>IF(Table1[[#This Row],[Quality_pct]]&lt;96,"Below Spec","Ok")</f>
        <v>Ok</v>
      </c>
      <c r="T1217" t="str">
        <f>IF(Table1[Steam_Consumed_t]&gt;$O$4383,"ABNORMAL","NORMAL")</f>
        <v>NORMAL</v>
      </c>
      <c r="U1217" t="str">
        <f>IF(Table1[Power_Consumed_kWh]&gt;$P$4383,"ABNORMAL","NORMAL")</f>
        <v>NORMAL</v>
      </c>
      <c r="V1217">
        <f>(Table1[[#This Row],[Target_Production_t]]/8)*Table1[[#This Row],[Downtime_hr]]</f>
        <v>3.1870124999999994</v>
      </c>
    </row>
    <row r="1218" spans="1:22" x14ac:dyDescent="0.25">
      <c r="A1218" s="1">
        <v>45759</v>
      </c>
      <c r="B1218" s="1" t="str">
        <f>TEXT(Table1[[#This Row],[Date]],"mm")</f>
        <v>04</v>
      </c>
      <c r="C1218" t="s">
        <v>21</v>
      </c>
      <c r="D1218" t="s">
        <v>20</v>
      </c>
      <c r="E1218">
        <v>37.46</v>
      </c>
      <c r="F1218">
        <v>7.5</v>
      </c>
      <c r="G1218">
        <v>0.5</v>
      </c>
      <c r="H1218">
        <v>32.630000000000003</v>
      </c>
      <c r="I1218">
        <v>32.35</v>
      </c>
      <c r="J1218">
        <v>0.28000000000000003</v>
      </c>
      <c r="K1218">
        <v>99.15</v>
      </c>
      <c r="L1218">
        <v>93.75</v>
      </c>
      <c r="M1218">
        <v>95.29</v>
      </c>
      <c r="N1218">
        <v>88.57</v>
      </c>
      <c r="O1218">
        <v>45.64</v>
      </c>
      <c r="P1218">
        <v>3967.86</v>
      </c>
      <c r="Q1218" s="42">
        <f>Table1[[#This Row],[Steam_Consumed_t]]/Table1[[#This Row],[Production_t]]</f>
        <v>1.3987128409439165</v>
      </c>
      <c r="R1218" s="37">
        <f>Table1[[#This Row],[Power_Consumed_kWh]]/Table1[[#This Row],[Production_t]]</f>
        <v>121.601593625498</v>
      </c>
      <c r="S1218" t="str">
        <f>IF(Table1[[#This Row],[Quality_pct]]&lt;96,"Below Spec","Ok")</f>
        <v>Ok</v>
      </c>
      <c r="T1218" t="str">
        <f>IF(Table1[Steam_Consumed_t]&gt;$O$4383,"ABNORMAL","NORMAL")</f>
        <v>NORMAL</v>
      </c>
      <c r="U1218" t="str">
        <f>IF(Table1[Power_Consumed_kWh]&gt;$P$4383,"ABNORMAL","NORMAL")</f>
        <v>NORMAL</v>
      </c>
      <c r="V1218">
        <f>(Table1[[#This Row],[Target_Production_t]]/8)*Table1[[#This Row],[Downtime_hr]]</f>
        <v>2.3412500000000001</v>
      </c>
    </row>
    <row r="1219" spans="1:22" x14ac:dyDescent="0.25">
      <c r="A1219" s="1">
        <v>45759</v>
      </c>
      <c r="B1219" s="1" t="str">
        <f>TEXT(Table1[[#This Row],[Date]],"mm")</f>
        <v>04</v>
      </c>
      <c r="C1219" t="s">
        <v>17</v>
      </c>
      <c r="D1219" t="s">
        <v>19</v>
      </c>
      <c r="E1219">
        <v>42.7</v>
      </c>
      <c r="F1219">
        <v>7.59</v>
      </c>
      <c r="G1219">
        <v>0.41</v>
      </c>
      <c r="H1219">
        <v>36.36</v>
      </c>
      <c r="I1219">
        <v>35.700000000000003</v>
      </c>
      <c r="J1219">
        <v>0.66</v>
      </c>
      <c r="K1219">
        <v>98.19</v>
      </c>
      <c r="L1219">
        <v>94.88</v>
      </c>
      <c r="M1219">
        <v>94.15</v>
      </c>
      <c r="N1219">
        <v>87.71</v>
      </c>
      <c r="O1219">
        <v>31.22</v>
      </c>
      <c r="P1219">
        <v>3062.81</v>
      </c>
      <c r="Q1219" s="42">
        <f>Table1[[#This Row],[Steam_Consumed_t]]/Table1[[#This Row],[Production_t]]</f>
        <v>0.85863586358635857</v>
      </c>
      <c r="R1219" s="37">
        <f>Table1[[#This Row],[Power_Consumed_kWh]]/Table1[[#This Row],[Production_t]]</f>
        <v>84.235698569856979</v>
      </c>
      <c r="S1219" t="str">
        <f>IF(Table1[[#This Row],[Quality_pct]]&lt;96,"Below Spec","Ok")</f>
        <v>Ok</v>
      </c>
      <c r="T1219" t="str">
        <f>IF(Table1[Steam_Consumed_t]&gt;$O$4383,"ABNORMAL","NORMAL")</f>
        <v>NORMAL</v>
      </c>
      <c r="U1219" t="str">
        <f>IF(Table1[Power_Consumed_kWh]&gt;$P$4383,"ABNORMAL","NORMAL")</f>
        <v>NORMAL</v>
      </c>
      <c r="V1219">
        <f>(Table1[[#This Row],[Target_Production_t]]/8)*Table1[[#This Row],[Downtime_hr]]</f>
        <v>2.1883750000000002</v>
      </c>
    </row>
    <row r="1220" spans="1:22" x14ac:dyDescent="0.25">
      <c r="A1220" s="1">
        <v>45759</v>
      </c>
      <c r="B1220" s="1" t="str">
        <f>TEXT(Table1[[#This Row],[Date]],"mm")</f>
        <v>04</v>
      </c>
      <c r="C1220" t="s">
        <v>21</v>
      </c>
      <c r="D1220" t="s">
        <v>19</v>
      </c>
      <c r="E1220">
        <v>38.630000000000003</v>
      </c>
      <c r="F1220">
        <v>7.73</v>
      </c>
      <c r="G1220">
        <v>0.27</v>
      </c>
      <c r="H1220">
        <v>36.4</v>
      </c>
      <c r="I1220">
        <v>35.97</v>
      </c>
      <c r="J1220">
        <v>0.43</v>
      </c>
      <c r="K1220">
        <v>98.82</v>
      </c>
      <c r="L1220">
        <v>96.62</v>
      </c>
      <c r="M1220">
        <v>94.78</v>
      </c>
      <c r="N1220">
        <v>90.5</v>
      </c>
      <c r="O1220">
        <v>52.79</v>
      </c>
      <c r="P1220">
        <v>4478.1000000000004</v>
      </c>
      <c r="Q1220" s="42">
        <f>Table1[[#This Row],[Steam_Consumed_t]]/Table1[[#This Row],[Production_t]]</f>
        <v>1.4502747252747252</v>
      </c>
      <c r="R1220" s="37">
        <f>Table1[[#This Row],[Power_Consumed_kWh]]/Table1[[#This Row],[Production_t]]</f>
        <v>123.02472527472528</v>
      </c>
      <c r="S1220" t="str">
        <f>IF(Table1[[#This Row],[Quality_pct]]&lt;96,"Below Spec","Ok")</f>
        <v>Ok</v>
      </c>
      <c r="T1220" t="str">
        <f>IF(Table1[Steam_Consumed_t]&gt;$O$4383,"ABNORMAL","NORMAL")</f>
        <v>ABNORMAL</v>
      </c>
      <c r="U1220" t="str">
        <f>IF(Table1[Power_Consumed_kWh]&gt;$P$4383,"ABNORMAL","NORMAL")</f>
        <v>ABNORMAL</v>
      </c>
      <c r="V1220">
        <f>(Table1[[#This Row],[Target_Production_t]]/8)*Table1[[#This Row],[Downtime_hr]]</f>
        <v>1.3037625000000002</v>
      </c>
    </row>
    <row r="1221" spans="1:22" x14ac:dyDescent="0.25">
      <c r="A1221" s="1">
        <v>45759</v>
      </c>
      <c r="B1221" s="1" t="str">
        <f>TEXT(Table1[[#This Row],[Date]],"mm")</f>
        <v>04</v>
      </c>
      <c r="C1221" t="s">
        <v>22</v>
      </c>
      <c r="D1221" t="s">
        <v>18</v>
      </c>
      <c r="E1221">
        <v>37.159999999999997</v>
      </c>
      <c r="F1221">
        <v>7.75</v>
      </c>
      <c r="G1221">
        <v>0.25</v>
      </c>
      <c r="H1221">
        <v>36.159999999999997</v>
      </c>
      <c r="I1221">
        <v>34.950000000000003</v>
      </c>
      <c r="J1221">
        <v>1.21</v>
      </c>
      <c r="K1221">
        <v>96.65</v>
      </c>
      <c r="L1221">
        <v>96.88</v>
      </c>
      <c r="M1221">
        <v>94.29</v>
      </c>
      <c r="N1221">
        <v>88.29</v>
      </c>
      <c r="O1221">
        <v>38.33</v>
      </c>
      <c r="P1221">
        <v>3460.54</v>
      </c>
      <c r="Q1221" s="42">
        <f>Table1[[#This Row],[Steam_Consumed_t]]/Table1[[#This Row],[Production_t]]</f>
        <v>1.0600110619469028</v>
      </c>
      <c r="R1221" s="37">
        <f>Table1[[#This Row],[Power_Consumed_kWh]]/Table1[[#This Row],[Production_t]]</f>
        <v>95.700774336283189</v>
      </c>
      <c r="S1221" t="str">
        <f>IF(Table1[[#This Row],[Quality_pct]]&lt;96,"Below Spec","Ok")</f>
        <v>Ok</v>
      </c>
      <c r="T1221" t="str">
        <f>IF(Table1[Steam_Consumed_t]&gt;$O$4383,"ABNORMAL","NORMAL")</f>
        <v>NORMAL</v>
      </c>
      <c r="U1221" t="str">
        <f>IF(Table1[Power_Consumed_kWh]&gt;$P$4383,"ABNORMAL","NORMAL")</f>
        <v>NORMAL</v>
      </c>
      <c r="V1221">
        <f>(Table1[[#This Row],[Target_Production_t]]/8)*Table1[[#This Row],[Downtime_hr]]</f>
        <v>1.1612499999999999</v>
      </c>
    </row>
    <row r="1222" spans="1:22" x14ac:dyDescent="0.25">
      <c r="A1222" s="1">
        <v>45759</v>
      </c>
      <c r="B1222" s="1" t="str">
        <f>TEXT(Table1[[#This Row],[Date]],"mm")</f>
        <v>04</v>
      </c>
      <c r="C1222" t="s">
        <v>23</v>
      </c>
      <c r="D1222" t="s">
        <v>18</v>
      </c>
      <c r="E1222">
        <v>45.42</v>
      </c>
      <c r="F1222">
        <v>7.75</v>
      </c>
      <c r="G1222">
        <v>0.25</v>
      </c>
      <c r="H1222">
        <v>39.75</v>
      </c>
      <c r="I1222">
        <v>39.75</v>
      </c>
      <c r="J1222">
        <v>0</v>
      </c>
      <c r="K1222">
        <v>100</v>
      </c>
      <c r="L1222">
        <v>96.88</v>
      </c>
      <c r="M1222">
        <v>97.42</v>
      </c>
      <c r="N1222">
        <v>94.37</v>
      </c>
      <c r="O1222">
        <v>5.88</v>
      </c>
      <c r="P1222">
        <v>1770.56</v>
      </c>
      <c r="Q1222" s="42">
        <f>Table1[[#This Row],[Steam_Consumed_t]]/Table1[[#This Row],[Production_t]]</f>
        <v>0.14792452830188679</v>
      </c>
      <c r="R1222" s="37">
        <f>Table1[[#This Row],[Power_Consumed_kWh]]/Table1[[#This Row],[Production_t]]</f>
        <v>44.542389937106918</v>
      </c>
      <c r="S1222" t="str">
        <f>IF(Table1[[#This Row],[Quality_pct]]&lt;96,"Below Spec","Ok")</f>
        <v>Ok</v>
      </c>
      <c r="T1222" t="str">
        <f>IF(Table1[Steam_Consumed_t]&gt;$O$4383,"ABNORMAL","NORMAL")</f>
        <v>NORMAL</v>
      </c>
      <c r="U1222" t="str">
        <f>IF(Table1[Power_Consumed_kWh]&gt;$P$4383,"ABNORMAL","NORMAL")</f>
        <v>NORMAL</v>
      </c>
      <c r="V1222">
        <f>(Table1[[#This Row],[Target_Production_t]]/8)*Table1[[#This Row],[Downtime_hr]]</f>
        <v>1.4193750000000001</v>
      </c>
    </row>
    <row r="1223" spans="1:22" x14ac:dyDescent="0.25">
      <c r="A1223" s="1">
        <v>45759</v>
      </c>
      <c r="B1223" s="1" t="str">
        <f>TEXT(Table1[[#This Row],[Date]],"mm")</f>
        <v>04</v>
      </c>
      <c r="C1223" t="s">
        <v>23</v>
      </c>
      <c r="D1223" t="s">
        <v>20</v>
      </c>
      <c r="E1223">
        <v>43.37</v>
      </c>
      <c r="F1223">
        <v>7.75</v>
      </c>
      <c r="G1223">
        <v>0.25</v>
      </c>
      <c r="H1223">
        <v>39.93</v>
      </c>
      <c r="I1223">
        <v>39.369999999999997</v>
      </c>
      <c r="J1223">
        <v>0.56000000000000005</v>
      </c>
      <c r="K1223">
        <v>98.59</v>
      </c>
      <c r="L1223">
        <v>96.88</v>
      </c>
      <c r="M1223">
        <v>93.08</v>
      </c>
      <c r="N1223">
        <v>88.9</v>
      </c>
      <c r="O1223">
        <v>5.31</v>
      </c>
      <c r="P1223">
        <v>1652.67</v>
      </c>
      <c r="Q1223" s="42">
        <f>Table1[[#This Row],[Steam_Consumed_t]]/Table1[[#This Row],[Production_t]]</f>
        <v>0.13298271975957926</v>
      </c>
      <c r="R1223" s="37">
        <f>Table1[[#This Row],[Power_Consumed_kWh]]/Table1[[#This Row],[Production_t]]</f>
        <v>41.389181066867017</v>
      </c>
      <c r="S1223" t="str">
        <f>IF(Table1[[#This Row],[Quality_pct]]&lt;96,"Below Spec","Ok")</f>
        <v>Ok</v>
      </c>
      <c r="T1223" t="str">
        <f>IF(Table1[Steam_Consumed_t]&gt;$O$4383,"ABNORMAL","NORMAL")</f>
        <v>NORMAL</v>
      </c>
      <c r="U1223" t="str">
        <f>IF(Table1[Power_Consumed_kWh]&gt;$P$4383,"ABNORMAL","NORMAL")</f>
        <v>NORMAL</v>
      </c>
      <c r="V1223">
        <f>(Table1[[#This Row],[Target_Production_t]]/8)*Table1[[#This Row],[Downtime_hr]]</f>
        <v>1.3553124999999999</v>
      </c>
    </row>
    <row r="1224" spans="1:22" x14ac:dyDescent="0.25">
      <c r="A1224" s="1">
        <v>45759</v>
      </c>
      <c r="B1224" s="1" t="str">
        <f>TEXT(Table1[[#This Row],[Date]],"mm")</f>
        <v>04</v>
      </c>
      <c r="C1224" t="s">
        <v>21</v>
      </c>
      <c r="D1224" t="s">
        <v>18</v>
      </c>
      <c r="E1224">
        <v>39.22</v>
      </c>
      <c r="F1224">
        <v>7.82</v>
      </c>
      <c r="G1224">
        <v>0.18</v>
      </c>
      <c r="H1224">
        <v>36.86</v>
      </c>
      <c r="I1224">
        <v>36.36</v>
      </c>
      <c r="J1224">
        <v>0.49</v>
      </c>
      <c r="K1224">
        <v>98.66</v>
      </c>
      <c r="L1224">
        <v>97.75</v>
      </c>
      <c r="M1224">
        <v>94.72</v>
      </c>
      <c r="N1224">
        <v>91.35</v>
      </c>
      <c r="O1224">
        <v>55.39</v>
      </c>
      <c r="P1224">
        <v>4309.91</v>
      </c>
      <c r="Q1224" s="42">
        <f>Table1[[#This Row],[Steam_Consumed_t]]/Table1[[#This Row],[Production_t]]</f>
        <v>1.5027129679869777</v>
      </c>
      <c r="R1224" s="37">
        <f>Table1[[#This Row],[Power_Consumed_kWh]]/Table1[[#This Row],[Production_t]]</f>
        <v>116.92647856755291</v>
      </c>
      <c r="S1224" t="str">
        <f>IF(Table1[[#This Row],[Quality_pct]]&lt;96,"Below Spec","Ok")</f>
        <v>Ok</v>
      </c>
      <c r="T1224" t="str">
        <f>IF(Table1[Steam_Consumed_t]&gt;$O$4383,"ABNORMAL","NORMAL")</f>
        <v>ABNORMAL</v>
      </c>
      <c r="U1224" t="str">
        <f>IF(Table1[Power_Consumed_kWh]&gt;$P$4383,"ABNORMAL","NORMAL")</f>
        <v>ABNORMAL</v>
      </c>
      <c r="V1224">
        <f>(Table1[[#This Row],[Target_Production_t]]/8)*Table1[[#This Row],[Downtime_hr]]</f>
        <v>0.88244999999999996</v>
      </c>
    </row>
    <row r="1225" spans="1:22" x14ac:dyDescent="0.25">
      <c r="A1225" s="1">
        <v>45759</v>
      </c>
      <c r="B1225" s="1" t="str">
        <f>TEXT(Table1[[#This Row],[Date]],"mm")</f>
        <v>04</v>
      </c>
      <c r="C1225" t="s">
        <v>22</v>
      </c>
      <c r="D1225" t="s">
        <v>19</v>
      </c>
      <c r="E1225">
        <v>36.6</v>
      </c>
      <c r="F1225">
        <v>7.87</v>
      </c>
      <c r="G1225">
        <v>0.13</v>
      </c>
      <c r="H1225">
        <v>34.28</v>
      </c>
      <c r="I1225">
        <v>33.24</v>
      </c>
      <c r="J1225">
        <v>1.05</v>
      </c>
      <c r="K1225">
        <v>96.95</v>
      </c>
      <c r="L1225">
        <v>98.38</v>
      </c>
      <c r="M1225">
        <v>93.81</v>
      </c>
      <c r="N1225">
        <v>89.47</v>
      </c>
      <c r="O1225">
        <v>36.71</v>
      </c>
      <c r="P1225">
        <v>3307.32</v>
      </c>
      <c r="Q1225" s="42">
        <f>Table1[[#This Row],[Steam_Consumed_t]]/Table1[[#This Row],[Production_t]]</f>
        <v>1.0708868144690782</v>
      </c>
      <c r="R1225" s="37">
        <f>Table1[[#This Row],[Power_Consumed_kWh]]/Table1[[#This Row],[Production_t]]</f>
        <v>96.479579929988333</v>
      </c>
      <c r="S1225" t="str">
        <f>IF(Table1[[#This Row],[Quality_pct]]&lt;96,"Below Spec","Ok")</f>
        <v>Ok</v>
      </c>
      <c r="T1225" t="str">
        <f>IF(Table1[Steam_Consumed_t]&gt;$O$4383,"ABNORMAL","NORMAL")</f>
        <v>NORMAL</v>
      </c>
      <c r="U1225" t="str">
        <f>IF(Table1[Power_Consumed_kWh]&gt;$P$4383,"ABNORMAL","NORMAL")</f>
        <v>NORMAL</v>
      </c>
      <c r="V1225">
        <f>(Table1[[#This Row],[Target_Production_t]]/8)*Table1[[#This Row],[Downtime_hr]]</f>
        <v>0.59475</v>
      </c>
    </row>
    <row r="1226" spans="1:22" x14ac:dyDescent="0.25">
      <c r="A1226" s="1">
        <v>45760</v>
      </c>
      <c r="B1226" s="1" t="str">
        <f>TEXT(Table1[[#This Row],[Date]],"mm")</f>
        <v>04</v>
      </c>
      <c r="C1226" t="s">
        <v>22</v>
      </c>
      <c r="D1226" t="s">
        <v>20</v>
      </c>
      <c r="E1226">
        <v>33.630000000000003</v>
      </c>
      <c r="F1226">
        <v>5.78</v>
      </c>
      <c r="G1226">
        <v>2.2200000000000002</v>
      </c>
      <c r="H1226">
        <v>23.95</v>
      </c>
      <c r="I1226">
        <v>23.04</v>
      </c>
      <c r="J1226">
        <v>0.91</v>
      </c>
      <c r="K1226">
        <v>96.19</v>
      </c>
      <c r="L1226">
        <v>72.25</v>
      </c>
      <c r="M1226">
        <v>86.96</v>
      </c>
      <c r="N1226">
        <v>60.44</v>
      </c>
      <c r="O1226">
        <v>25.92</v>
      </c>
      <c r="P1226">
        <v>2308.1999999999998</v>
      </c>
      <c r="Q1226" s="42">
        <f>Table1[[#This Row],[Steam_Consumed_t]]/Table1[[#This Row],[Production_t]]</f>
        <v>1.0822546972860125</v>
      </c>
      <c r="R1226" s="37">
        <f>Table1[[#This Row],[Power_Consumed_kWh]]/Table1[[#This Row],[Production_t]]</f>
        <v>96.375782881002081</v>
      </c>
      <c r="S1226" t="str">
        <f>IF(Table1[[#This Row],[Quality_pct]]&lt;96,"Below Spec","Ok")</f>
        <v>Ok</v>
      </c>
      <c r="T1226" t="str">
        <f>IF(Table1[Steam_Consumed_t]&gt;$O$4383,"ABNORMAL","NORMAL")</f>
        <v>NORMAL</v>
      </c>
      <c r="U1226" t="str">
        <f>IF(Table1[Power_Consumed_kWh]&gt;$P$4383,"ABNORMAL","NORMAL")</f>
        <v>NORMAL</v>
      </c>
      <c r="V1226">
        <f>(Table1[[#This Row],[Target_Production_t]]/8)*Table1[[#This Row],[Downtime_hr]]</f>
        <v>9.3323250000000009</v>
      </c>
    </row>
    <row r="1227" spans="1:22" x14ac:dyDescent="0.25">
      <c r="A1227" s="1">
        <v>45760</v>
      </c>
      <c r="B1227" s="1" t="str">
        <f>TEXT(Table1[[#This Row],[Date]],"mm")</f>
        <v>04</v>
      </c>
      <c r="C1227" t="s">
        <v>17</v>
      </c>
      <c r="D1227" t="s">
        <v>20</v>
      </c>
      <c r="E1227">
        <v>39.24</v>
      </c>
      <c r="F1227">
        <v>7.31</v>
      </c>
      <c r="G1227">
        <v>0.69</v>
      </c>
      <c r="H1227">
        <v>33.520000000000003</v>
      </c>
      <c r="I1227">
        <v>32.53</v>
      </c>
      <c r="J1227">
        <v>0.99</v>
      </c>
      <c r="K1227">
        <v>97.06</v>
      </c>
      <c r="L1227">
        <v>91.38</v>
      </c>
      <c r="M1227">
        <v>94.2</v>
      </c>
      <c r="N1227">
        <v>83.55</v>
      </c>
      <c r="O1227">
        <v>26.58</v>
      </c>
      <c r="P1227">
        <v>2623.31</v>
      </c>
      <c r="Q1227" s="42">
        <f>Table1[[#This Row],[Steam_Consumed_t]]/Table1[[#This Row],[Production_t]]</f>
        <v>0.79295942720763712</v>
      </c>
      <c r="R1227" s="37">
        <f>Table1[[#This Row],[Power_Consumed_kWh]]/Table1[[#This Row],[Production_t]]</f>
        <v>78.261038186157506</v>
      </c>
      <c r="S1227" t="str">
        <f>IF(Table1[[#This Row],[Quality_pct]]&lt;96,"Below Spec","Ok")</f>
        <v>Ok</v>
      </c>
      <c r="T1227" t="str">
        <f>IF(Table1[Steam_Consumed_t]&gt;$O$4383,"ABNORMAL","NORMAL")</f>
        <v>NORMAL</v>
      </c>
      <c r="U1227" t="str">
        <f>IF(Table1[Power_Consumed_kWh]&gt;$P$4383,"ABNORMAL","NORMAL")</f>
        <v>NORMAL</v>
      </c>
      <c r="V1227">
        <f>(Table1[[#This Row],[Target_Production_t]]/8)*Table1[[#This Row],[Downtime_hr]]</f>
        <v>3.3844499999999997</v>
      </c>
    </row>
    <row r="1228" spans="1:22" x14ac:dyDescent="0.25">
      <c r="A1228" s="1">
        <v>45760</v>
      </c>
      <c r="B1228" s="1" t="str">
        <f>TEXT(Table1[[#This Row],[Date]],"mm")</f>
        <v>04</v>
      </c>
      <c r="C1228" t="s">
        <v>22</v>
      </c>
      <c r="D1228" t="s">
        <v>18</v>
      </c>
      <c r="E1228">
        <v>35.22</v>
      </c>
      <c r="F1228">
        <v>7.45</v>
      </c>
      <c r="G1228">
        <v>0.55000000000000004</v>
      </c>
      <c r="H1228">
        <v>28.62</v>
      </c>
      <c r="I1228">
        <v>26.61</v>
      </c>
      <c r="J1228">
        <v>2.0099999999999998</v>
      </c>
      <c r="K1228">
        <v>92.98</v>
      </c>
      <c r="L1228">
        <v>93.12</v>
      </c>
      <c r="M1228">
        <v>96.38</v>
      </c>
      <c r="N1228">
        <v>83.46</v>
      </c>
      <c r="O1228">
        <v>31.26</v>
      </c>
      <c r="P1228">
        <v>2782.84</v>
      </c>
      <c r="Q1228" s="42">
        <f>Table1[[#This Row],[Steam_Consumed_t]]/Table1[[#This Row],[Production_t]]</f>
        <v>1.0922431865828093</v>
      </c>
      <c r="R1228" s="37">
        <f>Table1[[#This Row],[Power_Consumed_kWh]]/Table1[[#This Row],[Production_t]]</f>
        <v>97.234102026554865</v>
      </c>
      <c r="S1228" t="str">
        <f>IF(Table1[[#This Row],[Quality_pct]]&lt;96,"Below Spec","Ok")</f>
        <v>Below Spec</v>
      </c>
      <c r="T1228" t="str">
        <f>IF(Table1[Steam_Consumed_t]&gt;$O$4383,"ABNORMAL","NORMAL")</f>
        <v>NORMAL</v>
      </c>
      <c r="U1228" t="str">
        <f>IF(Table1[Power_Consumed_kWh]&gt;$P$4383,"ABNORMAL","NORMAL")</f>
        <v>NORMAL</v>
      </c>
      <c r="V1228">
        <f>(Table1[[#This Row],[Target_Production_t]]/8)*Table1[[#This Row],[Downtime_hr]]</f>
        <v>2.4213750000000003</v>
      </c>
    </row>
    <row r="1229" spans="1:22" x14ac:dyDescent="0.25">
      <c r="A1229" s="1">
        <v>45760</v>
      </c>
      <c r="B1229" s="1" t="str">
        <f>TEXT(Table1[[#This Row],[Date]],"mm")</f>
        <v>04</v>
      </c>
      <c r="C1229" t="s">
        <v>17</v>
      </c>
      <c r="D1229" t="s">
        <v>19</v>
      </c>
      <c r="E1229">
        <v>40.47</v>
      </c>
      <c r="F1229">
        <v>7.46</v>
      </c>
      <c r="G1229">
        <v>0.54</v>
      </c>
      <c r="H1229">
        <v>37.03</v>
      </c>
      <c r="I1229">
        <v>36.58</v>
      </c>
      <c r="J1229">
        <v>0.44</v>
      </c>
      <c r="K1229">
        <v>98.8</v>
      </c>
      <c r="L1229">
        <v>93.25</v>
      </c>
      <c r="M1229">
        <v>96.67</v>
      </c>
      <c r="N1229">
        <v>89.06</v>
      </c>
      <c r="O1229">
        <v>30.57</v>
      </c>
      <c r="P1229">
        <v>3081.3</v>
      </c>
      <c r="Q1229" s="42">
        <f>Table1[[#This Row],[Steam_Consumed_t]]/Table1[[#This Row],[Production_t]]</f>
        <v>0.82554685390224136</v>
      </c>
      <c r="R1229" s="37">
        <f>Table1[[#This Row],[Power_Consumed_kWh]]/Table1[[#This Row],[Production_t]]</f>
        <v>83.210910072913862</v>
      </c>
      <c r="S1229" t="str">
        <f>IF(Table1[[#This Row],[Quality_pct]]&lt;96,"Below Spec","Ok")</f>
        <v>Ok</v>
      </c>
      <c r="T1229" t="str">
        <f>IF(Table1[Steam_Consumed_t]&gt;$O$4383,"ABNORMAL","NORMAL")</f>
        <v>NORMAL</v>
      </c>
      <c r="U1229" t="str">
        <f>IF(Table1[Power_Consumed_kWh]&gt;$P$4383,"ABNORMAL","NORMAL")</f>
        <v>NORMAL</v>
      </c>
      <c r="V1229">
        <f>(Table1[[#This Row],[Target_Production_t]]/8)*Table1[[#This Row],[Downtime_hr]]</f>
        <v>2.731725</v>
      </c>
    </row>
    <row r="1230" spans="1:22" x14ac:dyDescent="0.25">
      <c r="A1230" s="1">
        <v>45760</v>
      </c>
      <c r="B1230" s="1" t="str">
        <f>TEXT(Table1[[#This Row],[Date]],"mm")</f>
        <v>04</v>
      </c>
      <c r="C1230" t="s">
        <v>21</v>
      </c>
      <c r="D1230" t="s">
        <v>19</v>
      </c>
      <c r="E1230">
        <v>36.61</v>
      </c>
      <c r="F1230">
        <v>7.5</v>
      </c>
      <c r="G1230">
        <v>0.5</v>
      </c>
      <c r="H1230">
        <v>34.75</v>
      </c>
      <c r="I1230">
        <v>34.29</v>
      </c>
      <c r="J1230">
        <v>0.46</v>
      </c>
      <c r="K1230">
        <v>98.67</v>
      </c>
      <c r="L1230">
        <v>93.75</v>
      </c>
      <c r="M1230">
        <v>98.4</v>
      </c>
      <c r="N1230">
        <v>91.02</v>
      </c>
      <c r="O1230">
        <v>49.04</v>
      </c>
      <c r="P1230">
        <v>4056.12</v>
      </c>
      <c r="Q1230" s="42">
        <f>Table1[[#This Row],[Steam_Consumed_t]]/Table1[[#This Row],[Production_t]]</f>
        <v>1.4112230215827337</v>
      </c>
      <c r="R1230" s="37">
        <f>Table1[[#This Row],[Power_Consumed_kWh]]/Table1[[#This Row],[Production_t]]</f>
        <v>116.72287769784172</v>
      </c>
      <c r="S1230" t="str">
        <f>IF(Table1[[#This Row],[Quality_pct]]&lt;96,"Below Spec","Ok")</f>
        <v>Ok</v>
      </c>
      <c r="T1230" t="str">
        <f>IF(Table1[Steam_Consumed_t]&gt;$O$4383,"ABNORMAL","NORMAL")</f>
        <v>NORMAL</v>
      </c>
      <c r="U1230" t="str">
        <f>IF(Table1[Power_Consumed_kWh]&gt;$P$4383,"ABNORMAL","NORMAL")</f>
        <v>NORMAL</v>
      </c>
      <c r="V1230">
        <f>(Table1[[#This Row],[Target_Production_t]]/8)*Table1[[#This Row],[Downtime_hr]]</f>
        <v>2.288125</v>
      </c>
    </row>
    <row r="1231" spans="1:22" x14ac:dyDescent="0.25">
      <c r="A1231" s="1">
        <v>45760</v>
      </c>
      <c r="B1231" s="1" t="str">
        <f>TEXT(Table1[[#This Row],[Date]],"mm")</f>
        <v>04</v>
      </c>
      <c r="C1231" t="s">
        <v>21</v>
      </c>
      <c r="D1231" t="s">
        <v>18</v>
      </c>
      <c r="E1231">
        <v>37.17</v>
      </c>
      <c r="F1231">
        <v>7.53</v>
      </c>
      <c r="G1231">
        <v>0.47</v>
      </c>
      <c r="H1231">
        <v>30.95</v>
      </c>
      <c r="I1231">
        <v>30.29</v>
      </c>
      <c r="J1231">
        <v>0.66</v>
      </c>
      <c r="K1231">
        <v>97.86</v>
      </c>
      <c r="L1231">
        <v>94.12</v>
      </c>
      <c r="M1231">
        <v>96.97</v>
      </c>
      <c r="N1231">
        <v>89.32</v>
      </c>
      <c r="O1231">
        <v>46.3</v>
      </c>
      <c r="P1231">
        <v>3556.97</v>
      </c>
      <c r="Q1231" s="42">
        <f>Table1[[#This Row],[Steam_Consumed_t]]/Table1[[#This Row],[Production_t]]</f>
        <v>1.4959612277867527</v>
      </c>
      <c r="R1231" s="37">
        <f>Table1[[#This Row],[Power_Consumed_kWh]]/Table1[[#This Row],[Production_t]]</f>
        <v>114.92633279483037</v>
      </c>
      <c r="S1231" t="str">
        <f>IF(Table1[[#This Row],[Quality_pct]]&lt;96,"Below Spec","Ok")</f>
        <v>Ok</v>
      </c>
      <c r="T1231" t="str">
        <f>IF(Table1[Steam_Consumed_t]&gt;$O$4383,"ABNORMAL","NORMAL")</f>
        <v>NORMAL</v>
      </c>
      <c r="U1231" t="str">
        <f>IF(Table1[Power_Consumed_kWh]&gt;$P$4383,"ABNORMAL","NORMAL")</f>
        <v>NORMAL</v>
      </c>
      <c r="V1231">
        <f>(Table1[[#This Row],[Target_Production_t]]/8)*Table1[[#This Row],[Downtime_hr]]</f>
        <v>2.1837374999999999</v>
      </c>
    </row>
    <row r="1232" spans="1:22" x14ac:dyDescent="0.25">
      <c r="A1232" s="1">
        <v>45760</v>
      </c>
      <c r="B1232" s="1" t="str">
        <f>TEXT(Table1[[#This Row],[Date]],"mm")</f>
        <v>04</v>
      </c>
      <c r="C1232" t="s">
        <v>21</v>
      </c>
      <c r="D1232" t="s">
        <v>20</v>
      </c>
      <c r="E1232">
        <v>35.5</v>
      </c>
      <c r="F1232">
        <v>7.58</v>
      </c>
      <c r="G1232">
        <v>0.42</v>
      </c>
      <c r="H1232">
        <v>29.14</v>
      </c>
      <c r="I1232">
        <v>28.75</v>
      </c>
      <c r="J1232">
        <v>0.4</v>
      </c>
      <c r="K1232">
        <v>98.64</v>
      </c>
      <c r="L1232">
        <v>94.75</v>
      </c>
      <c r="M1232">
        <v>92.09</v>
      </c>
      <c r="N1232">
        <v>86.07</v>
      </c>
      <c r="O1232">
        <v>43.12</v>
      </c>
      <c r="P1232">
        <v>3434.43</v>
      </c>
      <c r="Q1232" s="42">
        <f>Table1[[#This Row],[Steam_Consumed_t]]/Table1[[#This Row],[Production_t]]</f>
        <v>1.4797529169526422</v>
      </c>
      <c r="R1232" s="37">
        <f>Table1[[#This Row],[Power_Consumed_kWh]]/Table1[[#This Row],[Production_t]]</f>
        <v>117.85964310226493</v>
      </c>
      <c r="S1232" t="str">
        <f>IF(Table1[[#This Row],[Quality_pct]]&lt;96,"Below Spec","Ok")</f>
        <v>Ok</v>
      </c>
      <c r="T1232" t="str">
        <f>IF(Table1[Steam_Consumed_t]&gt;$O$4383,"ABNORMAL","NORMAL")</f>
        <v>NORMAL</v>
      </c>
      <c r="U1232" t="str">
        <f>IF(Table1[Power_Consumed_kWh]&gt;$P$4383,"ABNORMAL","NORMAL")</f>
        <v>NORMAL</v>
      </c>
      <c r="V1232">
        <f>(Table1[[#This Row],[Target_Production_t]]/8)*Table1[[#This Row],[Downtime_hr]]</f>
        <v>1.86375</v>
      </c>
    </row>
    <row r="1233" spans="1:22" x14ac:dyDescent="0.25">
      <c r="A1233" s="1">
        <v>45760</v>
      </c>
      <c r="B1233" s="1" t="str">
        <f>TEXT(Table1[[#This Row],[Date]],"mm")</f>
        <v>04</v>
      </c>
      <c r="C1233" t="s">
        <v>22</v>
      </c>
      <c r="D1233" t="s">
        <v>19</v>
      </c>
      <c r="E1233">
        <v>34.69</v>
      </c>
      <c r="F1233">
        <v>7.58</v>
      </c>
      <c r="G1233">
        <v>0.42</v>
      </c>
      <c r="H1233">
        <v>29.37</v>
      </c>
      <c r="I1233">
        <v>28.47</v>
      </c>
      <c r="J1233">
        <v>0.9</v>
      </c>
      <c r="K1233">
        <v>96.93</v>
      </c>
      <c r="L1233">
        <v>94.75</v>
      </c>
      <c r="M1233">
        <v>99.03</v>
      </c>
      <c r="N1233">
        <v>90.95</v>
      </c>
      <c r="O1233">
        <v>32.94</v>
      </c>
      <c r="P1233">
        <v>2789.9</v>
      </c>
      <c r="Q1233" s="42">
        <f>Table1[[#This Row],[Steam_Consumed_t]]/Table1[[#This Row],[Production_t]]</f>
        <v>1.1215526046986719</v>
      </c>
      <c r="R1233" s="37">
        <f>Table1[[#This Row],[Power_Consumed_kWh]]/Table1[[#This Row],[Production_t]]</f>
        <v>94.991487912836234</v>
      </c>
      <c r="S1233" t="str">
        <f>IF(Table1[[#This Row],[Quality_pct]]&lt;96,"Below Spec","Ok")</f>
        <v>Ok</v>
      </c>
      <c r="T1233" t="str">
        <f>IF(Table1[Steam_Consumed_t]&gt;$O$4383,"ABNORMAL","NORMAL")</f>
        <v>NORMAL</v>
      </c>
      <c r="U1233" t="str">
        <f>IF(Table1[Power_Consumed_kWh]&gt;$P$4383,"ABNORMAL","NORMAL")</f>
        <v>NORMAL</v>
      </c>
      <c r="V1233">
        <f>(Table1[[#This Row],[Target_Production_t]]/8)*Table1[[#This Row],[Downtime_hr]]</f>
        <v>1.8212249999999999</v>
      </c>
    </row>
    <row r="1234" spans="1:22" x14ac:dyDescent="0.25">
      <c r="A1234" s="1">
        <v>45760</v>
      </c>
      <c r="B1234" s="1" t="str">
        <f>TEXT(Table1[[#This Row],[Date]],"mm")</f>
        <v>04</v>
      </c>
      <c r="C1234" t="s">
        <v>17</v>
      </c>
      <c r="D1234" t="s">
        <v>18</v>
      </c>
      <c r="E1234">
        <v>41.09</v>
      </c>
      <c r="F1234">
        <v>7.59</v>
      </c>
      <c r="G1234">
        <v>0.41</v>
      </c>
      <c r="H1234">
        <v>35.75</v>
      </c>
      <c r="I1234">
        <v>34.979999999999997</v>
      </c>
      <c r="J1234">
        <v>0.77</v>
      </c>
      <c r="K1234">
        <v>97.85</v>
      </c>
      <c r="L1234">
        <v>94.88</v>
      </c>
      <c r="M1234">
        <v>94.97</v>
      </c>
      <c r="N1234">
        <v>88.17</v>
      </c>
      <c r="O1234">
        <v>30.16</v>
      </c>
      <c r="P1234">
        <v>2912.38</v>
      </c>
      <c r="Q1234" s="42">
        <f>Table1[[#This Row],[Steam_Consumed_t]]/Table1[[#This Row],[Production_t]]</f>
        <v>0.84363636363636363</v>
      </c>
      <c r="R1234" s="37">
        <f>Table1[[#This Row],[Power_Consumed_kWh]]/Table1[[#This Row],[Production_t]]</f>
        <v>81.465174825174827</v>
      </c>
      <c r="S1234" t="str">
        <f>IF(Table1[[#This Row],[Quality_pct]]&lt;96,"Below Spec","Ok")</f>
        <v>Ok</v>
      </c>
      <c r="T1234" t="str">
        <f>IF(Table1[Steam_Consumed_t]&gt;$O$4383,"ABNORMAL","NORMAL")</f>
        <v>NORMAL</v>
      </c>
      <c r="U1234" t="str">
        <f>IF(Table1[Power_Consumed_kWh]&gt;$P$4383,"ABNORMAL","NORMAL")</f>
        <v>NORMAL</v>
      </c>
      <c r="V1234">
        <f>(Table1[[#This Row],[Target_Production_t]]/8)*Table1[[#This Row],[Downtime_hr]]</f>
        <v>2.1058625000000002</v>
      </c>
    </row>
    <row r="1235" spans="1:22" x14ac:dyDescent="0.25">
      <c r="A1235" s="1">
        <v>45760</v>
      </c>
      <c r="B1235" s="1" t="str">
        <f>TEXT(Table1[[#This Row],[Date]],"mm")</f>
        <v>04</v>
      </c>
      <c r="C1235" t="s">
        <v>23</v>
      </c>
      <c r="D1235" t="s">
        <v>18</v>
      </c>
      <c r="E1235">
        <v>43.04</v>
      </c>
      <c r="F1235">
        <v>7.64</v>
      </c>
      <c r="G1235">
        <v>0.36</v>
      </c>
      <c r="H1235">
        <v>40.65</v>
      </c>
      <c r="I1235">
        <v>40.380000000000003</v>
      </c>
      <c r="J1235">
        <v>0.27</v>
      </c>
      <c r="K1235">
        <v>99.33</v>
      </c>
      <c r="L1235">
        <v>95.5</v>
      </c>
      <c r="M1235">
        <v>91.37</v>
      </c>
      <c r="N1235">
        <v>86.67</v>
      </c>
      <c r="O1235">
        <v>6.08</v>
      </c>
      <c r="P1235">
        <v>1834.32</v>
      </c>
      <c r="Q1235" s="42">
        <f>Table1[[#This Row],[Steam_Consumed_t]]/Table1[[#This Row],[Production_t]]</f>
        <v>0.14956949569495695</v>
      </c>
      <c r="R1235" s="37">
        <f>Table1[[#This Row],[Power_Consumed_kWh]]/Table1[[#This Row],[Production_t]]</f>
        <v>45.124723247232474</v>
      </c>
      <c r="S1235" t="str">
        <f>IF(Table1[[#This Row],[Quality_pct]]&lt;96,"Below Spec","Ok")</f>
        <v>Ok</v>
      </c>
      <c r="T1235" t="str">
        <f>IF(Table1[Steam_Consumed_t]&gt;$O$4383,"ABNORMAL","NORMAL")</f>
        <v>NORMAL</v>
      </c>
      <c r="U1235" t="str">
        <f>IF(Table1[Power_Consumed_kWh]&gt;$P$4383,"ABNORMAL","NORMAL")</f>
        <v>NORMAL</v>
      </c>
      <c r="V1235">
        <f>(Table1[[#This Row],[Target_Production_t]]/8)*Table1[[#This Row],[Downtime_hr]]</f>
        <v>1.9367999999999999</v>
      </c>
    </row>
    <row r="1236" spans="1:22" x14ac:dyDescent="0.25">
      <c r="A1236" s="1">
        <v>45760</v>
      </c>
      <c r="B1236" s="1" t="str">
        <f>TEXT(Table1[[#This Row],[Date]],"mm")</f>
        <v>04</v>
      </c>
      <c r="C1236" t="s">
        <v>23</v>
      </c>
      <c r="D1236" t="s">
        <v>19</v>
      </c>
      <c r="E1236">
        <v>42.4</v>
      </c>
      <c r="F1236">
        <v>7.73</v>
      </c>
      <c r="G1236">
        <v>0.27</v>
      </c>
      <c r="H1236">
        <v>35.31</v>
      </c>
      <c r="I1236">
        <v>34.909999999999997</v>
      </c>
      <c r="J1236">
        <v>0.41</v>
      </c>
      <c r="K1236">
        <v>98.85</v>
      </c>
      <c r="L1236">
        <v>96.62</v>
      </c>
      <c r="M1236">
        <v>93.19</v>
      </c>
      <c r="N1236">
        <v>89.01</v>
      </c>
      <c r="O1236">
        <v>3.82</v>
      </c>
      <c r="P1236">
        <v>1535.69</v>
      </c>
      <c r="Q1236" s="42">
        <f>Table1[[#This Row],[Steam_Consumed_t]]/Table1[[#This Row],[Production_t]]</f>
        <v>0.10818465024072499</v>
      </c>
      <c r="R1236" s="37">
        <f>Table1[[#This Row],[Power_Consumed_kWh]]/Table1[[#This Row],[Production_t]]</f>
        <v>43.491645426224864</v>
      </c>
      <c r="S1236" t="str">
        <f>IF(Table1[[#This Row],[Quality_pct]]&lt;96,"Below Spec","Ok")</f>
        <v>Ok</v>
      </c>
      <c r="T1236" t="str">
        <f>IF(Table1[Steam_Consumed_t]&gt;$O$4383,"ABNORMAL","NORMAL")</f>
        <v>NORMAL</v>
      </c>
      <c r="U1236" t="str">
        <f>IF(Table1[Power_Consumed_kWh]&gt;$P$4383,"ABNORMAL","NORMAL")</f>
        <v>NORMAL</v>
      </c>
      <c r="V1236">
        <f>(Table1[[#This Row],[Target_Production_t]]/8)*Table1[[#This Row],[Downtime_hr]]</f>
        <v>1.431</v>
      </c>
    </row>
    <row r="1237" spans="1:22" x14ac:dyDescent="0.25">
      <c r="A1237" s="1">
        <v>45760</v>
      </c>
      <c r="B1237" s="1" t="str">
        <f>TEXT(Table1[[#This Row],[Date]],"mm")</f>
        <v>04</v>
      </c>
      <c r="C1237" t="s">
        <v>23</v>
      </c>
      <c r="D1237" t="s">
        <v>20</v>
      </c>
      <c r="E1237">
        <v>41.1</v>
      </c>
      <c r="F1237">
        <v>7.8</v>
      </c>
      <c r="G1237">
        <v>0.2</v>
      </c>
      <c r="H1237">
        <v>41.35</v>
      </c>
      <c r="I1237">
        <v>40.799999999999997</v>
      </c>
      <c r="J1237">
        <v>0.55000000000000004</v>
      </c>
      <c r="K1237">
        <v>98.66</v>
      </c>
      <c r="L1237">
        <v>97.5</v>
      </c>
      <c r="M1237">
        <v>89.72</v>
      </c>
      <c r="N1237">
        <v>86.31</v>
      </c>
      <c r="O1237">
        <v>5.54</v>
      </c>
      <c r="P1237">
        <v>1653.02</v>
      </c>
      <c r="Q1237" s="42">
        <f>Table1[[#This Row],[Steam_Consumed_t]]/Table1[[#This Row],[Production_t]]</f>
        <v>0.13397823458282951</v>
      </c>
      <c r="R1237" s="37">
        <f>Table1[[#This Row],[Power_Consumed_kWh]]/Table1[[#This Row],[Production_t]]</f>
        <v>39.976299879081012</v>
      </c>
      <c r="S1237" t="str">
        <f>IF(Table1[[#This Row],[Quality_pct]]&lt;96,"Below Spec","Ok")</f>
        <v>Ok</v>
      </c>
      <c r="T1237" t="str">
        <f>IF(Table1[Steam_Consumed_t]&gt;$O$4383,"ABNORMAL","NORMAL")</f>
        <v>NORMAL</v>
      </c>
      <c r="U1237" t="str">
        <f>IF(Table1[Power_Consumed_kWh]&gt;$P$4383,"ABNORMAL","NORMAL")</f>
        <v>NORMAL</v>
      </c>
      <c r="V1237">
        <f>(Table1[[#This Row],[Target_Production_t]]/8)*Table1[[#This Row],[Downtime_hr]]</f>
        <v>1.0275000000000001</v>
      </c>
    </row>
    <row r="1238" spans="1:22" x14ac:dyDescent="0.25">
      <c r="A1238" s="1">
        <v>45761</v>
      </c>
      <c r="B1238" s="1" t="str">
        <f>TEXT(Table1[[#This Row],[Date]],"mm")</f>
        <v>04</v>
      </c>
      <c r="C1238" t="s">
        <v>23</v>
      </c>
      <c r="D1238" t="s">
        <v>20</v>
      </c>
      <c r="E1238">
        <v>45.42</v>
      </c>
      <c r="F1238">
        <v>7.34</v>
      </c>
      <c r="G1238">
        <v>0.66</v>
      </c>
      <c r="H1238">
        <v>43.76</v>
      </c>
      <c r="I1238">
        <v>43.36</v>
      </c>
      <c r="J1238">
        <v>0.4</v>
      </c>
      <c r="K1238">
        <v>99.08</v>
      </c>
      <c r="L1238">
        <v>91.75</v>
      </c>
      <c r="M1238">
        <v>88.41</v>
      </c>
      <c r="N1238">
        <v>80.37</v>
      </c>
      <c r="O1238">
        <v>7.08</v>
      </c>
      <c r="P1238">
        <v>1837.92</v>
      </c>
      <c r="Q1238" s="42">
        <f>Table1[[#This Row],[Steam_Consumed_t]]/Table1[[#This Row],[Production_t]]</f>
        <v>0.16179159049360148</v>
      </c>
      <c r="R1238" s="37">
        <f>Table1[[#This Row],[Power_Consumed_kWh]]/Table1[[#This Row],[Production_t]]</f>
        <v>42.000000000000007</v>
      </c>
      <c r="S1238" t="str">
        <f>IF(Table1[[#This Row],[Quality_pct]]&lt;96,"Below Spec","Ok")</f>
        <v>Ok</v>
      </c>
      <c r="T1238" t="str">
        <f>IF(Table1[Steam_Consumed_t]&gt;$O$4383,"ABNORMAL","NORMAL")</f>
        <v>NORMAL</v>
      </c>
      <c r="U1238" t="str">
        <f>IF(Table1[Power_Consumed_kWh]&gt;$P$4383,"ABNORMAL","NORMAL")</f>
        <v>NORMAL</v>
      </c>
      <c r="V1238">
        <f>(Table1[[#This Row],[Target_Production_t]]/8)*Table1[[#This Row],[Downtime_hr]]</f>
        <v>3.7471500000000004</v>
      </c>
    </row>
    <row r="1239" spans="1:22" x14ac:dyDescent="0.25">
      <c r="A1239" s="1">
        <v>45761</v>
      </c>
      <c r="B1239" s="1" t="str">
        <f>TEXT(Table1[[#This Row],[Date]],"mm")</f>
        <v>04</v>
      </c>
      <c r="C1239" t="s">
        <v>22</v>
      </c>
      <c r="D1239" t="s">
        <v>19</v>
      </c>
      <c r="E1239">
        <v>38.33</v>
      </c>
      <c r="F1239">
        <v>7.38</v>
      </c>
      <c r="G1239">
        <v>0.62</v>
      </c>
      <c r="H1239">
        <v>33.24</v>
      </c>
      <c r="I1239">
        <v>32.29</v>
      </c>
      <c r="J1239">
        <v>0.95</v>
      </c>
      <c r="K1239">
        <v>97.15</v>
      </c>
      <c r="L1239">
        <v>92.25</v>
      </c>
      <c r="M1239">
        <v>95.83</v>
      </c>
      <c r="N1239">
        <v>85.88</v>
      </c>
      <c r="O1239">
        <v>37.26</v>
      </c>
      <c r="P1239">
        <v>3107.19</v>
      </c>
      <c r="Q1239" s="42">
        <f>Table1[[#This Row],[Steam_Consumed_t]]/Table1[[#This Row],[Production_t]]</f>
        <v>1.1209386281588447</v>
      </c>
      <c r="R1239" s="37">
        <f>Table1[[#This Row],[Power_Consumed_kWh]]/Table1[[#This Row],[Production_t]]</f>
        <v>93.477436823104682</v>
      </c>
      <c r="S1239" t="str">
        <f>IF(Table1[[#This Row],[Quality_pct]]&lt;96,"Below Spec","Ok")</f>
        <v>Ok</v>
      </c>
      <c r="T1239" t="str">
        <f>IF(Table1[Steam_Consumed_t]&gt;$O$4383,"ABNORMAL","NORMAL")</f>
        <v>NORMAL</v>
      </c>
      <c r="U1239" t="str">
        <f>IF(Table1[Power_Consumed_kWh]&gt;$P$4383,"ABNORMAL","NORMAL")</f>
        <v>NORMAL</v>
      </c>
      <c r="V1239">
        <f>(Table1[[#This Row],[Target_Production_t]]/8)*Table1[[#This Row],[Downtime_hr]]</f>
        <v>2.9705749999999997</v>
      </c>
    </row>
    <row r="1240" spans="1:22" x14ac:dyDescent="0.25">
      <c r="A1240" s="1">
        <v>45761</v>
      </c>
      <c r="B1240" s="1" t="str">
        <f>TEXT(Table1[[#This Row],[Date]],"mm")</f>
        <v>04</v>
      </c>
      <c r="C1240" t="s">
        <v>21</v>
      </c>
      <c r="D1240" t="s">
        <v>18</v>
      </c>
      <c r="E1240">
        <v>41.08</v>
      </c>
      <c r="F1240">
        <v>7.44</v>
      </c>
      <c r="G1240">
        <v>0.56000000000000005</v>
      </c>
      <c r="H1240">
        <v>40.11</v>
      </c>
      <c r="I1240">
        <v>39.28</v>
      </c>
      <c r="J1240">
        <v>0.83</v>
      </c>
      <c r="K1240">
        <v>97.93</v>
      </c>
      <c r="L1240">
        <v>93</v>
      </c>
      <c r="M1240">
        <v>98.52</v>
      </c>
      <c r="N1240">
        <v>89.72</v>
      </c>
      <c r="O1240">
        <v>59.4</v>
      </c>
      <c r="P1240">
        <v>4569.33</v>
      </c>
      <c r="Q1240" s="42">
        <f>Table1[[#This Row],[Steam_Consumed_t]]/Table1[[#This Row],[Production_t]]</f>
        <v>1.4809274495138369</v>
      </c>
      <c r="R1240" s="37">
        <f>Table1[[#This Row],[Power_Consumed_kWh]]/Table1[[#This Row],[Production_t]]</f>
        <v>113.91997008227375</v>
      </c>
      <c r="S1240" t="str">
        <f>IF(Table1[[#This Row],[Quality_pct]]&lt;96,"Below Spec","Ok")</f>
        <v>Ok</v>
      </c>
      <c r="T1240" t="str">
        <f>IF(Table1[Steam_Consumed_t]&gt;$O$4383,"ABNORMAL","NORMAL")</f>
        <v>ABNORMAL</v>
      </c>
      <c r="U1240" t="str">
        <f>IF(Table1[Power_Consumed_kWh]&gt;$P$4383,"ABNORMAL","NORMAL")</f>
        <v>ABNORMAL</v>
      </c>
      <c r="V1240">
        <f>(Table1[[#This Row],[Target_Production_t]]/8)*Table1[[#This Row],[Downtime_hr]]</f>
        <v>2.8755999999999999</v>
      </c>
    </row>
    <row r="1241" spans="1:22" x14ac:dyDescent="0.25">
      <c r="A1241" s="1">
        <v>45761</v>
      </c>
      <c r="B1241" s="1" t="str">
        <f>TEXT(Table1[[#This Row],[Date]],"mm")</f>
        <v>04</v>
      </c>
      <c r="C1241" t="s">
        <v>21</v>
      </c>
      <c r="D1241" t="s">
        <v>19</v>
      </c>
      <c r="E1241">
        <v>40.46</v>
      </c>
      <c r="F1241">
        <v>7.59</v>
      </c>
      <c r="G1241">
        <v>0.41</v>
      </c>
      <c r="H1241">
        <v>37.380000000000003</v>
      </c>
      <c r="I1241">
        <v>36.880000000000003</v>
      </c>
      <c r="J1241">
        <v>0.5</v>
      </c>
      <c r="K1241">
        <v>98.66</v>
      </c>
      <c r="L1241">
        <v>94.88</v>
      </c>
      <c r="M1241">
        <v>95.08</v>
      </c>
      <c r="N1241">
        <v>89</v>
      </c>
      <c r="O1241">
        <v>54.17</v>
      </c>
      <c r="P1241">
        <v>4504.33</v>
      </c>
      <c r="Q1241" s="42">
        <f>Table1[[#This Row],[Steam_Consumed_t]]/Table1[[#This Row],[Production_t]]</f>
        <v>1.4491706795077581</v>
      </c>
      <c r="R1241" s="37">
        <f>Table1[[#This Row],[Power_Consumed_kWh]]/Table1[[#This Row],[Production_t]]</f>
        <v>120.50107009095773</v>
      </c>
      <c r="S1241" t="str">
        <f>IF(Table1[[#This Row],[Quality_pct]]&lt;96,"Below Spec","Ok")</f>
        <v>Ok</v>
      </c>
      <c r="T1241" t="str">
        <f>IF(Table1[Steam_Consumed_t]&gt;$O$4383,"ABNORMAL","NORMAL")</f>
        <v>ABNORMAL</v>
      </c>
      <c r="U1241" t="str">
        <f>IF(Table1[Power_Consumed_kWh]&gt;$P$4383,"ABNORMAL","NORMAL")</f>
        <v>ABNORMAL</v>
      </c>
      <c r="V1241">
        <f>(Table1[[#This Row],[Target_Production_t]]/8)*Table1[[#This Row],[Downtime_hr]]</f>
        <v>2.0735749999999999</v>
      </c>
    </row>
    <row r="1242" spans="1:22" x14ac:dyDescent="0.25">
      <c r="A1242" s="1">
        <v>45761</v>
      </c>
      <c r="B1242" s="1" t="str">
        <f>TEXT(Table1[[#This Row],[Date]],"mm")</f>
        <v>04</v>
      </c>
      <c r="C1242" t="s">
        <v>23</v>
      </c>
      <c r="D1242" t="s">
        <v>19</v>
      </c>
      <c r="E1242">
        <v>46.85</v>
      </c>
      <c r="F1242">
        <v>7.59</v>
      </c>
      <c r="G1242">
        <v>0.41</v>
      </c>
      <c r="H1242">
        <v>43.87</v>
      </c>
      <c r="I1242">
        <v>43.43</v>
      </c>
      <c r="J1242">
        <v>0.44</v>
      </c>
      <c r="K1242">
        <v>98.99</v>
      </c>
      <c r="L1242">
        <v>94.88</v>
      </c>
      <c r="M1242">
        <v>98.9</v>
      </c>
      <c r="N1242">
        <v>92.88</v>
      </c>
      <c r="O1242">
        <v>4.83</v>
      </c>
      <c r="P1242">
        <v>2002.22</v>
      </c>
      <c r="Q1242" s="42">
        <f>Table1[[#This Row],[Steam_Consumed_t]]/Table1[[#This Row],[Production_t]]</f>
        <v>0.11009801686801915</v>
      </c>
      <c r="R1242" s="37">
        <f>Table1[[#This Row],[Power_Consumed_kWh]]/Table1[[#This Row],[Production_t]]</f>
        <v>45.639844996580813</v>
      </c>
      <c r="S1242" t="str">
        <f>IF(Table1[[#This Row],[Quality_pct]]&lt;96,"Below Spec","Ok")</f>
        <v>Ok</v>
      </c>
      <c r="T1242" t="str">
        <f>IF(Table1[Steam_Consumed_t]&gt;$O$4383,"ABNORMAL","NORMAL")</f>
        <v>NORMAL</v>
      </c>
      <c r="U1242" t="str">
        <f>IF(Table1[Power_Consumed_kWh]&gt;$P$4383,"ABNORMAL","NORMAL")</f>
        <v>NORMAL</v>
      </c>
      <c r="V1242">
        <f>(Table1[[#This Row],[Target_Production_t]]/8)*Table1[[#This Row],[Downtime_hr]]</f>
        <v>2.4010625000000001</v>
      </c>
    </row>
    <row r="1243" spans="1:22" x14ac:dyDescent="0.25">
      <c r="A1243" s="1">
        <v>45761</v>
      </c>
      <c r="B1243" s="1" t="str">
        <f>TEXT(Table1[[#This Row],[Date]],"mm")</f>
        <v>04</v>
      </c>
      <c r="C1243" t="s">
        <v>17</v>
      </c>
      <c r="D1243" t="s">
        <v>20</v>
      </c>
      <c r="E1243">
        <v>43.36</v>
      </c>
      <c r="F1243">
        <v>7.6</v>
      </c>
      <c r="G1243">
        <v>0.4</v>
      </c>
      <c r="H1243">
        <v>40.090000000000003</v>
      </c>
      <c r="I1243">
        <v>39.6</v>
      </c>
      <c r="J1243">
        <v>0.49</v>
      </c>
      <c r="K1243">
        <v>98.77</v>
      </c>
      <c r="L1243">
        <v>95</v>
      </c>
      <c r="M1243">
        <v>90.13</v>
      </c>
      <c r="N1243">
        <v>84.57</v>
      </c>
      <c r="O1243">
        <v>31.8</v>
      </c>
      <c r="P1243">
        <v>3286.23</v>
      </c>
      <c r="Q1243" s="42">
        <f>Table1[[#This Row],[Steam_Consumed_t]]/Table1[[#This Row],[Production_t]]</f>
        <v>0.79321526565228229</v>
      </c>
      <c r="R1243" s="37">
        <f>Table1[[#This Row],[Power_Consumed_kWh]]/Table1[[#This Row],[Production_t]]</f>
        <v>81.97131454227987</v>
      </c>
      <c r="S1243" t="str">
        <f>IF(Table1[[#This Row],[Quality_pct]]&lt;96,"Below Spec","Ok")</f>
        <v>Ok</v>
      </c>
      <c r="T1243" t="str">
        <f>IF(Table1[Steam_Consumed_t]&gt;$O$4383,"ABNORMAL","NORMAL")</f>
        <v>NORMAL</v>
      </c>
      <c r="U1243" t="str">
        <f>IF(Table1[Power_Consumed_kWh]&gt;$P$4383,"ABNORMAL","NORMAL")</f>
        <v>NORMAL</v>
      </c>
      <c r="V1243">
        <f>(Table1[[#This Row],[Target_Production_t]]/8)*Table1[[#This Row],[Downtime_hr]]</f>
        <v>2.1680000000000001</v>
      </c>
    </row>
    <row r="1244" spans="1:22" x14ac:dyDescent="0.25">
      <c r="A1244" s="1">
        <v>45761</v>
      </c>
      <c r="B1244" s="1" t="str">
        <f>TEXT(Table1[[#This Row],[Date]],"mm")</f>
        <v>04</v>
      </c>
      <c r="C1244" t="s">
        <v>22</v>
      </c>
      <c r="D1244" t="s">
        <v>20</v>
      </c>
      <c r="E1244">
        <v>37.159999999999997</v>
      </c>
      <c r="F1244">
        <v>7.6</v>
      </c>
      <c r="G1244">
        <v>0.4</v>
      </c>
      <c r="H1244">
        <v>37.07</v>
      </c>
      <c r="I1244">
        <v>36.409999999999997</v>
      </c>
      <c r="J1244">
        <v>0.66</v>
      </c>
      <c r="K1244">
        <v>98.21</v>
      </c>
      <c r="L1244">
        <v>95</v>
      </c>
      <c r="M1244">
        <v>88.73</v>
      </c>
      <c r="N1244">
        <v>82.78</v>
      </c>
      <c r="O1244">
        <v>40.94</v>
      </c>
      <c r="P1244">
        <v>3637.94</v>
      </c>
      <c r="Q1244" s="42">
        <f>Table1[[#This Row],[Steam_Consumed_t]]/Table1[[#This Row],[Production_t]]</f>
        <v>1.1043970865929322</v>
      </c>
      <c r="R1244" s="37">
        <f>Table1[[#This Row],[Power_Consumed_kWh]]/Table1[[#This Row],[Production_t]]</f>
        <v>98.137038036147828</v>
      </c>
      <c r="S1244" t="str">
        <f>IF(Table1[[#This Row],[Quality_pct]]&lt;96,"Below Spec","Ok")</f>
        <v>Ok</v>
      </c>
      <c r="T1244" t="str">
        <f>IF(Table1[Steam_Consumed_t]&gt;$O$4383,"ABNORMAL","NORMAL")</f>
        <v>NORMAL</v>
      </c>
      <c r="U1244" t="str">
        <f>IF(Table1[Power_Consumed_kWh]&gt;$P$4383,"ABNORMAL","NORMAL")</f>
        <v>NORMAL</v>
      </c>
      <c r="V1244">
        <f>(Table1[[#This Row],[Target_Production_t]]/8)*Table1[[#This Row],[Downtime_hr]]</f>
        <v>1.8579999999999999</v>
      </c>
    </row>
    <row r="1245" spans="1:22" x14ac:dyDescent="0.25">
      <c r="A1245" s="1">
        <v>45761</v>
      </c>
      <c r="B1245" s="1" t="str">
        <f>TEXT(Table1[[#This Row],[Date]],"mm")</f>
        <v>04</v>
      </c>
      <c r="C1245" t="s">
        <v>23</v>
      </c>
      <c r="D1245" t="s">
        <v>18</v>
      </c>
      <c r="E1245">
        <v>47.56</v>
      </c>
      <c r="F1245">
        <v>7.65</v>
      </c>
      <c r="G1245">
        <v>0.35</v>
      </c>
      <c r="H1245">
        <v>42.23</v>
      </c>
      <c r="I1245">
        <v>42.23</v>
      </c>
      <c r="J1245">
        <v>0</v>
      </c>
      <c r="K1245">
        <v>100</v>
      </c>
      <c r="L1245">
        <v>95.62</v>
      </c>
      <c r="M1245">
        <v>91.34</v>
      </c>
      <c r="N1245">
        <v>87.34</v>
      </c>
      <c r="O1245">
        <v>2.1</v>
      </c>
      <c r="P1245">
        <v>1819.1</v>
      </c>
      <c r="Q1245" s="42">
        <f>Table1[[#This Row],[Steam_Consumed_t]]/Table1[[#This Row],[Production_t]]</f>
        <v>4.972768174283685E-2</v>
      </c>
      <c r="R1245" s="37">
        <f>Table1[[#This Row],[Power_Consumed_kWh]]/Table1[[#This Row],[Production_t]]</f>
        <v>43.076012313521197</v>
      </c>
      <c r="S1245" t="str">
        <f>IF(Table1[[#This Row],[Quality_pct]]&lt;96,"Below Spec","Ok")</f>
        <v>Ok</v>
      </c>
      <c r="T1245" t="str">
        <f>IF(Table1[Steam_Consumed_t]&gt;$O$4383,"ABNORMAL","NORMAL")</f>
        <v>NORMAL</v>
      </c>
      <c r="U1245" t="str">
        <f>IF(Table1[Power_Consumed_kWh]&gt;$P$4383,"ABNORMAL","NORMAL")</f>
        <v>NORMAL</v>
      </c>
      <c r="V1245">
        <f>(Table1[[#This Row],[Target_Production_t]]/8)*Table1[[#This Row],[Downtime_hr]]</f>
        <v>2.0807500000000001</v>
      </c>
    </row>
    <row r="1246" spans="1:22" x14ac:dyDescent="0.25">
      <c r="A1246" s="1">
        <v>45761</v>
      </c>
      <c r="B1246" s="1" t="str">
        <f>TEXT(Table1[[#This Row],[Date]],"mm")</f>
        <v>04</v>
      </c>
      <c r="C1246" t="s">
        <v>17</v>
      </c>
      <c r="D1246" t="s">
        <v>19</v>
      </c>
      <c r="E1246">
        <v>44.72</v>
      </c>
      <c r="F1246">
        <v>7.75</v>
      </c>
      <c r="G1246">
        <v>0.25</v>
      </c>
      <c r="H1246">
        <v>40.75</v>
      </c>
      <c r="I1246">
        <v>40.06</v>
      </c>
      <c r="J1246">
        <v>0.69</v>
      </c>
      <c r="K1246">
        <v>98.31</v>
      </c>
      <c r="L1246">
        <v>96.88</v>
      </c>
      <c r="M1246">
        <v>93.08</v>
      </c>
      <c r="N1246">
        <v>88.64</v>
      </c>
      <c r="O1246">
        <v>32.78</v>
      </c>
      <c r="P1246">
        <v>3413.14</v>
      </c>
      <c r="Q1246" s="42">
        <f>Table1[[#This Row],[Steam_Consumed_t]]/Table1[[#This Row],[Production_t]]</f>
        <v>0.80441717791411049</v>
      </c>
      <c r="R1246" s="37">
        <f>Table1[[#This Row],[Power_Consumed_kWh]]/Table1[[#This Row],[Production_t]]</f>
        <v>83.758036809815948</v>
      </c>
      <c r="S1246" t="str">
        <f>IF(Table1[[#This Row],[Quality_pct]]&lt;96,"Below Spec","Ok")</f>
        <v>Ok</v>
      </c>
      <c r="T1246" t="str">
        <f>IF(Table1[Steam_Consumed_t]&gt;$O$4383,"ABNORMAL","NORMAL")</f>
        <v>NORMAL</v>
      </c>
      <c r="U1246" t="str">
        <f>IF(Table1[Power_Consumed_kWh]&gt;$P$4383,"ABNORMAL","NORMAL")</f>
        <v>NORMAL</v>
      </c>
      <c r="V1246">
        <f>(Table1[[#This Row],[Target_Production_t]]/8)*Table1[[#This Row],[Downtime_hr]]</f>
        <v>1.3975</v>
      </c>
    </row>
    <row r="1247" spans="1:22" x14ac:dyDescent="0.25">
      <c r="A1247" s="1">
        <v>45761</v>
      </c>
      <c r="B1247" s="1" t="str">
        <f>TEXT(Table1[[#This Row],[Date]],"mm")</f>
        <v>04</v>
      </c>
      <c r="C1247" t="s">
        <v>21</v>
      </c>
      <c r="D1247" t="s">
        <v>20</v>
      </c>
      <c r="E1247">
        <v>39.229999999999997</v>
      </c>
      <c r="F1247">
        <v>7.79</v>
      </c>
      <c r="G1247">
        <v>0.21</v>
      </c>
      <c r="H1247">
        <v>34.770000000000003</v>
      </c>
      <c r="I1247">
        <v>34.19</v>
      </c>
      <c r="J1247">
        <v>0.57999999999999996</v>
      </c>
      <c r="K1247">
        <v>98.32</v>
      </c>
      <c r="L1247">
        <v>97.38</v>
      </c>
      <c r="M1247">
        <v>96.73</v>
      </c>
      <c r="N1247">
        <v>92.61</v>
      </c>
      <c r="O1247">
        <v>51.5</v>
      </c>
      <c r="P1247">
        <v>4084.39</v>
      </c>
      <c r="Q1247" s="42">
        <f>Table1[[#This Row],[Steam_Consumed_t]]/Table1[[#This Row],[Production_t]]</f>
        <v>1.4811619211964335</v>
      </c>
      <c r="R1247" s="37">
        <f>Table1[[#This Row],[Power_Consumed_kWh]]/Table1[[#This Row],[Production_t]]</f>
        <v>117.46879493816508</v>
      </c>
      <c r="S1247" t="str">
        <f>IF(Table1[[#This Row],[Quality_pct]]&lt;96,"Below Spec","Ok")</f>
        <v>Ok</v>
      </c>
      <c r="T1247" t="str">
        <f>IF(Table1[Steam_Consumed_t]&gt;$O$4383,"ABNORMAL","NORMAL")</f>
        <v>NORMAL</v>
      </c>
      <c r="U1247" t="str">
        <f>IF(Table1[Power_Consumed_kWh]&gt;$P$4383,"ABNORMAL","NORMAL")</f>
        <v>NORMAL</v>
      </c>
      <c r="V1247">
        <f>(Table1[[#This Row],[Target_Production_t]]/8)*Table1[[#This Row],[Downtime_hr]]</f>
        <v>1.0297874999999999</v>
      </c>
    </row>
    <row r="1248" spans="1:22" x14ac:dyDescent="0.25">
      <c r="A1248" s="1">
        <v>45761</v>
      </c>
      <c r="B1248" s="1" t="str">
        <f>TEXT(Table1[[#This Row],[Date]],"mm")</f>
        <v>04</v>
      </c>
      <c r="C1248" t="s">
        <v>22</v>
      </c>
      <c r="D1248" t="s">
        <v>18</v>
      </c>
      <c r="E1248">
        <v>38.909999999999997</v>
      </c>
      <c r="F1248">
        <v>7.8</v>
      </c>
      <c r="G1248">
        <v>0.2</v>
      </c>
      <c r="H1248">
        <v>35.9</v>
      </c>
      <c r="I1248">
        <v>34.65</v>
      </c>
      <c r="J1248">
        <v>1.24</v>
      </c>
      <c r="K1248">
        <v>96.54</v>
      </c>
      <c r="L1248">
        <v>97.5</v>
      </c>
      <c r="M1248">
        <v>94.06</v>
      </c>
      <c r="N1248">
        <v>88.54</v>
      </c>
      <c r="O1248">
        <v>41.73</v>
      </c>
      <c r="P1248">
        <v>3520.36</v>
      </c>
      <c r="Q1248" s="42">
        <f>Table1[[#This Row],[Steam_Consumed_t]]/Table1[[#This Row],[Production_t]]</f>
        <v>1.1623955431754873</v>
      </c>
      <c r="R1248" s="37">
        <f>Table1[[#This Row],[Power_Consumed_kWh]]/Table1[[#This Row],[Production_t]]</f>
        <v>98.060167130919226</v>
      </c>
      <c r="S1248" t="str">
        <f>IF(Table1[[#This Row],[Quality_pct]]&lt;96,"Below Spec","Ok")</f>
        <v>Ok</v>
      </c>
      <c r="T1248" t="str">
        <f>IF(Table1[Steam_Consumed_t]&gt;$O$4383,"ABNORMAL","NORMAL")</f>
        <v>NORMAL</v>
      </c>
      <c r="U1248" t="str">
        <f>IF(Table1[Power_Consumed_kWh]&gt;$P$4383,"ABNORMAL","NORMAL")</f>
        <v>NORMAL</v>
      </c>
      <c r="V1248">
        <f>(Table1[[#This Row],[Target_Production_t]]/8)*Table1[[#This Row],[Downtime_hr]]</f>
        <v>0.97275</v>
      </c>
    </row>
    <row r="1249" spans="1:22" x14ac:dyDescent="0.25">
      <c r="A1249" s="1">
        <v>45761</v>
      </c>
      <c r="B1249" s="1" t="str">
        <f>TEXT(Table1[[#This Row],[Date]],"mm")</f>
        <v>04</v>
      </c>
      <c r="C1249" t="s">
        <v>17</v>
      </c>
      <c r="D1249" t="s">
        <v>18</v>
      </c>
      <c r="E1249">
        <v>45.4</v>
      </c>
      <c r="F1249">
        <v>7.95</v>
      </c>
      <c r="G1249">
        <v>0.05</v>
      </c>
      <c r="H1249">
        <v>42.53</v>
      </c>
      <c r="I1249">
        <v>41.79</v>
      </c>
      <c r="J1249">
        <v>0.74</v>
      </c>
      <c r="K1249">
        <v>98.26</v>
      </c>
      <c r="L1249">
        <v>99.38</v>
      </c>
      <c r="M1249">
        <v>94.12</v>
      </c>
      <c r="N1249">
        <v>91.9</v>
      </c>
      <c r="O1249">
        <v>37.46</v>
      </c>
      <c r="P1249">
        <v>3750.83</v>
      </c>
      <c r="Q1249" s="42">
        <f>Table1[[#This Row],[Steam_Consumed_t]]/Table1[[#This Row],[Production_t]]</f>
        <v>0.88079003056665883</v>
      </c>
      <c r="R1249" s="37">
        <f>Table1[[#This Row],[Power_Consumed_kWh]]/Table1[[#This Row],[Production_t]]</f>
        <v>88.192569950623081</v>
      </c>
      <c r="S1249" t="str">
        <f>IF(Table1[[#This Row],[Quality_pct]]&lt;96,"Below Spec","Ok")</f>
        <v>Ok</v>
      </c>
      <c r="T1249" t="str">
        <f>IF(Table1[Steam_Consumed_t]&gt;$O$4383,"ABNORMAL","NORMAL")</f>
        <v>NORMAL</v>
      </c>
      <c r="U1249" t="str">
        <f>IF(Table1[Power_Consumed_kWh]&gt;$P$4383,"ABNORMAL","NORMAL")</f>
        <v>NORMAL</v>
      </c>
      <c r="V1249">
        <f>(Table1[[#This Row],[Target_Production_t]]/8)*Table1[[#This Row],[Downtime_hr]]</f>
        <v>0.28375</v>
      </c>
    </row>
    <row r="1250" spans="1:22" x14ac:dyDescent="0.25">
      <c r="A1250" s="1">
        <v>45762</v>
      </c>
      <c r="B1250" s="1" t="str">
        <f>TEXT(Table1[[#This Row],[Date]],"mm")</f>
        <v>04</v>
      </c>
      <c r="C1250" t="s">
        <v>22</v>
      </c>
      <c r="D1250" t="s">
        <v>20</v>
      </c>
      <c r="E1250">
        <v>35.24</v>
      </c>
      <c r="F1250">
        <v>7.32</v>
      </c>
      <c r="G1250">
        <v>0.68</v>
      </c>
      <c r="H1250">
        <v>29.4</v>
      </c>
      <c r="I1250">
        <v>28.24</v>
      </c>
      <c r="J1250">
        <v>1.1599999999999999</v>
      </c>
      <c r="K1250">
        <v>96.07</v>
      </c>
      <c r="L1250">
        <v>91.5</v>
      </c>
      <c r="M1250">
        <v>92.9</v>
      </c>
      <c r="N1250">
        <v>81.66</v>
      </c>
      <c r="O1250">
        <v>30.74</v>
      </c>
      <c r="P1250">
        <v>2727.47</v>
      </c>
      <c r="Q1250" s="42">
        <f>Table1[[#This Row],[Steam_Consumed_t]]/Table1[[#This Row],[Production_t]]</f>
        <v>1.045578231292517</v>
      </c>
      <c r="R1250" s="37">
        <f>Table1[[#This Row],[Power_Consumed_kWh]]/Table1[[#This Row],[Production_t]]</f>
        <v>92.771088435374153</v>
      </c>
      <c r="S1250" t="str">
        <f>IF(Table1[[#This Row],[Quality_pct]]&lt;96,"Below Spec","Ok")</f>
        <v>Ok</v>
      </c>
      <c r="T1250" t="str">
        <f>IF(Table1[Steam_Consumed_t]&gt;$O$4383,"ABNORMAL","NORMAL")</f>
        <v>NORMAL</v>
      </c>
      <c r="U1250" t="str">
        <f>IF(Table1[Power_Consumed_kWh]&gt;$P$4383,"ABNORMAL","NORMAL")</f>
        <v>NORMAL</v>
      </c>
      <c r="V1250">
        <f>(Table1[[#This Row],[Target_Production_t]]/8)*Table1[[#This Row],[Downtime_hr]]</f>
        <v>2.9954000000000005</v>
      </c>
    </row>
    <row r="1251" spans="1:22" x14ac:dyDescent="0.25">
      <c r="A1251" s="1">
        <v>45762</v>
      </c>
      <c r="B1251" s="1" t="str">
        <f>TEXT(Table1[[#This Row],[Date]],"mm")</f>
        <v>04</v>
      </c>
      <c r="C1251" t="s">
        <v>23</v>
      </c>
      <c r="D1251" t="s">
        <v>20</v>
      </c>
      <c r="E1251">
        <v>43.07</v>
      </c>
      <c r="F1251">
        <v>7.41</v>
      </c>
      <c r="G1251">
        <v>0.59</v>
      </c>
      <c r="H1251">
        <v>38.340000000000003</v>
      </c>
      <c r="I1251">
        <v>37.89</v>
      </c>
      <c r="J1251">
        <v>0.45</v>
      </c>
      <c r="K1251">
        <v>98.82</v>
      </c>
      <c r="L1251">
        <v>92.62</v>
      </c>
      <c r="M1251">
        <v>93.35</v>
      </c>
      <c r="N1251">
        <v>85.44</v>
      </c>
      <c r="O1251">
        <v>4.08</v>
      </c>
      <c r="P1251">
        <v>1643.47</v>
      </c>
      <c r="Q1251" s="42">
        <f>Table1[[#This Row],[Steam_Consumed_t]]/Table1[[#This Row],[Production_t]]</f>
        <v>0.10641627543035993</v>
      </c>
      <c r="R1251" s="37">
        <f>Table1[[#This Row],[Power_Consumed_kWh]]/Table1[[#This Row],[Production_t]]</f>
        <v>42.865675534689615</v>
      </c>
      <c r="S1251" t="str">
        <f>IF(Table1[[#This Row],[Quality_pct]]&lt;96,"Below Spec","Ok")</f>
        <v>Ok</v>
      </c>
      <c r="T1251" t="str">
        <f>IF(Table1[Steam_Consumed_t]&gt;$O$4383,"ABNORMAL","NORMAL")</f>
        <v>NORMAL</v>
      </c>
      <c r="U1251" t="str">
        <f>IF(Table1[Power_Consumed_kWh]&gt;$P$4383,"ABNORMAL","NORMAL")</f>
        <v>NORMAL</v>
      </c>
      <c r="V1251">
        <f>(Table1[[#This Row],[Target_Production_t]]/8)*Table1[[#This Row],[Downtime_hr]]</f>
        <v>3.1764124999999996</v>
      </c>
    </row>
    <row r="1252" spans="1:22" x14ac:dyDescent="0.25">
      <c r="A1252" s="1">
        <v>45762</v>
      </c>
      <c r="B1252" s="1" t="str">
        <f>TEXT(Table1[[#This Row],[Date]],"mm")</f>
        <v>04</v>
      </c>
      <c r="C1252" t="s">
        <v>21</v>
      </c>
      <c r="D1252" t="s">
        <v>20</v>
      </c>
      <c r="E1252">
        <v>37.200000000000003</v>
      </c>
      <c r="F1252">
        <v>7.43</v>
      </c>
      <c r="G1252">
        <v>0.56999999999999995</v>
      </c>
      <c r="H1252">
        <v>31.42</v>
      </c>
      <c r="I1252">
        <v>30.99</v>
      </c>
      <c r="J1252">
        <v>0.43</v>
      </c>
      <c r="K1252">
        <v>98.64</v>
      </c>
      <c r="L1252">
        <v>92.88</v>
      </c>
      <c r="M1252">
        <v>92.64</v>
      </c>
      <c r="N1252">
        <v>84.87</v>
      </c>
      <c r="O1252">
        <v>45.46</v>
      </c>
      <c r="P1252">
        <v>3676.51</v>
      </c>
      <c r="Q1252" s="42">
        <f>Table1[[#This Row],[Steam_Consumed_t]]/Table1[[#This Row],[Production_t]]</f>
        <v>1.4468491406747295</v>
      </c>
      <c r="R1252" s="37">
        <f>Table1[[#This Row],[Power_Consumed_kWh]]/Table1[[#This Row],[Production_t]]</f>
        <v>117.01177593889243</v>
      </c>
      <c r="S1252" t="str">
        <f>IF(Table1[[#This Row],[Quality_pct]]&lt;96,"Below Spec","Ok")</f>
        <v>Ok</v>
      </c>
      <c r="T1252" t="str">
        <f>IF(Table1[Steam_Consumed_t]&gt;$O$4383,"ABNORMAL","NORMAL")</f>
        <v>NORMAL</v>
      </c>
      <c r="U1252" t="str">
        <f>IF(Table1[Power_Consumed_kWh]&gt;$P$4383,"ABNORMAL","NORMAL")</f>
        <v>NORMAL</v>
      </c>
      <c r="V1252">
        <f>(Table1[[#This Row],[Target_Production_t]]/8)*Table1[[#This Row],[Downtime_hr]]</f>
        <v>2.6505000000000001</v>
      </c>
    </row>
    <row r="1253" spans="1:22" x14ac:dyDescent="0.25">
      <c r="A1253" s="1">
        <v>45762</v>
      </c>
      <c r="B1253" s="1" t="str">
        <f>TEXT(Table1[[#This Row],[Date]],"mm")</f>
        <v>04</v>
      </c>
      <c r="C1253" t="s">
        <v>22</v>
      </c>
      <c r="D1253" t="s">
        <v>19</v>
      </c>
      <c r="E1253">
        <v>36.35</v>
      </c>
      <c r="F1253">
        <v>7.43</v>
      </c>
      <c r="G1253">
        <v>0.56999999999999995</v>
      </c>
      <c r="H1253">
        <v>34.72</v>
      </c>
      <c r="I1253">
        <v>33.83</v>
      </c>
      <c r="J1253">
        <v>0.89</v>
      </c>
      <c r="K1253">
        <v>97.43</v>
      </c>
      <c r="L1253">
        <v>92.88</v>
      </c>
      <c r="M1253">
        <v>95.24</v>
      </c>
      <c r="N1253">
        <v>86.18</v>
      </c>
      <c r="O1253">
        <v>38.78</v>
      </c>
      <c r="P1253">
        <v>3315.22</v>
      </c>
      <c r="Q1253" s="42">
        <f>Table1[[#This Row],[Steam_Consumed_t]]/Table1[[#This Row],[Production_t]]</f>
        <v>1.1169354838709677</v>
      </c>
      <c r="R1253" s="37">
        <f>Table1[[#This Row],[Power_Consumed_kWh]]/Table1[[#This Row],[Production_t]]</f>
        <v>95.484447004608299</v>
      </c>
      <c r="S1253" t="str">
        <f>IF(Table1[[#This Row],[Quality_pct]]&lt;96,"Below Spec","Ok")</f>
        <v>Ok</v>
      </c>
      <c r="T1253" t="str">
        <f>IF(Table1[Steam_Consumed_t]&gt;$O$4383,"ABNORMAL","NORMAL")</f>
        <v>NORMAL</v>
      </c>
      <c r="U1253" t="str">
        <f>IF(Table1[Power_Consumed_kWh]&gt;$P$4383,"ABNORMAL","NORMAL")</f>
        <v>NORMAL</v>
      </c>
      <c r="V1253">
        <f>(Table1[[#This Row],[Target_Production_t]]/8)*Table1[[#This Row],[Downtime_hr]]</f>
        <v>2.5899375</v>
      </c>
    </row>
    <row r="1254" spans="1:22" x14ac:dyDescent="0.25">
      <c r="A1254" s="1">
        <v>45762</v>
      </c>
      <c r="B1254" s="1" t="str">
        <f>TEXT(Table1[[#This Row],[Date]],"mm")</f>
        <v>04</v>
      </c>
      <c r="C1254" t="s">
        <v>23</v>
      </c>
      <c r="D1254" t="s">
        <v>19</v>
      </c>
      <c r="E1254">
        <v>44.43</v>
      </c>
      <c r="F1254">
        <v>7.51</v>
      </c>
      <c r="G1254">
        <v>0.49</v>
      </c>
      <c r="H1254">
        <v>38.5</v>
      </c>
      <c r="I1254">
        <v>38.15</v>
      </c>
      <c r="J1254">
        <v>0.35</v>
      </c>
      <c r="K1254">
        <v>99.1</v>
      </c>
      <c r="L1254">
        <v>93.88</v>
      </c>
      <c r="M1254">
        <v>91.43</v>
      </c>
      <c r="N1254">
        <v>85.06</v>
      </c>
      <c r="O1254">
        <v>4.6500000000000004</v>
      </c>
      <c r="P1254">
        <v>1435.61</v>
      </c>
      <c r="Q1254" s="42">
        <f>Table1[[#This Row],[Steam_Consumed_t]]/Table1[[#This Row],[Production_t]]</f>
        <v>0.12077922077922079</v>
      </c>
      <c r="R1254" s="37">
        <f>Table1[[#This Row],[Power_Consumed_kWh]]/Table1[[#This Row],[Production_t]]</f>
        <v>37.288571428571423</v>
      </c>
      <c r="S1254" t="str">
        <f>IF(Table1[[#This Row],[Quality_pct]]&lt;96,"Below Spec","Ok")</f>
        <v>Ok</v>
      </c>
      <c r="T1254" t="str">
        <f>IF(Table1[Steam_Consumed_t]&gt;$O$4383,"ABNORMAL","NORMAL")</f>
        <v>NORMAL</v>
      </c>
      <c r="U1254" t="str">
        <f>IF(Table1[Power_Consumed_kWh]&gt;$P$4383,"ABNORMAL","NORMAL")</f>
        <v>NORMAL</v>
      </c>
      <c r="V1254">
        <f>(Table1[[#This Row],[Target_Production_t]]/8)*Table1[[#This Row],[Downtime_hr]]</f>
        <v>2.7213374999999997</v>
      </c>
    </row>
    <row r="1255" spans="1:22" x14ac:dyDescent="0.25">
      <c r="A1255" s="1">
        <v>45762</v>
      </c>
      <c r="B1255" s="1" t="str">
        <f>TEXT(Table1[[#This Row],[Date]],"mm")</f>
        <v>04</v>
      </c>
      <c r="C1255" t="s">
        <v>17</v>
      </c>
      <c r="D1255" t="s">
        <v>20</v>
      </c>
      <c r="E1255">
        <v>41.11</v>
      </c>
      <c r="F1255">
        <v>7.56</v>
      </c>
      <c r="G1255">
        <v>0.44</v>
      </c>
      <c r="H1255">
        <v>40.799999999999997</v>
      </c>
      <c r="I1255">
        <v>39.99</v>
      </c>
      <c r="J1255">
        <v>0.8</v>
      </c>
      <c r="K1255">
        <v>98.03</v>
      </c>
      <c r="L1255">
        <v>94.5</v>
      </c>
      <c r="M1255">
        <v>100.06</v>
      </c>
      <c r="N1255">
        <v>92.69</v>
      </c>
      <c r="O1255">
        <v>32.03</v>
      </c>
      <c r="P1255">
        <v>3359.65</v>
      </c>
      <c r="Q1255" s="42">
        <f>Table1[[#This Row],[Steam_Consumed_t]]/Table1[[#This Row],[Production_t]]</f>
        <v>0.78504901960784323</v>
      </c>
      <c r="R1255" s="37">
        <f>Table1[[#This Row],[Power_Consumed_kWh]]/Table1[[#This Row],[Production_t]]</f>
        <v>82.344362745098053</v>
      </c>
      <c r="S1255" t="str">
        <f>IF(Table1[[#This Row],[Quality_pct]]&lt;96,"Below Spec","Ok")</f>
        <v>Ok</v>
      </c>
      <c r="T1255" t="str">
        <f>IF(Table1[Steam_Consumed_t]&gt;$O$4383,"ABNORMAL","NORMAL")</f>
        <v>NORMAL</v>
      </c>
      <c r="U1255" t="str">
        <f>IF(Table1[Power_Consumed_kWh]&gt;$P$4383,"ABNORMAL","NORMAL")</f>
        <v>NORMAL</v>
      </c>
      <c r="V1255">
        <f>(Table1[[#This Row],[Target_Production_t]]/8)*Table1[[#This Row],[Downtime_hr]]</f>
        <v>2.26105</v>
      </c>
    </row>
    <row r="1256" spans="1:22" x14ac:dyDescent="0.25">
      <c r="A1256" s="1">
        <v>45762</v>
      </c>
      <c r="B1256" s="1" t="str">
        <f>TEXT(Table1[[#This Row],[Date]],"mm")</f>
        <v>04</v>
      </c>
      <c r="C1256" t="s">
        <v>17</v>
      </c>
      <c r="D1256" t="s">
        <v>18</v>
      </c>
      <c r="E1256">
        <v>43.05</v>
      </c>
      <c r="F1256">
        <v>7.71</v>
      </c>
      <c r="G1256">
        <v>0.28999999999999998</v>
      </c>
      <c r="H1256">
        <v>34.840000000000003</v>
      </c>
      <c r="I1256">
        <v>33.86</v>
      </c>
      <c r="J1256">
        <v>0.98</v>
      </c>
      <c r="K1256">
        <v>97.19</v>
      </c>
      <c r="L1256">
        <v>96.38</v>
      </c>
      <c r="M1256">
        <v>97.77</v>
      </c>
      <c r="N1256">
        <v>91.58</v>
      </c>
      <c r="O1256">
        <v>27.65</v>
      </c>
      <c r="P1256">
        <v>2772.11</v>
      </c>
      <c r="Q1256" s="42">
        <f>Table1[[#This Row],[Steam_Consumed_t]]/Table1[[#This Row],[Production_t]]</f>
        <v>0.79362801377726744</v>
      </c>
      <c r="R1256" s="37">
        <f>Table1[[#This Row],[Power_Consumed_kWh]]/Table1[[#This Row],[Production_t]]</f>
        <v>79.566877152698041</v>
      </c>
      <c r="S1256" t="str">
        <f>IF(Table1[[#This Row],[Quality_pct]]&lt;96,"Below Spec","Ok")</f>
        <v>Ok</v>
      </c>
      <c r="T1256" t="str">
        <f>IF(Table1[Steam_Consumed_t]&gt;$O$4383,"ABNORMAL","NORMAL")</f>
        <v>NORMAL</v>
      </c>
      <c r="U1256" t="str">
        <f>IF(Table1[Power_Consumed_kWh]&gt;$P$4383,"ABNORMAL","NORMAL")</f>
        <v>NORMAL</v>
      </c>
      <c r="V1256">
        <f>(Table1[[#This Row],[Target_Production_t]]/8)*Table1[[#This Row],[Downtime_hr]]</f>
        <v>1.5605624999999999</v>
      </c>
    </row>
    <row r="1257" spans="1:22" x14ac:dyDescent="0.25">
      <c r="A1257" s="1">
        <v>45762</v>
      </c>
      <c r="B1257" s="1" t="str">
        <f>TEXT(Table1[[#This Row],[Date]],"mm")</f>
        <v>04</v>
      </c>
      <c r="C1257" t="s">
        <v>21</v>
      </c>
      <c r="D1257" t="s">
        <v>19</v>
      </c>
      <c r="E1257">
        <v>38.369999999999997</v>
      </c>
      <c r="F1257">
        <v>7.71</v>
      </c>
      <c r="G1257">
        <v>0.28999999999999998</v>
      </c>
      <c r="H1257">
        <v>35.270000000000003</v>
      </c>
      <c r="I1257">
        <v>34.700000000000003</v>
      </c>
      <c r="J1257">
        <v>0.56000000000000005</v>
      </c>
      <c r="K1257">
        <v>98.4</v>
      </c>
      <c r="L1257">
        <v>96.38</v>
      </c>
      <c r="M1257">
        <v>97.61</v>
      </c>
      <c r="N1257">
        <v>92.57</v>
      </c>
      <c r="O1257">
        <v>49.13</v>
      </c>
      <c r="P1257">
        <v>4214</v>
      </c>
      <c r="Q1257" s="42">
        <f>Table1[[#This Row],[Steam_Consumed_t]]/Table1[[#This Row],[Production_t]]</f>
        <v>1.3929685284944713</v>
      </c>
      <c r="R1257" s="37">
        <f>Table1[[#This Row],[Power_Consumed_kWh]]/Table1[[#This Row],[Production_t]]</f>
        <v>119.47831017862205</v>
      </c>
      <c r="S1257" t="str">
        <f>IF(Table1[[#This Row],[Quality_pct]]&lt;96,"Below Spec","Ok")</f>
        <v>Ok</v>
      </c>
      <c r="T1257" t="str">
        <f>IF(Table1[Steam_Consumed_t]&gt;$O$4383,"ABNORMAL","NORMAL")</f>
        <v>NORMAL</v>
      </c>
      <c r="U1257" t="str">
        <f>IF(Table1[Power_Consumed_kWh]&gt;$P$4383,"ABNORMAL","NORMAL")</f>
        <v>ABNORMAL</v>
      </c>
      <c r="V1257">
        <f>(Table1[[#This Row],[Target_Production_t]]/8)*Table1[[#This Row],[Downtime_hr]]</f>
        <v>1.3909124999999998</v>
      </c>
    </row>
    <row r="1258" spans="1:22" x14ac:dyDescent="0.25">
      <c r="A1258" s="1">
        <v>45762</v>
      </c>
      <c r="B1258" s="1" t="str">
        <f>TEXT(Table1[[#This Row],[Date]],"mm")</f>
        <v>04</v>
      </c>
      <c r="C1258" t="s">
        <v>22</v>
      </c>
      <c r="D1258" t="s">
        <v>18</v>
      </c>
      <c r="E1258">
        <v>36.9</v>
      </c>
      <c r="F1258">
        <v>7.75</v>
      </c>
      <c r="G1258">
        <v>0.25</v>
      </c>
      <c r="H1258">
        <v>34.4</v>
      </c>
      <c r="I1258">
        <v>33.06</v>
      </c>
      <c r="J1258">
        <v>1.34</v>
      </c>
      <c r="K1258">
        <v>96.11</v>
      </c>
      <c r="L1258">
        <v>96.88</v>
      </c>
      <c r="M1258">
        <v>98.12</v>
      </c>
      <c r="N1258">
        <v>91.36</v>
      </c>
      <c r="O1258">
        <v>37.26</v>
      </c>
      <c r="P1258">
        <v>3378.99</v>
      </c>
      <c r="Q1258" s="42">
        <f>Table1[[#This Row],[Steam_Consumed_t]]/Table1[[#This Row],[Production_t]]</f>
        <v>1.0831395348837209</v>
      </c>
      <c r="R1258" s="37">
        <f>Table1[[#This Row],[Power_Consumed_kWh]]/Table1[[#This Row],[Production_t]]</f>
        <v>98.226453488372087</v>
      </c>
      <c r="S1258" t="str">
        <f>IF(Table1[[#This Row],[Quality_pct]]&lt;96,"Below Spec","Ok")</f>
        <v>Ok</v>
      </c>
      <c r="T1258" t="str">
        <f>IF(Table1[Steam_Consumed_t]&gt;$O$4383,"ABNORMAL","NORMAL")</f>
        <v>NORMAL</v>
      </c>
      <c r="U1258" t="str">
        <f>IF(Table1[Power_Consumed_kWh]&gt;$P$4383,"ABNORMAL","NORMAL")</f>
        <v>NORMAL</v>
      </c>
      <c r="V1258">
        <f>(Table1[[#This Row],[Target_Production_t]]/8)*Table1[[#This Row],[Downtime_hr]]</f>
        <v>1.153125</v>
      </c>
    </row>
    <row r="1259" spans="1:22" x14ac:dyDescent="0.25">
      <c r="A1259" s="1">
        <v>45762</v>
      </c>
      <c r="B1259" s="1" t="str">
        <f>TEXT(Table1[[#This Row],[Date]],"mm")</f>
        <v>04</v>
      </c>
      <c r="C1259" t="s">
        <v>21</v>
      </c>
      <c r="D1259" t="s">
        <v>18</v>
      </c>
      <c r="E1259">
        <v>38.950000000000003</v>
      </c>
      <c r="F1259">
        <v>7.8</v>
      </c>
      <c r="G1259">
        <v>0.2</v>
      </c>
      <c r="H1259">
        <v>37.200000000000003</v>
      </c>
      <c r="I1259">
        <v>36.61</v>
      </c>
      <c r="J1259">
        <v>0.6</v>
      </c>
      <c r="K1259">
        <v>98.39</v>
      </c>
      <c r="L1259">
        <v>97.5</v>
      </c>
      <c r="M1259">
        <v>97.29</v>
      </c>
      <c r="N1259">
        <v>93.33</v>
      </c>
      <c r="O1259">
        <v>53.87</v>
      </c>
      <c r="P1259">
        <v>4322.4399999999996</v>
      </c>
      <c r="Q1259" s="42">
        <f>Table1[[#This Row],[Steam_Consumed_t]]/Table1[[#This Row],[Production_t]]</f>
        <v>1.4481182795698924</v>
      </c>
      <c r="R1259" s="37">
        <f>Table1[[#This Row],[Power_Consumed_kWh]]/Table1[[#This Row],[Production_t]]</f>
        <v>116.19462365591396</v>
      </c>
      <c r="S1259" t="str">
        <f>IF(Table1[[#This Row],[Quality_pct]]&lt;96,"Below Spec","Ok")</f>
        <v>Ok</v>
      </c>
      <c r="T1259" t="str">
        <f>IF(Table1[Steam_Consumed_t]&gt;$O$4383,"ABNORMAL","NORMAL")</f>
        <v>ABNORMAL</v>
      </c>
      <c r="U1259" t="str">
        <f>IF(Table1[Power_Consumed_kWh]&gt;$P$4383,"ABNORMAL","NORMAL")</f>
        <v>ABNORMAL</v>
      </c>
      <c r="V1259">
        <f>(Table1[[#This Row],[Target_Production_t]]/8)*Table1[[#This Row],[Downtime_hr]]</f>
        <v>0.97375000000000012</v>
      </c>
    </row>
    <row r="1260" spans="1:22" x14ac:dyDescent="0.25">
      <c r="A1260" s="1">
        <v>45762</v>
      </c>
      <c r="B1260" s="1" t="str">
        <f>TEXT(Table1[[#This Row],[Date]],"mm")</f>
        <v>04</v>
      </c>
      <c r="C1260" t="s">
        <v>23</v>
      </c>
      <c r="D1260" t="s">
        <v>18</v>
      </c>
      <c r="E1260">
        <v>45.1</v>
      </c>
      <c r="F1260">
        <v>7.81</v>
      </c>
      <c r="G1260">
        <v>0.19</v>
      </c>
      <c r="H1260">
        <v>40.11</v>
      </c>
      <c r="I1260">
        <v>39.69</v>
      </c>
      <c r="J1260">
        <v>0.41</v>
      </c>
      <c r="K1260">
        <v>98.97</v>
      </c>
      <c r="L1260">
        <v>97.62</v>
      </c>
      <c r="M1260">
        <v>94.6</v>
      </c>
      <c r="N1260">
        <v>91.41</v>
      </c>
      <c r="O1260">
        <v>3.67</v>
      </c>
      <c r="P1260">
        <v>1657.4</v>
      </c>
      <c r="Q1260" s="42">
        <f>Table1[[#This Row],[Steam_Consumed_t]]/Table1[[#This Row],[Production_t]]</f>
        <v>9.1498379456494638E-2</v>
      </c>
      <c r="R1260" s="37">
        <f>Table1[[#This Row],[Power_Consumed_kWh]]/Table1[[#This Row],[Production_t]]</f>
        <v>41.321366242832212</v>
      </c>
      <c r="S1260" t="str">
        <f>IF(Table1[[#This Row],[Quality_pct]]&lt;96,"Below Spec","Ok")</f>
        <v>Ok</v>
      </c>
      <c r="T1260" t="str">
        <f>IF(Table1[Steam_Consumed_t]&gt;$O$4383,"ABNORMAL","NORMAL")</f>
        <v>NORMAL</v>
      </c>
      <c r="U1260" t="str">
        <f>IF(Table1[Power_Consumed_kWh]&gt;$P$4383,"ABNORMAL","NORMAL")</f>
        <v>NORMAL</v>
      </c>
      <c r="V1260">
        <f>(Table1[[#This Row],[Target_Production_t]]/8)*Table1[[#This Row],[Downtime_hr]]</f>
        <v>1.0711250000000001</v>
      </c>
    </row>
    <row r="1261" spans="1:22" x14ac:dyDescent="0.25">
      <c r="A1261" s="1">
        <v>45762</v>
      </c>
      <c r="B1261" s="1" t="str">
        <f>TEXT(Table1[[#This Row],[Date]],"mm")</f>
        <v>04</v>
      </c>
      <c r="C1261" t="s">
        <v>17</v>
      </c>
      <c r="D1261" t="s">
        <v>19</v>
      </c>
      <c r="E1261">
        <v>42.41</v>
      </c>
      <c r="F1261">
        <v>7.93</v>
      </c>
      <c r="G1261">
        <v>7.0000000000000007E-2</v>
      </c>
      <c r="H1261">
        <v>37.229999999999997</v>
      </c>
      <c r="I1261">
        <v>36.79</v>
      </c>
      <c r="J1261">
        <v>0.44</v>
      </c>
      <c r="K1261">
        <v>98.83</v>
      </c>
      <c r="L1261">
        <v>99.12</v>
      </c>
      <c r="M1261">
        <v>96.84</v>
      </c>
      <c r="N1261">
        <v>94.87</v>
      </c>
      <c r="O1261">
        <v>30.65</v>
      </c>
      <c r="P1261">
        <v>3109.49</v>
      </c>
      <c r="Q1261" s="42">
        <f>Table1[[#This Row],[Steam_Consumed_t]]/Table1[[#This Row],[Production_t]]</f>
        <v>0.82326081117378458</v>
      </c>
      <c r="R1261" s="37">
        <f>Table1[[#This Row],[Power_Consumed_kWh]]/Table1[[#This Row],[Production_t]]</f>
        <v>83.521085146387321</v>
      </c>
      <c r="S1261" t="str">
        <f>IF(Table1[[#This Row],[Quality_pct]]&lt;96,"Below Spec","Ok")</f>
        <v>Ok</v>
      </c>
      <c r="T1261" t="str">
        <f>IF(Table1[Steam_Consumed_t]&gt;$O$4383,"ABNORMAL","NORMAL")</f>
        <v>NORMAL</v>
      </c>
      <c r="U1261" t="str">
        <f>IF(Table1[Power_Consumed_kWh]&gt;$P$4383,"ABNORMAL","NORMAL")</f>
        <v>NORMAL</v>
      </c>
      <c r="V1261">
        <f>(Table1[[#This Row],[Target_Production_t]]/8)*Table1[[#This Row],[Downtime_hr]]</f>
        <v>0.37108750000000001</v>
      </c>
    </row>
    <row r="1262" spans="1:22" x14ac:dyDescent="0.25">
      <c r="A1262" s="1">
        <v>45763</v>
      </c>
      <c r="B1262" s="1" t="str">
        <f>TEXT(Table1[[#This Row],[Date]],"mm")</f>
        <v>04</v>
      </c>
      <c r="C1262" t="s">
        <v>23</v>
      </c>
      <c r="D1262" t="s">
        <v>20</v>
      </c>
      <c r="E1262">
        <v>45.3</v>
      </c>
      <c r="F1262">
        <v>7.08</v>
      </c>
      <c r="G1262">
        <v>0.92</v>
      </c>
      <c r="H1262">
        <v>36.909999999999997</v>
      </c>
      <c r="I1262">
        <v>36.200000000000003</v>
      </c>
      <c r="J1262">
        <v>0.71</v>
      </c>
      <c r="K1262">
        <v>98.08</v>
      </c>
      <c r="L1262">
        <v>88.5</v>
      </c>
      <c r="M1262">
        <v>95.23</v>
      </c>
      <c r="N1262">
        <v>82.66</v>
      </c>
      <c r="O1262">
        <v>3.06</v>
      </c>
      <c r="P1262">
        <v>1568.17</v>
      </c>
      <c r="Q1262" s="42">
        <f>Table1[[#This Row],[Steam_Consumed_t]]/Table1[[#This Row],[Production_t]]</f>
        <v>8.2904361961528047E-2</v>
      </c>
      <c r="R1262" s="37">
        <f>Table1[[#This Row],[Power_Consumed_kWh]]/Table1[[#This Row],[Production_t]]</f>
        <v>42.486318070983479</v>
      </c>
      <c r="S1262" t="str">
        <f>IF(Table1[[#This Row],[Quality_pct]]&lt;96,"Below Spec","Ok")</f>
        <v>Ok</v>
      </c>
      <c r="T1262" t="str">
        <f>IF(Table1[Steam_Consumed_t]&gt;$O$4383,"ABNORMAL","NORMAL")</f>
        <v>NORMAL</v>
      </c>
      <c r="U1262" t="str">
        <f>IF(Table1[Power_Consumed_kWh]&gt;$P$4383,"ABNORMAL","NORMAL")</f>
        <v>NORMAL</v>
      </c>
      <c r="V1262">
        <f>(Table1[[#This Row],[Target_Production_t]]/8)*Table1[[#This Row],[Downtime_hr]]</f>
        <v>5.2095000000000002</v>
      </c>
    </row>
    <row r="1263" spans="1:22" x14ac:dyDescent="0.25">
      <c r="A1263" s="1">
        <v>45763</v>
      </c>
      <c r="B1263" s="1" t="str">
        <f>TEXT(Table1[[#This Row],[Date]],"mm")</f>
        <v>04</v>
      </c>
      <c r="C1263" t="s">
        <v>21</v>
      </c>
      <c r="D1263" t="s">
        <v>18</v>
      </c>
      <c r="E1263">
        <v>40.97</v>
      </c>
      <c r="F1263">
        <v>7.29</v>
      </c>
      <c r="G1263">
        <v>0.71</v>
      </c>
      <c r="H1263">
        <v>37.64</v>
      </c>
      <c r="I1263">
        <v>37.43</v>
      </c>
      <c r="J1263">
        <v>0.21</v>
      </c>
      <c r="K1263">
        <v>99.44</v>
      </c>
      <c r="L1263">
        <v>91.12</v>
      </c>
      <c r="M1263">
        <v>95.8</v>
      </c>
      <c r="N1263">
        <v>86.81</v>
      </c>
      <c r="O1263">
        <v>53.96</v>
      </c>
      <c r="P1263">
        <v>4397.21</v>
      </c>
      <c r="Q1263" s="42">
        <f>Table1[[#This Row],[Steam_Consumed_t]]/Table1[[#This Row],[Production_t]]</f>
        <v>1.4335812964930925</v>
      </c>
      <c r="R1263" s="37">
        <f>Table1[[#This Row],[Power_Consumed_kWh]]/Table1[[#This Row],[Production_t]]</f>
        <v>116.82279489904357</v>
      </c>
      <c r="S1263" t="str">
        <f>IF(Table1[[#This Row],[Quality_pct]]&lt;96,"Below Spec","Ok")</f>
        <v>Ok</v>
      </c>
      <c r="T1263" t="str">
        <f>IF(Table1[Steam_Consumed_t]&gt;$O$4383,"ABNORMAL","NORMAL")</f>
        <v>ABNORMAL</v>
      </c>
      <c r="U1263" t="str">
        <f>IF(Table1[Power_Consumed_kWh]&gt;$P$4383,"ABNORMAL","NORMAL")</f>
        <v>ABNORMAL</v>
      </c>
      <c r="V1263">
        <f>(Table1[[#This Row],[Target_Production_t]]/8)*Table1[[#This Row],[Downtime_hr]]</f>
        <v>3.6360874999999999</v>
      </c>
    </row>
    <row r="1264" spans="1:22" x14ac:dyDescent="0.25">
      <c r="A1264" s="1">
        <v>45763</v>
      </c>
      <c r="B1264" s="1" t="str">
        <f>TEXT(Table1[[#This Row],[Date]],"mm")</f>
        <v>04</v>
      </c>
      <c r="C1264" t="s">
        <v>23</v>
      </c>
      <c r="D1264" t="s">
        <v>19</v>
      </c>
      <c r="E1264">
        <v>46.73</v>
      </c>
      <c r="F1264">
        <v>7.37</v>
      </c>
      <c r="G1264">
        <v>0.63</v>
      </c>
      <c r="H1264">
        <v>41.39</v>
      </c>
      <c r="I1264">
        <v>41.39</v>
      </c>
      <c r="J1264">
        <v>0</v>
      </c>
      <c r="K1264">
        <v>100</v>
      </c>
      <c r="L1264">
        <v>92.12</v>
      </c>
      <c r="M1264">
        <v>101.48</v>
      </c>
      <c r="N1264">
        <v>93.49</v>
      </c>
      <c r="O1264">
        <v>4.57</v>
      </c>
      <c r="P1264">
        <v>1768.59</v>
      </c>
      <c r="Q1264" s="42">
        <f>Table1[[#This Row],[Steam_Consumed_t]]/Table1[[#This Row],[Production_t]]</f>
        <v>0.11041314327132158</v>
      </c>
      <c r="R1264" s="37">
        <f>Table1[[#This Row],[Power_Consumed_kWh]]/Table1[[#This Row],[Production_t]]</f>
        <v>42.729886446001444</v>
      </c>
      <c r="S1264" t="str">
        <f>IF(Table1[[#This Row],[Quality_pct]]&lt;96,"Below Spec","Ok")</f>
        <v>Ok</v>
      </c>
      <c r="T1264" t="str">
        <f>IF(Table1[Steam_Consumed_t]&gt;$O$4383,"ABNORMAL","NORMAL")</f>
        <v>NORMAL</v>
      </c>
      <c r="U1264" t="str">
        <f>IF(Table1[Power_Consumed_kWh]&gt;$P$4383,"ABNORMAL","NORMAL")</f>
        <v>NORMAL</v>
      </c>
      <c r="V1264">
        <f>(Table1[[#This Row],[Target_Production_t]]/8)*Table1[[#This Row],[Downtime_hr]]</f>
        <v>3.6799874999999997</v>
      </c>
    </row>
    <row r="1265" spans="1:22" x14ac:dyDescent="0.25">
      <c r="A1265" s="1">
        <v>45763</v>
      </c>
      <c r="B1265" s="1" t="str">
        <f>TEXT(Table1[[#This Row],[Date]],"mm")</f>
        <v>04</v>
      </c>
      <c r="C1265" t="s">
        <v>17</v>
      </c>
      <c r="D1265" t="s">
        <v>18</v>
      </c>
      <c r="E1265">
        <v>45.28</v>
      </c>
      <c r="F1265">
        <v>7.41</v>
      </c>
      <c r="G1265">
        <v>0.59</v>
      </c>
      <c r="H1265">
        <v>40.229999999999997</v>
      </c>
      <c r="I1265">
        <v>39.17</v>
      </c>
      <c r="J1265">
        <v>1.06</v>
      </c>
      <c r="K1265">
        <v>97.36</v>
      </c>
      <c r="L1265">
        <v>92.62</v>
      </c>
      <c r="M1265">
        <v>93.01</v>
      </c>
      <c r="N1265">
        <v>83.88</v>
      </c>
      <c r="O1265">
        <v>34.049999999999997</v>
      </c>
      <c r="P1265">
        <v>3340.68</v>
      </c>
      <c r="Q1265" s="42">
        <f>Table1[[#This Row],[Steam_Consumed_t]]/Table1[[#This Row],[Production_t]]</f>
        <v>0.84638329604772555</v>
      </c>
      <c r="R1265" s="37">
        <f>Table1[[#This Row],[Power_Consumed_kWh]]/Table1[[#This Row],[Production_t]]</f>
        <v>83.039522744220733</v>
      </c>
      <c r="S1265" t="str">
        <f>IF(Table1[[#This Row],[Quality_pct]]&lt;96,"Below Spec","Ok")</f>
        <v>Ok</v>
      </c>
      <c r="T1265" t="str">
        <f>IF(Table1[Steam_Consumed_t]&gt;$O$4383,"ABNORMAL","NORMAL")</f>
        <v>NORMAL</v>
      </c>
      <c r="U1265" t="str">
        <f>IF(Table1[Power_Consumed_kWh]&gt;$P$4383,"ABNORMAL","NORMAL")</f>
        <v>NORMAL</v>
      </c>
      <c r="V1265">
        <f>(Table1[[#This Row],[Target_Production_t]]/8)*Table1[[#This Row],[Downtime_hr]]</f>
        <v>3.3393999999999999</v>
      </c>
    </row>
    <row r="1266" spans="1:22" x14ac:dyDescent="0.25">
      <c r="A1266" s="1">
        <v>45763</v>
      </c>
      <c r="B1266" s="1" t="str">
        <f>TEXT(Table1[[#This Row],[Date]],"mm")</f>
        <v>04</v>
      </c>
      <c r="C1266" t="s">
        <v>22</v>
      </c>
      <c r="D1266" t="s">
        <v>20</v>
      </c>
      <c r="E1266">
        <v>37.07</v>
      </c>
      <c r="F1266">
        <v>7.48</v>
      </c>
      <c r="G1266">
        <v>0.52</v>
      </c>
      <c r="H1266">
        <v>34.93</v>
      </c>
      <c r="I1266">
        <v>34.049999999999997</v>
      </c>
      <c r="J1266">
        <v>0.88</v>
      </c>
      <c r="K1266">
        <v>97.48</v>
      </c>
      <c r="L1266">
        <v>93.5</v>
      </c>
      <c r="M1266">
        <v>93.65</v>
      </c>
      <c r="N1266">
        <v>85.35</v>
      </c>
      <c r="O1266">
        <v>38.19</v>
      </c>
      <c r="P1266">
        <v>3204.02</v>
      </c>
      <c r="Q1266" s="42">
        <f>Table1[[#This Row],[Steam_Consumed_t]]/Table1[[#This Row],[Production_t]]</f>
        <v>1.0933295161752075</v>
      </c>
      <c r="R1266" s="37">
        <f>Table1[[#This Row],[Power_Consumed_kWh]]/Table1[[#This Row],[Production_t]]</f>
        <v>91.726882336100772</v>
      </c>
      <c r="S1266" t="str">
        <f>IF(Table1[[#This Row],[Quality_pct]]&lt;96,"Below Spec","Ok")</f>
        <v>Ok</v>
      </c>
      <c r="T1266" t="str">
        <f>IF(Table1[Steam_Consumed_t]&gt;$O$4383,"ABNORMAL","NORMAL")</f>
        <v>NORMAL</v>
      </c>
      <c r="U1266" t="str">
        <f>IF(Table1[Power_Consumed_kWh]&gt;$P$4383,"ABNORMAL","NORMAL")</f>
        <v>NORMAL</v>
      </c>
      <c r="V1266">
        <f>(Table1[[#This Row],[Target_Production_t]]/8)*Table1[[#This Row],[Downtime_hr]]</f>
        <v>2.4095500000000003</v>
      </c>
    </row>
    <row r="1267" spans="1:22" x14ac:dyDescent="0.25">
      <c r="A1267" s="1">
        <v>45763</v>
      </c>
      <c r="B1267" s="1" t="str">
        <f>TEXT(Table1[[#This Row],[Date]],"mm")</f>
        <v>04</v>
      </c>
      <c r="C1267" t="s">
        <v>21</v>
      </c>
      <c r="D1267" t="s">
        <v>19</v>
      </c>
      <c r="E1267">
        <v>40.35</v>
      </c>
      <c r="F1267">
        <v>7.49</v>
      </c>
      <c r="G1267">
        <v>0.51</v>
      </c>
      <c r="H1267">
        <v>38.4</v>
      </c>
      <c r="I1267">
        <v>37.75</v>
      </c>
      <c r="J1267">
        <v>0.65</v>
      </c>
      <c r="K1267">
        <v>98.31</v>
      </c>
      <c r="L1267">
        <v>93.62</v>
      </c>
      <c r="M1267">
        <v>95.78</v>
      </c>
      <c r="N1267">
        <v>88.16</v>
      </c>
      <c r="O1267">
        <v>55.89</v>
      </c>
      <c r="P1267">
        <v>4599.8500000000004</v>
      </c>
      <c r="Q1267" s="42">
        <f>Table1[[#This Row],[Steam_Consumed_t]]/Table1[[#This Row],[Production_t]]</f>
        <v>1.4554687500000001</v>
      </c>
      <c r="R1267" s="37">
        <f>Table1[[#This Row],[Power_Consumed_kWh]]/Table1[[#This Row],[Production_t]]</f>
        <v>119.78776041666669</v>
      </c>
      <c r="S1267" t="str">
        <f>IF(Table1[[#This Row],[Quality_pct]]&lt;96,"Below Spec","Ok")</f>
        <v>Ok</v>
      </c>
      <c r="T1267" t="str">
        <f>IF(Table1[Steam_Consumed_t]&gt;$O$4383,"ABNORMAL","NORMAL")</f>
        <v>ABNORMAL</v>
      </c>
      <c r="U1267" t="str">
        <f>IF(Table1[Power_Consumed_kWh]&gt;$P$4383,"ABNORMAL","NORMAL")</f>
        <v>ABNORMAL</v>
      </c>
      <c r="V1267">
        <f>(Table1[[#This Row],[Target_Production_t]]/8)*Table1[[#This Row],[Downtime_hr]]</f>
        <v>2.5723125000000002</v>
      </c>
    </row>
    <row r="1268" spans="1:22" x14ac:dyDescent="0.25">
      <c r="A1268" s="1">
        <v>45763</v>
      </c>
      <c r="B1268" s="1" t="str">
        <f>TEXT(Table1[[#This Row],[Date]],"mm")</f>
        <v>04</v>
      </c>
      <c r="C1268" t="s">
        <v>22</v>
      </c>
      <c r="D1268" t="s">
        <v>19</v>
      </c>
      <c r="E1268">
        <v>38.229999999999997</v>
      </c>
      <c r="F1268">
        <v>7.5</v>
      </c>
      <c r="G1268">
        <v>0.5</v>
      </c>
      <c r="H1268">
        <v>34.99</v>
      </c>
      <c r="I1268">
        <v>33.619999999999997</v>
      </c>
      <c r="J1268">
        <v>1.36</v>
      </c>
      <c r="K1268">
        <v>96.1</v>
      </c>
      <c r="L1268">
        <v>93.75</v>
      </c>
      <c r="M1268">
        <v>97.32</v>
      </c>
      <c r="N1268">
        <v>87.68</v>
      </c>
      <c r="O1268">
        <v>39.89</v>
      </c>
      <c r="P1268">
        <v>3363.41</v>
      </c>
      <c r="Q1268" s="42">
        <f>Table1[[#This Row],[Steam_Consumed_t]]/Table1[[#This Row],[Production_t]]</f>
        <v>1.1400400114318376</v>
      </c>
      <c r="R1268" s="37">
        <f>Table1[[#This Row],[Power_Consumed_kWh]]/Table1[[#This Row],[Production_t]]</f>
        <v>96.124892826521858</v>
      </c>
      <c r="S1268" t="str">
        <f>IF(Table1[[#This Row],[Quality_pct]]&lt;96,"Below Spec","Ok")</f>
        <v>Ok</v>
      </c>
      <c r="T1268" t="str">
        <f>IF(Table1[Steam_Consumed_t]&gt;$O$4383,"ABNORMAL","NORMAL")</f>
        <v>NORMAL</v>
      </c>
      <c r="U1268" t="str">
        <f>IF(Table1[Power_Consumed_kWh]&gt;$P$4383,"ABNORMAL","NORMAL")</f>
        <v>NORMAL</v>
      </c>
      <c r="V1268">
        <f>(Table1[[#This Row],[Target_Production_t]]/8)*Table1[[#This Row],[Downtime_hr]]</f>
        <v>2.3893749999999998</v>
      </c>
    </row>
    <row r="1269" spans="1:22" x14ac:dyDescent="0.25">
      <c r="A1269" s="1">
        <v>45763</v>
      </c>
      <c r="B1269" s="1" t="str">
        <f>TEXT(Table1[[#This Row],[Date]],"mm")</f>
        <v>04</v>
      </c>
      <c r="C1269" t="s">
        <v>21</v>
      </c>
      <c r="D1269" t="s">
        <v>20</v>
      </c>
      <c r="E1269">
        <v>39.130000000000003</v>
      </c>
      <c r="F1269">
        <v>7.6</v>
      </c>
      <c r="G1269">
        <v>0.4</v>
      </c>
      <c r="H1269">
        <v>34.409999999999997</v>
      </c>
      <c r="I1269">
        <v>33.69</v>
      </c>
      <c r="J1269">
        <v>0.72</v>
      </c>
      <c r="K1269">
        <v>97.92</v>
      </c>
      <c r="L1269">
        <v>95</v>
      </c>
      <c r="M1269">
        <v>94.08</v>
      </c>
      <c r="N1269">
        <v>87.52</v>
      </c>
      <c r="O1269">
        <v>48.04</v>
      </c>
      <c r="P1269">
        <v>4100.67</v>
      </c>
      <c r="Q1269" s="42">
        <f>Table1[[#This Row],[Steam_Consumed_t]]/Table1[[#This Row],[Production_t]]</f>
        <v>1.3961057832025574</v>
      </c>
      <c r="R1269" s="37">
        <f>Table1[[#This Row],[Power_Consumed_kWh]]/Table1[[#This Row],[Production_t]]</f>
        <v>119.17088055797734</v>
      </c>
      <c r="S1269" t="str">
        <f>IF(Table1[[#This Row],[Quality_pct]]&lt;96,"Below Spec","Ok")</f>
        <v>Ok</v>
      </c>
      <c r="T1269" t="str">
        <f>IF(Table1[Steam_Consumed_t]&gt;$O$4383,"ABNORMAL","NORMAL")</f>
        <v>NORMAL</v>
      </c>
      <c r="U1269" t="str">
        <f>IF(Table1[Power_Consumed_kWh]&gt;$P$4383,"ABNORMAL","NORMAL")</f>
        <v>NORMAL</v>
      </c>
      <c r="V1269">
        <f>(Table1[[#This Row],[Target_Production_t]]/8)*Table1[[#This Row],[Downtime_hr]]</f>
        <v>1.9565000000000001</v>
      </c>
    </row>
    <row r="1270" spans="1:22" x14ac:dyDescent="0.25">
      <c r="A1270" s="1">
        <v>45763</v>
      </c>
      <c r="B1270" s="1" t="str">
        <f>TEXT(Table1[[#This Row],[Date]],"mm")</f>
        <v>04</v>
      </c>
      <c r="C1270" t="s">
        <v>17</v>
      </c>
      <c r="D1270" t="s">
        <v>19</v>
      </c>
      <c r="E1270">
        <v>44.6</v>
      </c>
      <c r="F1270">
        <v>7.62</v>
      </c>
      <c r="G1270">
        <v>0.38</v>
      </c>
      <c r="H1270">
        <v>41.29</v>
      </c>
      <c r="I1270">
        <v>40.270000000000003</v>
      </c>
      <c r="J1270">
        <v>1.02</v>
      </c>
      <c r="K1270">
        <v>97.53</v>
      </c>
      <c r="L1270">
        <v>95.25</v>
      </c>
      <c r="M1270">
        <v>91.85</v>
      </c>
      <c r="N1270">
        <v>85.32</v>
      </c>
      <c r="O1270">
        <v>37.35</v>
      </c>
      <c r="P1270">
        <v>3473.66</v>
      </c>
      <c r="Q1270" s="42">
        <f>Table1[[#This Row],[Steam_Consumed_t]]/Table1[[#This Row],[Production_t]]</f>
        <v>0.90457737951077744</v>
      </c>
      <c r="R1270" s="37">
        <f>Table1[[#This Row],[Power_Consumed_kWh]]/Table1[[#This Row],[Production_t]]</f>
        <v>84.128360377815454</v>
      </c>
      <c r="S1270" t="str">
        <f>IF(Table1[[#This Row],[Quality_pct]]&lt;96,"Below Spec","Ok")</f>
        <v>Ok</v>
      </c>
      <c r="T1270" t="str">
        <f>IF(Table1[Steam_Consumed_t]&gt;$O$4383,"ABNORMAL","NORMAL")</f>
        <v>NORMAL</v>
      </c>
      <c r="U1270" t="str">
        <f>IF(Table1[Power_Consumed_kWh]&gt;$P$4383,"ABNORMAL","NORMAL")</f>
        <v>NORMAL</v>
      </c>
      <c r="V1270">
        <f>(Table1[[#This Row],[Target_Production_t]]/8)*Table1[[#This Row],[Downtime_hr]]</f>
        <v>2.1185</v>
      </c>
    </row>
    <row r="1271" spans="1:22" x14ac:dyDescent="0.25">
      <c r="A1271" s="1">
        <v>45763</v>
      </c>
      <c r="B1271" s="1" t="str">
        <f>TEXT(Table1[[#This Row],[Date]],"mm")</f>
        <v>04</v>
      </c>
      <c r="C1271" t="s">
        <v>23</v>
      </c>
      <c r="D1271" t="s">
        <v>18</v>
      </c>
      <c r="E1271">
        <v>47.44</v>
      </c>
      <c r="F1271">
        <v>7.64</v>
      </c>
      <c r="G1271">
        <v>0.36</v>
      </c>
      <c r="H1271">
        <v>39.47</v>
      </c>
      <c r="I1271">
        <v>38.94</v>
      </c>
      <c r="J1271">
        <v>0.53</v>
      </c>
      <c r="K1271">
        <v>98.66</v>
      </c>
      <c r="L1271">
        <v>95.5</v>
      </c>
      <c r="M1271">
        <v>95.21</v>
      </c>
      <c r="N1271">
        <v>89.71</v>
      </c>
      <c r="O1271">
        <v>4.3600000000000003</v>
      </c>
      <c r="P1271">
        <v>1656.11</v>
      </c>
      <c r="Q1271" s="42">
        <f>Table1[[#This Row],[Steam_Consumed_t]]/Table1[[#This Row],[Production_t]]</f>
        <v>0.11046364327337219</v>
      </c>
      <c r="R1271" s="37">
        <f>Table1[[#This Row],[Power_Consumed_kWh]]/Table1[[#This Row],[Production_t]]</f>
        <v>41.958702812262473</v>
      </c>
      <c r="S1271" t="str">
        <f>IF(Table1[[#This Row],[Quality_pct]]&lt;96,"Below Spec","Ok")</f>
        <v>Ok</v>
      </c>
      <c r="T1271" t="str">
        <f>IF(Table1[Steam_Consumed_t]&gt;$O$4383,"ABNORMAL","NORMAL")</f>
        <v>NORMAL</v>
      </c>
      <c r="U1271" t="str">
        <f>IF(Table1[Power_Consumed_kWh]&gt;$P$4383,"ABNORMAL","NORMAL")</f>
        <v>NORMAL</v>
      </c>
      <c r="V1271">
        <f>(Table1[[#This Row],[Target_Production_t]]/8)*Table1[[#This Row],[Downtime_hr]]</f>
        <v>2.1347999999999998</v>
      </c>
    </row>
    <row r="1272" spans="1:22" x14ac:dyDescent="0.25">
      <c r="A1272" s="1">
        <v>45763</v>
      </c>
      <c r="B1272" s="1" t="str">
        <f>TEXT(Table1[[#This Row],[Date]],"mm")</f>
        <v>04</v>
      </c>
      <c r="C1272" t="s">
        <v>22</v>
      </c>
      <c r="D1272" t="s">
        <v>18</v>
      </c>
      <c r="E1272">
        <v>38.81</v>
      </c>
      <c r="F1272">
        <v>7.78</v>
      </c>
      <c r="G1272">
        <v>0.22</v>
      </c>
      <c r="H1272">
        <v>37.28</v>
      </c>
      <c r="I1272">
        <v>36.409999999999997</v>
      </c>
      <c r="J1272">
        <v>0.87</v>
      </c>
      <c r="K1272">
        <v>97.66</v>
      </c>
      <c r="L1272">
        <v>97.25</v>
      </c>
      <c r="M1272">
        <v>103</v>
      </c>
      <c r="N1272">
        <v>97.82</v>
      </c>
      <c r="O1272">
        <v>40.29</v>
      </c>
      <c r="P1272">
        <v>3709.72</v>
      </c>
      <c r="Q1272" s="42">
        <f>Table1[[#This Row],[Steam_Consumed_t]]/Table1[[#This Row],[Production_t]]</f>
        <v>1.0807403433476395</v>
      </c>
      <c r="R1272" s="37">
        <f>Table1[[#This Row],[Power_Consumed_kWh]]/Table1[[#This Row],[Production_t]]</f>
        <v>99.509656652360505</v>
      </c>
      <c r="S1272" t="str">
        <f>IF(Table1[[#This Row],[Quality_pct]]&lt;96,"Below Spec","Ok")</f>
        <v>Ok</v>
      </c>
      <c r="T1272" t="str">
        <f>IF(Table1[Steam_Consumed_t]&gt;$O$4383,"ABNORMAL","NORMAL")</f>
        <v>NORMAL</v>
      </c>
      <c r="U1272" t="str">
        <f>IF(Table1[Power_Consumed_kWh]&gt;$P$4383,"ABNORMAL","NORMAL")</f>
        <v>NORMAL</v>
      </c>
      <c r="V1272">
        <f>(Table1[[#This Row],[Target_Production_t]]/8)*Table1[[#This Row],[Downtime_hr]]</f>
        <v>1.067275</v>
      </c>
    </row>
    <row r="1273" spans="1:22" x14ac:dyDescent="0.25">
      <c r="A1273" s="1">
        <v>45763</v>
      </c>
      <c r="B1273" s="1" t="str">
        <f>TEXT(Table1[[#This Row],[Date]],"mm")</f>
        <v>04</v>
      </c>
      <c r="C1273" t="s">
        <v>17</v>
      </c>
      <c r="D1273" t="s">
        <v>20</v>
      </c>
      <c r="E1273">
        <v>43.24</v>
      </c>
      <c r="F1273">
        <v>7.85</v>
      </c>
      <c r="G1273">
        <v>0.15</v>
      </c>
      <c r="H1273">
        <v>42.5</v>
      </c>
      <c r="I1273">
        <v>41.51</v>
      </c>
      <c r="J1273">
        <v>0.99</v>
      </c>
      <c r="K1273">
        <v>97.67</v>
      </c>
      <c r="L1273">
        <v>98.12</v>
      </c>
      <c r="M1273">
        <v>91.79</v>
      </c>
      <c r="N1273">
        <v>87.97</v>
      </c>
      <c r="O1273">
        <v>35.409999999999997</v>
      </c>
      <c r="P1273">
        <v>3480.51</v>
      </c>
      <c r="Q1273" s="42">
        <f>Table1[[#This Row],[Steam_Consumed_t]]/Table1[[#This Row],[Production_t]]</f>
        <v>0.83317647058823519</v>
      </c>
      <c r="R1273" s="37">
        <f>Table1[[#This Row],[Power_Consumed_kWh]]/Table1[[#This Row],[Production_t]]</f>
        <v>81.894352941176479</v>
      </c>
      <c r="S1273" t="str">
        <f>IF(Table1[[#This Row],[Quality_pct]]&lt;96,"Below Spec","Ok")</f>
        <v>Ok</v>
      </c>
      <c r="T1273" t="str">
        <f>IF(Table1[Steam_Consumed_t]&gt;$O$4383,"ABNORMAL","NORMAL")</f>
        <v>NORMAL</v>
      </c>
      <c r="U1273" t="str">
        <f>IF(Table1[Power_Consumed_kWh]&gt;$P$4383,"ABNORMAL","NORMAL")</f>
        <v>NORMAL</v>
      </c>
      <c r="V1273">
        <f>(Table1[[#This Row],[Target_Production_t]]/8)*Table1[[#This Row],[Downtime_hr]]</f>
        <v>0.81074999999999997</v>
      </c>
    </row>
    <row r="1274" spans="1:22" x14ac:dyDescent="0.25">
      <c r="A1274" s="1">
        <v>45764</v>
      </c>
      <c r="B1274" s="1" t="str">
        <f>TEXT(Table1[[#This Row],[Date]],"mm")</f>
        <v>04</v>
      </c>
      <c r="C1274" t="s">
        <v>23</v>
      </c>
      <c r="D1274" t="s">
        <v>19</v>
      </c>
      <c r="E1274">
        <v>45.99</v>
      </c>
      <c r="F1274">
        <v>5.37</v>
      </c>
      <c r="G1274">
        <v>2.63</v>
      </c>
      <c r="H1274">
        <v>29.73</v>
      </c>
      <c r="I1274">
        <v>29.4</v>
      </c>
      <c r="J1274">
        <v>0.33</v>
      </c>
      <c r="K1274">
        <v>98.88</v>
      </c>
      <c r="L1274">
        <v>67.12</v>
      </c>
      <c r="M1274">
        <v>93.1</v>
      </c>
      <c r="N1274">
        <v>61.79</v>
      </c>
      <c r="O1274">
        <v>4.01</v>
      </c>
      <c r="P1274">
        <v>1151.1199999999999</v>
      </c>
      <c r="Q1274" s="42">
        <f>Table1[[#This Row],[Steam_Consumed_t]]/Table1[[#This Row],[Production_t]]</f>
        <v>0.13488059199461822</v>
      </c>
      <c r="R1274" s="37">
        <f>Table1[[#This Row],[Power_Consumed_kWh]]/Table1[[#This Row],[Production_t]]</f>
        <v>38.719138916918936</v>
      </c>
      <c r="S1274" t="str">
        <f>IF(Table1[[#This Row],[Quality_pct]]&lt;96,"Below Spec","Ok")</f>
        <v>Ok</v>
      </c>
      <c r="T1274" t="str">
        <f>IF(Table1[Steam_Consumed_t]&gt;$O$4383,"ABNORMAL","NORMAL")</f>
        <v>NORMAL</v>
      </c>
      <c r="U1274" t="str">
        <f>IF(Table1[Power_Consumed_kWh]&gt;$P$4383,"ABNORMAL","NORMAL")</f>
        <v>NORMAL</v>
      </c>
      <c r="V1274">
        <f>(Table1[[#This Row],[Target_Production_t]]/8)*Table1[[#This Row],[Downtime_hr]]</f>
        <v>15.1192125</v>
      </c>
    </row>
    <row r="1275" spans="1:22" x14ac:dyDescent="0.25">
      <c r="A1275" s="1">
        <v>45764</v>
      </c>
      <c r="B1275" s="1" t="str">
        <f>TEXT(Table1[[#This Row],[Date]],"mm")</f>
        <v>04</v>
      </c>
      <c r="C1275" t="s">
        <v>22</v>
      </c>
      <c r="D1275" t="s">
        <v>20</v>
      </c>
      <c r="E1275">
        <v>36.479999999999997</v>
      </c>
      <c r="F1275">
        <v>7.3</v>
      </c>
      <c r="G1275">
        <v>0.7</v>
      </c>
      <c r="H1275">
        <v>31.26</v>
      </c>
      <c r="I1275">
        <v>30.11</v>
      </c>
      <c r="J1275">
        <v>1.1499999999999999</v>
      </c>
      <c r="K1275">
        <v>96.31</v>
      </c>
      <c r="L1275">
        <v>91.25</v>
      </c>
      <c r="M1275">
        <v>91.53</v>
      </c>
      <c r="N1275">
        <v>80.44</v>
      </c>
      <c r="O1275">
        <v>33.630000000000003</v>
      </c>
      <c r="P1275">
        <v>2944.88</v>
      </c>
      <c r="Q1275" s="42">
        <f>Table1[[#This Row],[Steam_Consumed_t]]/Table1[[#This Row],[Production_t]]</f>
        <v>1.0758157389635317</v>
      </c>
      <c r="R1275" s="37">
        <f>Table1[[#This Row],[Power_Consumed_kWh]]/Table1[[#This Row],[Production_t]]</f>
        <v>94.206014075495844</v>
      </c>
      <c r="S1275" t="str">
        <f>IF(Table1[[#This Row],[Quality_pct]]&lt;96,"Below Spec","Ok")</f>
        <v>Ok</v>
      </c>
      <c r="T1275" t="str">
        <f>IF(Table1[Steam_Consumed_t]&gt;$O$4383,"ABNORMAL","NORMAL")</f>
        <v>NORMAL</v>
      </c>
      <c r="U1275" t="str">
        <f>IF(Table1[Power_Consumed_kWh]&gt;$P$4383,"ABNORMAL","NORMAL")</f>
        <v>NORMAL</v>
      </c>
      <c r="V1275">
        <f>(Table1[[#This Row],[Target_Production_t]]/8)*Table1[[#This Row],[Downtime_hr]]</f>
        <v>3.1919999999999997</v>
      </c>
    </row>
    <row r="1276" spans="1:22" x14ac:dyDescent="0.25">
      <c r="A1276" s="1">
        <v>45764</v>
      </c>
      <c r="B1276" s="1" t="str">
        <f>TEXT(Table1[[#This Row],[Date]],"mm")</f>
        <v>04</v>
      </c>
      <c r="C1276" t="s">
        <v>21</v>
      </c>
      <c r="D1276" t="s">
        <v>20</v>
      </c>
      <c r="E1276">
        <v>38.51</v>
      </c>
      <c r="F1276">
        <v>7.34</v>
      </c>
      <c r="G1276">
        <v>0.66</v>
      </c>
      <c r="H1276">
        <v>33.200000000000003</v>
      </c>
      <c r="I1276">
        <v>32.65</v>
      </c>
      <c r="J1276">
        <v>0.55000000000000004</v>
      </c>
      <c r="K1276">
        <v>98.34</v>
      </c>
      <c r="L1276">
        <v>91.75</v>
      </c>
      <c r="M1276">
        <v>93.64</v>
      </c>
      <c r="N1276">
        <v>84.49</v>
      </c>
      <c r="O1276">
        <v>49.01</v>
      </c>
      <c r="P1276">
        <v>3952.88</v>
      </c>
      <c r="Q1276" s="42">
        <f>Table1[[#This Row],[Steam_Consumed_t]]/Table1[[#This Row],[Production_t]]</f>
        <v>1.4762048192771082</v>
      </c>
      <c r="R1276" s="37">
        <f>Table1[[#This Row],[Power_Consumed_kWh]]/Table1[[#This Row],[Production_t]]</f>
        <v>119.06265060240963</v>
      </c>
      <c r="S1276" t="str">
        <f>IF(Table1[[#This Row],[Quality_pct]]&lt;96,"Below Spec","Ok")</f>
        <v>Ok</v>
      </c>
      <c r="T1276" t="str">
        <f>IF(Table1[Steam_Consumed_t]&gt;$O$4383,"ABNORMAL","NORMAL")</f>
        <v>NORMAL</v>
      </c>
      <c r="U1276" t="str">
        <f>IF(Table1[Power_Consumed_kWh]&gt;$P$4383,"ABNORMAL","NORMAL")</f>
        <v>NORMAL</v>
      </c>
      <c r="V1276">
        <f>(Table1[[#This Row],[Target_Production_t]]/8)*Table1[[#This Row],[Downtime_hr]]</f>
        <v>3.1770749999999999</v>
      </c>
    </row>
    <row r="1277" spans="1:22" x14ac:dyDescent="0.25">
      <c r="A1277" s="1">
        <v>45764</v>
      </c>
      <c r="B1277" s="1" t="str">
        <f>TEXT(Table1[[#This Row],[Date]],"mm")</f>
        <v>04</v>
      </c>
      <c r="C1277" t="s">
        <v>21</v>
      </c>
      <c r="D1277" t="s">
        <v>18</v>
      </c>
      <c r="E1277">
        <v>40.33</v>
      </c>
      <c r="F1277">
        <v>7.41</v>
      </c>
      <c r="G1277">
        <v>0.59</v>
      </c>
      <c r="H1277">
        <v>33.43</v>
      </c>
      <c r="I1277">
        <v>32.770000000000003</v>
      </c>
      <c r="J1277">
        <v>0.66</v>
      </c>
      <c r="K1277">
        <v>98.03</v>
      </c>
      <c r="L1277">
        <v>92.62</v>
      </c>
      <c r="M1277">
        <v>96.3</v>
      </c>
      <c r="N1277">
        <v>87.44</v>
      </c>
      <c r="O1277">
        <v>47.88</v>
      </c>
      <c r="P1277">
        <v>3855.75</v>
      </c>
      <c r="Q1277" s="42">
        <f>Table1[[#This Row],[Steam_Consumed_t]]/Table1[[#This Row],[Production_t]]</f>
        <v>1.4322464851929406</v>
      </c>
      <c r="R1277" s="37">
        <f>Table1[[#This Row],[Power_Consumed_kWh]]/Table1[[#This Row],[Production_t]]</f>
        <v>115.33801974274604</v>
      </c>
      <c r="S1277" t="str">
        <f>IF(Table1[[#This Row],[Quality_pct]]&lt;96,"Below Spec","Ok")</f>
        <v>Ok</v>
      </c>
      <c r="T1277" t="str">
        <f>IF(Table1[Steam_Consumed_t]&gt;$O$4383,"ABNORMAL","NORMAL")</f>
        <v>NORMAL</v>
      </c>
      <c r="U1277" t="str">
        <f>IF(Table1[Power_Consumed_kWh]&gt;$P$4383,"ABNORMAL","NORMAL")</f>
        <v>NORMAL</v>
      </c>
      <c r="V1277">
        <f>(Table1[[#This Row],[Target_Production_t]]/8)*Table1[[#This Row],[Downtime_hr]]</f>
        <v>2.9743374999999999</v>
      </c>
    </row>
    <row r="1278" spans="1:22" x14ac:dyDescent="0.25">
      <c r="A1278" s="1">
        <v>45764</v>
      </c>
      <c r="B1278" s="1" t="str">
        <f>TEXT(Table1[[#This Row],[Date]],"mm")</f>
        <v>04</v>
      </c>
      <c r="C1278" t="s">
        <v>17</v>
      </c>
      <c r="D1278" t="s">
        <v>18</v>
      </c>
      <c r="E1278">
        <v>44.57</v>
      </c>
      <c r="F1278">
        <v>7.42</v>
      </c>
      <c r="G1278">
        <v>0.57999999999999996</v>
      </c>
      <c r="H1278">
        <v>40.659999999999997</v>
      </c>
      <c r="I1278">
        <v>39.94</v>
      </c>
      <c r="J1278">
        <v>0.72</v>
      </c>
      <c r="K1278">
        <v>98.24</v>
      </c>
      <c r="L1278">
        <v>92.75</v>
      </c>
      <c r="M1278">
        <v>95.37</v>
      </c>
      <c r="N1278">
        <v>86.9</v>
      </c>
      <c r="O1278">
        <v>34.67</v>
      </c>
      <c r="P1278">
        <v>3288.2</v>
      </c>
      <c r="Q1278" s="42">
        <f>Table1[[#This Row],[Steam_Consumed_t]]/Table1[[#This Row],[Production_t]]</f>
        <v>0.85268076733890819</v>
      </c>
      <c r="R1278" s="37">
        <f>Table1[[#This Row],[Power_Consumed_kWh]]/Table1[[#This Row],[Production_t]]</f>
        <v>80.870634530250868</v>
      </c>
      <c r="S1278" t="str">
        <f>IF(Table1[[#This Row],[Quality_pct]]&lt;96,"Below Spec","Ok")</f>
        <v>Ok</v>
      </c>
      <c r="T1278" t="str">
        <f>IF(Table1[Steam_Consumed_t]&gt;$O$4383,"ABNORMAL","NORMAL")</f>
        <v>NORMAL</v>
      </c>
      <c r="U1278" t="str">
        <f>IF(Table1[Power_Consumed_kWh]&gt;$P$4383,"ABNORMAL","NORMAL")</f>
        <v>NORMAL</v>
      </c>
      <c r="V1278">
        <f>(Table1[[#This Row],[Target_Production_t]]/8)*Table1[[#This Row],[Downtime_hr]]</f>
        <v>3.231325</v>
      </c>
    </row>
    <row r="1279" spans="1:22" x14ac:dyDescent="0.25">
      <c r="A1279" s="1">
        <v>45764</v>
      </c>
      <c r="B1279" s="1" t="str">
        <f>TEXT(Table1[[#This Row],[Date]],"mm")</f>
        <v>04</v>
      </c>
      <c r="C1279" t="s">
        <v>23</v>
      </c>
      <c r="D1279" t="s">
        <v>20</v>
      </c>
      <c r="E1279">
        <v>44.59</v>
      </c>
      <c r="F1279">
        <v>7.43</v>
      </c>
      <c r="G1279">
        <v>0.56999999999999995</v>
      </c>
      <c r="H1279">
        <v>38.31</v>
      </c>
      <c r="I1279">
        <v>38.21</v>
      </c>
      <c r="J1279">
        <v>0.1</v>
      </c>
      <c r="K1279">
        <v>99.73</v>
      </c>
      <c r="L1279">
        <v>92.88</v>
      </c>
      <c r="M1279">
        <v>96.58</v>
      </c>
      <c r="N1279">
        <v>89.46</v>
      </c>
      <c r="O1279">
        <v>4.26</v>
      </c>
      <c r="P1279">
        <v>1441.05</v>
      </c>
      <c r="Q1279" s="42">
        <f>Table1[[#This Row],[Steam_Consumed_t]]/Table1[[#This Row],[Production_t]]</f>
        <v>0.11119812059514486</v>
      </c>
      <c r="R1279" s="37">
        <f>Table1[[#This Row],[Power_Consumed_kWh]]/Table1[[#This Row],[Production_t]]</f>
        <v>37.61550509005481</v>
      </c>
      <c r="S1279" t="str">
        <f>IF(Table1[[#This Row],[Quality_pct]]&lt;96,"Below Spec","Ok")</f>
        <v>Ok</v>
      </c>
      <c r="T1279" t="str">
        <f>IF(Table1[Steam_Consumed_t]&gt;$O$4383,"ABNORMAL","NORMAL")</f>
        <v>NORMAL</v>
      </c>
      <c r="U1279" t="str">
        <f>IF(Table1[Power_Consumed_kWh]&gt;$P$4383,"ABNORMAL","NORMAL")</f>
        <v>NORMAL</v>
      </c>
      <c r="V1279">
        <f>(Table1[[#This Row],[Target_Production_t]]/8)*Table1[[#This Row],[Downtime_hr]]</f>
        <v>3.1770375</v>
      </c>
    </row>
    <row r="1280" spans="1:22" x14ac:dyDescent="0.25">
      <c r="A1280" s="1">
        <v>45764</v>
      </c>
      <c r="B1280" s="1" t="str">
        <f>TEXT(Table1[[#This Row],[Date]],"mm")</f>
        <v>04</v>
      </c>
      <c r="C1280" t="s">
        <v>17</v>
      </c>
      <c r="D1280" t="s">
        <v>20</v>
      </c>
      <c r="E1280">
        <v>42.57</v>
      </c>
      <c r="F1280">
        <v>7.48</v>
      </c>
      <c r="G1280">
        <v>0.52</v>
      </c>
      <c r="H1280">
        <v>35.090000000000003</v>
      </c>
      <c r="I1280">
        <v>34.1</v>
      </c>
      <c r="J1280">
        <v>1</v>
      </c>
      <c r="K1280">
        <v>97.16</v>
      </c>
      <c r="L1280">
        <v>93.5</v>
      </c>
      <c r="M1280">
        <v>96.33</v>
      </c>
      <c r="N1280">
        <v>87.51</v>
      </c>
      <c r="O1280">
        <v>30.39</v>
      </c>
      <c r="P1280">
        <v>2769.92</v>
      </c>
      <c r="Q1280" s="42">
        <f>Table1[[#This Row],[Steam_Consumed_t]]/Table1[[#This Row],[Production_t]]</f>
        <v>0.86605870618409797</v>
      </c>
      <c r="R1280" s="37">
        <f>Table1[[#This Row],[Power_Consumed_kWh]]/Table1[[#This Row],[Production_t]]</f>
        <v>78.937589056711303</v>
      </c>
      <c r="S1280" t="str">
        <f>IF(Table1[[#This Row],[Quality_pct]]&lt;96,"Below Spec","Ok")</f>
        <v>Ok</v>
      </c>
      <c r="T1280" t="str">
        <f>IF(Table1[Steam_Consumed_t]&gt;$O$4383,"ABNORMAL","NORMAL")</f>
        <v>NORMAL</v>
      </c>
      <c r="U1280" t="str">
        <f>IF(Table1[Power_Consumed_kWh]&gt;$P$4383,"ABNORMAL","NORMAL")</f>
        <v>NORMAL</v>
      </c>
      <c r="V1280">
        <f>(Table1[[#This Row],[Target_Production_t]]/8)*Table1[[#This Row],[Downtime_hr]]</f>
        <v>2.7670500000000002</v>
      </c>
    </row>
    <row r="1281" spans="1:22" x14ac:dyDescent="0.25">
      <c r="A1281" s="1">
        <v>45764</v>
      </c>
      <c r="B1281" s="1" t="str">
        <f>TEXT(Table1[[#This Row],[Date]],"mm")</f>
        <v>04</v>
      </c>
      <c r="C1281" t="s">
        <v>21</v>
      </c>
      <c r="D1281" t="s">
        <v>19</v>
      </c>
      <c r="E1281">
        <v>39.72</v>
      </c>
      <c r="F1281">
        <v>7.57</v>
      </c>
      <c r="G1281">
        <v>0.43</v>
      </c>
      <c r="H1281">
        <v>38.520000000000003</v>
      </c>
      <c r="I1281">
        <v>38.36</v>
      </c>
      <c r="J1281">
        <v>0.15</v>
      </c>
      <c r="K1281">
        <v>99.6</v>
      </c>
      <c r="L1281">
        <v>94.62</v>
      </c>
      <c r="M1281">
        <v>97.5</v>
      </c>
      <c r="N1281">
        <v>91.89</v>
      </c>
      <c r="O1281">
        <v>57.71</v>
      </c>
      <c r="P1281">
        <v>4595.6000000000004</v>
      </c>
      <c r="Q1281" s="42">
        <f>Table1[[#This Row],[Steam_Consumed_t]]/Table1[[#This Row],[Production_t]]</f>
        <v>1.4981827622014536</v>
      </c>
      <c r="R1281" s="37">
        <f>Table1[[#This Row],[Power_Consumed_kWh]]/Table1[[#This Row],[Production_t]]</f>
        <v>119.30425752855659</v>
      </c>
      <c r="S1281" t="str">
        <f>IF(Table1[[#This Row],[Quality_pct]]&lt;96,"Below Spec","Ok")</f>
        <v>Ok</v>
      </c>
      <c r="T1281" t="str">
        <f>IF(Table1[Steam_Consumed_t]&gt;$O$4383,"ABNORMAL","NORMAL")</f>
        <v>ABNORMAL</v>
      </c>
      <c r="U1281" t="str">
        <f>IF(Table1[Power_Consumed_kWh]&gt;$P$4383,"ABNORMAL","NORMAL")</f>
        <v>ABNORMAL</v>
      </c>
      <c r="V1281">
        <f>(Table1[[#This Row],[Target_Production_t]]/8)*Table1[[#This Row],[Downtime_hr]]</f>
        <v>2.1349499999999999</v>
      </c>
    </row>
    <row r="1282" spans="1:22" x14ac:dyDescent="0.25">
      <c r="A1282" s="1">
        <v>45764</v>
      </c>
      <c r="B1282" s="1" t="str">
        <f>TEXT(Table1[[#This Row],[Date]],"mm")</f>
        <v>04</v>
      </c>
      <c r="C1282" t="s">
        <v>17</v>
      </c>
      <c r="D1282" t="s">
        <v>19</v>
      </c>
      <c r="E1282">
        <v>43.9</v>
      </c>
      <c r="F1282">
        <v>7.63</v>
      </c>
      <c r="G1282">
        <v>0.37</v>
      </c>
      <c r="H1282">
        <v>38.6</v>
      </c>
      <c r="I1282">
        <v>38.19</v>
      </c>
      <c r="J1282">
        <v>0.41</v>
      </c>
      <c r="K1282">
        <v>98.94</v>
      </c>
      <c r="L1282">
        <v>95.38</v>
      </c>
      <c r="M1282">
        <v>94.76</v>
      </c>
      <c r="N1282">
        <v>89.42</v>
      </c>
      <c r="O1282">
        <v>32.14</v>
      </c>
      <c r="P1282">
        <v>3194.93</v>
      </c>
      <c r="Q1282" s="42">
        <f>Table1[[#This Row],[Steam_Consumed_t]]/Table1[[#This Row],[Production_t]]</f>
        <v>0.83264248704663213</v>
      </c>
      <c r="R1282" s="37">
        <f>Table1[[#This Row],[Power_Consumed_kWh]]/Table1[[#This Row],[Production_t]]</f>
        <v>82.770207253885999</v>
      </c>
      <c r="S1282" t="str">
        <f>IF(Table1[[#This Row],[Quality_pct]]&lt;96,"Below Spec","Ok")</f>
        <v>Ok</v>
      </c>
      <c r="T1282" t="str">
        <f>IF(Table1[Steam_Consumed_t]&gt;$O$4383,"ABNORMAL","NORMAL")</f>
        <v>NORMAL</v>
      </c>
      <c r="U1282" t="str">
        <f>IF(Table1[Power_Consumed_kWh]&gt;$P$4383,"ABNORMAL","NORMAL")</f>
        <v>NORMAL</v>
      </c>
      <c r="V1282">
        <f>(Table1[[#This Row],[Target_Production_t]]/8)*Table1[[#This Row],[Downtime_hr]]</f>
        <v>2.0303749999999998</v>
      </c>
    </row>
    <row r="1283" spans="1:22" x14ac:dyDescent="0.25">
      <c r="A1283" s="1">
        <v>45764</v>
      </c>
      <c r="B1283" s="1" t="str">
        <f>TEXT(Table1[[#This Row],[Date]],"mm")</f>
        <v>04</v>
      </c>
      <c r="C1283" t="s">
        <v>22</v>
      </c>
      <c r="D1283" t="s">
        <v>18</v>
      </c>
      <c r="E1283">
        <v>38.200000000000003</v>
      </c>
      <c r="F1283">
        <v>7.8</v>
      </c>
      <c r="G1283">
        <v>0.2</v>
      </c>
      <c r="H1283">
        <v>33.270000000000003</v>
      </c>
      <c r="I1283">
        <v>32.76</v>
      </c>
      <c r="J1283">
        <v>0.5</v>
      </c>
      <c r="K1283">
        <v>98.49</v>
      </c>
      <c r="L1283">
        <v>97.5</v>
      </c>
      <c r="M1283">
        <v>93.68</v>
      </c>
      <c r="N1283">
        <v>89.96</v>
      </c>
      <c r="O1283">
        <v>37.6</v>
      </c>
      <c r="P1283">
        <v>3254.24</v>
      </c>
      <c r="Q1283" s="42">
        <f>Table1[[#This Row],[Steam_Consumed_t]]/Table1[[#This Row],[Production_t]]</f>
        <v>1.1301472798316801</v>
      </c>
      <c r="R1283" s="37">
        <f>Table1[[#This Row],[Power_Consumed_kWh]]/Table1[[#This Row],[Production_t]]</f>
        <v>97.813044785091662</v>
      </c>
      <c r="S1283" t="str">
        <f>IF(Table1[[#This Row],[Quality_pct]]&lt;96,"Below Spec","Ok")</f>
        <v>Ok</v>
      </c>
      <c r="T1283" t="str">
        <f>IF(Table1[Steam_Consumed_t]&gt;$O$4383,"ABNORMAL","NORMAL")</f>
        <v>NORMAL</v>
      </c>
      <c r="U1283" t="str">
        <f>IF(Table1[Power_Consumed_kWh]&gt;$P$4383,"ABNORMAL","NORMAL")</f>
        <v>NORMAL</v>
      </c>
      <c r="V1283">
        <f>(Table1[[#This Row],[Target_Production_t]]/8)*Table1[[#This Row],[Downtime_hr]]</f>
        <v>0.95500000000000007</v>
      </c>
    </row>
    <row r="1284" spans="1:22" x14ac:dyDescent="0.25">
      <c r="A1284" s="1">
        <v>45764</v>
      </c>
      <c r="B1284" s="1" t="str">
        <f>TEXT(Table1[[#This Row],[Date]],"mm")</f>
        <v>04</v>
      </c>
      <c r="C1284" t="s">
        <v>23</v>
      </c>
      <c r="D1284" t="s">
        <v>18</v>
      </c>
      <c r="E1284">
        <v>46.69</v>
      </c>
      <c r="F1284">
        <v>7.88</v>
      </c>
      <c r="G1284">
        <v>0.12</v>
      </c>
      <c r="H1284">
        <v>43.75</v>
      </c>
      <c r="I1284">
        <v>43.63</v>
      </c>
      <c r="J1284">
        <v>0.11</v>
      </c>
      <c r="K1284">
        <v>99.74</v>
      </c>
      <c r="L1284">
        <v>98.5</v>
      </c>
      <c r="M1284">
        <v>95.52</v>
      </c>
      <c r="N1284">
        <v>93.84</v>
      </c>
      <c r="O1284">
        <v>6.66</v>
      </c>
      <c r="P1284">
        <v>1875.68</v>
      </c>
      <c r="Q1284" s="42">
        <f>Table1[[#This Row],[Steam_Consumed_t]]/Table1[[#This Row],[Production_t]]</f>
        <v>0.15222857142857144</v>
      </c>
      <c r="R1284" s="37">
        <f>Table1[[#This Row],[Power_Consumed_kWh]]/Table1[[#This Row],[Production_t]]</f>
        <v>42.872685714285716</v>
      </c>
      <c r="S1284" t="str">
        <f>IF(Table1[[#This Row],[Quality_pct]]&lt;96,"Below Spec","Ok")</f>
        <v>Ok</v>
      </c>
      <c r="T1284" t="str">
        <f>IF(Table1[Steam_Consumed_t]&gt;$O$4383,"ABNORMAL","NORMAL")</f>
        <v>NORMAL</v>
      </c>
      <c r="U1284" t="str">
        <f>IF(Table1[Power_Consumed_kWh]&gt;$P$4383,"ABNORMAL","NORMAL")</f>
        <v>NORMAL</v>
      </c>
      <c r="V1284">
        <f>(Table1[[#This Row],[Target_Production_t]]/8)*Table1[[#This Row],[Downtime_hr]]</f>
        <v>0.70034999999999992</v>
      </c>
    </row>
    <row r="1285" spans="1:22" x14ac:dyDescent="0.25">
      <c r="A1285" s="1">
        <v>45764</v>
      </c>
      <c r="B1285" s="1" t="str">
        <f>TEXT(Table1[[#This Row],[Date]],"mm")</f>
        <v>04</v>
      </c>
      <c r="C1285" t="s">
        <v>22</v>
      </c>
      <c r="D1285" t="s">
        <v>19</v>
      </c>
      <c r="E1285">
        <v>37.630000000000003</v>
      </c>
      <c r="F1285">
        <v>7.91</v>
      </c>
      <c r="G1285">
        <v>0.09</v>
      </c>
      <c r="H1285">
        <v>33.520000000000003</v>
      </c>
      <c r="I1285">
        <v>32.119999999999997</v>
      </c>
      <c r="J1285">
        <v>1.4</v>
      </c>
      <c r="K1285">
        <v>95.83</v>
      </c>
      <c r="L1285">
        <v>98.88</v>
      </c>
      <c r="M1285">
        <v>96.59</v>
      </c>
      <c r="N1285">
        <v>91.53</v>
      </c>
      <c r="O1285">
        <v>37.770000000000003</v>
      </c>
      <c r="P1285">
        <v>3221.03</v>
      </c>
      <c r="Q1285" s="42">
        <f>Table1[[#This Row],[Steam_Consumed_t]]/Table1[[#This Row],[Production_t]]</f>
        <v>1.1267899761336515</v>
      </c>
      <c r="R1285" s="37">
        <f>Table1[[#This Row],[Power_Consumed_kWh]]/Table1[[#This Row],[Production_t]]</f>
        <v>96.092780429594271</v>
      </c>
      <c r="S1285" t="str">
        <f>IF(Table1[[#This Row],[Quality_pct]]&lt;96,"Below Spec","Ok")</f>
        <v>Below Spec</v>
      </c>
      <c r="T1285" t="str">
        <f>IF(Table1[Steam_Consumed_t]&gt;$O$4383,"ABNORMAL","NORMAL")</f>
        <v>NORMAL</v>
      </c>
      <c r="U1285" t="str">
        <f>IF(Table1[Power_Consumed_kWh]&gt;$P$4383,"ABNORMAL","NORMAL")</f>
        <v>NORMAL</v>
      </c>
      <c r="V1285">
        <f>(Table1[[#This Row],[Target_Production_t]]/8)*Table1[[#This Row],[Downtime_hr]]</f>
        <v>0.42333750000000003</v>
      </c>
    </row>
    <row r="1286" spans="1:22" x14ac:dyDescent="0.25">
      <c r="A1286" s="1">
        <v>45765</v>
      </c>
      <c r="B1286" s="1" t="str">
        <f>TEXT(Table1[[#This Row],[Date]],"mm")</f>
        <v>04</v>
      </c>
      <c r="C1286" t="s">
        <v>17</v>
      </c>
      <c r="D1286" t="s">
        <v>18</v>
      </c>
      <c r="E1286">
        <v>44.24</v>
      </c>
      <c r="F1286">
        <v>7.22</v>
      </c>
      <c r="G1286">
        <v>0.78</v>
      </c>
      <c r="H1286">
        <v>36.51</v>
      </c>
      <c r="I1286">
        <v>35.54</v>
      </c>
      <c r="J1286">
        <v>0.97</v>
      </c>
      <c r="K1286">
        <v>97.33</v>
      </c>
      <c r="L1286">
        <v>90.25</v>
      </c>
      <c r="M1286">
        <v>97.57</v>
      </c>
      <c r="N1286">
        <v>85.71</v>
      </c>
      <c r="O1286">
        <v>31.33</v>
      </c>
      <c r="P1286">
        <v>2964.94</v>
      </c>
      <c r="Q1286" s="42">
        <f>Table1[[#This Row],[Steam_Consumed_t]]/Table1[[#This Row],[Production_t]]</f>
        <v>0.85812106272254174</v>
      </c>
      <c r="R1286" s="37">
        <f>Table1[[#This Row],[Power_Consumed_kWh]]/Table1[[#This Row],[Production_t]]</f>
        <v>81.208983840043828</v>
      </c>
      <c r="S1286" t="str">
        <f>IF(Table1[[#This Row],[Quality_pct]]&lt;96,"Below Spec","Ok")</f>
        <v>Ok</v>
      </c>
      <c r="T1286" t="str">
        <f>IF(Table1[Steam_Consumed_t]&gt;$O$4383,"ABNORMAL","NORMAL")</f>
        <v>NORMAL</v>
      </c>
      <c r="U1286" t="str">
        <f>IF(Table1[Power_Consumed_kWh]&gt;$P$4383,"ABNORMAL","NORMAL")</f>
        <v>NORMAL</v>
      </c>
      <c r="V1286">
        <f>(Table1[[#This Row],[Target_Production_t]]/8)*Table1[[#This Row],[Downtime_hr]]</f>
        <v>4.3134000000000006</v>
      </c>
    </row>
    <row r="1287" spans="1:22" x14ac:dyDescent="0.25">
      <c r="A1287" s="1">
        <v>45765</v>
      </c>
      <c r="B1287" s="1" t="str">
        <f>TEXT(Table1[[#This Row],[Date]],"mm")</f>
        <v>04</v>
      </c>
      <c r="C1287" t="s">
        <v>23</v>
      </c>
      <c r="D1287" t="s">
        <v>18</v>
      </c>
      <c r="E1287">
        <v>46.35</v>
      </c>
      <c r="F1287">
        <v>7.36</v>
      </c>
      <c r="G1287">
        <v>0.64</v>
      </c>
      <c r="H1287">
        <v>39.82</v>
      </c>
      <c r="I1287">
        <v>39.82</v>
      </c>
      <c r="J1287">
        <v>0</v>
      </c>
      <c r="K1287">
        <v>100</v>
      </c>
      <c r="L1287">
        <v>92</v>
      </c>
      <c r="M1287">
        <v>98.36</v>
      </c>
      <c r="N1287">
        <v>90.49</v>
      </c>
      <c r="O1287">
        <v>4.55</v>
      </c>
      <c r="P1287">
        <v>1660.18</v>
      </c>
      <c r="Q1287" s="42">
        <f>Table1[[#This Row],[Steam_Consumed_t]]/Table1[[#This Row],[Production_t]]</f>
        <v>0.1142641888498242</v>
      </c>
      <c r="R1287" s="37">
        <f>Table1[[#This Row],[Power_Consumed_kWh]]/Table1[[#This Row],[Production_t]]</f>
        <v>41.692114515318934</v>
      </c>
      <c r="S1287" t="str">
        <f>IF(Table1[[#This Row],[Quality_pct]]&lt;96,"Below Spec","Ok")</f>
        <v>Ok</v>
      </c>
      <c r="T1287" t="str">
        <f>IF(Table1[Steam_Consumed_t]&gt;$O$4383,"ABNORMAL","NORMAL")</f>
        <v>NORMAL</v>
      </c>
      <c r="U1287" t="str">
        <f>IF(Table1[Power_Consumed_kWh]&gt;$P$4383,"ABNORMAL","NORMAL")</f>
        <v>NORMAL</v>
      </c>
      <c r="V1287">
        <f>(Table1[[#This Row],[Target_Production_t]]/8)*Table1[[#This Row],[Downtime_hr]]</f>
        <v>3.7080000000000002</v>
      </c>
    </row>
    <row r="1288" spans="1:22" x14ac:dyDescent="0.25">
      <c r="A1288" s="1">
        <v>45765</v>
      </c>
      <c r="B1288" s="1" t="str">
        <f>TEXT(Table1[[#This Row],[Date]],"mm")</f>
        <v>04</v>
      </c>
      <c r="C1288" t="s">
        <v>17</v>
      </c>
      <c r="D1288" t="s">
        <v>20</v>
      </c>
      <c r="E1288">
        <v>42.25</v>
      </c>
      <c r="F1288">
        <v>7.37</v>
      </c>
      <c r="G1288">
        <v>0.63</v>
      </c>
      <c r="H1288">
        <v>39.54</v>
      </c>
      <c r="I1288">
        <v>38.68</v>
      </c>
      <c r="J1288">
        <v>0.85</v>
      </c>
      <c r="K1288">
        <v>97.84</v>
      </c>
      <c r="L1288">
        <v>92.12</v>
      </c>
      <c r="M1288">
        <v>91.1</v>
      </c>
      <c r="N1288">
        <v>82.11</v>
      </c>
      <c r="O1288">
        <v>33.65</v>
      </c>
      <c r="P1288">
        <v>3275.47</v>
      </c>
      <c r="Q1288" s="42">
        <f>Table1[[#This Row],[Steam_Consumed_t]]/Table1[[#This Row],[Production_t]]</f>
        <v>0.85103692463328273</v>
      </c>
      <c r="R1288" s="37">
        <f>Table1[[#This Row],[Power_Consumed_kWh]]/Table1[[#This Row],[Production_t]]</f>
        <v>82.839403136064746</v>
      </c>
      <c r="S1288" t="str">
        <f>IF(Table1[[#This Row],[Quality_pct]]&lt;96,"Below Spec","Ok")</f>
        <v>Ok</v>
      </c>
      <c r="T1288" t="str">
        <f>IF(Table1[Steam_Consumed_t]&gt;$O$4383,"ABNORMAL","NORMAL")</f>
        <v>NORMAL</v>
      </c>
      <c r="U1288" t="str">
        <f>IF(Table1[Power_Consumed_kWh]&gt;$P$4383,"ABNORMAL","NORMAL")</f>
        <v>NORMAL</v>
      </c>
      <c r="V1288">
        <f>(Table1[[#This Row],[Target_Production_t]]/8)*Table1[[#This Row],[Downtime_hr]]</f>
        <v>3.3271875</v>
      </c>
    </row>
    <row r="1289" spans="1:22" x14ac:dyDescent="0.25">
      <c r="A1289" s="1">
        <v>45765</v>
      </c>
      <c r="B1289" s="1" t="str">
        <f>TEXT(Table1[[#This Row],[Date]],"mm")</f>
        <v>04</v>
      </c>
      <c r="C1289" t="s">
        <v>23</v>
      </c>
      <c r="D1289" t="s">
        <v>20</v>
      </c>
      <c r="E1289">
        <v>44.26</v>
      </c>
      <c r="F1289">
        <v>7.38</v>
      </c>
      <c r="G1289">
        <v>0.62</v>
      </c>
      <c r="H1289">
        <v>41.26</v>
      </c>
      <c r="I1289">
        <v>40.79</v>
      </c>
      <c r="J1289">
        <v>0.47</v>
      </c>
      <c r="K1289">
        <v>98.86</v>
      </c>
      <c r="L1289">
        <v>92.25</v>
      </c>
      <c r="M1289">
        <v>93.36</v>
      </c>
      <c r="N1289">
        <v>85.14</v>
      </c>
      <c r="O1289">
        <v>3.73</v>
      </c>
      <c r="P1289">
        <v>1884.48</v>
      </c>
      <c r="Q1289" s="42">
        <f>Table1[[#This Row],[Steam_Consumed_t]]/Table1[[#This Row],[Production_t]]</f>
        <v>9.0402326708676692E-2</v>
      </c>
      <c r="R1289" s="37">
        <f>Table1[[#This Row],[Power_Consumed_kWh]]/Table1[[#This Row],[Production_t]]</f>
        <v>45.67329132331556</v>
      </c>
      <c r="S1289" t="str">
        <f>IF(Table1[[#This Row],[Quality_pct]]&lt;96,"Below Spec","Ok")</f>
        <v>Ok</v>
      </c>
      <c r="T1289" t="str">
        <f>IF(Table1[Steam_Consumed_t]&gt;$O$4383,"ABNORMAL","NORMAL")</f>
        <v>NORMAL</v>
      </c>
      <c r="U1289" t="str">
        <f>IF(Table1[Power_Consumed_kWh]&gt;$P$4383,"ABNORMAL","NORMAL")</f>
        <v>NORMAL</v>
      </c>
      <c r="V1289">
        <f>(Table1[[#This Row],[Target_Production_t]]/8)*Table1[[#This Row],[Downtime_hr]]</f>
        <v>3.4301499999999998</v>
      </c>
    </row>
    <row r="1290" spans="1:22" x14ac:dyDescent="0.25">
      <c r="A1290" s="1">
        <v>45765</v>
      </c>
      <c r="B1290" s="1" t="str">
        <f>TEXT(Table1[[#This Row],[Date]],"mm")</f>
        <v>04</v>
      </c>
      <c r="C1290" t="s">
        <v>22</v>
      </c>
      <c r="D1290" t="s">
        <v>18</v>
      </c>
      <c r="E1290">
        <v>37.92</v>
      </c>
      <c r="F1290">
        <v>7.44</v>
      </c>
      <c r="G1290">
        <v>0.56000000000000005</v>
      </c>
      <c r="H1290">
        <v>32.520000000000003</v>
      </c>
      <c r="I1290">
        <v>31.45</v>
      </c>
      <c r="J1290">
        <v>1.06</v>
      </c>
      <c r="K1290">
        <v>96.73</v>
      </c>
      <c r="L1290">
        <v>93</v>
      </c>
      <c r="M1290">
        <v>89.76</v>
      </c>
      <c r="N1290">
        <v>80.75</v>
      </c>
      <c r="O1290">
        <v>35.229999999999997</v>
      </c>
      <c r="P1290">
        <v>3170.05</v>
      </c>
      <c r="Q1290" s="42">
        <f>Table1[[#This Row],[Steam_Consumed_t]]/Table1[[#This Row],[Production_t]]</f>
        <v>1.083333333333333</v>
      </c>
      <c r="R1290" s="37">
        <f>Table1[[#This Row],[Power_Consumed_kWh]]/Table1[[#This Row],[Production_t]]</f>
        <v>97.480012300122993</v>
      </c>
      <c r="S1290" t="str">
        <f>IF(Table1[[#This Row],[Quality_pct]]&lt;96,"Below Spec","Ok")</f>
        <v>Ok</v>
      </c>
      <c r="T1290" t="str">
        <f>IF(Table1[Steam_Consumed_t]&gt;$O$4383,"ABNORMAL","NORMAL")</f>
        <v>NORMAL</v>
      </c>
      <c r="U1290" t="str">
        <f>IF(Table1[Power_Consumed_kWh]&gt;$P$4383,"ABNORMAL","NORMAL")</f>
        <v>NORMAL</v>
      </c>
      <c r="V1290">
        <f>(Table1[[#This Row],[Target_Production_t]]/8)*Table1[[#This Row],[Downtime_hr]]</f>
        <v>2.6544000000000003</v>
      </c>
    </row>
    <row r="1291" spans="1:22" x14ac:dyDescent="0.25">
      <c r="A1291" s="1">
        <v>45765</v>
      </c>
      <c r="B1291" s="1" t="str">
        <f>TEXT(Table1[[#This Row],[Date]],"mm")</f>
        <v>04</v>
      </c>
      <c r="C1291" t="s">
        <v>22</v>
      </c>
      <c r="D1291" t="s">
        <v>19</v>
      </c>
      <c r="E1291">
        <v>37.35</v>
      </c>
      <c r="F1291">
        <v>7.5</v>
      </c>
      <c r="G1291">
        <v>0.5</v>
      </c>
      <c r="H1291">
        <v>32.049999999999997</v>
      </c>
      <c r="I1291">
        <v>30.95</v>
      </c>
      <c r="J1291">
        <v>1.1000000000000001</v>
      </c>
      <c r="K1291">
        <v>96.58</v>
      </c>
      <c r="L1291">
        <v>93.75</v>
      </c>
      <c r="M1291">
        <v>96.55</v>
      </c>
      <c r="N1291">
        <v>87.42</v>
      </c>
      <c r="O1291">
        <v>37.229999999999997</v>
      </c>
      <c r="P1291">
        <v>3119.8</v>
      </c>
      <c r="Q1291" s="42">
        <f>Table1[[#This Row],[Steam_Consumed_t]]/Table1[[#This Row],[Production_t]]</f>
        <v>1.161622464898596</v>
      </c>
      <c r="R1291" s="37">
        <f>Table1[[#This Row],[Power_Consumed_kWh]]/Table1[[#This Row],[Production_t]]</f>
        <v>97.341653666146655</v>
      </c>
      <c r="S1291" t="str">
        <f>IF(Table1[[#This Row],[Quality_pct]]&lt;96,"Below Spec","Ok")</f>
        <v>Ok</v>
      </c>
      <c r="T1291" t="str">
        <f>IF(Table1[Steam_Consumed_t]&gt;$O$4383,"ABNORMAL","NORMAL")</f>
        <v>NORMAL</v>
      </c>
      <c r="U1291" t="str">
        <f>IF(Table1[Power_Consumed_kWh]&gt;$P$4383,"ABNORMAL","NORMAL")</f>
        <v>NORMAL</v>
      </c>
      <c r="V1291">
        <f>(Table1[[#This Row],[Target_Production_t]]/8)*Table1[[#This Row],[Downtime_hr]]</f>
        <v>2.3343750000000001</v>
      </c>
    </row>
    <row r="1292" spans="1:22" x14ac:dyDescent="0.25">
      <c r="A1292" s="1">
        <v>45765</v>
      </c>
      <c r="B1292" s="1" t="str">
        <f>TEXT(Table1[[#This Row],[Date]],"mm")</f>
        <v>04</v>
      </c>
      <c r="C1292" t="s">
        <v>21</v>
      </c>
      <c r="D1292" t="s">
        <v>20</v>
      </c>
      <c r="E1292">
        <v>38.229999999999997</v>
      </c>
      <c r="F1292">
        <v>7.51</v>
      </c>
      <c r="G1292">
        <v>0.49</v>
      </c>
      <c r="H1292">
        <v>36.17</v>
      </c>
      <c r="I1292">
        <v>35.590000000000003</v>
      </c>
      <c r="J1292">
        <v>0.57999999999999996</v>
      </c>
      <c r="K1292">
        <v>98.4</v>
      </c>
      <c r="L1292">
        <v>93.88</v>
      </c>
      <c r="M1292">
        <v>87.34</v>
      </c>
      <c r="N1292">
        <v>80.680000000000007</v>
      </c>
      <c r="O1292">
        <v>54.17</v>
      </c>
      <c r="P1292">
        <v>4241.0600000000004</v>
      </c>
      <c r="Q1292" s="42">
        <f>Table1[[#This Row],[Steam_Consumed_t]]/Table1[[#This Row],[Production_t]]</f>
        <v>1.4976499861763892</v>
      </c>
      <c r="R1292" s="37">
        <f>Table1[[#This Row],[Power_Consumed_kWh]]/Table1[[#This Row],[Production_t]]</f>
        <v>117.25352502073542</v>
      </c>
      <c r="S1292" t="str">
        <f>IF(Table1[[#This Row],[Quality_pct]]&lt;96,"Below Spec","Ok")</f>
        <v>Ok</v>
      </c>
      <c r="T1292" t="str">
        <f>IF(Table1[Steam_Consumed_t]&gt;$O$4383,"ABNORMAL","NORMAL")</f>
        <v>ABNORMAL</v>
      </c>
      <c r="U1292" t="str">
        <f>IF(Table1[Power_Consumed_kWh]&gt;$P$4383,"ABNORMAL","NORMAL")</f>
        <v>ABNORMAL</v>
      </c>
      <c r="V1292">
        <f>(Table1[[#This Row],[Target_Production_t]]/8)*Table1[[#This Row],[Downtime_hr]]</f>
        <v>2.3415874999999997</v>
      </c>
    </row>
    <row r="1293" spans="1:22" x14ac:dyDescent="0.25">
      <c r="A1293" s="1">
        <v>45765</v>
      </c>
      <c r="B1293" s="1" t="str">
        <f>TEXT(Table1[[#This Row],[Date]],"mm")</f>
        <v>04</v>
      </c>
      <c r="C1293" t="s">
        <v>22</v>
      </c>
      <c r="D1293" t="s">
        <v>20</v>
      </c>
      <c r="E1293">
        <v>36.21</v>
      </c>
      <c r="F1293">
        <v>7.51</v>
      </c>
      <c r="G1293">
        <v>0.49</v>
      </c>
      <c r="H1293">
        <v>34.020000000000003</v>
      </c>
      <c r="I1293">
        <v>33.08</v>
      </c>
      <c r="J1293">
        <v>0.94</v>
      </c>
      <c r="K1293">
        <v>97.25</v>
      </c>
      <c r="L1293">
        <v>93.88</v>
      </c>
      <c r="M1293">
        <v>99.16</v>
      </c>
      <c r="N1293">
        <v>90.53</v>
      </c>
      <c r="O1293">
        <v>36.85</v>
      </c>
      <c r="P1293">
        <v>3204.29</v>
      </c>
      <c r="Q1293" s="42">
        <f>Table1[[#This Row],[Steam_Consumed_t]]/Table1[[#This Row],[Production_t]]</f>
        <v>1.0831863609641388</v>
      </c>
      <c r="R1293" s="37">
        <f>Table1[[#This Row],[Power_Consumed_kWh]]/Table1[[#This Row],[Production_t]]</f>
        <v>94.188418577307459</v>
      </c>
      <c r="S1293" t="str">
        <f>IF(Table1[[#This Row],[Quality_pct]]&lt;96,"Below Spec","Ok")</f>
        <v>Ok</v>
      </c>
      <c r="T1293" t="str">
        <f>IF(Table1[Steam_Consumed_t]&gt;$O$4383,"ABNORMAL","NORMAL")</f>
        <v>NORMAL</v>
      </c>
      <c r="U1293" t="str">
        <f>IF(Table1[Power_Consumed_kWh]&gt;$P$4383,"ABNORMAL","NORMAL")</f>
        <v>NORMAL</v>
      </c>
      <c r="V1293">
        <f>(Table1[[#This Row],[Target_Production_t]]/8)*Table1[[#This Row],[Downtime_hr]]</f>
        <v>2.2178624999999998</v>
      </c>
    </row>
    <row r="1294" spans="1:22" x14ac:dyDescent="0.25">
      <c r="A1294" s="1">
        <v>45765</v>
      </c>
      <c r="B1294" s="1" t="str">
        <f>TEXT(Table1[[#This Row],[Date]],"mm")</f>
        <v>04</v>
      </c>
      <c r="C1294" t="s">
        <v>17</v>
      </c>
      <c r="D1294" t="s">
        <v>19</v>
      </c>
      <c r="E1294">
        <v>43.58</v>
      </c>
      <c r="F1294">
        <v>7.52</v>
      </c>
      <c r="G1294">
        <v>0.48</v>
      </c>
      <c r="H1294">
        <v>38.61</v>
      </c>
      <c r="I1294">
        <v>37.24</v>
      </c>
      <c r="J1294">
        <v>1.37</v>
      </c>
      <c r="K1294">
        <v>96.44</v>
      </c>
      <c r="L1294">
        <v>94</v>
      </c>
      <c r="M1294">
        <v>91.73</v>
      </c>
      <c r="N1294">
        <v>83.16</v>
      </c>
      <c r="O1294">
        <v>32.71</v>
      </c>
      <c r="P1294">
        <v>3152.53</v>
      </c>
      <c r="Q1294" s="42">
        <f>Table1[[#This Row],[Steam_Consumed_t]]/Table1[[#This Row],[Production_t]]</f>
        <v>0.84718984718984724</v>
      </c>
      <c r="R1294" s="37">
        <f>Table1[[#This Row],[Power_Consumed_kWh]]/Table1[[#This Row],[Production_t]]</f>
        <v>81.65060865060866</v>
      </c>
      <c r="S1294" t="str">
        <f>IF(Table1[[#This Row],[Quality_pct]]&lt;96,"Below Spec","Ok")</f>
        <v>Ok</v>
      </c>
      <c r="T1294" t="str">
        <f>IF(Table1[Steam_Consumed_t]&gt;$O$4383,"ABNORMAL","NORMAL")</f>
        <v>NORMAL</v>
      </c>
      <c r="U1294" t="str">
        <f>IF(Table1[Power_Consumed_kWh]&gt;$P$4383,"ABNORMAL","NORMAL")</f>
        <v>NORMAL</v>
      </c>
      <c r="V1294">
        <f>(Table1[[#This Row],[Target_Production_t]]/8)*Table1[[#This Row],[Downtime_hr]]</f>
        <v>2.6147999999999998</v>
      </c>
    </row>
    <row r="1295" spans="1:22" x14ac:dyDescent="0.25">
      <c r="A1295" s="1">
        <v>45765</v>
      </c>
      <c r="B1295" s="1" t="str">
        <f>TEXT(Table1[[#This Row],[Date]],"mm")</f>
        <v>04</v>
      </c>
      <c r="C1295" t="s">
        <v>21</v>
      </c>
      <c r="D1295" t="s">
        <v>19</v>
      </c>
      <c r="E1295">
        <v>39.43</v>
      </c>
      <c r="F1295">
        <v>7.55</v>
      </c>
      <c r="G1295">
        <v>0.45</v>
      </c>
      <c r="H1295">
        <v>36.880000000000003</v>
      </c>
      <c r="I1295">
        <v>35.880000000000003</v>
      </c>
      <c r="J1295">
        <v>1</v>
      </c>
      <c r="K1295">
        <v>97.29</v>
      </c>
      <c r="L1295">
        <v>94.38</v>
      </c>
      <c r="M1295">
        <v>99.07</v>
      </c>
      <c r="N1295">
        <v>90.97</v>
      </c>
      <c r="O1295">
        <v>51.32</v>
      </c>
      <c r="P1295">
        <v>4374.62</v>
      </c>
      <c r="Q1295" s="42">
        <f>Table1[[#This Row],[Steam_Consumed_t]]/Table1[[#This Row],[Production_t]]</f>
        <v>1.3915401301518437</v>
      </c>
      <c r="R1295" s="37">
        <f>Table1[[#This Row],[Power_Consumed_kWh]]/Table1[[#This Row],[Production_t]]</f>
        <v>118.61767895878523</v>
      </c>
      <c r="S1295" t="str">
        <f>IF(Table1[[#This Row],[Quality_pct]]&lt;96,"Below Spec","Ok")</f>
        <v>Ok</v>
      </c>
      <c r="T1295" t="str">
        <f>IF(Table1[Steam_Consumed_t]&gt;$O$4383,"ABNORMAL","NORMAL")</f>
        <v>NORMAL</v>
      </c>
      <c r="U1295" t="str">
        <f>IF(Table1[Power_Consumed_kWh]&gt;$P$4383,"ABNORMAL","NORMAL")</f>
        <v>ABNORMAL</v>
      </c>
      <c r="V1295">
        <f>(Table1[[#This Row],[Target_Production_t]]/8)*Table1[[#This Row],[Downtime_hr]]</f>
        <v>2.2179375000000001</v>
      </c>
    </row>
    <row r="1296" spans="1:22" x14ac:dyDescent="0.25">
      <c r="A1296" s="1">
        <v>45765</v>
      </c>
      <c r="B1296" s="1" t="str">
        <f>TEXT(Table1[[#This Row],[Date]],"mm")</f>
        <v>04</v>
      </c>
      <c r="C1296" t="s">
        <v>23</v>
      </c>
      <c r="D1296" t="s">
        <v>19</v>
      </c>
      <c r="E1296">
        <v>45.65</v>
      </c>
      <c r="F1296">
        <v>7.63</v>
      </c>
      <c r="G1296">
        <v>0.37</v>
      </c>
      <c r="H1296">
        <v>40.21</v>
      </c>
      <c r="I1296">
        <v>40.06</v>
      </c>
      <c r="J1296">
        <v>0.15</v>
      </c>
      <c r="K1296">
        <v>99.63</v>
      </c>
      <c r="L1296">
        <v>95.38</v>
      </c>
      <c r="M1296">
        <v>97.25</v>
      </c>
      <c r="N1296">
        <v>92.41</v>
      </c>
      <c r="O1296">
        <v>4.3</v>
      </c>
      <c r="P1296">
        <v>1548.02</v>
      </c>
      <c r="Q1296" s="42">
        <f>Table1[[#This Row],[Steam_Consumed_t]]/Table1[[#This Row],[Production_t]]</f>
        <v>0.10693857249440437</v>
      </c>
      <c r="R1296" s="37">
        <f>Table1[[#This Row],[Power_Consumed_kWh]]/Table1[[#This Row],[Production_t]]</f>
        <v>38.498383486694848</v>
      </c>
      <c r="S1296" t="str">
        <f>IF(Table1[[#This Row],[Quality_pct]]&lt;96,"Below Spec","Ok")</f>
        <v>Ok</v>
      </c>
      <c r="T1296" t="str">
        <f>IF(Table1[Steam_Consumed_t]&gt;$O$4383,"ABNORMAL","NORMAL")</f>
        <v>NORMAL</v>
      </c>
      <c r="U1296" t="str">
        <f>IF(Table1[Power_Consumed_kWh]&gt;$P$4383,"ABNORMAL","NORMAL")</f>
        <v>NORMAL</v>
      </c>
      <c r="V1296">
        <f>(Table1[[#This Row],[Target_Production_t]]/8)*Table1[[#This Row],[Downtime_hr]]</f>
        <v>2.1113124999999999</v>
      </c>
    </row>
    <row r="1297" spans="1:22" x14ac:dyDescent="0.25">
      <c r="A1297" s="1">
        <v>45765</v>
      </c>
      <c r="B1297" s="1" t="str">
        <f>TEXT(Table1[[#This Row],[Date]],"mm")</f>
        <v>04</v>
      </c>
      <c r="C1297" t="s">
        <v>21</v>
      </c>
      <c r="D1297" t="s">
        <v>18</v>
      </c>
      <c r="E1297">
        <v>40.03</v>
      </c>
      <c r="F1297">
        <v>7.97</v>
      </c>
      <c r="G1297">
        <v>0.03</v>
      </c>
      <c r="H1297">
        <v>38.42</v>
      </c>
      <c r="I1297">
        <v>38.42</v>
      </c>
      <c r="J1297">
        <v>0</v>
      </c>
      <c r="K1297">
        <v>100</v>
      </c>
      <c r="L1297">
        <v>99.62</v>
      </c>
      <c r="M1297">
        <v>93.85</v>
      </c>
      <c r="N1297">
        <v>93.5</v>
      </c>
      <c r="O1297">
        <v>54.71</v>
      </c>
      <c r="P1297">
        <v>4564.6899999999996</v>
      </c>
      <c r="Q1297" s="42">
        <f>Table1[[#This Row],[Steam_Consumed_t]]/Table1[[#This Row],[Production_t]]</f>
        <v>1.4239979177511712</v>
      </c>
      <c r="R1297" s="37">
        <f>Table1[[#This Row],[Power_Consumed_kWh]]/Table1[[#This Row],[Production_t]]</f>
        <v>118.81025507548151</v>
      </c>
      <c r="S1297" t="str">
        <f>IF(Table1[[#This Row],[Quality_pct]]&lt;96,"Below Spec","Ok")</f>
        <v>Ok</v>
      </c>
      <c r="T1297" t="str">
        <f>IF(Table1[Steam_Consumed_t]&gt;$O$4383,"ABNORMAL","NORMAL")</f>
        <v>ABNORMAL</v>
      </c>
      <c r="U1297" t="str">
        <f>IF(Table1[Power_Consumed_kWh]&gt;$P$4383,"ABNORMAL","NORMAL")</f>
        <v>ABNORMAL</v>
      </c>
      <c r="V1297">
        <f>(Table1[[#This Row],[Target_Production_t]]/8)*Table1[[#This Row],[Downtime_hr]]</f>
        <v>0.15011250000000001</v>
      </c>
    </row>
    <row r="1298" spans="1:22" x14ac:dyDescent="0.25">
      <c r="A1298" s="1">
        <v>45766</v>
      </c>
      <c r="B1298" s="1" t="str">
        <f>TEXT(Table1[[#This Row],[Date]],"mm")</f>
        <v>04</v>
      </c>
      <c r="C1298" t="s">
        <v>17</v>
      </c>
      <c r="D1298" t="s">
        <v>20</v>
      </c>
      <c r="E1298">
        <v>43.42</v>
      </c>
      <c r="F1298">
        <v>7.31</v>
      </c>
      <c r="G1298">
        <v>0.69</v>
      </c>
      <c r="H1298">
        <v>39.04</v>
      </c>
      <c r="I1298">
        <v>37.79</v>
      </c>
      <c r="J1298">
        <v>1.25</v>
      </c>
      <c r="K1298">
        <v>96.8</v>
      </c>
      <c r="L1298">
        <v>91.38</v>
      </c>
      <c r="M1298">
        <v>99.19</v>
      </c>
      <c r="N1298">
        <v>87.73</v>
      </c>
      <c r="O1298">
        <v>33.24</v>
      </c>
      <c r="P1298">
        <v>3321.77</v>
      </c>
      <c r="Q1298" s="42">
        <f>Table1[[#This Row],[Steam_Consumed_t]]/Table1[[#This Row],[Production_t]]</f>
        <v>0.85143442622950827</v>
      </c>
      <c r="R1298" s="37">
        <f>Table1[[#This Row],[Power_Consumed_kWh]]/Table1[[#This Row],[Production_t]]</f>
        <v>85.086321721311478</v>
      </c>
      <c r="S1298" t="str">
        <f>IF(Table1[[#This Row],[Quality_pct]]&lt;96,"Below Spec","Ok")</f>
        <v>Ok</v>
      </c>
      <c r="T1298" t="str">
        <f>IF(Table1[Steam_Consumed_t]&gt;$O$4383,"ABNORMAL","NORMAL")</f>
        <v>NORMAL</v>
      </c>
      <c r="U1298" t="str">
        <f>IF(Table1[Power_Consumed_kWh]&gt;$P$4383,"ABNORMAL","NORMAL")</f>
        <v>NORMAL</v>
      </c>
      <c r="V1298">
        <f>(Table1[[#This Row],[Target_Production_t]]/8)*Table1[[#This Row],[Downtime_hr]]</f>
        <v>3.7449749999999997</v>
      </c>
    </row>
    <row r="1299" spans="1:22" x14ac:dyDescent="0.25">
      <c r="A1299" s="1">
        <v>45766</v>
      </c>
      <c r="B1299" s="1" t="str">
        <f>TEXT(Table1[[#This Row],[Date]],"mm")</f>
        <v>04</v>
      </c>
      <c r="C1299" t="s">
        <v>21</v>
      </c>
      <c r="D1299" t="s">
        <v>20</v>
      </c>
      <c r="E1299">
        <v>39.29</v>
      </c>
      <c r="F1299">
        <v>7.32</v>
      </c>
      <c r="G1299">
        <v>0.68</v>
      </c>
      <c r="H1299">
        <v>33.82</v>
      </c>
      <c r="I1299">
        <v>33.229999999999997</v>
      </c>
      <c r="J1299">
        <v>0.59</v>
      </c>
      <c r="K1299">
        <v>98.25</v>
      </c>
      <c r="L1299">
        <v>91.5</v>
      </c>
      <c r="M1299">
        <v>94.59</v>
      </c>
      <c r="N1299">
        <v>85.04</v>
      </c>
      <c r="O1299">
        <v>49.63</v>
      </c>
      <c r="P1299">
        <v>4032.47</v>
      </c>
      <c r="Q1299" s="42">
        <f>Table1[[#This Row],[Steam_Consumed_t]]/Table1[[#This Row],[Production_t]]</f>
        <v>1.4674748669426376</v>
      </c>
      <c r="R1299" s="37">
        <f>Table1[[#This Row],[Power_Consumed_kWh]]/Table1[[#This Row],[Production_t]]</f>
        <v>119.23329390892962</v>
      </c>
      <c r="S1299" t="str">
        <f>IF(Table1[[#This Row],[Quality_pct]]&lt;96,"Below Spec","Ok")</f>
        <v>Ok</v>
      </c>
      <c r="T1299" t="str">
        <f>IF(Table1[Steam_Consumed_t]&gt;$O$4383,"ABNORMAL","NORMAL")</f>
        <v>NORMAL</v>
      </c>
      <c r="U1299" t="str">
        <f>IF(Table1[Power_Consumed_kWh]&gt;$P$4383,"ABNORMAL","NORMAL")</f>
        <v>NORMAL</v>
      </c>
      <c r="V1299">
        <f>(Table1[[#This Row],[Target_Production_t]]/8)*Table1[[#This Row],[Downtime_hr]]</f>
        <v>3.3396500000000002</v>
      </c>
    </row>
    <row r="1300" spans="1:22" x14ac:dyDescent="0.25">
      <c r="A1300" s="1">
        <v>45766</v>
      </c>
      <c r="B1300" s="1" t="str">
        <f>TEXT(Table1[[#This Row],[Date]],"mm")</f>
        <v>04</v>
      </c>
      <c r="C1300" t="s">
        <v>22</v>
      </c>
      <c r="D1300" t="s">
        <v>20</v>
      </c>
      <c r="E1300">
        <v>37.22</v>
      </c>
      <c r="F1300">
        <v>7.42</v>
      </c>
      <c r="G1300">
        <v>0.57999999999999996</v>
      </c>
      <c r="H1300">
        <v>33.89</v>
      </c>
      <c r="I1300">
        <v>32.79</v>
      </c>
      <c r="J1300">
        <v>1.1000000000000001</v>
      </c>
      <c r="K1300">
        <v>96.76</v>
      </c>
      <c r="L1300">
        <v>92.75</v>
      </c>
      <c r="M1300">
        <v>99.28</v>
      </c>
      <c r="N1300">
        <v>89.1</v>
      </c>
      <c r="O1300">
        <v>37.57</v>
      </c>
      <c r="P1300">
        <v>3186.52</v>
      </c>
      <c r="Q1300" s="42">
        <f>Table1[[#This Row],[Steam_Consumed_t]]/Table1[[#This Row],[Production_t]]</f>
        <v>1.1085866037179108</v>
      </c>
      <c r="R1300" s="37">
        <f>Table1[[#This Row],[Power_Consumed_kWh]]/Table1[[#This Row],[Production_t]]</f>
        <v>94.025376217173203</v>
      </c>
      <c r="S1300" t="str">
        <f>IF(Table1[[#This Row],[Quality_pct]]&lt;96,"Below Spec","Ok")</f>
        <v>Ok</v>
      </c>
      <c r="T1300" t="str">
        <f>IF(Table1[Steam_Consumed_t]&gt;$O$4383,"ABNORMAL","NORMAL")</f>
        <v>NORMAL</v>
      </c>
      <c r="U1300" t="str">
        <f>IF(Table1[Power_Consumed_kWh]&gt;$P$4383,"ABNORMAL","NORMAL")</f>
        <v>NORMAL</v>
      </c>
      <c r="V1300">
        <f>(Table1[[#This Row],[Target_Production_t]]/8)*Table1[[#This Row],[Downtime_hr]]</f>
        <v>2.6984499999999998</v>
      </c>
    </row>
    <row r="1301" spans="1:22" x14ac:dyDescent="0.25">
      <c r="A1301" s="1">
        <v>45766</v>
      </c>
      <c r="B1301" s="1" t="str">
        <f>TEXT(Table1[[#This Row],[Date]],"mm")</f>
        <v>04</v>
      </c>
      <c r="C1301" t="s">
        <v>23</v>
      </c>
      <c r="D1301" t="s">
        <v>20</v>
      </c>
      <c r="E1301">
        <v>45.49</v>
      </c>
      <c r="F1301">
        <v>7.48</v>
      </c>
      <c r="G1301">
        <v>0.52</v>
      </c>
      <c r="H1301">
        <v>38.71</v>
      </c>
      <c r="I1301">
        <v>38.61</v>
      </c>
      <c r="J1301">
        <v>0.1</v>
      </c>
      <c r="K1301">
        <v>99.73</v>
      </c>
      <c r="L1301">
        <v>93.5</v>
      </c>
      <c r="M1301">
        <v>91.01</v>
      </c>
      <c r="N1301">
        <v>84.87</v>
      </c>
      <c r="O1301">
        <v>3.08</v>
      </c>
      <c r="P1301">
        <v>1497.67</v>
      </c>
      <c r="Q1301" s="42">
        <f>Table1[[#This Row],[Steam_Consumed_t]]/Table1[[#This Row],[Production_t]]</f>
        <v>7.956600361663653E-2</v>
      </c>
      <c r="R1301" s="37">
        <f>Table1[[#This Row],[Power_Consumed_kWh]]/Table1[[#This Row],[Production_t]]</f>
        <v>38.689485920950659</v>
      </c>
      <c r="S1301" t="str">
        <f>IF(Table1[[#This Row],[Quality_pct]]&lt;96,"Below Spec","Ok")</f>
        <v>Ok</v>
      </c>
      <c r="T1301" t="str">
        <f>IF(Table1[Steam_Consumed_t]&gt;$O$4383,"ABNORMAL","NORMAL")</f>
        <v>NORMAL</v>
      </c>
      <c r="U1301" t="str">
        <f>IF(Table1[Power_Consumed_kWh]&gt;$P$4383,"ABNORMAL","NORMAL")</f>
        <v>NORMAL</v>
      </c>
      <c r="V1301">
        <f>(Table1[[#This Row],[Target_Production_t]]/8)*Table1[[#This Row],[Downtime_hr]]</f>
        <v>2.9568500000000002</v>
      </c>
    </row>
    <row r="1302" spans="1:22" x14ac:dyDescent="0.25">
      <c r="A1302" s="1">
        <v>45766</v>
      </c>
      <c r="B1302" s="1" t="str">
        <f>TEXT(Table1[[#This Row],[Date]],"mm")</f>
        <v>04</v>
      </c>
      <c r="C1302" t="s">
        <v>21</v>
      </c>
      <c r="D1302" t="s">
        <v>18</v>
      </c>
      <c r="E1302">
        <v>41.14</v>
      </c>
      <c r="F1302">
        <v>7.49</v>
      </c>
      <c r="G1302">
        <v>0.51</v>
      </c>
      <c r="H1302">
        <v>40.200000000000003</v>
      </c>
      <c r="I1302">
        <v>39.32</v>
      </c>
      <c r="J1302">
        <v>0.89</v>
      </c>
      <c r="K1302">
        <v>97.79</v>
      </c>
      <c r="L1302">
        <v>93.62</v>
      </c>
      <c r="M1302">
        <v>97.58</v>
      </c>
      <c r="N1302">
        <v>89.34</v>
      </c>
      <c r="O1302">
        <v>61.18</v>
      </c>
      <c r="P1302">
        <v>4746.22</v>
      </c>
      <c r="Q1302" s="42">
        <f>Table1[[#This Row],[Steam_Consumed_t]]/Table1[[#This Row],[Production_t]]</f>
        <v>1.5218905472636814</v>
      </c>
      <c r="R1302" s="37">
        <f>Table1[[#This Row],[Power_Consumed_kWh]]/Table1[[#This Row],[Production_t]]</f>
        <v>118.06517412935324</v>
      </c>
      <c r="S1302" t="str">
        <f>IF(Table1[[#This Row],[Quality_pct]]&lt;96,"Below Spec","Ok")</f>
        <v>Ok</v>
      </c>
      <c r="T1302" t="str">
        <f>IF(Table1[Steam_Consumed_t]&gt;$O$4383,"ABNORMAL","NORMAL")</f>
        <v>ABNORMAL</v>
      </c>
      <c r="U1302" t="str">
        <f>IF(Table1[Power_Consumed_kWh]&gt;$P$4383,"ABNORMAL","NORMAL")</f>
        <v>ABNORMAL</v>
      </c>
      <c r="V1302">
        <f>(Table1[[#This Row],[Target_Production_t]]/8)*Table1[[#This Row],[Downtime_hr]]</f>
        <v>2.6226750000000001</v>
      </c>
    </row>
    <row r="1303" spans="1:22" x14ac:dyDescent="0.25">
      <c r="A1303" s="1">
        <v>45766</v>
      </c>
      <c r="B1303" s="1" t="str">
        <f>TEXT(Table1[[#This Row],[Date]],"mm")</f>
        <v>04</v>
      </c>
      <c r="C1303" t="s">
        <v>21</v>
      </c>
      <c r="D1303" t="s">
        <v>19</v>
      </c>
      <c r="E1303">
        <v>40.520000000000003</v>
      </c>
      <c r="F1303">
        <v>7.57</v>
      </c>
      <c r="G1303">
        <v>0.43</v>
      </c>
      <c r="H1303">
        <v>38.86</v>
      </c>
      <c r="I1303">
        <v>38.33</v>
      </c>
      <c r="J1303">
        <v>0.53</v>
      </c>
      <c r="K1303">
        <v>98.64</v>
      </c>
      <c r="L1303">
        <v>94.62</v>
      </c>
      <c r="M1303">
        <v>90.17</v>
      </c>
      <c r="N1303">
        <v>84.16</v>
      </c>
      <c r="O1303">
        <v>57.01</v>
      </c>
      <c r="P1303">
        <v>4684.0200000000004</v>
      </c>
      <c r="Q1303" s="42">
        <f>Table1[[#This Row],[Steam_Consumed_t]]/Table1[[#This Row],[Production_t]]</f>
        <v>1.4670612454966547</v>
      </c>
      <c r="R1303" s="37">
        <f>Table1[[#This Row],[Power_Consumed_kWh]]/Table1[[#This Row],[Production_t]]</f>
        <v>120.5357694287185</v>
      </c>
      <c r="S1303" t="str">
        <f>IF(Table1[[#This Row],[Quality_pct]]&lt;96,"Below Spec","Ok")</f>
        <v>Ok</v>
      </c>
      <c r="T1303" t="str">
        <f>IF(Table1[Steam_Consumed_t]&gt;$O$4383,"ABNORMAL","NORMAL")</f>
        <v>ABNORMAL</v>
      </c>
      <c r="U1303" t="str">
        <f>IF(Table1[Power_Consumed_kWh]&gt;$P$4383,"ABNORMAL","NORMAL")</f>
        <v>ABNORMAL</v>
      </c>
      <c r="V1303">
        <f>(Table1[[#This Row],[Target_Production_t]]/8)*Table1[[#This Row],[Downtime_hr]]</f>
        <v>2.1779500000000001</v>
      </c>
    </row>
    <row r="1304" spans="1:22" x14ac:dyDescent="0.25">
      <c r="A1304" s="1">
        <v>45766</v>
      </c>
      <c r="B1304" s="1" t="str">
        <f>TEXT(Table1[[#This Row],[Date]],"mm")</f>
        <v>04</v>
      </c>
      <c r="C1304" t="s">
        <v>23</v>
      </c>
      <c r="D1304" t="s">
        <v>19</v>
      </c>
      <c r="E1304">
        <v>46.92</v>
      </c>
      <c r="F1304">
        <v>7.59</v>
      </c>
      <c r="G1304">
        <v>0.41</v>
      </c>
      <c r="H1304">
        <v>40.53</v>
      </c>
      <c r="I1304">
        <v>40.42</v>
      </c>
      <c r="J1304">
        <v>0.11</v>
      </c>
      <c r="K1304">
        <v>99.73</v>
      </c>
      <c r="L1304">
        <v>94.88</v>
      </c>
      <c r="M1304">
        <v>98.87</v>
      </c>
      <c r="N1304">
        <v>93.55</v>
      </c>
      <c r="O1304">
        <v>3.28</v>
      </c>
      <c r="P1304">
        <v>1550.56</v>
      </c>
      <c r="Q1304" s="42">
        <f>Table1[[#This Row],[Steam_Consumed_t]]/Table1[[#This Row],[Production_t]]</f>
        <v>8.0927707870713045E-2</v>
      </c>
      <c r="R1304" s="37">
        <f>Table1[[#This Row],[Power_Consumed_kWh]]/Table1[[#This Row],[Production_t]]</f>
        <v>38.257093510979516</v>
      </c>
      <c r="S1304" t="str">
        <f>IF(Table1[[#This Row],[Quality_pct]]&lt;96,"Below Spec","Ok")</f>
        <v>Ok</v>
      </c>
      <c r="T1304" t="str">
        <f>IF(Table1[Steam_Consumed_t]&gt;$O$4383,"ABNORMAL","NORMAL")</f>
        <v>NORMAL</v>
      </c>
      <c r="U1304" t="str">
        <f>IF(Table1[Power_Consumed_kWh]&gt;$P$4383,"ABNORMAL","NORMAL")</f>
        <v>NORMAL</v>
      </c>
      <c r="V1304">
        <f>(Table1[[#This Row],[Target_Production_t]]/8)*Table1[[#This Row],[Downtime_hr]]</f>
        <v>2.4046499999999997</v>
      </c>
    </row>
    <row r="1305" spans="1:22" x14ac:dyDescent="0.25">
      <c r="A1305" s="1">
        <v>45766</v>
      </c>
      <c r="B1305" s="1" t="str">
        <f>TEXT(Table1[[#This Row],[Date]],"mm")</f>
        <v>04</v>
      </c>
      <c r="C1305" t="s">
        <v>22</v>
      </c>
      <c r="D1305" t="s">
        <v>19</v>
      </c>
      <c r="E1305">
        <v>38.39</v>
      </c>
      <c r="F1305">
        <v>7.69</v>
      </c>
      <c r="G1305">
        <v>0.31</v>
      </c>
      <c r="H1305">
        <v>35.79</v>
      </c>
      <c r="I1305">
        <v>34.56</v>
      </c>
      <c r="J1305">
        <v>1.23</v>
      </c>
      <c r="K1305">
        <v>96.56</v>
      </c>
      <c r="L1305">
        <v>96.12</v>
      </c>
      <c r="M1305">
        <v>95.42</v>
      </c>
      <c r="N1305">
        <v>88.57</v>
      </c>
      <c r="O1305">
        <v>37.32</v>
      </c>
      <c r="P1305">
        <v>3385.56</v>
      </c>
      <c r="Q1305" s="42">
        <f>Table1[[#This Row],[Steam_Consumed_t]]/Table1[[#This Row],[Production_t]]</f>
        <v>1.0427493713327745</v>
      </c>
      <c r="R1305" s="37">
        <f>Table1[[#This Row],[Power_Consumed_kWh]]/Table1[[#This Row],[Production_t]]</f>
        <v>94.595138306789607</v>
      </c>
      <c r="S1305" t="str">
        <f>IF(Table1[[#This Row],[Quality_pct]]&lt;96,"Below Spec","Ok")</f>
        <v>Ok</v>
      </c>
      <c r="T1305" t="str">
        <f>IF(Table1[Steam_Consumed_t]&gt;$O$4383,"ABNORMAL","NORMAL")</f>
        <v>NORMAL</v>
      </c>
      <c r="U1305" t="str">
        <f>IF(Table1[Power_Consumed_kWh]&gt;$P$4383,"ABNORMAL","NORMAL")</f>
        <v>NORMAL</v>
      </c>
      <c r="V1305">
        <f>(Table1[[#This Row],[Target_Production_t]]/8)*Table1[[#This Row],[Downtime_hr]]</f>
        <v>1.4876125</v>
      </c>
    </row>
    <row r="1306" spans="1:22" x14ac:dyDescent="0.25">
      <c r="A1306" s="1">
        <v>45766</v>
      </c>
      <c r="B1306" s="1" t="str">
        <f>TEXT(Table1[[#This Row],[Date]],"mm")</f>
        <v>04</v>
      </c>
      <c r="C1306" t="s">
        <v>23</v>
      </c>
      <c r="D1306" t="s">
        <v>18</v>
      </c>
      <c r="E1306">
        <v>47.63</v>
      </c>
      <c r="F1306">
        <v>7.73</v>
      </c>
      <c r="G1306">
        <v>0.27</v>
      </c>
      <c r="H1306">
        <v>44.99</v>
      </c>
      <c r="I1306">
        <v>43.46</v>
      </c>
      <c r="J1306">
        <v>1.53</v>
      </c>
      <c r="K1306">
        <v>96.6</v>
      </c>
      <c r="L1306">
        <v>96.62</v>
      </c>
      <c r="M1306">
        <v>91.01</v>
      </c>
      <c r="N1306">
        <v>84.95</v>
      </c>
      <c r="O1306">
        <v>6.56</v>
      </c>
      <c r="P1306">
        <v>1585.66</v>
      </c>
      <c r="Q1306" s="42">
        <f>Table1[[#This Row],[Steam_Consumed_t]]/Table1[[#This Row],[Production_t]]</f>
        <v>0.14581018004000887</v>
      </c>
      <c r="R1306" s="37">
        <f>Table1[[#This Row],[Power_Consumed_kWh]]/Table1[[#This Row],[Production_t]]</f>
        <v>35.244721049122028</v>
      </c>
      <c r="S1306" t="str">
        <f>IF(Table1[[#This Row],[Quality_pct]]&lt;96,"Below Spec","Ok")</f>
        <v>Ok</v>
      </c>
      <c r="T1306" t="str">
        <f>IF(Table1[Steam_Consumed_t]&gt;$O$4383,"ABNORMAL","NORMAL")</f>
        <v>NORMAL</v>
      </c>
      <c r="U1306" t="str">
        <f>IF(Table1[Power_Consumed_kWh]&gt;$P$4383,"ABNORMAL","NORMAL")</f>
        <v>NORMAL</v>
      </c>
      <c r="V1306">
        <f>(Table1[[#This Row],[Target_Production_t]]/8)*Table1[[#This Row],[Downtime_hr]]</f>
        <v>1.6075125000000001</v>
      </c>
    </row>
    <row r="1307" spans="1:22" x14ac:dyDescent="0.25">
      <c r="A1307" s="1">
        <v>45766</v>
      </c>
      <c r="B1307" s="1" t="str">
        <f>TEXT(Table1[[#This Row],[Date]],"mm")</f>
        <v>04</v>
      </c>
      <c r="C1307" t="s">
        <v>17</v>
      </c>
      <c r="D1307" t="s">
        <v>18</v>
      </c>
      <c r="E1307">
        <v>45.47</v>
      </c>
      <c r="F1307">
        <v>7.75</v>
      </c>
      <c r="G1307">
        <v>0.25</v>
      </c>
      <c r="H1307">
        <v>40.19</v>
      </c>
      <c r="I1307">
        <v>39.380000000000003</v>
      </c>
      <c r="J1307">
        <v>0.81</v>
      </c>
      <c r="K1307">
        <v>97.98</v>
      </c>
      <c r="L1307">
        <v>96.88</v>
      </c>
      <c r="M1307">
        <v>97.1</v>
      </c>
      <c r="N1307">
        <v>92.17</v>
      </c>
      <c r="O1307">
        <v>33.93</v>
      </c>
      <c r="P1307">
        <v>3317.6</v>
      </c>
      <c r="Q1307" s="42">
        <f>Table1[[#This Row],[Steam_Consumed_t]]/Table1[[#This Row],[Production_t]]</f>
        <v>0.84423986066185619</v>
      </c>
      <c r="R1307" s="37">
        <f>Table1[[#This Row],[Power_Consumed_kWh]]/Table1[[#This Row],[Production_t]]</f>
        <v>82.547897486937046</v>
      </c>
      <c r="S1307" t="str">
        <f>IF(Table1[[#This Row],[Quality_pct]]&lt;96,"Below Spec","Ok")</f>
        <v>Ok</v>
      </c>
      <c r="T1307" t="str">
        <f>IF(Table1[Steam_Consumed_t]&gt;$O$4383,"ABNORMAL","NORMAL")</f>
        <v>NORMAL</v>
      </c>
      <c r="U1307" t="str">
        <f>IF(Table1[Power_Consumed_kWh]&gt;$P$4383,"ABNORMAL","NORMAL")</f>
        <v>NORMAL</v>
      </c>
      <c r="V1307">
        <f>(Table1[[#This Row],[Target_Production_t]]/8)*Table1[[#This Row],[Downtime_hr]]</f>
        <v>1.4209375</v>
      </c>
    </row>
    <row r="1308" spans="1:22" x14ac:dyDescent="0.25">
      <c r="A1308" s="1">
        <v>45766</v>
      </c>
      <c r="B1308" s="1" t="str">
        <f>TEXT(Table1[[#This Row],[Date]],"mm")</f>
        <v>04</v>
      </c>
      <c r="C1308" t="s">
        <v>17</v>
      </c>
      <c r="D1308" t="s">
        <v>19</v>
      </c>
      <c r="E1308">
        <v>44.79</v>
      </c>
      <c r="F1308">
        <v>7.83</v>
      </c>
      <c r="G1308">
        <v>0.17</v>
      </c>
      <c r="H1308">
        <v>41.48</v>
      </c>
      <c r="I1308">
        <v>40.68</v>
      </c>
      <c r="J1308">
        <v>0.8</v>
      </c>
      <c r="K1308">
        <v>98.07</v>
      </c>
      <c r="L1308">
        <v>97.88</v>
      </c>
      <c r="M1308">
        <v>98.5</v>
      </c>
      <c r="N1308">
        <v>94.55</v>
      </c>
      <c r="O1308">
        <v>36.479999999999997</v>
      </c>
      <c r="P1308">
        <v>3236.97</v>
      </c>
      <c r="Q1308" s="42">
        <f>Table1[[#This Row],[Steam_Consumed_t]]/Table1[[#This Row],[Production_t]]</f>
        <v>0.87945998071359688</v>
      </c>
      <c r="R1308" s="37">
        <f>Table1[[#This Row],[Power_Consumed_kWh]]/Table1[[#This Row],[Production_t]]</f>
        <v>78.036885245901644</v>
      </c>
      <c r="S1308" t="str">
        <f>IF(Table1[[#This Row],[Quality_pct]]&lt;96,"Below Spec","Ok")</f>
        <v>Ok</v>
      </c>
      <c r="T1308" t="str">
        <f>IF(Table1[Steam_Consumed_t]&gt;$O$4383,"ABNORMAL","NORMAL")</f>
        <v>NORMAL</v>
      </c>
      <c r="U1308" t="str">
        <f>IF(Table1[Power_Consumed_kWh]&gt;$P$4383,"ABNORMAL","NORMAL")</f>
        <v>NORMAL</v>
      </c>
      <c r="V1308">
        <f>(Table1[[#This Row],[Target_Production_t]]/8)*Table1[[#This Row],[Downtime_hr]]</f>
        <v>0.95178750000000001</v>
      </c>
    </row>
    <row r="1309" spans="1:22" x14ac:dyDescent="0.25">
      <c r="A1309" s="1">
        <v>45766</v>
      </c>
      <c r="B1309" s="1" t="str">
        <f>TEXT(Table1[[#This Row],[Date]],"mm")</f>
        <v>04</v>
      </c>
      <c r="C1309" t="s">
        <v>22</v>
      </c>
      <c r="D1309" t="s">
        <v>18</v>
      </c>
      <c r="E1309">
        <v>38.97</v>
      </c>
      <c r="F1309">
        <v>7.85</v>
      </c>
      <c r="G1309">
        <v>0.15</v>
      </c>
      <c r="H1309">
        <v>34.83</v>
      </c>
      <c r="I1309">
        <v>34.08</v>
      </c>
      <c r="J1309">
        <v>0.74</v>
      </c>
      <c r="K1309">
        <v>97.87</v>
      </c>
      <c r="L1309">
        <v>98.12</v>
      </c>
      <c r="M1309">
        <v>85.99</v>
      </c>
      <c r="N1309">
        <v>82.58</v>
      </c>
      <c r="O1309">
        <v>39.479999999999997</v>
      </c>
      <c r="P1309">
        <v>3388.91</v>
      </c>
      <c r="Q1309" s="42">
        <f>Table1[[#This Row],[Steam_Consumed_t]]/Table1[[#This Row],[Production_t]]</f>
        <v>1.1335055986218776</v>
      </c>
      <c r="R1309" s="37">
        <f>Table1[[#This Row],[Power_Consumed_kWh]]/Table1[[#This Row],[Production_t]]</f>
        <v>97.298593166810221</v>
      </c>
      <c r="S1309" t="str">
        <f>IF(Table1[[#This Row],[Quality_pct]]&lt;96,"Below Spec","Ok")</f>
        <v>Ok</v>
      </c>
      <c r="T1309" t="str">
        <f>IF(Table1[Steam_Consumed_t]&gt;$O$4383,"ABNORMAL","NORMAL")</f>
        <v>NORMAL</v>
      </c>
      <c r="U1309" t="str">
        <f>IF(Table1[Power_Consumed_kWh]&gt;$P$4383,"ABNORMAL","NORMAL")</f>
        <v>NORMAL</v>
      </c>
      <c r="V1309">
        <f>(Table1[[#This Row],[Target_Production_t]]/8)*Table1[[#This Row],[Downtime_hr]]</f>
        <v>0.73068749999999993</v>
      </c>
    </row>
    <row r="1310" spans="1:22" x14ac:dyDescent="0.25">
      <c r="A1310" s="1">
        <v>45767</v>
      </c>
      <c r="B1310" s="1" t="str">
        <f>TEXT(Table1[[#This Row],[Date]],"mm")</f>
        <v>04</v>
      </c>
      <c r="C1310" t="s">
        <v>22</v>
      </c>
      <c r="D1310" t="s">
        <v>19</v>
      </c>
      <c r="E1310">
        <v>37.49</v>
      </c>
      <c r="F1310">
        <v>7.11</v>
      </c>
      <c r="G1310">
        <v>0.89</v>
      </c>
      <c r="H1310">
        <v>31.37</v>
      </c>
      <c r="I1310">
        <v>30.19</v>
      </c>
      <c r="J1310">
        <v>1.18</v>
      </c>
      <c r="K1310">
        <v>96.23</v>
      </c>
      <c r="L1310">
        <v>88.88</v>
      </c>
      <c r="M1310">
        <v>98.2</v>
      </c>
      <c r="N1310">
        <v>83.98</v>
      </c>
      <c r="O1310">
        <v>34.94</v>
      </c>
      <c r="P1310">
        <v>3031.5</v>
      </c>
      <c r="Q1310" s="42">
        <f>Table1[[#This Row],[Steam_Consumed_t]]/Table1[[#This Row],[Production_t]]</f>
        <v>1.113802996493465</v>
      </c>
      <c r="R1310" s="37">
        <f>Table1[[#This Row],[Power_Consumed_kWh]]/Table1[[#This Row],[Production_t]]</f>
        <v>96.636914249282754</v>
      </c>
      <c r="S1310" t="str">
        <f>IF(Table1[[#This Row],[Quality_pct]]&lt;96,"Below Spec","Ok")</f>
        <v>Ok</v>
      </c>
      <c r="T1310" t="str">
        <f>IF(Table1[Steam_Consumed_t]&gt;$O$4383,"ABNORMAL","NORMAL")</f>
        <v>NORMAL</v>
      </c>
      <c r="U1310" t="str">
        <f>IF(Table1[Power_Consumed_kWh]&gt;$P$4383,"ABNORMAL","NORMAL")</f>
        <v>NORMAL</v>
      </c>
      <c r="V1310">
        <f>(Table1[[#This Row],[Target_Production_t]]/8)*Table1[[#This Row],[Downtime_hr]]</f>
        <v>4.1707625000000004</v>
      </c>
    </row>
    <row r="1311" spans="1:22" x14ac:dyDescent="0.25">
      <c r="A1311" s="1">
        <v>45767</v>
      </c>
      <c r="B1311" s="1" t="str">
        <f>TEXT(Table1[[#This Row],[Date]],"mm")</f>
        <v>04</v>
      </c>
      <c r="C1311" t="s">
        <v>21</v>
      </c>
      <c r="D1311" t="s">
        <v>20</v>
      </c>
      <c r="E1311">
        <v>38.369999999999997</v>
      </c>
      <c r="F1311">
        <v>7.12</v>
      </c>
      <c r="G1311">
        <v>0.88</v>
      </c>
      <c r="H1311">
        <v>32.840000000000003</v>
      </c>
      <c r="I1311">
        <v>31.94</v>
      </c>
      <c r="J1311">
        <v>0.9</v>
      </c>
      <c r="K1311">
        <v>97.26</v>
      </c>
      <c r="L1311">
        <v>89</v>
      </c>
      <c r="M1311">
        <v>90.86</v>
      </c>
      <c r="N1311">
        <v>78.650000000000006</v>
      </c>
      <c r="O1311">
        <v>47.63</v>
      </c>
      <c r="P1311">
        <v>3838.15</v>
      </c>
      <c r="Q1311" s="42">
        <f>Table1[[#This Row],[Steam_Consumed_t]]/Table1[[#This Row],[Production_t]]</f>
        <v>1.4503654080389767</v>
      </c>
      <c r="R1311" s="37">
        <f>Table1[[#This Row],[Power_Consumed_kWh]]/Table1[[#This Row],[Production_t]]</f>
        <v>116.87423873325213</v>
      </c>
      <c r="S1311" t="str">
        <f>IF(Table1[[#This Row],[Quality_pct]]&lt;96,"Below Spec","Ok")</f>
        <v>Ok</v>
      </c>
      <c r="T1311" t="str">
        <f>IF(Table1[Steam_Consumed_t]&gt;$O$4383,"ABNORMAL","NORMAL")</f>
        <v>NORMAL</v>
      </c>
      <c r="U1311" t="str">
        <f>IF(Table1[Power_Consumed_kWh]&gt;$P$4383,"ABNORMAL","NORMAL")</f>
        <v>NORMAL</v>
      </c>
      <c r="V1311">
        <f>(Table1[[#This Row],[Target_Production_t]]/8)*Table1[[#This Row],[Downtime_hr]]</f>
        <v>4.2206999999999999</v>
      </c>
    </row>
    <row r="1312" spans="1:22" x14ac:dyDescent="0.25">
      <c r="A1312" s="1">
        <v>45767</v>
      </c>
      <c r="B1312" s="1" t="str">
        <f>TEXT(Table1[[#This Row],[Date]],"mm")</f>
        <v>04</v>
      </c>
      <c r="C1312" t="s">
        <v>22</v>
      </c>
      <c r="D1312" t="s">
        <v>18</v>
      </c>
      <c r="E1312">
        <v>38.07</v>
      </c>
      <c r="F1312">
        <v>7.35</v>
      </c>
      <c r="G1312">
        <v>0.65</v>
      </c>
      <c r="H1312">
        <v>31.19</v>
      </c>
      <c r="I1312">
        <v>30.69</v>
      </c>
      <c r="J1312">
        <v>0.5</v>
      </c>
      <c r="K1312">
        <v>98.4</v>
      </c>
      <c r="L1312">
        <v>91.88</v>
      </c>
      <c r="M1312">
        <v>95.39</v>
      </c>
      <c r="N1312">
        <v>86.24</v>
      </c>
      <c r="O1312">
        <v>35.76</v>
      </c>
      <c r="P1312">
        <v>3150.29</v>
      </c>
      <c r="Q1312" s="42">
        <f>Table1[[#This Row],[Steam_Consumed_t]]/Table1[[#This Row],[Production_t]]</f>
        <v>1.1465213209361973</v>
      </c>
      <c r="R1312" s="37">
        <f>Table1[[#This Row],[Power_Consumed_kWh]]/Table1[[#This Row],[Production_t]]</f>
        <v>101.00320615581917</v>
      </c>
      <c r="S1312" t="str">
        <f>IF(Table1[[#This Row],[Quality_pct]]&lt;96,"Below Spec","Ok")</f>
        <v>Ok</v>
      </c>
      <c r="T1312" t="str">
        <f>IF(Table1[Steam_Consumed_t]&gt;$O$4383,"ABNORMAL","NORMAL")</f>
        <v>NORMAL</v>
      </c>
      <c r="U1312" t="str">
        <f>IF(Table1[Power_Consumed_kWh]&gt;$P$4383,"ABNORMAL","NORMAL")</f>
        <v>NORMAL</v>
      </c>
      <c r="V1312">
        <f>(Table1[[#This Row],[Target_Production_t]]/8)*Table1[[#This Row],[Downtime_hr]]</f>
        <v>3.0931875</v>
      </c>
    </row>
    <row r="1313" spans="1:22" x14ac:dyDescent="0.25">
      <c r="A1313" s="1">
        <v>45767</v>
      </c>
      <c r="B1313" s="1" t="str">
        <f>TEXT(Table1[[#This Row],[Date]],"mm")</f>
        <v>04</v>
      </c>
      <c r="C1313" t="s">
        <v>17</v>
      </c>
      <c r="D1313" t="s">
        <v>18</v>
      </c>
      <c r="E1313">
        <v>44.41</v>
      </c>
      <c r="F1313">
        <v>7.43</v>
      </c>
      <c r="G1313">
        <v>0.56999999999999995</v>
      </c>
      <c r="H1313">
        <v>38.99</v>
      </c>
      <c r="I1313">
        <v>37.380000000000003</v>
      </c>
      <c r="J1313">
        <v>1.61</v>
      </c>
      <c r="K1313">
        <v>95.87</v>
      </c>
      <c r="L1313">
        <v>92.88</v>
      </c>
      <c r="M1313">
        <v>97.63</v>
      </c>
      <c r="N1313">
        <v>86.93</v>
      </c>
      <c r="O1313">
        <v>32.17</v>
      </c>
      <c r="P1313">
        <v>3198.41</v>
      </c>
      <c r="Q1313" s="42">
        <f>Table1[[#This Row],[Steam_Consumed_t]]/Table1[[#This Row],[Production_t]]</f>
        <v>0.82508335470633498</v>
      </c>
      <c r="R1313" s="37">
        <f>Table1[[#This Row],[Power_Consumed_kWh]]/Table1[[#This Row],[Production_t]]</f>
        <v>82.031546550397536</v>
      </c>
      <c r="S1313" t="str">
        <f>IF(Table1[[#This Row],[Quality_pct]]&lt;96,"Below Spec","Ok")</f>
        <v>Below Spec</v>
      </c>
      <c r="T1313" t="str">
        <f>IF(Table1[Steam_Consumed_t]&gt;$O$4383,"ABNORMAL","NORMAL")</f>
        <v>NORMAL</v>
      </c>
      <c r="U1313" t="str">
        <f>IF(Table1[Power_Consumed_kWh]&gt;$P$4383,"ABNORMAL","NORMAL")</f>
        <v>NORMAL</v>
      </c>
      <c r="V1313">
        <f>(Table1[[#This Row],[Target_Production_t]]/8)*Table1[[#This Row],[Downtime_hr]]</f>
        <v>3.1642124999999997</v>
      </c>
    </row>
    <row r="1314" spans="1:22" x14ac:dyDescent="0.25">
      <c r="A1314" s="1">
        <v>45767</v>
      </c>
      <c r="B1314" s="1" t="str">
        <f>TEXT(Table1[[#This Row],[Date]],"mm")</f>
        <v>04</v>
      </c>
      <c r="C1314" t="s">
        <v>23</v>
      </c>
      <c r="D1314" t="s">
        <v>18</v>
      </c>
      <c r="E1314">
        <v>46.52</v>
      </c>
      <c r="F1314">
        <v>7.46</v>
      </c>
      <c r="G1314">
        <v>0.54</v>
      </c>
      <c r="H1314">
        <v>40.89</v>
      </c>
      <c r="I1314">
        <v>40.54</v>
      </c>
      <c r="J1314">
        <v>0.34</v>
      </c>
      <c r="K1314">
        <v>99.16</v>
      </c>
      <c r="L1314">
        <v>93.25</v>
      </c>
      <c r="M1314">
        <v>95.69</v>
      </c>
      <c r="N1314">
        <v>88.48</v>
      </c>
      <c r="O1314">
        <v>6.92</v>
      </c>
      <c r="P1314">
        <v>1750.9</v>
      </c>
      <c r="Q1314" s="42">
        <f>Table1[[#This Row],[Steam_Consumed_t]]/Table1[[#This Row],[Production_t]]</f>
        <v>0.16923453167033503</v>
      </c>
      <c r="R1314" s="37">
        <f>Table1[[#This Row],[Power_Consumed_kWh]]/Table1[[#This Row],[Production_t]]</f>
        <v>42.819760332599657</v>
      </c>
      <c r="S1314" t="str">
        <f>IF(Table1[[#This Row],[Quality_pct]]&lt;96,"Below Spec","Ok")</f>
        <v>Ok</v>
      </c>
      <c r="T1314" t="str">
        <f>IF(Table1[Steam_Consumed_t]&gt;$O$4383,"ABNORMAL","NORMAL")</f>
        <v>NORMAL</v>
      </c>
      <c r="U1314" t="str">
        <f>IF(Table1[Power_Consumed_kWh]&gt;$P$4383,"ABNORMAL","NORMAL")</f>
        <v>NORMAL</v>
      </c>
      <c r="V1314">
        <f>(Table1[[#This Row],[Target_Production_t]]/8)*Table1[[#This Row],[Downtime_hr]]</f>
        <v>3.1401000000000003</v>
      </c>
    </row>
    <row r="1315" spans="1:22" x14ac:dyDescent="0.25">
      <c r="A1315" s="1">
        <v>45767</v>
      </c>
      <c r="B1315" s="1" t="str">
        <f>TEXT(Table1[[#This Row],[Date]],"mm")</f>
        <v>04</v>
      </c>
      <c r="C1315" t="s">
        <v>23</v>
      </c>
      <c r="D1315" t="s">
        <v>20</v>
      </c>
      <c r="E1315">
        <v>44.43</v>
      </c>
      <c r="F1315">
        <v>7.52</v>
      </c>
      <c r="G1315">
        <v>0.48</v>
      </c>
      <c r="H1315">
        <v>36.119999999999997</v>
      </c>
      <c r="I1315">
        <v>35.44</v>
      </c>
      <c r="J1315">
        <v>0.68</v>
      </c>
      <c r="K1315">
        <v>98.13</v>
      </c>
      <c r="L1315">
        <v>94</v>
      </c>
      <c r="M1315">
        <v>95</v>
      </c>
      <c r="N1315">
        <v>87.63</v>
      </c>
      <c r="O1315">
        <v>3.44</v>
      </c>
      <c r="P1315">
        <v>1415.06</v>
      </c>
      <c r="Q1315" s="42">
        <f>Table1[[#This Row],[Steam_Consumed_t]]/Table1[[#This Row],[Production_t]]</f>
        <v>9.5238095238095247E-2</v>
      </c>
      <c r="R1315" s="37">
        <f>Table1[[#This Row],[Power_Consumed_kWh]]/Table1[[#This Row],[Production_t]]</f>
        <v>39.176633444075307</v>
      </c>
      <c r="S1315" t="str">
        <f>IF(Table1[[#This Row],[Quality_pct]]&lt;96,"Below Spec","Ok")</f>
        <v>Ok</v>
      </c>
      <c r="T1315" t="str">
        <f>IF(Table1[Steam_Consumed_t]&gt;$O$4383,"ABNORMAL","NORMAL")</f>
        <v>NORMAL</v>
      </c>
      <c r="U1315" t="str">
        <f>IF(Table1[Power_Consumed_kWh]&gt;$P$4383,"ABNORMAL","NORMAL")</f>
        <v>NORMAL</v>
      </c>
      <c r="V1315">
        <f>(Table1[[#This Row],[Target_Production_t]]/8)*Table1[[#This Row],[Downtime_hr]]</f>
        <v>2.6657999999999999</v>
      </c>
    </row>
    <row r="1316" spans="1:22" x14ac:dyDescent="0.25">
      <c r="A1316" s="1">
        <v>45767</v>
      </c>
      <c r="B1316" s="1" t="str">
        <f>TEXT(Table1[[#This Row],[Date]],"mm")</f>
        <v>04</v>
      </c>
      <c r="C1316" t="s">
        <v>21</v>
      </c>
      <c r="D1316" t="s">
        <v>18</v>
      </c>
      <c r="E1316">
        <v>40.18</v>
      </c>
      <c r="F1316">
        <v>7.59</v>
      </c>
      <c r="G1316">
        <v>0.41</v>
      </c>
      <c r="H1316">
        <v>36.630000000000003</v>
      </c>
      <c r="I1316">
        <v>35.94</v>
      </c>
      <c r="J1316">
        <v>0.69</v>
      </c>
      <c r="K1316">
        <v>98.12</v>
      </c>
      <c r="L1316">
        <v>94.88</v>
      </c>
      <c r="M1316">
        <v>93.25</v>
      </c>
      <c r="N1316">
        <v>86.81</v>
      </c>
      <c r="O1316">
        <v>53.97</v>
      </c>
      <c r="P1316">
        <v>4381.0600000000004</v>
      </c>
      <c r="Q1316" s="42">
        <f>Table1[[#This Row],[Steam_Consumed_t]]/Table1[[#This Row],[Production_t]]</f>
        <v>1.4733824733824732</v>
      </c>
      <c r="R1316" s="37">
        <f>Table1[[#This Row],[Power_Consumed_kWh]]/Table1[[#This Row],[Production_t]]</f>
        <v>119.60305760305761</v>
      </c>
      <c r="S1316" t="str">
        <f>IF(Table1[[#This Row],[Quality_pct]]&lt;96,"Below Spec","Ok")</f>
        <v>Ok</v>
      </c>
      <c r="T1316" t="str">
        <f>IF(Table1[Steam_Consumed_t]&gt;$O$4383,"ABNORMAL","NORMAL")</f>
        <v>ABNORMAL</v>
      </c>
      <c r="U1316" t="str">
        <f>IF(Table1[Power_Consumed_kWh]&gt;$P$4383,"ABNORMAL","NORMAL")</f>
        <v>ABNORMAL</v>
      </c>
      <c r="V1316">
        <f>(Table1[[#This Row],[Target_Production_t]]/8)*Table1[[#This Row],[Downtime_hr]]</f>
        <v>2.0592250000000001</v>
      </c>
    </row>
    <row r="1317" spans="1:22" x14ac:dyDescent="0.25">
      <c r="A1317" s="1">
        <v>45767</v>
      </c>
      <c r="B1317" s="1" t="str">
        <f>TEXT(Table1[[#This Row],[Date]],"mm")</f>
        <v>04</v>
      </c>
      <c r="C1317" t="s">
        <v>21</v>
      </c>
      <c r="D1317" t="s">
        <v>19</v>
      </c>
      <c r="E1317">
        <v>39.58</v>
      </c>
      <c r="F1317">
        <v>7.66</v>
      </c>
      <c r="G1317">
        <v>0.34</v>
      </c>
      <c r="H1317">
        <v>38.32</v>
      </c>
      <c r="I1317">
        <v>37.76</v>
      </c>
      <c r="J1317">
        <v>0.55000000000000004</v>
      </c>
      <c r="K1317">
        <v>98.56</v>
      </c>
      <c r="L1317">
        <v>95.75</v>
      </c>
      <c r="M1317">
        <v>93.76</v>
      </c>
      <c r="N1317">
        <v>88.48</v>
      </c>
      <c r="O1317">
        <v>54.48</v>
      </c>
      <c r="P1317">
        <v>4513.68</v>
      </c>
      <c r="Q1317" s="42">
        <f>Table1[[#This Row],[Steam_Consumed_t]]/Table1[[#This Row],[Production_t]]</f>
        <v>1.4217118997912317</v>
      </c>
      <c r="R1317" s="37">
        <f>Table1[[#This Row],[Power_Consumed_kWh]]/Table1[[#This Row],[Production_t]]</f>
        <v>117.7891440501044</v>
      </c>
      <c r="S1317" t="str">
        <f>IF(Table1[[#This Row],[Quality_pct]]&lt;96,"Below Spec","Ok")</f>
        <v>Ok</v>
      </c>
      <c r="T1317" t="str">
        <f>IF(Table1[Steam_Consumed_t]&gt;$O$4383,"ABNORMAL","NORMAL")</f>
        <v>ABNORMAL</v>
      </c>
      <c r="U1317" t="str">
        <f>IF(Table1[Power_Consumed_kWh]&gt;$P$4383,"ABNORMAL","NORMAL")</f>
        <v>ABNORMAL</v>
      </c>
      <c r="V1317">
        <f>(Table1[[#This Row],[Target_Production_t]]/8)*Table1[[#This Row],[Downtime_hr]]</f>
        <v>1.68215</v>
      </c>
    </row>
    <row r="1318" spans="1:22" x14ac:dyDescent="0.25">
      <c r="A1318" s="1">
        <v>45767</v>
      </c>
      <c r="B1318" s="1" t="str">
        <f>TEXT(Table1[[#This Row],[Date]],"mm")</f>
        <v>04</v>
      </c>
      <c r="C1318" t="s">
        <v>22</v>
      </c>
      <c r="D1318" t="s">
        <v>20</v>
      </c>
      <c r="E1318">
        <v>36.35</v>
      </c>
      <c r="F1318">
        <v>7.66</v>
      </c>
      <c r="G1318">
        <v>0.34</v>
      </c>
      <c r="H1318">
        <v>30.57</v>
      </c>
      <c r="I1318">
        <v>29.47</v>
      </c>
      <c r="J1318">
        <v>1.1000000000000001</v>
      </c>
      <c r="K1318">
        <v>96.39</v>
      </c>
      <c r="L1318">
        <v>95.75</v>
      </c>
      <c r="M1318">
        <v>92.33</v>
      </c>
      <c r="N1318">
        <v>85.22</v>
      </c>
      <c r="O1318">
        <v>33.43</v>
      </c>
      <c r="P1318">
        <v>3061.53</v>
      </c>
      <c r="Q1318" s="42">
        <f>Table1[[#This Row],[Steam_Consumed_t]]/Table1[[#This Row],[Production_t]]</f>
        <v>1.093555773634282</v>
      </c>
      <c r="R1318" s="37">
        <f>Table1[[#This Row],[Power_Consumed_kWh]]/Table1[[#This Row],[Production_t]]</f>
        <v>100.14818449460256</v>
      </c>
      <c r="S1318" t="str">
        <f>IF(Table1[[#This Row],[Quality_pct]]&lt;96,"Below Spec","Ok")</f>
        <v>Ok</v>
      </c>
      <c r="T1318" t="str">
        <f>IF(Table1[Steam_Consumed_t]&gt;$O$4383,"ABNORMAL","NORMAL")</f>
        <v>NORMAL</v>
      </c>
      <c r="U1318" t="str">
        <f>IF(Table1[Power_Consumed_kWh]&gt;$P$4383,"ABNORMAL","NORMAL")</f>
        <v>NORMAL</v>
      </c>
      <c r="V1318">
        <f>(Table1[[#This Row],[Target_Production_t]]/8)*Table1[[#This Row],[Downtime_hr]]</f>
        <v>1.5448750000000002</v>
      </c>
    </row>
    <row r="1319" spans="1:22" x14ac:dyDescent="0.25">
      <c r="A1319" s="1">
        <v>45767</v>
      </c>
      <c r="B1319" s="1" t="str">
        <f>TEXT(Table1[[#This Row],[Date]],"mm")</f>
        <v>04</v>
      </c>
      <c r="C1319" t="s">
        <v>17</v>
      </c>
      <c r="D1319" t="s">
        <v>20</v>
      </c>
      <c r="E1319">
        <v>42.41</v>
      </c>
      <c r="F1319">
        <v>7.72</v>
      </c>
      <c r="G1319">
        <v>0.28000000000000003</v>
      </c>
      <c r="H1319">
        <v>41.75</v>
      </c>
      <c r="I1319">
        <v>39.32</v>
      </c>
      <c r="J1319">
        <v>2.4300000000000002</v>
      </c>
      <c r="K1319">
        <v>94.19</v>
      </c>
      <c r="L1319">
        <v>96.5</v>
      </c>
      <c r="M1319">
        <v>91.32</v>
      </c>
      <c r="N1319">
        <v>83.01</v>
      </c>
      <c r="O1319">
        <v>35.380000000000003</v>
      </c>
      <c r="P1319">
        <v>3354.3</v>
      </c>
      <c r="Q1319" s="42">
        <f>Table1[[#This Row],[Steam_Consumed_t]]/Table1[[#This Row],[Production_t]]</f>
        <v>0.8474251497005989</v>
      </c>
      <c r="R1319" s="37">
        <f>Table1[[#This Row],[Power_Consumed_kWh]]/Table1[[#This Row],[Production_t]]</f>
        <v>80.342514970059881</v>
      </c>
      <c r="S1319" t="str">
        <f>IF(Table1[[#This Row],[Quality_pct]]&lt;96,"Below Spec","Ok")</f>
        <v>Below Spec</v>
      </c>
      <c r="T1319" t="str">
        <f>IF(Table1[Steam_Consumed_t]&gt;$O$4383,"ABNORMAL","NORMAL")</f>
        <v>NORMAL</v>
      </c>
      <c r="U1319" t="str">
        <f>IF(Table1[Power_Consumed_kWh]&gt;$P$4383,"ABNORMAL","NORMAL")</f>
        <v>NORMAL</v>
      </c>
      <c r="V1319">
        <f>(Table1[[#This Row],[Target_Production_t]]/8)*Table1[[#This Row],[Downtime_hr]]</f>
        <v>1.4843500000000001</v>
      </c>
    </row>
    <row r="1320" spans="1:22" x14ac:dyDescent="0.25">
      <c r="A1320" s="1">
        <v>45767</v>
      </c>
      <c r="B1320" s="1" t="str">
        <f>TEXT(Table1[[#This Row],[Date]],"mm")</f>
        <v>04</v>
      </c>
      <c r="C1320" t="s">
        <v>17</v>
      </c>
      <c r="D1320" t="s">
        <v>19</v>
      </c>
      <c r="E1320">
        <v>43.74</v>
      </c>
      <c r="F1320">
        <v>7.77</v>
      </c>
      <c r="G1320">
        <v>0.23</v>
      </c>
      <c r="H1320">
        <v>37.15</v>
      </c>
      <c r="I1320">
        <v>36.5</v>
      </c>
      <c r="J1320">
        <v>0.65</v>
      </c>
      <c r="K1320">
        <v>98.25</v>
      </c>
      <c r="L1320">
        <v>97.12</v>
      </c>
      <c r="M1320">
        <v>94.02</v>
      </c>
      <c r="N1320">
        <v>89.72</v>
      </c>
      <c r="O1320">
        <v>33.36</v>
      </c>
      <c r="P1320">
        <v>3061.3</v>
      </c>
      <c r="Q1320" s="42">
        <f>Table1[[#This Row],[Steam_Consumed_t]]/Table1[[#This Row],[Production_t]]</f>
        <v>0.89798115746971741</v>
      </c>
      <c r="R1320" s="37">
        <f>Table1[[#This Row],[Power_Consumed_kWh]]/Table1[[#This Row],[Production_t]]</f>
        <v>82.403768506056537</v>
      </c>
      <c r="S1320" t="str">
        <f>IF(Table1[[#This Row],[Quality_pct]]&lt;96,"Below Spec","Ok")</f>
        <v>Ok</v>
      </c>
      <c r="T1320" t="str">
        <f>IF(Table1[Steam_Consumed_t]&gt;$O$4383,"ABNORMAL","NORMAL")</f>
        <v>NORMAL</v>
      </c>
      <c r="U1320" t="str">
        <f>IF(Table1[Power_Consumed_kWh]&gt;$P$4383,"ABNORMAL","NORMAL")</f>
        <v>NORMAL</v>
      </c>
      <c r="V1320">
        <f>(Table1[[#This Row],[Target_Production_t]]/8)*Table1[[#This Row],[Downtime_hr]]</f>
        <v>1.257525</v>
      </c>
    </row>
    <row r="1321" spans="1:22" x14ac:dyDescent="0.25">
      <c r="A1321" s="1">
        <v>45767</v>
      </c>
      <c r="B1321" s="1" t="str">
        <f>TEXT(Table1[[#This Row],[Date]],"mm")</f>
        <v>04</v>
      </c>
      <c r="C1321" t="s">
        <v>23</v>
      </c>
      <c r="D1321" t="s">
        <v>19</v>
      </c>
      <c r="E1321">
        <v>45.83</v>
      </c>
      <c r="F1321">
        <v>7.94</v>
      </c>
      <c r="G1321">
        <v>0.06</v>
      </c>
      <c r="H1321">
        <v>38.69</v>
      </c>
      <c r="I1321">
        <v>38.39</v>
      </c>
      <c r="J1321">
        <v>0.3</v>
      </c>
      <c r="K1321">
        <v>99.23</v>
      </c>
      <c r="L1321">
        <v>99.25</v>
      </c>
      <c r="M1321">
        <v>99.84</v>
      </c>
      <c r="N1321">
        <v>98.32</v>
      </c>
      <c r="O1321">
        <v>2.75</v>
      </c>
      <c r="P1321">
        <v>1655.27</v>
      </c>
      <c r="Q1321" s="42">
        <f>Table1[[#This Row],[Steam_Consumed_t]]/Table1[[#This Row],[Production_t]]</f>
        <v>7.1077797880589308E-2</v>
      </c>
      <c r="R1321" s="37">
        <f>Table1[[#This Row],[Power_Consumed_kWh]]/Table1[[#This Row],[Production_t]]</f>
        <v>42.78288963556475</v>
      </c>
      <c r="S1321" t="str">
        <f>IF(Table1[[#This Row],[Quality_pct]]&lt;96,"Below Spec","Ok")</f>
        <v>Ok</v>
      </c>
      <c r="T1321" t="str">
        <f>IF(Table1[Steam_Consumed_t]&gt;$O$4383,"ABNORMAL","NORMAL")</f>
        <v>NORMAL</v>
      </c>
      <c r="U1321" t="str">
        <f>IF(Table1[Power_Consumed_kWh]&gt;$P$4383,"ABNORMAL","NORMAL")</f>
        <v>NORMAL</v>
      </c>
      <c r="V1321">
        <f>(Table1[[#This Row],[Target_Production_t]]/8)*Table1[[#This Row],[Downtime_hr]]</f>
        <v>0.34372499999999995</v>
      </c>
    </row>
    <row r="1322" spans="1:22" x14ac:dyDescent="0.25">
      <c r="A1322" s="1">
        <v>45768</v>
      </c>
      <c r="B1322" s="1" t="str">
        <f>TEXT(Table1[[#This Row],[Date]],"mm")</f>
        <v>04</v>
      </c>
      <c r="C1322" t="s">
        <v>22</v>
      </c>
      <c r="D1322" t="s">
        <v>19</v>
      </c>
      <c r="E1322">
        <v>36.549999999999997</v>
      </c>
      <c r="F1322">
        <v>4.78</v>
      </c>
      <c r="G1322">
        <v>3.22</v>
      </c>
      <c r="H1322">
        <v>21.4</v>
      </c>
      <c r="I1322">
        <v>20.81</v>
      </c>
      <c r="J1322">
        <v>0.6</v>
      </c>
      <c r="K1322">
        <v>97.22</v>
      </c>
      <c r="L1322">
        <v>59.75</v>
      </c>
      <c r="M1322">
        <v>88.86</v>
      </c>
      <c r="N1322">
        <v>51.62</v>
      </c>
      <c r="O1322">
        <v>25.01</v>
      </c>
      <c r="P1322">
        <v>2094.7800000000002</v>
      </c>
      <c r="Q1322" s="42">
        <f>Table1[[#This Row],[Steam_Consumed_t]]/Table1[[#This Row],[Production_t]]</f>
        <v>1.1686915887850469</v>
      </c>
      <c r="R1322" s="37">
        <f>Table1[[#This Row],[Power_Consumed_kWh]]/Table1[[#This Row],[Production_t]]</f>
        <v>97.886915887850478</v>
      </c>
      <c r="S1322" t="str">
        <f>IF(Table1[[#This Row],[Quality_pct]]&lt;96,"Below Spec","Ok")</f>
        <v>Ok</v>
      </c>
      <c r="T1322" t="str">
        <f>IF(Table1[Steam_Consumed_t]&gt;$O$4383,"ABNORMAL","NORMAL")</f>
        <v>NORMAL</v>
      </c>
      <c r="U1322" t="str">
        <f>IF(Table1[Power_Consumed_kWh]&gt;$P$4383,"ABNORMAL","NORMAL")</f>
        <v>NORMAL</v>
      </c>
      <c r="V1322">
        <f>(Table1[[#This Row],[Target_Production_t]]/8)*Table1[[#This Row],[Downtime_hr]]</f>
        <v>14.711375</v>
      </c>
    </row>
    <row r="1323" spans="1:22" x14ac:dyDescent="0.25">
      <c r="A1323" s="1">
        <v>45768</v>
      </c>
      <c r="B1323" s="1" t="str">
        <f>TEXT(Table1[[#This Row],[Date]],"mm")</f>
        <v>04</v>
      </c>
      <c r="C1323" t="s">
        <v>21</v>
      </c>
      <c r="D1323" t="s">
        <v>18</v>
      </c>
      <c r="E1323">
        <v>39.17</v>
      </c>
      <c r="F1323">
        <v>7.12</v>
      </c>
      <c r="G1323">
        <v>0.88</v>
      </c>
      <c r="H1323">
        <v>32.9</v>
      </c>
      <c r="I1323">
        <v>32.619999999999997</v>
      </c>
      <c r="J1323">
        <v>0.28000000000000003</v>
      </c>
      <c r="K1323">
        <v>99.14</v>
      </c>
      <c r="L1323">
        <v>89</v>
      </c>
      <c r="M1323">
        <v>92.37</v>
      </c>
      <c r="N1323">
        <v>81.5</v>
      </c>
      <c r="O1323">
        <v>48.36</v>
      </c>
      <c r="P1323">
        <v>3923.84</v>
      </c>
      <c r="Q1323" s="42">
        <f>Table1[[#This Row],[Steam_Consumed_t]]/Table1[[#This Row],[Production_t]]</f>
        <v>1.4699088145896657</v>
      </c>
      <c r="R1323" s="37">
        <f>Table1[[#This Row],[Power_Consumed_kWh]]/Table1[[#This Row],[Production_t]]</f>
        <v>119.26565349544074</v>
      </c>
      <c r="S1323" t="str">
        <f>IF(Table1[[#This Row],[Quality_pct]]&lt;96,"Below Spec","Ok")</f>
        <v>Ok</v>
      </c>
      <c r="T1323" t="str">
        <f>IF(Table1[Steam_Consumed_t]&gt;$O$4383,"ABNORMAL","NORMAL")</f>
        <v>NORMAL</v>
      </c>
      <c r="U1323" t="str">
        <f>IF(Table1[Power_Consumed_kWh]&gt;$P$4383,"ABNORMAL","NORMAL")</f>
        <v>NORMAL</v>
      </c>
      <c r="V1323">
        <f>(Table1[[#This Row],[Target_Production_t]]/8)*Table1[[#This Row],[Downtime_hr]]</f>
        <v>4.3087</v>
      </c>
    </row>
    <row r="1324" spans="1:22" x14ac:dyDescent="0.25">
      <c r="A1324" s="1">
        <v>45768</v>
      </c>
      <c r="B1324" s="1" t="str">
        <f>TEXT(Table1[[#This Row],[Date]],"mm")</f>
        <v>04</v>
      </c>
      <c r="C1324" t="s">
        <v>21</v>
      </c>
      <c r="D1324" t="s">
        <v>19</v>
      </c>
      <c r="E1324">
        <v>38.58</v>
      </c>
      <c r="F1324">
        <v>7.21</v>
      </c>
      <c r="G1324">
        <v>0.79</v>
      </c>
      <c r="H1324">
        <v>34.69</v>
      </c>
      <c r="I1324">
        <v>34.03</v>
      </c>
      <c r="J1324">
        <v>0.66</v>
      </c>
      <c r="K1324">
        <v>98.1</v>
      </c>
      <c r="L1324">
        <v>90.12</v>
      </c>
      <c r="M1324">
        <v>91.47</v>
      </c>
      <c r="N1324">
        <v>80.87</v>
      </c>
      <c r="O1324">
        <v>52.88</v>
      </c>
      <c r="P1324">
        <v>4026.27</v>
      </c>
      <c r="Q1324" s="42">
        <f>Table1[[#This Row],[Steam_Consumed_t]]/Table1[[#This Row],[Production_t]]</f>
        <v>1.5243586047852409</v>
      </c>
      <c r="R1324" s="37">
        <f>Table1[[#This Row],[Power_Consumed_kWh]]/Table1[[#This Row],[Production_t]]</f>
        <v>116.06428365523206</v>
      </c>
      <c r="S1324" t="str">
        <f>IF(Table1[[#This Row],[Quality_pct]]&lt;96,"Below Spec","Ok")</f>
        <v>Ok</v>
      </c>
      <c r="T1324" t="str">
        <f>IF(Table1[Steam_Consumed_t]&gt;$O$4383,"ABNORMAL","NORMAL")</f>
        <v>ABNORMAL</v>
      </c>
      <c r="U1324" t="str">
        <f>IF(Table1[Power_Consumed_kWh]&gt;$P$4383,"ABNORMAL","NORMAL")</f>
        <v>NORMAL</v>
      </c>
      <c r="V1324">
        <f>(Table1[[#This Row],[Target_Production_t]]/8)*Table1[[#This Row],[Downtime_hr]]</f>
        <v>3.8097750000000001</v>
      </c>
    </row>
    <row r="1325" spans="1:22" x14ac:dyDescent="0.25">
      <c r="A1325" s="1">
        <v>45768</v>
      </c>
      <c r="B1325" s="1" t="str">
        <f>TEXT(Table1[[#This Row],[Date]],"mm")</f>
        <v>04</v>
      </c>
      <c r="C1325" t="s">
        <v>22</v>
      </c>
      <c r="D1325" t="s">
        <v>20</v>
      </c>
      <c r="E1325">
        <v>35.44</v>
      </c>
      <c r="F1325">
        <v>7.37</v>
      </c>
      <c r="G1325">
        <v>0.63</v>
      </c>
      <c r="H1325">
        <v>32.119999999999997</v>
      </c>
      <c r="I1325">
        <v>31.27</v>
      </c>
      <c r="J1325">
        <v>0.85</v>
      </c>
      <c r="K1325">
        <v>97.36</v>
      </c>
      <c r="L1325">
        <v>92.12</v>
      </c>
      <c r="M1325">
        <v>92.16</v>
      </c>
      <c r="N1325">
        <v>82.66</v>
      </c>
      <c r="O1325">
        <v>35.909999999999997</v>
      </c>
      <c r="P1325">
        <v>3235.79</v>
      </c>
      <c r="Q1325" s="42">
        <f>Table1[[#This Row],[Steam_Consumed_t]]/Table1[[#This Row],[Production_t]]</f>
        <v>1.1179950186799501</v>
      </c>
      <c r="R1325" s="37">
        <f>Table1[[#This Row],[Power_Consumed_kWh]]/Table1[[#This Row],[Production_t]]</f>
        <v>100.7406600249066</v>
      </c>
      <c r="S1325" t="str">
        <f>IF(Table1[[#This Row],[Quality_pct]]&lt;96,"Below Spec","Ok")</f>
        <v>Ok</v>
      </c>
      <c r="T1325" t="str">
        <f>IF(Table1[Steam_Consumed_t]&gt;$O$4383,"ABNORMAL","NORMAL")</f>
        <v>NORMAL</v>
      </c>
      <c r="U1325" t="str">
        <f>IF(Table1[Power_Consumed_kWh]&gt;$P$4383,"ABNORMAL","NORMAL")</f>
        <v>NORMAL</v>
      </c>
      <c r="V1325">
        <f>(Table1[[#This Row],[Target_Production_t]]/8)*Table1[[#This Row],[Downtime_hr]]</f>
        <v>2.7908999999999997</v>
      </c>
    </row>
    <row r="1326" spans="1:22" x14ac:dyDescent="0.25">
      <c r="A1326" s="1">
        <v>45768</v>
      </c>
      <c r="B1326" s="1" t="str">
        <f>TEXT(Table1[[#This Row],[Date]],"mm")</f>
        <v>04</v>
      </c>
      <c r="C1326" t="s">
        <v>21</v>
      </c>
      <c r="D1326" t="s">
        <v>20</v>
      </c>
      <c r="E1326">
        <v>37.409999999999997</v>
      </c>
      <c r="F1326">
        <v>7.43</v>
      </c>
      <c r="G1326">
        <v>0.56999999999999995</v>
      </c>
      <c r="H1326">
        <v>34.409999999999997</v>
      </c>
      <c r="I1326">
        <v>33.49</v>
      </c>
      <c r="J1326">
        <v>0.92</v>
      </c>
      <c r="K1326">
        <v>97.32</v>
      </c>
      <c r="L1326">
        <v>92.88</v>
      </c>
      <c r="M1326">
        <v>95.11</v>
      </c>
      <c r="N1326">
        <v>85.96</v>
      </c>
      <c r="O1326">
        <v>49.62</v>
      </c>
      <c r="P1326">
        <v>4013.47</v>
      </c>
      <c r="Q1326" s="42">
        <f>Table1[[#This Row],[Steam_Consumed_t]]/Table1[[#This Row],[Production_t]]</f>
        <v>1.4420226678291195</v>
      </c>
      <c r="R1326" s="37">
        <f>Table1[[#This Row],[Power_Consumed_kWh]]/Table1[[#This Row],[Production_t]]</f>
        <v>116.63673350770125</v>
      </c>
      <c r="S1326" t="str">
        <f>IF(Table1[[#This Row],[Quality_pct]]&lt;96,"Below Spec","Ok")</f>
        <v>Ok</v>
      </c>
      <c r="T1326" t="str">
        <f>IF(Table1[Steam_Consumed_t]&gt;$O$4383,"ABNORMAL","NORMAL")</f>
        <v>NORMAL</v>
      </c>
      <c r="U1326" t="str">
        <f>IF(Table1[Power_Consumed_kWh]&gt;$P$4383,"ABNORMAL","NORMAL")</f>
        <v>NORMAL</v>
      </c>
      <c r="V1326">
        <f>(Table1[[#This Row],[Target_Production_t]]/8)*Table1[[#This Row],[Downtime_hr]]</f>
        <v>2.6654624999999994</v>
      </c>
    </row>
    <row r="1327" spans="1:22" x14ac:dyDescent="0.25">
      <c r="A1327" s="1">
        <v>45768</v>
      </c>
      <c r="B1327" s="1" t="str">
        <f>TEXT(Table1[[#This Row],[Date]],"mm")</f>
        <v>04</v>
      </c>
      <c r="C1327" t="s">
        <v>17</v>
      </c>
      <c r="D1327" t="s">
        <v>18</v>
      </c>
      <c r="E1327">
        <v>43.29</v>
      </c>
      <c r="F1327">
        <v>7.48</v>
      </c>
      <c r="G1327">
        <v>0.52</v>
      </c>
      <c r="H1327">
        <v>37.35</v>
      </c>
      <c r="I1327">
        <v>36.520000000000003</v>
      </c>
      <c r="J1327">
        <v>0.82</v>
      </c>
      <c r="K1327">
        <v>97.8</v>
      </c>
      <c r="L1327">
        <v>93.5</v>
      </c>
      <c r="M1327">
        <v>97.04</v>
      </c>
      <c r="N1327">
        <v>88.74</v>
      </c>
      <c r="O1327">
        <v>32.14</v>
      </c>
      <c r="P1327">
        <v>2998.89</v>
      </c>
      <c r="Q1327" s="42">
        <f>Table1[[#This Row],[Steam_Consumed_t]]/Table1[[#This Row],[Production_t]]</f>
        <v>0.86050870147255687</v>
      </c>
      <c r="R1327" s="37">
        <f>Table1[[#This Row],[Power_Consumed_kWh]]/Table1[[#This Row],[Production_t]]</f>
        <v>80.29156626506024</v>
      </c>
      <c r="S1327" t="str">
        <f>IF(Table1[[#This Row],[Quality_pct]]&lt;96,"Below Spec","Ok")</f>
        <v>Ok</v>
      </c>
      <c r="T1327" t="str">
        <f>IF(Table1[Steam_Consumed_t]&gt;$O$4383,"ABNORMAL","NORMAL")</f>
        <v>NORMAL</v>
      </c>
      <c r="U1327" t="str">
        <f>IF(Table1[Power_Consumed_kWh]&gt;$P$4383,"ABNORMAL","NORMAL")</f>
        <v>NORMAL</v>
      </c>
      <c r="V1327">
        <f>(Table1[[#This Row],[Target_Production_t]]/8)*Table1[[#This Row],[Downtime_hr]]</f>
        <v>2.81385</v>
      </c>
    </row>
    <row r="1328" spans="1:22" x14ac:dyDescent="0.25">
      <c r="A1328" s="1">
        <v>45768</v>
      </c>
      <c r="B1328" s="1" t="str">
        <f>TEXT(Table1[[#This Row],[Date]],"mm")</f>
        <v>04</v>
      </c>
      <c r="C1328" t="s">
        <v>22</v>
      </c>
      <c r="D1328" t="s">
        <v>18</v>
      </c>
      <c r="E1328">
        <v>37.11</v>
      </c>
      <c r="F1328">
        <v>7.48</v>
      </c>
      <c r="G1328">
        <v>0.52</v>
      </c>
      <c r="H1328">
        <v>31.09</v>
      </c>
      <c r="I1328">
        <v>30.14</v>
      </c>
      <c r="J1328">
        <v>0.95</v>
      </c>
      <c r="K1328">
        <v>96.94</v>
      </c>
      <c r="L1328">
        <v>93.5</v>
      </c>
      <c r="M1328">
        <v>91.07</v>
      </c>
      <c r="N1328">
        <v>82.54</v>
      </c>
      <c r="O1328">
        <v>33.19</v>
      </c>
      <c r="P1328">
        <v>3070.84</v>
      </c>
      <c r="Q1328" s="42">
        <f>Table1[[#This Row],[Steam_Consumed_t]]/Table1[[#This Row],[Production_t]]</f>
        <v>1.0675458346735285</v>
      </c>
      <c r="R1328" s="37">
        <f>Table1[[#This Row],[Power_Consumed_kWh]]/Table1[[#This Row],[Production_t]]</f>
        <v>98.772595689932459</v>
      </c>
      <c r="S1328" t="str">
        <f>IF(Table1[[#This Row],[Quality_pct]]&lt;96,"Below Spec","Ok")</f>
        <v>Ok</v>
      </c>
      <c r="T1328" t="str">
        <f>IF(Table1[Steam_Consumed_t]&gt;$O$4383,"ABNORMAL","NORMAL")</f>
        <v>NORMAL</v>
      </c>
      <c r="U1328" t="str">
        <f>IF(Table1[Power_Consumed_kWh]&gt;$P$4383,"ABNORMAL","NORMAL")</f>
        <v>NORMAL</v>
      </c>
      <c r="V1328">
        <f>(Table1[[#This Row],[Target_Production_t]]/8)*Table1[[#This Row],[Downtime_hr]]</f>
        <v>2.41215</v>
      </c>
    </row>
    <row r="1329" spans="1:22" x14ac:dyDescent="0.25">
      <c r="A1329" s="1">
        <v>45768</v>
      </c>
      <c r="B1329" s="1" t="str">
        <f>TEXT(Table1[[#This Row],[Date]],"mm")</f>
        <v>04</v>
      </c>
      <c r="C1329" t="s">
        <v>17</v>
      </c>
      <c r="D1329" t="s">
        <v>20</v>
      </c>
      <c r="E1329">
        <v>41.34</v>
      </c>
      <c r="F1329">
        <v>7.61</v>
      </c>
      <c r="G1329">
        <v>0.39</v>
      </c>
      <c r="H1329">
        <v>34.96</v>
      </c>
      <c r="I1329">
        <v>34.299999999999997</v>
      </c>
      <c r="J1329">
        <v>0.66</v>
      </c>
      <c r="K1329">
        <v>98.11</v>
      </c>
      <c r="L1329">
        <v>95.12</v>
      </c>
      <c r="M1329">
        <v>93.28</v>
      </c>
      <c r="N1329">
        <v>87.06</v>
      </c>
      <c r="O1329">
        <v>29.32</v>
      </c>
      <c r="P1329">
        <v>2818.35</v>
      </c>
      <c r="Q1329" s="42">
        <f>Table1[[#This Row],[Steam_Consumed_t]]/Table1[[#This Row],[Production_t]]</f>
        <v>0.83867276887871856</v>
      </c>
      <c r="R1329" s="37">
        <f>Table1[[#This Row],[Power_Consumed_kWh]]/Table1[[#This Row],[Production_t]]</f>
        <v>80.616418764302054</v>
      </c>
      <c r="S1329" t="str">
        <f>IF(Table1[[#This Row],[Quality_pct]]&lt;96,"Below Spec","Ok")</f>
        <v>Ok</v>
      </c>
      <c r="T1329" t="str">
        <f>IF(Table1[Steam_Consumed_t]&gt;$O$4383,"ABNORMAL","NORMAL")</f>
        <v>NORMAL</v>
      </c>
      <c r="U1329" t="str">
        <f>IF(Table1[Power_Consumed_kWh]&gt;$P$4383,"ABNORMAL","NORMAL")</f>
        <v>NORMAL</v>
      </c>
      <c r="V1329">
        <f>(Table1[[#This Row],[Target_Production_t]]/8)*Table1[[#This Row],[Downtime_hr]]</f>
        <v>2.0153250000000003</v>
      </c>
    </row>
    <row r="1330" spans="1:22" x14ac:dyDescent="0.25">
      <c r="A1330" s="1">
        <v>45768</v>
      </c>
      <c r="B1330" s="1" t="str">
        <f>TEXT(Table1[[#This Row],[Date]],"mm")</f>
        <v>04</v>
      </c>
      <c r="C1330" t="s">
        <v>17</v>
      </c>
      <c r="D1330" t="s">
        <v>19</v>
      </c>
      <c r="E1330">
        <v>42.64</v>
      </c>
      <c r="F1330">
        <v>7.65</v>
      </c>
      <c r="G1330">
        <v>0.35</v>
      </c>
      <c r="H1330">
        <v>41.05</v>
      </c>
      <c r="I1330">
        <v>40.51</v>
      </c>
      <c r="J1330">
        <v>0.54</v>
      </c>
      <c r="K1330">
        <v>98.68</v>
      </c>
      <c r="L1330">
        <v>95.62</v>
      </c>
      <c r="M1330">
        <v>97.88</v>
      </c>
      <c r="N1330">
        <v>92.36</v>
      </c>
      <c r="O1330">
        <v>32.54</v>
      </c>
      <c r="P1330">
        <v>3270.05</v>
      </c>
      <c r="Q1330" s="42">
        <f>Table1[[#This Row],[Steam_Consumed_t]]/Table1[[#This Row],[Production_t]]</f>
        <v>0.79269183922046293</v>
      </c>
      <c r="R1330" s="37">
        <f>Table1[[#This Row],[Power_Consumed_kWh]]/Table1[[#This Row],[Production_t]]</f>
        <v>79.660170523751532</v>
      </c>
      <c r="S1330" t="str">
        <f>IF(Table1[[#This Row],[Quality_pct]]&lt;96,"Below Spec","Ok")</f>
        <v>Ok</v>
      </c>
      <c r="T1330" t="str">
        <f>IF(Table1[Steam_Consumed_t]&gt;$O$4383,"ABNORMAL","NORMAL")</f>
        <v>NORMAL</v>
      </c>
      <c r="U1330" t="str">
        <f>IF(Table1[Power_Consumed_kWh]&gt;$P$4383,"ABNORMAL","NORMAL")</f>
        <v>NORMAL</v>
      </c>
      <c r="V1330">
        <f>(Table1[[#This Row],[Target_Production_t]]/8)*Table1[[#This Row],[Downtime_hr]]</f>
        <v>1.8654999999999999</v>
      </c>
    </row>
    <row r="1331" spans="1:22" x14ac:dyDescent="0.25">
      <c r="A1331" s="1">
        <v>45768</v>
      </c>
      <c r="B1331" s="1" t="str">
        <f>TEXT(Table1[[#This Row],[Date]],"mm")</f>
        <v>04</v>
      </c>
      <c r="C1331" t="s">
        <v>23</v>
      </c>
      <c r="D1331" t="s">
        <v>20</v>
      </c>
      <c r="E1331">
        <v>43.31</v>
      </c>
      <c r="F1331">
        <v>7.66</v>
      </c>
      <c r="G1331">
        <v>0.34</v>
      </c>
      <c r="H1331">
        <v>36.4</v>
      </c>
      <c r="I1331">
        <v>36.229999999999997</v>
      </c>
      <c r="J1331">
        <v>0.17</v>
      </c>
      <c r="K1331">
        <v>99.53</v>
      </c>
      <c r="L1331">
        <v>95.75</v>
      </c>
      <c r="M1331">
        <v>94.02</v>
      </c>
      <c r="N1331">
        <v>89.61</v>
      </c>
      <c r="O1331">
        <v>4.72</v>
      </c>
      <c r="P1331">
        <v>1613.8</v>
      </c>
      <c r="Q1331" s="42">
        <f>Table1[[#This Row],[Steam_Consumed_t]]/Table1[[#This Row],[Production_t]]</f>
        <v>0.12967032967032968</v>
      </c>
      <c r="R1331" s="37">
        <f>Table1[[#This Row],[Power_Consumed_kWh]]/Table1[[#This Row],[Production_t]]</f>
        <v>44.335164835164832</v>
      </c>
      <c r="S1331" t="str">
        <f>IF(Table1[[#This Row],[Quality_pct]]&lt;96,"Below Spec","Ok")</f>
        <v>Ok</v>
      </c>
      <c r="T1331" t="str">
        <f>IF(Table1[Steam_Consumed_t]&gt;$O$4383,"ABNORMAL","NORMAL")</f>
        <v>NORMAL</v>
      </c>
      <c r="U1331" t="str">
        <f>IF(Table1[Power_Consumed_kWh]&gt;$P$4383,"ABNORMAL","NORMAL")</f>
        <v>NORMAL</v>
      </c>
      <c r="V1331">
        <f>(Table1[[#This Row],[Target_Production_t]]/8)*Table1[[#This Row],[Downtime_hr]]</f>
        <v>1.8406750000000003</v>
      </c>
    </row>
    <row r="1332" spans="1:22" x14ac:dyDescent="0.25">
      <c r="A1332" s="1">
        <v>45768</v>
      </c>
      <c r="B1332" s="1" t="str">
        <f>TEXT(Table1[[#This Row],[Date]],"mm")</f>
        <v>04</v>
      </c>
      <c r="C1332" t="s">
        <v>23</v>
      </c>
      <c r="D1332" t="s">
        <v>19</v>
      </c>
      <c r="E1332">
        <v>44.67</v>
      </c>
      <c r="F1332">
        <v>7.75</v>
      </c>
      <c r="G1332">
        <v>0.25</v>
      </c>
      <c r="H1332">
        <v>43.81</v>
      </c>
      <c r="I1332">
        <v>42.95</v>
      </c>
      <c r="J1332">
        <v>0.86</v>
      </c>
      <c r="K1332">
        <v>98.03</v>
      </c>
      <c r="L1332">
        <v>96.88</v>
      </c>
      <c r="M1332">
        <v>98.34</v>
      </c>
      <c r="N1332">
        <v>93.39</v>
      </c>
      <c r="O1332">
        <v>6.37</v>
      </c>
      <c r="P1332">
        <v>1739.86</v>
      </c>
      <c r="Q1332" s="42">
        <f>Table1[[#This Row],[Steam_Consumed_t]]/Table1[[#This Row],[Production_t]]</f>
        <v>0.14540059347181009</v>
      </c>
      <c r="R1332" s="37">
        <f>Table1[[#This Row],[Power_Consumed_kWh]]/Table1[[#This Row],[Production_t]]</f>
        <v>39.713763980826293</v>
      </c>
      <c r="S1332" t="str">
        <f>IF(Table1[[#This Row],[Quality_pct]]&lt;96,"Below Spec","Ok")</f>
        <v>Ok</v>
      </c>
      <c r="T1332" t="str">
        <f>IF(Table1[Steam_Consumed_t]&gt;$O$4383,"ABNORMAL","NORMAL")</f>
        <v>NORMAL</v>
      </c>
      <c r="U1332" t="str">
        <f>IF(Table1[Power_Consumed_kWh]&gt;$P$4383,"ABNORMAL","NORMAL")</f>
        <v>NORMAL</v>
      </c>
      <c r="V1332">
        <f>(Table1[[#This Row],[Target_Production_t]]/8)*Table1[[#This Row],[Downtime_hr]]</f>
        <v>1.3959375000000001</v>
      </c>
    </row>
    <row r="1333" spans="1:22" x14ac:dyDescent="0.25">
      <c r="A1333" s="1">
        <v>45768</v>
      </c>
      <c r="B1333" s="1" t="str">
        <f>TEXT(Table1[[#This Row],[Date]],"mm")</f>
        <v>04</v>
      </c>
      <c r="C1333" t="s">
        <v>23</v>
      </c>
      <c r="D1333" t="s">
        <v>18</v>
      </c>
      <c r="E1333">
        <v>45.35</v>
      </c>
      <c r="F1333">
        <v>7.77</v>
      </c>
      <c r="G1333">
        <v>0.23</v>
      </c>
      <c r="H1333">
        <v>41.25</v>
      </c>
      <c r="I1333">
        <v>40.840000000000003</v>
      </c>
      <c r="J1333">
        <v>0.41</v>
      </c>
      <c r="K1333">
        <v>99.01</v>
      </c>
      <c r="L1333">
        <v>97.12</v>
      </c>
      <c r="M1333">
        <v>95.77</v>
      </c>
      <c r="N1333">
        <v>92.09</v>
      </c>
      <c r="O1333">
        <v>4.72</v>
      </c>
      <c r="P1333">
        <v>1632.01</v>
      </c>
      <c r="Q1333" s="42">
        <f>Table1[[#This Row],[Steam_Consumed_t]]/Table1[[#This Row],[Production_t]]</f>
        <v>0.11442424242424241</v>
      </c>
      <c r="R1333" s="37">
        <f>Table1[[#This Row],[Power_Consumed_kWh]]/Table1[[#This Row],[Production_t]]</f>
        <v>39.563878787878785</v>
      </c>
      <c r="S1333" t="str">
        <f>IF(Table1[[#This Row],[Quality_pct]]&lt;96,"Below Spec","Ok")</f>
        <v>Ok</v>
      </c>
      <c r="T1333" t="str">
        <f>IF(Table1[Steam_Consumed_t]&gt;$O$4383,"ABNORMAL","NORMAL")</f>
        <v>NORMAL</v>
      </c>
      <c r="U1333" t="str">
        <f>IF(Table1[Power_Consumed_kWh]&gt;$P$4383,"ABNORMAL","NORMAL")</f>
        <v>NORMAL</v>
      </c>
      <c r="V1333">
        <f>(Table1[[#This Row],[Target_Production_t]]/8)*Table1[[#This Row],[Downtime_hr]]</f>
        <v>1.3038125</v>
      </c>
    </row>
    <row r="1334" spans="1:22" x14ac:dyDescent="0.25">
      <c r="A1334" s="1">
        <v>45769</v>
      </c>
      <c r="B1334" s="1" t="str">
        <f>TEXT(Table1[[#This Row],[Date]],"mm")</f>
        <v>04</v>
      </c>
      <c r="C1334" t="s">
        <v>22</v>
      </c>
      <c r="D1334" t="s">
        <v>20</v>
      </c>
      <c r="E1334">
        <v>36.32</v>
      </c>
      <c r="F1334">
        <v>7.19</v>
      </c>
      <c r="G1334">
        <v>0.81</v>
      </c>
      <c r="H1334">
        <v>32.25</v>
      </c>
      <c r="I1334">
        <v>30.81</v>
      </c>
      <c r="J1334">
        <v>1.44</v>
      </c>
      <c r="K1334">
        <v>95.55</v>
      </c>
      <c r="L1334">
        <v>89.88</v>
      </c>
      <c r="M1334">
        <v>90.18</v>
      </c>
      <c r="N1334">
        <v>77.45</v>
      </c>
      <c r="O1334">
        <v>35.83</v>
      </c>
      <c r="P1334">
        <v>3004.6</v>
      </c>
      <c r="Q1334" s="42">
        <f>Table1[[#This Row],[Steam_Consumed_t]]/Table1[[#This Row],[Production_t]]</f>
        <v>1.1110077519379844</v>
      </c>
      <c r="R1334" s="37">
        <f>Table1[[#This Row],[Power_Consumed_kWh]]/Table1[[#This Row],[Production_t]]</f>
        <v>93.165891472868211</v>
      </c>
      <c r="S1334" t="str">
        <f>IF(Table1[[#This Row],[Quality_pct]]&lt;96,"Below Spec","Ok")</f>
        <v>Below Spec</v>
      </c>
      <c r="T1334" t="str">
        <f>IF(Table1[Steam_Consumed_t]&gt;$O$4383,"ABNORMAL","NORMAL")</f>
        <v>NORMAL</v>
      </c>
      <c r="U1334" t="str">
        <f>IF(Table1[Power_Consumed_kWh]&gt;$P$4383,"ABNORMAL","NORMAL")</f>
        <v>NORMAL</v>
      </c>
      <c r="V1334">
        <f>(Table1[[#This Row],[Target_Production_t]]/8)*Table1[[#This Row],[Downtime_hr]]</f>
        <v>3.6774000000000004</v>
      </c>
    </row>
    <row r="1335" spans="1:22" x14ac:dyDescent="0.25">
      <c r="A1335" s="1">
        <v>45769</v>
      </c>
      <c r="B1335" s="1" t="str">
        <f>TEXT(Table1[[#This Row],[Date]],"mm")</f>
        <v>04</v>
      </c>
      <c r="C1335" t="s">
        <v>21</v>
      </c>
      <c r="D1335" t="s">
        <v>20</v>
      </c>
      <c r="E1335">
        <v>38.340000000000003</v>
      </c>
      <c r="F1335">
        <v>7.38</v>
      </c>
      <c r="G1335">
        <v>0.62</v>
      </c>
      <c r="H1335">
        <v>31.69</v>
      </c>
      <c r="I1335">
        <v>30.85</v>
      </c>
      <c r="J1335">
        <v>0.84</v>
      </c>
      <c r="K1335">
        <v>97.34</v>
      </c>
      <c r="L1335">
        <v>92.25</v>
      </c>
      <c r="M1335">
        <v>89.94</v>
      </c>
      <c r="N1335">
        <v>80.760000000000005</v>
      </c>
      <c r="O1335">
        <v>46.09</v>
      </c>
      <c r="P1335">
        <v>3677.82</v>
      </c>
      <c r="Q1335" s="42">
        <f>Table1[[#This Row],[Steam_Consumed_t]]/Table1[[#This Row],[Production_t]]</f>
        <v>1.4544020195645315</v>
      </c>
      <c r="R1335" s="37">
        <f>Table1[[#This Row],[Power_Consumed_kWh]]/Table1[[#This Row],[Production_t]]</f>
        <v>116.05616913852951</v>
      </c>
      <c r="S1335" t="str">
        <f>IF(Table1[[#This Row],[Quality_pct]]&lt;96,"Below Spec","Ok")</f>
        <v>Ok</v>
      </c>
      <c r="T1335" t="str">
        <f>IF(Table1[Steam_Consumed_t]&gt;$O$4383,"ABNORMAL","NORMAL")</f>
        <v>NORMAL</v>
      </c>
      <c r="U1335" t="str">
        <f>IF(Table1[Power_Consumed_kWh]&gt;$P$4383,"ABNORMAL","NORMAL")</f>
        <v>NORMAL</v>
      </c>
      <c r="V1335">
        <f>(Table1[[#This Row],[Target_Production_t]]/8)*Table1[[#This Row],[Downtime_hr]]</f>
        <v>2.9713500000000002</v>
      </c>
    </row>
    <row r="1336" spans="1:22" x14ac:dyDescent="0.25">
      <c r="A1336" s="1">
        <v>45769</v>
      </c>
      <c r="B1336" s="1" t="str">
        <f>TEXT(Table1[[#This Row],[Date]],"mm")</f>
        <v>04</v>
      </c>
      <c r="C1336" t="s">
        <v>23</v>
      </c>
      <c r="D1336" t="s">
        <v>20</v>
      </c>
      <c r="E1336">
        <v>44.4</v>
      </c>
      <c r="F1336">
        <v>7.39</v>
      </c>
      <c r="G1336">
        <v>0.61</v>
      </c>
      <c r="H1336">
        <v>40.840000000000003</v>
      </c>
      <c r="I1336">
        <v>40.22</v>
      </c>
      <c r="J1336">
        <v>0.62</v>
      </c>
      <c r="K1336">
        <v>98.48</v>
      </c>
      <c r="L1336">
        <v>92.38</v>
      </c>
      <c r="M1336">
        <v>88.55</v>
      </c>
      <c r="N1336">
        <v>80.55</v>
      </c>
      <c r="O1336">
        <v>5.24</v>
      </c>
      <c r="P1336">
        <v>1789.87</v>
      </c>
      <c r="Q1336" s="42">
        <f>Table1[[#This Row],[Steam_Consumed_t]]/Table1[[#This Row],[Production_t]]</f>
        <v>0.12830558276199805</v>
      </c>
      <c r="R1336" s="37">
        <f>Table1[[#This Row],[Power_Consumed_kWh]]/Table1[[#This Row],[Production_t]]</f>
        <v>43.826395690499503</v>
      </c>
      <c r="S1336" t="str">
        <f>IF(Table1[[#This Row],[Quality_pct]]&lt;96,"Below Spec","Ok")</f>
        <v>Ok</v>
      </c>
      <c r="T1336" t="str">
        <f>IF(Table1[Steam_Consumed_t]&gt;$O$4383,"ABNORMAL","NORMAL")</f>
        <v>NORMAL</v>
      </c>
      <c r="U1336" t="str">
        <f>IF(Table1[Power_Consumed_kWh]&gt;$P$4383,"ABNORMAL","NORMAL")</f>
        <v>NORMAL</v>
      </c>
      <c r="V1336">
        <f>(Table1[[#This Row],[Target_Production_t]]/8)*Table1[[#This Row],[Downtime_hr]]</f>
        <v>3.3855</v>
      </c>
    </row>
    <row r="1337" spans="1:22" x14ac:dyDescent="0.25">
      <c r="A1337" s="1">
        <v>45769</v>
      </c>
      <c r="B1337" s="1" t="str">
        <f>TEXT(Table1[[#This Row],[Date]],"mm")</f>
        <v>04</v>
      </c>
      <c r="C1337" t="s">
        <v>21</v>
      </c>
      <c r="D1337" t="s">
        <v>18</v>
      </c>
      <c r="E1337">
        <v>40.15</v>
      </c>
      <c r="F1337">
        <v>7.52</v>
      </c>
      <c r="G1337">
        <v>0.48</v>
      </c>
      <c r="H1337">
        <v>36.81</v>
      </c>
      <c r="I1337">
        <v>35.979999999999997</v>
      </c>
      <c r="J1337">
        <v>0.82</v>
      </c>
      <c r="K1337">
        <v>97.76</v>
      </c>
      <c r="L1337">
        <v>94</v>
      </c>
      <c r="M1337">
        <v>93.52</v>
      </c>
      <c r="N1337">
        <v>85.94</v>
      </c>
      <c r="O1337">
        <v>54.58</v>
      </c>
      <c r="P1337">
        <v>4358.6499999999996</v>
      </c>
      <c r="Q1337" s="42">
        <f>Table1[[#This Row],[Steam_Consumed_t]]/Table1[[#This Row],[Production_t]]</f>
        <v>1.4827492529204018</v>
      </c>
      <c r="R1337" s="37">
        <f>Table1[[#This Row],[Power_Consumed_kWh]]/Table1[[#This Row],[Production_t]]</f>
        <v>118.40939961966855</v>
      </c>
      <c r="S1337" t="str">
        <f>IF(Table1[[#This Row],[Quality_pct]]&lt;96,"Below Spec","Ok")</f>
        <v>Ok</v>
      </c>
      <c r="T1337" t="str">
        <f>IF(Table1[Steam_Consumed_t]&gt;$O$4383,"ABNORMAL","NORMAL")</f>
        <v>ABNORMAL</v>
      </c>
      <c r="U1337" t="str">
        <f>IF(Table1[Power_Consumed_kWh]&gt;$P$4383,"ABNORMAL","NORMAL")</f>
        <v>ABNORMAL</v>
      </c>
      <c r="V1337">
        <f>(Table1[[#This Row],[Target_Production_t]]/8)*Table1[[#This Row],[Downtime_hr]]</f>
        <v>2.4089999999999998</v>
      </c>
    </row>
    <row r="1338" spans="1:22" x14ac:dyDescent="0.25">
      <c r="A1338" s="1">
        <v>45769</v>
      </c>
      <c r="B1338" s="1" t="str">
        <f>TEXT(Table1[[#This Row],[Date]],"mm")</f>
        <v>04</v>
      </c>
      <c r="C1338" t="s">
        <v>22</v>
      </c>
      <c r="D1338" t="s">
        <v>18</v>
      </c>
      <c r="E1338">
        <v>38.04</v>
      </c>
      <c r="F1338">
        <v>7.53</v>
      </c>
      <c r="G1338">
        <v>0.47</v>
      </c>
      <c r="H1338">
        <v>30.49</v>
      </c>
      <c r="I1338">
        <v>29.18</v>
      </c>
      <c r="J1338">
        <v>1.31</v>
      </c>
      <c r="K1338">
        <v>95.69</v>
      </c>
      <c r="L1338">
        <v>94.12</v>
      </c>
      <c r="M1338">
        <v>96.19</v>
      </c>
      <c r="N1338">
        <v>86.64</v>
      </c>
      <c r="O1338">
        <v>33.24</v>
      </c>
      <c r="P1338">
        <v>2792.12</v>
      </c>
      <c r="Q1338" s="42">
        <f>Table1[[#This Row],[Steam_Consumed_t]]/Table1[[#This Row],[Production_t]]</f>
        <v>1.0901935060675632</v>
      </c>
      <c r="R1338" s="37">
        <f>Table1[[#This Row],[Power_Consumed_kWh]]/Table1[[#This Row],[Production_t]]</f>
        <v>91.574942604132502</v>
      </c>
      <c r="S1338" t="str">
        <f>IF(Table1[[#This Row],[Quality_pct]]&lt;96,"Below Spec","Ok")</f>
        <v>Below Spec</v>
      </c>
      <c r="T1338" t="str">
        <f>IF(Table1[Steam_Consumed_t]&gt;$O$4383,"ABNORMAL","NORMAL")</f>
        <v>NORMAL</v>
      </c>
      <c r="U1338" t="str">
        <f>IF(Table1[Power_Consumed_kWh]&gt;$P$4383,"ABNORMAL","NORMAL")</f>
        <v>NORMAL</v>
      </c>
      <c r="V1338">
        <f>(Table1[[#This Row],[Target_Production_t]]/8)*Table1[[#This Row],[Downtime_hr]]</f>
        <v>2.2348499999999998</v>
      </c>
    </row>
    <row r="1339" spans="1:22" x14ac:dyDescent="0.25">
      <c r="A1339" s="1">
        <v>45769</v>
      </c>
      <c r="B1339" s="1" t="str">
        <f>TEXT(Table1[[#This Row],[Date]],"mm")</f>
        <v>04</v>
      </c>
      <c r="C1339" t="s">
        <v>17</v>
      </c>
      <c r="D1339" t="s">
        <v>18</v>
      </c>
      <c r="E1339">
        <v>44.37</v>
      </c>
      <c r="F1339">
        <v>7.62</v>
      </c>
      <c r="G1339">
        <v>0.38</v>
      </c>
      <c r="H1339">
        <v>40.020000000000003</v>
      </c>
      <c r="I1339">
        <v>38.799999999999997</v>
      </c>
      <c r="J1339">
        <v>1.22</v>
      </c>
      <c r="K1339">
        <v>96.94</v>
      </c>
      <c r="L1339">
        <v>95.25</v>
      </c>
      <c r="M1339">
        <v>90.4</v>
      </c>
      <c r="N1339">
        <v>83.47</v>
      </c>
      <c r="O1339">
        <v>33.880000000000003</v>
      </c>
      <c r="P1339">
        <v>3147.82</v>
      </c>
      <c r="Q1339" s="42">
        <f>Table1[[#This Row],[Steam_Consumed_t]]/Table1[[#This Row],[Production_t]]</f>
        <v>0.84657671164417791</v>
      </c>
      <c r="R1339" s="37">
        <f>Table1[[#This Row],[Power_Consumed_kWh]]/Table1[[#This Row],[Production_t]]</f>
        <v>78.656171914042972</v>
      </c>
      <c r="S1339" t="str">
        <f>IF(Table1[[#This Row],[Quality_pct]]&lt;96,"Below Spec","Ok")</f>
        <v>Ok</v>
      </c>
      <c r="T1339" t="str">
        <f>IF(Table1[Steam_Consumed_t]&gt;$O$4383,"ABNORMAL","NORMAL")</f>
        <v>NORMAL</v>
      </c>
      <c r="U1339" t="str">
        <f>IF(Table1[Power_Consumed_kWh]&gt;$P$4383,"ABNORMAL","NORMAL")</f>
        <v>NORMAL</v>
      </c>
      <c r="V1339">
        <f>(Table1[[#This Row],[Target_Production_t]]/8)*Table1[[#This Row],[Downtime_hr]]</f>
        <v>2.1075749999999998</v>
      </c>
    </row>
    <row r="1340" spans="1:22" x14ac:dyDescent="0.25">
      <c r="A1340" s="1">
        <v>45769</v>
      </c>
      <c r="B1340" s="1" t="str">
        <f>TEXT(Table1[[#This Row],[Date]],"mm")</f>
        <v>04</v>
      </c>
      <c r="C1340" t="s">
        <v>23</v>
      </c>
      <c r="D1340" t="s">
        <v>19</v>
      </c>
      <c r="E1340">
        <v>45.79</v>
      </c>
      <c r="F1340">
        <v>7.63</v>
      </c>
      <c r="G1340">
        <v>0.37</v>
      </c>
      <c r="H1340">
        <v>42.19</v>
      </c>
      <c r="I1340">
        <v>42.19</v>
      </c>
      <c r="J1340">
        <v>0</v>
      </c>
      <c r="K1340">
        <v>100</v>
      </c>
      <c r="L1340">
        <v>95.38</v>
      </c>
      <c r="M1340">
        <v>92.41</v>
      </c>
      <c r="N1340">
        <v>88.14</v>
      </c>
      <c r="O1340">
        <v>5.17</v>
      </c>
      <c r="P1340">
        <v>1860.3</v>
      </c>
      <c r="Q1340" s="42">
        <f>Table1[[#This Row],[Steam_Consumed_t]]/Table1[[#This Row],[Production_t]]</f>
        <v>0.12254088646598721</v>
      </c>
      <c r="R1340" s="37">
        <f>Table1[[#This Row],[Power_Consumed_kWh]]/Table1[[#This Row],[Production_t]]</f>
        <v>44.093387058544678</v>
      </c>
      <c r="S1340" t="str">
        <f>IF(Table1[[#This Row],[Quality_pct]]&lt;96,"Below Spec","Ok")</f>
        <v>Ok</v>
      </c>
      <c r="T1340" t="str">
        <f>IF(Table1[Steam_Consumed_t]&gt;$O$4383,"ABNORMAL","NORMAL")</f>
        <v>NORMAL</v>
      </c>
      <c r="U1340" t="str">
        <f>IF(Table1[Power_Consumed_kWh]&gt;$P$4383,"ABNORMAL","NORMAL")</f>
        <v>NORMAL</v>
      </c>
      <c r="V1340">
        <f>(Table1[[#This Row],[Target_Production_t]]/8)*Table1[[#This Row],[Downtime_hr]]</f>
        <v>2.1177874999999999</v>
      </c>
    </row>
    <row r="1341" spans="1:22" x14ac:dyDescent="0.25">
      <c r="A1341" s="1">
        <v>45769</v>
      </c>
      <c r="B1341" s="1" t="str">
        <f>TEXT(Table1[[#This Row],[Date]],"mm")</f>
        <v>04</v>
      </c>
      <c r="C1341" t="s">
        <v>17</v>
      </c>
      <c r="D1341" t="s">
        <v>19</v>
      </c>
      <c r="E1341">
        <v>43.71</v>
      </c>
      <c r="F1341">
        <v>7.69</v>
      </c>
      <c r="G1341">
        <v>0.31</v>
      </c>
      <c r="H1341">
        <v>39.1</v>
      </c>
      <c r="I1341">
        <v>37.869999999999997</v>
      </c>
      <c r="J1341">
        <v>1.23</v>
      </c>
      <c r="K1341">
        <v>96.85</v>
      </c>
      <c r="L1341">
        <v>96.12</v>
      </c>
      <c r="M1341">
        <v>98.09</v>
      </c>
      <c r="N1341">
        <v>91.32</v>
      </c>
      <c r="O1341">
        <v>33.33</v>
      </c>
      <c r="P1341">
        <v>3196.12</v>
      </c>
      <c r="Q1341" s="42">
        <f>Table1[[#This Row],[Steam_Consumed_t]]/Table1[[#This Row],[Production_t]]</f>
        <v>0.85242966751918148</v>
      </c>
      <c r="R1341" s="37">
        <f>Table1[[#This Row],[Power_Consumed_kWh]]/Table1[[#This Row],[Production_t]]</f>
        <v>81.742199488491039</v>
      </c>
      <c r="S1341" t="str">
        <f>IF(Table1[[#This Row],[Quality_pct]]&lt;96,"Below Spec","Ok")</f>
        <v>Ok</v>
      </c>
      <c r="T1341" t="str">
        <f>IF(Table1[Steam_Consumed_t]&gt;$O$4383,"ABNORMAL","NORMAL")</f>
        <v>NORMAL</v>
      </c>
      <c r="U1341" t="str">
        <f>IF(Table1[Power_Consumed_kWh]&gt;$P$4383,"ABNORMAL","NORMAL")</f>
        <v>NORMAL</v>
      </c>
      <c r="V1341">
        <f>(Table1[[#This Row],[Target_Production_t]]/8)*Table1[[#This Row],[Downtime_hr]]</f>
        <v>1.6937625000000001</v>
      </c>
    </row>
    <row r="1342" spans="1:22" x14ac:dyDescent="0.25">
      <c r="A1342" s="1">
        <v>45769</v>
      </c>
      <c r="B1342" s="1" t="str">
        <f>TEXT(Table1[[#This Row],[Date]],"mm")</f>
        <v>04</v>
      </c>
      <c r="C1342" t="s">
        <v>21</v>
      </c>
      <c r="D1342" t="s">
        <v>19</v>
      </c>
      <c r="E1342">
        <v>39.549999999999997</v>
      </c>
      <c r="F1342">
        <v>7.73</v>
      </c>
      <c r="G1342">
        <v>0.27</v>
      </c>
      <c r="H1342">
        <v>39.17</v>
      </c>
      <c r="I1342">
        <v>38.090000000000003</v>
      </c>
      <c r="J1342">
        <v>1.0900000000000001</v>
      </c>
      <c r="K1342">
        <v>97.23</v>
      </c>
      <c r="L1342">
        <v>96.62</v>
      </c>
      <c r="M1342">
        <v>94</v>
      </c>
      <c r="N1342">
        <v>88.31</v>
      </c>
      <c r="O1342">
        <v>56.55</v>
      </c>
      <c r="P1342">
        <v>4614.8100000000004</v>
      </c>
      <c r="Q1342" s="42">
        <f>Table1[[#This Row],[Steam_Consumed_t]]/Table1[[#This Row],[Production_t]]</f>
        <v>1.4437069185601223</v>
      </c>
      <c r="R1342" s="37">
        <f>Table1[[#This Row],[Power_Consumed_kWh]]/Table1[[#This Row],[Production_t]]</f>
        <v>117.81490936941537</v>
      </c>
      <c r="S1342" t="str">
        <f>IF(Table1[[#This Row],[Quality_pct]]&lt;96,"Below Spec","Ok")</f>
        <v>Ok</v>
      </c>
      <c r="T1342" t="str">
        <f>IF(Table1[Steam_Consumed_t]&gt;$O$4383,"ABNORMAL","NORMAL")</f>
        <v>ABNORMAL</v>
      </c>
      <c r="U1342" t="str">
        <f>IF(Table1[Power_Consumed_kWh]&gt;$P$4383,"ABNORMAL","NORMAL")</f>
        <v>ABNORMAL</v>
      </c>
      <c r="V1342">
        <f>(Table1[[#This Row],[Target_Production_t]]/8)*Table1[[#This Row],[Downtime_hr]]</f>
        <v>1.3348125</v>
      </c>
    </row>
    <row r="1343" spans="1:22" x14ac:dyDescent="0.25">
      <c r="A1343" s="1">
        <v>45769</v>
      </c>
      <c r="B1343" s="1" t="str">
        <f>TEXT(Table1[[#This Row],[Date]],"mm")</f>
        <v>04</v>
      </c>
      <c r="C1343" t="s">
        <v>22</v>
      </c>
      <c r="D1343" t="s">
        <v>19</v>
      </c>
      <c r="E1343">
        <v>37.46</v>
      </c>
      <c r="F1343">
        <v>7.79</v>
      </c>
      <c r="G1343">
        <v>0.21</v>
      </c>
      <c r="H1343">
        <v>33.04</v>
      </c>
      <c r="I1343">
        <v>32.24</v>
      </c>
      <c r="J1343">
        <v>0.8</v>
      </c>
      <c r="K1343">
        <v>97.58</v>
      </c>
      <c r="L1343">
        <v>97.38</v>
      </c>
      <c r="M1343">
        <v>96.51</v>
      </c>
      <c r="N1343">
        <v>91.7</v>
      </c>
      <c r="O1343">
        <v>36.68</v>
      </c>
      <c r="P1343">
        <v>3118.45</v>
      </c>
      <c r="Q1343" s="42">
        <f>Table1[[#This Row],[Steam_Consumed_t]]/Table1[[#This Row],[Production_t]]</f>
        <v>1.1101694915254237</v>
      </c>
      <c r="R1343" s="37">
        <f>Table1[[#This Row],[Power_Consumed_kWh]]/Table1[[#This Row],[Production_t]]</f>
        <v>94.384079903147693</v>
      </c>
      <c r="S1343" t="str">
        <f>IF(Table1[[#This Row],[Quality_pct]]&lt;96,"Below Spec","Ok")</f>
        <v>Ok</v>
      </c>
      <c r="T1343" t="str">
        <f>IF(Table1[Steam_Consumed_t]&gt;$O$4383,"ABNORMAL","NORMAL")</f>
        <v>NORMAL</v>
      </c>
      <c r="U1343" t="str">
        <f>IF(Table1[Power_Consumed_kWh]&gt;$P$4383,"ABNORMAL","NORMAL")</f>
        <v>NORMAL</v>
      </c>
      <c r="V1343">
        <f>(Table1[[#This Row],[Target_Production_t]]/8)*Table1[[#This Row],[Downtime_hr]]</f>
        <v>0.983325</v>
      </c>
    </row>
    <row r="1344" spans="1:22" x14ac:dyDescent="0.25">
      <c r="A1344" s="1">
        <v>45769</v>
      </c>
      <c r="B1344" s="1" t="str">
        <f>TEXT(Table1[[#This Row],[Date]],"mm")</f>
        <v>04</v>
      </c>
      <c r="C1344" t="s">
        <v>23</v>
      </c>
      <c r="D1344" t="s">
        <v>18</v>
      </c>
      <c r="E1344">
        <v>46.49</v>
      </c>
      <c r="F1344">
        <v>7.79</v>
      </c>
      <c r="G1344">
        <v>0.21</v>
      </c>
      <c r="H1344">
        <v>44.93</v>
      </c>
      <c r="I1344">
        <v>43.81</v>
      </c>
      <c r="J1344">
        <v>1.1100000000000001</v>
      </c>
      <c r="K1344">
        <v>97.52</v>
      </c>
      <c r="L1344">
        <v>97.38</v>
      </c>
      <c r="M1344">
        <v>102.4</v>
      </c>
      <c r="N1344">
        <v>97.24</v>
      </c>
      <c r="O1344">
        <v>2.58</v>
      </c>
      <c r="P1344">
        <v>1813.83</v>
      </c>
      <c r="Q1344" s="42">
        <f>Table1[[#This Row],[Steam_Consumed_t]]/Table1[[#This Row],[Production_t]]</f>
        <v>5.7422657467171158E-2</v>
      </c>
      <c r="R1344" s="37">
        <f>Table1[[#This Row],[Power_Consumed_kWh]]/Table1[[#This Row],[Production_t]]</f>
        <v>40.370131315379474</v>
      </c>
      <c r="S1344" t="str">
        <f>IF(Table1[[#This Row],[Quality_pct]]&lt;96,"Below Spec","Ok")</f>
        <v>Ok</v>
      </c>
      <c r="T1344" t="str">
        <f>IF(Table1[Steam_Consumed_t]&gt;$O$4383,"ABNORMAL","NORMAL")</f>
        <v>NORMAL</v>
      </c>
      <c r="U1344" t="str">
        <f>IF(Table1[Power_Consumed_kWh]&gt;$P$4383,"ABNORMAL","NORMAL")</f>
        <v>NORMAL</v>
      </c>
      <c r="V1344">
        <f>(Table1[[#This Row],[Target_Production_t]]/8)*Table1[[#This Row],[Downtime_hr]]</f>
        <v>1.2203625</v>
      </c>
    </row>
    <row r="1345" spans="1:22" x14ac:dyDescent="0.25">
      <c r="A1345" s="1">
        <v>45769</v>
      </c>
      <c r="B1345" s="1" t="str">
        <f>TEXT(Table1[[#This Row],[Date]],"mm")</f>
        <v>04</v>
      </c>
      <c r="C1345" t="s">
        <v>17</v>
      </c>
      <c r="D1345" t="s">
        <v>20</v>
      </c>
      <c r="E1345">
        <v>42.38</v>
      </c>
      <c r="F1345">
        <v>7.84</v>
      </c>
      <c r="G1345">
        <v>0.16</v>
      </c>
      <c r="H1345">
        <v>40.51</v>
      </c>
      <c r="I1345">
        <v>39.520000000000003</v>
      </c>
      <c r="J1345">
        <v>0.99</v>
      </c>
      <c r="K1345">
        <v>97.56</v>
      </c>
      <c r="L1345">
        <v>98</v>
      </c>
      <c r="M1345">
        <v>91.86</v>
      </c>
      <c r="N1345">
        <v>87.83</v>
      </c>
      <c r="O1345">
        <v>31.09</v>
      </c>
      <c r="P1345">
        <v>3253.24</v>
      </c>
      <c r="Q1345" s="42">
        <f>Table1[[#This Row],[Steam_Consumed_t]]/Table1[[#This Row],[Production_t]]</f>
        <v>0.76746482350037026</v>
      </c>
      <c r="R1345" s="37">
        <f>Table1[[#This Row],[Power_Consumed_kWh]]/Table1[[#This Row],[Production_t]]</f>
        <v>80.307084670451744</v>
      </c>
      <c r="S1345" t="str">
        <f>IF(Table1[[#This Row],[Quality_pct]]&lt;96,"Below Spec","Ok")</f>
        <v>Ok</v>
      </c>
      <c r="T1345" t="str">
        <f>IF(Table1[Steam_Consumed_t]&gt;$O$4383,"ABNORMAL","NORMAL")</f>
        <v>NORMAL</v>
      </c>
      <c r="U1345" t="str">
        <f>IF(Table1[Power_Consumed_kWh]&gt;$P$4383,"ABNORMAL","NORMAL")</f>
        <v>NORMAL</v>
      </c>
      <c r="V1345">
        <f>(Table1[[#This Row],[Target_Production_t]]/8)*Table1[[#This Row],[Downtime_hr]]</f>
        <v>0.84760000000000002</v>
      </c>
    </row>
    <row r="1346" spans="1:22" x14ac:dyDescent="0.25">
      <c r="A1346" s="1">
        <v>45770</v>
      </c>
      <c r="B1346" s="1" t="str">
        <f>TEXT(Table1[[#This Row],[Date]],"mm")</f>
        <v>04</v>
      </c>
      <c r="C1346" t="s">
        <v>17</v>
      </c>
      <c r="D1346" t="s">
        <v>18</v>
      </c>
      <c r="E1346">
        <v>44.92</v>
      </c>
      <c r="F1346">
        <v>5.53</v>
      </c>
      <c r="G1346">
        <v>2.4700000000000002</v>
      </c>
      <c r="H1346">
        <v>30.88</v>
      </c>
      <c r="I1346">
        <v>30.18</v>
      </c>
      <c r="J1346">
        <v>0.7</v>
      </c>
      <c r="K1346">
        <v>97.72</v>
      </c>
      <c r="L1346">
        <v>69.12</v>
      </c>
      <c r="M1346">
        <v>97.63</v>
      </c>
      <c r="N1346">
        <v>65.95</v>
      </c>
      <c r="O1346">
        <v>25.38</v>
      </c>
      <c r="P1346">
        <v>2563.31</v>
      </c>
      <c r="Q1346" s="42">
        <f>Table1[[#This Row],[Steam_Consumed_t]]/Table1[[#This Row],[Production_t]]</f>
        <v>0.82189119170984459</v>
      </c>
      <c r="R1346" s="37">
        <f>Table1[[#This Row],[Power_Consumed_kWh]]/Table1[[#This Row],[Production_t]]</f>
        <v>83.008743523316056</v>
      </c>
      <c r="S1346" t="str">
        <f>IF(Table1[[#This Row],[Quality_pct]]&lt;96,"Below Spec","Ok")</f>
        <v>Ok</v>
      </c>
      <c r="T1346" t="str">
        <f>IF(Table1[Steam_Consumed_t]&gt;$O$4383,"ABNORMAL","NORMAL")</f>
        <v>NORMAL</v>
      </c>
      <c r="U1346" t="str">
        <f>IF(Table1[Power_Consumed_kWh]&gt;$P$4383,"ABNORMAL","NORMAL")</f>
        <v>NORMAL</v>
      </c>
      <c r="V1346">
        <f>(Table1[[#This Row],[Target_Production_t]]/8)*Table1[[#This Row],[Downtime_hr]]</f>
        <v>13.869050000000001</v>
      </c>
    </row>
    <row r="1347" spans="1:22" x14ac:dyDescent="0.25">
      <c r="A1347" s="1">
        <v>45770</v>
      </c>
      <c r="B1347" s="1" t="str">
        <f>TEXT(Table1[[#This Row],[Date]],"mm")</f>
        <v>04</v>
      </c>
      <c r="C1347" t="s">
        <v>23</v>
      </c>
      <c r="D1347" t="s">
        <v>19</v>
      </c>
      <c r="E1347">
        <v>46.35</v>
      </c>
      <c r="F1347">
        <v>7.18</v>
      </c>
      <c r="G1347">
        <v>0.82</v>
      </c>
      <c r="H1347">
        <v>40.119999999999997</v>
      </c>
      <c r="I1347">
        <v>39.42</v>
      </c>
      <c r="J1347">
        <v>0.7</v>
      </c>
      <c r="K1347">
        <v>98.25</v>
      </c>
      <c r="L1347">
        <v>89.75</v>
      </c>
      <c r="M1347">
        <v>96.8</v>
      </c>
      <c r="N1347">
        <v>85.36</v>
      </c>
      <c r="O1347">
        <v>4.1100000000000003</v>
      </c>
      <c r="P1347">
        <v>1698.58</v>
      </c>
      <c r="Q1347" s="42">
        <f>Table1[[#This Row],[Steam_Consumed_t]]/Table1[[#This Row],[Production_t]]</f>
        <v>0.10244267198404787</v>
      </c>
      <c r="R1347" s="37">
        <f>Table1[[#This Row],[Power_Consumed_kWh]]/Table1[[#This Row],[Production_t]]</f>
        <v>42.337487537387837</v>
      </c>
      <c r="S1347" t="str">
        <f>IF(Table1[[#This Row],[Quality_pct]]&lt;96,"Below Spec","Ok")</f>
        <v>Ok</v>
      </c>
      <c r="T1347" t="str">
        <f>IF(Table1[Steam_Consumed_t]&gt;$O$4383,"ABNORMAL","NORMAL")</f>
        <v>NORMAL</v>
      </c>
      <c r="U1347" t="str">
        <f>IF(Table1[Power_Consumed_kWh]&gt;$P$4383,"ABNORMAL","NORMAL")</f>
        <v>NORMAL</v>
      </c>
      <c r="V1347">
        <f>(Table1[[#This Row],[Target_Production_t]]/8)*Table1[[#This Row],[Downtime_hr]]</f>
        <v>4.7508749999999997</v>
      </c>
    </row>
    <row r="1348" spans="1:22" x14ac:dyDescent="0.25">
      <c r="A1348" s="1">
        <v>45770</v>
      </c>
      <c r="B1348" s="1" t="str">
        <f>TEXT(Table1[[#This Row],[Date]],"mm")</f>
        <v>04</v>
      </c>
      <c r="C1348" t="s">
        <v>21</v>
      </c>
      <c r="D1348" t="s">
        <v>20</v>
      </c>
      <c r="E1348">
        <v>38.81</v>
      </c>
      <c r="F1348">
        <v>7.33</v>
      </c>
      <c r="G1348">
        <v>0.67</v>
      </c>
      <c r="H1348">
        <v>36.86</v>
      </c>
      <c r="I1348">
        <v>36.159999999999997</v>
      </c>
      <c r="J1348">
        <v>0.7</v>
      </c>
      <c r="K1348">
        <v>98.09</v>
      </c>
      <c r="L1348">
        <v>91.62</v>
      </c>
      <c r="M1348">
        <v>103</v>
      </c>
      <c r="N1348">
        <v>92.57</v>
      </c>
      <c r="O1348">
        <v>55.87</v>
      </c>
      <c r="P1348">
        <v>4390.29</v>
      </c>
      <c r="Q1348" s="42">
        <f>Table1[[#This Row],[Steam_Consumed_t]]/Table1[[#This Row],[Production_t]]</f>
        <v>1.5157352143244709</v>
      </c>
      <c r="R1348" s="37">
        <f>Table1[[#This Row],[Power_Consumed_kWh]]/Table1[[#This Row],[Production_t]]</f>
        <v>119.10716223548562</v>
      </c>
      <c r="S1348" t="str">
        <f>IF(Table1[[#This Row],[Quality_pct]]&lt;96,"Below Spec","Ok")</f>
        <v>Ok</v>
      </c>
      <c r="T1348" t="str">
        <f>IF(Table1[Steam_Consumed_t]&gt;$O$4383,"ABNORMAL","NORMAL")</f>
        <v>ABNORMAL</v>
      </c>
      <c r="U1348" t="str">
        <f>IF(Table1[Power_Consumed_kWh]&gt;$P$4383,"ABNORMAL","NORMAL")</f>
        <v>ABNORMAL</v>
      </c>
      <c r="V1348">
        <f>(Table1[[#This Row],[Target_Production_t]]/8)*Table1[[#This Row],[Downtime_hr]]</f>
        <v>3.2503375000000005</v>
      </c>
    </row>
    <row r="1349" spans="1:22" x14ac:dyDescent="0.25">
      <c r="A1349" s="1">
        <v>45770</v>
      </c>
      <c r="B1349" s="1" t="str">
        <f>TEXT(Table1[[#This Row],[Date]],"mm")</f>
        <v>04</v>
      </c>
      <c r="C1349" t="s">
        <v>21</v>
      </c>
      <c r="D1349" t="s">
        <v>18</v>
      </c>
      <c r="E1349">
        <v>40.64</v>
      </c>
      <c r="F1349">
        <v>7.46</v>
      </c>
      <c r="G1349">
        <v>0.54</v>
      </c>
      <c r="H1349">
        <v>35.53</v>
      </c>
      <c r="I1349">
        <v>34.94</v>
      </c>
      <c r="J1349">
        <v>0.59</v>
      </c>
      <c r="K1349">
        <v>98.35</v>
      </c>
      <c r="L1349">
        <v>93.25</v>
      </c>
      <c r="M1349">
        <v>94.88</v>
      </c>
      <c r="N1349">
        <v>87.02</v>
      </c>
      <c r="O1349">
        <v>51.44</v>
      </c>
      <c r="P1349">
        <v>4097.97</v>
      </c>
      <c r="Q1349" s="42">
        <f>Table1[[#This Row],[Steam_Consumed_t]]/Table1[[#This Row],[Production_t]]</f>
        <v>1.4477905994933857</v>
      </c>
      <c r="R1349" s="37">
        <f>Table1[[#This Row],[Power_Consumed_kWh]]/Table1[[#This Row],[Production_t]]</f>
        <v>115.33830565719111</v>
      </c>
      <c r="S1349" t="str">
        <f>IF(Table1[[#This Row],[Quality_pct]]&lt;96,"Below Spec","Ok")</f>
        <v>Ok</v>
      </c>
      <c r="T1349" t="str">
        <f>IF(Table1[Steam_Consumed_t]&gt;$O$4383,"ABNORMAL","NORMAL")</f>
        <v>NORMAL</v>
      </c>
      <c r="U1349" t="str">
        <f>IF(Table1[Power_Consumed_kWh]&gt;$P$4383,"ABNORMAL","NORMAL")</f>
        <v>NORMAL</v>
      </c>
      <c r="V1349">
        <f>(Table1[[#This Row],[Target_Production_t]]/8)*Table1[[#This Row],[Downtime_hr]]</f>
        <v>2.7432000000000003</v>
      </c>
    </row>
    <row r="1350" spans="1:22" x14ac:dyDescent="0.25">
      <c r="A1350" s="1">
        <v>45770</v>
      </c>
      <c r="B1350" s="1" t="str">
        <f>TEXT(Table1[[#This Row],[Date]],"mm")</f>
        <v>04</v>
      </c>
      <c r="C1350" t="s">
        <v>17</v>
      </c>
      <c r="D1350" t="s">
        <v>20</v>
      </c>
      <c r="E1350">
        <v>42.89</v>
      </c>
      <c r="F1350">
        <v>7.54</v>
      </c>
      <c r="G1350">
        <v>0.46</v>
      </c>
      <c r="H1350">
        <v>35.17</v>
      </c>
      <c r="I1350">
        <v>34.299999999999997</v>
      </c>
      <c r="J1350">
        <v>0.87</v>
      </c>
      <c r="K1350">
        <v>97.53</v>
      </c>
      <c r="L1350">
        <v>94.25</v>
      </c>
      <c r="M1350">
        <v>91.92</v>
      </c>
      <c r="N1350">
        <v>84.49</v>
      </c>
      <c r="O1350">
        <v>29.93</v>
      </c>
      <c r="P1350">
        <v>2908.59</v>
      </c>
      <c r="Q1350" s="42">
        <f>Table1[[#This Row],[Steam_Consumed_t]]/Table1[[#This Row],[Production_t]]</f>
        <v>0.85100938299687223</v>
      </c>
      <c r="R1350" s="37">
        <f>Table1[[#This Row],[Power_Consumed_kWh]]/Table1[[#This Row],[Production_t]]</f>
        <v>82.700881433039527</v>
      </c>
      <c r="S1350" t="str">
        <f>IF(Table1[[#This Row],[Quality_pct]]&lt;96,"Below Spec","Ok")</f>
        <v>Ok</v>
      </c>
      <c r="T1350" t="str">
        <f>IF(Table1[Steam_Consumed_t]&gt;$O$4383,"ABNORMAL","NORMAL")</f>
        <v>NORMAL</v>
      </c>
      <c r="U1350" t="str">
        <f>IF(Table1[Power_Consumed_kWh]&gt;$P$4383,"ABNORMAL","NORMAL")</f>
        <v>NORMAL</v>
      </c>
      <c r="V1350">
        <f>(Table1[[#This Row],[Target_Production_t]]/8)*Table1[[#This Row],[Downtime_hr]]</f>
        <v>2.4661750000000002</v>
      </c>
    </row>
    <row r="1351" spans="1:22" x14ac:dyDescent="0.25">
      <c r="A1351" s="1">
        <v>45770</v>
      </c>
      <c r="B1351" s="1" t="str">
        <f>TEXT(Table1[[#This Row],[Date]],"mm")</f>
        <v>04</v>
      </c>
      <c r="C1351" t="s">
        <v>22</v>
      </c>
      <c r="D1351" t="s">
        <v>18</v>
      </c>
      <c r="E1351">
        <v>38.5</v>
      </c>
      <c r="F1351">
        <v>7.55</v>
      </c>
      <c r="G1351">
        <v>0.45</v>
      </c>
      <c r="H1351">
        <v>35.69</v>
      </c>
      <c r="I1351">
        <v>34.49</v>
      </c>
      <c r="J1351">
        <v>1.2</v>
      </c>
      <c r="K1351">
        <v>96.64</v>
      </c>
      <c r="L1351">
        <v>94.38</v>
      </c>
      <c r="M1351">
        <v>98.03</v>
      </c>
      <c r="N1351">
        <v>89.41</v>
      </c>
      <c r="O1351">
        <v>38.409999999999997</v>
      </c>
      <c r="P1351">
        <v>3499.62</v>
      </c>
      <c r="Q1351" s="42">
        <f>Table1[[#This Row],[Steam_Consumed_t]]/Table1[[#This Row],[Production_t]]</f>
        <v>1.0762118240403473</v>
      </c>
      <c r="R1351" s="37">
        <f>Table1[[#This Row],[Power_Consumed_kWh]]/Table1[[#This Row],[Production_t]]</f>
        <v>98.056038105912023</v>
      </c>
      <c r="S1351" t="str">
        <f>IF(Table1[[#This Row],[Quality_pct]]&lt;96,"Below Spec","Ok")</f>
        <v>Ok</v>
      </c>
      <c r="T1351" t="str">
        <f>IF(Table1[Steam_Consumed_t]&gt;$O$4383,"ABNORMAL","NORMAL")</f>
        <v>NORMAL</v>
      </c>
      <c r="U1351" t="str">
        <f>IF(Table1[Power_Consumed_kWh]&gt;$P$4383,"ABNORMAL","NORMAL")</f>
        <v>NORMAL</v>
      </c>
      <c r="V1351">
        <f>(Table1[[#This Row],[Target_Production_t]]/8)*Table1[[#This Row],[Downtime_hr]]</f>
        <v>2.1656249999999999</v>
      </c>
    </row>
    <row r="1352" spans="1:22" x14ac:dyDescent="0.25">
      <c r="A1352" s="1">
        <v>45770</v>
      </c>
      <c r="B1352" s="1" t="str">
        <f>TEXT(Table1[[#This Row],[Date]],"mm")</f>
        <v>04</v>
      </c>
      <c r="C1352" t="s">
        <v>23</v>
      </c>
      <c r="D1352" t="s">
        <v>20</v>
      </c>
      <c r="E1352">
        <v>44.94</v>
      </c>
      <c r="F1352">
        <v>7.6</v>
      </c>
      <c r="G1352">
        <v>0.4</v>
      </c>
      <c r="H1352">
        <v>39.07</v>
      </c>
      <c r="I1352">
        <v>38.94</v>
      </c>
      <c r="J1352">
        <v>0.12</v>
      </c>
      <c r="K1352">
        <v>99.69</v>
      </c>
      <c r="L1352">
        <v>95</v>
      </c>
      <c r="M1352">
        <v>99.09</v>
      </c>
      <c r="N1352">
        <v>93.84</v>
      </c>
      <c r="O1352">
        <v>5.55</v>
      </c>
      <c r="P1352">
        <v>1638.31</v>
      </c>
      <c r="Q1352" s="42">
        <f>Table1[[#This Row],[Steam_Consumed_t]]/Table1[[#This Row],[Production_t]]</f>
        <v>0.14205272587663167</v>
      </c>
      <c r="R1352" s="37">
        <f>Table1[[#This Row],[Power_Consumed_kWh]]/Table1[[#This Row],[Production_t]]</f>
        <v>41.932684924494495</v>
      </c>
      <c r="S1352" t="str">
        <f>IF(Table1[[#This Row],[Quality_pct]]&lt;96,"Below Spec","Ok")</f>
        <v>Ok</v>
      </c>
      <c r="T1352" t="str">
        <f>IF(Table1[Steam_Consumed_t]&gt;$O$4383,"ABNORMAL","NORMAL")</f>
        <v>NORMAL</v>
      </c>
      <c r="U1352" t="str">
        <f>IF(Table1[Power_Consumed_kWh]&gt;$P$4383,"ABNORMAL","NORMAL")</f>
        <v>NORMAL</v>
      </c>
      <c r="V1352">
        <f>(Table1[[#This Row],[Target_Production_t]]/8)*Table1[[#This Row],[Downtime_hr]]</f>
        <v>2.2469999999999999</v>
      </c>
    </row>
    <row r="1353" spans="1:22" x14ac:dyDescent="0.25">
      <c r="A1353" s="1">
        <v>45770</v>
      </c>
      <c r="B1353" s="1" t="str">
        <f>TEXT(Table1[[#This Row],[Date]],"mm")</f>
        <v>04</v>
      </c>
      <c r="C1353" t="s">
        <v>22</v>
      </c>
      <c r="D1353" t="s">
        <v>20</v>
      </c>
      <c r="E1353">
        <v>36.770000000000003</v>
      </c>
      <c r="F1353">
        <v>7.66</v>
      </c>
      <c r="G1353">
        <v>0.34</v>
      </c>
      <c r="H1353">
        <v>32.31</v>
      </c>
      <c r="I1353">
        <v>31.51</v>
      </c>
      <c r="J1353">
        <v>0.81</v>
      </c>
      <c r="K1353">
        <v>97.5</v>
      </c>
      <c r="L1353">
        <v>95.75</v>
      </c>
      <c r="M1353">
        <v>89.3</v>
      </c>
      <c r="N1353">
        <v>83.37</v>
      </c>
      <c r="O1353">
        <v>34.82</v>
      </c>
      <c r="P1353">
        <v>3182.49</v>
      </c>
      <c r="Q1353" s="42">
        <f>Table1[[#This Row],[Steam_Consumed_t]]/Table1[[#This Row],[Production_t]]</f>
        <v>1.0776849272670999</v>
      </c>
      <c r="R1353" s="37">
        <f>Table1[[#This Row],[Power_Consumed_kWh]]/Table1[[#This Row],[Production_t]]</f>
        <v>98.498607242339816</v>
      </c>
      <c r="S1353" t="str">
        <f>IF(Table1[[#This Row],[Quality_pct]]&lt;96,"Below Spec","Ok")</f>
        <v>Ok</v>
      </c>
      <c r="T1353" t="str">
        <f>IF(Table1[Steam_Consumed_t]&gt;$O$4383,"ABNORMAL","NORMAL")</f>
        <v>NORMAL</v>
      </c>
      <c r="U1353" t="str">
        <f>IF(Table1[Power_Consumed_kWh]&gt;$P$4383,"ABNORMAL","NORMAL")</f>
        <v>NORMAL</v>
      </c>
      <c r="V1353">
        <f>(Table1[[#This Row],[Target_Production_t]]/8)*Table1[[#This Row],[Downtime_hr]]</f>
        <v>1.5627250000000001</v>
      </c>
    </row>
    <row r="1354" spans="1:22" x14ac:dyDescent="0.25">
      <c r="A1354" s="1">
        <v>45770</v>
      </c>
      <c r="B1354" s="1" t="str">
        <f>TEXT(Table1[[#This Row],[Date]],"mm")</f>
        <v>04</v>
      </c>
      <c r="C1354" t="s">
        <v>21</v>
      </c>
      <c r="D1354" t="s">
        <v>19</v>
      </c>
      <c r="E1354">
        <v>40.03</v>
      </c>
      <c r="F1354">
        <v>7.76</v>
      </c>
      <c r="G1354">
        <v>0.24</v>
      </c>
      <c r="H1354">
        <v>37.340000000000003</v>
      </c>
      <c r="I1354">
        <v>36.89</v>
      </c>
      <c r="J1354">
        <v>0.44</v>
      </c>
      <c r="K1354">
        <v>98.81</v>
      </c>
      <c r="L1354">
        <v>97</v>
      </c>
      <c r="M1354">
        <v>96.35</v>
      </c>
      <c r="N1354">
        <v>92.34</v>
      </c>
      <c r="O1354">
        <v>54.69</v>
      </c>
      <c r="P1354">
        <v>4368.5</v>
      </c>
      <c r="Q1354" s="42">
        <f>Table1[[#This Row],[Steam_Consumed_t]]/Table1[[#This Row],[Production_t]]</f>
        <v>1.4646491697911086</v>
      </c>
      <c r="R1354" s="37">
        <f>Table1[[#This Row],[Power_Consumed_kWh]]/Table1[[#This Row],[Production_t]]</f>
        <v>116.99250133904658</v>
      </c>
      <c r="S1354" t="str">
        <f>IF(Table1[[#This Row],[Quality_pct]]&lt;96,"Below Spec","Ok")</f>
        <v>Ok</v>
      </c>
      <c r="T1354" t="str">
        <f>IF(Table1[Steam_Consumed_t]&gt;$O$4383,"ABNORMAL","NORMAL")</f>
        <v>ABNORMAL</v>
      </c>
      <c r="U1354" t="str">
        <f>IF(Table1[Power_Consumed_kWh]&gt;$P$4383,"ABNORMAL","NORMAL")</f>
        <v>ABNORMAL</v>
      </c>
      <c r="V1354">
        <f>(Table1[[#This Row],[Target_Production_t]]/8)*Table1[[#This Row],[Downtime_hr]]</f>
        <v>1.2009000000000001</v>
      </c>
    </row>
    <row r="1355" spans="1:22" x14ac:dyDescent="0.25">
      <c r="A1355" s="1">
        <v>45770</v>
      </c>
      <c r="B1355" s="1" t="str">
        <f>TEXT(Table1[[#This Row],[Date]],"mm")</f>
        <v>04</v>
      </c>
      <c r="C1355" t="s">
        <v>17</v>
      </c>
      <c r="D1355" t="s">
        <v>19</v>
      </c>
      <c r="E1355">
        <v>44.24</v>
      </c>
      <c r="F1355">
        <v>7.81</v>
      </c>
      <c r="G1355">
        <v>0.19</v>
      </c>
      <c r="H1355">
        <v>42.58</v>
      </c>
      <c r="I1355">
        <v>41.79</v>
      </c>
      <c r="J1355">
        <v>0.78</v>
      </c>
      <c r="K1355">
        <v>98.16</v>
      </c>
      <c r="L1355">
        <v>97.62</v>
      </c>
      <c r="M1355">
        <v>98.67</v>
      </c>
      <c r="N1355">
        <v>94.56</v>
      </c>
      <c r="O1355">
        <v>35.380000000000003</v>
      </c>
      <c r="P1355">
        <v>3402.31</v>
      </c>
      <c r="Q1355" s="42">
        <f>Table1[[#This Row],[Steam_Consumed_t]]/Table1[[#This Row],[Production_t]]</f>
        <v>0.83090652888680139</v>
      </c>
      <c r="R1355" s="37">
        <f>Table1[[#This Row],[Power_Consumed_kWh]]/Table1[[#This Row],[Production_t]]</f>
        <v>79.903945514325983</v>
      </c>
      <c r="S1355" t="str">
        <f>IF(Table1[[#This Row],[Quality_pct]]&lt;96,"Below Spec","Ok")</f>
        <v>Ok</v>
      </c>
      <c r="T1355" t="str">
        <f>IF(Table1[Steam_Consumed_t]&gt;$O$4383,"ABNORMAL","NORMAL")</f>
        <v>NORMAL</v>
      </c>
      <c r="U1355" t="str">
        <f>IF(Table1[Power_Consumed_kWh]&gt;$P$4383,"ABNORMAL","NORMAL")</f>
        <v>NORMAL</v>
      </c>
      <c r="V1355">
        <f>(Table1[[#This Row],[Target_Production_t]]/8)*Table1[[#This Row],[Downtime_hr]]</f>
        <v>1.0507</v>
      </c>
    </row>
    <row r="1356" spans="1:22" x14ac:dyDescent="0.25">
      <c r="A1356" s="1">
        <v>45770</v>
      </c>
      <c r="B1356" s="1" t="str">
        <f>TEXT(Table1[[#This Row],[Date]],"mm")</f>
        <v>04</v>
      </c>
      <c r="C1356" t="s">
        <v>22</v>
      </c>
      <c r="D1356" t="s">
        <v>19</v>
      </c>
      <c r="E1356">
        <v>37.92</v>
      </c>
      <c r="F1356">
        <v>7.91</v>
      </c>
      <c r="G1356">
        <v>0.09</v>
      </c>
      <c r="H1356">
        <v>37.299999999999997</v>
      </c>
      <c r="I1356">
        <v>36.340000000000003</v>
      </c>
      <c r="J1356">
        <v>0.97</v>
      </c>
      <c r="K1356">
        <v>97.41</v>
      </c>
      <c r="L1356">
        <v>98.88</v>
      </c>
      <c r="M1356">
        <v>96.13</v>
      </c>
      <c r="N1356">
        <v>92.59</v>
      </c>
      <c r="O1356">
        <v>43.84</v>
      </c>
      <c r="P1356">
        <v>3519.7</v>
      </c>
      <c r="Q1356" s="42">
        <f>Table1[[#This Row],[Steam_Consumed_t]]/Table1[[#This Row],[Production_t]]</f>
        <v>1.1753351206434317</v>
      </c>
      <c r="R1356" s="37">
        <f>Table1[[#This Row],[Power_Consumed_kWh]]/Table1[[#This Row],[Production_t]]</f>
        <v>94.361930294906173</v>
      </c>
      <c r="S1356" t="str">
        <f>IF(Table1[[#This Row],[Quality_pct]]&lt;96,"Below Spec","Ok")</f>
        <v>Ok</v>
      </c>
      <c r="T1356" t="str">
        <f>IF(Table1[Steam_Consumed_t]&gt;$O$4383,"ABNORMAL","NORMAL")</f>
        <v>NORMAL</v>
      </c>
      <c r="U1356" t="str">
        <f>IF(Table1[Power_Consumed_kWh]&gt;$P$4383,"ABNORMAL","NORMAL")</f>
        <v>NORMAL</v>
      </c>
      <c r="V1356">
        <f>(Table1[[#This Row],[Target_Production_t]]/8)*Table1[[#This Row],[Downtime_hr]]</f>
        <v>0.42659999999999998</v>
      </c>
    </row>
    <row r="1357" spans="1:22" x14ac:dyDescent="0.25">
      <c r="A1357" s="1">
        <v>45770</v>
      </c>
      <c r="B1357" s="1" t="str">
        <f>TEXT(Table1[[#This Row],[Date]],"mm")</f>
        <v>04</v>
      </c>
      <c r="C1357" t="s">
        <v>23</v>
      </c>
      <c r="D1357" t="s">
        <v>18</v>
      </c>
      <c r="E1357">
        <v>47.05</v>
      </c>
      <c r="F1357">
        <v>7.92</v>
      </c>
      <c r="G1357">
        <v>0.08</v>
      </c>
      <c r="H1357">
        <v>46.55</v>
      </c>
      <c r="I1357">
        <v>45.43</v>
      </c>
      <c r="J1357">
        <v>1.1200000000000001</v>
      </c>
      <c r="K1357">
        <v>97.59</v>
      </c>
      <c r="L1357">
        <v>99</v>
      </c>
      <c r="M1357">
        <v>99.8</v>
      </c>
      <c r="N1357">
        <v>96.42</v>
      </c>
      <c r="O1357">
        <v>3.79</v>
      </c>
      <c r="P1357">
        <v>1970.35</v>
      </c>
      <c r="Q1357" s="42">
        <f>Table1[[#This Row],[Steam_Consumed_t]]/Table1[[#This Row],[Production_t]]</f>
        <v>8.1417830290010748E-2</v>
      </c>
      <c r="R1357" s="37">
        <f>Table1[[#This Row],[Power_Consumed_kWh]]/Table1[[#This Row],[Production_t]]</f>
        <v>42.327604726100965</v>
      </c>
      <c r="S1357" t="str">
        <f>IF(Table1[[#This Row],[Quality_pct]]&lt;96,"Below Spec","Ok")</f>
        <v>Ok</v>
      </c>
      <c r="T1357" t="str">
        <f>IF(Table1[Steam_Consumed_t]&gt;$O$4383,"ABNORMAL","NORMAL")</f>
        <v>NORMAL</v>
      </c>
      <c r="U1357" t="str">
        <f>IF(Table1[Power_Consumed_kWh]&gt;$P$4383,"ABNORMAL","NORMAL")</f>
        <v>NORMAL</v>
      </c>
      <c r="V1357">
        <f>(Table1[[#This Row],[Target_Production_t]]/8)*Table1[[#This Row],[Downtime_hr]]</f>
        <v>0.47049999999999997</v>
      </c>
    </row>
    <row r="1358" spans="1:22" x14ac:dyDescent="0.25">
      <c r="A1358" s="1">
        <v>45771</v>
      </c>
      <c r="B1358" s="1" t="str">
        <f>TEXT(Table1[[#This Row],[Date]],"mm")</f>
        <v>04</v>
      </c>
      <c r="C1358" t="s">
        <v>21</v>
      </c>
      <c r="D1358" t="s">
        <v>20</v>
      </c>
      <c r="E1358">
        <v>37.25</v>
      </c>
      <c r="F1358">
        <v>7.12</v>
      </c>
      <c r="G1358">
        <v>0.88</v>
      </c>
      <c r="H1358">
        <v>32.04</v>
      </c>
      <c r="I1358">
        <v>31.59</v>
      </c>
      <c r="J1358">
        <v>0.45</v>
      </c>
      <c r="K1358">
        <v>98.61</v>
      </c>
      <c r="L1358">
        <v>89</v>
      </c>
      <c r="M1358">
        <v>94.94</v>
      </c>
      <c r="N1358">
        <v>83.32</v>
      </c>
      <c r="O1358">
        <v>46.01</v>
      </c>
      <c r="P1358">
        <v>3831.87</v>
      </c>
      <c r="Q1358" s="42">
        <f>Table1[[#This Row],[Steam_Consumed_t]]/Table1[[#This Row],[Production_t]]</f>
        <v>1.4360174781523096</v>
      </c>
      <c r="R1358" s="37">
        <f>Table1[[#This Row],[Power_Consumed_kWh]]/Table1[[#This Row],[Production_t]]</f>
        <v>119.59644194756554</v>
      </c>
      <c r="S1358" t="str">
        <f>IF(Table1[[#This Row],[Quality_pct]]&lt;96,"Below Spec","Ok")</f>
        <v>Ok</v>
      </c>
      <c r="T1358" t="str">
        <f>IF(Table1[Steam_Consumed_t]&gt;$O$4383,"ABNORMAL","NORMAL")</f>
        <v>NORMAL</v>
      </c>
      <c r="U1358" t="str">
        <f>IF(Table1[Power_Consumed_kWh]&gt;$P$4383,"ABNORMAL","NORMAL")</f>
        <v>NORMAL</v>
      </c>
      <c r="V1358">
        <f>(Table1[[#This Row],[Target_Production_t]]/8)*Table1[[#This Row],[Downtime_hr]]</f>
        <v>4.0975000000000001</v>
      </c>
    </row>
    <row r="1359" spans="1:22" x14ac:dyDescent="0.25">
      <c r="A1359" s="1">
        <v>45771</v>
      </c>
      <c r="B1359" s="1" t="str">
        <f>TEXT(Table1[[#This Row],[Date]],"mm")</f>
        <v>04</v>
      </c>
      <c r="C1359" t="s">
        <v>17</v>
      </c>
      <c r="D1359" t="s">
        <v>19</v>
      </c>
      <c r="E1359">
        <v>42.47</v>
      </c>
      <c r="F1359">
        <v>7.19</v>
      </c>
      <c r="G1359">
        <v>0.81</v>
      </c>
      <c r="H1359">
        <v>38.76</v>
      </c>
      <c r="I1359">
        <v>38.299999999999997</v>
      </c>
      <c r="J1359">
        <v>0.46</v>
      </c>
      <c r="K1359">
        <v>98.81</v>
      </c>
      <c r="L1359">
        <v>89.88</v>
      </c>
      <c r="M1359">
        <v>93.57</v>
      </c>
      <c r="N1359">
        <v>83.09</v>
      </c>
      <c r="O1359">
        <v>33.32</v>
      </c>
      <c r="P1359">
        <v>3135.6</v>
      </c>
      <c r="Q1359" s="42">
        <f>Table1[[#This Row],[Steam_Consumed_t]]/Table1[[#This Row],[Production_t]]</f>
        <v>0.85964912280701755</v>
      </c>
      <c r="R1359" s="37">
        <f>Table1[[#This Row],[Power_Consumed_kWh]]/Table1[[#This Row],[Production_t]]</f>
        <v>80.897832817337459</v>
      </c>
      <c r="S1359" t="str">
        <f>IF(Table1[[#This Row],[Quality_pct]]&lt;96,"Below Spec","Ok")</f>
        <v>Ok</v>
      </c>
      <c r="T1359" t="str">
        <f>IF(Table1[Steam_Consumed_t]&gt;$O$4383,"ABNORMAL","NORMAL")</f>
        <v>NORMAL</v>
      </c>
      <c r="U1359" t="str">
        <f>IF(Table1[Power_Consumed_kWh]&gt;$P$4383,"ABNORMAL","NORMAL")</f>
        <v>NORMAL</v>
      </c>
      <c r="V1359">
        <f>(Table1[[#This Row],[Target_Production_t]]/8)*Table1[[#This Row],[Downtime_hr]]</f>
        <v>4.3000875000000001</v>
      </c>
    </row>
    <row r="1360" spans="1:22" x14ac:dyDescent="0.25">
      <c r="A1360" s="1">
        <v>45771</v>
      </c>
      <c r="B1360" s="1" t="str">
        <f>TEXT(Table1[[#This Row],[Date]],"mm")</f>
        <v>04</v>
      </c>
      <c r="C1360" t="s">
        <v>22</v>
      </c>
      <c r="D1360" t="s">
        <v>20</v>
      </c>
      <c r="E1360">
        <v>35.29</v>
      </c>
      <c r="F1360">
        <v>7.34</v>
      </c>
      <c r="G1360">
        <v>0.66</v>
      </c>
      <c r="H1360">
        <v>28.14</v>
      </c>
      <c r="I1360">
        <v>27.27</v>
      </c>
      <c r="J1360">
        <v>0.86</v>
      </c>
      <c r="K1360">
        <v>96.94</v>
      </c>
      <c r="L1360">
        <v>91.75</v>
      </c>
      <c r="M1360">
        <v>94.6</v>
      </c>
      <c r="N1360">
        <v>84.14</v>
      </c>
      <c r="O1360">
        <v>30.37</v>
      </c>
      <c r="P1360">
        <v>2639.96</v>
      </c>
      <c r="Q1360" s="42">
        <f>Table1[[#This Row],[Steam_Consumed_t]]/Table1[[#This Row],[Production_t]]</f>
        <v>1.0792466240227434</v>
      </c>
      <c r="R1360" s="37">
        <f>Table1[[#This Row],[Power_Consumed_kWh]]/Table1[[#This Row],[Production_t]]</f>
        <v>93.815209665955933</v>
      </c>
      <c r="S1360" t="str">
        <f>IF(Table1[[#This Row],[Quality_pct]]&lt;96,"Below Spec","Ok")</f>
        <v>Ok</v>
      </c>
      <c r="T1360" t="str">
        <f>IF(Table1[Steam_Consumed_t]&gt;$O$4383,"ABNORMAL","NORMAL")</f>
        <v>NORMAL</v>
      </c>
      <c r="U1360" t="str">
        <f>IF(Table1[Power_Consumed_kWh]&gt;$P$4383,"ABNORMAL","NORMAL")</f>
        <v>NORMAL</v>
      </c>
      <c r="V1360">
        <f>(Table1[[#This Row],[Target_Production_t]]/8)*Table1[[#This Row],[Downtime_hr]]</f>
        <v>2.9114249999999999</v>
      </c>
    </row>
    <row r="1361" spans="1:22" x14ac:dyDescent="0.25">
      <c r="A1361" s="1">
        <v>45771</v>
      </c>
      <c r="B1361" s="1" t="str">
        <f>TEXT(Table1[[#This Row],[Date]],"mm")</f>
        <v>04</v>
      </c>
      <c r="C1361" t="s">
        <v>17</v>
      </c>
      <c r="D1361" t="s">
        <v>20</v>
      </c>
      <c r="E1361">
        <v>41.17</v>
      </c>
      <c r="F1361">
        <v>7.38</v>
      </c>
      <c r="G1361">
        <v>0.62</v>
      </c>
      <c r="H1361">
        <v>35.409999999999997</v>
      </c>
      <c r="I1361">
        <v>35.36</v>
      </c>
      <c r="J1361">
        <v>0.05</v>
      </c>
      <c r="K1361">
        <v>99.87</v>
      </c>
      <c r="L1361">
        <v>92.25</v>
      </c>
      <c r="M1361">
        <v>95.73</v>
      </c>
      <c r="N1361">
        <v>88.2</v>
      </c>
      <c r="O1361">
        <v>31.6</v>
      </c>
      <c r="P1361">
        <v>2965.64</v>
      </c>
      <c r="Q1361" s="42">
        <f>Table1[[#This Row],[Steam_Consumed_t]]/Table1[[#This Row],[Production_t]]</f>
        <v>0.89240327591075985</v>
      </c>
      <c r="R1361" s="37">
        <f>Table1[[#This Row],[Power_Consumed_kWh]]/Table1[[#This Row],[Production_t]]</f>
        <v>83.75148263202486</v>
      </c>
      <c r="S1361" t="str">
        <f>IF(Table1[[#This Row],[Quality_pct]]&lt;96,"Below Spec","Ok")</f>
        <v>Ok</v>
      </c>
      <c r="T1361" t="str">
        <f>IF(Table1[Steam_Consumed_t]&gt;$O$4383,"ABNORMAL","NORMAL")</f>
        <v>NORMAL</v>
      </c>
      <c r="U1361" t="str">
        <f>IF(Table1[Power_Consumed_kWh]&gt;$P$4383,"ABNORMAL","NORMAL")</f>
        <v>NORMAL</v>
      </c>
      <c r="V1361">
        <f>(Table1[[#This Row],[Target_Production_t]]/8)*Table1[[#This Row],[Downtime_hr]]</f>
        <v>3.1906750000000001</v>
      </c>
    </row>
    <row r="1362" spans="1:22" x14ac:dyDescent="0.25">
      <c r="A1362" s="1">
        <v>45771</v>
      </c>
      <c r="B1362" s="1" t="str">
        <f>TEXT(Table1[[#This Row],[Date]],"mm")</f>
        <v>04</v>
      </c>
      <c r="C1362" t="s">
        <v>23</v>
      </c>
      <c r="D1362" t="s">
        <v>18</v>
      </c>
      <c r="E1362">
        <v>45.17</v>
      </c>
      <c r="F1362">
        <v>7.39</v>
      </c>
      <c r="G1362">
        <v>0.61</v>
      </c>
      <c r="H1362">
        <v>40.07</v>
      </c>
      <c r="I1362">
        <v>39.659999999999997</v>
      </c>
      <c r="J1362">
        <v>0.41</v>
      </c>
      <c r="K1362">
        <v>98.97</v>
      </c>
      <c r="L1362">
        <v>92.38</v>
      </c>
      <c r="M1362">
        <v>94.38</v>
      </c>
      <c r="N1362">
        <v>86.29</v>
      </c>
      <c r="O1362">
        <v>5.98</v>
      </c>
      <c r="P1362">
        <v>1744.37</v>
      </c>
      <c r="Q1362" s="42">
        <f>Table1[[#This Row],[Steam_Consumed_t]]/Table1[[#This Row],[Production_t]]</f>
        <v>0.14923883204392313</v>
      </c>
      <c r="R1362" s="37">
        <f>Table1[[#This Row],[Power_Consumed_kWh]]/Table1[[#This Row],[Production_t]]</f>
        <v>43.533067132518092</v>
      </c>
      <c r="S1362" t="str">
        <f>IF(Table1[[#This Row],[Quality_pct]]&lt;96,"Below Spec","Ok")</f>
        <v>Ok</v>
      </c>
      <c r="T1362" t="str">
        <f>IF(Table1[Steam_Consumed_t]&gt;$O$4383,"ABNORMAL","NORMAL")</f>
        <v>NORMAL</v>
      </c>
      <c r="U1362" t="str">
        <f>IF(Table1[Power_Consumed_kWh]&gt;$P$4383,"ABNORMAL","NORMAL")</f>
        <v>NORMAL</v>
      </c>
      <c r="V1362">
        <f>(Table1[[#This Row],[Target_Production_t]]/8)*Table1[[#This Row],[Downtime_hr]]</f>
        <v>3.4442124999999999</v>
      </c>
    </row>
    <row r="1363" spans="1:22" x14ac:dyDescent="0.25">
      <c r="A1363" s="1">
        <v>45771</v>
      </c>
      <c r="B1363" s="1" t="str">
        <f>TEXT(Table1[[#This Row],[Date]],"mm")</f>
        <v>04</v>
      </c>
      <c r="C1363" t="s">
        <v>17</v>
      </c>
      <c r="D1363" t="s">
        <v>18</v>
      </c>
      <c r="E1363">
        <v>43.11</v>
      </c>
      <c r="F1363">
        <v>7.57</v>
      </c>
      <c r="G1363">
        <v>0.43</v>
      </c>
      <c r="H1363">
        <v>39.33</v>
      </c>
      <c r="I1363">
        <v>38.130000000000003</v>
      </c>
      <c r="J1363">
        <v>1.2</v>
      </c>
      <c r="K1363">
        <v>96.96</v>
      </c>
      <c r="L1363">
        <v>94.62</v>
      </c>
      <c r="M1363">
        <v>100.14</v>
      </c>
      <c r="N1363">
        <v>91.88</v>
      </c>
      <c r="O1363">
        <v>33.630000000000003</v>
      </c>
      <c r="P1363">
        <v>3265.12</v>
      </c>
      <c r="Q1363" s="42">
        <f>Table1[[#This Row],[Steam_Consumed_t]]/Table1[[#This Row],[Production_t]]</f>
        <v>0.85507246376811608</v>
      </c>
      <c r="R1363" s="37">
        <f>Table1[[#This Row],[Power_Consumed_kWh]]/Table1[[#This Row],[Production_t]]</f>
        <v>83.018560894991097</v>
      </c>
      <c r="S1363" t="str">
        <f>IF(Table1[[#This Row],[Quality_pct]]&lt;96,"Below Spec","Ok")</f>
        <v>Ok</v>
      </c>
      <c r="T1363" t="str">
        <f>IF(Table1[Steam_Consumed_t]&gt;$O$4383,"ABNORMAL","NORMAL")</f>
        <v>NORMAL</v>
      </c>
      <c r="U1363" t="str">
        <f>IF(Table1[Power_Consumed_kWh]&gt;$P$4383,"ABNORMAL","NORMAL")</f>
        <v>NORMAL</v>
      </c>
      <c r="V1363">
        <f>(Table1[[#This Row],[Target_Production_t]]/8)*Table1[[#This Row],[Downtime_hr]]</f>
        <v>2.3171624999999998</v>
      </c>
    </row>
    <row r="1364" spans="1:22" x14ac:dyDescent="0.25">
      <c r="A1364" s="1">
        <v>45771</v>
      </c>
      <c r="B1364" s="1" t="str">
        <f>TEXT(Table1[[#This Row],[Date]],"mm")</f>
        <v>04</v>
      </c>
      <c r="C1364" t="s">
        <v>23</v>
      </c>
      <c r="D1364" t="s">
        <v>20</v>
      </c>
      <c r="E1364">
        <v>43.13</v>
      </c>
      <c r="F1364">
        <v>7.62</v>
      </c>
      <c r="G1364">
        <v>0.38</v>
      </c>
      <c r="H1364">
        <v>39.36</v>
      </c>
      <c r="I1364">
        <v>38.81</v>
      </c>
      <c r="J1364">
        <v>0.55000000000000004</v>
      </c>
      <c r="K1364">
        <v>98.6</v>
      </c>
      <c r="L1364">
        <v>95.25</v>
      </c>
      <c r="M1364">
        <v>99.7</v>
      </c>
      <c r="N1364">
        <v>93.63</v>
      </c>
      <c r="O1364">
        <v>5.26</v>
      </c>
      <c r="P1364">
        <v>1715.03</v>
      </c>
      <c r="Q1364" s="42">
        <f>Table1[[#This Row],[Steam_Consumed_t]]/Table1[[#This Row],[Production_t]]</f>
        <v>0.13363821138211382</v>
      </c>
      <c r="R1364" s="37">
        <f>Table1[[#This Row],[Power_Consumed_kWh]]/Table1[[#This Row],[Production_t]]</f>
        <v>43.572916666666664</v>
      </c>
      <c r="S1364" t="str">
        <f>IF(Table1[[#This Row],[Quality_pct]]&lt;96,"Below Spec","Ok")</f>
        <v>Ok</v>
      </c>
      <c r="T1364" t="str">
        <f>IF(Table1[Steam_Consumed_t]&gt;$O$4383,"ABNORMAL","NORMAL")</f>
        <v>NORMAL</v>
      </c>
      <c r="U1364" t="str">
        <f>IF(Table1[Power_Consumed_kWh]&gt;$P$4383,"ABNORMAL","NORMAL")</f>
        <v>NORMAL</v>
      </c>
      <c r="V1364">
        <f>(Table1[[#This Row],[Target_Production_t]]/8)*Table1[[#This Row],[Downtime_hr]]</f>
        <v>2.0486750000000002</v>
      </c>
    </row>
    <row r="1365" spans="1:22" x14ac:dyDescent="0.25">
      <c r="A1365" s="1">
        <v>45771</v>
      </c>
      <c r="B1365" s="1" t="str">
        <f>TEXT(Table1[[#This Row],[Date]],"mm")</f>
        <v>04</v>
      </c>
      <c r="C1365" t="s">
        <v>21</v>
      </c>
      <c r="D1365" t="s">
        <v>18</v>
      </c>
      <c r="E1365">
        <v>39.01</v>
      </c>
      <c r="F1365">
        <v>7.66</v>
      </c>
      <c r="G1365">
        <v>0.34</v>
      </c>
      <c r="H1365">
        <v>36.979999999999997</v>
      </c>
      <c r="I1365">
        <v>36.15</v>
      </c>
      <c r="J1365">
        <v>0.83</v>
      </c>
      <c r="K1365">
        <v>97.76</v>
      </c>
      <c r="L1365">
        <v>95.75</v>
      </c>
      <c r="M1365">
        <v>94.59</v>
      </c>
      <c r="N1365">
        <v>88.54</v>
      </c>
      <c r="O1365">
        <v>51.56</v>
      </c>
      <c r="P1365">
        <v>4260.33</v>
      </c>
      <c r="Q1365" s="42">
        <f>Table1[[#This Row],[Steam_Consumed_t]]/Table1[[#This Row],[Production_t]]</f>
        <v>1.394267171444024</v>
      </c>
      <c r="R1365" s="37">
        <f>Table1[[#This Row],[Power_Consumed_kWh]]/Table1[[#This Row],[Production_t]]</f>
        <v>115.20632774472689</v>
      </c>
      <c r="S1365" t="str">
        <f>IF(Table1[[#This Row],[Quality_pct]]&lt;96,"Below Spec","Ok")</f>
        <v>Ok</v>
      </c>
      <c r="T1365" t="str">
        <f>IF(Table1[Steam_Consumed_t]&gt;$O$4383,"ABNORMAL","NORMAL")</f>
        <v>ABNORMAL</v>
      </c>
      <c r="U1365" t="str">
        <f>IF(Table1[Power_Consumed_kWh]&gt;$P$4383,"ABNORMAL","NORMAL")</f>
        <v>ABNORMAL</v>
      </c>
      <c r="V1365">
        <f>(Table1[[#This Row],[Target_Production_t]]/8)*Table1[[#This Row],[Downtime_hr]]</f>
        <v>1.6579250000000001</v>
      </c>
    </row>
    <row r="1366" spans="1:22" x14ac:dyDescent="0.25">
      <c r="A1366" s="1">
        <v>45771</v>
      </c>
      <c r="B1366" s="1" t="str">
        <f>TEXT(Table1[[#This Row],[Date]],"mm")</f>
        <v>04</v>
      </c>
      <c r="C1366" t="s">
        <v>22</v>
      </c>
      <c r="D1366" t="s">
        <v>18</v>
      </c>
      <c r="E1366">
        <v>36.950000000000003</v>
      </c>
      <c r="F1366">
        <v>7.72</v>
      </c>
      <c r="G1366">
        <v>0.28000000000000003</v>
      </c>
      <c r="H1366">
        <v>33.479999999999997</v>
      </c>
      <c r="I1366">
        <v>32.630000000000003</v>
      </c>
      <c r="J1366">
        <v>0.85</v>
      </c>
      <c r="K1366">
        <v>97.47</v>
      </c>
      <c r="L1366">
        <v>96.5</v>
      </c>
      <c r="M1366">
        <v>97.74</v>
      </c>
      <c r="N1366">
        <v>91.93</v>
      </c>
      <c r="O1366">
        <v>35.08</v>
      </c>
      <c r="P1366">
        <v>3230.13</v>
      </c>
      <c r="Q1366" s="42">
        <f>Table1[[#This Row],[Steam_Consumed_t]]/Table1[[#This Row],[Production_t]]</f>
        <v>1.0477897252090802</v>
      </c>
      <c r="R1366" s="37">
        <f>Table1[[#This Row],[Power_Consumed_kWh]]/Table1[[#This Row],[Production_t]]</f>
        <v>96.479390681003593</v>
      </c>
      <c r="S1366" t="str">
        <f>IF(Table1[[#This Row],[Quality_pct]]&lt;96,"Below Spec","Ok")</f>
        <v>Ok</v>
      </c>
      <c r="T1366" t="str">
        <f>IF(Table1[Steam_Consumed_t]&gt;$O$4383,"ABNORMAL","NORMAL")</f>
        <v>NORMAL</v>
      </c>
      <c r="U1366" t="str">
        <f>IF(Table1[Power_Consumed_kWh]&gt;$P$4383,"ABNORMAL","NORMAL")</f>
        <v>NORMAL</v>
      </c>
      <c r="V1366">
        <f>(Table1[[#This Row],[Target_Production_t]]/8)*Table1[[#This Row],[Downtime_hr]]</f>
        <v>1.2932500000000002</v>
      </c>
    </row>
    <row r="1367" spans="1:22" x14ac:dyDescent="0.25">
      <c r="A1367" s="1">
        <v>45771</v>
      </c>
      <c r="B1367" s="1" t="str">
        <f>TEXT(Table1[[#This Row],[Date]],"mm")</f>
        <v>04</v>
      </c>
      <c r="C1367" t="s">
        <v>22</v>
      </c>
      <c r="D1367" t="s">
        <v>19</v>
      </c>
      <c r="E1367">
        <v>36.4</v>
      </c>
      <c r="F1367">
        <v>7.76</v>
      </c>
      <c r="G1367">
        <v>0.24</v>
      </c>
      <c r="H1367">
        <v>32.659999999999997</v>
      </c>
      <c r="I1367">
        <v>30.81</v>
      </c>
      <c r="J1367">
        <v>1.85</v>
      </c>
      <c r="K1367">
        <v>94.35</v>
      </c>
      <c r="L1367">
        <v>97</v>
      </c>
      <c r="M1367">
        <v>97.81</v>
      </c>
      <c r="N1367">
        <v>89.52</v>
      </c>
      <c r="O1367">
        <v>37.19</v>
      </c>
      <c r="P1367">
        <v>3133.71</v>
      </c>
      <c r="Q1367" s="42">
        <f>Table1[[#This Row],[Steam_Consumed_t]]/Table1[[#This Row],[Production_t]]</f>
        <v>1.1387017758726272</v>
      </c>
      <c r="R1367" s="37">
        <f>Table1[[#This Row],[Power_Consumed_kWh]]/Table1[[#This Row],[Production_t]]</f>
        <v>95.949479485609316</v>
      </c>
      <c r="S1367" t="str">
        <f>IF(Table1[[#This Row],[Quality_pct]]&lt;96,"Below Spec","Ok")</f>
        <v>Below Spec</v>
      </c>
      <c r="T1367" t="str">
        <f>IF(Table1[Steam_Consumed_t]&gt;$O$4383,"ABNORMAL","NORMAL")</f>
        <v>NORMAL</v>
      </c>
      <c r="U1367" t="str">
        <f>IF(Table1[Power_Consumed_kWh]&gt;$P$4383,"ABNORMAL","NORMAL")</f>
        <v>NORMAL</v>
      </c>
      <c r="V1367">
        <f>(Table1[[#This Row],[Target_Production_t]]/8)*Table1[[#This Row],[Downtime_hr]]</f>
        <v>1.0919999999999999</v>
      </c>
    </row>
    <row r="1368" spans="1:22" x14ac:dyDescent="0.25">
      <c r="A1368" s="1">
        <v>45771</v>
      </c>
      <c r="B1368" s="1" t="str">
        <f>TEXT(Table1[[#This Row],[Date]],"mm")</f>
        <v>04</v>
      </c>
      <c r="C1368" t="s">
        <v>23</v>
      </c>
      <c r="D1368" t="s">
        <v>19</v>
      </c>
      <c r="E1368">
        <v>44.49</v>
      </c>
      <c r="F1368">
        <v>7.8</v>
      </c>
      <c r="G1368">
        <v>0.2</v>
      </c>
      <c r="H1368">
        <v>43.03</v>
      </c>
      <c r="I1368">
        <v>42.11</v>
      </c>
      <c r="J1368">
        <v>0.93</v>
      </c>
      <c r="K1368">
        <v>97.85</v>
      </c>
      <c r="L1368">
        <v>97.5</v>
      </c>
      <c r="M1368">
        <v>102.91</v>
      </c>
      <c r="N1368">
        <v>98.18</v>
      </c>
      <c r="O1368">
        <v>5.68</v>
      </c>
      <c r="P1368">
        <v>1861.82</v>
      </c>
      <c r="Q1368" s="42">
        <f>Table1[[#This Row],[Steam_Consumed_t]]/Table1[[#This Row],[Production_t]]</f>
        <v>0.13200092958401113</v>
      </c>
      <c r="R1368" s="37">
        <f>Table1[[#This Row],[Power_Consumed_kWh]]/Table1[[#This Row],[Production_t]]</f>
        <v>43.267952591215426</v>
      </c>
      <c r="S1368" t="str">
        <f>IF(Table1[[#This Row],[Quality_pct]]&lt;96,"Below Spec","Ok")</f>
        <v>Ok</v>
      </c>
      <c r="T1368" t="str">
        <f>IF(Table1[Steam_Consumed_t]&gt;$O$4383,"ABNORMAL","NORMAL")</f>
        <v>NORMAL</v>
      </c>
      <c r="U1368" t="str">
        <f>IF(Table1[Power_Consumed_kWh]&gt;$P$4383,"ABNORMAL","NORMAL")</f>
        <v>NORMAL</v>
      </c>
      <c r="V1368">
        <f>(Table1[[#This Row],[Target_Production_t]]/8)*Table1[[#This Row],[Downtime_hr]]</f>
        <v>1.1122500000000002</v>
      </c>
    </row>
    <row r="1369" spans="1:22" x14ac:dyDescent="0.25">
      <c r="A1369" s="1">
        <v>45771</v>
      </c>
      <c r="B1369" s="1" t="str">
        <f>TEXT(Table1[[#This Row],[Date]],"mm")</f>
        <v>04</v>
      </c>
      <c r="C1369" t="s">
        <v>21</v>
      </c>
      <c r="D1369" t="s">
        <v>19</v>
      </c>
      <c r="E1369">
        <v>38.42</v>
      </c>
      <c r="F1369">
        <v>7.91</v>
      </c>
      <c r="G1369">
        <v>0.09</v>
      </c>
      <c r="H1369">
        <v>34.58</v>
      </c>
      <c r="I1369">
        <v>34.479999999999997</v>
      </c>
      <c r="J1369">
        <v>0.11</v>
      </c>
      <c r="K1369">
        <v>99.69</v>
      </c>
      <c r="L1369">
        <v>98.88</v>
      </c>
      <c r="M1369">
        <v>102.47</v>
      </c>
      <c r="N1369">
        <v>101</v>
      </c>
      <c r="O1369">
        <v>48.27</v>
      </c>
      <c r="P1369">
        <v>4034.45</v>
      </c>
      <c r="Q1369" s="42">
        <f>Table1[[#This Row],[Steam_Consumed_t]]/Table1[[#This Row],[Production_t]]</f>
        <v>1.3958935801041066</v>
      </c>
      <c r="R1369" s="37">
        <f>Table1[[#This Row],[Power_Consumed_kWh]]/Table1[[#This Row],[Production_t]]</f>
        <v>116.67004048582996</v>
      </c>
      <c r="S1369" t="str">
        <f>IF(Table1[[#This Row],[Quality_pct]]&lt;96,"Below Spec","Ok")</f>
        <v>Ok</v>
      </c>
      <c r="T1369" t="str">
        <f>IF(Table1[Steam_Consumed_t]&gt;$O$4383,"ABNORMAL","NORMAL")</f>
        <v>NORMAL</v>
      </c>
      <c r="U1369" t="str">
        <f>IF(Table1[Power_Consumed_kWh]&gt;$P$4383,"ABNORMAL","NORMAL")</f>
        <v>NORMAL</v>
      </c>
      <c r="V1369">
        <f>(Table1[[#This Row],[Target_Production_t]]/8)*Table1[[#This Row],[Downtime_hr]]</f>
        <v>0.43222500000000003</v>
      </c>
    </row>
    <row r="1370" spans="1:22" x14ac:dyDescent="0.25">
      <c r="A1370" s="1">
        <v>45772</v>
      </c>
      <c r="B1370" s="1" t="str">
        <f>TEXT(Table1[[#This Row],[Date]],"mm")</f>
        <v>04</v>
      </c>
      <c r="C1370" t="s">
        <v>17</v>
      </c>
      <c r="D1370" t="s">
        <v>20</v>
      </c>
      <c r="E1370">
        <v>40.67</v>
      </c>
      <c r="F1370">
        <v>4.95</v>
      </c>
      <c r="G1370">
        <v>3.05</v>
      </c>
      <c r="H1370">
        <v>23.71</v>
      </c>
      <c r="I1370">
        <v>23.34</v>
      </c>
      <c r="J1370">
        <v>0.36</v>
      </c>
      <c r="K1370">
        <v>98.47</v>
      </c>
      <c r="L1370">
        <v>61.88</v>
      </c>
      <c r="M1370">
        <v>97.49</v>
      </c>
      <c r="N1370">
        <v>59.4</v>
      </c>
      <c r="O1370">
        <v>19.25</v>
      </c>
      <c r="P1370">
        <v>1880.01</v>
      </c>
      <c r="Q1370" s="42">
        <f>Table1[[#This Row],[Steam_Consumed_t]]/Table1[[#This Row],[Production_t]]</f>
        <v>0.81189371573175872</v>
      </c>
      <c r="R1370" s="37">
        <f>Table1[[#This Row],[Power_Consumed_kWh]]/Table1[[#This Row],[Production_t]]</f>
        <v>79.291859974694219</v>
      </c>
      <c r="S1370" t="str">
        <f>IF(Table1[[#This Row],[Quality_pct]]&lt;96,"Below Spec","Ok")</f>
        <v>Ok</v>
      </c>
      <c r="T1370" t="str">
        <f>IF(Table1[Steam_Consumed_t]&gt;$O$4383,"ABNORMAL","NORMAL")</f>
        <v>NORMAL</v>
      </c>
      <c r="U1370" t="str">
        <f>IF(Table1[Power_Consumed_kWh]&gt;$P$4383,"ABNORMAL","NORMAL")</f>
        <v>NORMAL</v>
      </c>
      <c r="V1370">
        <f>(Table1[[#This Row],[Target_Production_t]]/8)*Table1[[#This Row],[Downtime_hr]]</f>
        <v>15.505437499999999</v>
      </c>
    </row>
    <row r="1371" spans="1:22" x14ac:dyDescent="0.25">
      <c r="A1371" s="1">
        <v>45772</v>
      </c>
      <c r="B1371" s="1" t="str">
        <f>TEXT(Table1[[#This Row],[Date]],"mm")</f>
        <v>04</v>
      </c>
      <c r="C1371" t="s">
        <v>21</v>
      </c>
      <c r="D1371" t="s">
        <v>19</v>
      </c>
      <c r="E1371">
        <v>37.950000000000003</v>
      </c>
      <c r="F1371">
        <v>7.44</v>
      </c>
      <c r="G1371">
        <v>0.56000000000000005</v>
      </c>
      <c r="H1371">
        <v>35.44</v>
      </c>
      <c r="I1371">
        <v>34.47</v>
      </c>
      <c r="J1371">
        <v>0.97</v>
      </c>
      <c r="K1371">
        <v>97.25</v>
      </c>
      <c r="L1371">
        <v>93</v>
      </c>
      <c r="M1371">
        <v>92.67</v>
      </c>
      <c r="N1371">
        <v>83.81</v>
      </c>
      <c r="O1371">
        <v>50.12</v>
      </c>
      <c r="P1371">
        <v>4140.91</v>
      </c>
      <c r="Q1371" s="42">
        <f>Table1[[#This Row],[Steam_Consumed_t]]/Table1[[#This Row],[Production_t]]</f>
        <v>1.4142212189616252</v>
      </c>
      <c r="R1371" s="37">
        <f>Table1[[#This Row],[Power_Consumed_kWh]]/Table1[[#This Row],[Production_t]]</f>
        <v>116.84283295711062</v>
      </c>
      <c r="S1371" t="str">
        <f>IF(Table1[[#This Row],[Quality_pct]]&lt;96,"Below Spec","Ok")</f>
        <v>Ok</v>
      </c>
      <c r="T1371" t="str">
        <f>IF(Table1[Steam_Consumed_t]&gt;$O$4383,"ABNORMAL","NORMAL")</f>
        <v>NORMAL</v>
      </c>
      <c r="U1371" t="str">
        <f>IF(Table1[Power_Consumed_kWh]&gt;$P$4383,"ABNORMAL","NORMAL")</f>
        <v>NORMAL</v>
      </c>
      <c r="V1371">
        <f>(Table1[[#This Row],[Target_Production_t]]/8)*Table1[[#This Row],[Downtime_hr]]</f>
        <v>2.6565000000000003</v>
      </c>
    </row>
    <row r="1372" spans="1:22" x14ac:dyDescent="0.25">
      <c r="A1372" s="1">
        <v>45772</v>
      </c>
      <c r="B1372" s="1" t="str">
        <f>TEXT(Table1[[#This Row],[Date]],"mm")</f>
        <v>04</v>
      </c>
      <c r="C1372" t="s">
        <v>21</v>
      </c>
      <c r="D1372" t="s">
        <v>18</v>
      </c>
      <c r="E1372">
        <v>38.53</v>
      </c>
      <c r="F1372">
        <v>7.45</v>
      </c>
      <c r="G1372">
        <v>0.55000000000000004</v>
      </c>
      <c r="H1372">
        <v>35.71</v>
      </c>
      <c r="I1372">
        <v>35.08</v>
      </c>
      <c r="J1372">
        <v>0.62</v>
      </c>
      <c r="K1372">
        <v>98.25</v>
      </c>
      <c r="L1372">
        <v>93.12</v>
      </c>
      <c r="M1372">
        <v>99.45</v>
      </c>
      <c r="N1372">
        <v>90.99</v>
      </c>
      <c r="O1372">
        <v>52.72</v>
      </c>
      <c r="P1372">
        <v>4319</v>
      </c>
      <c r="Q1372" s="42">
        <f>Table1[[#This Row],[Steam_Consumed_t]]/Table1[[#This Row],[Production_t]]</f>
        <v>1.476337160459255</v>
      </c>
      <c r="R1372" s="37">
        <f>Table1[[#This Row],[Power_Consumed_kWh]]/Table1[[#This Row],[Production_t]]</f>
        <v>120.94651358162979</v>
      </c>
      <c r="S1372" t="str">
        <f>IF(Table1[[#This Row],[Quality_pct]]&lt;96,"Below Spec","Ok")</f>
        <v>Ok</v>
      </c>
      <c r="T1372" t="str">
        <f>IF(Table1[Steam_Consumed_t]&gt;$O$4383,"ABNORMAL","NORMAL")</f>
        <v>ABNORMAL</v>
      </c>
      <c r="U1372" t="str">
        <f>IF(Table1[Power_Consumed_kWh]&gt;$P$4383,"ABNORMAL","NORMAL")</f>
        <v>ABNORMAL</v>
      </c>
      <c r="V1372">
        <f>(Table1[[#This Row],[Target_Production_t]]/8)*Table1[[#This Row],[Downtime_hr]]</f>
        <v>2.6489375000000002</v>
      </c>
    </row>
    <row r="1373" spans="1:22" x14ac:dyDescent="0.25">
      <c r="A1373" s="1">
        <v>45772</v>
      </c>
      <c r="B1373" s="1" t="str">
        <f>TEXT(Table1[[#This Row],[Date]],"mm")</f>
        <v>04</v>
      </c>
      <c r="C1373" t="s">
        <v>21</v>
      </c>
      <c r="D1373" t="s">
        <v>20</v>
      </c>
      <c r="E1373">
        <v>36.799999999999997</v>
      </c>
      <c r="F1373">
        <v>7.5</v>
      </c>
      <c r="G1373">
        <v>0.5</v>
      </c>
      <c r="H1373">
        <v>31.95</v>
      </c>
      <c r="I1373">
        <v>31.29</v>
      </c>
      <c r="J1373">
        <v>0.65</v>
      </c>
      <c r="K1373">
        <v>97.95</v>
      </c>
      <c r="L1373">
        <v>93.75</v>
      </c>
      <c r="M1373">
        <v>88.58</v>
      </c>
      <c r="N1373">
        <v>81.34</v>
      </c>
      <c r="O1373">
        <v>45.75</v>
      </c>
      <c r="P1373">
        <v>3686.99</v>
      </c>
      <c r="Q1373" s="42">
        <f>Table1[[#This Row],[Steam_Consumed_t]]/Table1[[#This Row],[Production_t]]</f>
        <v>1.431924882629108</v>
      </c>
      <c r="R1373" s="37">
        <f>Table1[[#This Row],[Power_Consumed_kWh]]/Table1[[#This Row],[Production_t]]</f>
        <v>115.39874804381846</v>
      </c>
      <c r="S1373" t="str">
        <f>IF(Table1[[#This Row],[Quality_pct]]&lt;96,"Below Spec","Ok")</f>
        <v>Ok</v>
      </c>
      <c r="T1373" t="str">
        <f>IF(Table1[Steam_Consumed_t]&gt;$O$4383,"ABNORMAL","NORMAL")</f>
        <v>NORMAL</v>
      </c>
      <c r="U1373" t="str">
        <f>IF(Table1[Power_Consumed_kWh]&gt;$P$4383,"ABNORMAL","NORMAL")</f>
        <v>NORMAL</v>
      </c>
      <c r="V1373">
        <f>(Table1[[#This Row],[Target_Production_t]]/8)*Table1[[#This Row],[Downtime_hr]]</f>
        <v>2.2999999999999998</v>
      </c>
    </row>
    <row r="1374" spans="1:22" x14ac:dyDescent="0.25">
      <c r="A1374" s="1">
        <v>45772</v>
      </c>
      <c r="B1374" s="1" t="str">
        <f>TEXT(Table1[[#This Row],[Date]],"mm")</f>
        <v>04</v>
      </c>
      <c r="C1374" t="s">
        <v>23</v>
      </c>
      <c r="D1374" t="s">
        <v>19</v>
      </c>
      <c r="E1374">
        <v>43.95</v>
      </c>
      <c r="F1374">
        <v>7.51</v>
      </c>
      <c r="G1374">
        <v>0.49</v>
      </c>
      <c r="H1374">
        <v>38.22</v>
      </c>
      <c r="I1374">
        <v>38.22</v>
      </c>
      <c r="J1374">
        <v>0</v>
      </c>
      <c r="K1374">
        <v>100</v>
      </c>
      <c r="L1374">
        <v>93.88</v>
      </c>
      <c r="M1374">
        <v>100.51</v>
      </c>
      <c r="N1374">
        <v>94.36</v>
      </c>
      <c r="O1374">
        <v>5.0999999999999996</v>
      </c>
      <c r="P1374">
        <v>1779.52</v>
      </c>
      <c r="Q1374" s="42">
        <f>Table1[[#This Row],[Steam_Consumed_t]]/Table1[[#This Row],[Production_t]]</f>
        <v>0.13343799058084771</v>
      </c>
      <c r="R1374" s="37">
        <f>Table1[[#This Row],[Power_Consumed_kWh]]/Table1[[#This Row],[Production_t]]</f>
        <v>46.559916274201989</v>
      </c>
      <c r="S1374" t="str">
        <f>IF(Table1[[#This Row],[Quality_pct]]&lt;96,"Below Spec","Ok")</f>
        <v>Ok</v>
      </c>
      <c r="T1374" t="str">
        <f>IF(Table1[Steam_Consumed_t]&gt;$O$4383,"ABNORMAL","NORMAL")</f>
        <v>NORMAL</v>
      </c>
      <c r="U1374" t="str">
        <f>IF(Table1[Power_Consumed_kWh]&gt;$P$4383,"ABNORMAL","NORMAL")</f>
        <v>NORMAL</v>
      </c>
      <c r="V1374">
        <f>(Table1[[#This Row],[Target_Production_t]]/8)*Table1[[#This Row],[Downtime_hr]]</f>
        <v>2.6919375000000003</v>
      </c>
    </row>
    <row r="1375" spans="1:22" x14ac:dyDescent="0.25">
      <c r="A1375" s="1">
        <v>45772</v>
      </c>
      <c r="B1375" s="1" t="str">
        <f>TEXT(Table1[[#This Row],[Date]],"mm")</f>
        <v>04</v>
      </c>
      <c r="C1375" t="s">
        <v>23</v>
      </c>
      <c r="D1375" t="s">
        <v>18</v>
      </c>
      <c r="E1375">
        <v>44.61</v>
      </c>
      <c r="F1375">
        <v>7.52</v>
      </c>
      <c r="G1375">
        <v>0.48</v>
      </c>
      <c r="H1375">
        <v>38.64</v>
      </c>
      <c r="I1375">
        <v>37.85</v>
      </c>
      <c r="J1375">
        <v>0.79</v>
      </c>
      <c r="K1375">
        <v>97.96</v>
      </c>
      <c r="L1375">
        <v>94</v>
      </c>
      <c r="M1375">
        <v>94.42</v>
      </c>
      <c r="N1375">
        <v>86.95</v>
      </c>
      <c r="O1375">
        <v>4.26</v>
      </c>
      <c r="P1375">
        <v>1823.93</v>
      </c>
      <c r="Q1375" s="42">
        <f>Table1[[#This Row],[Steam_Consumed_t]]/Table1[[#This Row],[Production_t]]</f>
        <v>0.11024844720496893</v>
      </c>
      <c r="R1375" s="37">
        <f>Table1[[#This Row],[Power_Consumed_kWh]]/Table1[[#This Row],[Production_t]]</f>
        <v>47.203157349896479</v>
      </c>
      <c r="S1375" t="str">
        <f>IF(Table1[[#This Row],[Quality_pct]]&lt;96,"Below Spec","Ok")</f>
        <v>Ok</v>
      </c>
      <c r="T1375" t="str">
        <f>IF(Table1[Steam_Consumed_t]&gt;$O$4383,"ABNORMAL","NORMAL")</f>
        <v>NORMAL</v>
      </c>
      <c r="U1375" t="str">
        <f>IF(Table1[Power_Consumed_kWh]&gt;$P$4383,"ABNORMAL","NORMAL")</f>
        <v>NORMAL</v>
      </c>
      <c r="V1375">
        <f>(Table1[[#This Row],[Target_Production_t]]/8)*Table1[[#This Row],[Downtime_hr]]</f>
        <v>2.6765999999999996</v>
      </c>
    </row>
    <row r="1376" spans="1:22" x14ac:dyDescent="0.25">
      <c r="A1376" s="1">
        <v>45772</v>
      </c>
      <c r="B1376" s="1" t="str">
        <f>TEXT(Table1[[#This Row],[Date]],"mm")</f>
        <v>04</v>
      </c>
      <c r="C1376" t="s">
        <v>17</v>
      </c>
      <c r="D1376" t="s">
        <v>18</v>
      </c>
      <c r="E1376">
        <v>42.59</v>
      </c>
      <c r="F1376">
        <v>7.54</v>
      </c>
      <c r="G1376">
        <v>0.46</v>
      </c>
      <c r="H1376">
        <v>36.869999999999997</v>
      </c>
      <c r="I1376">
        <v>36.409999999999997</v>
      </c>
      <c r="J1376">
        <v>0.46</v>
      </c>
      <c r="K1376">
        <v>98.75</v>
      </c>
      <c r="L1376">
        <v>94.25</v>
      </c>
      <c r="M1376">
        <v>98.91</v>
      </c>
      <c r="N1376">
        <v>92.06</v>
      </c>
      <c r="O1376">
        <v>29.51</v>
      </c>
      <c r="P1376">
        <v>2918.42</v>
      </c>
      <c r="Q1376" s="42">
        <f>Table1[[#This Row],[Steam_Consumed_t]]/Table1[[#This Row],[Production_t]]</f>
        <v>0.80037971250339035</v>
      </c>
      <c r="R1376" s="37">
        <f>Table1[[#This Row],[Power_Consumed_kWh]]/Table1[[#This Row],[Production_t]]</f>
        <v>79.154326010306491</v>
      </c>
      <c r="S1376" t="str">
        <f>IF(Table1[[#This Row],[Quality_pct]]&lt;96,"Below Spec","Ok")</f>
        <v>Ok</v>
      </c>
      <c r="T1376" t="str">
        <f>IF(Table1[Steam_Consumed_t]&gt;$O$4383,"ABNORMAL","NORMAL")</f>
        <v>NORMAL</v>
      </c>
      <c r="U1376" t="str">
        <f>IF(Table1[Power_Consumed_kWh]&gt;$P$4383,"ABNORMAL","NORMAL")</f>
        <v>NORMAL</v>
      </c>
      <c r="V1376">
        <f>(Table1[[#This Row],[Target_Production_t]]/8)*Table1[[#This Row],[Downtime_hr]]</f>
        <v>2.4489250000000005</v>
      </c>
    </row>
    <row r="1377" spans="1:22" x14ac:dyDescent="0.25">
      <c r="A1377" s="1">
        <v>45772</v>
      </c>
      <c r="B1377" s="1" t="str">
        <f>TEXT(Table1[[#This Row],[Date]],"mm")</f>
        <v>04</v>
      </c>
      <c r="C1377" t="s">
        <v>22</v>
      </c>
      <c r="D1377" t="s">
        <v>18</v>
      </c>
      <c r="E1377">
        <v>36.5</v>
      </c>
      <c r="F1377">
        <v>7.56</v>
      </c>
      <c r="G1377">
        <v>0.44</v>
      </c>
      <c r="H1377">
        <v>31.33</v>
      </c>
      <c r="I1377">
        <v>30.45</v>
      </c>
      <c r="J1377">
        <v>0.88</v>
      </c>
      <c r="K1377">
        <v>97.18</v>
      </c>
      <c r="L1377">
        <v>94.5</v>
      </c>
      <c r="M1377">
        <v>95.16</v>
      </c>
      <c r="N1377">
        <v>87.39</v>
      </c>
      <c r="O1377">
        <v>34.25</v>
      </c>
      <c r="P1377">
        <v>3017.76</v>
      </c>
      <c r="Q1377" s="42">
        <f>Table1[[#This Row],[Steam_Consumed_t]]/Table1[[#This Row],[Production_t]]</f>
        <v>1.093201404404724</v>
      </c>
      <c r="R1377" s="37">
        <f>Table1[[#This Row],[Power_Consumed_kWh]]/Table1[[#This Row],[Production_t]]</f>
        <v>96.321736354931389</v>
      </c>
      <c r="S1377" t="str">
        <f>IF(Table1[[#This Row],[Quality_pct]]&lt;96,"Below Spec","Ok")</f>
        <v>Ok</v>
      </c>
      <c r="T1377" t="str">
        <f>IF(Table1[Steam_Consumed_t]&gt;$O$4383,"ABNORMAL","NORMAL")</f>
        <v>NORMAL</v>
      </c>
      <c r="U1377" t="str">
        <f>IF(Table1[Power_Consumed_kWh]&gt;$P$4383,"ABNORMAL","NORMAL")</f>
        <v>NORMAL</v>
      </c>
      <c r="V1377">
        <f>(Table1[[#This Row],[Target_Production_t]]/8)*Table1[[#This Row],[Downtime_hr]]</f>
        <v>2.0074999999999998</v>
      </c>
    </row>
    <row r="1378" spans="1:22" x14ac:dyDescent="0.25">
      <c r="A1378" s="1">
        <v>45772</v>
      </c>
      <c r="B1378" s="1" t="str">
        <f>TEXT(Table1[[#This Row],[Date]],"mm")</f>
        <v>04</v>
      </c>
      <c r="C1378" t="s">
        <v>17</v>
      </c>
      <c r="D1378" t="s">
        <v>19</v>
      </c>
      <c r="E1378">
        <v>41.95</v>
      </c>
      <c r="F1378">
        <v>7.57</v>
      </c>
      <c r="G1378">
        <v>0.43</v>
      </c>
      <c r="H1378">
        <v>39.78</v>
      </c>
      <c r="I1378">
        <v>38.9</v>
      </c>
      <c r="J1378">
        <v>0.88</v>
      </c>
      <c r="K1378">
        <v>97.79</v>
      </c>
      <c r="L1378">
        <v>94.62</v>
      </c>
      <c r="M1378">
        <v>91.55</v>
      </c>
      <c r="N1378">
        <v>84.72</v>
      </c>
      <c r="O1378">
        <v>34.53</v>
      </c>
      <c r="P1378">
        <v>3364.34</v>
      </c>
      <c r="Q1378" s="42">
        <f>Table1[[#This Row],[Steam_Consumed_t]]/Table1[[#This Row],[Production_t]]</f>
        <v>0.86802413273001511</v>
      </c>
      <c r="R1378" s="37">
        <f>Table1[[#This Row],[Power_Consumed_kWh]]/Table1[[#This Row],[Production_t]]</f>
        <v>84.573655103066869</v>
      </c>
      <c r="S1378" t="str">
        <f>IF(Table1[[#This Row],[Quality_pct]]&lt;96,"Below Spec","Ok")</f>
        <v>Ok</v>
      </c>
      <c r="T1378" t="str">
        <f>IF(Table1[Steam_Consumed_t]&gt;$O$4383,"ABNORMAL","NORMAL")</f>
        <v>NORMAL</v>
      </c>
      <c r="U1378" t="str">
        <f>IF(Table1[Power_Consumed_kWh]&gt;$P$4383,"ABNORMAL","NORMAL")</f>
        <v>NORMAL</v>
      </c>
      <c r="V1378">
        <f>(Table1[[#This Row],[Target_Production_t]]/8)*Table1[[#This Row],[Downtime_hr]]</f>
        <v>2.2548125000000003</v>
      </c>
    </row>
    <row r="1379" spans="1:22" x14ac:dyDescent="0.25">
      <c r="A1379" s="1">
        <v>45772</v>
      </c>
      <c r="B1379" s="1" t="str">
        <f>TEXT(Table1[[#This Row],[Date]],"mm")</f>
        <v>04</v>
      </c>
      <c r="C1379" t="s">
        <v>23</v>
      </c>
      <c r="D1379" t="s">
        <v>20</v>
      </c>
      <c r="E1379">
        <v>42.61</v>
      </c>
      <c r="F1379">
        <v>7.63</v>
      </c>
      <c r="G1379">
        <v>0.37</v>
      </c>
      <c r="H1379">
        <v>35.119999999999997</v>
      </c>
      <c r="I1379">
        <v>34.9</v>
      </c>
      <c r="J1379">
        <v>0.22</v>
      </c>
      <c r="K1379">
        <v>99.38</v>
      </c>
      <c r="L1379">
        <v>95.38</v>
      </c>
      <c r="M1379">
        <v>99.43</v>
      </c>
      <c r="N1379">
        <v>94.25</v>
      </c>
      <c r="O1379">
        <v>2.5499999999999998</v>
      </c>
      <c r="P1379">
        <v>1498.08</v>
      </c>
      <c r="Q1379" s="42">
        <f>Table1[[#This Row],[Steam_Consumed_t]]/Table1[[#This Row],[Production_t]]</f>
        <v>7.2608200455580862E-2</v>
      </c>
      <c r="R1379" s="37">
        <f>Table1[[#This Row],[Power_Consumed_kWh]]/Table1[[#This Row],[Production_t]]</f>
        <v>42.656036446469251</v>
      </c>
      <c r="S1379" t="str">
        <f>IF(Table1[[#This Row],[Quality_pct]]&lt;96,"Below Spec","Ok")</f>
        <v>Ok</v>
      </c>
      <c r="T1379" t="str">
        <f>IF(Table1[Steam_Consumed_t]&gt;$O$4383,"ABNORMAL","NORMAL")</f>
        <v>NORMAL</v>
      </c>
      <c r="U1379" t="str">
        <f>IF(Table1[Power_Consumed_kWh]&gt;$P$4383,"ABNORMAL","NORMAL")</f>
        <v>NORMAL</v>
      </c>
      <c r="V1379">
        <f>(Table1[[#This Row],[Target_Production_t]]/8)*Table1[[#This Row],[Downtime_hr]]</f>
        <v>1.9707124999999999</v>
      </c>
    </row>
    <row r="1380" spans="1:22" x14ac:dyDescent="0.25">
      <c r="A1380" s="1">
        <v>45772</v>
      </c>
      <c r="B1380" s="1" t="str">
        <f>TEXT(Table1[[#This Row],[Date]],"mm")</f>
        <v>04</v>
      </c>
      <c r="C1380" t="s">
        <v>22</v>
      </c>
      <c r="D1380" t="s">
        <v>20</v>
      </c>
      <c r="E1380">
        <v>34.86</v>
      </c>
      <c r="F1380">
        <v>7.71</v>
      </c>
      <c r="G1380">
        <v>0.28999999999999998</v>
      </c>
      <c r="H1380">
        <v>31.54</v>
      </c>
      <c r="I1380">
        <v>30.92</v>
      </c>
      <c r="J1380">
        <v>0.62</v>
      </c>
      <c r="K1380">
        <v>98.03</v>
      </c>
      <c r="L1380">
        <v>96.38</v>
      </c>
      <c r="M1380">
        <v>91.94</v>
      </c>
      <c r="N1380">
        <v>86.87</v>
      </c>
      <c r="O1380">
        <v>35.61</v>
      </c>
      <c r="P1380">
        <v>2985.74</v>
      </c>
      <c r="Q1380" s="42">
        <f>Table1[[#This Row],[Steam_Consumed_t]]/Table1[[#This Row],[Production_t]]</f>
        <v>1.1290424857324033</v>
      </c>
      <c r="R1380" s="37">
        <f>Table1[[#This Row],[Power_Consumed_kWh]]/Table1[[#This Row],[Production_t]]</f>
        <v>94.665187064045654</v>
      </c>
      <c r="S1380" t="str">
        <f>IF(Table1[[#This Row],[Quality_pct]]&lt;96,"Below Spec","Ok")</f>
        <v>Ok</v>
      </c>
      <c r="T1380" t="str">
        <f>IF(Table1[Steam_Consumed_t]&gt;$O$4383,"ABNORMAL","NORMAL")</f>
        <v>NORMAL</v>
      </c>
      <c r="U1380" t="str">
        <f>IF(Table1[Power_Consumed_kWh]&gt;$P$4383,"ABNORMAL","NORMAL")</f>
        <v>NORMAL</v>
      </c>
      <c r="V1380">
        <f>(Table1[[#This Row],[Target_Production_t]]/8)*Table1[[#This Row],[Downtime_hr]]</f>
        <v>1.2636749999999999</v>
      </c>
    </row>
    <row r="1381" spans="1:22" x14ac:dyDescent="0.25">
      <c r="A1381" s="1">
        <v>45772</v>
      </c>
      <c r="B1381" s="1" t="str">
        <f>TEXT(Table1[[#This Row],[Date]],"mm")</f>
        <v>04</v>
      </c>
      <c r="C1381" t="s">
        <v>22</v>
      </c>
      <c r="D1381" t="s">
        <v>19</v>
      </c>
      <c r="E1381">
        <v>35.96</v>
      </c>
      <c r="F1381">
        <v>7.76</v>
      </c>
      <c r="G1381">
        <v>0.24</v>
      </c>
      <c r="H1381">
        <v>33.33</v>
      </c>
      <c r="I1381">
        <v>32.07</v>
      </c>
      <c r="J1381">
        <v>1.26</v>
      </c>
      <c r="K1381">
        <v>96.22</v>
      </c>
      <c r="L1381">
        <v>97</v>
      </c>
      <c r="M1381">
        <v>96.4</v>
      </c>
      <c r="N1381">
        <v>89.97</v>
      </c>
      <c r="O1381">
        <v>38.32</v>
      </c>
      <c r="P1381">
        <v>3301.58</v>
      </c>
      <c r="Q1381" s="42">
        <f>Table1[[#This Row],[Steam_Consumed_t]]/Table1[[#This Row],[Production_t]]</f>
        <v>1.1497149714971497</v>
      </c>
      <c r="R1381" s="37">
        <f>Table1[[#This Row],[Power_Consumed_kWh]]/Table1[[#This Row],[Production_t]]</f>
        <v>99.057305730573063</v>
      </c>
      <c r="S1381" t="str">
        <f>IF(Table1[[#This Row],[Quality_pct]]&lt;96,"Below Spec","Ok")</f>
        <v>Ok</v>
      </c>
      <c r="T1381" t="str">
        <f>IF(Table1[Steam_Consumed_t]&gt;$O$4383,"ABNORMAL","NORMAL")</f>
        <v>NORMAL</v>
      </c>
      <c r="U1381" t="str">
        <f>IF(Table1[Power_Consumed_kWh]&gt;$P$4383,"ABNORMAL","NORMAL")</f>
        <v>NORMAL</v>
      </c>
      <c r="V1381">
        <f>(Table1[[#This Row],[Target_Production_t]]/8)*Table1[[#This Row],[Downtime_hr]]</f>
        <v>1.0788</v>
      </c>
    </row>
    <row r="1382" spans="1:22" x14ac:dyDescent="0.25">
      <c r="A1382" s="1">
        <v>45773</v>
      </c>
      <c r="B1382" s="1" t="str">
        <f>TEXT(Table1[[#This Row],[Date]],"mm")</f>
        <v>04</v>
      </c>
      <c r="C1382" t="s">
        <v>22</v>
      </c>
      <c r="D1382" t="s">
        <v>20</v>
      </c>
      <c r="E1382">
        <v>35.14</v>
      </c>
      <c r="F1382">
        <v>7.22</v>
      </c>
      <c r="G1382">
        <v>0.78</v>
      </c>
      <c r="H1382">
        <v>29.85</v>
      </c>
      <c r="I1382">
        <v>29.09</v>
      </c>
      <c r="J1382">
        <v>0.76</v>
      </c>
      <c r="K1382">
        <v>97.46</v>
      </c>
      <c r="L1382">
        <v>90.25</v>
      </c>
      <c r="M1382">
        <v>95.33</v>
      </c>
      <c r="N1382">
        <v>83.85</v>
      </c>
      <c r="O1382">
        <v>32.86</v>
      </c>
      <c r="P1382">
        <v>2818.33</v>
      </c>
      <c r="Q1382" s="42">
        <f>Table1[[#This Row],[Steam_Consumed_t]]/Table1[[#This Row],[Production_t]]</f>
        <v>1.1008375209380235</v>
      </c>
      <c r="R1382" s="37">
        <f>Table1[[#This Row],[Power_Consumed_kWh]]/Table1[[#This Row],[Production_t]]</f>
        <v>94.416415410385255</v>
      </c>
      <c r="S1382" t="str">
        <f>IF(Table1[[#This Row],[Quality_pct]]&lt;96,"Below Spec","Ok")</f>
        <v>Ok</v>
      </c>
      <c r="T1382" t="str">
        <f>IF(Table1[Steam_Consumed_t]&gt;$O$4383,"ABNORMAL","NORMAL")</f>
        <v>NORMAL</v>
      </c>
      <c r="U1382" t="str">
        <f>IF(Table1[Power_Consumed_kWh]&gt;$P$4383,"ABNORMAL","NORMAL")</f>
        <v>NORMAL</v>
      </c>
      <c r="V1382">
        <f>(Table1[[#This Row],[Target_Production_t]]/8)*Table1[[#This Row],[Downtime_hr]]</f>
        <v>3.4261500000000003</v>
      </c>
    </row>
    <row r="1383" spans="1:22" x14ac:dyDescent="0.25">
      <c r="A1383" s="1">
        <v>45773</v>
      </c>
      <c r="B1383" s="1" t="str">
        <f>TEXT(Table1[[#This Row],[Date]],"mm")</f>
        <v>04</v>
      </c>
      <c r="C1383" t="s">
        <v>21</v>
      </c>
      <c r="D1383" t="s">
        <v>20</v>
      </c>
      <c r="E1383">
        <v>37.090000000000003</v>
      </c>
      <c r="F1383">
        <v>7.28</v>
      </c>
      <c r="G1383">
        <v>0.72</v>
      </c>
      <c r="H1383">
        <v>32.53</v>
      </c>
      <c r="I1383">
        <v>32.14</v>
      </c>
      <c r="J1383">
        <v>0.39</v>
      </c>
      <c r="K1383">
        <v>98.8</v>
      </c>
      <c r="L1383">
        <v>91</v>
      </c>
      <c r="M1383">
        <v>93.45</v>
      </c>
      <c r="N1383">
        <v>84.02</v>
      </c>
      <c r="O1383">
        <v>46.16</v>
      </c>
      <c r="P1383">
        <v>3772.63</v>
      </c>
      <c r="Q1383" s="42">
        <f>Table1[[#This Row],[Steam_Consumed_t]]/Table1[[#This Row],[Production_t]]</f>
        <v>1.4189978481401782</v>
      </c>
      <c r="R1383" s="37">
        <f>Table1[[#This Row],[Power_Consumed_kWh]]/Table1[[#This Row],[Production_t]]</f>
        <v>115.9738702735936</v>
      </c>
      <c r="S1383" t="str">
        <f>IF(Table1[[#This Row],[Quality_pct]]&lt;96,"Below Spec","Ok")</f>
        <v>Ok</v>
      </c>
      <c r="T1383" t="str">
        <f>IF(Table1[Steam_Consumed_t]&gt;$O$4383,"ABNORMAL","NORMAL")</f>
        <v>NORMAL</v>
      </c>
      <c r="U1383" t="str">
        <f>IF(Table1[Power_Consumed_kWh]&gt;$P$4383,"ABNORMAL","NORMAL")</f>
        <v>NORMAL</v>
      </c>
      <c r="V1383">
        <f>(Table1[[#This Row],[Target_Production_t]]/8)*Table1[[#This Row],[Downtime_hr]]</f>
        <v>3.3381000000000003</v>
      </c>
    </row>
    <row r="1384" spans="1:22" x14ac:dyDescent="0.25">
      <c r="A1384" s="1">
        <v>45773</v>
      </c>
      <c r="B1384" s="1" t="str">
        <f>TEXT(Table1[[#This Row],[Date]],"mm")</f>
        <v>04</v>
      </c>
      <c r="C1384" t="s">
        <v>21</v>
      </c>
      <c r="D1384" t="s">
        <v>18</v>
      </c>
      <c r="E1384">
        <v>38.840000000000003</v>
      </c>
      <c r="F1384">
        <v>7.36</v>
      </c>
      <c r="G1384">
        <v>0.64</v>
      </c>
      <c r="H1384">
        <v>34.700000000000003</v>
      </c>
      <c r="I1384">
        <v>34.08</v>
      </c>
      <c r="J1384">
        <v>0.62</v>
      </c>
      <c r="K1384">
        <v>98.22</v>
      </c>
      <c r="L1384">
        <v>92</v>
      </c>
      <c r="M1384">
        <v>98.11</v>
      </c>
      <c r="N1384">
        <v>88.66</v>
      </c>
      <c r="O1384">
        <v>50.07</v>
      </c>
      <c r="P1384">
        <v>3967.74</v>
      </c>
      <c r="Q1384" s="42">
        <f>Table1[[#This Row],[Steam_Consumed_t]]/Table1[[#This Row],[Production_t]]</f>
        <v>1.4429394812680114</v>
      </c>
      <c r="R1384" s="37">
        <f>Table1[[#This Row],[Power_Consumed_kWh]]/Table1[[#This Row],[Production_t]]</f>
        <v>114.34409221902015</v>
      </c>
      <c r="S1384" t="str">
        <f>IF(Table1[[#This Row],[Quality_pct]]&lt;96,"Below Spec","Ok")</f>
        <v>Ok</v>
      </c>
      <c r="T1384" t="str">
        <f>IF(Table1[Steam_Consumed_t]&gt;$O$4383,"ABNORMAL","NORMAL")</f>
        <v>NORMAL</v>
      </c>
      <c r="U1384" t="str">
        <f>IF(Table1[Power_Consumed_kWh]&gt;$P$4383,"ABNORMAL","NORMAL")</f>
        <v>NORMAL</v>
      </c>
      <c r="V1384">
        <f>(Table1[[#This Row],[Target_Production_t]]/8)*Table1[[#This Row],[Downtime_hr]]</f>
        <v>3.1072000000000002</v>
      </c>
    </row>
    <row r="1385" spans="1:22" x14ac:dyDescent="0.25">
      <c r="A1385" s="1">
        <v>45773</v>
      </c>
      <c r="B1385" s="1" t="str">
        <f>TEXT(Table1[[#This Row],[Date]],"mm")</f>
        <v>04</v>
      </c>
      <c r="C1385" t="s">
        <v>17</v>
      </c>
      <c r="D1385" t="s">
        <v>18</v>
      </c>
      <c r="E1385">
        <v>42.93</v>
      </c>
      <c r="F1385">
        <v>7.4</v>
      </c>
      <c r="G1385">
        <v>0.6</v>
      </c>
      <c r="H1385">
        <v>39.81</v>
      </c>
      <c r="I1385">
        <v>38.56</v>
      </c>
      <c r="J1385">
        <v>1.25</v>
      </c>
      <c r="K1385">
        <v>96.85</v>
      </c>
      <c r="L1385">
        <v>92.5</v>
      </c>
      <c r="M1385">
        <v>99.08</v>
      </c>
      <c r="N1385">
        <v>88.76</v>
      </c>
      <c r="O1385">
        <v>32.71</v>
      </c>
      <c r="P1385">
        <v>3111.42</v>
      </c>
      <c r="Q1385" s="42">
        <f>Table1[[#This Row],[Steam_Consumed_t]]/Table1[[#This Row],[Production_t]]</f>
        <v>0.82165285104245167</v>
      </c>
      <c r="R1385" s="37">
        <f>Table1[[#This Row],[Power_Consumed_kWh]]/Table1[[#This Row],[Production_t]]</f>
        <v>78.156744536548601</v>
      </c>
      <c r="S1385" t="str">
        <f>IF(Table1[[#This Row],[Quality_pct]]&lt;96,"Below Spec","Ok")</f>
        <v>Ok</v>
      </c>
      <c r="T1385" t="str">
        <f>IF(Table1[Steam_Consumed_t]&gt;$O$4383,"ABNORMAL","NORMAL")</f>
        <v>NORMAL</v>
      </c>
      <c r="U1385" t="str">
        <f>IF(Table1[Power_Consumed_kWh]&gt;$P$4383,"ABNORMAL","NORMAL")</f>
        <v>NORMAL</v>
      </c>
      <c r="V1385">
        <f>(Table1[[#This Row],[Target_Production_t]]/8)*Table1[[#This Row],[Downtime_hr]]</f>
        <v>3.2197499999999999</v>
      </c>
    </row>
    <row r="1386" spans="1:22" x14ac:dyDescent="0.25">
      <c r="A1386" s="1">
        <v>45773</v>
      </c>
      <c r="B1386" s="1" t="str">
        <f>TEXT(Table1[[#This Row],[Date]],"mm")</f>
        <v>04</v>
      </c>
      <c r="C1386" t="s">
        <v>22</v>
      </c>
      <c r="D1386" t="s">
        <v>19</v>
      </c>
      <c r="E1386">
        <v>36.24</v>
      </c>
      <c r="F1386">
        <v>7.4</v>
      </c>
      <c r="G1386">
        <v>0.6</v>
      </c>
      <c r="H1386">
        <v>28.66</v>
      </c>
      <c r="I1386">
        <v>27.68</v>
      </c>
      <c r="J1386">
        <v>0.98</v>
      </c>
      <c r="K1386">
        <v>96.57</v>
      </c>
      <c r="L1386">
        <v>92.5</v>
      </c>
      <c r="M1386">
        <v>100.36</v>
      </c>
      <c r="N1386">
        <v>89.65</v>
      </c>
      <c r="O1386">
        <v>31.48</v>
      </c>
      <c r="P1386">
        <v>2653.82</v>
      </c>
      <c r="Q1386" s="42">
        <f>Table1[[#This Row],[Steam_Consumed_t]]/Table1[[#This Row],[Production_t]]</f>
        <v>1.0983949755757152</v>
      </c>
      <c r="R1386" s="37">
        <f>Table1[[#This Row],[Power_Consumed_kWh]]/Table1[[#This Row],[Production_t]]</f>
        <v>92.5966503838102</v>
      </c>
      <c r="S1386" t="str">
        <f>IF(Table1[[#This Row],[Quality_pct]]&lt;96,"Below Spec","Ok")</f>
        <v>Ok</v>
      </c>
      <c r="T1386" t="str">
        <f>IF(Table1[Steam_Consumed_t]&gt;$O$4383,"ABNORMAL","NORMAL")</f>
        <v>NORMAL</v>
      </c>
      <c r="U1386" t="str">
        <f>IF(Table1[Power_Consumed_kWh]&gt;$P$4383,"ABNORMAL","NORMAL")</f>
        <v>NORMAL</v>
      </c>
      <c r="V1386">
        <f>(Table1[[#This Row],[Target_Production_t]]/8)*Table1[[#This Row],[Downtime_hr]]</f>
        <v>2.718</v>
      </c>
    </row>
    <row r="1387" spans="1:22" x14ac:dyDescent="0.25">
      <c r="A1387" s="1">
        <v>45773</v>
      </c>
      <c r="B1387" s="1" t="str">
        <f>TEXT(Table1[[#This Row],[Date]],"mm")</f>
        <v>04</v>
      </c>
      <c r="C1387" t="s">
        <v>17</v>
      </c>
      <c r="D1387" t="s">
        <v>20</v>
      </c>
      <c r="E1387">
        <v>41</v>
      </c>
      <c r="F1387">
        <v>7.43</v>
      </c>
      <c r="G1387">
        <v>0.56999999999999995</v>
      </c>
      <c r="H1387">
        <v>37.28</v>
      </c>
      <c r="I1387">
        <v>36.65</v>
      </c>
      <c r="J1387">
        <v>0.63</v>
      </c>
      <c r="K1387">
        <v>98.31</v>
      </c>
      <c r="L1387">
        <v>92.88</v>
      </c>
      <c r="M1387">
        <v>88.4</v>
      </c>
      <c r="N1387">
        <v>80.72</v>
      </c>
      <c r="O1387">
        <v>32.340000000000003</v>
      </c>
      <c r="P1387">
        <v>3067.99</v>
      </c>
      <c r="Q1387" s="42">
        <f>Table1[[#This Row],[Steam_Consumed_t]]/Table1[[#This Row],[Production_t]]</f>
        <v>0.86748927038626611</v>
      </c>
      <c r="R1387" s="37">
        <f>Table1[[#This Row],[Power_Consumed_kWh]]/Table1[[#This Row],[Production_t]]</f>
        <v>82.295869098712444</v>
      </c>
      <c r="S1387" t="str">
        <f>IF(Table1[[#This Row],[Quality_pct]]&lt;96,"Below Spec","Ok")</f>
        <v>Ok</v>
      </c>
      <c r="T1387" t="str">
        <f>IF(Table1[Steam_Consumed_t]&gt;$O$4383,"ABNORMAL","NORMAL")</f>
        <v>NORMAL</v>
      </c>
      <c r="U1387" t="str">
        <f>IF(Table1[Power_Consumed_kWh]&gt;$P$4383,"ABNORMAL","NORMAL")</f>
        <v>NORMAL</v>
      </c>
      <c r="V1387">
        <f>(Table1[[#This Row],[Target_Production_t]]/8)*Table1[[#This Row],[Downtime_hr]]</f>
        <v>2.9212499999999997</v>
      </c>
    </row>
    <row r="1388" spans="1:22" x14ac:dyDescent="0.25">
      <c r="A1388" s="1">
        <v>45773</v>
      </c>
      <c r="B1388" s="1" t="str">
        <f>TEXT(Table1[[#This Row],[Date]],"mm")</f>
        <v>04</v>
      </c>
      <c r="C1388" t="s">
        <v>21</v>
      </c>
      <c r="D1388" t="s">
        <v>19</v>
      </c>
      <c r="E1388">
        <v>38.26</v>
      </c>
      <c r="F1388">
        <v>7.51</v>
      </c>
      <c r="G1388">
        <v>0.49</v>
      </c>
      <c r="H1388">
        <v>32.880000000000003</v>
      </c>
      <c r="I1388">
        <v>32.200000000000003</v>
      </c>
      <c r="J1388">
        <v>0.68</v>
      </c>
      <c r="K1388">
        <v>97.93</v>
      </c>
      <c r="L1388">
        <v>93.88</v>
      </c>
      <c r="M1388">
        <v>95.91</v>
      </c>
      <c r="N1388">
        <v>88.18</v>
      </c>
      <c r="O1388">
        <v>46.72</v>
      </c>
      <c r="P1388">
        <v>3958.26</v>
      </c>
      <c r="Q1388" s="42">
        <f>Table1[[#This Row],[Steam_Consumed_t]]/Table1[[#This Row],[Production_t]]</f>
        <v>1.4209245742092456</v>
      </c>
      <c r="R1388" s="37">
        <f>Table1[[#This Row],[Power_Consumed_kWh]]/Table1[[#This Row],[Production_t]]</f>
        <v>120.38503649635037</v>
      </c>
      <c r="S1388" t="str">
        <f>IF(Table1[[#This Row],[Quality_pct]]&lt;96,"Below Spec","Ok")</f>
        <v>Ok</v>
      </c>
      <c r="T1388" t="str">
        <f>IF(Table1[Steam_Consumed_t]&gt;$O$4383,"ABNORMAL","NORMAL")</f>
        <v>NORMAL</v>
      </c>
      <c r="U1388" t="str">
        <f>IF(Table1[Power_Consumed_kWh]&gt;$P$4383,"ABNORMAL","NORMAL")</f>
        <v>NORMAL</v>
      </c>
      <c r="V1388">
        <f>(Table1[[#This Row],[Target_Production_t]]/8)*Table1[[#This Row],[Downtime_hr]]</f>
        <v>2.3434249999999999</v>
      </c>
    </row>
    <row r="1389" spans="1:22" x14ac:dyDescent="0.25">
      <c r="A1389" s="1">
        <v>45773</v>
      </c>
      <c r="B1389" s="1" t="str">
        <f>TEXT(Table1[[#This Row],[Date]],"mm")</f>
        <v>04</v>
      </c>
      <c r="C1389" t="s">
        <v>17</v>
      </c>
      <c r="D1389" t="s">
        <v>19</v>
      </c>
      <c r="E1389">
        <v>42.28</v>
      </c>
      <c r="F1389">
        <v>7.54</v>
      </c>
      <c r="G1389">
        <v>0.46</v>
      </c>
      <c r="H1389">
        <v>36.19</v>
      </c>
      <c r="I1389">
        <v>35.72</v>
      </c>
      <c r="J1389">
        <v>0.47</v>
      </c>
      <c r="K1389">
        <v>98.7</v>
      </c>
      <c r="L1389">
        <v>94.25</v>
      </c>
      <c r="M1389">
        <v>100.17</v>
      </c>
      <c r="N1389">
        <v>93.18</v>
      </c>
      <c r="O1389">
        <v>31.97</v>
      </c>
      <c r="P1389">
        <v>3036.33</v>
      </c>
      <c r="Q1389" s="42">
        <f>Table1[[#This Row],[Steam_Consumed_t]]/Table1[[#This Row],[Production_t]]</f>
        <v>0.88339320254213871</v>
      </c>
      <c r="R1389" s="37">
        <f>Table1[[#This Row],[Power_Consumed_kWh]]/Table1[[#This Row],[Production_t]]</f>
        <v>83.899696048632222</v>
      </c>
      <c r="S1389" t="str">
        <f>IF(Table1[[#This Row],[Quality_pct]]&lt;96,"Below Spec","Ok")</f>
        <v>Ok</v>
      </c>
      <c r="T1389" t="str">
        <f>IF(Table1[Steam_Consumed_t]&gt;$O$4383,"ABNORMAL","NORMAL")</f>
        <v>NORMAL</v>
      </c>
      <c r="U1389" t="str">
        <f>IF(Table1[Power_Consumed_kWh]&gt;$P$4383,"ABNORMAL","NORMAL")</f>
        <v>NORMAL</v>
      </c>
      <c r="V1389">
        <f>(Table1[[#This Row],[Target_Production_t]]/8)*Table1[[#This Row],[Downtime_hr]]</f>
        <v>2.4311000000000003</v>
      </c>
    </row>
    <row r="1390" spans="1:22" x14ac:dyDescent="0.25">
      <c r="A1390" s="1">
        <v>45773</v>
      </c>
      <c r="B1390" s="1" t="str">
        <f>TEXT(Table1[[#This Row],[Date]],"mm")</f>
        <v>04</v>
      </c>
      <c r="C1390" t="s">
        <v>23</v>
      </c>
      <c r="D1390" t="s">
        <v>20</v>
      </c>
      <c r="E1390">
        <v>42.95</v>
      </c>
      <c r="F1390">
        <v>7.63</v>
      </c>
      <c r="G1390">
        <v>0.37</v>
      </c>
      <c r="H1390">
        <v>38.979999999999997</v>
      </c>
      <c r="I1390">
        <v>38.119999999999997</v>
      </c>
      <c r="J1390">
        <v>0.86</v>
      </c>
      <c r="K1390">
        <v>97.8</v>
      </c>
      <c r="L1390">
        <v>95.38</v>
      </c>
      <c r="M1390">
        <v>99.38</v>
      </c>
      <c r="N1390">
        <v>92.7</v>
      </c>
      <c r="O1390">
        <v>4</v>
      </c>
      <c r="P1390">
        <v>1549.75</v>
      </c>
      <c r="Q1390" s="42">
        <f>Table1[[#This Row],[Steam_Consumed_t]]/Table1[[#This Row],[Production_t]]</f>
        <v>0.10261672652642381</v>
      </c>
      <c r="R1390" s="37">
        <f>Table1[[#This Row],[Power_Consumed_kWh]]/Table1[[#This Row],[Production_t]]</f>
        <v>39.757567983581325</v>
      </c>
      <c r="S1390" t="str">
        <f>IF(Table1[[#This Row],[Quality_pct]]&lt;96,"Below Spec","Ok")</f>
        <v>Ok</v>
      </c>
      <c r="T1390" t="str">
        <f>IF(Table1[Steam_Consumed_t]&gt;$O$4383,"ABNORMAL","NORMAL")</f>
        <v>NORMAL</v>
      </c>
      <c r="U1390" t="str">
        <f>IF(Table1[Power_Consumed_kWh]&gt;$P$4383,"ABNORMAL","NORMAL")</f>
        <v>NORMAL</v>
      </c>
      <c r="V1390">
        <f>(Table1[[#This Row],[Target_Production_t]]/8)*Table1[[#This Row],[Downtime_hr]]</f>
        <v>1.9864375000000001</v>
      </c>
    </row>
    <row r="1391" spans="1:22" x14ac:dyDescent="0.25">
      <c r="A1391" s="1">
        <v>45773</v>
      </c>
      <c r="B1391" s="1" t="str">
        <f>TEXT(Table1[[#This Row],[Date]],"mm")</f>
        <v>04</v>
      </c>
      <c r="C1391" t="s">
        <v>22</v>
      </c>
      <c r="D1391" t="s">
        <v>18</v>
      </c>
      <c r="E1391">
        <v>36.79</v>
      </c>
      <c r="F1391">
        <v>7.66</v>
      </c>
      <c r="G1391">
        <v>0.34</v>
      </c>
      <c r="H1391">
        <v>32.43</v>
      </c>
      <c r="I1391">
        <v>31.19</v>
      </c>
      <c r="J1391">
        <v>1.24</v>
      </c>
      <c r="K1391">
        <v>96.17</v>
      </c>
      <c r="L1391">
        <v>95.75</v>
      </c>
      <c r="M1391">
        <v>100.27</v>
      </c>
      <c r="N1391">
        <v>92.33</v>
      </c>
      <c r="O1391">
        <v>35.46</v>
      </c>
      <c r="P1391">
        <v>3011.79</v>
      </c>
      <c r="Q1391" s="42">
        <f>Table1[[#This Row],[Steam_Consumed_t]]/Table1[[#This Row],[Production_t]]</f>
        <v>1.093432007400555</v>
      </c>
      <c r="R1391" s="37">
        <f>Table1[[#This Row],[Power_Consumed_kWh]]/Table1[[#This Row],[Production_t]]</f>
        <v>92.870490286771513</v>
      </c>
      <c r="S1391" t="str">
        <f>IF(Table1[[#This Row],[Quality_pct]]&lt;96,"Below Spec","Ok")</f>
        <v>Ok</v>
      </c>
      <c r="T1391" t="str">
        <f>IF(Table1[Steam_Consumed_t]&gt;$O$4383,"ABNORMAL","NORMAL")</f>
        <v>NORMAL</v>
      </c>
      <c r="U1391" t="str">
        <f>IF(Table1[Power_Consumed_kWh]&gt;$P$4383,"ABNORMAL","NORMAL")</f>
        <v>NORMAL</v>
      </c>
      <c r="V1391">
        <f>(Table1[[#This Row],[Target_Production_t]]/8)*Table1[[#This Row],[Downtime_hr]]</f>
        <v>1.5635750000000002</v>
      </c>
    </row>
    <row r="1392" spans="1:22" x14ac:dyDescent="0.25">
      <c r="A1392" s="1">
        <v>45773</v>
      </c>
      <c r="B1392" s="1" t="str">
        <f>TEXT(Table1[[#This Row],[Date]],"mm")</f>
        <v>04</v>
      </c>
      <c r="C1392" t="s">
        <v>23</v>
      </c>
      <c r="D1392" t="s">
        <v>18</v>
      </c>
      <c r="E1392">
        <v>44.97</v>
      </c>
      <c r="F1392">
        <v>7.66</v>
      </c>
      <c r="G1392">
        <v>0.34</v>
      </c>
      <c r="H1392">
        <v>41.21</v>
      </c>
      <c r="I1392">
        <v>40.67</v>
      </c>
      <c r="J1392">
        <v>0.54</v>
      </c>
      <c r="K1392">
        <v>98.69</v>
      </c>
      <c r="L1392">
        <v>95.75</v>
      </c>
      <c r="M1392">
        <v>96.36</v>
      </c>
      <c r="N1392">
        <v>91.06</v>
      </c>
      <c r="O1392">
        <v>5.4</v>
      </c>
      <c r="P1392">
        <v>1667.64</v>
      </c>
      <c r="Q1392" s="42">
        <f>Table1[[#This Row],[Steam_Consumed_t]]/Table1[[#This Row],[Production_t]]</f>
        <v>0.13103615627274934</v>
      </c>
      <c r="R1392" s="37">
        <f>Table1[[#This Row],[Power_Consumed_kWh]]/Table1[[#This Row],[Production_t]]</f>
        <v>40.466876971608833</v>
      </c>
      <c r="S1392" t="str">
        <f>IF(Table1[[#This Row],[Quality_pct]]&lt;96,"Below Spec","Ok")</f>
        <v>Ok</v>
      </c>
      <c r="T1392" t="str">
        <f>IF(Table1[Steam_Consumed_t]&gt;$O$4383,"ABNORMAL","NORMAL")</f>
        <v>NORMAL</v>
      </c>
      <c r="U1392" t="str">
        <f>IF(Table1[Power_Consumed_kWh]&gt;$P$4383,"ABNORMAL","NORMAL")</f>
        <v>NORMAL</v>
      </c>
      <c r="V1392">
        <f>(Table1[[#This Row],[Target_Production_t]]/8)*Table1[[#This Row],[Downtime_hr]]</f>
        <v>1.9112250000000002</v>
      </c>
    </row>
    <row r="1393" spans="1:22" x14ac:dyDescent="0.25">
      <c r="A1393" s="1">
        <v>45773</v>
      </c>
      <c r="B1393" s="1" t="str">
        <f>TEXT(Table1[[#This Row],[Date]],"mm")</f>
        <v>04</v>
      </c>
      <c r="C1393" t="s">
        <v>23</v>
      </c>
      <c r="D1393" t="s">
        <v>19</v>
      </c>
      <c r="E1393">
        <v>44.3</v>
      </c>
      <c r="F1393">
        <v>7.95</v>
      </c>
      <c r="G1393">
        <v>0.05</v>
      </c>
      <c r="H1393">
        <v>43.1</v>
      </c>
      <c r="I1393">
        <v>42.69</v>
      </c>
      <c r="J1393">
        <v>0.41</v>
      </c>
      <c r="K1393">
        <v>99.06</v>
      </c>
      <c r="L1393">
        <v>99.38</v>
      </c>
      <c r="M1393">
        <v>90.07</v>
      </c>
      <c r="N1393">
        <v>88.67</v>
      </c>
      <c r="O1393">
        <v>3.56</v>
      </c>
      <c r="P1393">
        <v>1843.86</v>
      </c>
      <c r="Q1393" s="42">
        <f>Table1[[#This Row],[Steam_Consumed_t]]/Table1[[#This Row],[Production_t]]</f>
        <v>8.259860788863109E-2</v>
      </c>
      <c r="R1393" s="37">
        <f>Table1[[#This Row],[Power_Consumed_kWh]]/Table1[[#This Row],[Production_t]]</f>
        <v>42.780974477958232</v>
      </c>
      <c r="S1393" t="str">
        <f>IF(Table1[[#This Row],[Quality_pct]]&lt;96,"Below Spec","Ok")</f>
        <v>Ok</v>
      </c>
      <c r="T1393" t="str">
        <f>IF(Table1[Steam_Consumed_t]&gt;$O$4383,"ABNORMAL","NORMAL")</f>
        <v>NORMAL</v>
      </c>
      <c r="U1393" t="str">
        <f>IF(Table1[Power_Consumed_kWh]&gt;$P$4383,"ABNORMAL","NORMAL")</f>
        <v>NORMAL</v>
      </c>
      <c r="V1393">
        <f>(Table1[[#This Row],[Target_Production_t]]/8)*Table1[[#This Row],[Downtime_hr]]</f>
        <v>0.27687499999999998</v>
      </c>
    </row>
    <row r="1394" spans="1:22" x14ac:dyDescent="0.25">
      <c r="A1394" s="1">
        <v>45774</v>
      </c>
      <c r="B1394" s="1" t="str">
        <f>TEXT(Table1[[#This Row],[Date]],"mm")</f>
        <v>04</v>
      </c>
      <c r="C1394" t="s">
        <v>17</v>
      </c>
      <c r="D1394" t="s">
        <v>18</v>
      </c>
      <c r="E1394">
        <v>41.61</v>
      </c>
      <c r="F1394">
        <v>7.24</v>
      </c>
      <c r="G1394">
        <v>0.76</v>
      </c>
      <c r="H1394">
        <v>36.1</v>
      </c>
      <c r="I1394">
        <v>35.46</v>
      </c>
      <c r="J1394">
        <v>0.64</v>
      </c>
      <c r="K1394">
        <v>98.22</v>
      </c>
      <c r="L1394">
        <v>90.5</v>
      </c>
      <c r="M1394">
        <v>90.08</v>
      </c>
      <c r="N1394">
        <v>80.069999999999993</v>
      </c>
      <c r="O1394">
        <v>30.58</v>
      </c>
      <c r="P1394">
        <v>3033.21</v>
      </c>
      <c r="Q1394" s="42">
        <f>Table1[[#This Row],[Steam_Consumed_t]]/Table1[[#This Row],[Production_t]]</f>
        <v>0.8470914127423822</v>
      </c>
      <c r="R1394" s="37">
        <f>Table1[[#This Row],[Power_Consumed_kWh]]/Table1[[#This Row],[Production_t]]</f>
        <v>84.022437673130185</v>
      </c>
      <c r="S1394" t="str">
        <f>IF(Table1[[#This Row],[Quality_pct]]&lt;96,"Below Spec","Ok")</f>
        <v>Ok</v>
      </c>
      <c r="T1394" t="str">
        <f>IF(Table1[Steam_Consumed_t]&gt;$O$4383,"ABNORMAL","NORMAL")</f>
        <v>NORMAL</v>
      </c>
      <c r="U1394" t="str">
        <f>IF(Table1[Power_Consumed_kWh]&gt;$P$4383,"ABNORMAL","NORMAL")</f>
        <v>NORMAL</v>
      </c>
      <c r="V1394">
        <f>(Table1[[#This Row],[Target_Production_t]]/8)*Table1[[#This Row],[Downtime_hr]]</f>
        <v>3.95295</v>
      </c>
    </row>
    <row r="1395" spans="1:22" x14ac:dyDescent="0.25">
      <c r="A1395" s="1">
        <v>45774</v>
      </c>
      <c r="B1395" s="1" t="str">
        <f>TEXT(Table1[[#This Row],[Date]],"mm")</f>
        <v>04</v>
      </c>
      <c r="C1395" t="s">
        <v>23</v>
      </c>
      <c r="D1395" t="s">
        <v>19</v>
      </c>
      <c r="E1395">
        <v>42.94</v>
      </c>
      <c r="F1395">
        <v>7.42</v>
      </c>
      <c r="G1395">
        <v>0.57999999999999996</v>
      </c>
      <c r="H1395">
        <v>37.68</v>
      </c>
      <c r="I1395">
        <v>37.17</v>
      </c>
      <c r="J1395">
        <v>0.52</v>
      </c>
      <c r="K1395">
        <v>98.63</v>
      </c>
      <c r="L1395">
        <v>92.75</v>
      </c>
      <c r="M1395">
        <v>91.38</v>
      </c>
      <c r="N1395">
        <v>83.6</v>
      </c>
      <c r="O1395">
        <v>6.02</v>
      </c>
      <c r="P1395">
        <v>1603.05</v>
      </c>
      <c r="Q1395" s="42">
        <f>Table1[[#This Row],[Steam_Consumed_t]]/Table1[[#This Row],[Production_t]]</f>
        <v>0.15976645435244161</v>
      </c>
      <c r="R1395" s="37">
        <f>Table1[[#This Row],[Power_Consumed_kWh]]/Table1[[#This Row],[Production_t]]</f>
        <v>42.543789808917197</v>
      </c>
      <c r="S1395" t="str">
        <f>IF(Table1[[#This Row],[Quality_pct]]&lt;96,"Below Spec","Ok")</f>
        <v>Ok</v>
      </c>
      <c r="T1395" t="str">
        <f>IF(Table1[Steam_Consumed_t]&gt;$O$4383,"ABNORMAL","NORMAL")</f>
        <v>NORMAL</v>
      </c>
      <c r="U1395" t="str">
        <f>IF(Table1[Power_Consumed_kWh]&gt;$P$4383,"ABNORMAL","NORMAL")</f>
        <v>NORMAL</v>
      </c>
      <c r="V1395">
        <f>(Table1[[#This Row],[Target_Production_t]]/8)*Table1[[#This Row],[Downtime_hr]]</f>
        <v>3.1131499999999996</v>
      </c>
    </row>
    <row r="1396" spans="1:22" x14ac:dyDescent="0.25">
      <c r="A1396" s="1">
        <v>45774</v>
      </c>
      <c r="B1396" s="1" t="str">
        <f>TEXT(Table1[[#This Row],[Date]],"mm")</f>
        <v>04</v>
      </c>
      <c r="C1396" t="s">
        <v>22</v>
      </c>
      <c r="D1396" t="s">
        <v>19</v>
      </c>
      <c r="E1396">
        <v>35.130000000000003</v>
      </c>
      <c r="F1396">
        <v>7.51</v>
      </c>
      <c r="G1396">
        <v>0.49</v>
      </c>
      <c r="H1396">
        <v>31.89</v>
      </c>
      <c r="I1396">
        <v>31.36</v>
      </c>
      <c r="J1396">
        <v>0.52</v>
      </c>
      <c r="K1396">
        <v>98.36</v>
      </c>
      <c r="L1396">
        <v>93.88</v>
      </c>
      <c r="M1396">
        <v>99.23</v>
      </c>
      <c r="N1396">
        <v>91.63</v>
      </c>
      <c r="O1396">
        <v>36.01</v>
      </c>
      <c r="P1396">
        <v>3129.03</v>
      </c>
      <c r="Q1396" s="42">
        <f>Table1[[#This Row],[Steam_Consumed_t]]/Table1[[#This Row],[Production_t]]</f>
        <v>1.1291941047350267</v>
      </c>
      <c r="R1396" s="37">
        <f>Table1[[#This Row],[Power_Consumed_kWh]]/Table1[[#This Row],[Production_t]]</f>
        <v>98.119473189087486</v>
      </c>
      <c r="S1396" t="str">
        <f>IF(Table1[[#This Row],[Quality_pct]]&lt;96,"Below Spec","Ok")</f>
        <v>Ok</v>
      </c>
      <c r="T1396" t="str">
        <f>IF(Table1[Steam_Consumed_t]&gt;$O$4383,"ABNORMAL","NORMAL")</f>
        <v>NORMAL</v>
      </c>
      <c r="U1396" t="str">
        <f>IF(Table1[Power_Consumed_kWh]&gt;$P$4383,"ABNORMAL","NORMAL")</f>
        <v>NORMAL</v>
      </c>
      <c r="V1396">
        <f>(Table1[[#This Row],[Target_Production_t]]/8)*Table1[[#This Row],[Downtime_hr]]</f>
        <v>2.1517124999999999</v>
      </c>
    </row>
    <row r="1397" spans="1:22" x14ac:dyDescent="0.25">
      <c r="A1397" s="1">
        <v>45774</v>
      </c>
      <c r="B1397" s="1" t="str">
        <f>TEXT(Table1[[#This Row],[Date]],"mm")</f>
        <v>04</v>
      </c>
      <c r="C1397" t="s">
        <v>23</v>
      </c>
      <c r="D1397" t="s">
        <v>20</v>
      </c>
      <c r="E1397">
        <v>41.63</v>
      </c>
      <c r="F1397">
        <v>7.63</v>
      </c>
      <c r="G1397">
        <v>0.37</v>
      </c>
      <c r="H1397">
        <v>36.5</v>
      </c>
      <c r="I1397">
        <v>35.76</v>
      </c>
      <c r="J1397">
        <v>0.74</v>
      </c>
      <c r="K1397">
        <v>97.97</v>
      </c>
      <c r="L1397">
        <v>95.38</v>
      </c>
      <c r="M1397">
        <v>91.4</v>
      </c>
      <c r="N1397">
        <v>85.4</v>
      </c>
      <c r="O1397">
        <v>7.04</v>
      </c>
      <c r="P1397">
        <v>1539.31</v>
      </c>
      <c r="Q1397" s="42">
        <f>Table1[[#This Row],[Steam_Consumed_t]]/Table1[[#This Row],[Production_t]]</f>
        <v>0.19287671232876713</v>
      </c>
      <c r="R1397" s="37">
        <f>Table1[[#This Row],[Power_Consumed_kWh]]/Table1[[#This Row],[Production_t]]</f>
        <v>42.172876712328765</v>
      </c>
      <c r="S1397" t="str">
        <f>IF(Table1[[#This Row],[Quality_pct]]&lt;96,"Below Spec","Ok")</f>
        <v>Ok</v>
      </c>
      <c r="T1397" t="str">
        <f>IF(Table1[Steam_Consumed_t]&gt;$O$4383,"ABNORMAL","NORMAL")</f>
        <v>NORMAL</v>
      </c>
      <c r="U1397" t="str">
        <f>IF(Table1[Power_Consumed_kWh]&gt;$P$4383,"ABNORMAL","NORMAL")</f>
        <v>NORMAL</v>
      </c>
      <c r="V1397">
        <f>(Table1[[#This Row],[Target_Production_t]]/8)*Table1[[#This Row],[Downtime_hr]]</f>
        <v>1.9253875</v>
      </c>
    </row>
    <row r="1398" spans="1:22" x14ac:dyDescent="0.25">
      <c r="A1398" s="1">
        <v>45774</v>
      </c>
      <c r="B1398" s="1" t="str">
        <f>TEXT(Table1[[#This Row],[Date]],"mm")</f>
        <v>04</v>
      </c>
      <c r="C1398" t="s">
        <v>22</v>
      </c>
      <c r="D1398" t="s">
        <v>20</v>
      </c>
      <c r="E1398">
        <v>34.06</v>
      </c>
      <c r="F1398">
        <v>7.66</v>
      </c>
      <c r="G1398">
        <v>0.34</v>
      </c>
      <c r="H1398">
        <v>32.270000000000003</v>
      </c>
      <c r="I1398">
        <v>31.29</v>
      </c>
      <c r="J1398">
        <v>0.97</v>
      </c>
      <c r="K1398">
        <v>96.98</v>
      </c>
      <c r="L1398">
        <v>95.75</v>
      </c>
      <c r="M1398">
        <v>95.9</v>
      </c>
      <c r="N1398">
        <v>89.06</v>
      </c>
      <c r="O1398">
        <v>36.04</v>
      </c>
      <c r="P1398">
        <v>3197.78</v>
      </c>
      <c r="Q1398" s="42">
        <f>Table1[[#This Row],[Steam_Consumed_t]]/Table1[[#This Row],[Production_t]]</f>
        <v>1.1168267740935853</v>
      </c>
      <c r="R1398" s="37">
        <f>Table1[[#This Row],[Power_Consumed_kWh]]/Table1[[#This Row],[Production_t]]</f>
        <v>99.094515029439108</v>
      </c>
      <c r="S1398" t="str">
        <f>IF(Table1[[#This Row],[Quality_pct]]&lt;96,"Below Spec","Ok")</f>
        <v>Ok</v>
      </c>
      <c r="T1398" t="str">
        <f>IF(Table1[Steam_Consumed_t]&gt;$O$4383,"ABNORMAL","NORMAL")</f>
        <v>NORMAL</v>
      </c>
      <c r="U1398" t="str">
        <f>IF(Table1[Power_Consumed_kWh]&gt;$P$4383,"ABNORMAL","NORMAL")</f>
        <v>NORMAL</v>
      </c>
      <c r="V1398">
        <f>(Table1[[#This Row],[Target_Production_t]]/8)*Table1[[#This Row],[Downtime_hr]]</f>
        <v>1.4475500000000001</v>
      </c>
    </row>
    <row r="1399" spans="1:22" x14ac:dyDescent="0.25">
      <c r="A1399" s="1">
        <v>45774</v>
      </c>
      <c r="B1399" s="1" t="str">
        <f>TEXT(Table1[[#This Row],[Date]],"mm")</f>
        <v>04</v>
      </c>
      <c r="C1399" t="s">
        <v>21</v>
      </c>
      <c r="D1399" t="s">
        <v>18</v>
      </c>
      <c r="E1399">
        <v>37.65</v>
      </c>
      <c r="F1399">
        <v>7.71</v>
      </c>
      <c r="G1399">
        <v>0.28999999999999998</v>
      </c>
      <c r="H1399">
        <v>37.07</v>
      </c>
      <c r="I1399">
        <v>36.270000000000003</v>
      </c>
      <c r="J1399">
        <v>0.8</v>
      </c>
      <c r="K1399">
        <v>97.83</v>
      </c>
      <c r="L1399">
        <v>96.38</v>
      </c>
      <c r="M1399">
        <v>95.71</v>
      </c>
      <c r="N1399">
        <v>90.24</v>
      </c>
      <c r="O1399">
        <v>54.75</v>
      </c>
      <c r="P1399">
        <v>4425.87</v>
      </c>
      <c r="Q1399" s="42">
        <f>Table1[[#This Row],[Steam_Consumed_t]]/Table1[[#This Row],[Production_t]]</f>
        <v>1.4769355273806313</v>
      </c>
      <c r="R1399" s="37">
        <f>Table1[[#This Row],[Power_Consumed_kWh]]/Table1[[#This Row],[Production_t]]</f>
        <v>119.39223091448611</v>
      </c>
      <c r="S1399" t="str">
        <f>IF(Table1[[#This Row],[Quality_pct]]&lt;96,"Below Spec","Ok")</f>
        <v>Ok</v>
      </c>
      <c r="T1399" t="str">
        <f>IF(Table1[Steam_Consumed_t]&gt;$O$4383,"ABNORMAL","NORMAL")</f>
        <v>ABNORMAL</v>
      </c>
      <c r="U1399" t="str">
        <f>IF(Table1[Power_Consumed_kWh]&gt;$P$4383,"ABNORMAL","NORMAL")</f>
        <v>ABNORMAL</v>
      </c>
      <c r="V1399">
        <f>(Table1[[#This Row],[Target_Production_t]]/8)*Table1[[#This Row],[Downtime_hr]]</f>
        <v>1.3648124999999998</v>
      </c>
    </row>
    <row r="1400" spans="1:22" x14ac:dyDescent="0.25">
      <c r="A1400" s="1">
        <v>45774</v>
      </c>
      <c r="B1400" s="1" t="str">
        <f>TEXT(Table1[[#This Row],[Date]],"mm")</f>
        <v>04</v>
      </c>
      <c r="C1400" t="s">
        <v>21</v>
      </c>
      <c r="D1400" t="s">
        <v>19</v>
      </c>
      <c r="E1400">
        <v>37.090000000000003</v>
      </c>
      <c r="F1400">
        <v>7.71</v>
      </c>
      <c r="G1400">
        <v>0.28999999999999998</v>
      </c>
      <c r="H1400">
        <v>32.19</v>
      </c>
      <c r="I1400">
        <v>30.42</v>
      </c>
      <c r="J1400">
        <v>1.77</v>
      </c>
      <c r="K1400">
        <v>94.5</v>
      </c>
      <c r="L1400">
        <v>96.38</v>
      </c>
      <c r="M1400">
        <v>93.29</v>
      </c>
      <c r="N1400">
        <v>84.97</v>
      </c>
      <c r="O1400">
        <v>46.77</v>
      </c>
      <c r="P1400">
        <v>3810.23</v>
      </c>
      <c r="Q1400" s="42">
        <f>Table1[[#This Row],[Steam_Consumed_t]]/Table1[[#This Row],[Production_t]]</f>
        <v>1.4529356943150049</v>
      </c>
      <c r="R1400" s="37">
        <f>Table1[[#This Row],[Power_Consumed_kWh]]/Table1[[#This Row],[Production_t]]</f>
        <v>118.36688412550482</v>
      </c>
      <c r="S1400" t="str">
        <f>IF(Table1[[#This Row],[Quality_pct]]&lt;96,"Below Spec","Ok")</f>
        <v>Below Spec</v>
      </c>
      <c r="T1400" t="str">
        <f>IF(Table1[Steam_Consumed_t]&gt;$O$4383,"ABNORMAL","NORMAL")</f>
        <v>NORMAL</v>
      </c>
      <c r="U1400" t="str">
        <f>IF(Table1[Power_Consumed_kWh]&gt;$P$4383,"ABNORMAL","NORMAL")</f>
        <v>NORMAL</v>
      </c>
      <c r="V1400">
        <f>(Table1[[#This Row],[Target_Production_t]]/8)*Table1[[#This Row],[Downtime_hr]]</f>
        <v>1.3445125</v>
      </c>
    </row>
    <row r="1401" spans="1:22" x14ac:dyDescent="0.25">
      <c r="A1401" s="1">
        <v>45774</v>
      </c>
      <c r="B1401" s="1" t="str">
        <f>TEXT(Table1[[#This Row],[Date]],"mm")</f>
        <v>04</v>
      </c>
      <c r="C1401" t="s">
        <v>21</v>
      </c>
      <c r="D1401" t="s">
        <v>20</v>
      </c>
      <c r="E1401">
        <v>35.96</v>
      </c>
      <c r="F1401">
        <v>7.79</v>
      </c>
      <c r="G1401">
        <v>0.21</v>
      </c>
      <c r="H1401">
        <v>35.82</v>
      </c>
      <c r="I1401">
        <v>35.090000000000003</v>
      </c>
      <c r="J1401">
        <v>0.73</v>
      </c>
      <c r="K1401">
        <v>97.95</v>
      </c>
      <c r="L1401">
        <v>97.38</v>
      </c>
      <c r="M1401">
        <v>91.09</v>
      </c>
      <c r="N1401">
        <v>86.88</v>
      </c>
      <c r="O1401">
        <v>51.81</v>
      </c>
      <c r="P1401">
        <v>4287.07</v>
      </c>
      <c r="Q1401" s="42">
        <f>Table1[[#This Row],[Steam_Consumed_t]]/Table1[[#This Row],[Production_t]]</f>
        <v>1.4463986599664993</v>
      </c>
      <c r="R1401" s="37">
        <f>Table1[[#This Row],[Power_Consumed_kWh]]/Table1[[#This Row],[Production_t]]</f>
        <v>119.68369625907313</v>
      </c>
      <c r="S1401" t="str">
        <f>IF(Table1[[#This Row],[Quality_pct]]&lt;96,"Below Spec","Ok")</f>
        <v>Ok</v>
      </c>
      <c r="T1401" t="str">
        <f>IF(Table1[Steam_Consumed_t]&gt;$O$4383,"ABNORMAL","NORMAL")</f>
        <v>ABNORMAL</v>
      </c>
      <c r="U1401" t="str">
        <f>IF(Table1[Power_Consumed_kWh]&gt;$P$4383,"ABNORMAL","NORMAL")</f>
        <v>ABNORMAL</v>
      </c>
      <c r="V1401">
        <f>(Table1[[#This Row],[Target_Production_t]]/8)*Table1[[#This Row],[Downtime_hr]]</f>
        <v>0.94394999999999996</v>
      </c>
    </row>
    <row r="1402" spans="1:22" x14ac:dyDescent="0.25">
      <c r="A1402" s="1">
        <v>45774</v>
      </c>
      <c r="B1402" s="1" t="str">
        <f>TEXT(Table1[[#This Row],[Date]],"mm")</f>
        <v>04</v>
      </c>
      <c r="C1402" t="s">
        <v>22</v>
      </c>
      <c r="D1402" t="s">
        <v>18</v>
      </c>
      <c r="E1402">
        <v>35.67</v>
      </c>
      <c r="F1402">
        <v>7.84</v>
      </c>
      <c r="G1402">
        <v>0.16</v>
      </c>
      <c r="H1402">
        <v>32</v>
      </c>
      <c r="I1402">
        <v>31.51</v>
      </c>
      <c r="J1402">
        <v>0.5</v>
      </c>
      <c r="K1402">
        <v>98.45</v>
      </c>
      <c r="L1402">
        <v>98</v>
      </c>
      <c r="M1402">
        <v>102.92</v>
      </c>
      <c r="N1402">
        <v>99.3</v>
      </c>
      <c r="O1402">
        <v>35.65</v>
      </c>
      <c r="P1402">
        <v>3062.07</v>
      </c>
      <c r="Q1402" s="42">
        <f>Table1[[#This Row],[Steam_Consumed_t]]/Table1[[#This Row],[Production_t]]</f>
        <v>1.1140625</v>
      </c>
      <c r="R1402" s="37">
        <f>Table1[[#This Row],[Power_Consumed_kWh]]/Table1[[#This Row],[Production_t]]</f>
        <v>95.689687500000005</v>
      </c>
      <c r="S1402" t="str">
        <f>IF(Table1[[#This Row],[Quality_pct]]&lt;96,"Below Spec","Ok")</f>
        <v>Ok</v>
      </c>
      <c r="T1402" t="str">
        <f>IF(Table1[Steam_Consumed_t]&gt;$O$4383,"ABNORMAL","NORMAL")</f>
        <v>NORMAL</v>
      </c>
      <c r="U1402" t="str">
        <f>IF(Table1[Power_Consumed_kWh]&gt;$P$4383,"ABNORMAL","NORMAL")</f>
        <v>NORMAL</v>
      </c>
      <c r="V1402">
        <f>(Table1[[#This Row],[Target_Production_t]]/8)*Table1[[#This Row],[Downtime_hr]]</f>
        <v>0.71340000000000003</v>
      </c>
    </row>
    <row r="1403" spans="1:22" x14ac:dyDescent="0.25">
      <c r="A1403" s="1">
        <v>45774</v>
      </c>
      <c r="B1403" s="1" t="str">
        <f>TEXT(Table1[[#This Row],[Date]],"mm")</f>
        <v>04</v>
      </c>
      <c r="C1403" t="s">
        <v>17</v>
      </c>
      <c r="D1403" t="s">
        <v>20</v>
      </c>
      <c r="E1403">
        <v>39.74</v>
      </c>
      <c r="F1403">
        <v>7.86</v>
      </c>
      <c r="G1403">
        <v>0.14000000000000001</v>
      </c>
      <c r="H1403">
        <v>39.06</v>
      </c>
      <c r="I1403">
        <v>37.93</v>
      </c>
      <c r="J1403">
        <v>1.1200000000000001</v>
      </c>
      <c r="K1403">
        <v>97.12</v>
      </c>
      <c r="L1403">
        <v>98.25</v>
      </c>
      <c r="M1403">
        <v>92.76</v>
      </c>
      <c r="N1403">
        <v>88.51</v>
      </c>
      <c r="O1403">
        <v>34.4</v>
      </c>
      <c r="P1403">
        <v>3184.74</v>
      </c>
      <c r="Q1403" s="42">
        <f>Table1[[#This Row],[Steam_Consumed_t]]/Table1[[#This Row],[Production_t]]</f>
        <v>0.88069636456733225</v>
      </c>
      <c r="R1403" s="37">
        <f>Table1[[#This Row],[Power_Consumed_kWh]]/Table1[[#This Row],[Production_t]]</f>
        <v>81.534562211981552</v>
      </c>
      <c r="S1403" t="str">
        <f>IF(Table1[[#This Row],[Quality_pct]]&lt;96,"Below Spec","Ok")</f>
        <v>Ok</v>
      </c>
      <c r="T1403" t="str">
        <f>IF(Table1[Steam_Consumed_t]&gt;$O$4383,"ABNORMAL","NORMAL")</f>
        <v>NORMAL</v>
      </c>
      <c r="U1403" t="str">
        <f>IF(Table1[Power_Consumed_kWh]&gt;$P$4383,"ABNORMAL","NORMAL")</f>
        <v>NORMAL</v>
      </c>
      <c r="V1403">
        <f>(Table1[[#This Row],[Target_Production_t]]/8)*Table1[[#This Row],[Downtime_hr]]</f>
        <v>0.69545000000000012</v>
      </c>
    </row>
    <row r="1404" spans="1:22" x14ac:dyDescent="0.25">
      <c r="A1404" s="1">
        <v>45774</v>
      </c>
      <c r="B1404" s="1" t="str">
        <f>TEXT(Table1[[#This Row],[Date]],"mm")</f>
        <v>04</v>
      </c>
      <c r="C1404" t="s">
        <v>17</v>
      </c>
      <c r="D1404" t="s">
        <v>19</v>
      </c>
      <c r="E1404">
        <v>40.99</v>
      </c>
      <c r="F1404">
        <v>7.97</v>
      </c>
      <c r="G1404">
        <v>0.03</v>
      </c>
      <c r="H1404">
        <v>35.520000000000003</v>
      </c>
      <c r="I1404">
        <v>34.74</v>
      </c>
      <c r="J1404">
        <v>0.79</v>
      </c>
      <c r="K1404">
        <v>97.79</v>
      </c>
      <c r="L1404">
        <v>99.62</v>
      </c>
      <c r="M1404">
        <v>96.15</v>
      </c>
      <c r="N1404">
        <v>93.67</v>
      </c>
      <c r="O1404">
        <v>30.44</v>
      </c>
      <c r="P1404">
        <v>2858.8</v>
      </c>
      <c r="Q1404" s="42">
        <f>Table1[[#This Row],[Steam_Consumed_t]]/Table1[[#This Row],[Production_t]]</f>
        <v>0.85698198198198194</v>
      </c>
      <c r="R1404" s="37">
        <f>Table1[[#This Row],[Power_Consumed_kWh]]/Table1[[#This Row],[Production_t]]</f>
        <v>80.484234234234236</v>
      </c>
      <c r="S1404" t="str">
        <f>IF(Table1[[#This Row],[Quality_pct]]&lt;96,"Below Spec","Ok")</f>
        <v>Ok</v>
      </c>
      <c r="T1404" t="str">
        <f>IF(Table1[Steam_Consumed_t]&gt;$O$4383,"ABNORMAL","NORMAL")</f>
        <v>NORMAL</v>
      </c>
      <c r="U1404" t="str">
        <f>IF(Table1[Power_Consumed_kWh]&gt;$P$4383,"ABNORMAL","NORMAL")</f>
        <v>NORMAL</v>
      </c>
      <c r="V1404">
        <f>(Table1[[#This Row],[Target_Production_t]]/8)*Table1[[#This Row],[Downtime_hr]]</f>
        <v>0.1537125</v>
      </c>
    </row>
    <row r="1405" spans="1:22" x14ac:dyDescent="0.25">
      <c r="A1405" s="1">
        <v>45774</v>
      </c>
      <c r="B1405" s="1" t="str">
        <f>TEXT(Table1[[#This Row],[Date]],"mm")</f>
        <v>04</v>
      </c>
      <c r="C1405" t="s">
        <v>23</v>
      </c>
      <c r="D1405" t="s">
        <v>18</v>
      </c>
      <c r="E1405">
        <v>43.59</v>
      </c>
      <c r="F1405">
        <v>7.98</v>
      </c>
      <c r="G1405">
        <v>0.02</v>
      </c>
      <c r="H1405">
        <v>43.14</v>
      </c>
      <c r="I1405">
        <v>42.61</v>
      </c>
      <c r="J1405">
        <v>0.53</v>
      </c>
      <c r="K1405">
        <v>98.78</v>
      </c>
      <c r="L1405">
        <v>99.75</v>
      </c>
      <c r="M1405">
        <v>93.7</v>
      </c>
      <c r="N1405">
        <v>92.33</v>
      </c>
      <c r="O1405">
        <v>6.81</v>
      </c>
      <c r="P1405">
        <v>1840.26</v>
      </c>
      <c r="Q1405" s="42">
        <f>Table1[[#This Row],[Steam_Consumed_t]]/Table1[[#This Row],[Production_t]]</f>
        <v>0.15785813630041723</v>
      </c>
      <c r="R1405" s="37">
        <f>Table1[[#This Row],[Power_Consumed_kWh]]/Table1[[#This Row],[Production_t]]</f>
        <v>42.657858136300419</v>
      </c>
      <c r="S1405" t="str">
        <f>IF(Table1[[#This Row],[Quality_pct]]&lt;96,"Below Spec","Ok")</f>
        <v>Ok</v>
      </c>
      <c r="T1405" t="str">
        <f>IF(Table1[Steam_Consumed_t]&gt;$O$4383,"ABNORMAL","NORMAL")</f>
        <v>NORMAL</v>
      </c>
      <c r="U1405" t="str">
        <f>IF(Table1[Power_Consumed_kWh]&gt;$P$4383,"ABNORMAL","NORMAL")</f>
        <v>NORMAL</v>
      </c>
      <c r="V1405">
        <f>(Table1[[#This Row],[Target_Production_t]]/8)*Table1[[#This Row],[Downtime_hr]]</f>
        <v>0.10897500000000002</v>
      </c>
    </row>
    <row r="1406" spans="1:22" x14ac:dyDescent="0.25">
      <c r="A1406" s="1">
        <v>45775</v>
      </c>
      <c r="B1406" s="1" t="str">
        <f>TEXT(Table1[[#This Row],[Date]],"mm")</f>
        <v>04</v>
      </c>
      <c r="C1406" t="s">
        <v>23</v>
      </c>
      <c r="D1406" t="s">
        <v>18</v>
      </c>
      <c r="E1406">
        <v>45.96</v>
      </c>
      <c r="F1406">
        <v>7.22</v>
      </c>
      <c r="G1406">
        <v>0.78</v>
      </c>
      <c r="H1406">
        <v>40.53</v>
      </c>
      <c r="I1406">
        <v>39.4</v>
      </c>
      <c r="J1406">
        <v>1.1299999999999999</v>
      </c>
      <c r="K1406">
        <v>97.21</v>
      </c>
      <c r="L1406">
        <v>90.25</v>
      </c>
      <c r="M1406">
        <v>88.62</v>
      </c>
      <c r="N1406">
        <v>77.75</v>
      </c>
      <c r="O1406">
        <v>4.41</v>
      </c>
      <c r="P1406">
        <v>1630.9</v>
      </c>
      <c r="Q1406" s="42">
        <f>Table1[[#This Row],[Steam_Consumed_t]]/Table1[[#This Row],[Production_t]]</f>
        <v>0.10880829015544041</v>
      </c>
      <c r="R1406" s="37">
        <f>Table1[[#This Row],[Power_Consumed_kWh]]/Table1[[#This Row],[Production_t]]</f>
        <v>40.239328892178634</v>
      </c>
      <c r="S1406" t="str">
        <f>IF(Table1[[#This Row],[Quality_pct]]&lt;96,"Below Spec","Ok")</f>
        <v>Ok</v>
      </c>
      <c r="T1406" t="str">
        <f>IF(Table1[Steam_Consumed_t]&gt;$O$4383,"ABNORMAL","NORMAL")</f>
        <v>NORMAL</v>
      </c>
      <c r="U1406" t="str">
        <f>IF(Table1[Power_Consumed_kWh]&gt;$P$4383,"ABNORMAL","NORMAL")</f>
        <v>NORMAL</v>
      </c>
      <c r="V1406">
        <f>(Table1[[#This Row],[Target_Production_t]]/8)*Table1[[#This Row],[Downtime_hr]]</f>
        <v>4.4811000000000005</v>
      </c>
    </row>
    <row r="1407" spans="1:22" x14ac:dyDescent="0.25">
      <c r="A1407" s="1">
        <v>45775</v>
      </c>
      <c r="B1407" s="1" t="str">
        <f>TEXT(Table1[[#This Row],[Date]],"mm")</f>
        <v>04</v>
      </c>
      <c r="C1407" t="s">
        <v>23</v>
      </c>
      <c r="D1407" t="s">
        <v>20</v>
      </c>
      <c r="E1407">
        <v>43.89</v>
      </c>
      <c r="F1407">
        <v>7.44</v>
      </c>
      <c r="G1407">
        <v>0.56000000000000005</v>
      </c>
      <c r="H1407">
        <v>38.67</v>
      </c>
      <c r="I1407">
        <v>37.93</v>
      </c>
      <c r="J1407">
        <v>0.74</v>
      </c>
      <c r="K1407">
        <v>98.09</v>
      </c>
      <c r="L1407">
        <v>93</v>
      </c>
      <c r="M1407">
        <v>87.03</v>
      </c>
      <c r="N1407">
        <v>79.39</v>
      </c>
      <c r="O1407">
        <v>6.7</v>
      </c>
      <c r="P1407">
        <v>1555.01</v>
      </c>
      <c r="Q1407" s="42">
        <f>Table1[[#This Row],[Steam_Consumed_t]]/Table1[[#This Row],[Production_t]]</f>
        <v>0.17326092578226016</v>
      </c>
      <c r="R1407" s="37">
        <f>Table1[[#This Row],[Power_Consumed_kWh]]/Table1[[#This Row],[Production_t]]</f>
        <v>40.212309283682437</v>
      </c>
      <c r="S1407" t="str">
        <f>IF(Table1[[#This Row],[Quality_pct]]&lt;96,"Below Spec","Ok")</f>
        <v>Ok</v>
      </c>
      <c r="T1407" t="str">
        <f>IF(Table1[Steam_Consumed_t]&gt;$O$4383,"ABNORMAL","NORMAL")</f>
        <v>NORMAL</v>
      </c>
      <c r="U1407" t="str">
        <f>IF(Table1[Power_Consumed_kWh]&gt;$P$4383,"ABNORMAL","NORMAL")</f>
        <v>NORMAL</v>
      </c>
      <c r="V1407">
        <f>(Table1[[#This Row],[Target_Production_t]]/8)*Table1[[#This Row],[Downtime_hr]]</f>
        <v>3.0723000000000003</v>
      </c>
    </row>
    <row r="1408" spans="1:22" x14ac:dyDescent="0.25">
      <c r="A1408" s="1">
        <v>45775</v>
      </c>
      <c r="B1408" s="1" t="str">
        <f>TEXT(Table1[[#This Row],[Date]],"mm")</f>
        <v>04</v>
      </c>
      <c r="C1408" t="s">
        <v>21</v>
      </c>
      <c r="D1408" t="s">
        <v>18</v>
      </c>
      <c r="E1408">
        <v>39.69</v>
      </c>
      <c r="F1408">
        <v>7.48</v>
      </c>
      <c r="G1408">
        <v>0.52</v>
      </c>
      <c r="H1408">
        <v>33.909999999999997</v>
      </c>
      <c r="I1408">
        <v>33.619999999999997</v>
      </c>
      <c r="J1408">
        <v>0.28000000000000003</v>
      </c>
      <c r="K1408">
        <v>99.16</v>
      </c>
      <c r="L1408">
        <v>93.5</v>
      </c>
      <c r="M1408">
        <v>93.84</v>
      </c>
      <c r="N1408">
        <v>87</v>
      </c>
      <c r="O1408">
        <v>48.45</v>
      </c>
      <c r="P1408">
        <v>4013.67</v>
      </c>
      <c r="Q1408" s="42">
        <f>Table1[[#This Row],[Steam_Consumed_t]]/Table1[[#This Row],[Production_t]]</f>
        <v>1.4287820701857861</v>
      </c>
      <c r="R1408" s="37">
        <f>Table1[[#This Row],[Power_Consumed_kWh]]/Table1[[#This Row],[Production_t]]</f>
        <v>118.36242996166324</v>
      </c>
      <c r="S1408" t="str">
        <f>IF(Table1[[#This Row],[Quality_pct]]&lt;96,"Below Spec","Ok")</f>
        <v>Ok</v>
      </c>
      <c r="T1408" t="str">
        <f>IF(Table1[Steam_Consumed_t]&gt;$O$4383,"ABNORMAL","NORMAL")</f>
        <v>NORMAL</v>
      </c>
      <c r="U1408" t="str">
        <f>IF(Table1[Power_Consumed_kWh]&gt;$P$4383,"ABNORMAL","NORMAL")</f>
        <v>NORMAL</v>
      </c>
      <c r="V1408">
        <f>(Table1[[#This Row],[Target_Production_t]]/8)*Table1[[#This Row],[Downtime_hr]]</f>
        <v>2.57985</v>
      </c>
    </row>
    <row r="1409" spans="1:22" x14ac:dyDescent="0.25">
      <c r="A1409" s="1">
        <v>45775</v>
      </c>
      <c r="B1409" s="1" t="str">
        <f>TEXT(Table1[[#This Row],[Date]],"mm")</f>
        <v>04</v>
      </c>
      <c r="C1409" t="s">
        <v>17</v>
      </c>
      <c r="D1409" t="s">
        <v>19</v>
      </c>
      <c r="E1409">
        <v>43.21</v>
      </c>
      <c r="F1409">
        <v>7.65</v>
      </c>
      <c r="G1409">
        <v>0.35</v>
      </c>
      <c r="H1409">
        <v>39.880000000000003</v>
      </c>
      <c r="I1409">
        <v>38.57</v>
      </c>
      <c r="J1409">
        <v>1.31</v>
      </c>
      <c r="K1409">
        <v>96.71</v>
      </c>
      <c r="L1409">
        <v>95.62</v>
      </c>
      <c r="M1409">
        <v>97.21</v>
      </c>
      <c r="N1409">
        <v>89.9</v>
      </c>
      <c r="O1409">
        <v>31.66</v>
      </c>
      <c r="P1409">
        <v>3392.37</v>
      </c>
      <c r="Q1409" s="42">
        <f>Table1[[#This Row],[Steam_Consumed_t]]/Table1[[#This Row],[Production_t]]</f>
        <v>0.7938816449348044</v>
      </c>
      <c r="R1409" s="37">
        <f>Table1[[#This Row],[Power_Consumed_kWh]]/Table1[[#This Row],[Production_t]]</f>
        <v>85.064443329989956</v>
      </c>
      <c r="S1409" t="str">
        <f>IF(Table1[[#This Row],[Quality_pct]]&lt;96,"Below Spec","Ok")</f>
        <v>Ok</v>
      </c>
      <c r="T1409" t="str">
        <f>IF(Table1[Steam_Consumed_t]&gt;$O$4383,"ABNORMAL","NORMAL")</f>
        <v>NORMAL</v>
      </c>
      <c r="U1409" t="str">
        <f>IF(Table1[Power_Consumed_kWh]&gt;$P$4383,"ABNORMAL","NORMAL")</f>
        <v>NORMAL</v>
      </c>
      <c r="V1409">
        <f>(Table1[[#This Row],[Target_Production_t]]/8)*Table1[[#This Row],[Downtime_hr]]</f>
        <v>1.8904375</v>
      </c>
    </row>
    <row r="1410" spans="1:22" x14ac:dyDescent="0.25">
      <c r="A1410" s="1">
        <v>45775</v>
      </c>
      <c r="B1410" s="1" t="str">
        <f>TEXT(Table1[[#This Row],[Date]],"mm")</f>
        <v>04</v>
      </c>
      <c r="C1410" t="s">
        <v>22</v>
      </c>
      <c r="D1410" t="s">
        <v>19</v>
      </c>
      <c r="E1410">
        <v>37.04</v>
      </c>
      <c r="F1410">
        <v>7.67</v>
      </c>
      <c r="G1410">
        <v>0.33</v>
      </c>
      <c r="H1410">
        <v>32.450000000000003</v>
      </c>
      <c r="I1410">
        <v>31.67</v>
      </c>
      <c r="J1410">
        <v>0.78</v>
      </c>
      <c r="K1410">
        <v>97.59</v>
      </c>
      <c r="L1410">
        <v>95.88</v>
      </c>
      <c r="M1410">
        <v>97.77</v>
      </c>
      <c r="N1410">
        <v>91.48</v>
      </c>
      <c r="O1410">
        <v>35.56</v>
      </c>
      <c r="P1410">
        <v>3181.2</v>
      </c>
      <c r="Q1410" s="42">
        <f>Table1[[#This Row],[Steam_Consumed_t]]/Table1[[#This Row],[Production_t]]</f>
        <v>1.095839753466872</v>
      </c>
      <c r="R1410" s="37">
        <f>Table1[[#This Row],[Power_Consumed_kWh]]/Table1[[#This Row],[Production_t]]</f>
        <v>98.033898305084733</v>
      </c>
      <c r="S1410" t="str">
        <f>IF(Table1[[#This Row],[Quality_pct]]&lt;96,"Below Spec","Ok")</f>
        <v>Ok</v>
      </c>
      <c r="T1410" t="str">
        <f>IF(Table1[Steam_Consumed_t]&gt;$O$4383,"ABNORMAL","NORMAL")</f>
        <v>NORMAL</v>
      </c>
      <c r="U1410" t="str">
        <f>IF(Table1[Power_Consumed_kWh]&gt;$P$4383,"ABNORMAL","NORMAL")</f>
        <v>NORMAL</v>
      </c>
      <c r="V1410">
        <f>(Table1[[#This Row],[Target_Production_t]]/8)*Table1[[#This Row],[Downtime_hr]]</f>
        <v>1.5279</v>
      </c>
    </row>
    <row r="1411" spans="1:22" x14ac:dyDescent="0.25">
      <c r="A1411" s="1">
        <v>45775</v>
      </c>
      <c r="B1411" s="1" t="str">
        <f>TEXT(Table1[[#This Row],[Date]],"mm")</f>
        <v>04</v>
      </c>
      <c r="C1411" t="s">
        <v>17</v>
      </c>
      <c r="D1411" t="s">
        <v>20</v>
      </c>
      <c r="E1411">
        <v>41.9</v>
      </c>
      <c r="F1411">
        <v>7.68</v>
      </c>
      <c r="G1411">
        <v>0.32</v>
      </c>
      <c r="H1411">
        <v>41.6</v>
      </c>
      <c r="I1411">
        <v>40.76</v>
      </c>
      <c r="J1411">
        <v>0.84</v>
      </c>
      <c r="K1411">
        <v>97.97</v>
      </c>
      <c r="L1411">
        <v>96</v>
      </c>
      <c r="M1411">
        <v>92.56</v>
      </c>
      <c r="N1411">
        <v>87.06</v>
      </c>
      <c r="O1411">
        <v>35.700000000000003</v>
      </c>
      <c r="P1411">
        <v>3517.1</v>
      </c>
      <c r="Q1411" s="42">
        <f>Table1[[#This Row],[Steam_Consumed_t]]/Table1[[#This Row],[Production_t]]</f>
        <v>0.85817307692307698</v>
      </c>
      <c r="R1411" s="37">
        <f>Table1[[#This Row],[Power_Consumed_kWh]]/Table1[[#This Row],[Production_t]]</f>
        <v>84.545673076923066</v>
      </c>
      <c r="S1411" t="str">
        <f>IF(Table1[[#This Row],[Quality_pct]]&lt;96,"Below Spec","Ok")</f>
        <v>Ok</v>
      </c>
      <c r="T1411" t="str">
        <f>IF(Table1[Steam_Consumed_t]&gt;$O$4383,"ABNORMAL","NORMAL")</f>
        <v>NORMAL</v>
      </c>
      <c r="U1411" t="str">
        <f>IF(Table1[Power_Consumed_kWh]&gt;$P$4383,"ABNORMAL","NORMAL")</f>
        <v>NORMAL</v>
      </c>
      <c r="V1411">
        <f>(Table1[[#This Row],[Target_Production_t]]/8)*Table1[[#This Row],[Downtime_hr]]</f>
        <v>1.6759999999999999</v>
      </c>
    </row>
    <row r="1412" spans="1:22" x14ac:dyDescent="0.25">
      <c r="A1412" s="1">
        <v>45775</v>
      </c>
      <c r="B1412" s="1" t="str">
        <f>TEXT(Table1[[#This Row],[Date]],"mm")</f>
        <v>04</v>
      </c>
      <c r="C1412" t="s">
        <v>22</v>
      </c>
      <c r="D1412" t="s">
        <v>20</v>
      </c>
      <c r="E1412">
        <v>35.909999999999997</v>
      </c>
      <c r="F1412">
        <v>7.74</v>
      </c>
      <c r="G1412">
        <v>0.26</v>
      </c>
      <c r="H1412">
        <v>34.380000000000003</v>
      </c>
      <c r="I1412">
        <v>33.5</v>
      </c>
      <c r="J1412">
        <v>0.88</v>
      </c>
      <c r="K1412">
        <v>97.43</v>
      </c>
      <c r="L1412">
        <v>96.75</v>
      </c>
      <c r="M1412">
        <v>92.32</v>
      </c>
      <c r="N1412">
        <v>87.02</v>
      </c>
      <c r="O1412">
        <v>36.479999999999997</v>
      </c>
      <c r="P1412">
        <v>3332.16</v>
      </c>
      <c r="Q1412" s="42">
        <f>Table1[[#This Row],[Steam_Consumed_t]]/Table1[[#This Row],[Production_t]]</f>
        <v>1.0610820244328096</v>
      </c>
      <c r="R1412" s="37">
        <f>Table1[[#This Row],[Power_Consumed_kWh]]/Table1[[#This Row],[Production_t]]</f>
        <v>96.921465968586375</v>
      </c>
      <c r="S1412" t="str">
        <f>IF(Table1[[#This Row],[Quality_pct]]&lt;96,"Below Spec","Ok")</f>
        <v>Ok</v>
      </c>
      <c r="T1412" t="str">
        <f>IF(Table1[Steam_Consumed_t]&gt;$O$4383,"ABNORMAL","NORMAL")</f>
        <v>NORMAL</v>
      </c>
      <c r="U1412" t="str">
        <f>IF(Table1[Power_Consumed_kWh]&gt;$P$4383,"ABNORMAL","NORMAL")</f>
        <v>NORMAL</v>
      </c>
      <c r="V1412">
        <f>(Table1[[#This Row],[Target_Production_t]]/8)*Table1[[#This Row],[Downtime_hr]]</f>
        <v>1.1670749999999999</v>
      </c>
    </row>
    <row r="1413" spans="1:22" x14ac:dyDescent="0.25">
      <c r="A1413" s="1">
        <v>45775</v>
      </c>
      <c r="B1413" s="1" t="str">
        <f>TEXT(Table1[[#This Row],[Date]],"mm")</f>
        <v>04</v>
      </c>
      <c r="C1413" t="s">
        <v>21</v>
      </c>
      <c r="D1413" t="s">
        <v>20</v>
      </c>
      <c r="E1413">
        <v>37.909999999999997</v>
      </c>
      <c r="F1413">
        <v>7.75</v>
      </c>
      <c r="G1413">
        <v>0.25</v>
      </c>
      <c r="H1413">
        <v>37.54</v>
      </c>
      <c r="I1413">
        <v>36.979999999999997</v>
      </c>
      <c r="J1413">
        <v>0.56000000000000005</v>
      </c>
      <c r="K1413">
        <v>98.51</v>
      </c>
      <c r="L1413">
        <v>96.88</v>
      </c>
      <c r="M1413">
        <v>95.43</v>
      </c>
      <c r="N1413">
        <v>91.07</v>
      </c>
      <c r="O1413">
        <v>52.87</v>
      </c>
      <c r="P1413">
        <v>4452.87</v>
      </c>
      <c r="Q1413" s="42">
        <f>Table1[[#This Row],[Steam_Consumed_t]]/Table1[[#This Row],[Production_t]]</f>
        <v>1.408364411294619</v>
      </c>
      <c r="R1413" s="37">
        <f>Table1[[#This Row],[Power_Consumed_kWh]]/Table1[[#This Row],[Production_t]]</f>
        <v>118.61667554608418</v>
      </c>
      <c r="S1413" t="str">
        <f>IF(Table1[[#This Row],[Quality_pct]]&lt;96,"Below Spec","Ok")</f>
        <v>Ok</v>
      </c>
      <c r="T1413" t="str">
        <f>IF(Table1[Steam_Consumed_t]&gt;$O$4383,"ABNORMAL","NORMAL")</f>
        <v>ABNORMAL</v>
      </c>
      <c r="U1413" t="str">
        <f>IF(Table1[Power_Consumed_kWh]&gt;$P$4383,"ABNORMAL","NORMAL")</f>
        <v>ABNORMAL</v>
      </c>
      <c r="V1413">
        <f>(Table1[[#This Row],[Target_Production_t]]/8)*Table1[[#This Row],[Downtime_hr]]</f>
        <v>1.1846874999999999</v>
      </c>
    </row>
    <row r="1414" spans="1:22" x14ac:dyDescent="0.25">
      <c r="A1414" s="1">
        <v>45775</v>
      </c>
      <c r="B1414" s="1" t="str">
        <f>TEXT(Table1[[#This Row],[Date]],"mm")</f>
        <v>04</v>
      </c>
      <c r="C1414" t="s">
        <v>17</v>
      </c>
      <c r="D1414" t="s">
        <v>18</v>
      </c>
      <c r="E1414">
        <v>43.87</v>
      </c>
      <c r="F1414">
        <v>7.79</v>
      </c>
      <c r="G1414">
        <v>0.21</v>
      </c>
      <c r="H1414">
        <v>34.270000000000003</v>
      </c>
      <c r="I1414">
        <v>33.53</v>
      </c>
      <c r="J1414">
        <v>0.74</v>
      </c>
      <c r="K1414">
        <v>97.84</v>
      </c>
      <c r="L1414">
        <v>97.38</v>
      </c>
      <c r="M1414">
        <v>94.69</v>
      </c>
      <c r="N1414">
        <v>90.21</v>
      </c>
      <c r="O1414">
        <v>28.57</v>
      </c>
      <c r="P1414">
        <v>2823.65</v>
      </c>
      <c r="Q1414" s="42">
        <f>Table1[[#This Row],[Steam_Consumed_t]]/Table1[[#This Row],[Production_t]]</f>
        <v>0.8336737671432739</v>
      </c>
      <c r="R1414" s="37">
        <f>Table1[[#This Row],[Power_Consumed_kWh]]/Table1[[#This Row],[Production_t]]</f>
        <v>82.394222351911282</v>
      </c>
      <c r="S1414" t="str">
        <f>IF(Table1[[#This Row],[Quality_pct]]&lt;96,"Below Spec","Ok")</f>
        <v>Ok</v>
      </c>
      <c r="T1414" t="str">
        <f>IF(Table1[Steam_Consumed_t]&gt;$O$4383,"ABNORMAL","NORMAL")</f>
        <v>NORMAL</v>
      </c>
      <c r="U1414" t="str">
        <f>IF(Table1[Power_Consumed_kWh]&gt;$P$4383,"ABNORMAL","NORMAL")</f>
        <v>NORMAL</v>
      </c>
      <c r="V1414">
        <f>(Table1[[#This Row],[Target_Production_t]]/8)*Table1[[#This Row],[Downtime_hr]]</f>
        <v>1.1515875</v>
      </c>
    </row>
    <row r="1415" spans="1:22" x14ac:dyDescent="0.25">
      <c r="A1415" s="1">
        <v>45775</v>
      </c>
      <c r="B1415" s="1" t="str">
        <f>TEXT(Table1[[#This Row],[Date]],"mm")</f>
        <v>04</v>
      </c>
      <c r="C1415" t="s">
        <v>22</v>
      </c>
      <c r="D1415" t="s">
        <v>18</v>
      </c>
      <c r="E1415">
        <v>37.6</v>
      </c>
      <c r="F1415">
        <v>7.83</v>
      </c>
      <c r="G1415">
        <v>0.17</v>
      </c>
      <c r="H1415">
        <v>33.590000000000003</v>
      </c>
      <c r="I1415">
        <v>32.79</v>
      </c>
      <c r="J1415">
        <v>0.8</v>
      </c>
      <c r="K1415">
        <v>97.63</v>
      </c>
      <c r="L1415">
        <v>97.88</v>
      </c>
      <c r="M1415">
        <v>95.38</v>
      </c>
      <c r="N1415">
        <v>91.14</v>
      </c>
      <c r="O1415">
        <v>37.119999999999997</v>
      </c>
      <c r="P1415">
        <v>3147.8</v>
      </c>
      <c r="Q1415" s="42">
        <f>Table1[[#This Row],[Steam_Consumed_t]]/Table1[[#This Row],[Production_t]]</f>
        <v>1.1050908008335811</v>
      </c>
      <c r="R1415" s="37">
        <f>Table1[[#This Row],[Power_Consumed_kWh]]/Table1[[#This Row],[Production_t]]</f>
        <v>93.712414409050311</v>
      </c>
      <c r="S1415" t="str">
        <f>IF(Table1[[#This Row],[Quality_pct]]&lt;96,"Below Spec","Ok")</f>
        <v>Ok</v>
      </c>
      <c r="T1415" t="str">
        <f>IF(Table1[Steam_Consumed_t]&gt;$O$4383,"ABNORMAL","NORMAL")</f>
        <v>NORMAL</v>
      </c>
      <c r="U1415" t="str">
        <f>IF(Table1[Power_Consumed_kWh]&gt;$P$4383,"ABNORMAL","NORMAL")</f>
        <v>NORMAL</v>
      </c>
      <c r="V1415">
        <f>(Table1[[#This Row],[Target_Production_t]]/8)*Table1[[#This Row],[Downtime_hr]]</f>
        <v>0.79900000000000004</v>
      </c>
    </row>
    <row r="1416" spans="1:22" x14ac:dyDescent="0.25">
      <c r="A1416" s="1">
        <v>45775</v>
      </c>
      <c r="B1416" s="1" t="str">
        <f>TEXT(Table1[[#This Row],[Date]],"mm")</f>
        <v>04</v>
      </c>
      <c r="C1416" t="s">
        <v>23</v>
      </c>
      <c r="D1416" t="s">
        <v>19</v>
      </c>
      <c r="E1416">
        <v>45.27</v>
      </c>
      <c r="F1416">
        <v>7.83</v>
      </c>
      <c r="G1416">
        <v>0.17</v>
      </c>
      <c r="H1416">
        <v>42.49</v>
      </c>
      <c r="I1416">
        <v>42.05</v>
      </c>
      <c r="J1416">
        <v>0.45</v>
      </c>
      <c r="K1416">
        <v>98.95</v>
      </c>
      <c r="L1416">
        <v>97.88</v>
      </c>
      <c r="M1416">
        <v>98.13</v>
      </c>
      <c r="N1416">
        <v>95.03</v>
      </c>
      <c r="O1416">
        <v>7.57</v>
      </c>
      <c r="P1416">
        <v>1856.7</v>
      </c>
      <c r="Q1416" s="42">
        <f>Table1[[#This Row],[Steam_Consumed_t]]/Table1[[#This Row],[Production_t]]</f>
        <v>0.17815956695693105</v>
      </c>
      <c r="R1416" s="37">
        <f>Table1[[#This Row],[Power_Consumed_kWh]]/Table1[[#This Row],[Production_t]]</f>
        <v>43.697340550717819</v>
      </c>
      <c r="S1416" t="str">
        <f>IF(Table1[[#This Row],[Quality_pct]]&lt;96,"Below Spec","Ok")</f>
        <v>Ok</v>
      </c>
      <c r="T1416" t="str">
        <f>IF(Table1[Steam_Consumed_t]&gt;$O$4383,"ABNORMAL","NORMAL")</f>
        <v>NORMAL</v>
      </c>
      <c r="U1416" t="str">
        <f>IF(Table1[Power_Consumed_kWh]&gt;$P$4383,"ABNORMAL","NORMAL")</f>
        <v>NORMAL</v>
      </c>
      <c r="V1416">
        <f>(Table1[[#This Row],[Target_Production_t]]/8)*Table1[[#This Row],[Downtime_hr]]</f>
        <v>0.96198750000000011</v>
      </c>
    </row>
    <row r="1417" spans="1:22" x14ac:dyDescent="0.25">
      <c r="A1417" s="1">
        <v>45775</v>
      </c>
      <c r="B1417" s="1" t="str">
        <f>TEXT(Table1[[#This Row],[Date]],"mm")</f>
        <v>04</v>
      </c>
      <c r="C1417" t="s">
        <v>21</v>
      </c>
      <c r="D1417" t="s">
        <v>19</v>
      </c>
      <c r="E1417">
        <v>39.1</v>
      </c>
      <c r="F1417">
        <v>7.84</v>
      </c>
      <c r="G1417">
        <v>0.16</v>
      </c>
      <c r="H1417">
        <v>35.33</v>
      </c>
      <c r="I1417">
        <v>34.94</v>
      </c>
      <c r="J1417">
        <v>0.39</v>
      </c>
      <c r="K1417">
        <v>98.9</v>
      </c>
      <c r="L1417">
        <v>98</v>
      </c>
      <c r="M1417">
        <v>96.64</v>
      </c>
      <c r="N1417">
        <v>93.66</v>
      </c>
      <c r="O1417">
        <v>52.39</v>
      </c>
      <c r="P1417">
        <v>4292.83</v>
      </c>
      <c r="Q1417" s="42">
        <f>Table1[[#This Row],[Steam_Consumed_t]]/Table1[[#This Row],[Production_t]]</f>
        <v>1.4828757429946222</v>
      </c>
      <c r="R1417" s="37">
        <f>Table1[[#This Row],[Power_Consumed_kWh]]/Table1[[#This Row],[Production_t]]</f>
        <v>121.50665157090292</v>
      </c>
      <c r="S1417" t="str">
        <f>IF(Table1[[#This Row],[Quality_pct]]&lt;96,"Below Spec","Ok")</f>
        <v>Ok</v>
      </c>
      <c r="T1417" t="str">
        <f>IF(Table1[Steam_Consumed_t]&gt;$O$4383,"ABNORMAL","NORMAL")</f>
        <v>ABNORMAL</v>
      </c>
      <c r="U1417" t="str">
        <f>IF(Table1[Power_Consumed_kWh]&gt;$P$4383,"ABNORMAL","NORMAL")</f>
        <v>ABNORMAL</v>
      </c>
      <c r="V1417">
        <f>(Table1[[#This Row],[Target_Production_t]]/8)*Table1[[#This Row],[Downtime_hr]]</f>
        <v>0.78200000000000003</v>
      </c>
    </row>
    <row r="1418" spans="1:22" x14ac:dyDescent="0.25">
      <c r="A1418" s="1">
        <v>45776</v>
      </c>
      <c r="B1418" s="1" t="str">
        <f>TEXT(Table1[[#This Row],[Date]],"mm")</f>
        <v>04</v>
      </c>
      <c r="C1418" t="s">
        <v>17</v>
      </c>
      <c r="D1418" t="s">
        <v>18</v>
      </c>
      <c r="E1418">
        <v>43.93</v>
      </c>
      <c r="F1418">
        <v>7.38</v>
      </c>
      <c r="G1418">
        <v>0.62</v>
      </c>
      <c r="H1418">
        <v>35.590000000000003</v>
      </c>
      <c r="I1418">
        <v>34.44</v>
      </c>
      <c r="J1418">
        <v>1.1499999999999999</v>
      </c>
      <c r="K1418">
        <v>96.76</v>
      </c>
      <c r="L1418">
        <v>92.25</v>
      </c>
      <c r="M1418">
        <v>94.05</v>
      </c>
      <c r="N1418">
        <v>83.95</v>
      </c>
      <c r="O1418">
        <v>30.57</v>
      </c>
      <c r="P1418">
        <v>2866.55</v>
      </c>
      <c r="Q1418" s="42">
        <f>Table1[[#This Row],[Steam_Consumed_t]]/Table1[[#This Row],[Production_t]]</f>
        <v>0.85894914301770153</v>
      </c>
      <c r="R1418" s="37">
        <f>Table1[[#This Row],[Power_Consumed_kWh]]/Table1[[#This Row],[Production_t]]</f>
        <v>80.543692048328182</v>
      </c>
      <c r="S1418" t="str">
        <f>IF(Table1[[#This Row],[Quality_pct]]&lt;96,"Below Spec","Ok")</f>
        <v>Ok</v>
      </c>
      <c r="T1418" t="str">
        <f>IF(Table1[Steam_Consumed_t]&gt;$O$4383,"ABNORMAL","NORMAL")</f>
        <v>NORMAL</v>
      </c>
      <c r="U1418" t="str">
        <f>IF(Table1[Power_Consumed_kWh]&gt;$P$4383,"ABNORMAL","NORMAL")</f>
        <v>NORMAL</v>
      </c>
      <c r="V1418">
        <f>(Table1[[#This Row],[Target_Production_t]]/8)*Table1[[#This Row],[Downtime_hr]]</f>
        <v>3.4045749999999999</v>
      </c>
    </row>
    <row r="1419" spans="1:22" x14ac:dyDescent="0.25">
      <c r="A1419" s="1">
        <v>45776</v>
      </c>
      <c r="B1419" s="1" t="str">
        <f>TEXT(Table1[[#This Row],[Date]],"mm")</f>
        <v>04</v>
      </c>
      <c r="C1419" t="s">
        <v>23</v>
      </c>
      <c r="D1419" t="s">
        <v>20</v>
      </c>
      <c r="E1419">
        <v>43.95</v>
      </c>
      <c r="F1419">
        <v>7.42</v>
      </c>
      <c r="G1419">
        <v>0.57999999999999996</v>
      </c>
      <c r="H1419">
        <v>33.67</v>
      </c>
      <c r="I1419">
        <v>33.24</v>
      </c>
      <c r="J1419">
        <v>0.42</v>
      </c>
      <c r="K1419">
        <v>98.74</v>
      </c>
      <c r="L1419">
        <v>92.75</v>
      </c>
      <c r="M1419">
        <v>92.28</v>
      </c>
      <c r="N1419">
        <v>84.51</v>
      </c>
      <c r="O1419">
        <v>4.04</v>
      </c>
      <c r="P1419">
        <v>1381.28</v>
      </c>
      <c r="Q1419" s="42">
        <f>Table1[[#This Row],[Steam_Consumed_t]]/Table1[[#This Row],[Production_t]]</f>
        <v>0.11998811998811998</v>
      </c>
      <c r="R1419" s="37">
        <f>Table1[[#This Row],[Power_Consumed_kWh]]/Table1[[#This Row],[Production_t]]</f>
        <v>41.024057024057022</v>
      </c>
      <c r="S1419" t="str">
        <f>IF(Table1[[#This Row],[Quality_pct]]&lt;96,"Below Spec","Ok")</f>
        <v>Ok</v>
      </c>
      <c r="T1419" t="str">
        <f>IF(Table1[Steam_Consumed_t]&gt;$O$4383,"ABNORMAL","NORMAL")</f>
        <v>NORMAL</v>
      </c>
      <c r="U1419" t="str">
        <f>IF(Table1[Power_Consumed_kWh]&gt;$P$4383,"ABNORMAL","NORMAL")</f>
        <v>NORMAL</v>
      </c>
      <c r="V1419">
        <f>(Table1[[#This Row],[Target_Production_t]]/8)*Table1[[#This Row],[Downtime_hr]]</f>
        <v>3.186375</v>
      </c>
    </row>
    <row r="1420" spans="1:22" x14ac:dyDescent="0.25">
      <c r="A1420" s="1">
        <v>45776</v>
      </c>
      <c r="B1420" s="1" t="str">
        <f>TEXT(Table1[[#This Row],[Date]],"mm")</f>
        <v>04</v>
      </c>
      <c r="C1420" t="s">
        <v>22</v>
      </c>
      <c r="D1420" t="s">
        <v>20</v>
      </c>
      <c r="E1420">
        <v>35.96</v>
      </c>
      <c r="F1420">
        <v>7.43</v>
      </c>
      <c r="G1420">
        <v>0.56999999999999995</v>
      </c>
      <c r="H1420">
        <v>30.14</v>
      </c>
      <c r="I1420">
        <v>28.95</v>
      </c>
      <c r="J1420">
        <v>1.19</v>
      </c>
      <c r="K1420">
        <v>96.05</v>
      </c>
      <c r="L1420">
        <v>92.88</v>
      </c>
      <c r="M1420">
        <v>91.76</v>
      </c>
      <c r="N1420">
        <v>81.849999999999994</v>
      </c>
      <c r="O1420">
        <v>32.21</v>
      </c>
      <c r="P1420">
        <v>2893.55</v>
      </c>
      <c r="Q1420" s="42">
        <f>Table1[[#This Row],[Steam_Consumed_t]]/Table1[[#This Row],[Production_t]]</f>
        <v>1.0686794956867949</v>
      </c>
      <c r="R1420" s="37">
        <f>Table1[[#This Row],[Power_Consumed_kWh]]/Table1[[#This Row],[Production_t]]</f>
        <v>96.003649635036496</v>
      </c>
      <c r="S1420" t="str">
        <f>IF(Table1[[#This Row],[Quality_pct]]&lt;96,"Below Spec","Ok")</f>
        <v>Ok</v>
      </c>
      <c r="T1420" t="str">
        <f>IF(Table1[Steam_Consumed_t]&gt;$O$4383,"ABNORMAL","NORMAL")</f>
        <v>NORMAL</v>
      </c>
      <c r="U1420" t="str">
        <f>IF(Table1[Power_Consumed_kWh]&gt;$P$4383,"ABNORMAL","NORMAL")</f>
        <v>NORMAL</v>
      </c>
      <c r="V1420">
        <f>(Table1[[#This Row],[Target_Production_t]]/8)*Table1[[#This Row],[Downtime_hr]]</f>
        <v>2.5621499999999999</v>
      </c>
    </row>
    <row r="1421" spans="1:22" x14ac:dyDescent="0.25">
      <c r="A1421" s="1">
        <v>45776</v>
      </c>
      <c r="B1421" s="1" t="str">
        <f>TEXT(Table1[[#This Row],[Date]],"mm")</f>
        <v>04</v>
      </c>
      <c r="C1421" t="s">
        <v>17</v>
      </c>
      <c r="D1421" t="s">
        <v>20</v>
      </c>
      <c r="E1421">
        <v>41.95</v>
      </c>
      <c r="F1421">
        <v>7.49</v>
      </c>
      <c r="G1421">
        <v>0.51</v>
      </c>
      <c r="H1421">
        <v>33.79</v>
      </c>
      <c r="I1421">
        <v>32.82</v>
      </c>
      <c r="J1421">
        <v>0.97</v>
      </c>
      <c r="K1421">
        <v>97.14</v>
      </c>
      <c r="L1421">
        <v>93.62</v>
      </c>
      <c r="M1421">
        <v>91.93</v>
      </c>
      <c r="N1421">
        <v>83.61</v>
      </c>
      <c r="O1421">
        <v>28.43</v>
      </c>
      <c r="P1421">
        <v>2707.89</v>
      </c>
      <c r="Q1421" s="42">
        <f>Table1[[#This Row],[Steam_Consumed_t]]/Table1[[#This Row],[Production_t]]</f>
        <v>0.84137318733353061</v>
      </c>
      <c r="R1421" s="37">
        <f>Table1[[#This Row],[Power_Consumed_kWh]]/Table1[[#This Row],[Production_t]]</f>
        <v>80.138798461083155</v>
      </c>
      <c r="S1421" t="str">
        <f>IF(Table1[[#This Row],[Quality_pct]]&lt;96,"Below Spec","Ok")</f>
        <v>Ok</v>
      </c>
      <c r="T1421" t="str">
        <f>IF(Table1[Steam_Consumed_t]&gt;$O$4383,"ABNORMAL","NORMAL")</f>
        <v>NORMAL</v>
      </c>
      <c r="U1421" t="str">
        <f>IF(Table1[Power_Consumed_kWh]&gt;$P$4383,"ABNORMAL","NORMAL")</f>
        <v>NORMAL</v>
      </c>
      <c r="V1421">
        <f>(Table1[[#This Row],[Target_Production_t]]/8)*Table1[[#This Row],[Downtime_hr]]</f>
        <v>2.6743125000000001</v>
      </c>
    </row>
    <row r="1422" spans="1:22" x14ac:dyDescent="0.25">
      <c r="A1422" s="1">
        <v>45776</v>
      </c>
      <c r="B1422" s="1" t="str">
        <f>TEXT(Table1[[#This Row],[Date]],"mm")</f>
        <v>04</v>
      </c>
      <c r="C1422" t="s">
        <v>21</v>
      </c>
      <c r="D1422" t="s">
        <v>19</v>
      </c>
      <c r="E1422">
        <v>39.15</v>
      </c>
      <c r="F1422">
        <v>7.57</v>
      </c>
      <c r="G1422">
        <v>0.43</v>
      </c>
      <c r="H1422">
        <v>33.76</v>
      </c>
      <c r="I1422">
        <v>33.299999999999997</v>
      </c>
      <c r="J1422">
        <v>0.46</v>
      </c>
      <c r="K1422">
        <v>98.63</v>
      </c>
      <c r="L1422">
        <v>94.62</v>
      </c>
      <c r="M1422">
        <v>99.19</v>
      </c>
      <c r="N1422">
        <v>92.57</v>
      </c>
      <c r="O1422">
        <v>48.16</v>
      </c>
      <c r="P1422">
        <v>3969.12</v>
      </c>
      <c r="Q1422" s="42">
        <f>Table1[[#This Row],[Steam_Consumed_t]]/Table1[[#This Row],[Production_t]]</f>
        <v>1.4265402843601895</v>
      </c>
      <c r="R1422" s="37">
        <f>Table1[[#This Row],[Power_Consumed_kWh]]/Table1[[#This Row],[Production_t]]</f>
        <v>117.56872037914692</v>
      </c>
      <c r="S1422" t="str">
        <f>IF(Table1[[#This Row],[Quality_pct]]&lt;96,"Below Spec","Ok")</f>
        <v>Ok</v>
      </c>
      <c r="T1422" t="str">
        <f>IF(Table1[Steam_Consumed_t]&gt;$O$4383,"ABNORMAL","NORMAL")</f>
        <v>NORMAL</v>
      </c>
      <c r="U1422" t="str">
        <f>IF(Table1[Power_Consumed_kWh]&gt;$P$4383,"ABNORMAL","NORMAL")</f>
        <v>NORMAL</v>
      </c>
      <c r="V1422">
        <f>(Table1[[#This Row],[Target_Production_t]]/8)*Table1[[#This Row],[Downtime_hr]]</f>
        <v>2.1043124999999998</v>
      </c>
    </row>
    <row r="1423" spans="1:22" x14ac:dyDescent="0.25">
      <c r="A1423" s="1">
        <v>45776</v>
      </c>
      <c r="B1423" s="1" t="str">
        <f>TEXT(Table1[[#This Row],[Date]],"mm")</f>
        <v>04</v>
      </c>
      <c r="C1423" t="s">
        <v>23</v>
      </c>
      <c r="D1423" t="s">
        <v>19</v>
      </c>
      <c r="E1423">
        <v>45.33</v>
      </c>
      <c r="F1423">
        <v>7.63</v>
      </c>
      <c r="G1423">
        <v>0.37</v>
      </c>
      <c r="H1423">
        <v>39.119999999999997</v>
      </c>
      <c r="I1423">
        <v>38.64</v>
      </c>
      <c r="J1423">
        <v>0.48</v>
      </c>
      <c r="K1423">
        <v>98.77</v>
      </c>
      <c r="L1423">
        <v>95.38</v>
      </c>
      <c r="M1423">
        <v>96.49</v>
      </c>
      <c r="N1423">
        <v>90.89</v>
      </c>
      <c r="O1423">
        <v>7.47</v>
      </c>
      <c r="P1423">
        <v>1636.19</v>
      </c>
      <c r="Q1423" s="42">
        <f>Table1[[#This Row],[Steam_Consumed_t]]/Table1[[#This Row],[Production_t]]</f>
        <v>0.19095092024539878</v>
      </c>
      <c r="R1423" s="37">
        <f>Table1[[#This Row],[Power_Consumed_kWh]]/Table1[[#This Row],[Production_t]]</f>
        <v>41.824897750511255</v>
      </c>
      <c r="S1423" t="str">
        <f>IF(Table1[[#This Row],[Quality_pct]]&lt;96,"Below Spec","Ok")</f>
        <v>Ok</v>
      </c>
      <c r="T1423" t="str">
        <f>IF(Table1[Steam_Consumed_t]&gt;$O$4383,"ABNORMAL","NORMAL")</f>
        <v>NORMAL</v>
      </c>
      <c r="U1423" t="str">
        <f>IF(Table1[Power_Consumed_kWh]&gt;$P$4383,"ABNORMAL","NORMAL")</f>
        <v>NORMAL</v>
      </c>
      <c r="V1423">
        <f>(Table1[[#This Row],[Target_Production_t]]/8)*Table1[[#This Row],[Downtime_hr]]</f>
        <v>2.0965124999999998</v>
      </c>
    </row>
    <row r="1424" spans="1:22" x14ac:dyDescent="0.25">
      <c r="A1424" s="1">
        <v>45776</v>
      </c>
      <c r="B1424" s="1" t="str">
        <f>TEXT(Table1[[#This Row],[Date]],"mm")</f>
        <v>04</v>
      </c>
      <c r="C1424" t="s">
        <v>17</v>
      </c>
      <c r="D1424" t="s">
        <v>19</v>
      </c>
      <c r="E1424">
        <v>43.27</v>
      </c>
      <c r="F1424">
        <v>7.67</v>
      </c>
      <c r="G1424">
        <v>0.33</v>
      </c>
      <c r="H1424">
        <v>39.39</v>
      </c>
      <c r="I1424">
        <v>38.68</v>
      </c>
      <c r="J1424">
        <v>0.71</v>
      </c>
      <c r="K1424">
        <v>98.19</v>
      </c>
      <c r="L1424">
        <v>95.88</v>
      </c>
      <c r="M1424">
        <v>96.7</v>
      </c>
      <c r="N1424">
        <v>91.04</v>
      </c>
      <c r="O1424">
        <v>33.450000000000003</v>
      </c>
      <c r="P1424">
        <v>3237.28</v>
      </c>
      <c r="Q1424" s="42">
        <f>Table1[[#This Row],[Steam_Consumed_t]]/Table1[[#This Row],[Production_t]]</f>
        <v>0.84920030464584928</v>
      </c>
      <c r="R1424" s="37">
        <f>Table1[[#This Row],[Power_Consumed_kWh]]/Table1[[#This Row],[Production_t]]</f>
        <v>82.185326224930193</v>
      </c>
      <c r="S1424" t="str">
        <f>IF(Table1[[#This Row],[Quality_pct]]&lt;96,"Below Spec","Ok")</f>
        <v>Ok</v>
      </c>
      <c r="T1424" t="str">
        <f>IF(Table1[Steam_Consumed_t]&gt;$O$4383,"ABNORMAL","NORMAL")</f>
        <v>NORMAL</v>
      </c>
      <c r="U1424" t="str">
        <f>IF(Table1[Power_Consumed_kWh]&gt;$P$4383,"ABNORMAL","NORMAL")</f>
        <v>NORMAL</v>
      </c>
      <c r="V1424">
        <f>(Table1[[#This Row],[Target_Production_t]]/8)*Table1[[#This Row],[Downtime_hr]]</f>
        <v>1.7848875000000002</v>
      </c>
    </row>
    <row r="1425" spans="1:22" x14ac:dyDescent="0.25">
      <c r="A1425" s="1">
        <v>45776</v>
      </c>
      <c r="B1425" s="1" t="str">
        <f>TEXT(Table1[[#This Row],[Date]],"mm")</f>
        <v>04</v>
      </c>
      <c r="C1425" t="s">
        <v>22</v>
      </c>
      <c r="D1425" t="s">
        <v>19</v>
      </c>
      <c r="E1425">
        <v>37.090000000000003</v>
      </c>
      <c r="F1425">
        <v>7.67</v>
      </c>
      <c r="G1425">
        <v>0.33</v>
      </c>
      <c r="H1425">
        <v>36.64</v>
      </c>
      <c r="I1425">
        <v>35.44</v>
      </c>
      <c r="J1425">
        <v>1.19</v>
      </c>
      <c r="K1425">
        <v>96.74</v>
      </c>
      <c r="L1425">
        <v>95.88</v>
      </c>
      <c r="M1425">
        <v>98.19</v>
      </c>
      <c r="N1425">
        <v>91.07</v>
      </c>
      <c r="O1425">
        <v>40.15</v>
      </c>
      <c r="P1425">
        <v>3609.61</v>
      </c>
      <c r="Q1425" s="42">
        <f>Table1[[#This Row],[Steam_Consumed_t]]/Table1[[#This Row],[Production_t]]</f>
        <v>1.0957969432314409</v>
      </c>
      <c r="R1425" s="37">
        <f>Table1[[#This Row],[Power_Consumed_kWh]]/Table1[[#This Row],[Production_t]]</f>
        <v>98.515556768558952</v>
      </c>
      <c r="S1425" t="str">
        <f>IF(Table1[[#This Row],[Quality_pct]]&lt;96,"Below Spec","Ok")</f>
        <v>Ok</v>
      </c>
      <c r="T1425" t="str">
        <f>IF(Table1[Steam_Consumed_t]&gt;$O$4383,"ABNORMAL","NORMAL")</f>
        <v>NORMAL</v>
      </c>
      <c r="U1425" t="str">
        <f>IF(Table1[Power_Consumed_kWh]&gt;$P$4383,"ABNORMAL","NORMAL")</f>
        <v>NORMAL</v>
      </c>
      <c r="V1425">
        <f>(Table1[[#This Row],[Target_Production_t]]/8)*Table1[[#This Row],[Downtime_hr]]</f>
        <v>1.5299625000000001</v>
      </c>
    </row>
    <row r="1426" spans="1:22" x14ac:dyDescent="0.25">
      <c r="A1426" s="1">
        <v>45776</v>
      </c>
      <c r="B1426" s="1" t="str">
        <f>TEXT(Table1[[#This Row],[Date]],"mm")</f>
        <v>04</v>
      </c>
      <c r="C1426" t="s">
        <v>23</v>
      </c>
      <c r="D1426" t="s">
        <v>18</v>
      </c>
      <c r="E1426">
        <v>46.02</v>
      </c>
      <c r="F1426">
        <v>7.67</v>
      </c>
      <c r="G1426">
        <v>0.33</v>
      </c>
      <c r="H1426">
        <v>42.85</v>
      </c>
      <c r="I1426">
        <v>42.85</v>
      </c>
      <c r="J1426">
        <v>0</v>
      </c>
      <c r="K1426">
        <v>100</v>
      </c>
      <c r="L1426">
        <v>95.88</v>
      </c>
      <c r="M1426">
        <v>94.19</v>
      </c>
      <c r="N1426">
        <v>90.31</v>
      </c>
      <c r="O1426">
        <v>8.39</v>
      </c>
      <c r="P1426">
        <v>1922.09</v>
      </c>
      <c r="Q1426" s="42">
        <f>Table1[[#This Row],[Steam_Consumed_t]]/Table1[[#This Row],[Production_t]]</f>
        <v>0.1957992998833139</v>
      </c>
      <c r="R1426" s="37">
        <f>Table1[[#This Row],[Power_Consumed_kWh]]/Table1[[#This Row],[Production_t]]</f>
        <v>44.85624270711785</v>
      </c>
      <c r="S1426" t="str">
        <f>IF(Table1[[#This Row],[Quality_pct]]&lt;96,"Below Spec","Ok")</f>
        <v>Ok</v>
      </c>
      <c r="T1426" t="str">
        <f>IF(Table1[Steam_Consumed_t]&gt;$O$4383,"ABNORMAL","NORMAL")</f>
        <v>NORMAL</v>
      </c>
      <c r="U1426" t="str">
        <f>IF(Table1[Power_Consumed_kWh]&gt;$P$4383,"ABNORMAL","NORMAL")</f>
        <v>NORMAL</v>
      </c>
      <c r="V1426">
        <f>(Table1[[#This Row],[Target_Production_t]]/8)*Table1[[#This Row],[Downtime_hr]]</f>
        <v>1.8983250000000003</v>
      </c>
    </row>
    <row r="1427" spans="1:22" x14ac:dyDescent="0.25">
      <c r="A1427" s="1">
        <v>45776</v>
      </c>
      <c r="B1427" s="1" t="str">
        <f>TEXT(Table1[[#This Row],[Date]],"mm")</f>
        <v>04</v>
      </c>
      <c r="C1427" t="s">
        <v>21</v>
      </c>
      <c r="D1427" t="s">
        <v>20</v>
      </c>
      <c r="E1427">
        <v>37.96</v>
      </c>
      <c r="F1427">
        <v>7.82</v>
      </c>
      <c r="G1427">
        <v>0.18</v>
      </c>
      <c r="H1427">
        <v>31.73</v>
      </c>
      <c r="I1427">
        <v>31.27</v>
      </c>
      <c r="J1427">
        <v>0.45</v>
      </c>
      <c r="K1427">
        <v>98.57</v>
      </c>
      <c r="L1427">
        <v>97.75</v>
      </c>
      <c r="M1427">
        <v>97.94</v>
      </c>
      <c r="N1427">
        <v>94.37</v>
      </c>
      <c r="O1427">
        <v>47.32</v>
      </c>
      <c r="P1427">
        <v>3833.95</v>
      </c>
      <c r="Q1427" s="42">
        <f>Table1[[#This Row],[Steam_Consumed_t]]/Table1[[#This Row],[Production_t]]</f>
        <v>1.4913331232272298</v>
      </c>
      <c r="R1427" s="37">
        <f>Table1[[#This Row],[Power_Consumed_kWh]]/Table1[[#This Row],[Production_t]]</f>
        <v>120.83044437440907</v>
      </c>
      <c r="S1427" t="str">
        <f>IF(Table1[[#This Row],[Quality_pct]]&lt;96,"Below Spec","Ok")</f>
        <v>Ok</v>
      </c>
      <c r="T1427" t="str">
        <f>IF(Table1[Steam_Consumed_t]&gt;$O$4383,"ABNORMAL","NORMAL")</f>
        <v>NORMAL</v>
      </c>
      <c r="U1427" t="str">
        <f>IF(Table1[Power_Consumed_kWh]&gt;$P$4383,"ABNORMAL","NORMAL")</f>
        <v>NORMAL</v>
      </c>
      <c r="V1427">
        <f>(Table1[[#This Row],[Target_Production_t]]/8)*Table1[[#This Row],[Downtime_hr]]</f>
        <v>0.85409999999999997</v>
      </c>
    </row>
    <row r="1428" spans="1:22" x14ac:dyDescent="0.25">
      <c r="A1428" s="1">
        <v>45776</v>
      </c>
      <c r="B1428" s="1" t="str">
        <f>TEXT(Table1[[#This Row],[Date]],"mm")</f>
        <v>04</v>
      </c>
      <c r="C1428" t="s">
        <v>21</v>
      </c>
      <c r="D1428" t="s">
        <v>18</v>
      </c>
      <c r="E1428">
        <v>39.75</v>
      </c>
      <c r="F1428">
        <v>7.83</v>
      </c>
      <c r="G1428">
        <v>0.17</v>
      </c>
      <c r="H1428">
        <v>36.76</v>
      </c>
      <c r="I1428">
        <v>35.89</v>
      </c>
      <c r="J1428">
        <v>0.87</v>
      </c>
      <c r="K1428">
        <v>97.62</v>
      </c>
      <c r="L1428">
        <v>97.88</v>
      </c>
      <c r="M1428">
        <v>101.25</v>
      </c>
      <c r="N1428">
        <v>96.74</v>
      </c>
      <c r="O1428">
        <v>53.08</v>
      </c>
      <c r="P1428">
        <v>4304.37</v>
      </c>
      <c r="Q1428" s="42">
        <f>Table1[[#This Row],[Steam_Consumed_t]]/Table1[[#This Row],[Production_t]]</f>
        <v>1.4439608269858542</v>
      </c>
      <c r="R1428" s="37">
        <f>Table1[[#This Row],[Power_Consumed_kWh]]/Table1[[#This Row],[Production_t]]</f>
        <v>117.09385201305767</v>
      </c>
      <c r="S1428" t="str">
        <f>IF(Table1[[#This Row],[Quality_pct]]&lt;96,"Below Spec","Ok")</f>
        <v>Ok</v>
      </c>
      <c r="T1428" t="str">
        <f>IF(Table1[Steam_Consumed_t]&gt;$O$4383,"ABNORMAL","NORMAL")</f>
        <v>ABNORMAL</v>
      </c>
      <c r="U1428" t="str">
        <f>IF(Table1[Power_Consumed_kWh]&gt;$P$4383,"ABNORMAL","NORMAL")</f>
        <v>ABNORMAL</v>
      </c>
      <c r="V1428">
        <f>(Table1[[#This Row],[Target_Production_t]]/8)*Table1[[#This Row],[Downtime_hr]]</f>
        <v>0.84468750000000004</v>
      </c>
    </row>
    <row r="1429" spans="1:22" x14ac:dyDescent="0.25">
      <c r="A1429" s="1">
        <v>45776</v>
      </c>
      <c r="B1429" s="1" t="str">
        <f>TEXT(Table1[[#This Row],[Date]],"mm")</f>
        <v>04</v>
      </c>
      <c r="C1429" t="s">
        <v>22</v>
      </c>
      <c r="D1429" t="s">
        <v>18</v>
      </c>
      <c r="E1429">
        <v>37.659999999999997</v>
      </c>
      <c r="F1429">
        <v>8</v>
      </c>
      <c r="G1429">
        <v>0</v>
      </c>
      <c r="H1429">
        <v>34.520000000000003</v>
      </c>
      <c r="I1429">
        <v>33.909999999999997</v>
      </c>
      <c r="J1429">
        <v>0.61</v>
      </c>
      <c r="K1429">
        <v>98.24</v>
      </c>
      <c r="L1429">
        <v>100</v>
      </c>
      <c r="M1429">
        <v>102.34</v>
      </c>
      <c r="N1429">
        <v>100.54</v>
      </c>
      <c r="O1429">
        <v>37.74</v>
      </c>
      <c r="P1429">
        <v>3232.88</v>
      </c>
      <c r="Q1429" s="42">
        <f>Table1[[#This Row],[Steam_Consumed_t]]/Table1[[#This Row],[Production_t]]</f>
        <v>1.093279258400927</v>
      </c>
      <c r="R1429" s="37">
        <f>Table1[[#This Row],[Power_Consumed_kWh]]/Table1[[#This Row],[Production_t]]</f>
        <v>93.652375434530697</v>
      </c>
      <c r="S1429" t="str">
        <f>IF(Table1[[#This Row],[Quality_pct]]&lt;96,"Below Spec","Ok")</f>
        <v>Ok</v>
      </c>
      <c r="T1429" t="str">
        <f>IF(Table1[Steam_Consumed_t]&gt;$O$4383,"ABNORMAL","NORMAL")</f>
        <v>NORMAL</v>
      </c>
      <c r="U1429" t="str">
        <f>IF(Table1[Power_Consumed_kWh]&gt;$P$4383,"ABNORMAL","NORMAL")</f>
        <v>NORMAL</v>
      </c>
      <c r="V1429">
        <f>(Table1[[#This Row],[Target_Production_t]]/8)*Table1[[#This Row],[Downtime_hr]]</f>
        <v>0</v>
      </c>
    </row>
    <row r="1430" spans="1:22" x14ac:dyDescent="0.25">
      <c r="A1430" s="1">
        <v>45777</v>
      </c>
      <c r="B1430" s="1" t="str">
        <f>TEXT(Table1[[#This Row],[Date]],"mm")</f>
        <v>04</v>
      </c>
      <c r="C1430" t="s">
        <v>21</v>
      </c>
      <c r="D1430" t="s">
        <v>19</v>
      </c>
      <c r="E1430">
        <v>39.17</v>
      </c>
      <c r="F1430">
        <v>7.46</v>
      </c>
      <c r="G1430">
        <v>0.54</v>
      </c>
      <c r="H1430">
        <v>35.25</v>
      </c>
      <c r="I1430">
        <v>34.630000000000003</v>
      </c>
      <c r="J1430">
        <v>0.62</v>
      </c>
      <c r="K1430">
        <v>98.24</v>
      </c>
      <c r="L1430">
        <v>93.25</v>
      </c>
      <c r="M1430">
        <v>93.47</v>
      </c>
      <c r="N1430">
        <v>85.63</v>
      </c>
      <c r="O1430">
        <v>51.47</v>
      </c>
      <c r="P1430">
        <v>4063.52</v>
      </c>
      <c r="Q1430" s="42">
        <f>Table1[[#This Row],[Steam_Consumed_t]]/Table1[[#This Row],[Production_t]]</f>
        <v>1.4601418439716312</v>
      </c>
      <c r="R1430" s="37">
        <f>Table1[[#This Row],[Power_Consumed_kWh]]/Table1[[#This Row],[Production_t]]</f>
        <v>115.27716312056738</v>
      </c>
      <c r="S1430" t="str">
        <f>IF(Table1[[#This Row],[Quality_pct]]&lt;96,"Below Spec","Ok")</f>
        <v>Ok</v>
      </c>
      <c r="T1430" t="str">
        <f>IF(Table1[Steam_Consumed_t]&gt;$O$4383,"ABNORMAL","NORMAL")</f>
        <v>NORMAL</v>
      </c>
      <c r="U1430" t="str">
        <f>IF(Table1[Power_Consumed_kWh]&gt;$P$4383,"ABNORMAL","NORMAL")</f>
        <v>NORMAL</v>
      </c>
      <c r="V1430">
        <f>(Table1[[#This Row],[Target_Production_t]]/8)*Table1[[#This Row],[Downtime_hr]]</f>
        <v>2.6439750000000002</v>
      </c>
    </row>
    <row r="1431" spans="1:22" x14ac:dyDescent="0.25">
      <c r="A1431" s="1">
        <v>45777</v>
      </c>
      <c r="B1431" s="1" t="str">
        <f>TEXT(Table1[[#This Row],[Date]],"mm")</f>
        <v>04</v>
      </c>
      <c r="C1431" t="s">
        <v>21</v>
      </c>
      <c r="D1431" t="s">
        <v>20</v>
      </c>
      <c r="E1431">
        <v>37.97</v>
      </c>
      <c r="F1431">
        <v>7.47</v>
      </c>
      <c r="G1431">
        <v>0.53</v>
      </c>
      <c r="H1431">
        <v>31.47</v>
      </c>
      <c r="I1431">
        <v>30.83</v>
      </c>
      <c r="J1431">
        <v>0.64</v>
      </c>
      <c r="K1431">
        <v>97.96</v>
      </c>
      <c r="L1431">
        <v>93.38</v>
      </c>
      <c r="M1431">
        <v>89.54</v>
      </c>
      <c r="N1431">
        <v>81.91</v>
      </c>
      <c r="O1431">
        <v>44.96</v>
      </c>
      <c r="P1431">
        <v>3753.09</v>
      </c>
      <c r="Q1431" s="42">
        <f>Table1[[#This Row],[Steam_Consumed_t]]/Table1[[#This Row],[Production_t]]</f>
        <v>1.428662217985383</v>
      </c>
      <c r="R1431" s="37">
        <f>Table1[[#This Row],[Power_Consumed_kWh]]/Table1[[#This Row],[Production_t]]</f>
        <v>119.25929456625359</v>
      </c>
      <c r="S1431" t="str">
        <f>IF(Table1[[#This Row],[Quality_pct]]&lt;96,"Below Spec","Ok")</f>
        <v>Ok</v>
      </c>
      <c r="T1431" t="str">
        <f>IF(Table1[Steam_Consumed_t]&gt;$O$4383,"ABNORMAL","NORMAL")</f>
        <v>NORMAL</v>
      </c>
      <c r="U1431" t="str">
        <f>IF(Table1[Power_Consumed_kWh]&gt;$P$4383,"ABNORMAL","NORMAL")</f>
        <v>NORMAL</v>
      </c>
      <c r="V1431">
        <f>(Table1[[#This Row],[Target_Production_t]]/8)*Table1[[#This Row],[Downtime_hr]]</f>
        <v>2.5155125000000003</v>
      </c>
    </row>
    <row r="1432" spans="1:22" x14ac:dyDescent="0.25">
      <c r="A1432" s="1">
        <v>45777</v>
      </c>
      <c r="B1432" s="1" t="str">
        <f>TEXT(Table1[[#This Row],[Date]],"mm")</f>
        <v>04</v>
      </c>
      <c r="C1432" t="s">
        <v>22</v>
      </c>
      <c r="D1432" t="s">
        <v>18</v>
      </c>
      <c r="E1432">
        <v>37.67</v>
      </c>
      <c r="F1432">
        <v>7.55</v>
      </c>
      <c r="G1432">
        <v>0.45</v>
      </c>
      <c r="H1432">
        <v>28.81</v>
      </c>
      <c r="I1432">
        <v>27.91</v>
      </c>
      <c r="J1432">
        <v>0.9</v>
      </c>
      <c r="K1432">
        <v>96.88</v>
      </c>
      <c r="L1432">
        <v>94.38</v>
      </c>
      <c r="M1432">
        <v>99.72</v>
      </c>
      <c r="N1432">
        <v>91.17</v>
      </c>
      <c r="O1432">
        <v>31.71</v>
      </c>
      <c r="P1432">
        <v>2687.5</v>
      </c>
      <c r="Q1432" s="42">
        <f>Table1[[#This Row],[Steam_Consumed_t]]/Table1[[#This Row],[Production_t]]</f>
        <v>1.100659493231517</v>
      </c>
      <c r="R1432" s="37">
        <f>Table1[[#This Row],[Power_Consumed_kWh]]/Table1[[#This Row],[Production_t]]</f>
        <v>93.28358208955224</v>
      </c>
      <c r="S1432" t="str">
        <f>IF(Table1[[#This Row],[Quality_pct]]&lt;96,"Below Spec","Ok")</f>
        <v>Ok</v>
      </c>
      <c r="T1432" t="str">
        <f>IF(Table1[Steam_Consumed_t]&gt;$O$4383,"ABNORMAL","NORMAL")</f>
        <v>NORMAL</v>
      </c>
      <c r="U1432" t="str">
        <f>IF(Table1[Power_Consumed_kWh]&gt;$P$4383,"ABNORMAL","NORMAL")</f>
        <v>NORMAL</v>
      </c>
      <c r="V1432">
        <f>(Table1[[#This Row],[Target_Production_t]]/8)*Table1[[#This Row],[Downtime_hr]]</f>
        <v>2.1189375000000004</v>
      </c>
    </row>
    <row r="1433" spans="1:22" x14ac:dyDescent="0.25">
      <c r="A1433" s="1">
        <v>45777</v>
      </c>
      <c r="B1433" s="1" t="str">
        <f>TEXT(Table1[[#This Row],[Date]],"mm")</f>
        <v>04</v>
      </c>
      <c r="C1433" t="s">
        <v>17</v>
      </c>
      <c r="D1433" t="s">
        <v>19</v>
      </c>
      <c r="E1433">
        <v>43.29</v>
      </c>
      <c r="F1433">
        <v>7.57</v>
      </c>
      <c r="G1433">
        <v>0.43</v>
      </c>
      <c r="H1433">
        <v>38.24</v>
      </c>
      <c r="I1433">
        <v>37.49</v>
      </c>
      <c r="J1433">
        <v>0.75</v>
      </c>
      <c r="K1433">
        <v>98.03</v>
      </c>
      <c r="L1433">
        <v>94.62</v>
      </c>
      <c r="M1433">
        <v>96.3</v>
      </c>
      <c r="N1433">
        <v>89.32</v>
      </c>
      <c r="O1433">
        <v>32.39</v>
      </c>
      <c r="P1433">
        <v>3077.94</v>
      </c>
      <c r="Q1433" s="42">
        <f>Table1[[#This Row],[Steam_Consumed_t]]/Table1[[#This Row],[Production_t]]</f>
        <v>0.84701882845188281</v>
      </c>
      <c r="R1433" s="37">
        <f>Table1[[#This Row],[Power_Consumed_kWh]]/Table1[[#This Row],[Production_t]]</f>
        <v>80.49006276150628</v>
      </c>
      <c r="S1433" t="str">
        <f>IF(Table1[[#This Row],[Quality_pct]]&lt;96,"Below Spec","Ok")</f>
        <v>Ok</v>
      </c>
      <c r="T1433" t="str">
        <f>IF(Table1[Steam_Consumed_t]&gt;$O$4383,"ABNORMAL","NORMAL")</f>
        <v>NORMAL</v>
      </c>
      <c r="U1433" t="str">
        <f>IF(Table1[Power_Consumed_kWh]&gt;$P$4383,"ABNORMAL","NORMAL")</f>
        <v>NORMAL</v>
      </c>
      <c r="V1433">
        <f>(Table1[[#This Row],[Target_Production_t]]/8)*Table1[[#This Row],[Downtime_hr]]</f>
        <v>2.3268374999999999</v>
      </c>
    </row>
    <row r="1434" spans="1:22" x14ac:dyDescent="0.25">
      <c r="A1434" s="1">
        <v>45777</v>
      </c>
      <c r="B1434" s="1" t="str">
        <f>TEXT(Table1[[#This Row],[Date]],"mm")</f>
        <v>04</v>
      </c>
      <c r="C1434" t="s">
        <v>17</v>
      </c>
      <c r="D1434" t="s">
        <v>20</v>
      </c>
      <c r="E1434">
        <v>41.97</v>
      </c>
      <c r="F1434">
        <v>7.62</v>
      </c>
      <c r="G1434">
        <v>0.38</v>
      </c>
      <c r="H1434">
        <v>37.19</v>
      </c>
      <c r="I1434">
        <v>36.450000000000003</v>
      </c>
      <c r="J1434">
        <v>0.74</v>
      </c>
      <c r="K1434">
        <v>98.01</v>
      </c>
      <c r="L1434">
        <v>95.25</v>
      </c>
      <c r="M1434">
        <v>90.26</v>
      </c>
      <c r="N1434">
        <v>84.26</v>
      </c>
      <c r="O1434">
        <v>30.27</v>
      </c>
      <c r="P1434">
        <v>3183.64</v>
      </c>
      <c r="Q1434" s="42">
        <f>Table1[[#This Row],[Steam_Consumed_t]]/Table1[[#This Row],[Production_t]]</f>
        <v>0.81392847539661206</v>
      </c>
      <c r="R1434" s="37">
        <f>Table1[[#This Row],[Power_Consumed_kWh]]/Table1[[#This Row],[Production_t]]</f>
        <v>85.60473245496101</v>
      </c>
      <c r="S1434" t="str">
        <f>IF(Table1[[#This Row],[Quality_pct]]&lt;96,"Below Spec","Ok")</f>
        <v>Ok</v>
      </c>
      <c r="T1434" t="str">
        <f>IF(Table1[Steam_Consumed_t]&gt;$O$4383,"ABNORMAL","NORMAL")</f>
        <v>NORMAL</v>
      </c>
      <c r="U1434" t="str">
        <f>IF(Table1[Power_Consumed_kWh]&gt;$P$4383,"ABNORMAL","NORMAL")</f>
        <v>NORMAL</v>
      </c>
      <c r="V1434">
        <f>(Table1[[#This Row],[Target_Production_t]]/8)*Table1[[#This Row],[Downtime_hr]]</f>
        <v>1.9935749999999999</v>
      </c>
    </row>
    <row r="1435" spans="1:22" x14ac:dyDescent="0.25">
      <c r="A1435" s="1">
        <v>45777</v>
      </c>
      <c r="B1435" s="1" t="str">
        <f>TEXT(Table1[[#This Row],[Date]],"mm")</f>
        <v>04</v>
      </c>
      <c r="C1435" t="s">
        <v>17</v>
      </c>
      <c r="D1435" t="s">
        <v>18</v>
      </c>
      <c r="E1435">
        <v>43.95</v>
      </c>
      <c r="F1435">
        <v>7.63</v>
      </c>
      <c r="G1435">
        <v>0.37</v>
      </c>
      <c r="H1435">
        <v>37.79</v>
      </c>
      <c r="I1435">
        <v>36.11</v>
      </c>
      <c r="J1435">
        <v>1.68</v>
      </c>
      <c r="K1435">
        <v>95.56</v>
      </c>
      <c r="L1435">
        <v>95.38</v>
      </c>
      <c r="M1435">
        <v>94.08</v>
      </c>
      <c r="N1435">
        <v>85.74</v>
      </c>
      <c r="O1435">
        <v>32.56</v>
      </c>
      <c r="P1435">
        <v>3077.4</v>
      </c>
      <c r="Q1435" s="42">
        <f>Table1[[#This Row],[Steam_Consumed_t]]/Table1[[#This Row],[Production_t]]</f>
        <v>0.86160359883567095</v>
      </c>
      <c r="R1435" s="37">
        <f>Table1[[#This Row],[Power_Consumed_kWh]]/Table1[[#This Row],[Production_t]]</f>
        <v>81.434241862926712</v>
      </c>
      <c r="S1435" t="str">
        <f>IF(Table1[[#This Row],[Quality_pct]]&lt;96,"Below Spec","Ok")</f>
        <v>Below Spec</v>
      </c>
      <c r="T1435" t="str">
        <f>IF(Table1[Steam_Consumed_t]&gt;$O$4383,"ABNORMAL","NORMAL")</f>
        <v>NORMAL</v>
      </c>
      <c r="U1435" t="str">
        <f>IF(Table1[Power_Consumed_kWh]&gt;$P$4383,"ABNORMAL","NORMAL")</f>
        <v>NORMAL</v>
      </c>
      <c r="V1435">
        <f>(Table1[[#This Row],[Target_Production_t]]/8)*Table1[[#This Row],[Downtime_hr]]</f>
        <v>2.0326875000000002</v>
      </c>
    </row>
    <row r="1436" spans="1:22" x14ac:dyDescent="0.25">
      <c r="A1436" s="1">
        <v>45777</v>
      </c>
      <c r="B1436" s="1" t="str">
        <f>TEXT(Table1[[#This Row],[Date]],"mm")</f>
        <v>04</v>
      </c>
      <c r="C1436" t="s">
        <v>22</v>
      </c>
      <c r="D1436" t="s">
        <v>19</v>
      </c>
      <c r="E1436">
        <v>37.1</v>
      </c>
      <c r="F1436">
        <v>7.64</v>
      </c>
      <c r="G1436">
        <v>0.36</v>
      </c>
      <c r="H1436">
        <v>33.119999999999997</v>
      </c>
      <c r="I1436">
        <v>32.29</v>
      </c>
      <c r="J1436">
        <v>0.83</v>
      </c>
      <c r="K1436">
        <v>97.5</v>
      </c>
      <c r="L1436">
        <v>95.5</v>
      </c>
      <c r="M1436">
        <v>97.98</v>
      </c>
      <c r="N1436">
        <v>91.23</v>
      </c>
      <c r="O1436">
        <v>35.99</v>
      </c>
      <c r="P1436">
        <v>3131.3</v>
      </c>
      <c r="Q1436" s="42">
        <f>Table1[[#This Row],[Steam_Consumed_t]]/Table1[[#This Row],[Production_t]]</f>
        <v>1.0866545893719808</v>
      </c>
      <c r="R1436" s="37">
        <f>Table1[[#This Row],[Power_Consumed_kWh]]/Table1[[#This Row],[Production_t]]</f>
        <v>94.544082125603879</v>
      </c>
      <c r="S1436" t="str">
        <f>IF(Table1[[#This Row],[Quality_pct]]&lt;96,"Below Spec","Ok")</f>
        <v>Ok</v>
      </c>
      <c r="T1436" t="str">
        <f>IF(Table1[Steam_Consumed_t]&gt;$O$4383,"ABNORMAL","NORMAL")</f>
        <v>NORMAL</v>
      </c>
      <c r="U1436" t="str">
        <f>IF(Table1[Power_Consumed_kWh]&gt;$P$4383,"ABNORMAL","NORMAL")</f>
        <v>NORMAL</v>
      </c>
      <c r="V1436">
        <f>(Table1[[#This Row],[Target_Production_t]]/8)*Table1[[#This Row],[Downtime_hr]]</f>
        <v>1.6695</v>
      </c>
    </row>
    <row r="1437" spans="1:22" x14ac:dyDescent="0.25">
      <c r="A1437" s="1">
        <v>45777</v>
      </c>
      <c r="B1437" s="1" t="str">
        <f>TEXT(Table1[[#This Row],[Date]],"mm")</f>
        <v>04</v>
      </c>
      <c r="C1437" t="s">
        <v>22</v>
      </c>
      <c r="D1437" t="s">
        <v>20</v>
      </c>
      <c r="E1437">
        <v>35.97</v>
      </c>
      <c r="F1437">
        <v>7.66</v>
      </c>
      <c r="G1437">
        <v>0.34</v>
      </c>
      <c r="H1437">
        <v>31.73</v>
      </c>
      <c r="I1437">
        <v>30.73</v>
      </c>
      <c r="J1437">
        <v>1</v>
      </c>
      <c r="K1437">
        <v>96.84</v>
      </c>
      <c r="L1437">
        <v>95.75</v>
      </c>
      <c r="M1437">
        <v>97.04</v>
      </c>
      <c r="N1437">
        <v>89.98</v>
      </c>
      <c r="O1437">
        <v>34.14</v>
      </c>
      <c r="P1437">
        <v>3024.81</v>
      </c>
      <c r="Q1437" s="42">
        <f>Table1[[#This Row],[Steam_Consumed_t]]/Table1[[#This Row],[Production_t]]</f>
        <v>1.0759533564450048</v>
      </c>
      <c r="R1437" s="37">
        <f>Table1[[#This Row],[Power_Consumed_kWh]]/Table1[[#This Row],[Production_t]]</f>
        <v>95.32965647652064</v>
      </c>
      <c r="S1437" t="str">
        <f>IF(Table1[[#This Row],[Quality_pct]]&lt;96,"Below Spec","Ok")</f>
        <v>Ok</v>
      </c>
      <c r="T1437" t="str">
        <f>IF(Table1[Steam_Consumed_t]&gt;$O$4383,"ABNORMAL","NORMAL")</f>
        <v>NORMAL</v>
      </c>
      <c r="U1437" t="str">
        <f>IF(Table1[Power_Consumed_kWh]&gt;$P$4383,"ABNORMAL","NORMAL")</f>
        <v>NORMAL</v>
      </c>
      <c r="V1437">
        <f>(Table1[[#This Row],[Target_Production_t]]/8)*Table1[[#This Row],[Downtime_hr]]</f>
        <v>1.5287250000000001</v>
      </c>
    </row>
    <row r="1438" spans="1:22" x14ac:dyDescent="0.25">
      <c r="A1438" s="1">
        <v>45777</v>
      </c>
      <c r="B1438" s="1" t="str">
        <f>TEXT(Table1[[#This Row],[Date]],"mm")</f>
        <v>04</v>
      </c>
      <c r="C1438" t="s">
        <v>23</v>
      </c>
      <c r="D1438" t="s">
        <v>18</v>
      </c>
      <c r="E1438">
        <v>46.04</v>
      </c>
      <c r="F1438">
        <v>7.66</v>
      </c>
      <c r="G1438">
        <v>0.34</v>
      </c>
      <c r="H1438">
        <v>42.55</v>
      </c>
      <c r="I1438">
        <v>41.77</v>
      </c>
      <c r="J1438">
        <v>0.78</v>
      </c>
      <c r="K1438">
        <v>98.17</v>
      </c>
      <c r="L1438">
        <v>95.75</v>
      </c>
      <c r="M1438">
        <v>93.91</v>
      </c>
      <c r="N1438">
        <v>88.27</v>
      </c>
      <c r="O1438">
        <v>6.4</v>
      </c>
      <c r="P1438">
        <v>1837.87</v>
      </c>
      <c r="Q1438" s="42">
        <f>Table1[[#This Row],[Steam_Consumed_t]]/Table1[[#This Row],[Production_t]]</f>
        <v>0.15041128084606348</v>
      </c>
      <c r="R1438" s="37">
        <f>Table1[[#This Row],[Power_Consumed_kWh]]/Table1[[#This Row],[Production_t]]</f>
        <v>43.193184488836664</v>
      </c>
      <c r="S1438" t="str">
        <f>IF(Table1[[#This Row],[Quality_pct]]&lt;96,"Below Spec","Ok")</f>
        <v>Ok</v>
      </c>
      <c r="T1438" t="str">
        <f>IF(Table1[Steam_Consumed_t]&gt;$O$4383,"ABNORMAL","NORMAL")</f>
        <v>NORMAL</v>
      </c>
      <c r="U1438" t="str">
        <f>IF(Table1[Power_Consumed_kWh]&gt;$P$4383,"ABNORMAL","NORMAL")</f>
        <v>NORMAL</v>
      </c>
      <c r="V1438">
        <f>(Table1[[#This Row],[Target_Production_t]]/8)*Table1[[#This Row],[Downtime_hr]]</f>
        <v>1.9567000000000001</v>
      </c>
    </row>
    <row r="1439" spans="1:22" x14ac:dyDescent="0.25">
      <c r="A1439" s="1">
        <v>45777</v>
      </c>
      <c r="B1439" s="1" t="str">
        <f>TEXT(Table1[[#This Row],[Date]],"mm")</f>
        <v>04</v>
      </c>
      <c r="C1439" t="s">
        <v>21</v>
      </c>
      <c r="D1439" t="s">
        <v>18</v>
      </c>
      <c r="E1439">
        <v>39.76</v>
      </c>
      <c r="F1439">
        <v>7.74</v>
      </c>
      <c r="G1439">
        <v>0.26</v>
      </c>
      <c r="H1439">
        <v>36.1</v>
      </c>
      <c r="I1439">
        <v>35.33</v>
      </c>
      <c r="J1439">
        <v>0.77</v>
      </c>
      <c r="K1439">
        <v>97.86</v>
      </c>
      <c r="L1439">
        <v>96.75</v>
      </c>
      <c r="M1439">
        <v>96.29</v>
      </c>
      <c r="N1439">
        <v>91.17</v>
      </c>
      <c r="O1439">
        <v>50.82</v>
      </c>
      <c r="P1439">
        <v>4180.71</v>
      </c>
      <c r="Q1439" s="42">
        <f>Table1[[#This Row],[Steam_Consumed_t]]/Table1[[#This Row],[Production_t]]</f>
        <v>1.4077562326869806</v>
      </c>
      <c r="R1439" s="37">
        <f>Table1[[#This Row],[Power_Consumed_kWh]]/Table1[[#This Row],[Production_t]]</f>
        <v>115.80914127423823</v>
      </c>
      <c r="S1439" t="str">
        <f>IF(Table1[[#This Row],[Quality_pct]]&lt;96,"Below Spec","Ok")</f>
        <v>Ok</v>
      </c>
      <c r="T1439" t="str">
        <f>IF(Table1[Steam_Consumed_t]&gt;$O$4383,"ABNORMAL","NORMAL")</f>
        <v>NORMAL</v>
      </c>
      <c r="U1439" t="str">
        <f>IF(Table1[Power_Consumed_kWh]&gt;$P$4383,"ABNORMAL","NORMAL")</f>
        <v>NORMAL</v>
      </c>
      <c r="V1439">
        <f>(Table1[[#This Row],[Target_Production_t]]/8)*Table1[[#This Row],[Downtime_hr]]</f>
        <v>1.2922</v>
      </c>
    </row>
    <row r="1440" spans="1:22" x14ac:dyDescent="0.25">
      <c r="A1440" s="1">
        <v>45777</v>
      </c>
      <c r="B1440" s="1" t="str">
        <f>TEXT(Table1[[#This Row],[Date]],"mm")</f>
        <v>04</v>
      </c>
      <c r="C1440" t="s">
        <v>23</v>
      </c>
      <c r="D1440" t="s">
        <v>19</v>
      </c>
      <c r="E1440">
        <v>45.35</v>
      </c>
      <c r="F1440">
        <v>7.75</v>
      </c>
      <c r="G1440">
        <v>0.25</v>
      </c>
      <c r="H1440">
        <v>42.73</v>
      </c>
      <c r="I1440">
        <v>42.69</v>
      </c>
      <c r="J1440">
        <v>0.04</v>
      </c>
      <c r="K1440">
        <v>99.9</v>
      </c>
      <c r="L1440">
        <v>96.88</v>
      </c>
      <c r="M1440">
        <v>95.71</v>
      </c>
      <c r="N1440">
        <v>92.63</v>
      </c>
      <c r="O1440">
        <v>3.23</v>
      </c>
      <c r="P1440">
        <v>1895.78</v>
      </c>
      <c r="Q1440" s="42">
        <f>Table1[[#This Row],[Steam_Consumed_t]]/Table1[[#This Row],[Production_t]]</f>
        <v>7.5590919728527967E-2</v>
      </c>
      <c r="R1440" s="37">
        <f>Table1[[#This Row],[Power_Consumed_kWh]]/Table1[[#This Row],[Production_t]]</f>
        <v>44.366487245494973</v>
      </c>
      <c r="S1440" t="str">
        <f>IF(Table1[[#This Row],[Quality_pct]]&lt;96,"Below Spec","Ok")</f>
        <v>Ok</v>
      </c>
      <c r="T1440" t="str">
        <f>IF(Table1[Steam_Consumed_t]&gt;$O$4383,"ABNORMAL","NORMAL")</f>
        <v>NORMAL</v>
      </c>
      <c r="U1440" t="str">
        <f>IF(Table1[Power_Consumed_kWh]&gt;$P$4383,"ABNORMAL","NORMAL")</f>
        <v>NORMAL</v>
      </c>
      <c r="V1440">
        <f>(Table1[[#This Row],[Target_Production_t]]/8)*Table1[[#This Row],[Downtime_hr]]</f>
        <v>1.4171875</v>
      </c>
    </row>
    <row r="1441" spans="1:22" x14ac:dyDescent="0.25">
      <c r="A1441" s="1">
        <v>45777</v>
      </c>
      <c r="B1441" s="1" t="str">
        <f>TEXT(Table1[[#This Row],[Date]],"mm")</f>
        <v>04</v>
      </c>
      <c r="C1441" t="s">
        <v>23</v>
      </c>
      <c r="D1441" t="s">
        <v>20</v>
      </c>
      <c r="E1441">
        <v>43.97</v>
      </c>
      <c r="F1441">
        <v>7.76</v>
      </c>
      <c r="G1441">
        <v>0.24</v>
      </c>
      <c r="H1441">
        <v>41.8</v>
      </c>
      <c r="I1441">
        <v>41.37</v>
      </c>
      <c r="J1441">
        <v>0.43</v>
      </c>
      <c r="K1441">
        <v>98.97</v>
      </c>
      <c r="L1441">
        <v>97</v>
      </c>
      <c r="M1441">
        <v>93.91</v>
      </c>
      <c r="N1441">
        <v>90.15</v>
      </c>
      <c r="O1441">
        <v>2.68</v>
      </c>
      <c r="P1441">
        <v>1680.88</v>
      </c>
      <c r="Q1441" s="42">
        <f>Table1[[#This Row],[Steam_Consumed_t]]/Table1[[#This Row],[Production_t]]</f>
        <v>6.411483253588518E-2</v>
      </c>
      <c r="R1441" s="37">
        <f>Table1[[#This Row],[Power_Consumed_kWh]]/Table1[[#This Row],[Production_t]]</f>
        <v>40.212440191387564</v>
      </c>
      <c r="S1441" t="str">
        <f>IF(Table1[[#This Row],[Quality_pct]]&lt;96,"Below Spec","Ok")</f>
        <v>Ok</v>
      </c>
      <c r="T1441" t="str">
        <f>IF(Table1[Steam_Consumed_t]&gt;$O$4383,"ABNORMAL","NORMAL")</f>
        <v>NORMAL</v>
      </c>
      <c r="U1441" t="str">
        <f>IF(Table1[Power_Consumed_kWh]&gt;$P$4383,"ABNORMAL","NORMAL")</f>
        <v>NORMAL</v>
      </c>
      <c r="V1441">
        <f>(Table1[[#This Row],[Target_Production_t]]/8)*Table1[[#This Row],[Downtime_hr]]</f>
        <v>1.3190999999999999</v>
      </c>
    </row>
    <row r="1442" spans="1:22" x14ac:dyDescent="0.25">
      <c r="A1442" s="1">
        <v>45778</v>
      </c>
      <c r="B1442" s="1" t="str">
        <f>TEXT(Table1[[#This Row],[Date]],"mm")</f>
        <v>05</v>
      </c>
      <c r="C1442" t="s">
        <v>23</v>
      </c>
      <c r="D1442" t="s">
        <v>18</v>
      </c>
      <c r="E1442">
        <v>46.51</v>
      </c>
      <c r="F1442">
        <v>4.3499999999999996</v>
      </c>
      <c r="G1442">
        <v>3.65</v>
      </c>
      <c r="H1442">
        <v>26.29</v>
      </c>
      <c r="I1442">
        <v>25.99</v>
      </c>
      <c r="J1442">
        <v>0.3</v>
      </c>
      <c r="K1442">
        <v>98.87</v>
      </c>
      <c r="L1442">
        <v>54.37</v>
      </c>
      <c r="M1442">
        <v>98.84</v>
      </c>
      <c r="N1442">
        <v>53.14</v>
      </c>
      <c r="O1442">
        <v>4.17</v>
      </c>
      <c r="P1442">
        <v>1021.48</v>
      </c>
      <c r="Q1442" s="42">
        <f>Table1[[#This Row],[Steam_Consumed_t]]/Table1[[#This Row],[Production_t]]</f>
        <v>0.15861544313427159</v>
      </c>
      <c r="R1442" s="37">
        <f>Table1[[#This Row],[Power_Consumed_kWh]]/Table1[[#This Row],[Production_t]]</f>
        <v>38.854317230886274</v>
      </c>
      <c r="S1442" t="str">
        <f>IF(Table1[[#This Row],[Quality_pct]]&lt;96,"Below Spec","Ok")</f>
        <v>Ok</v>
      </c>
      <c r="T1442" t="str">
        <f>IF(Table1[Steam_Consumed_t]&gt;$O$4383,"ABNORMAL","NORMAL")</f>
        <v>NORMAL</v>
      </c>
      <c r="U1442" t="str">
        <f>IF(Table1[Power_Consumed_kWh]&gt;$P$4383,"ABNORMAL","NORMAL")</f>
        <v>NORMAL</v>
      </c>
      <c r="V1442">
        <f>(Table1[[#This Row],[Target_Production_t]]/8)*Table1[[#This Row],[Downtime_hr]]</f>
        <v>21.220187499999998</v>
      </c>
    </row>
    <row r="1443" spans="1:22" x14ac:dyDescent="0.25">
      <c r="A1443" s="1">
        <v>45778</v>
      </c>
      <c r="B1443" s="1" t="str">
        <f>TEXT(Table1[[#This Row],[Date]],"mm")</f>
        <v>05</v>
      </c>
      <c r="C1443" t="s">
        <v>23</v>
      </c>
      <c r="D1443" t="s">
        <v>20</v>
      </c>
      <c r="E1443">
        <v>44.42</v>
      </c>
      <c r="F1443">
        <v>7.15</v>
      </c>
      <c r="G1443">
        <v>0.85</v>
      </c>
      <c r="H1443">
        <v>34.97</v>
      </c>
      <c r="I1443">
        <v>34.43</v>
      </c>
      <c r="J1443">
        <v>0.54</v>
      </c>
      <c r="K1443">
        <v>98.47</v>
      </c>
      <c r="L1443">
        <v>89.38</v>
      </c>
      <c r="M1443">
        <v>93.12</v>
      </c>
      <c r="N1443">
        <v>81.95</v>
      </c>
      <c r="O1443">
        <v>5.2</v>
      </c>
      <c r="P1443">
        <v>1547.18</v>
      </c>
      <c r="Q1443" s="42">
        <f>Table1[[#This Row],[Steam_Consumed_t]]/Table1[[#This Row],[Production_t]]</f>
        <v>0.14869888475836432</v>
      </c>
      <c r="R1443" s="37">
        <f>Table1[[#This Row],[Power_Consumed_kWh]]/Table1[[#This Row],[Production_t]]</f>
        <v>44.243065484701177</v>
      </c>
      <c r="S1443" t="str">
        <f>IF(Table1[[#This Row],[Quality_pct]]&lt;96,"Below Spec","Ok")</f>
        <v>Ok</v>
      </c>
      <c r="T1443" t="str">
        <f>IF(Table1[Steam_Consumed_t]&gt;$O$4383,"ABNORMAL","NORMAL")</f>
        <v>NORMAL</v>
      </c>
      <c r="U1443" t="str">
        <f>IF(Table1[Power_Consumed_kWh]&gt;$P$4383,"ABNORMAL","NORMAL")</f>
        <v>NORMAL</v>
      </c>
      <c r="V1443">
        <f>(Table1[[#This Row],[Target_Production_t]]/8)*Table1[[#This Row],[Downtime_hr]]</f>
        <v>4.7196249999999997</v>
      </c>
    </row>
    <row r="1444" spans="1:22" x14ac:dyDescent="0.25">
      <c r="A1444" s="1">
        <v>45778</v>
      </c>
      <c r="B1444" s="1" t="str">
        <f>TEXT(Table1[[#This Row],[Date]],"mm")</f>
        <v>05</v>
      </c>
      <c r="C1444" t="s">
        <v>21</v>
      </c>
      <c r="D1444" t="s">
        <v>20</v>
      </c>
      <c r="E1444">
        <v>38.36</v>
      </c>
      <c r="F1444">
        <v>7.25</v>
      </c>
      <c r="G1444">
        <v>0.75</v>
      </c>
      <c r="H1444">
        <v>33</v>
      </c>
      <c r="I1444">
        <v>32.24</v>
      </c>
      <c r="J1444">
        <v>0.77</v>
      </c>
      <c r="K1444">
        <v>97.68</v>
      </c>
      <c r="L1444">
        <v>90.62</v>
      </c>
      <c r="M1444">
        <v>95.59</v>
      </c>
      <c r="N1444">
        <v>84.62</v>
      </c>
      <c r="O1444">
        <v>47.36</v>
      </c>
      <c r="P1444">
        <v>3959.71</v>
      </c>
      <c r="Q1444" s="42">
        <f>Table1[[#This Row],[Steam_Consumed_t]]/Table1[[#This Row],[Production_t]]</f>
        <v>1.4351515151515151</v>
      </c>
      <c r="R1444" s="37">
        <f>Table1[[#This Row],[Power_Consumed_kWh]]/Table1[[#This Row],[Production_t]]</f>
        <v>119.99121212121213</v>
      </c>
      <c r="S1444" t="str">
        <f>IF(Table1[[#This Row],[Quality_pct]]&lt;96,"Below Spec","Ok")</f>
        <v>Ok</v>
      </c>
      <c r="T1444" t="str">
        <f>IF(Table1[Steam_Consumed_t]&gt;$O$4383,"ABNORMAL","NORMAL")</f>
        <v>NORMAL</v>
      </c>
      <c r="U1444" t="str">
        <f>IF(Table1[Power_Consumed_kWh]&gt;$P$4383,"ABNORMAL","NORMAL")</f>
        <v>NORMAL</v>
      </c>
      <c r="V1444">
        <f>(Table1[[#This Row],[Target_Production_t]]/8)*Table1[[#This Row],[Downtime_hr]]</f>
        <v>3.5962499999999999</v>
      </c>
    </row>
    <row r="1445" spans="1:22" x14ac:dyDescent="0.25">
      <c r="A1445" s="1">
        <v>45778</v>
      </c>
      <c r="B1445" s="1" t="str">
        <f>TEXT(Table1[[#This Row],[Date]],"mm")</f>
        <v>05</v>
      </c>
      <c r="C1445" t="s">
        <v>22</v>
      </c>
      <c r="D1445" t="s">
        <v>19</v>
      </c>
      <c r="E1445">
        <v>37.479999999999997</v>
      </c>
      <c r="F1445">
        <v>7.52</v>
      </c>
      <c r="G1445">
        <v>0.48</v>
      </c>
      <c r="H1445">
        <v>32.450000000000003</v>
      </c>
      <c r="I1445">
        <v>31.22</v>
      </c>
      <c r="J1445">
        <v>1.22</v>
      </c>
      <c r="K1445">
        <v>96.23</v>
      </c>
      <c r="L1445">
        <v>94</v>
      </c>
      <c r="M1445">
        <v>92.24</v>
      </c>
      <c r="N1445">
        <v>83.44</v>
      </c>
      <c r="O1445">
        <v>35.28</v>
      </c>
      <c r="P1445">
        <v>3155.27</v>
      </c>
      <c r="Q1445" s="42">
        <f>Table1[[#This Row],[Steam_Consumed_t]]/Table1[[#This Row],[Production_t]]</f>
        <v>1.0872110939907549</v>
      </c>
      <c r="R1445" s="37">
        <f>Table1[[#This Row],[Power_Consumed_kWh]]/Table1[[#This Row],[Production_t]]</f>
        <v>97.234822804314319</v>
      </c>
      <c r="S1445" t="str">
        <f>IF(Table1[[#This Row],[Quality_pct]]&lt;96,"Below Spec","Ok")</f>
        <v>Ok</v>
      </c>
      <c r="T1445" t="str">
        <f>IF(Table1[Steam_Consumed_t]&gt;$O$4383,"ABNORMAL","NORMAL")</f>
        <v>NORMAL</v>
      </c>
      <c r="U1445" t="str">
        <f>IF(Table1[Power_Consumed_kWh]&gt;$P$4383,"ABNORMAL","NORMAL")</f>
        <v>NORMAL</v>
      </c>
      <c r="V1445">
        <f>(Table1[[#This Row],[Target_Production_t]]/8)*Table1[[#This Row],[Downtime_hr]]</f>
        <v>2.2487999999999997</v>
      </c>
    </row>
    <row r="1446" spans="1:22" x14ac:dyDescent="0.25">
      <c r="A1446" s="1">
        <v>45778</v>
      </c>
      <c r="B1446" s="1" t="str">
        <f>TEXT(Table1[[#This Row],[Date]],"mm")</f>
        <v>05</v>
      </c>
      <c r="C1446" t="s">
        <v>17</v>
      </c>
      <c r="D1446" t="s">
        <v>19</v>
      </c>
      <c r="E1446">
        <v>43.73</v>
      </c>
      <c r="F1446">
        <v>7.53</v>
      </c>
      <c r="G1446">
        <v>0.47</v>
      </c>
      <c r="H1446">
        <v>38.72</v>
      </c>
      <c r="I1446">
        <v>37.81</v>
      </c>
      <c r="J1446">
        <v>0.91</v>
      </c>
      <c r="K1446">
        <v>97.66</v>
      </c>
      <c r="L1446">
        <v>94.12</v>
      </c>
      <c r="M1446">
        <v>92.89</v>
      </c>
      <c r="N1446">
        <v>85.38</v>
      </c>
      <c r="O1446">
        <v>33.03</v>
      </c>
      <c r="P1446">
        <v>3230.98</v>
      </c>
      <c r="Q1446" s="42">
        <f>Table1[[#This Row],[Steam_Consumed_t]]/Table1[[#This Row],[Production_t]]</f>
        <v>0.85304752066115708</v>
      </c>
      <c r="R1446" s="37">
        <f>Table1[[#This Row],[Power_Consumed_kWh]]/Table1[[#This Row],[Production_t]]</f>
        <v>83.444731404958674</v>
      </c>
      <c r="S1446" t="str">
        <f>IF(Table1[[#This Row],[Quality_pct]]&lt;96,"Below Spec","Ok")</f>
        <v>Ok</v>
      </c>
      <c r="T1446" t="str">
        <f>IF(Table1[Steam_Consumed_t]&gt;$O$4383,"ABNORMAL","NORMAL")</f>
        <v>NORMAL</v>
      </c>
      <c r="U1446" t="str">
        <f>IF(Table1[Power_Consumed_kWh]&gt;$P$4383,"ABNORMAL","NORMAL")</f>
        <v>NORMAL</v>
      </c>
      <c r="V1446">
        <f>(Table1[[#This Row],[Target_Production_t]]/8)*Table1[[#This Row],[Downtime_hr]]</f>
        <v>2.5691374999999996</v>
      </c>
    </row>
    <row r="1447" spans="1:22" x14ac:dyDescent="0.25">
      <c r="A1447" s="1">
        <v>45778</v>
      </c>
      <c r="B1447" s="1" t="str">
        <f>TEXT(Table1[[#This Row],[Date]],"mm")</f>
        <v>05</v>
      </c>
      <c r="C1447" t="s">
        <v>22</v>
      </c>
      <c r="D1447" t="s">
        <v>20</v>
      </c>
      <c r="E1447">
        <v>36.340000000000003</v>
      </c>
      <c r="F1447">
        <v>7.58</v>
      </c>
      <c r="G1447">
        <v>0.42</v>
      </c>
      <c r="H1447">
        <v>35.43</v>
      </c>
      <c r="I1447">
        <v>34.549999999999997</v>
      </c>
      <c r="J1447">
        <v>0.89</v>
      </c>
      <c r="K1447">
        <v>97.5</v>
      </c>
      <c r="L1447">
        <v>94.75</v>
      </c>
      <c r="M1447">
        <v>93.69</v>
      </c>
      <c r="N1447">
        <v>86.55</v>
      </c>
      <c r="O1447">
        <v>39.659999999999997</v>
      </c>
      <c r="P1447">
        <v>3445.78</v>
      </c>
      <c r="Q1447" s="42">
        <f>Table1[[#This Row],[Steam_Consumed_t]]/Table1[[#This Row],[Production_t]]</f>
        <v>1.1193903471634208</v>
      </c>
      <c r="R1447" s="37">
        <f>Table1[[#This Row],[Power_Consumed_kWh]]/Table1[[#This Row],[Production_t]]</f>
        <v>97.255997742026537</v>
      </c>
      <c r="S1447" t="str">
        <f>IF(Table1[[#This Row],[Quality_pct]]&lt;96,"Below Spec","Ok")</f>
        <v>Ok</v>
      </c>
      <c r="T1447" t="str">
        <f>IF(Table1[Steam_Consumed_t]&gt;$O$4383,"ABNORMAL","NORMAL")</f>
        <v>NORMAL</v>
      </c>
      <c r="U1447" t="str">
        <f>IF(Table1[Power_Consumed_kWh]&gt;$P$4383,"ABNORMAL","NORMAL")</f>
        <v>NORMAL</v>
      </c>
      <c r="V1447">
        <f>(Table1[[#This Row],[Target_Production_t]]/8)*Table1[[#This Row],[Downtime_hr]]</f>
        <v>1.90785</v>
      </c>
    </row>
    <row r="1448" spans="1:22" x14ac:dyDescent="0.25">
      <c r="A1448" s="1">
        <v>45778</v>
      </c>
      <c r="B1448" s="1" t="str">
        <f>TEXT(Table1[[#This Row],[Date]],"mm")</f>
        <v>05</v>
      </c>
      <c r="C1448" t="s">
        <v>21</v>
      </c>
      <c r="D1448" t="s">
        <v>19</v>
      </c>
      <c r="E1448">
        <v>39.57</v>
      </c>
      <c r="F1448">
        <v>7.61</v>
      </c>
      <c r="G1448">
        <v>0.39</v>
      </c>
      <c r="H1448">
        <v>35.57</v>
      </c>
      <c r="I1448">
        <v>35.19</v>
      </c>
      <c r="J1448">
        <v>0.38</v>
      </c>
      <c r="K1448">
        <v>98.94</v>
      </c>
      <c r="L1448">
        <v>95.12</v>
      </c>
      <c r="M1448">
        <v>91.53</v>
      </c>
      <c r="N1448">
        <v>86.14</v>
      </c>
      <c r="O1448">
        <v>51.04</v>
      </c>
      <c r="P1448">
        <v>4133.84</v>
      </c>
      <c r="Q1448" s="42">
        <f>Table1[[#This Row],[Steam_Consumed_t]]/Table1[[#This Row],[Production_t]]</f>
        <v>1.434917064942367</v>
      </c>
      <c r="R1448" s="37">
        <f>Table1[[#This Row],[Power_Consumed_kWh]]/Table1[[#This Row],[Production_t]]</f>
        <v>116.21703682878831</v>
      </c>
      <c r="S1448" t="str">
        <f>IF(Table1[[#This Row],[Quality_pct]]&lt;96,"Below Spec","Ok")</f>
        <v>Ok</v>
      </c>
      <c r="T1448" t="str">
        <f>IF(Table1[Steam_Consumed_t]&gt;$O$4383,"ABNORMAL","NORMAL")</f>
        <v>NORMAL</v>
      </c>
      <c r="U1448" t="str">
        <f>IF(Table1[Power_Consumed_kWh]&gt;$P$4383,"ABNORMAL","NORMAL")</f>
        <v>NORMAL</v>
      </c>
      <c r="V1448">
        <f>(Table1[[#This Row],[Target_Production_t]]/8)*Table1[[#This Row],[Downtime_hr]]</f>
        <v>1.9290375000000002</v>
      </c>
    </row>
    <row r="1449" spans="1:22" x14ac:dyDescent="0.25">
      <c r="A1449" s="1">
        <v>45778</v>
      </c>
      <c r="B1449" s="1" t="str">
        <f>TEXT(Table1[[#This Row],[Date]],"mm")</f>
        <v>05</v>
      </c>
      <c r="C1449" t="s">
        <v>22</v>
      </c>
      <c r="D1449" t="s">
        <v>18</v>
      </c>
      <c r="E1449">
        <v>38.049999999999997</v>
      </c>
      <c r="F1449">
        <v>7.68</v>
      </c>
      <c r="G1449">
        <v>0.32</v>
      </c>
      <c r="H1449">
        <v>32.369999999999997</v>
      </c>
      <c r="I1449">
        <v>30.97</v>
      </c>
      <c r="J1449">
        <v>1.4</v>
      </c>
      <c r="K1449">
        <v>95.69</v>
      </c>
      <c r="L1449">
        <v>96</v>
      </c>
      <c r="M1449">
        <v>95.07</v>
      </c>
      <c r="N1449">
        <v>87.33</v>
      </c>
      <c r="O1449">
        <v>35.94</v>
      </c>
      <c r="P1449">
        <v>3113.17</v>
      </c>
      <c r="Q1449" s="42">
        <f>Table1[[#This Row],[Steam_Consumed_t]]/Table1[[#This Row],[Production_t]]</f>
        <v>1.1102873030583875</v>
      </c>
      <c r="R1449" s="37">
        <f>Table1[[#This Row],[Power_Consumed_kWh]]/Table1[[#This Row],[Production_t]]</f>
        <v>96.17454433117085</v>
      </c>
      <c r="S1449" t="str">
        <f>IF(Table1[[#This Row],[Quality_pct]]&lt;96,"Below Spec","Ok")</f>
        <v>Below Spec</v>
      </c>
      <c r="T1449" t="str">
        <f>IF(Table1[Steam_Consumed_t]&gt;$O$4383,"ABNORMAL","NORMAL")</f>
        <v>NORMAL</v>
      </c>
      <c r="U1449" t="str">
        <f>IF(Table1[Power_Consumed_kWh]&gt;$P$4383,"ABNORMAL","NORMAL")</f>
        <v>NORMAL</v>
      </c>
      <c r="V1449">
        <f>(Table1[[#This Row],[Target_Production_t]]/8)*Table1[[#This Row],[Downtime_hr]]</f>
        <v>1.522</v>
      </c>
    </row>
    <row r="1450" spans="1:22" x14ac:dyDescent="0.25">
      <c r="A1450" s="1">
        <v>45778</v>
      </c>
      <c r="B1450" s="1" t="str">
        <f>TEXT(Table1[[#This Row],[Date]],"mm")</f>
        <v>05</v>
      </c>
      <c r="C1450" t="s">
        <v>21</v>
      </c>
      <c r="D1450" t="s">
        <v>18</v>
      </c>
      <c r="E1450">
        <v>40.17</v>
      </c>
      <c r="F1450">
        <v>7.7</v>
      </c>
      <c r="G1450">
        <v>0.3</v>
      </c>
      <c r="H1450">
        <v>35.61</v>
      </c>
      <c r="I1450">
        <v>35.28</v>
      </c>
      <c r="J1450">
        <v>0.33</v>
      </c>
      <c r="K1450">
        <v>99.06</v>
      </c>
      <c r="L1450">
        <v>96.25</v>
      </c>
      <c r="M1450">
        <v>97.49</v>
      </c>
      <c r="N1450">
        <v>92.95</v>
      </c>
      <c r="O1450">
        <v>49.44</v>
      </c>
      <c r="P1450">
        <v>4248.13</v>
      </c>
      <c r="Q1450" s="42">
        <f>Table1[[#This Row],[Steam_Consumed_t]]/Table1[[#This Row],[Production_t]]</f>
        <v>1.388374052232519</v>
      </c>
      <c r="R1450" s="37">
        <f>Table1[[#This Row],[Power_Consumed_kWh]]/Table1[[#This Row],[Production_t]]</f>
        <v>119.29598427408033</v>
      </c>
      <c r="S1450" t="str">
        <f>IF(Table1[[#This Row],[Quality_pct]]&lt;96,"Below Spec","Ok")</f>
        <v>Ok</v>
      </c>
      <c r="T1450" t="str">
        <f>IF(Table1[Steam_Consumed_t]&gt;$O$4383,"ABNORMAL","NORMAL")</f>
        <v>NORMAL</v>
      </c>
      <c r="U1450" t="str">
        <f>IF(Table1[Power_Consumed_kWh]&gt;$P$4383,"ABNORMAL","NORMAL")</f>
        <v>ABNORMAL</v>
      </c>
      <c r="V1450">
        <f>(Table1[[#This Row],[Target_Production_t]]/8)*Table1[[#This Row],[Downtime_hr]]</f>
        <v>1.506375</v>
      </c>
    </row>
    <row r="1451" spans="1:22" x14ac:dyDescent="0.25">
      <c r="A1451" s="1">
        <v>45778</v>
      </c>
      <c r="B1451" s="1" t="str">
        <f>TEXT(Table1[[#This Row],[Date]],"mm")</f>
        <v>05</v>
      </c>
      <c r="C1451" t="s">
        <v>17</v>
      </c>
      <c r="D1451" t="s">
        <v>20</v>
      </c>
      <c r="E1451">
        <v>42.4</v>
      </c>
      <c r="F1451">
        <v>7.73</v>
      </c>
      <c r="G1451">
        <v>0.27</v>
      </c>
      <c r="H1451">
        <v>35.520000000000003</v>
      </c>
      <c r="I1451">
        <v>34.86</v>
      </c>
      <c r="J1451">
        <v>0.66</v>
      </c>
      <c r="K1451">
        <v>98.14</v>
      </c>
      <c r="L1451">
        <v>96.62</v>
      </c>
      <c r="M1451">
        <v>97.67</v>
      </c>
      <c r="N1451">
        <v>92.62</v>
      </c>
      <c r="O1451">
        <v>30.66</v>
      </c>
      <c r="P1451">
        <v>2887.07</v>
      </c>
      <c r="Q1451" s="42">
        <f>Table1[[#This Row],[Steam_Consumed_t]]/Table1[[#This Row],[Production_t]]</f>
        <v>0.86317567567567566</v>
      </c>
      <c r="R1451" s="37">
        <f>Table1[[#This Row],[Power_Consumed_kWh]]/Table1[[#This Row],[Production_t]]</f>
        <v>81.280123873873876</v>
      </c>
      <c r="S1451" t="str">
        <f>IF(Table1[[#This Row],[Quality_pct]]&lt;96,"Below Spec","Ok")</f>
        <v>Ok</v>
      </c>
      <c r="T1451" t="str">
        <f>IF(Table1[Steam_Consumed_t]&gt;$O$4383,"ABNORMAL","NORMAL")</f>
        <v>NORMAL</v>
      </c>
      <c r="U1451" t="str">
        <f>IF(Table1[Power_Consumed_kWh]&gt;$P$4383,"ABNORMAL","NORMAL")</f>
        <v>NORMAL</v>
      </c>
      <c r="V1451">
        <f>(Table1[[#This Row],[Target_Production_t]]/8)*Table1[[#This Row],[Downtime_hr]]</f>
        <v>1.431</v>
      </c>
    </row>
    <row r="1452" spans="1:22" x14ac:dyDescent="0.25">
      <c r="A1452" s="1">
        <v>45778</v>
      </c>
      <c r="B1452" s="1" t="str">
        <f>TEXT(Table1[[#This Row],[Date]],"mm")</f>
        <v>05</v>
      </c>
      <c r="C1452" t="s">
        <v>23</v>
      </c>
      <c r="D1452" t="s">
        <v>19</v>
      </c>
      <c r="E1452">
        <v>45.81</v>
      </c>
      <c r="F1452">
        <v>7.82</v>
      </c>
      <c r="G1452">
        <v>0.18</v>
      </c>
      <c r="H1452">
        <v>44.24</v>
      </c>
      <c r="I1452">
        <v>43.85</v>
      </c>
      <c r="J1452">
        <v>0.39</v>
      </c>
      <c r="K1452">
        <v>99.12</v>
      </c>
      <c r="L1452">
        <v>97.75</v>
      </c>
      <c r="M1452">
        <v>94.84</v>
      </c>
      <c r="N1452">
        <v>91.89</v>
      </c>
      <c r="O1452">
        <v>4.66</v>
      </c>
      <c r="P1452">
        <v>1918.49</v>
      </c>
      <c r="Q1452" s="42">
        <f>Table1[[#This Row],[Steam_Consumed_t]]/Table1[[#This Row],[Production_t]]</f>
        <v>0.10533453887884267</v>
      </c>
      <c r="R1452" s="37">
        <f>Table1[[#This Row],[Power_Consumed_kWh]]/Table1[[#This Row],[Production_t]]</f>
        <v>43.36550632911392</v>
      </c>
      <c r="S1452" t="str">
        <f>IF(Table1[[#This Row],[Quality_pct]]&lt;96,"Below Spec","Ok")</f>
        <v>Ok</v>
      </c>
      <c r="T1452" t="str">
        <f>IF(Table1[Steam_Consumed_t]&gt;$O$4383,"ABNORMAL","NORMAL")</f>
        <v>NORMAL</v>
      </c>
      <c r="U1452" t="str">
        <f>IF(Table1[Power_Consumed_kWh]&gt;$P$4383,"ABNORMAL","NORMAL")</f>
        <v>NORMAL</v>
      </c>
      <c r="V1452">
        <f>(Table1[[#This Row],[Target_Production_t]]/8)*Table1[[#This Row],[Downtime_hr]]</f>
        <v>1.0307250000000001</v>
      </c>
    </row>
    <row r="1453" spans="1:22" x14ac:dyDescent="0.25">
      <c r="A1453" s="1">
        <v>45778</v>
      </c>
      <c r="B1453" s="1" t="str">
        <f>TEXT(Table1[[#This Row],[Date]],"mm")</f>
        <v>05</v>
      </c>
      <c r="C1453" t="s">
        <v>17</v>
      </c>
      <c r="D1453" t="s">
        <v>18</v>
      </c>
      <c r="E1453">
        <v>44.4</v>
      </c>
      <c r="F1453">
        <v>7.88</v>
      </c>
      <c r="G1453">
        <v>0.12</v>
      </c>
      <c r="H1453">
        <v>40.869999999999997</v>
      </c>
      <c r="I1453">
        <v>40.049999999999997</v>
      </c>
      <c r="J1453">
        <v>0.82</v>
      </c>
      <c r="K1453">
        <v>98</v>
      </c>
      <c r="L1453">
        <v>98.5</v>
      </c>
      <c r="M1453">
        <v>94.13</v>
      </c>
      <c r="N1453">
        <v>90.86</v>
      </c>
      <c r="O1453">
        <v>36.33</v>
      </c>
      <c r="P1453">
        <v>3234.6</v>
      </c>
      <c r="Q1453" s="42">
        <f>Table1[[#This Row],[Steam_Consumed_t]]/Table1[[#This Row],[Production_t]]</f>
        <v>0.88891607536090045</v>
      </c>
      <c r="R1453" s="37">
        <f>Table1[[#This Row],[Power_Consumed_kWh]]/Table1[[#This Row],[Production_t]]</f>
        <v>79.143626131636907</v>
      </c>
      <c r="S1453" t="str">
        <f>IF(Table1[[#This Row],[Quality_pct]]&lt;96,"Below Spec","Ok")</f>
        <v>Ok</v>
      </c>
      <c r="T1453" t="str">
        <f>IF(Table1[Steam_Consumed_t]&gt;$O$4383,"ABNORMAL","NORMAL")</f>
        <v>NORMAL</v>
      </c>
      <c r="U1453" t="str">
        <f>IF(Table1[Power_Consumed_kWh]&gt;$P$4383,"ABNORMAL","NORMAL")</f>
        <v>NORMAL</v>
      </c>
      <c r="V1453">
        <f>(Table1[[#This Row],[Target_Production_t]]/8)*Table1[[#This Row],[Downtime_hr]]</f>
        <v>0.66599999999999993</v>
      </c>
    </row>
    <row r="1454" spans="1:22" x14ac:dyDescent="0.25">
      <c r="A1454" s="1">
        <v>45779</v>
      </c>
      <c r="B1454" s="1" t="str">
        <f>TEXT(Table1[[#This Row],[Date]],"mm")</f>
        <v>05</v>
      </c>
      <c r="C1454" t="s">
        <v>17</v>
      </c>
      <c r="D1454" t="s">
        <v>20</v>
      </c>
      <c r="E1454">
        <v>39.619999999999997</v>
      </c>
      <c r="F1454">
        <v>4.63</v>
      </c>
      <c r="G1454">
        <v>3.37</v>
      </c>
      <c r="H1454">
        <v>22.52</v>
      </c>
      <c r="I1454">
        <v>21.96</v>
      </c>
      <c r="J1454">
        <v>0.56000000000000005</v>
      </c>
      <c r="K1454">
        <v>97.5</v>
      </c>
      <c r="L1454">
        <v>57.88</v>
      </c>
      <c r="M1454">
        <v>89.15</v>
      </c>
      <c r="N1454">
        <v>50.31</v>
      </c>
      <c r="O1454">
        <v>17.93</v>
      </c>
      <c r="P1454">
        <v>1745.13</v>
      </c>
      <c r="Q1454" s="42">
        <f>Table1[[#This Row],[Steam_Consumed_t]]/Table1[[#This Row],[Production_t]]</f>
        <v>0.79618117229129659</v>
      </c>
      <c r="R1454" s="37">
        <f>Table1[[#This Row],[Power_Consumed_kWh]]/Table1[[#This Row],[Production_t]]</f>
        <v>77.49245115452932</v>
      </c>
      <c r="S1454" t="str">
        <f>IF(Table1[[#This Row],[Quality_pct]]&lt;96,"Below Spec","Ok")</f>
        <v>Ok</v>
      </c>
      <c r="T1454" t="str">
        <f>IF(Table1[Steam_Consumed_t]&gt;$O$4383,"ABNORMAL","NORMAL")</f>
        <v>NORMAL</v>
      </c>
      <c r="U1454" t="str">
        <f>IF(Table1[Power_Consumed_kWh]&gt;$P$4383,"ABNORMAL","NORMAL")</f>
        <v>NORMAL</v>
      </c>
      <c r="V1454">
        <f>(Table1[[#This Row],[Target_Production_t]]/8)*Table1[[#This Row],[Downtime_hr]]</f>
        <v>16.689924999999999</v>
      </c>
    </row>
    <row r="1455" spans="1:22" x14ac:dyDescent="0.25">
      <c r="A1455" s="1">
        <v>45779</v>
      </c>
      <c r="B1455" s="1" t="str">
        <f>TEXT(Table1[[#This Row],[Date]],"mm")</f>
        <v>05</v>
      </c>
      <c r="C1455" t="s">
        <v>22</v>
      </c>
      <c r="D1455" t="s">
        <v>20</v>
      </c>
      <c r="E1455">
        <v>33.96</v>
      </c>
      <c r="F1455">
        <v>7.14</v>
      </c>
      <c r="G1455">
        <v>0.86</v>
      </c>
      <c r="H1455">
        <v>28.26</v>
      </c>
      <c r="I1455">
        <v>27.47</v>
      </c>
      <c r="J1455">
        <v>0.79</v>
      </c>
      <c r="K1455">
        <v>97.2</v>
      </c>
      <c r="L1455">
        <v>89.25</v>
      </c>
      <c r="M1455">
        <v>91.68</v>
      </c>
      <c r="N1455">
        <v>79.53</v>
      </c>
      <c r="O1455">
        <v>30.56</v>
      </c>
      <c r="P1455">
        <v>2763.58</v>
      </c>
      <c r="Q1455" s="42">
        <f>Table1[[#This Row],[Steam_Consumed_t]]/Table1[[#This Row],[Production_t]]</f>
        <v>1.0813871196036799</v>
      </c>
      <c r="R1455" s="37">
        <f>Table1[[#This Row],[Power_Consumed_kWh]]/Table1[[#This Row],[Production_t]]</f>
        <v>97.791224345364469</v>
      </c>
      <c r="S1455" t="str">
        <f>IF(Table1[[#This Row],[Quality_pct]]&lt;96,"Below Spec","Ok")</f>
        <v>Ok</v>
      </c>
      <c r="T1455" t="str">
        <f>IF(Table1[Steam_Consumed_t]&gt;$O$4383,"ABNORMAL","NORMAL")</f>
        <v>NORMAL</v>
      </c>
      <c r="U1455" t="str">
        <f>IF(Table1[Power_Consumed_kWh]&gt;$P$4383,"ABNORMAL","NORMAL")</f>
        <v>NORMAL</v>
      </c>
      <c r="V1455">
        <f>(Table1[[#This Row],[Target_Production_t]]/8)*Table1[[#This Row],[Downtime_hr]]</f>
        <v>3.6507000000000001</v>
      </c>
    </row>
    <row r="1456" spans="1:22" x14ac:dyDescent="0.25">
      <c r="A1456" s="1">
        <v>45779</v>
      </c>
      <c r="B1456" s="1" t="str">
        <f>TEXT(Table1[[#This Row],[Date]],"mm")</f>
        <v>05</v>
      </c>
      <c r="C1456" t="s">
        <v>17</v>
      </c>
      <c r="D1456" t="s">
        <v>18</v>
      </c>
      <c r="E1456">
        <v>41.49</v>
      </c>
      <c r="F1456">
        <v>7.32</v>
      </c>
      <c r="G1456">
        <v>0.68</v>
      </c>
      <c r="H1456">
        <v>37.49</v>
      </c>
      <c r="I1456">
        <v>37.130000000000003</v>
      </c>
      <c r="J1456">
        <v>0.36</v>
      </c>
      <c r="K1456">
        <v>99.03</v>
      </c>
      <c r="L1456">
        <v>91.5</v>
      </c>
      <c r="M1456">
        <v>98.15</v>
      </c>
      <c r="N1456">
        <v>88.93</v>
      </c>
      <c r="O1456">
        <v>31.37</v>
      </c>
      <c r="P1456">
        <v>3018.26</v>
      </c>
      <c r="Q1456" s="42">
        <f>Table1[[#This Row],[Steam_Consumed_t]]/Table1[[#This Row],[Production_t]]</f>
        <v>0.83675646839157103</v>
      </c>
      <c r="R1456" s="37">
        <f>Table1[[#This Row],[Power_Consumed_kWh]]/Table1[[#This Row],[Production_t]]</f>
        <v>80.508402240597491</v>
      </c>
      <c r="S1456" t="str">
        <f>IF(Table1[[#This Row],[Quality_pct]]&lt;96,"Below Spec","Ok")</f>
        <v>Ok</v>
      </c>
      <c r="T1456" t="str">
        <f>IF(Table1[Steam_Consumed_t]&gt;$O$4383,"ABNORMAL","NORMAL")</f>
        <v>NORMAL</v>
      </c>
      <c r="U1456" t="str">
        <f>IF(Table1[Power_Consumed_kWh]&gt;$P$4383,"ABNORMAL","NORMAL")</f>
        <v>NORMAL</v>
      </c>
      <c r="V1456">
        <f>(Table1[[#This Row],[Target_Production_t]]/8)*Table1[[#This Row],[Downtime_hr]]</f>
        <v>3.5266500000000005</v>
      </c>
    </row>
    <row r="1457" spans="1:22" x14ac:dyDescent="0.25">
      <c r="A1457" s="1">
        <v>45779</v>
      </c>
      <c r="B1457" s="1" t="str">
        <f>TEXT(Table1[[#This Row],[Date]],"mm")</f>
        <v>05</v>
      </c>
      <c r="C1457" t="s">
        <v>21</v>
      </c>
      <c r="D1457" t="s">
        <v>20</v>
      </c>
      <c r="E1457">
        <v>35.85</v>
      </c>
      <c r="F1457">
        <v>7.42</v>
      </c>
      <c r="G1457">
        <v>0.57999999999999996</v>
      </c>
      <c r="H1457">
        <v>34.909999999999997</v>
      </c>
      <c r="I1457">
        <v>34.619999999999997</v>
      </c>
      <c r="J1457">
        <v>0.28999999999999998</v>
      </c>
      <c r="K1457">
        <v>99.16</v>
      </c>
      <c r="L1457">
        <v>92.75</v>
      </c>
      <c r="M1457">
        <v>94.54</v>
      </c>
      <c r="N1457">
        <v>86.95</v>
      </c>
      <c r="O1457">
        <v>50.47</v>
      </c>
      <c r="P1457">
        <v>4187.21</v>
      </c>
      <c r="Q1457" s="42">
        <f>Table1[[#This Row],[Steam_Consumed_t]]/Table1[[#This Row],[Production_t]]</f>
        <v>1.4457175594385563</v>
      </c>
      <c r="R1457" s="37">
        <f>Table1[[#This Row],[Power_Consumed_kWh]]/Table1[[#This Row],[Production_t]]</f>
        <v>119.94299627613866</v>
      </c>
      <c r="S1457" t="str">
        <f>IF(Table1[[#This Row],[Quality_pct]]&lt;96,"Below Spec","Ok")</f>
        <v>Ok</v>
      </c>
      <c r="T1457" t="str">
        <f>IF(Table1[Steam_Consumed_t]&gt;$O$4383,"ABNORMAL","NORMAL")</f>
        <v>NORMAL</v>
      </c>
      <c r="U1457" t="str">
        <f>IF(Table1[Power_Consumed_kWh]&gt;$P$4383,"ABNORMAL","NORMAL")</f>
        <v>NORMAL</v>
      </c>
      <c r="V1457">
        <f>(Table1[[#This Row],[Target_Production_t]]/8)*Table1[[#This Row],[Downtime_hr]]</f>
        <v>2.5991249999999999</v>
      </c>
    </row>
    <row r="1458" spans="1:22" x14ac:dyDescent="0.25">
      <c r="A1458" s="1">
        <v>45779</v>
      </c>
      <c r="B1458" s="1" t="str">
        <f>TEXT(Table1[[#This Row],[Date]],"mm")</f>
        <v>05</v>
      </c>
      <c r="C1458" t="s">
        <v>21</v>
      </c>
      <c r="D1458" t="s">
        <v>19</v>
      </c>
      <c r="E1458">
        <v>36.979999999999997</v>
      </c>
      <c r="F1458">
        <v>7.53</v>
      </c>
      <c r="G1458">
        <v>0.47</v>
      </c>
      <c r="H1458">
        <v>32.58</v>
      </c>
      <c r="I1458">
        <v>31.59</v>
      </c>
      <c r="J1458">
        <v>0.99</v>
      </c>
      <c r="K1458">
        <v>96.95</v>
      </c>
      <c r="L1458">
        <v>94.12</v>
      </c>
      <c r="M1458">
        <v>96.31</v>
      </c>
      <c r="N1458">
        <v>87.89</v>
      </c>
      <c r="O1458">
        <v>45.88</v>
      </c>
      <c r="P1458">
        <v>3824.04</v>
      </c>
      <c r="Q1458" s="42">
        <f>Table1[[#This Row],[Steam_Consumed_t]]/Table1[[#This Row],[Production_t]]</f>
        <v>1.4082259054634747</v>
      </c>
      <c r="R1458" s="37">
        <f>Table1[[#This Row],[Power_Consumed_kWh]]/Table1[[#This Row],[Production_t]]</f>
        <v>117.37384898710866</v>
      </c>
      <c r="S1458" t="str">
        <f>IF(Table1[[#This Row],[Quality_pct]]&lt;96,"Below Spec","Ok")</f>
        <v>Ok</v>
      </c>
      <c r="T1458" t="str">
        <f>IF(Table1[Steam_Consumed_t]&gt;$O$4383,"ABNORMAL","NORMAL")</f>
        <v>NORMAL</v>
      </c>
      <c r="U1458" t="str">
        <f>IF(Table1[Power_Consumed_kWh]&gt;$P$4383,"ABNORMAL","NORMAL")</f>
        <v>NORMAL</v>
      </c>
      <c r="V1458">
        <f>(Table1[[#This Row],[Target_Production_t]]/8)*Table1[[#This Row],[Downtime_hr]]</f>
        <v>2.1725749999999997</v>
      </c>
    </row>
    <row r="1459" spans="1:22" x14ac:dyDescent="0.25">
      <c r="A1459" s="1">
        <v>45779</v>
      </c>
      <c r="B1459" s="1" t="str">
        <f>TEXT(Table1[[#This Row],[Date]],"mm")</f>
        <v>05</v>
      </c>
      <c r="C1459" t="s">
        <v>23</v>
      </c>
      <c r="D1459" t="s">
        <v>19</v>
      </c>
      <c r="E1459">
        <v>42.81</v>
      </c>
      <c r="F1459">
        <v>7.62</v>
      </c>
      <c r="G1459">
        <v>0.38</v>
      </c>
      <c r="H1459">
        <v>41.1</v>
      </c>
      <c r="I1459">
        <v>40.46</v>
      </c>
      <c r="J1459">
        <v>0.63</v>
      </c>
      <c r="K1459">
        <v>98.46</v>
      </c>
      <c r="L1459">
        <v>95.25</v>
      </c>
      <c r="M1459">
        <v>90.29</v>
      </c>
      <c r="N1459">
        <v>84.68</v>
      </c>
      <c r="O1459">
        <v>6.19</v>
      </c>
      <c r="P1459">
        <v>1789.27</v>
      </c>
      <c r="Q1459" s="42">
        <f>Table1[[#This Row],[Steam_Consumed_t]]/Table1[[#This Row],[Production_t]]</f>
        <v>0.15060827250608272</v>
      </c>
      <c r="R1459" s="37">
        <f>Table1[[#This Row],[Power_Consumed_kWh]]/Table1[[#This Row],[Production_t]]</f>
        <v>43.534549878345494</v>
      </c>
      <c r="S1459" t="str">
        <f>IF(Table1[[#This Row],[Quality_pct]]&lt;96,"Below Spec","Ok")</f>
        <v>Ok</v>
      </c>
      <c r="T1459" t="str">
        <f>IF(Table1[Steam_Consumed_t]&gt;$O$4383,"ABNORMAL","NORMAL")</f>
        <v>NORMAL</v>
      </c>
      <c r="U1459" t="str">
        <f>IF(Table1[Power_Consumed_kWh]&gt;$P$4383,"ABNORMAL","NORMAL")</f>
        <v>NORMAL</v>
      </c>
      <c r="V1459">
        <f>(Table1[[#This Row],[Target_Production_t]]/8)*Table1[[#This Row],[Downtime_hr]]</f>
        <v>2.0334750000000001</v>
      </c>
    </row>
    <row r="1460" spans="1:22" x14ac:dyDescent="0.25">
      <c r="A1460" s="1">
        <v>45779</v>
      </c>
      <c r="B1460" s="1" t="str">
        <f>TEXT(Table1[[#This Row],[Date]],"mm")</f>
        <v>05</v>
      </c>
      <c r="C1460" t="s">
        <v>17</v>
      </c>
      <c r="D1460" t="s">
        <v>19</v>
      </c>
      <c r="E1460">
        <v>40.869999999999997</v>
      </c>
      <c r="F1460">
        <v>7.66</v>
      </c>
      <c r="G1460">
        <v>0.34</v>
      </c>
      <c r="H1460">
        <v>37.25</v>
      </c>
      <c r="I1460">
        <v>36.33</v>
      </c>
      <c r="J1460">
        <v>0.92</v>
      </c>
      <c r="K1460">
        <v>97.54</v>
      </c>
      <c r="L1460">
        <v>95.75</v>
      </c>
      <c r="M1460">
        <v>96.19</v>
      </c>
      <c r="N1460">
        <v>89.84</v>
      </c>
      <c r="O1460">
        <v>31.6</v>
      </c>
      <c r="P1460">
        <v>3001.54</v>
      </c>
      <c r="Q1460" s="42">
        <f>Table1[[#This Row],[Steam_Consumed_t]]/Table1[[#This Row],[Production_t]]</f>
        <v>0.84832214765100677</v>
      </c>
      <c r="R1460" s="37">
        <f>Table1[[#This Row],[Power_Consumed_kWh]]/Table1[[#This Row],[Production_t]]</f>
        <v>80.578255033557042</v>
      </c>
      <c r="S1460" t="str">
        <f>IF(Table1[[#This Row],[Quality_pct]]&lt;96,"Below Spec","Ok")</f>
        <v>Ok</v>
      </c>
      <c r="T1460" t="str">
        <f>IF(Table1[Steam_Consumed_t]&gt;$O$4383,"ABNORMAL","NORMAL")</f>
        <v>NORMAL</v>
      </c>
      <c r="U1460" t="str">
        <f>IF(Table1[Power_Consumed_kWh]&gt;$P$4383,"ABNORMAL","NORMAL")</f>
        <v>NORMAL</v>
      </c>
      <c r="V1460">
        <f>(Table1[[#This Row],[Target_Production_t]]/8)*Table1[[#This Row],[Downtime_hr]]</f>
        <v>1.7369749999999999</v>
      </c>
    </row>
    <row r="1461" spans="1:22" x14ac:dyDescent="0.25">
      <c r="A1461" s="1">
        <v>45779</v>
      </c>
      <c r="B1461" s="1" t="str">
        <f>TEXT(Table1[[#This Row],[Date]],"mm")</f>
        <v>05</v>
      </c>
      <c r="C1461" t="s">
        <v>21</v>
      </c>
      <c r="D1461" t="s">
        <v>18</v>
      </c>
      <c r="E1461">
        <v>37.54</v>
      </c>
      <c r="F1461">
        <v>7.7</v>
      </c>
      <c r="G1461">
        <v>0.3</v>
      </c>
      <c r="H1461">
        <v>30.91</v>
      </c>
      <c r="I1461">
        <v>30.21</v>
      </c>
      <c r="J1461">
        <v>0.7</v>
      </c>
      <c r="K1461">
        <v>97.74</v>
      </c>
      <c r="L1461">
        <v>96.25</v>
      </c>
      <c r="M1461">
        <v>95.81</v>
      </c>
      <c r="N1461">
        <v>90.13</v>
      </c>
      <c r="O1461">
        <v>44.97</v>
      </c>
      <c r="P1461">
        <v>3700.43</v>
      </c>
      <c r="Q1461" s="42">
        <f>Table1[[#This Row],[Steam_Consumed_t]]/Table1[[#This Row],[Production_t]]</f>
        <v>1.4548689744419281</v>
      </c>
      <c r="R1461" s="37">
        <f>Table1[[#This Row],[Power_Consumed_kWh]]/Table1[[#This Row],[Production_t]]</f>
        <v>119.71627305079262</v>
      </c>
      <c r="S1461" t="str">
        <f>IF(Table1[[#This Row],[Quality_pct]]&lt;96,"Below Spec","Ok")</f>
        <v>Ok</v>
      </c>
      <c r="T1461" t="str">
        <f>IF(Table1[Steam_Consumed_t]&gt;$O$4383,"ABNORMAL","NORMAL")</f>
        <v>NORMAL</v>
      </c>
      <c r="U1461" t="str">
        <f>IF(Table1[Power_Consumed_kWh]&gt;$P$4383,"ABNORMAL","NORMAL")</f>
        <v>NORMAL</v>
      </c>
      <c r="V1461">
        <f>(Table1[[#This Row],[Target_Production_t]]/8)*Table1[[#This Row],[Downtime_hr]]</f>
        <v>1.4077499999999998</v>
      </c>
    </row>
    <row r="1462" spans="1:22" x14ac:dyDescent="0.25">
      <c r="A1462" s="1">
        <v>45779</v>
      </c>
      <c r="B1462" s="1" t="str">
        <f>TEXT(Table1[[#This Row],[Date]],"mm")</f>
        <v>05</v>
      </c>
      <c r="C1462" t="s">
        <v>22</v>
      </c>
      <c r="D1462" t="s">
        <v>19</v>
      </c>
      <c r="E1462">
        <v>35.03</v>
      </c>
      <c r="F1462">
        <v>7.71</v>
      </c>
      <c r="G1462">
        <v>0.28999999999999998</v>
      </c>
      <c r="H1462">
        <v>34.880000000000003</v>
      </c>
      <c r="I1462">
        <v>33.71</v>
      </c>
      <c r="J1462">
        <v>1.18</v>
      </c>
      <c r="K1462">
        <v>96.62</v>
      </c>
      <c r="L1462">
        <v>96.38</v>
      </c>
      <c r="M1462">
        <v>89.2</v>
      </c>
      <c r="N1462">
        <v>83.06</v>
      </c>
      <c r="O1462">
        <v>39.26</v>
      </c>
      <c r="P1462">
        <v>3361.2</v>
      </c>
      <c r="Q1462" s="42">
        <f>Table1[[#This Row],[Steam_Consumed_t]]/Table1[[#This Row],[Production_t]]</f>
        <v>1.1255733944954127</v>
      </c>
      <c r="R1462" s="37">
        <f>Table1[[#This Row],[Power_Consumed_kWh]]/Table1[[#This Row],[Production_t]]</f>
        <v>96.364678899082563</v>
      </c>
      <c r="S1462" t="str">
        <f>IF(Table1[[#This Row],[Quality_pct]]&lt;96,"Below Spec","Ok")</f>
        <v>Ok</v>
      </c>
      <c r="T1462" t="str">
        <f>IF(Table1[Steam_Consumed_t]&gt;$O$4383,"ABNORMAL","NORMAL")</f>
        <v>NORMAL</v>
      </c>
      <c r="U1462" t="str">
        <f>IF(Table1[Power_Consumed_kWh]&gt;$P$4383,"ABNORMAL","NORMAL")</f>
        <v>NORMAL</v>
      </c>
      <c r="V1462">
        <f>(Table1[[#This Row],[Target_Production_t]]/8)*Table1[[#This Row],[Downtime_hr]]</f>
        <v>1.2698375</v>
      </c>
    </row>
    <row r="1463" spans="1:22" x14ac:dyDescent="0.25">
      <c r="A1463" s="1">
        <v>45779</v>
      </c>
      <c r="B1463" s="1" t="str">
        <f>TEXT(Table1[[#This Row],[Date]],"mm")</f>
        <v>05</v>
      </c>
      <c r="C1463" t="s">
        <v>22</v>
      </c>
      <c r="D1463" t="s">
        <v>18</v>
      </c>
      <c r="E1463">
        <v>35.56</v>
      </c>
      <c r="F1463">
        <v>7.79</v>
      </c>
      <c r="G1463">
        <v>0.21</v>
      </c>
      <c r="H1463">
        <v>32.94</v>
      </c>
      <c r="I1463">
        <v>32.06</v>
      </c>
      <c r="J1463">
        <v>0.88</v>
      </c>
      <c r="K1463">
        <v>97.32</v>
      </c>
      <c r="L1463">
        <v>97.38</v>
      </c>
      <c r="M1463">
        <v>97.88</v>
      </c>
      <c r="N1463">
        <v>92.76</v>
      </c>
      <c r="O1463">
        <v>36.83</v>
      </c>
      <c r="P1463">
        <v>3206.1</v>
      </c>
      <c r="Q1463" s="42">
        <f>Table1[[#This Row],[Steam_Consumed_t]]/Table1[[#This Row],[Production_t]]</f>
        <v>1.118093503339405</v>
      </c>
      <c r="R1463" s="37">
        <f>Table1[[#This Row],[Power_Consumed_kWh]]/Table1[[#This Row],[Production_t]]</f>
        <v>97.331511839708568</v>
      </c>
      <c r="S1463" t="str">
        <f>IF(Table1[[#This Row],[Quality_pct]]&lt;96,"Below Spec","Ok")</f>
        <v>Ok</v>
      </c>
      <c r="T1463" t="str">
        <f>IF(Table1[Steam_Consumed_t]&gt;$O$4383,"ABNORMAL","NORMAL")</f>
        <v>NORMAL</v>
      </c>
      <c r="U1463" t="str">
        <f>IF(Table1[Power_Consumed_kWh]&gt;$P$4383,"ABNORMAL","NORMAL")</f>
        <v>NORMAL</v>
      </c>
      <c r="V1463">
        <f>(Table1[[#This Row],[Target_Production_t]]/8)*Table1[[#This Row],[Downtime_hr]]</f>
        <v>0.93345</v>
      </c>
    </row>
    <row r="1464" spans="1:22" x14ac:dyDescent="0.25">
      <c r="A1464" s="1">
        <v>45779</v>
      </c>
      <c r="B1464" s="1" t="str">
        <f>TEXT(Table1[[#This Row],[Date]],"mm")</f>
        <v>05</v>
      </c>
      <c r="C1464" t="s">
        <v>23</v>
      </c>
      <c r="D1464" t="s">
        <v>18</v>
      </c>
      <c r="E1464">
        <v>43.47</v>
      </c>
      <c r="F1464">
        <v>7.79</v>
      </c>
      <c r="G1464">
        <v>0.21</v>
      </c>
      <c r="H1464">
        <v>42.12</v>
      </c>
      <c r="I1464">
        <v>41.38</v>
      </c>
      <c r="J1464">
        <v>0.75</v>
      </c>
      <c r="K1464">
        <v>98.23</v>
      </c>
      <c r="L1464">
        <v>97.38</v>
      </c>
      <c r="M1464">
        <v>93.99</v>
      </c>
      <c r="N1464">
        <v>89.9</v>
      </c>
      <c r="O1464">
        <v>4.26</v>
      </c>
      <c r="P1464">
        <v>1843.78</v>
      </c>
      <c r="Q1464" s="42">
        <f>Table1[[#This Row],[Steam_Consumed_t]]/Table1[[#This Row],[Production_t]]</f>
        <v>0.10113960113960115</v>
      </c>
      <c r="R1464" s="37">
        <f>Table1[[#This Row],[Power_Consumed_kWh]]/Table1[[#This Row],[Production_t]]</f>
        <v>43.774453941120612</v>
      </c>
      <c r="S1464" t="str">
        <f>IF(Table1[[#This Row],[Quality_pct]]&lt;96,"Below Spec","Ok")</f>
        <v>Ok</v>
      </c>
      <c r="T1464" t="str">
        <f>IF(Table1[Steam_Consumed_t]&gt;$O$4383,"ABNORMAL","NORMAL")</f>
        <v>NORMAL</v>
      </c>
      <c r="U1464" t="str">
        <f>IF(Table1[Power_Consumed_kWh]&gt;$P$4383,"ABNORMAL","NORMAL")</f>
        <v>NORMAL</v>
      </c>
      <c r="V1464">
        <f>(Table1[[#This Row],[Target_Production_t]]/8)*Table1[[#This Row],[Downtime_hr]]</f>
        <v>1.1410875</v>
      </c>
    </row>
    <row r="1465" spans="1:22" x14ac:dyDescent="0.25">
      <c r="A1465" s="1">
        <v>45779</v>
      </c>
      <c r="B1465" s="1" t="str">
        <f>TEXT(Table1[[#This Row],[Date]],"mm")</f>
        <v>05</v>
      </c>
      <c r="C1465" t="s">
        <v>23</v>
      </c>
      <c r="D1465" t="s">
        <v>20</v>
      </c>
      <c r="E1465">
        <v>41.51</v>
      </c>
      <c r="F1465">
        <v>7.8</v>
      </c>
      <c r="G1465">
        <v>0.2</v>
      </c>
      <c r="H1465">
        <v>38.64</v>
      </c>
      <c r="I1465">
        <v>38.200000000000003</v>
      </c>
      <c r="J1465">
        <v>0.44</v>
      </c>
      <c r="K1465">
        <v>98.85</v>
      </c>
      <c r="L1465">
        <v>97.5</v>
      </c>
      <c r="M1465">
        <v>94.28</v>
      </c>
      <c r="N1465">
        <v>90.87</v>
      </c>
      <c r="O1465">
        <v>6.75</v>
      </c>
      <c r="P1465">
        <v>1549.98</v>
      </c>
      <c r="Q1465" s="42">
        <f>Table1[[#This Row],[Steam_Consumed_t]]/Table1[[#This Row],[Production_t]]</f>
        <v>0.17468944099378883</v>
      </c>
      <c r="R1465" s="37">
        <f>Table1[[#This Row],[Power_Consumed_kWh]]/Table1[[#This Row],[Production_t]]</f>
        <v>40.113354037267079</v>
      </c>
      <c r="S1465" t="str">
        <f>IF(Table1[[#This Row],[Quality_pct]]&lt;96,"Below Spec","Ok")</f>
        <v>Ok</v>
      </c>
      <c r="T1465" t="str">
        <f>IF(Table1[Steam_Consumed_t]&gt;$O$4383,"ABNORMAL","NORMAL")</f>
        <v>NORMAL</v>
      </c>
      <c r="U1465" t="str">
        <f>IF(Table1[Power_Consumed_kWh]&gt;$P$4383,"ABNORMAL","NORMAL")</f>
        <v>NORMAL</v>
      </c>
      <c r="V1465">
        <f>(Table1[[#This Row],[Target_Production_t]]/8)*Table1[[#This Row],[Downtime_hr]]</f>
        <v>1.03775</v>
      </c>
    </row>
    <row r="1466" spans="1:22" x14ac:dyDescent="0.25">
      <c r="A1466" s="1">
        <v>45780</v>
      </c>
      <c r="B1466" s="1" t="str">
        <f>TEXT(Table1[[#This Row],[Date]],"mm")</f>
        <v>05</v>
      </c>
      <c r="C1466" t="s">
        <v>23</v>
      </c>
      <c r="D1466" t="s">
        <v>19</v>
      </c>
      <c r="E1466">
        <v>44.89</v>
      </c>
      <c r="F1466">
        <v>7.04</v>
      </c>
      <c r="G1466">
        <v>0.96</v>
      </c>
      <c r="H1466">
        <v>38.58</v>
      </c>
      <c r="I1466">
        <v>38.549999999999997</v>
      </c>
      <c r="J1466">
        <v>0.03</v>
      </c>
      <c r="K1466">
        <v>99.93</v>
      </c>
      <c r="L1466">
        <v>88</v>
      </c>
      <c r="M1466">
        <v>98.72</v>
      </c>
      <c r="N1466">
        <v>86.81</v>
      </c>
      <c r="O1466">
        <v>5.49</v>
      </c>
      <c r="P1466">
        <v>1438.7</v>
      </c>
      <c r="Q1466" s="42">
        <f>Table1[[#This Row],[Steam_Consumed_t]]/Table1[[#This Row],[Production_t]]</f>
        <v>0.14230171073094869</v>
      </c>
      <c r="R1466" s="37">
        <f>Table1[[#This Row],[Power_Consumed_kWh]]/Table1[[#This Row],[Production_t]]</f>
        <v>37.291342664593053</v>
      </c>
      <c r="S1466" t="str">
        <f>IF(Table1[[#This Row],[Quality_pct]]&lt;96,"Below Spec","Ok")</f>
        <v>Ok</v>
      </c>
      <c r="T1466" t="str">
        <f>IF(Table1[Steam_Consumed_t]&gt;$O$4383,"ABNORMAL","NORMAL")</f>
        <v>NORMAL</v>
      </c>
      <c r="U1466" t="str">
        <f>IF(Table1[Power_Consumed_kWh]&gt;$P$4383,"ABNORMAL","NORMAL")</f>
        <v>NORMAL</v>
      </c>
      <c r="V1466">
        <f>(Table1[[#This Row],[Target_Production_t]]/8)*Table1[[#This Row],[Downtime_hr]]</f>
        <v>5.3868</v>
      </c>
    </row>
    <row r="1467" spans="1:22" x14ac:dyDescent="0.25">
      <c r="A1467" s="1">
        <v>45780</v>
      </c>
      <c r="B1467" s="1" t="str">
        <f>TEXT(Table1[[#This Row],[Date]],"mm")</f>
        <v>05</v>
      </c>
      <c r="C1467" t="s">
        <v>23</v>
      </c>
      <c r="D1467" t="s">
        <v>20</v>
      </c>
      <c r="E1467">
        <v>43.52</v>
      </c>
      <c r="F1467">
        <v>7.07</v>
      </c>
      <c r="G1467">
        <v>0.93</v>
      </c>
      <c r="H1467">
        <v>37.04</v>
      </c>
      <c r="I1467">
        <v>36.81</v>
      </c>
      <c r="J1467">
        <v>0.23</v>
      </c>
      <c r="K1467">
        <v>99.37</v>
      </c>
      <c r="L1467">
        <v>88.38</v>
      </c>
      <c r="M1467">
        <v>95.26</v>
      </c>
      <c r="N1467">
        <v>83.65</v>
      </c>
      <c r="O1467">
        <v>5</v>
      </c>
      <c r="P1467">
        <v>1497.89</v>
      </c>
      <c r="Q1467" s="42">
        <f>Table1[[#This Row],[Steam_Consumed_t]]/Table1[[#This Row],[Production_t]]</f>
        <v>0.13498920086393087</v>
      </c>
      <c r="R1467" s="37">
        <f>Table1[[#This Row],[Power_Consumed_kWh]]/Table1[[#This Row],[Production_t]]</f>
        <v>40.43979481641469</v>
      </c>
      <c r="S1467" t="str">
        <f>IF(Table1[[#This Row],[Quality_pct]]&lt;96,"Below Spec","Ok")</f>
        <v>Ok</v>
      </c>
      <c r="T1467" t="str">
        <f>IF(Table1[Steam_Consumed_t]&gt;$O$4383,"ABNORMAL","NORMAL")</f>
        <v>NORMAL</v>
      </c>
      <c r="U1467" t="str">
        <f>IF(Table1[Power_Consumed_kWh]&gt;$P$4383,"ABNORMAL","NORMAL")</f>
        <v>NORMAL</v>
      </c>
      <c r="V1467">
        <f>(Table1[[#This Row],[Target_Production_t]]/8)*Table1[[#This Row],[Downtime_hr]]</f>
        <v>5.0592000000000006</v>
      </c>
    </row>
    <row r="1468" spans="1:22" x14ac:dyDescent="0.25">
      <c r="A1468" s="1">
        <v>45780</v>
      </c>
      <c r="B1468" s="1" t="str">
        <f>TEXT(Table1[[#This Row],[Date]],"mm")</f>
        <v>05</v>
      </c>
      <c r="C1468" t="s">
        <v>17</v>
      </c>
      <c r="D1468" t="s">
        <v>20</v>
      </c>
      <c r="E1468">
        <v>41.54</v>
      </c>
      <c r="F1468">
        <v>7.31</v>
      </c>
      <c r="G1468">
        <v>0.69</v>
      </c>
      <c r="H1468">
        <v>32.700000000000003</v>
      </c>
      <c r="I1468">
        <v>31.38</v>
      </c>
      <c r="J1468">
        <v>1.31</v>
      </c>
      <c r="K1468">
        <v>95.98</v>
      </c>
      <c r="L1468">
        <v>91.38</v>
      </c>
      <c r="M1468">
        <v>93.81</v>
      </c>
      <c r="N1468">
        <v>82.27</v>
      </c>
      <c r="O1468">
        <v>26.69</v>
      </c>
      <c r="P1468">
        <v>2666.74</v>
      </c>
      <c r="Q1468" s="42">
        <f>Table1[[#This Row],[Steam_Consumed_t]]/Table1[[#This Row],[Production_t]]</f>
        <v>0.81620795107033639</v>
      </c>
      <c r="R1468" s="37">
        <f>Table1[[#This Row],[Power_Consumed_kWh]]/Table1[[#This Row],[Production_t]]</f>
        <v>81.551681957186531</v>
      </c>
      <c r="S1468" t="str">
        <f>IF(Table1[[#This Row],[Quality_pct]]&lt;96,"Below Spec","Ok")</f>
        <v>Below Spec</v>
      </c>
      <c r="T1468" t="str">
        <f>IF(Table1[Steam_Consumed_t]&gt;$O$4383,"ABNORMAL","NORMAL")</f>
        <v>NORMAL</v>
      </c>
      <c r="U1468" t="str">
        <f>IF(Table1[Power_Consumed_kWh]&gt;$P$4383,"ABNORMAL","NORMAL")</f>
        <v>NORMAL</v>
      </c>
      <c r="V1468">
        <f>(Table1[[#This Row],[Target_Production_t]]/8)*Table1[[#This Row],[Downtime_hr]]</f>
        <v>3.5828249999999997</v>
      </c>
    </row>
    <row r="1469" spans="1:22" x14ac:dyDescent="0.25">
      <c r="A1469" s="1">
        <v>45780</v>
      </c>
      <c r="B1469" s="1" t="str">
        <f>TEXT(Table1[[#This Row],[Date]],"mm")</f>
        <v>05</v>
      </c>
      <c r="C1469" t="s">
        <v>21</v>
      </c>
      <c r="D1469" t="s">
        <v>19</v>
      </c>
      <c r="E1469">
        <v>38.770000000000003</v>
      </c>
      <c r="F1469">
        <v>7.33</v>
      </c>
      <c r="G1469">
        <v>0.67</v>
      </c>
      <c r="H1469">
        <v>36.44</v>
      </c>
      <c r="I1469">
        <v>35.520000000000003</v>
      </c>
      <c r="J1469">
        <v>0.91</v>
      </c>
      <c r="K1469">
        <v>97.49</v>
      </c>
      <c r="L1469">
        <v>91.62</v>
      </c>
      <c r="M1469">
        <v>93.66</v>
      </c>
      <c r="N1469">
        <v>83.67</v>
      </c>
      <c r="O1469">
        <v>52.76</v>
      </c>
      <c r="P1469">
        <v>4459.1499999999996</v>
      </c>
      <c r="Q1469" s="42">
        <f>Table1[[#This Row],[Steam_Consumed_t]]/Table1[[#This Row],[Production_t]]</f>
        <v>1.4478594950603731</v>
      </c>
      <c r="R1469" s="37">
        <f>Table1[[#This Row],[Power_Consumed_kWh]]/Table1[[#This Row],[Production_t]]</f>
        <v>122.36964873765093</v>
      </c>
      <c r="S1469" t="str">
        <f>IF(Table1[[#This Row],[Quality_pct]]&lt;96,"Below Spec","Ok")</f>
        <v>Ok</v>
      </c>
      <c r="T1469" t="str">
        <f>IF(Table1[Steam_Consumed_t]&gt;$O$4383,"ABNORMAL","NORMAL")</f>
        <v>ABNORMAL</v>
      </c>
      <c r="U1469" t="str">
        <f>IF(Table1[Power_Consumed_kWh]&gt;$P$4383,"ABNORMAL","NORMAL")</f>
        <v>ABNORMAL</v>
      </c>
      <c r="V1469">
        <f>(Table1[[#This Row],[Target_Production_t]]/8)*Table1[[#This Row],[Downtime_hr]]</f>
        <v>3.2469875000000004</v>
      </c>
    </row>
    <row r="1470" spans="1:22" x14ac:dyDescent="0.25">
      <c r="A1470" s="1">
        <v>45780</v>
      </c>
      <c r="B1470" s="1" t="str">
        <f>TEXT(Table1[[#This Row],[Date]],"mm")</f>
        <v>05</v>
      </c>
      <c r="C1470" t="s">
        <v>17</v>
      </c>
      <c r="D1470" t="s">
        <v>19</v>
      </c>
      <c r="E1470">
        <v>42.85</v>
      </c>
      <c r="F1470">
        <v>7.47</v>
      </c>
      <c r="G1470">
        <v>0.53</v>
      </c>
      <c r="H1470">
        <v>38.85</v>
      </c>
      <c r="I1470">
        <v>38.770000000000003</v>
      </c>
      <c r="J1470">
        <v>0.09</v>
      </c>
      <c r="K1470">
        <v>99.78</v>
      </c>
      <c r="L1470">
        <v>93.38</v>
      </c>
      <c r="M1470">
        <v>96.5</v>
      </c>
      <c r="N1470">
        <v>89.91</v>
      </c>
      <c r="O1470">
        <v>31.26</v>
      </c>
      <c r="P1470">
        <v>3110.27</v>
      </c>
      <c r="Q1470" s="42">
        <f>Table1[[#This Row],[Steam_Consumed_t]]/Table1[[#This Row],[Production_t]]</f>
        <v>0.80463320463320465</v>
      </c>
      <c r="R1470" s="37">
        <f>Table1[[#This Row],[Power_Consumed_kWh]]/Table1[[#This Row],[Production_t]]</f>
        <v>80.058429858429861</v>
      </c>
      <c r="S1470" t="str">
        <f>IF(Table1[[#This Row],[Quality_pct]]&lt;96,"Below Spec","Ok")</f>
        <v>Ok</v>
      </c>
      <c r="T1470" t="str">
        <f>IF(Table1[Steam_Consumed_t]&gt;$O$4383,"ABNORMAL","NORMAL")</f>
        <v>NORMAL</v>
      </c>
      <c r="U1470" t="str">
        <f>IF(Table1[Power_Consumed_kWh]&gt;$P$4383,"ABNORMAL","NORMAL")</f>
        <v>NORMAL</v>
      </c>
      <c r="V1470">
        <f>(Table1[[#This Row],[Target_Production_t]]/8)*Table1[[#This Row],[Downtime_hr]]</f>
        <v>2.8388125000000004</v>
      </c>
    </row>
    <row r="1471" spans="1:22" x14ac:dyDescent="0.25">
      <c r="A1471" s="1">
        <v>45780</v>
      </c>
      <c r="B1471" s="1" t="str">
        <f>TEXT(Table1[[#This Row],[Date]],"mm")</f>
        <v>05</v>
      </c>
      <c r="C1471" t="s">
        <v>22</v>
      </c>
      <c r="D1471" t="s">
        <v>20</v>
      </c>
      <c r="E1471">
        <v>35.61</v>
      </c>
      <c r="F1471">
        <v>7.54</v>
      </c>
      <c r="G1471">
        <v>0.46</v>
      </c>
      <c r="H1471">
        <v>33.090000000000003</v>
      </c>
      <c r="I1471">
        <v>32.479999999999997</v>
      </c>
      <c r="J1471">
        <v>0.61</v>
      </c>
      <c r="K1471">
        <v>98.17</v>
      </c>
      <c r="L1471">
        <v>94.25</v>
      </c>
      <c r="M1471">
        <v>95.85</v>
      </c>
      <c r="N1471">
        <v>88.68</v>
      </c>
      <c r="O1471">
        <v>35.799999999999997</v>
      </c>
      <c r="P1471">
        <v>3129.29</v>
      </c>
      <c r="Q1471" s="42">
        <f>Table1[[#This Row],[Steam_Consumed_t]]/Table1[[#This Row],[Production_t]]</f>
        <v>1.0818978543366573</v>
      </c>
      <c r="R1471" s="37">
        <f>Table1[[#This Row],[Power_Consumed_kWh]]/Table1[[#This Row],[Production_t]]</f>
        <v>94.569054094892707</v>
      </c>
      <c r="S1471" t="str">
        <f>IF(Table1[[#This Row],[Quality_pct]]&lt;96,"Below Spec","Ok")</f>
        <v>Ok</v>
      </c>
      <c r="T1471" t="str">
        <f>IF(Table1[Steam_Consumed_t]&gt;$O$4383,"ABNORMAL","NORMAL")</f>
        <v>NORMAL</v>
      </c>
      <c r="U1471" t="str">
        <f>IF(Table1[Power_Consumed_kWh]&gt;$P$4383,"ABNORMAL","NORMAL")</f>
        <v>NORMAL</v>
      </c>
      <c r="V1471">
        <f>(Table1[[#This Row],[Target_Production_t]]/8)*Table1[[#This Row],[Downtime_hr]]</f>
        <v>2.0475750000000001</v>
      </c>
    </row>
    <row r="1472" spans="1:22" x14ac:dyDescent="0.25">
      <c r="A1472" s="1">
        <v>45780</v>
      </c>
      <c r="B1472" s="1" t="str">
        <f>TEXT(Table1[[#This Row],[Date]],"mm")</f>
        <v>05</v>
      </c>
      <c r="C1472" t="s">
        <v>21</v>
      </c>
      <c r="D1472" t="s">
        <v>20</v>
      </c>
      <c r="E1472">
        <v>37.590000000000003</v>
      </c>
      <c r="F1472">
        <v>7.64</v>
      </c>
      <c r="G1472">
        <v>0.36</v>
      </c>
      <c r="H1472">
        <v>33.369999999999997</v>
      </c>
      <c r="I1472">
        <v>33.01</v>
      </c>
      <c r="J1472">
        <v>0.36</v>
      </c>
      <c r="K1472">
        <v>98.92</v>
      </c>
      <c r="L1472">
        <v>95.5</v>
      </c>
      <c r="M1472">
        <v>95.45</v>
      </c>
      <c r="N1472">
        <v>90.17</v>
      </c>
      <c r="O1472">
        <v>48.16</v>
      </c>
      <c r="P1472">
        <v>3926.38</v>
      </c>
      <c r="Q1472" s="42">
        <f>Table1[[#This Row],[Steam_Consumed_t]]/Table1[[#This Row],[Production_t]]</f>
        <v>1.4432124662870842</v>
      </c>
      <c r="R1472" s="37">
        <f>Table1[[#This Row],[Power_Consumed_kWh]]/Table1[[#This Row],[Production_t]]</f>
        <v>117.66197183098593</v>
      </c>
      <c r="S1472" t="str">
        <f>IF(Table1[[#This Row],[Quality_pct]]&lt;96,"Below Spec","Ok")</f>
        <v>Ok</v>
      </c>
      <c r="T1472" t="str">
        <f>IF(Table1[Steam_Consumed_t]&gt;$O$4383,"ABNORMAL","NORMAL")</f>
        <v>NORMAL</v>
      </c>
      <c r="U1472" t="str">
        <f>IF(Table1[Power_Consumed_kWh]&gt;$P$4383,"ABNORMAL","NORMAL")</f>
        <v>NORMAL</v>
      </c>
      <c r="V1472">
        <f>(Table1[[#This Row],[Target_Production_t]]/8)*Table1[[#This Row],[Downtime_hr]]</f>
        <v>1.6915500000000001</v>
      </c>
    </row>
    <row r="1473" spans="1:22" x14ac:dyDescent="0.25">
      <c r="A1473" s="1">
        <v>45780</v>
      </c>
      <c r="B1473" s="1" t="str">
        <f>TEXT(Table1[[#This Row],[Date]],"mm")</f>
        <v>05</v>
      </c>
      <c r="C1473" t="s">
        <v>17</v>
      </c>
      <c r="D1473" t="s">
        <v>18</v>
      </c>
      <c r="E1473">
        <v>43.5</v>
      </c>
      <c r="F1473">
        <v>7.67</v>
      </c>
      <c r="G1473">
        <v>0.33</v>
      </c>
      <c r="H1473">
        <v>40.69</v>
      </c>
      <c r="I1473">
        <v>40.04</v>
      </c>
      <c r="J1473">
        <v>0.65</v>
      </c>
      <c r="K1473">
        <v>98.4</v>
      </c>
      <c r="L1473">
        <v>95.88</v>
      </c>
      <c r="M1473">
        <v>92.52</v>
      </c>
      <c r="N1473">
        <v>87.28</v>
      </c>
      <c r="O1473">
        <v>34.44</v>
      </c>
      <c r="P1473">
        <v>3455.61</v>
      </c>
      <c r="Q1473" s="42">
        <f>Table1[[#This Row],[Steam_Consumed_t]]/Table1[[#This Row],[Production_t]]</f>
        <v>0.84639960678299331</v>
      </c>
      <c r="R1473" s="37">
        <f>Table1[[#This Row],[Power_Consumed_kWh]]/Table1[[#This Row],[Production_t]]</f>
        <v>84.92528876873925</v>
      </c>
      <c r="S1473" t="str">
        <f>IF(Table1[[#This Row],[Quality_pct]]&lt;96,"Below Spec","Ok")</f>
        <v>Ok</v>
      </c>
      <c r="T1473" t="str">
        <f>IF(Table1[Steam_Consumed_t]&gt;$O$4383,"ABNORMAL","NORMAL")</f>
        <v>NORMAL</v>
      </c>
      <c r="U1473" t="str">
        <f>IF(Table1[Power_Consumed_kWh]&gt;$P$4383,"ABNORMAL","NORMAL")</f>
        <v>NORMAL</v>
      </c>
      <c r="V1473">
        <f>(Table1[[#This Row],[Target_Production_t]]/8)*Table1[[#This Row],[Downtime_hr]]</f>
        <v>1.7943750000000001</v>
      </c>
    </row>
    <row r="1474" spans="1:22" x14ac:dyDescent="0.25">
      <c r="A1474" s="1">
        <v>45780</v>
      </c>
      <c r="B1474" s="1" t="str">
        <f>TEXT(Table1[[#This Row],[Date]],"mm")</f>
        <v>05</v>
      </c>
      <c r="C1474" t="s">
        <v>22</v>
      </c>
      <c r="D1474" t="s">
        <v>19</v>
      </c>
      <c r="E1474">
        <v>36.729999999999997</v>
      </c>
      <c r="F1474">
        <v>7.68</v>
      </c>
      <c r="G1474">
        <v>0.32</v>
      </c>
      <c r="H1474">
        <v>32.630000000000003</v>
      </c>
      <c r="I1474">
        <v>31.75</v>
      </c>
      <c r="J1474">
        <v>0.87</v>
      </c>
      <c r="K1474">
        <v>97.32</v>
      </c>
      <c r="L1474">
        <v>96</v>
      </c>
      <c r="M1474">
        <v>94.98</v>
      </c>
      <c r="N1474">
        <v>88.73</v>
      </c>
      <c r="O1474">
        <v>36.21</v>
      </c>
      <c r="P1474">
        <v>3196.53</v>
      </c>
      <c r="Q1474" s="42">
        <f>Table1[[#This Row],[Steam_Consumed_t]]/Table1[[#This Row],[Production_t]]</f>
        <v>1.1097149862090101</v>
      </c>
      <c r="R1474" s="37">
        <f>Table1[[#This Row],[Power_Consumed_kWh]]/Table1[[#This Row],[Production_t]]</f>
        <v>97.962917560527117</v>
      </c>
      <c r="S1474" t="str">
        <f>IF(Table1[[#This Row],[Quality_pct]]&lt;96,"Below Spec","Ok")</f>
        <v>Ok</v>
      </c>
      <c r="T1474" t="str">
        <f>IF(Table1[Steam_Consumed_t]&gt;$O$4383,"ABNORMAL","NORMAL")</f>
        <v>NORMAL</v>
      </c>
      <c r="U1474" t="str">
        <f>IF(Table1[Power_Consumed_kWh]&gt;$P$4383,"ABNORMAL","NORMAL")</f>
        <v>NORMAL</v>
      </c>
      <c r="V1474">
        <f>(Table1[[#This Row],[Target_Production_t]]/8)*Table1[[#This Row],[Downtime_hr]]</f>
        <v>1.4691999999999998</v>
      </c>
    </row>
    <row r="1475" spans="1:22" x14ac:dyDescent="0.25">
      <c r="A1475" s="1">
        <v>45780</v>
      </c>
      <c r="B1475" s="1" t="str">
        <f>TEXT(Table1[[#This Row],[Date]],"mm")</f>
        <v>05</v>
      </c>
      <c r="C1475" t="s">
        <v>23</v>
      </c>
      <c r="D1475" t="s">
        <v>18</v>
      </c>
      <c r="E1475">
        <v>45.57</v>
      </c>
      <c r="F1475">
        <v>7.71</v>
      </c>
      <c r="G1475">
        <v>0.28999999999999998</v>
      </c>
      <c r="H1475">
        <v>40.76</v>
      </c>
      <c r="I1475">
        <v>40.76</v>
      </c>
      <c r="J1475">
        <v>0</v>
      </c>
      <c r="K1475">
        <v>100</v>
      </c>
      <c r="L1475">
        <v>96.38</v>
      </c>
      <c r="M1475">
        <v>95.62</v>
      </c>
      <c r="N1475">
        <v>92.15</v>
      </c>
      <c r="O1475">
        <v>3.73</v>
      </c>
      <c r="P1475">
        <v>1669.1</v>
      </c>
      <c r="Q1475" s="42">
        <f>Table1[[#This Row],[Steam_Consumed_t]]/Table1[[#This Row],[Production_t]]</f>
        <v>9.1511285574092258E-2</v>
      </c>
      <c r="R1475" s="37">
        <f>Table1[[#This Row],[Power_Consumed_kWh]]/Table1[[#This Row],[Production_t]]</f>
        <v>40.949460255152111</v>
      </c>
      <c r="S1475" t="str">
        <f>IF(Table1[[#This Row],[Quality_pct]]&lt;96,"Below Spec","Ok")</f>
        <v>Ok</v>
      </c>
      <c r="T1475" t="str">
        <f>IF(Table1[Steam_Consumed_t]&gt;$O$4383,"ABNORMAL","NORMAL")</f>
        <v>NORMAL</v>
      </c>
      <c r="U1475" t="str">
        <f>IF(Table1[Power_Consumed_kWh]&gt;$P$4383,"ABNORMAL","NORMAL")</f>
        <v>NORMAL</v>
      </c>
      <c r="V1475">
        <f>(Table1[[#This Row],[Target_Production_t]]/8)*Table1[[#This Row],[Downtime_hr]]</f>
        <v>1.6519124999999999</v>
      </c>
    </row>
    <row r="1476" spans="1:22" x14ac:dyDescent="0.25">
      <c r="A1476" s="1">
        <v>45780</v>
      </c>
      <c r="B1476" s="1" t="str">
        <f>TEXT(Table1[[#This Row],[Date]],"mm")</f>
        <v>05</v>
      </c>
      <c r="C1476" t="s">
        <v>22</v>
      </c>
      <c r="D1476" t="s">
        <v>18</v>
      </c>
      <c r="E1476">
        <v>37.29</v>
      </c>
      <c r="F1476">
        <v>7.74</v>
      </c>
      <c r="G1476">
        <v>0.26</v>
      </c>
      <c r="H1476">
        <v>34.979999999999997</v>
      </c>
      <c r="I1476">
        <v>34.380000000000003</v>
      </c>
      <c r="J1476">
        <v>0.6</v>
      </c>
      <c r="K1476">
        <v>98.29</v>
      </c>
      <c r="L1476">
        <v>96.75</v>
      </c>
      <c r="M1476">
        <v>96.85</v>
      </c>
      <c r="N1476">
        <v>92.1</v>
      </c>
      <c r="O1476">
        <v>38.85</v>
      </c>
      <c r="P1476">
        <v>3386.7</v>
      </c>
      <c r="Q1476" s="42">
        <f>Table1[[#This Row],[Steam_Consumed_t]]/Table1[[#This Row],[Production_t]]</f>
        <v>1.1106346483704976</v>
      </c>
      <c r="R1476" s="37">
        <f>Table1[[#This Row],[Power_Consumed_kWh]]/Table1[[#This Row],[Production_t]]</f>
        <v>96.818181818181827</v>
      </c>
      <c r="S1476" t="str">
        <f>IF(Table1[[#This Row],[Quality_pct]]&lt;96,"Below Spec","Ok")</f>
        <v>Ok</v>
      </c>
      <c r="T1476" t="str">
        <f>IF(Table1[Steam_Consumed_t]&gt;$O$4383,"ABNORMAL","NORMAL")</f>
        <v>NORMAL</v>
      </c>
      <c r="U1476" t="str">
        <f>IF(Table1[Power_Consumed_kWh]&gt;$P$4383,"ABNORMAL","NORMAL")</f>
        <v>NORMAL</v>
      </c>
      <c r="V1476">
        <f>(Table1[[#This Row],[Target_Production_t]]/8)*Table1[[#This Row],[Downtime_hr]]</f>
        <v>1.2119249999999999</v>
      </c>
    </row>
    <row r="1477" spans="1:22" x14ac:dyDescent="0.25">
      <c r="A1477" s="1">
        <v>45780</v>
      </c>
      <c r="B1477" s="1" t="str">
        <f>TEXT(Table1[[#This Row],[Date]],"mm")</f>
        <v>05</v>
      </c>
      <c r="C1477" t="s">
        <v>21</v>
      </c>
      <c r="D1477" t="s">
        <v>18</v>
      </c>
      <c r="E1477">
        <v>39.36</v>
      </c>
      <c r="F1477">
        <v>7.75</v>
      </c>
      <c r="G1477">
        <v>0.25</v>
      </c>
      <c r="H1477">
        <v>35.21</v>
      </c>
      <c r="I1477">
        <v>34.36</v>
      </c>
      <c r="J1477">
        <v>0.84</v>
      </c>
      <c r="K1477">
        <v>97.6</v>
      </c>
      <c r="L1477">
        <v>96.88</v>
      </c>
      <c r="M1477">
        <v>91.89</v>
      </c>
      <c r="N1477">
        <v>86.88</v>
      </c>
      <c r="O1477">
        <v>50.17</v>
      </c>
      <c r="P1477">
        <v>4158.26</v>
      </c>
      <c r="Q1477" s="42">
        <f>Table1[[#This Row],[Steam_Consumed_t]]/Table1[[#This Row],[Production_t]]</f>
        <v>1.4248792956546437</v>
      </c>
      <c r="R1477" s="37">
        <f>Table1[[#This Row],[Power_Consumed_kWh]]/Table1[[#This Row],[Production_t]]</f>
        <v>118.0988355580801</v>
      </c>
      <c r="S1477" t="str">
        <f>IF(Table1[[#This Row],[Quality_pct]]&lt;96,"Below Spec","Ok")</f>
        <v>Ok</v>
      </c>
      <c r="T1477" t="str">
        <f>IF(Table1[Steam_Consumed_t]&gt;$O$4383,"ABNORMAL","NORMAL")</f>
        <v>NORMAL</v>
      </c>
      <c r="U1477" t="str">
        <f>IF(Table1[Power_Consumed_kWh]&gt;$P$4383,"ABNORMAL","NORMAL")</f>
        <v>NORMAL</v>
      </c>
      <c r="V1477">
        <f>(Table1[[#This Row],[Target_Production_t]]/8)*Table1[[#This Row],[Downtime_hr]]</f>
        <v>1.23</v>
      </c>
    </row>
    <row r="1478" spans="1:22" x14ac:dyDescent="0.25">
      <c r="A1478" s="1">
        <v>45781</v>
      </c>
      <c r="B1478" s="1" t="str">
        <f>TEXT(Table1[[#This Row],[Date]],"mm")</f>
        <v>05</v>
      </c>
      <c r="C1478" t="s">
        <v>21</v>
      </c>
      <c r="D1478" t="s">
        <v>20</v>
      </c>
      <c r="E1478">
        <v>40.42</v>
      </c>
      <c r="F1478">
        <v>6.97</v>
      </c>
      <c r="G1478">
        <v>1.03</v>
      </c>
      <c r="H1478">
        <v>34.07</v>
      </c>
      <c r="I1478">
        <v>33.01</v>
      </c>
      <c r="J1478">
        <v>1.06</v>
      </c>
      <c r="K1478">
        <v>96.89</v>
      </c>
      <c r="L1478">
        <v>87.12</v>
      </c>
      <c r="M1478">
        <v>90.46</v>
      </c>
      <c r="N1478">
        <v>76.36</v>
      </c>
      <c r="O1478">
        <v>49.74</v>
      </c>
      <c r="P1478">
        <v>4168.6400000000003</v>
      </c>
      <c r="Q1478" s="42">
        <f>Table1[[#This Row],[Steam_Consumed_t]]/Table1[[#This Row],[Production_t]]</f>
        <v>1.4599354270619314</v>
      </c>
      <c r="R1478" s="37">
        <f>Table1[[#This Row],[Power_Consumed_kWh]]/Table1[[#This Row],[Production_t]]</f>
        <v>122.35515115937775</v>
      </c>
      <c r="S1478" t="str">
        <f>IF(Table1[[#This Row],[Quality_pct]]&lt;96,"Below Spec","Ok")</f>
        <v>Ok</v>
      </c>
      <c r="T1478" t="str">
        <f>IF(Table1[Steam_Consumed_t]&gt;$O$4383,"ABNORMAL","NORMAL")</f>
        <v>NORMAL</v>
      </c>
      <c r="U1478" t="str">
        <f>IF(Table1[Power_Consumed_kWh]&gt;$P$4383,"ABNORMAL","NORMAL")</f>
        <v>NORMAL</v>
      </c>
      <c r="V1478">
        <f>(Table1[[#This Row],[Target_Production_t]]/8)*Table1[[#This Row],[Downtime_hr]]</f>
        <v>5.2040750000000005</v>
      </c>
    </row>
    <row r="1479" spans="1:22" x14ac:dyDescent="0.25">
      <c r="A1479" s="1">
        <v>45781</v>
      </c>
      <c r="B1479" s="1" t="str">
        <f>TEXT(Table1[[#This Row],[Date]],"mm")</f>
        <v>05</v>
      </c>
      <c r="C1479" t="s">
        <v>17</v>
      </c>
      <c r="D1479" t="s">
        <v>18</v>
      </c>
      <c r="E1479">
        <v>46.78</v>
      </c>
      <c r="F1479">
        <v>7.24</v>
      </c>
      <c r="G1479">
        <v>0.76</v>
      </c>
      <c r="H1479">
        <v>40.89</v>
      </c>
      <c r="I1479">
        <v>39.26</v>
      </c>
      <c r="J1479">
        <v>1.63</v>
      </c>
      <c r="K1479">
        <v>96.02</v>
      </c>
      <c r="L1479">
        <v>90.5</v>
      </c>
      <c r="M1479">
        <v>92.42</v>
      </c>
      <c r="N1479">
        <v>80.31</v>
      </c>
      <c r="O1479">
        <v>35.11</v>
      </c>
      <c r="P1479">
        <v>3245.89</v>
      </c>
      <c r="Q1479" s="42">
        <f>Table1[[#This Row],[Steam_Consumed_t]]/Table1[[#This Row],[Production_t]]</f>
        <v>0.85864514551235016</v>
      </c>
      <c r="R1479" s="37">
        <f>Table1[[#This Row],[Power_Consumed_kWh]]/Table1[[#This Row],[Production_t]]</f>
        <v>79.381022254830029</v>
      </c>
      <c r="S1479" t="str">
        <f>IF(Table1[[#This Row],[Quality_pct]]&lt;96,"Below Spec","Ok")</f>
        <v>Ok</v>
      </c>
      <c r="T1479" t="str">
        <f>IF(Table1[Steam_Consumed_t]&gt;$O$4383,"ABNORMAL","NORMAL")</f>
        <v>NORMAL</v>
      </c>
      <c r="U1479" t="str">
        <f>IF(Table1[Power_Consumed_kWh]&gt;$P$4383,"ABNORMAL","NORMAL")</f>
        <v>NORMAL</v>
      </c>
      <c r="V1479">
        <f>(Table1[[#This Row],[Target_Production_t]]/8)*Table1[[#This Row],[Downtime_hr]]</f>
        <v>4.4440999999999997</v>
      </c>
    </row>
    <row r="1480" spans="1:22" x14ac:dyDescent="0.25">
      <c r="A1480" s="1">
        <v>45781</v>
      </c>
      <c r="B1480" s="1" t="str">
        <f>TEXT(Table1[[#This Row],[Date]],"mm")</f>
        <v>05</v>
      </c>
      <c r="C1480" t="s">
        <v>21</v>
      </c>
      <c r="D1480" t="s">
        <v>19</v>
      </c>
      <c r="E1480">
        <v>41.69</v>
      </c>
      <c r="F1480">
        <v>7.24</v>
      </c>
      <c r="G1480">
        <v>0.76</v>
      </c>
      <c r="H1480">
        <v>37.07</v>
      </c>
      <c r="I1480">
        <v>35.83</v>
      </c>
      <c r="J1480">
        <v>1.24</v>
      </c>
      <c r="K1480">
        <v>96.66</v>
      </c>
      <c r="L1480">
        <v>90.5</v>
      </c>
      <c r="M1480">
        <v>93.86</v>
      </c>
      <c r="N1480">
        <v>82.1</v>
      </c>
      <c r="O1480">
        <v>53.83</v>
      </c>
      <c r="P1480">
        <v>4304.3100000000004</v>
      </c>
      <c r="Q1480" s="42">
        <f>Table1[[#This Row],[Steam_Consumed_t]]/Table1[[#This Row],[Production_t]]</f>
        <v>1.4521176153223629</v>
      </c>
      <c r="R1480" s="37">
        <f>Table1[[#This Row],[Power_Consumed_kWh]]/Table1[[#This Row],[Production_t]]</f>
        <v>116.11302940383059</v>
      </c>
      <c r="S1480" t="str">
        <f>IF(Table1[[#This Row],[Quality_pct]]&lt;96,"Below Spec","Ok")</f>
        <v>Ok</v>
      </c>
      <c r="T1480" t="str">
        <f>IF(Table1[Steam_Consumed_t]&gt;$O$4383,"ABNORMAL","NORMAL")</f>
        <v>ABNORMAL</v>
      </c>
      <c r="U1480" t="str">
        <f>IF(Table1[Power_Consumed_kWh]&gt;$P$4383,"ABNORMAL","NORMAL")</f>
        <v>ABNORMAL</v>
      </c>
      <c r="V1480">
        <f>(Table1[[#This Row],[Target_Production_t]]/8)*Table1[[#This Row],[Downtime_hr]]</f>
        <v>3.96055</v>
      </c>
    </row>
    <row r="1481" spans="1:22" x14ac:dyDescent="0.25">
      <c r="A1481" s="1">
        <v>45781</v>
      </c>
      <c r="B1481" s="1" t="str">
        <f>TEXT(Table1[[#This Row],[Date]],"mm")</f>
        <v>05</v>
      </c>
      <c r="C1481" t="s">
        <v>22</v>
      </c>
      <c r="D1481" t="s">
        <v>19</v>
      </c>
      <c r="E1481">
        <v>39.5</v>
      </c>
      <c r="F1481">
        <v>7.32</v>
      </c>
      <c r="G1481">
        <v>0.68</v>
      </c>
      <c r="H1481">
        <v>35.33</v>
      </c>
      <c r="I1481">
        <v>34.25</v>
      </c>
      <c r="J1481">
        <v>1.07</v>
      </c>
      <c r="K1481">
        <v>96.96</v>
      </c>
      <c r="L1481">
        <v>91.5</v>
      </c>
      <c r="M1481">
        <v>92.66</v>
      </c>
      <c r="N1481">
        <v>82.21</v>
      </c>
      <c r="O1481">
        <v>38.35</v>
      </c>
      <c r="P1481">
        <v>3314.71</v>
      </c>
      <c r="Q1481" s="42">
        <f>Table1[[#This Row],[Steam_Consumed_t]]/Table1[[#This Row],[Production_t]]</f>
        <v>1.0854797622417209</v>
      </c>
      <c r="R1481" s="37">
        <f>Table1[[#This Row],[Power_Consumed_kWh]]/Table1[[#This Row],[Production_t]]</f>
        <v>93.821398245117464</v>
      </c>
      <c r="S1481" t="str">
        <f>IF(Table1[[#This Row],[Quality_pct]]&lt;96,"Below Spec","Ok")</f>
        <v>Ok</v>
      </c>
      <c r="T1481" t="str">
        <f>IF(Table1[Steam_Consumed_t]&gt;$O$4383,"ABNORMAL","NORMAL")</f>
        <v>NORMAL</v>
      </c>
      <c r="U1481" t="str">
        <f>IF(Table1[Power_Consumed_kWh]&gt;$P$4383,"ABNORMAL","NORMAL")</f>
        <v>NORMAL</v>
      </c>
      <c r="V1481">
        <f>(Table1[[#This Row],[Target_Production_t]]/8)*Table1[[#This Row],[Downtime_hr]]</f>
        <v>3.3575000000000004</v>
      </c>
    </row>
    <row r="1482" spans="1:22" x14ac:dyDescent="0.25">
      <c r="A1482" s="1">
        <v>45781</v>
      </c>
      <c r="B1482" s="1" t="str">
        <f>TEXT(Table1[[#This Row],[Date]],"mm")</f>
        <v>05</v>
      </c>
      <c r="C1482" t="s">
        <v>22</v>
      </c>
      <c r="D1482" t="s">
        <v>18</v>
      </c>
      <c r="E1482">
        <v>40.1</v>
      </c>
      <c r="F1482">
        <v>7.39</v>
      </c>
      <c r="G1482">
        <v>0.61</v>
      </c>
      <c r="H1482">
        <v>32.81</v>
      </c>
      <c r="I1482">
        <v>31.77</v>
      </c>
      <c r="J1482">
        <v>1.04</v>
      </c>
      <c r="K1482">
        <v>96.83</v>
      </c>
      <c r="L1482">
        <v>92.38</v>
      </c>
      <c r="M1482">
        <v>95.31</v>
      </c>
      <c r="N1482">
        <v>85.25</v>
      </c>
      <c r="O1482">
        <v>36.24</v>
      </c>
      <c r="P1482">
        <v>3013.8</v>
      </c>
      <c r="Q1482" s="42">
        <f>Table1[[#This Row],[Steam_Consumed_t]]/Table1[[#This Row],[Production_t]]</f>
        <v>1.1045412983846388</v>
      </c>
      <c r="R1482" s="37">
        <f>Table1[[#This Row],[Power_Consumed_kWh]]/Table1[[#This Row],[Production_t]]</f>
        <v>91.856141420298684</v>
      </c>
      <c r="S1482" t="str">
        <f>IF(Table1[[#This Row],[Quality_pct]]&lt;96,"Below Spec","Ok")</f>
        <v>Ok</v>
      </c>
      <c r="T1482" t="str">
        <f>IF(Table1[Steam_Consumed_t]&gt;$O$4383,"ABNORMAL","NORMAL")</f>
        <v>NORMAL</v>
      </c>
      <c r="U1482" t="str">
        <f>IF(Table1[Power_Consumed_kWh]&gt;$P$4383,"ABNORMAL","NORMAL")</f>
        <v>NORMAL</v>
      </c>
      <c r="V1482">
        <f>(Table1[[#This Row],[Target_Production_t]]/8)*Table1[[#This Row],[Downtime_hr]]</f>
        <v>3.0576250000000003</v>
      </c>
    </row>
    <row r="1483" spans="1:22" x14ac:dyDescent="0.25">
      <c r="A1483" s="1">
        <v>45781</v>
      </c>
      <c r="B1483" s="1" t="str">
        <f>TEXT(Table1[[#This Row],[Date]],"mm")</f>
        <v>05</v>
      </c>
      <c r="C1483" t="s">
        <v>23</v>
      </c>
      <c r="D1483" t="s">
        <v>19</v>
      </c>
      <c r="E1483">
        <v>48.28</v>
      </c>
      <c r="F1483">
        <v>7.45</v>
      </c>
      <c r="G1483">
        <v>0.55000000000000004</v>
      </c>
      <c r="H1483">
        <v>43.15</v>
      </c>
      <c r="I1483">
        <v>43.15</v>
      </c>
      <c r="J1483">
        <v>0</v>
      </c>
      <c r="K1483">
        <v>100</v>
      </c>
      <c r="L1483">
        <v>93.12</v>
      </c>
      <c r="M1483">
        <v>100.92</v>
      </c>
      <c r="N1483">
        <v>93.98</v>
      </c>
      <c r="O1483">
        <v>2.83</v>
      </c>
      <c r="P1483">
        <v>1843.44</v>
      </c>
      <c r="Q1483" s="42">
        <f>Table1[[#This Row],[Steam_Consumed_t]]/Table1[[#This Row],[Production_t]]</f>
        <v>6.5585168018539974E-2</v>
      </c>
      <c r="R1483" s="37">
        <f>Table1[[#This Row],[Power_Consumed_kWh]]/Table1[[#This Row],[Production_t]]</f>
        <v>42.721668597914253</v>
      </c>
      <c r="S1483" t="str">
        <f>IF(Table1[[#This Row],[Quality_pct]]&lt;96,"Below Spec","Ok")</f>
        <v>Ok</v>
      </c>
      <c r="T1483" t="str">
        <f>IF(Table1[Steam_Consumed_t]&gt;$O$4383,"ABNORMAL","NORMAL")</f>
        <v>NORMAL</v>
      </c>
      <c r="U1483" t="str">
        <f>IF(Table1[Power_Consumed_kWh]&gt;$P$4383,"ABNORMAL","NORMAL")</f>
        <v>NORMAL</v>
      </c>
      <c r="V1483">
        <f>(Table1[[#This Row],[Target_Production_t]]/8)*Table1[[#This Row],[Downtime_hr]]</f>
        <v>3.3192500000000003</v>
      </c>
    </row>
    <row r="1484" spans="1:22" x14ac:dyDescent="0.25">
      <c r="A1484" s="1">
        <v>45781</v>
      </c>
      <c r="B1484" s="1" t="str">
        <f>TEXT(Table1[[#This Row],[Date]],"mm")</f>
        <v>05</v>
      </c>
      <c r="C1484" t="s">
        <v>23</v>
      </c>
      <c r="D1484" t="s">
        <v>20</v>
      </c>
      <c r="E1484">
        <v>46.81</v>
      </c>
      <c r="F1484">
        <v>7.59</v>
      </c>
      <c r="G1484">
        <v>0.41</v>
      </c>
      <c r="H1484">
        <v>41.32</v>
      </c>
      <c r="I1484">
        <v>41.08</v>
      </c>
      <c r="J1484">
        <v>0.24</v>
      </c>
      <c r="K1484">
        <v>99.43</v>
      </c>
      <c r="L1484">
        <v>94.88</v>
      </c>
      <c r="M1484">
        <v>92.38</v>
      </c>
      <c r="N1484">
        <v>87.15</v>
      </c>
      <c r="O1484">
        <v>3.77</v>
      </c>
      <c r="P1484">
        <v>1795.16</v>
      </c>
      <c r="Q1484" s="42">
        <f>Table1[[#This Row],[Steam_Consumed_t]]/Table1[[#This Row],[Production_t]]</f>
        <v>9.1239109390125847E-2</v>
      </c>
      <c r="R1484" s="37">
        <f>Table1[[#This Row],[Power_Consumed_kWh]]/Table1[[#This Row],[Production_t]]</f>
        <v>43.445304937076479</v>
      </c>
      <c r="S1484" t="str">
        <f>IF(Table1[[#This Row],[Quality_pct]]&lt;96,"Below Spec","Ok")</f>
        <v>Ok</v>
      </c>
      <c r="T1484" t="str">
        <f>IF(Table1[Steam_Consumed_t]&gt;$O$4383,"ABNORMAL","NORMAL")</f>
        <v>NORMAL</v>
      </c>
      <c r="U1484" t="str">
        <f>IF(Table1[Power_Consumed_kWh]&gt;$P$4383,"ABNORMAL","NORMAL")</f>
        <v>NORMAL</v>
      </c>
      <c r="V1484">
        <f>(Table1[[#This Row],[Target_Production_t]]/8)*Table1[[#This Row],[Downtime_hr]]</f>
        <v>2.3990125</v>
      </c>
    </row>
    <row r="1485" spans="1:22" x14ac:dyDescent="0.25">
      <c r="A1485" s="1">
        <v>45781</v>
      </c>
      <c r="B1485" s="1" t="str">
        <f>TEXT(Table1[[#This Row],[Date]],"mm")</f>
        <v>05</v>
      </c>
      <c r="C1485" t="s">
        <v>17</v>
      </c>
      <c r="D1485" t="s">
        <v>19</v>
      </c>
      <c r="E1485">
        <v>46.08</v>
      </c>
      <c r="F1485">
        <v>7.64</v>
      </c>
      <c r="G1485">
        <v>0.36</v>
      </c>
      <c r="H1485">
        <v>40.520000000000003</v>
      </c>
      <c r="I1485">
        <v>39.840000000000003</v>
      </c>
      <c r="J1485">
        <v>0.68</v>
      </c>
      <c r="K1485">
        <v>98.31</v>
      </c>
      <c r="L1485">
        <v>95.5</v>
      </c>
      <c r="M1485">
        <v>95.8</v>
      </c>
      <c r="N1485">
        <v>89.94</v>
      </c>
      <c r="O1485">
        <v>35.630000000000003</v>
      </c>
      <c r="P1485">
        <v>3403.82</v>
      </c>
      <c r="Q1485" s="42">
        <f>Table1[[#This Row],[Steam_Consumed_t]]/Table1[[#This Row],[Production_t]]</f>
        <v>0.87931885488647576</v>
      </c>
      <c r="R1485" s="37">
        <f>Table1[[#This Row],[Power_Consumed_kWh]]/Table1[[#This Row],[Production_t]]</f>
        <v>84.003455083909174</v>
      </c>
      <c r="S1485" t="str">
        <f>IF(Table1[[#This Row],[Quality_pct]]&lt;96,"Below Spec","Ok")</f>
        <v>Ok</v>
      </c>
      <c r="T1485" t="str">
        <f>IF(Table1[Steam_Consumed_t]&gt;$O$4383,"ABNORMAL","NORMAL")</f>
        <v>NORMAL</v>
      </c>
      <c r="U1485" t="str">
        <f>IF(Table1[Power_Consumed_kWh]&gt;$P$4383,"ABNORMAL","NORMAL")</f>
        <v>NORMAL</v>
      </c>
      <c r="V1485">
        <f>(Table1[[#This Row],[Target_Production_t]]/8)*Table1[[#This Row],[Downtime_hr]]</f>
        <v>2.0735999999999999</v>
      </c>
    </row>
    <row r="1486" spans="1:22" x14ac:dyDescent="0.25">
      <c r="A1486" s="1">
        <v>45781</v>
      </c>
      <c r="B1486" s="1" t="str">
        <f>TEXT(Table1[[#This Row],[Date]],"mm")</f>
        <v>05</v>
      </c>
      <c r="C1486" t="s">
        <v>17</v>
      </c>
      <c r="D1486" t="s">
        <v>20</v>
      </c>
      <c r="E1486">
        <v>44.68</v>
      </c>
      <c r="F1486">
        <v>7.65</v>
      </c>
      <c r="G1486">
        <v>0.35</v>
      </c>
      <c r="H1486">
        <v>40.18</v>
      </c>
      <c r="I1486">
        <v>40.04</v>
      </c>
      <c r="J1486">
        <v>0.14000000000000001</v>
      </c>
      <c r="K1486">
        <v>99.65</v>
      </c>
      <c r="L1486">
        <v>95.62</v>
      </c>
      <c r="M1486">
        <v>94.8</v>
      </c>
      <c r="N1486">
        <v>90.34</v>
      </c>
      <c r="O1486">
        <v>35.380000000000003</v>
      </c>
      <c r="P1486">
        <v>3418.57</v>
      </c>
      <c r="Q1486" s="42">
        <f>Table1[[#This Row],[Steam_Consumed_t]]/Table1[[#This Row],[Production_t]]</f>
        <v>0.88053758088601297</v>
      </c>
      <c r="R1486" s="37">
        <f>Table1[[#This Row],[Power_Consumed_kWh]]/Table1[[#This Row],[Production_t]]</f>
        <v>85.081383773021415</v>
      </c>
      <c r="S1486" t="str">
        <f>IF(Table1[[#This Row],[Quality_pct]]&lt;96,"Below Spec","Ok")</f>
        <v>Ok</v>
      </c>
      <c r="T1486" t="str">
        <f>IF(Table1[Steam_Consumed_t]&gt;$O$4383,"ABNORMAL","NORMAL")</f>
        <v>NORMAL</v>
      </c>
      <c r="U1486" t="str">
        <f>IF(Table1[Power_Consumed_kWh]&gt;$P$4383,"ABNORMAL","NORMAL")</f>
        <v>NORMAL</v>
      </c>
      <c r="V1486">
        <f>(Table1[[#This Row],[Target_Production_t]]/8)*Table1[[#This Row],[Downtime_hr]]</f>
        <v>1.9547499999999998</v>
      </c>
    </row>
    <row r="1487" spans="1:22" x14ac:dyDescent="0.25">
      <c r="A1487" s="1">
        <v>45781</v>
      </c>
      <c r="B1487" s="1" t="str">
        <f>TEXT(Table1[[#This Row],[Date]],"mm")</f>
        <v>05</v>
      </c>
      <c r="C1487" t="s">
        <v>22</v>
      </c>
      <c r="D1487" t="s">
        <v>20</v>
      </c>
      <c r="E1487">
        <v>38.299999999999997</v>
      </c>
      <c r="F1487">
        <v>7.69</v>
      </c>
      <c r="G1487">
        <v>0.31</v>
      </c>
      <c r="H1487">
        <v>34.79</v>
      </c>
      <c r="I1487">
        <v>33.86</v>
      </c>
      <c r="J1487">
        <v>0.93</v>
      </c>
      <c r="K1487">
        <v>97.33</v>
      </c>
      <c r="L1487">
        <v>96.12</v>
      </c>
      <c r="M1487">
        <v>93.96</v>
      </c>
      <c r="N1487">
        <v>87.9</v>
      </c>
      <c r="O1487">
        <v>37.44</v>
      </c>
      <c r="P1487">
        <v>3412.38</v>
      </c>
      <c r="Q1487" s="42">
        <f>Table1[[#This Row],[Steam_Consumed_t]]/Table1[[#This Row],[Production_t]]</f>
        <v>1.0761713135958608</v>
      </c>
      <c r="R1487" s="37">
        <f>Table1[[#This Row],[Power_Consumed_kWh]]/Table1[[#This Row],[Production_t]]</f>
        <v>98.08508192009198</v>
      </c>
      <c r="S1487" t="str">
        <f>IF(Table1[[#This Row],[Quality_pct]]&lt;96,"Below Spec","Ok")</f>
        <v>Ok</v>
      </c>
      <c r="T1487" t="str">
        <f>IF(Table1[Steam_Consumed_t]&gt;$O$4383,"ABNORMAL","NORMAL")</f>
        <v>NORMAL</v>
      </c>
      <c r="U1487" t="str">
        <f>IF(Table1[Power_Consumed_kWh]&gt;$P$4383,"ABNORMAL","NORMAL")</f>
        <v>NORMAL</v>
      </c>
      <c r="V1487">
        <f>(Table1[[#This Row],[Target_Production_t]]/8)*Table1[[#This Row],[Downtime_hr]]</f>
        <v>1.4841249999999999</v>
      </c>
    </row>
    <row r="1488" spans="1:22" x14ac:dyDescent="0.25">
      <c r="A1488" s="1">
        <v>45781</v>
      </c>
      <c r="B1488" s="1" t="str">
        <f>TEXT(Table1[[#This Row],[Date]],"mm")</f>
        <v>05</v>
      </c>
      <c r="C1488" t="s">
        <v>21</v>
      </c>
      <c r="D1488" t="s">
        <v>18</v>
      </c>
      <c r="E1488">
        <v>42.33</v>
      </c>
      <c r="F1488">
        <v>7.77</v>
      </c>
      <c r="G1488">
        <v>0.23</v>
      </c>
      <c r="H1488">
        <v>36.53</v>
      </c>
      <c r="I1488">
        <v>36.53</v>
      </c>
      <c r="J1488">
        <v>0</v>
      </c>
      <c r="K1488">
        <v>100</v>
      </c>
      <c r="L1488">
        <v>97.12</v>
      </c>
      <c r="M1488">
        <v>98.37</v>
      </c>
      <c r="N1488">
        <v>95.54</v>
      </c>
      <c r="O1488">
        <v>52.57</v>
      </c>
      <c r="P1488">
        <v>4267.6499999999996</v>
      </c>
      <c r="Q1488" s="42">
        <f>Table1[[#This Row],[Steam_Consumed_t]]/Table1[[#This Row],[Production_t]]</f>
        <v>1.439091157952368</v>
      </c>
      <c r="R1488" s="37">
        <f>Table1[[#This Row],[Power_Consumed_kWh]]/Table1[[#This Row],[Production_t]]</f>
        <v>116.8258965234054</v>
      </c>
      <c r="S1488" t="str">
        <f>IF(Table1[[#This Row],[Quality_pct]]&lt;96,"Below Spec","Ok")</f>
        <v>Ok</v>
      </c>
      <c r="T1488" t="str">
        <f>IF(Table1[Steam_Consumed_t]&gt;$O$4383,"ABNORMAL","NORMAL")</f>
        <v>ABNORMAL</v>
      </c>
      <c r="U1488" t="str">
        <f>IF(Table1[Power_Consumed_kWh]&gt;$P$4383,"ABNORMAL","NORMAL")</f>
        <v>ABNORMAL</v>
      </c>
      <c r="V1488">
        <f>(Table1[[#This Row],[Target_Production_t]]/8)*Table1[[#This Row],[Downtime_hr]]</f>
        <v>1.2169875000000001</v>
      </c>
    </row>
    <row r="1489" spans="1:22" x14ac:dyDescent="0.25">
      <c r="A1489" s="1">
        <v>45781</v>
      </c>
      <c r="B1489" s="1" t="str">
        <f>TEXT(Table1[[#This Row],[Date]],"mm")</f>
        <v>05</v>
      </c>
      <c r="C1489" t="s">
        <v>23</v>
      </c>
      <c r="D1489" t="s">
        <v>18</v>
      </c>
      <c r="E1489">
        <v>49.01</v>
      </c>
      <c r="F1489">
        <v>8</v>
      </c>
      <c r="G1489">
        <v>0</v>
      </c>
      <c r="H1489">
        <v>48.59</v>
      </c>
      <c r="I1489">
        <v>47.62</v>
      </c>
      <c r="J1489">
        <v>0.98</v>
      </c>
      <c r="K1489">
        <v>97.99</v>
      </c>
      <c r="L1489">
        <v>100</v>
      </c>
      <c r="M1489">
        <v>99.05</v>
      </c>
      <c r="N1489">
        <v>97.06</v>
      </c>
      <c r="O1489">
        <v>4.62</v>
      </c>
      <c r="P1489">
        <v>2092.0300000000002</v>
      </c>
      <c r="Q1489" s="42">
        <f>Table1[[#This Row],[Steam_Consumed_t]]/Table1[[#This Row],[Production_t]]</f>
        <v>9.5081292447005555E-2</v>
      </c>
      <c r="R1489" s="37">
        <f>Table1[[#This Row],[Power_Consumed_kWh]]/Table1[[#This Row],[Production_t]]</f>
        <v>43.054743774439189</v>
      </c>
      <c r="S1489" t="str">
        <f>IF(Table1[[#This Row],[Quality_pct]]&lt;96,"Below Spec","Ok")</f>
        <v>Ok</v>
      </c>
      <c r="T1489" t="str">
        <f>IF(Table1[Steam_Consumed_t]&gt;$O$4383,"ABNORMAL","NORMAL")</f>
        <v>NORMAL</v>
      </c>
      <c r="U1489" t="str">
        <f>IF(Table1[Power_Consumed_kWh]&gt;$P$4383,"ABNORMAL","NORMAL")</f>
        <v>NORMAL</v>
      </c>
      <c r="V1489">
        <f>(Table1[[#This Row],[Target_Production_t]]/8)*Table1[[#This Row],[Downtime_hr]]</f>
        <v>0</v>
      </c>
    </row>
    <row r="1490" spans="1:22" x14ac:dyDescent="0.25">
      <c r="A1490" s="1">
        <v>45782</v>
      </c>
      <c r="B1490" s="1" t="str">
        <f>TEXT(Table1[[#This Row],[Date]],"mm")</f>
        <v>05</v>
      </c>
      <c r="C1490" t="s">
        <v>22</v>
      </c>
      <c r="D1490" t="s">
        <v>19</v>
      </c>
      <c r="E1490">
        <v>38.03</v>
      </c>
      <c r="F1490">
        <v>4.66</v>
      </c>
      <c r="G1490">
        <v>3.34</v>
      </c>
      <c r="H1490">
        <v>19.309999999999999</v>
      </c>
      <c r="I1490">
        <v>18.64</v>
      </c>
      <c r="J1490">
        <v>0.66</v>
      </c>
      <c r="K1490">
        <v>96.57</v>
      </c>
      <c r="L1490">
        <v>58.25</v>
      </c>
      <c r="M1490">
        <v>91.24</v>
      </c>
      <c r="N1490">
        <v>51.32</v>
      </c>
      <c r="O1490">
        <v>21.24</v>
      </c>
      <c r="P1490">
        <v>1870.15</v>
      </c>
      <c r="Q1490" s="42">
        <f>Table1[[#This Row],[Steam_Consumed_t]]/Table1[[#This Row],[Production_t]]</f>
        <v>1.0999482133609528</v>
      </c>
      <c r="R1490" s="37">
        <f>Table1[[#This Row],[Power_Consumed_kWh]]/Table1[[#This Row],[Production_t]]</f>
        <v>96.848783013982398</v>
      </c>
      <c r="S1490" t="str">
        <f>IF(Table1[[#This Row],[Quality_pct]]&lt;96,"Below Spec","Ok")</f>
        <v>Ok</v>
      </c>
      <c r="T1490" t="str">
        <f>IF(Table1[Steam_Consumed_t]&gt;$O$4383,"ABNORMAL","NORMAL")</f>
        <v>NORMAL</v>
      </c>
      <c r="U1490" t="str">
        <f>IF(Table1[Power_Consumed_kWh]&gt;$P$4383,"ABNORMAL","NORMAL")</f>
        <v>NORMAL</v>
      </c>
      <c r="V1490">
        <f>(Table1[[#This Row],[Target_Production_t]]/8)*Table1[[#This Row],[Downtime_hr]]</f>
        <v>15.877525</v>
      </c>
    </row>
    <row r="1491" spans="1:22" x14ac:dyDescent="0.25">
      <c r="A1491" s="1">
        <v>45782</v>
      </c>
      <c r="B1491" s="1" t="str">
        <f>TEXT(Table1[[#This Row],[Date]],"mm")</f>
        <v>05</v>
      </c>
      <c r="C1491" t="s">
        <v>22</v>
      </c>
      <c r="D1491" t="s">
        <v>18</v>
      </c>
      <c r="E1491">
        <v>38.61</v>
      </c>
      <c r="F1491">
        <v>7.27</v>
      </c>
      <c r="G1491">
        <v>0.73</v>
      </c>
      <c r="H1491">
        <v>32.72</v>
      </c>
      <c r="I1491">
        <v>31.55</v>
      </c>
      <c r="J1491">
        <v>1.18</v>
      </c>
      <c r="K1491">
        <v>96.4</v>
      </c>
      <c r="L1491">
        <v>90.88</v>
      </c>
      <c r="M1491">
        <v>94.22</v>
      </c>
      <c r="N1491">
        <v>82.54</v>
      </c>
      <c r="O1491">
        <v>36.21</v>
      </c>
      <c r="P1491">
        <v>3124.45</v>
      </c>
      <c r="Q1491" s="42">
        <f>Table1[[#This Row],[Steam_Consumed_t]]/Table1[[#This Row],[Production_t]]</f>
        <v>1.1066625916870416</v>
      </c>
      <c r="R1491" s="37">
        <f>Table1[[#This Row],[Power_Consumed_kWh]]/Table1[[#This Row],[Production_t]]</f>
        <v>95.490525672371632</v>
      </c>
      <c r="S1491" t="str">
        <f>IF(Table1[[#This Row],[Quality_pct]]&lt;96,"Below Spec","Ok")</f>
        <v>Ok</v>
      </c>
      <c r="T1491" t="str">
        <f>IF(Table1[Steam_Consumed_t]&gt;$O$4383,"ABNORMAL","NORMAL")</f>
        <v>NORMAL</v>
      </c>
      <c r="U1491" t="str">
        <f>IF(Table1[Power_Consumed_kWh]&gt;$P$4383,"ABNORMAL","NORMAL")</f>
        <v>NORMAL</v>
      </c>
      <c r="V1491">
        <f>(Table1[[#This Row],[Target_Production_t]]/8)*Table1[[#This Row],[Downtime_hr]]</f>
        <v>3.5231624999999998</v>
      </c>
    </row>
    <row r="1492" spans="1:22" x14ac:dyDescent="0.25">
      <c r="A1492" s="1">
        <v>45782</v>
      </c>
      <c r="B1492" s="1" t="str">
        <f>TEXT(Table1[[#This Row],[Date]],"mm")</f>
        <v>05</v>
      </c>
      <c r="C1492" t="s">
        <v>17</v>
      </c>
      <c r="D1492" t="s">
        <v>18</v>
      </c>
      <c r="E1492">
        <v>45.04</v>
      </c>
      <c r="F1492">
        <v>7.33</v>
      </c>
      <c r="G1492">
        <v>0.67</v>
      </c>
      <c r="H1492">
        <v>39.06</v>
      </c>
      <c r="I1492">
        <v>38.29</v>
      </c>
      <c r="J1492">
        <v>0.77</v>
      </c>
      <c r="K1492">
        <v>98.04</v>
      </c>
      <c r="L1492">
        <v>91.62</v>
      </c>
      <c r="M1492">
        <v>94.73</v>
      </c>
      <c r="N1492">
        <v>85.09</v>
      </c>
      <c r="O1492">
        <v>33.15</v>
      </c>
      <c r="P1492">
        <v>3171.25</v>
      </c>
      <c r="Q1492" s="42">
        <f>Table1[[#This Row],[Steam_Consumed_t]]/Table1[[#This Row],[Production_t]]</f>
        <v>0.84869431643625182</v>
      </c>
      <c r="R1492" s="37">
        <f>Table1[[#This Row],[Power_Consumed_kWh]]/Table1[[#This Row],[Production_t]]</f>
        <v>81.189196108550945</v>
      </c>
      <c r="S1492" t="str">
        <f>IF(Table1[[#This Row],[Quality_pct]]&lt;96,"Below Spec","Ok")</f>
        <v>Ok</v>
      </c>
      <c r="T1492" t="str">
        <f>IF(Table1[Steam_Consumed_t]&gt;$O$4383,"ABNORMAL","NORMAL")</f>
        <v>NORMAL</v>
      </c>
      <c r="U1492" t="str">
        <f>IF(Table1[Power_Consumed_kWh]&gt;$P$4383,"ABNORMAL","NORMAL")</f>
        <v>NORMAL</v>
      </c>
      <c r="V1492">
        <f>(Table1[[#This Row],[Target_Production_t]]/8)*Table1[[#This Row],[Downtime_hr]]</f>
        <v>3.7721</v>
      </c>
    </row>
    <row r="1493" spans="1:22" x14ac:dyDescent="0.25">
      <c r="A1493" s="1">
        <v>45782</v>
      </c>
      <c r="B1493" s="1" t="str">
        <f>TEXT(Table1[[#This Row],[Date]],"mm")</f>
        <v>05</v>
      </c>
      <c r="C1493" t="s">
        <v>21</v>
      </c>
      <c r="D1493" t="s">
        <v>18</v>
      </c>
      <c r="E1493">
        <v>40.75</v>
      </c>
      <c r="F1493">
        <v>7.44</v>
      </c>
      <c r="G1493">
        <v>0.56000000000000005</v>
      </c>
      <c r="H1493">
        <v>37.47</v>
      </c>
      <c r="I1493">
        <v>36.96</v>
      </c>
      <c r="J1493">
        <v>0.51</v>
      </c>
      <c r="K1493">
        <v>98.65</v>
      </c>
      <c r="L1493">
        <v>93</v>
      </c>
      <c r="M1493">
        <v>93.6</v>
      </c>
      <c r="N1493">
        <v>85.87</v>
      </c>
      <c r="O1493">
        <v>53.41</v>
      </c>
      <c r="P1493">
        <v>4469.8500000000004</v>
      </c>
      <c r="Q1493" s="42">
        <f>Table1[[#This Row],[Steam_Consumed_t]]/Table1[[#This Row],[Production_t]]</f>
        <v>1.4254069922604751</v>
      </c>
      <c r="R1493" s="37">
        <f>Table1[[#This Row],[Power_Consumed_kWh]]/Table1[[#This Row],[Production_t]]</f>
        <v>119.29143314651722</v>
      </c>
      <c r="S1493" t="str">
        <f>IF(Table1[[#This Row],[Quality_pct]]&lt;96,"Below Spec","Ok")</f>
        <v>Ok</v>
      </c>
      <c r="T1493" t="str">
        <f>IF(Table1[Steam_Consumed_t]&gt;$O$4383,"ABNORMAL","NORMAL")</f>
        <v>ABNORMAL</v>
      </c>
      <c r="U1493" t="str">
        <f>IF(Table1[Power_Consumed_kWh]&gt;$P$4383,"ABNORMAL","NORMAL")</f>
        <v>ABNORMAL</v>
      </c>
      <c r="V1493">
        <f>(Table1[[#This Row],[Target_Production_t]]/8)*Table1[[#This Row],[Downtime_hr]]</f>
        <v>2.8525000000000005</v>
      </c>
    </row>
    <row r="1494" spans="1:22" x14ac:dyDescent="0.25">
      <c r="A1494" s="1">
        <v>45782</v>
      </c>
      <c r="B1494" s="1" t="str">
        <f>TEXT(Table1[[#This Row],[Date]],"mm")</f>
        <v>05</v>
      </c>
      <c r="C1494" t="s">
        <v>22</v>
      </c>
      <c r="D1494" t="s">
        <v>20</v>
      </c>
      <c r="E1494">
        <v>36.869999999999997</v>
      </c>
      <c r="F1494">
        <v>7.44</v>
      </c>
      <c r="G1494">
        <v>0.56000000000000005</v>
      </c>
      <c r="H1494">
        <v>32.549999999999997</v>
      </c>
      <c r="I1494">
        <v>31.54</v>
      </c>
      <c r="J1494">
        <v>1.02</v>
      </c>
      <c r="K1494">
        <v>96.88</v>
      </c>
      <c r="L1494">
        <v>93</v>
      </c>
      <c r="M1494">
        <v>93.4</v>
      </c>
      <c r="N1494">
        <v>84.15</v>
      </c>
      <c r="O1494">
        <v>35.99</v>
      </c>
      <c r="P1494">
        <v>3192.31</v>
      </c>
      <c r="Q1494" s="42">
        <f>Table1[[#This Row],[Steam_Consumed_t]]/Table1[[#This Row],[Production_t]]</f>
        <v>1.10568356374808</v>
      </c>
      <c r="R1494" s="37">
        <f>Table1[[#This Row],[Power_Consumed_kWh]]/Table1[[#This Row],[Production_t]]</f>
        <v>98.074039938556069</v>
      </c>
      <c r="S1494" t="str">
        <f>IF(Table1[[#This Row],[Quality_pct]]&lt;96,"Below Spec","Ok")</f>
        <v>Ok</v>
      </c>
      <c r="T1494" t="str">
        <f>IF(Table1[Steam_Consumed_t]&gt;$O$4383,"ABNORMAL","NORMAL")</f>
        <v>NORMAL</v>
      </c>
      <c r="U1494" t="str">
        <f>IF(Table1[Power_Consumed_kWh]&gt;$P$4383,"ABNORMAL","NORMAL")</f>
        <v>NORMAL</v>
      </c>
      <c r="V1494">
        <f>(Table1[[#This Row],[Target_Production_t]]/8)*Table1[[#This Row],[Downtime_hr]]</f>
        <v>2.5809000000000002</v>
      </c>
    </row>
    <row r="1495" spans="1:22" x14ac:dyDescent="0.25">
      <c r="A1495" s="1">
        <v>45782</v>
      </c>
      <c r="B1495" s="1" t="str">
        <f>TEXT(Table1[[#This Row],[Date]],"mm")</f>
        <v>05</v>
      </c>
      <c r="C1495" t="s">
        <v>23</v>
      </c>
      <c r="D1495" t="s">
        <v>20</v>
      </c>
      <c r="E1495">
        <v>45.06</v>
      </c>
      <c r="F1495">
        <v>7.53</v>
      </c>
      <c r="G1495">
        <v>0.47</v>
      </c>
      <c r="H1495">
        <v>40.22</v>
      </c>
      <c r="I1495">
        <v>39.869999999999997</v>
      </c>
      <c r="J1495">
        <v>0.36</v>
      </c>
      <c r="K1495">
        <v>99.11</v>
      </c>
      <c r="L1495">
        <v>94.12</v>
      </c>
      <c r="M1495">
        <v>94.16</v>
      </c>
      <c r="N1495">
        <v>87.84</v>
      </c>
      <c r="O1495">
        <v>6.48</v>
      </c>
      <c r="P1495">
        <v>1633.96</v>
      </c>
      <c r="Q1495" s="42">
        <f>Table1[[#This Row],[Steam_Consumed_t]]/Table1[[#This Row],[Production_t]]</f>
        <v>0.16111387369467928</v>
      </c>
      <c r="R1495" s="37">
        <f>Table1[[#This Row],[Power_Consumed_kWh]]/Table1[[#This Row],[Production_t]]</f>
        <v>40.625559423172554</v>
      </c>
      <c r="S1495" t="str">
        <f>IF(Table1[[#This Row],[Quality_pct]]&lt;96,"Below Spec","Ok")</f>
        <v>Ok</v>
      </c>
      <c r="T1495" t="str">
        <f>IF(Table1[Steam_Consumed_t]&gt;$O$4383,"ABNORMAL","NORMAL")</f>
        <v>NORMAL</v>
      </c>
      <c r="U1495" t="str">
        <f>IF(Table1[Power_Consumed_kWh]&gt;$P$4383,"ABNORMAL","NORMAL")</f>
        <v>NORMAL</v>
      </c>
      <c r="V1495">
        <f>(Table1[[#This Row],[Target_Production_t]]/8)*Table1[[#This Row],[Downtime_hr]]</f>
        <v>2.647275</v>
      </c>
    </row>
    <row r="1496" spans="1:22" x14ac:dyDescent="0.25">
      <c r="A1496" s="1">
        <v>45782</v>
      </c>
      <c r="B1496" s="1" t="str">
        <f>TEXT(Table1[[#This Row],[Date]],"mm")</f>
        <v>05</v>
      </c>
      <c r="C1496" t="s">
        <v>23</v>
      </c>
      <c r="D1496" t="s">
        <v>18</v>
      </c>
      <c r="E1496">
        <v>47.19</v>
      </c>
      <c r="F1496">
        <v>7.62</v>
      </c>
      <c r="G1496">
        <v>0.38</v>
      </c>
      <c r="H1496">
        <v>42.88</v>
      </c>
      <c r="I1496">
        <v>42.54</v>
      </c>
      <c r="J1496">
        <v>0.34</v>
      </c>
      <c r="K1496">
        <v>99.21</v>
      </c>
      <c r="L1496">
        <v>95.25</v>
      </c>
      <c r="M1496">
        <v>96.72</v>
      </c>
      <c r="N1496">
        <v>91.4</v>
      </c>
      <c r="O1496">
        <v>3.61</v>
      </c>
      <c r="P1496">
        <v>1854.31</v>
      </c>
      <c r="Q1496" s="42">
        <f>Table1[[#This Row],[Steam_Consumed_t]]/Table1[[#This Row],[Production_t]]</f>
        <v>8.4188432835820892E-2</v>
      </c>
      <c r="R1496" s="37">
        <f>Table1[[#This Row],[Power_Consumed_kWh]]/Table1[[#This Row],[Production_t]]</f>
        <v>43.244169776119399</v>
      </c>
      <c r="S1496" t="str">
        <f>IF(Table1[[#This Row],[Quality_pct]]&lt;96,"Below Spec","Ok")</f>
        <v>Ok</v>
      </c>
      <c r="T1496" t="str">
        <f>IF(Table1[Steam_Consumed_t]&gt;$O$4383,"ABNORMAL","NORMAL")</f>
        <v>NORMAL</v>
      </c>
      <c r="U1496" t="str">
        <f>IF(Table1[Power_Consumed_kWh]&gt;$P$4383,"ABNORMAL","NORMAL")</f>
        <v>NORMAL</v>
      </c>
      <c r="V1496">
        <f>(Table1[[#This Row],[Target_Production_t]]/8)*Table1[[#This Row],[Downtime_hr]]</f>
        <v>2.2415249999999998</v>
      </c>
    </row>
    <row r="1497" spans="1:22" x14ac:dyDescent="0.25">
      <c r="A1497" s="1">
        <v>45782</v>
      </c>
      <c r="B1497" s="1" t="str">
        <f>TEXT(Table1[[#This Row],[Date]],"mm")</f>
        <v>05</v>
      </c>
      <c r="C1497" t="s">
        <v>21</v>
      </c>
      <c r="D1497" t="s">
        <v>19</v>
      </c>
      <c r="E1497">
        <v>40.14</v>
      </c>
      <c r="F1497">
        <v>7.65</v>
      </c>
      <c r="G1497">
        <v>0.35</v>
      </c>
      <c r="H1497">
        <v>38.1</v>
      </c>
      <c r="I1497">
        <v>38.090000000000003</v>
      </c>
      <c r="J1497">
        <v>0</v>
      </c>
      <c r="K1497">
        <v>99.99</v>
      </c>
      <c r="L1497">
        <v>95.62</v>
      </c>
      <c r="M1497">
        <v>93.34</v>
      </c>
      <c r="N1497">
        <v>89.25</v>
      </c>
      <c r="O1497">
        <v>53.73</v>
      </c>
      <c r="P1497">
        <v>4446.33</v>
      </c>
      <c r="Q1497" s="42">
        <f>Table1[[#This Row],[Steam_Consumed_t]]/Table1[[#This Row],[Production_t]]</f>
        <v>1.4102362204724408</v>
      </c>
      <c r="R1497" s="37">
        <f>Table1[[#This Row],[Power_Consumed_kWh]]/Table1[[#This Row],[Production_t]]</f>
        <v>116.7015748031496</v>
      </c>
      <c r="S1497" t="str">
        <f>IF(Table1[[#This Row],[Quality_pct]]&lt;96,"Below Spec","Ok")</f>
        <v>Ok</v>
      </c>
      <c r="T1497" t="str">
        <f>IF(Table1[Steam_Consumed_t]&gt;$O$4383,"ABNORMAL","NORMAL")</f>
        <v>ABNORMAL</v>
      </c>
      <c r="U1497" t="str">
        <f>IF(Table1[Power_Consumed_kWh]&gt;$P$4383,"ABNORMAL","NORMAL")</f>
        <v>ABNORMAL</v>
      </c>
      <c r="V1497">
        <f>(Table1[[#This Row],[Target_Production_t]]/8)*Table1[[#This Row],[Downtime_hr]]</f>
        <v>1.7561249999999999</v>
      </c>
    </row>
    <row r="1498" spans="1:22" x14ac:dyDescent="0.25">
      <c r="A1498" s="1">
        <v>45782</v>
      </c>
      <c r="B1498" s="1" t="str">
        <f>TEXT(Table1[[#This Row],[Date]],"mm")</f>
        <v>05</v>
      </c>
      <c r="C1498" t="s">
        <v>17</v>
      </c>
      <c r="D1498" t="s">
        <v>19</v>
      </c>
      <c r="E1498">
        <v>44.37</v>
      </c>
      <c r="F1498">
        <v>7.74</v>
      </c>
      <c r="G1498">
        <v>0.26</v>
      </c>
      <c r="H1498">
        <v>39.72</v>
      </c>
      <c r="I1498">
        <v>38.85</v>
      </c>
      <c r="J1498">
        <v>0.86</v>
      </c>
      <c r="K1498">
        <v>97.83</v>
      </c>
      <c r="L1498">
        <v>96.75</v>
      </c>
      <c r="M1498">
        <v>99.66</v>
      </c>
      <c r="N1498">
        <v>94.33</v>
      </c>
      <c r="O1498">
        <v>35.130000000000003</v>
      </c>
      <c r="P1498">
        <v>3219.13</v>
      </c>
      <c r="Q1498" s="42">
        <f>Table1[[#This Row],[Steam_Consumed_t]]/Table1[[#This Row],[Production_t]]</f>
        <v>0.8844410876132931</v>
      </c>
      <c r="R1498" s="37">
        <f>Table1[[#This Row],[Power_Consumed_kWh]]/Table1[[#This Row],[Production_t]]</f>
        <v>81.04556898288017</v>
      </c>
      <c r="S1498" t="str">
        <f>IF(Table1[[#This Row],[Quality_pct]]&lt;96,"Below Spec","Ok")</f>
        <v>Ok</v>
      </c>
      <c r="T1498" t="str">
        <f>IF(Table1[Steam_Consumed_t]&gt;$O$4383,"ABNORMAL","NORMAL")</f>
        <v>NORMAL</v>
      </c>
      <c r="U1498" t="str">
        <f>IF(Table1[Power_Consumed_kWh]&gt;$P$4383,"ABNORMAL","NORMAL")</f>
        <v>NORMAL</v>
      </c>
      <c r="V1498">
        <f>(Table1[[#This Row],[Target_Production_t]]/8)*Table1[[#This Row],[Downtime_hr]]</f>
        <v>1.4420249999999999</v>
      </c>
    </row>
    <row r="1499" spans="1:22" x14ac:dyDescent="0.25">
      <c r="A1499" s="1">
        <v>45782</v>
      </c>
      <c r="B1499" s="1" t="str">
        <f>TEXT(Table1[[#This Row],[Date]],"mm")</f>
        <v>05</v>
      </c>
      <c r="C1499" t="s">
        <v>23</v>
      </c>
      <c r="D1499" t="s">
        <v>19</v>
      </c>
      <c r="E1499">
        <v>46.48</v>
      </c>
      <c r="F1499">
        <v>7.76</v>
      </c>
      <c r="G1499">
        <v>0.24</v>
      </c>
      <c r="H1499">
        <v>41.93</v>
      </c>
      <c r="I1499">
        <v>41.93</v>
      </c>
      <c r="J1499">
        <v>0</v>
      </c>
      <c r="K1499">
        <v>100</v>
      </c>
      <c r="L1499">
        <v>97</v>
      </c>
      <c r="M1499">
        <v>94.18</v>
      </c>
      <c r="N1499">
        <v>91.35</v>
      </c>
      <c r="O1499">
        <v>7.88</v>
      </c>
      <c r="P1499">
        <v>1852.39</v>
      </c>
      <c r="Q1499" s="42">
        <f>Table1[[#This Row],[Steam_Consumed_t]]/Table1[[#This Row],[Production_t]]</f>
        <v>0.187932268065824</v>
      </c>
      <c r="R1499" s="37">
        <f>Table1[[#This Row],[Power_Consumed_kWh]]/Table1[[#This Row],[Production_t]]</f>
        <v>44.178154066300984</v>
      </c>
      <c r="S1499" t="str">
        <f>IF(Table1[[#This Row],[Quality_pct]]&lt;96,"Below Spec","Ok")</f>
        <v>Ok</v>
      </c>
      <c r="T1499" t="str">
        <f>IF(Table1[Steam_Consumed_t]&gt;$O$4383,"ABNORMAL","NORMAL")</f>
        <v>NORMAL</v>
      </c>
      <c r="U1499" t="str">
        <f>IF(Table1[Power_Consumed_kWh]&gt;$P$4383,"ABNORMAL","NORMAL")</f>
        <v>NORMAL</v>
      </c>
      <c r="V1499">
        <f>(Table1[[#This Row],[Target_Production_t]]/8)*Table1[[#This Row],[Downtime_hr]]</f>
        <v>1.3943999999999999</v>
      </c>
    </row>
    <row r="1500" spans="1:22" x14ac:dyDescent="0.25">
      <c r="A1500" s="1">
        <v>45782</v>
      </c>
      <c r="B1500" s="1" t="str">
        <f>TEXT(Table1[[#This Row],[Date]],"mm")</f>
        <v>05</v>
      </c>
      <c r="C1500" t="s">
        <v>21</v>
      </c>
      <c r="D1500" t="s">
        <v>20</v>
      </c>
      <c r="E1500">
        <v>38.92</v>
      </c>
      <c r="F1500">
        <v>7.88</v>
      </c>
      <c r="G1500">
        <v>0.12</v>
      </c>
      <c r="H1500">
        <v>37.61</v>
      </c>
      <c r="I1500">
        <v>36.54</v>
      </c>
      <c r="J1500">
        <v>1.07</v>
      </c>
      <c r="K1500">
        <v>97.16</v>
      </c>
      <c r="L1500">
        <v>98.5</v>
      </c>
      <c r="M1500">
        <v>93.42</v>
      </c>
      <c r="N1500">
        <v>89.4</v>
      </c>
      <c r="O1500">
        <v>56.14</v>
      </c>
      <c r="P1500">
        <v>4501.62</v>
      </c>
      <c r="Q1500" s="42">
        <f>Table1[[#This Row],[Steam_Consumed_t]]/Table1[[#This Row],[Production_t]]</f>
        <v>1.4926881148630684</v>
      </c>
      <c r="R1500" s="37">
        <f>Table1[[#This Row],[Power_Consumed_kWh]]/Table1[[#This Row],[Production_t]]</f>
        <v>119.69210316405211</v>
      </c>
      <c r="S1500" t="str">
        <f>IF(Table1[[#This Row],[Quality_pct]]&lt;96,"Below Spec","Ok")</f>
        <v>Ok</v>
      </c>
      <c r="T1500" t="str">
        <f>IF(Table1[Steam_Consumed_t]&gt;$O$4383,"ABNORMAL","NORMAL")</f>
        <v>ABNORMAL</v>
      </c>
      <c r="U1500" t="str">
        <f>IF(Table1[Power_Consumed_kWh]&gt;$P$4383,"ABNORMAL","NORMAL")</f>
        <v>ABNORMAL</v>
      </c>
      <c r="V1500">
        <f>(Table1[[#This Row],[Target_Production_t]]/8)*Table1[[#This Row],[Downtime_hr]]</f>
        <v>0.58379999999999999</v>
      </c>
    </row>
    <row r="1501" spans="1:22" x14ac:dyDescent="0.25">
      <c r="A1501" s="1">
        <v>45782</v>
      </c>
      <c r="B1501" s="1" t="str">
        <f>TEXT(Table1[[#This Row],[Date]],"mm")</f>
        <v>05</v>
      </c>
      <c r="C1501" t="s">
        <v>17</v>
      </c>
      <c r="D1501" t="s">
        <v>20</v>
      </c>
      <c r="E1501">
        <v>43.02</v>
      </c>
      <c r="F1501">
        <v>7.93</v>
      </c>
      <c r="G1501">
        <v>7.0000000000000007E-2</v>
      </c>
      <c r="H1501">
        <v>42.66</v>
      </c>
      <c r="I1501">
        <v>41.5</v>
      </c>
      <c r="J1501">
        <v>1.1599999999999999</v>
      </c>
      <c r="K1501">
        <v>97.28</v>
      </c>
      <c r="L1501">
        <v>99.12</v>
      </c>
      <c r="M1501">
        <v>93.71</v>
      </c>
      <c r="N1501">
        <v>90.36</v>
      </c>
      <c r="O1501">
        <v>35.369999999999997</v>
      </c>
      <c r="P1501">
        <v>3430.33</v>
      </c>
      <c r="Q1501" s="42">
        <f>Table1[[#This Row],[Steam_Consumed_t]]/Table1[[#This Row],[Production_t]]</f>
        <v>0.82911392405063289</v>
      </c>
      <c r="R1501" s="37">
        <f>Table1[[#This Row],[Power_Consumed_kWh]]/Table1[[#This Row],[Production_t]]</f>
        <v>80.410923581809669</v>
      </c>
      <c r="S1501" t="str">
        <f>IF(Table1[[#This Row],[Quality_pct]]&lt;96,"Below Spec","Ok")</f>
        <v>Ok</v>
      </c>
      <c r="T1501" t="str">
        <f>IF(Table1[Steam_Consumed_t]&gt;$O$4383,"ABNORMAL","NORMAL")</f>
        <v>NORMAL</v>
      </c>
      <c r="U1501" t="str">
        <f>IF(Table1[Power_Consumed_kWh]&gt;$P$4383,"ABNORMAL","NORMAL")</f>
        <v>NORMAL</v>
      </c>
      <c r="V1501">
        <f>(Table1[[#This Row],[Target_Production_t]]/8)*Table1[[#This Row],[Downtime_hr]]</f>
        <v>0.37642500000000007</v>
      </c>
    </row>
    <row r="1502" spans="1:22" x14ac:dyDescent="0.25">
      <c r="A1502" s="1">
        <v>45783</v>
      </c>
      <c r="B1502" s="1" t="str">
        <f>TEXT(Table1[[#This Row],[Date]],"mm")</f>
        <v>05</v>
      </c>
      <c r="C1502" t="s">
        <v>17</v>
      </c>
      <c r="D1502" t="s">
        <v>20</v>
      </c>
      <c r="E1502">
        <v>39.65</v>
      </c>
      <c r="F1502">
        <v>6.74</v>
      </c>
      <c r="G1502">
        <v>1.26</v>
      </c>
      <c r="H1502">
        <v>33.5</v>
      </c>
      <c r="I1502">
        <v>33.01</v>
      </c>
      <c r="J1502">
        <v>0.49</v>
      </c>
      <c r="K1502">
        <v>98.53</v>
      </c>
      <c r="L1502">
        <v>84.25</v>
      </c>
      <c r="M1502">
        <v>93.94</v>
      </c>
      <c r="N1502">
        <v>77.98</v>
      </c>
      <c r="O1502">
        <v>29.14</v>
      </c>
      <c r="P1502">
        <v>2798.97</v>
      </c>
      <c r="Q1502" s="42">
        <f>Table1[[#This Row],[Steam_Consumed_t]]/Table1[[#This Row],[Production_t]]</f>
        <v>0.86985074626865677</v>
      </c>
      <c r="R1502" s="37">
        <f>Table1[[#This Row],[Power_Consumed_kWh]]/Table1[[#This Row],[Production_t]]</f>
        <v>83.551343283582085</v>
      </c>
      <c r="S1502" t="str">
        <f>IF(Table1[[#This Row],[Quality_pct]]&lt;96,"Below Spec","Ok")</f>
        <v>Ok</v>
      </c>
      <c r="T1502" t="str">
        <f>IF(Table1[Steam_Consumed_t]&gt;$O$4383,"ABNORMAL","NORMAL")</f>
        <v>NORMAL</v>
      </c>
      <c r="U1502" t="str">
        <f>IF(Table1[Power_Consumed_kWh]&gt;$P$4383,"ABNORMAL","NORMAL")</f>
        <v>NORMAL</v>
      </c>
      <c r="V1502">
        <f>(Table1[[#This Row],[Target_Production_t]]/8)*Table1[[#This Row],[Downtime_hr]]</f>
        <v>6.2448749999999995</v>
      </c>
    </row>
    <row r="1503" spans="1:22" x14ac:dyDescent="0.25">
      <c r="A1503" s="1">
        <v>45783</v>
      </c>
      <c r="B1503" s="1" t="str">
        <f>TEXT(Table1[[#This Row],[Date]],"mm")</f>
        <v>05</v>
      </c>
      <c r="C1503" t="s">
        <v>23</v>
      </c>
      <c r="D1503" t="s">
        <v>18</v>
      </c>
      <c r="E1503">
        <v>43.5</v>
      </c>
      <c r="F1503">
        <v>6.87</v>
      </c>
      <c r="G1503">
        <v>1.1299999999999999</v>
      </c>
      <c r="H1503">
        <v>35.21</v>
      </c>
      <c r="I1503">
        <v>34.700000000000003</v>
      </c>
      <c r="J1503">
        <v>0.5</v>
      </c>
      <c r="K1503">
        <v>98.57</v>
      </c>
      <c r="L1503">
        <v>85.88</v>
      </c>
      <c r="M1503">
        <v>89.83</v>
      </c>
      <c r="N1503">
        <v>76.040000000000006</v>
      </c>
      <c r="O1503">
        <v>5.55</v>
      </c>
      <c r="P1503">
        <v>1405.76</v>
      </c>
      <c r="Q1503" s="42">
        <f>Table1[[#This Row],[Steam_Consumed_t]]/Table1[[#This Row],[Production_t]]</f>
        <v>0.15762567452428286</v>
      </c>
      <c r="R1503" s="37">
        <f>Table1[[#This Row],[Power_Consumed_kWh]]/Table1[[#This Row],[Production_t]]</f>
        <v>39.925021300766829</v>
      </c>
      <c r="S1503" t="str">
        <f>IF(Table1[[#This Row],[Quality_pct]]&lt;96,"Below Spec","Ok")</f>
        <v>Ok</v>
      </c>
      <c r="T1503" t="str">
        <f>IF(Table1[Steam_Consumed_t]&gt;$O$4383,"ABNORMAL","NORMAL")</f>
        <v>NORMAL</v>
      </c>
      <c r="U1503" t="str">
        <f>IF(Table1[Power_Consumed_kWh]&gt;$P$4383,"ABNORMAL","NORMAL")</f>
        <v>NORMAL</v>
      </c>
      <c r="V1503">
        <f>(Table1[[#This Row],[Target_Production_t]]/8)*Table1[[#This Row],[Downtime_hr]]</f>
        <v>6.1443749999999993</v>
      </c>
    </row>
    <row r="1504" spans="1:22" x14ac:dyDescent="0.25">
      <c r="A1504" s="1">
        <v>45783</v>
      </c>
      <c r="B1504" s="1" t="str">
        <f>TEXT(Table1[[#This Row],[Date]],"mm")</f>
        <v>05</v>
      </c>
      <c r="C1504" t="s">
        <v>21</v>
      </c>
      <c r="D1504" t="s">
        <v>20</v>
      </c>
      <c r="E1504">
        <v>35.880000000000003</v>
      </c>
      <c r="F1504">
        <v>7.13</v>
      </c>
      <c r="G1504">
        <v>0.87</v>
      </c>
      <c r="H1504">
        <v>26.43</v>
      </c>
      <c r="I1504">
        <v>25.91</v>
      </c>
      <c r="J1504">
        <v>0.52</v>
      </c>
      <c r="K1504">
        <v>98.04</v>
      </c>
      <c r="L1504">
        <v>89.12</v>
      </c>
      <c r="M1504">
        <v>95.58</v>
      </c>
      <c r="N1504">
        <v>83.52</v>
      </c>
      <c r="O1504">
        <v>38.76</v>
      </c>
      <c r="P1504">
        <v>3122.97</v>
      </c>
      <c r="Q1504" s="42">
        <f>Table1[[#This Row],[Steam_Consumed_t]]/Table1[[#This Row],[Production_t]]</f>
        <v>1.4665153234960271</v>
      </c>
      <c r="R1504" s="37">
        <f>Table1[[#This Row],[Power_Consumed_kWh]]/Table1[[#This Row],[Production_t]]</f>
        <v>118.16004540295118</v>
      </c>
      <c r="S1504" t="str">
        <f>IF(Table1[[#This Row],[Quality_pct]]&lt;96,"Below Spec","Ok")</f>
        <v>Ok</v>
      </c>
      <c r="T1504" t="str">
        <f>IF(Table1[Steam_Consumed_t]&gt;$O$4383,"ABNORMAL","NORMAL")</f>
        <v>NORMAL</v>
      </c>
      <c r="U1504" t="str">
        <f>IF(Table1[Power_Consumed_kWh]&gt;$P$4383,"ABNORMAL","NORMAL")</f>
        <v>NORMAL</v>
      </c>
      <c r="V1504">
        <f>(Table1[[#This Row],[Target_Production_t]]/8)*Table1[[#This Row],[Downtime_hr]]</f>
        <v>3.9019500000000003</v>
      </c>
    </row>
    <row r="1505" spans="1:22" x14ac:dyDescent="0.25">
      <c r="A1505" s="1">
        <v>45783</v>
      </c>
      <c r="B1505" s="1" t="str">
        <f>TEXT(Table1[[#This Row],[Date]],"mm")</f>
        <v>05</v>
      </c>
      <c r="C1505" t="s">
        <v>22</v>
      </c>
      <c r="D1505" t="s">
        <v>19</v>
      </c>
      <c r="E1505">
        <v>35.06</v>
      </c>
      <c r="F1505">
        <v>7.41</v>
      </c>
      <c r="G1505">
        <v>0.59</v>
      </c>
      <c r="H1505">
        <v>26.55</v>
      </c>
      <c r="I1505">
        <v>25.84</v>
      </c>
      <c r="J1505">
        <v>0.71</v>
      </c>
      <c r="K1505">
        <v>97.34</v>
      </c>
      <c r="L1505">
        <v>92.62</v>
      </c>
      <c r="M1505">
        <v>100.98</v>
      </c>
      <c r="N1505">
        <v>91.04</v>
      </c>
      <c r="O1505">
        <v>29.88</v>
      </c>
      <c r="P1505">
        <v>2574.9499999999998</v>
      </c>
      <c r="Q1505" s="42">
        <f>Table1[[#This Row],[Steam_Consumed_t]]/Table1[[#This Row],[Production_t]]</f>
        <v>1.1254237288135593</v>
      </c>
      <c r="R1505" s="37">
        <f>Table1[[#This Row],[Power_Consumed_kWh]]/Table1[[#This Row],[Production_t]]</f>
        <v>96.984934086628996</v>
      </c>
      <c r="S1505" t="str">
        <f>IF(Table1[[#This Row],[Quality_pct]]&lt;96,"Below Spec","Ok")</f>
        <v>Ok</v>
      </c>
      <c r="T1505" t="str">
        <f>IF(Table1[Steam_Consumed_t]&gt;$O$4383,"ABNORMAL","NORMAL")</f>
        <v>NORMAL</v>
      </c>
      <c r="U1505" t="str">
        <f>IF(Table1[Power_Consumed_kWh]&gt;$P$4383,"ABNORMAL","NORMAL")</f>
        <v>NORMAL</v>
      </c>
      <c r="V1505">
        <f>(Table1[[#This Row],[Target_Production_t]]/8)*Table1[[#This Row],[Downtime_hr]]</f>
        <v>2.5856750000000002</v>
      </c>
    </row>
    <row r="1506" spans="1:22" x14ac:dyDescent="0.25">
      <c r="A1506" s="1">
        <v>45783</v>
      </c>
      <c r="B1506" s="1" t="str">
        <f>TEXT(Table1[[#This Row],[Date]],"mm")</f>
        <v>05</v>
      </c>
      <c r="C1506" t="s">
        <v>17</v>
      </c>
      <c r="D1506" t="s">
        <v>19</v>
      </c>
      <c r="E1506">
        <v>40.9</v>
      </c>
      <c r="F1506">
        <v>7.43</v>
      </c>
      <c r="G1506">
        <v>0.56999999999999995</v>
      </c>
      <c r="H1506">
        <v>37</v>
      </c>
      <c r="I1506">
        <v>36.08</v>
      </c>
      <c r="J1506">
        <v>0.92</v>
      </c>
      <c r="K1506">
        <v>97.51</v>
      </c>
      <c r="L1506">
        <v>92.88</v>
      </c>
      <c r="M1506">
        <v>98.51</v>
      </c>
      <c r="N1506">
        <v>89.21</v>
      </c>
      <c r="O1506">
        <v>32.82</v>
      </c>
      <c r="P1506">
        <v>3137.22</v>
      </c>
      <c r="Q1506" s="42">
        <f>Table1[[#This Row],[Steam_Consumed_t]]/Table1[[#This Row],[Production_t]]</f>
        <v>0.88702702702702707</v>
      </c>
      <c r="R1506" s="37">
        <f>Table1[[#This Row],[Power_Consumed_kWh]]/Table1[[#This Row],[Production_t]]</f>
        <v>84.789729729729729</v>
      </c>
      <c r="S1506" t="str">
        <f>IF(Table1[[#This Row],[Quality_pct]]&lt;96,"Below Spec","Ok")</f>
        <v>Ok</v>
      </c>
      <c r="T1506" t="str">
        <f>IF(Table1[Steam_Consumed_t]&gt;$O$4383,"ABNORMAL","NORMAL")</f>
        <v>NORMAL</v>
      </c>
      <c r="U1506" t="str">
        <f>IF(Table1[Power_Consumed_kWh]&gt;$P$4383,"ABNORMAL","NORMAL")</f>
        <v>NORMAL</v>
      </c>
      <c r="V1506">
        <f>(Table1[[#This Row],[Target_Production_t]]/8)*Table1[[#This Row],[Downtime_hr]]</f>
        <v>2.9141249999999999</v>
      </c>
    </row>
    <row r="1507" spans="1:22" x14ac:dyDescent="0.25">
      <c r="A1507" s="1">
        <v>45783</v>
      </c>
      <c r="B1507" s="1" t="str">
        <f>TEXT(Table1[[#This Row],[Date]],"mm")</f>
        <v>05</v>
      </c>
      <c r="C1507" t="s">
        <v>23</v>
      </c>
      <c r="D1507" t="s">
        <v>20</v>
      </c>
      <c r="E1507">
        <v>41.54</v>
      </c>
      <c r="F1507">
        <v>7.46</v>
      </c>
      <c r="G1507">
        <v>0.54</v>
      </c>
      <c r="H1507">
        <v>35.96</v>
      </c>
      <c r="I1507">
        <v>35.96</v>
      </c>
      <c r="J1507">
        <v>0</v>
      </c>
      <c r="K1507">
        <v>100</v>
      </c>
      <c r="L1507">
        <v>93.25</v>
      </c>
      <c r="M1507">
        <v>94.64</v>
      </c>
      <c r="N1507">
        <v>88.26</v>
      </c>
      <c r="O1507">
        <v>4.07</v>
      </c>
      <c r="P1507">
        <v>1656.62</v>
      </c>
      <c r="Q1507" s="42">
        <f>Table1[[#This Row],[Steam_Consumed_t]]/Table1[[#This Row],[Production_t]]</f>
        <v>0.1131813125695217</v>
      </c>
      <c r="R1507" s="37">
        <f>Table1[[#This Row],[Power_Consumed_kWh]]/Table1[[#This Row],[Production_t]]</f>
        <v>46.068409343715238</v>
      </c>
      <c r="S1507" t="str">
        <f>IF(Table1[[#This Row],[Quality_pct]]&lt;96,"Below Spec","Ok")</f>
        <v>Ok</v>
      </c>
      <c r="T1507" t="str">
        <f>IF(Table1[Steam_Consumed_t]&gt;$O$4383,"ABNORMAL","NORMAL")</f>
        <v>NORMAL</v>
      </c>
      <c r="U1507" t="str">
        <f>IF(Table1[Power_Consumed_kWh]&gt;$P$4383,"ABNORMAL","NORMAL")</f>
        <v>NORMAL</v>
      </c>
      <c r="V1507">
        <f>(Table1[[#This Row],[Target_Production_t]]/8)*Table1[[#This Row],[Downtime_hr]]</f>
        <v>2.8039499999999999</v>
      </c>
    </row>
    <row r="1508" spans="1:22" x14ac:dyDescent="0.25">
      <c r="A1508" s="1">
        <v>45783</v>
      </c>
      <c r="B1508" s="1" t="str">
        <f>TEXT(Table1[[#This Row],[Date]],"mm")</f>
        <v>05</v>
      </c>
      <c r="C1508" t="s">
        <v>23</v>
      </c>
      <c r="D1508" t="s">
        <v>19</v>
      </c>
      <c r="E1508">
        <v>42.85</v>
      </c>
      <c r="F1508">
        <v>7.49</v>
      </c>
      <c r="G1508">
        <v>0.51</v>
      </c>
      <c r="H1508">
        <v>37.979999999999997</v>
      </c>
      <c r="I1508">
        <v>37.909999999999997</v>
      </c>
      <c r="J1508">
        <v>7.0000000000000007E-2</v>
      </c>
      <c r="K1508">
        <v>99.81</v>
      </c>
      <c r="L1508">
        <v>93.62</v>
      </c>
      <c r="M1508">
        <v>99.85</v>
      </c>
      <c r="N1508">
        <v>93.31</v>
      </c>
      <c r="O1508">
        <v>3.12</v>
      </c>
      <c r="P1508">
        <v>1701.3</v>
      </c>
      <c r="Q1508" s="42">
        <f>Table1[[#This Row],[Steam_Consumed_t]]/Table1[[#This Row],[Production_t]]</f>
        <v>8.2148499210110595E-2</v>
      </c>
      <c r="R1508" s="37">
        <f>Table1[[#This Row],[Power_Consumed_kWh]]/Table1[[#This Row],[Production_t]]</f>
        <v>44.794628751974727</v>
      </c>
      <c r="S1508" t="str">
        <f>IF(Table1[[#This Row],[Quality_pct]]&lt;96,"Below Spec","Ok")</f>
        <v>Ok</v>
      </c>
      <c r="T1508" t="str">
        <f>IF(Table1[Steam_Consumed_t]&gt;$O$4383,"ABNORMAL","NORMAL")</f>
        <v>NORMAL</v>
      </c>
      <c r="U1508" t="str">
        <f>IF(Table1[Power_Consumed_kWh]&gt;$P$4383,"ABNORMAL","NORMAL")</f>
        <v>NORMAL</v>
      </c>
      <c r="V1508">
        <f>(Table1[[#This Row],[Target_Production_t]]/8)*Table1[[#This Row],[Downtime_hr]]</f>
        <v>2.7316875</v>
      </c>
    </row>
    <row r="1509" spans="1:22" x14ac:dyDescent="0.25">
      <c r="A1509" s="1">
        <v>45783</v>
      </c>
      <c r="B1509" s="1" t="str">
        <f>TEXT(Table1[[#This Row],[Date]],"mm")</f>
        <v>05</v>
      </c>
      <c r="C1509" t="s">
        <v>22</v>
      </c>
      <c r="D1509" t="s">
        <v>18</v>
      </c>
      <c r="E1509">
        <v>35.590000000000003</v>
      </c>
      <c r="F1509">
        <v>7.53</v>
      </c>
      <c r="G1509">
        <v>0.47</v>
      </c>
      <c r="H1509">
        <v>30.3</v>
      </c>
      <c r="I1509">
        <v>29.19</v>
      </c>
      <c r="J1509">
        <v>1.1200000000000001</v>
      </c>
      <c r="K1509">
        <v>96.32</v>
      </c>
      <c r="L1509">
        <v>94.12</v>
      </c>
      <c r="M1509">
        <v>100.59</v>
      </c>
      <c r="N1509">
        <v>91.2</v>
      </c>
      <c r="O1509">
        <v>33.32</v>
      </c>
      <c r="P1509">
        <v>2870.35</v>
      </c>
      <c r="Q1509" s="42">
        <f>Table1[[#This Row],[Steam_Consumed_t]]/Table1[[#This Row],[Production_t]]</f>
        <v>1.0996699669966996</v>
      </c>
      <c r="R1509" s="37">
        <f>Table1[[#This Row],[Power_Consumed_kWh]]/Table1[[#This Row],[Production_t]]</f>
        <v>94.731023102310232</v>
      </c>
      <c r="S1509" t="str">
        <f>IF(Table1[[#This Row],[Quality_pct]]&lt;96,"Below Spec","Ok")</f>
        <v>Ok</v>
      </c>
      <c r="T1509" t="str">
        <f>IF(Table1[Steam_Consumed_t]&gt;$O$4383,"ABNORMAL","NORMAL")</f>
        <v>NORMAL</v>
      </c>
      <c r="U1509" t="str">
        <f>IF(Table1[Power_Consumed_kWh]&gt;$P$4383,"ABNORMAL","NORMAL")</f>
        <v>NORMAL</v>
      </c>
      <c r="V1509">
        <f>(Table1[[#This Row],[Target_Production_t]]/8)*Table1[[#This Row],[Downtime_hr]]</f>
        <v>2.0909125</v>
      </c>
    </row>
    <row r="1510" spans="1:22" x14ac:dyDescent="0.25">
      <c r="A1510" s="1">
        <v>45783</v>
      </c>
      <c r="B1510" s="1" t="str">
        <f>TEXT(Table1[[#This Row],[Date]],"mm")</f>
        <v>05</v>
      </c>
      <c r="C1510" t="s">
        <v>21</v>
      </c>
      <c r="D1510" t="s">
        <v>19</v>
      </c>
      <c r="E1510">
        <v>37.01</v>
      </c>
      <c r="F1510">
        <v>7.61</v>
      </c>
      <c r="G1510">
        <v>0.39</v>
      </c>
      <c r="H1510">
        <v>30.6</v>
      </c>
      <c r="I1510">
        <v>29.95</v>
      </c>
      <c r="J1510">
        <v>0.65</v>
      </c>
      <c r="K1510">
        <v>97.88</v>
      </c>
      <c r="L1510">
        <v>95.12</v>
      </c>
      <c r="M1510">
        <v>97.42</v>
      </c>
      <c r="N1510">
        <v>90.7</v>
      </c>
      <c r="O1510">
        <v>44.74</v>
      </c>
      <c r="P1510">
        <v>3499.94</v>
      </c>
      <c r="Q1510" s="42">
        <f>Table1[[#This Row],[Steam_Consumed_t]]/Table1[[#This Row],[Production_t]]</f>
        <v>1.4620915032679738</v>
      </c>
      <c r="R1510" s="37">
        <f>Table1[[#This Row],[Power_Consumed_kWh]]/Table1[[#This Row],[Production_t]]</f>
        <v>114.37712418300653</v>
      </c>
      <c r="S1510" t="str">
        <f>IF(Table1[[#This Row],[Quality_pct]]&lt;96,"Below Spec","Ok")</f>
        <v>Ok</v>
      </c>
      <c r="T1510" t="str">
        <f>IF(Table1[Steam_Consumed_t]&gt;$O$4383,"ABNORMAL","NORMAL")</f>
        <v>NORMAL</v>
      </c>
      <c r="U1510" t="str">
        <f>IF(Table1[Power_Consumed_kWh]&gt;$P$4383,"ABNORMAL","NORMAL")</f>
        <v>NORMAL</v>
      </c>
      <c r="V1510">
        <f>(Table1[[#This Row],[Target_Production_t]]/8)*Table1[[#This Row],[Downtime_hr]]</f>
        <v>1.8042374999999999</v>
      </c>
    </row>
    <row r="1511" spans="1:22" x14ac:dyDescent="0.25">
      <c r="A1511" s="1">
        <v>45783</v>
      </c>
      <c r="B1511" s="1" t="str">
        <f>TEXT(Table1[[#This Row],[Date]],"mm")</f>
        <v>05</v>
      </c>
      <c r="C1511" t="s">
        <v>22</v>
      </c>
      <c r="D1511" t="s">
        <v>20</v>
      </c>
      <c r="E1511">
        <v>33.99</v>
      </c>
      <c r="F1511">
        <v>7.67</v>
      </c>
      <c r="G1511">
        <v>0.33</v>
      </c>
      <c r="H1511">
        <v>30.24</v>
      </c>
      <c r="I1511">
        <v>29.57</v>
      </c>
      <c r="J1511">
        <v>0.67</v>
      </c>
      <c r="K1511">
        <v>97.78</v>
      </c>
      <c r="L1511">
        <v>95.88</v>
      </c>
      <c r="M1511">
        <v>93.99</v>
      </c>
      <c r="N1511">
        <v>88.11</v>
      </c>
      <c r="O1511">
        <v>33</v>
      </c>
      <c r="P1511">
        <v>2922.08</v>
      </c>
      <c r="Q1511" s="42">
        <f>Table1[[#This Row],[Steam_Consumed_t]]/Table1[[#This Row],[Production_t]]</f>
        <v>1.0912698412698414</v>
      </c>
      <c r="R1511" s="37">
        <f>Table1[[#This Row],[Power_Consumed_kWh]]/Table1[[#This Row],[Production_t]]</f>
        <v>96.629629629629633</v>
      </c>
      <c r="S1511" t="str">
        <f>IF(Table1[[#This Row],[Quality_pct]]&lt;96,"Below Spec","Ok")</f>
        <v>Ok</v>
      </c>
      <c r="T1511" t="str">
        <f>IF(Table1[Steam_Consumed_t]&gt;$O$4383,"ABNORMAL","NORMAL")</f>
        <v>NORMAL</v>
      </c>
      <c r="U1511" t="str">
        <f>IF(Table1[Power_Consumed_kWh]&gt;$P$4383,"ABNORMAL","NORMAL")</f>
        <v>NORMAL</v>
      </c>
      <c r="V1511">
        <f>(Table1[[#This Row],[Target_Production_t]]/8)*Table1[[#This Row],[Downtime_hr]]</f>
        <v>1.4020875000000002</v>
      </c>
    </row>
    <row r="1512" spans="1:22" x14ac:dyDescent="0.25">
      <c r="A1512" s="1">
        <v>45783</v>
      </c>
      <c r="B1512" s="1" t="str">
        <f>TEXT(Table1[[#This Row],[Date]],"mm")</f>
        <v>05</v>
      </c>
      <c r="C1512" t="s">
        <v>17</v>
      </c>
      <c r="D1512" t="s">
        <v>18</v>
      </c>
      <c r="E1512">
        <v>41.52</v>
      </c>
      <c r="F1512">
        <v>7.69</v>
      </c>
      <c r="G1512">
        <v>0.31</v>
      </c>
      <c r="H1512">
        <v>37.119999999999997</v>
      </c>
      <c r="I1512">
        <v>35.99</v>
      </c>
      <c r="J1512">
        <v>1.1399999999999999</v>
      </c>
      <c r="K1512">
        <v>96.93</v>
      </c>
      <c r="L1512">
        <v>96.12</v>
      </c>
      <c r="M1512">
        <v>94.48</v>
      </c>
      <c r="N1512">
        <v>88.03</v>
      </c>
      <c r="O1512">
        <v>30.31</v>
      </c>
      <c r="P1512">
        <v>3060.35</v>
      </c>
      <c r="Q1512" s="42">
        <f>Table1[[#This Row],[Steam_Consumed_t]]/Table1[[#This Row],[Production_t]]</f>
        <v>0.8165409482758621</v>
      </c>
      <c r="R1512" s="37">
        <f>Table1[[#This Row],[Power_Consumed_kWh]]/Table1[[#This Row],[Production_t]]</f>
        <v>82.444773706896555</v>
      </c>
      <c r="S1512" t="str">
        <f>IF(Table1[[#This Row],[Quality_pct]]&lt;96,"Below Spec","Ok")</f>
        <v>Ok</v>
      </c>
      <c r="T1512" t="str">
        <f>IF(Table1[Steam_Consumed_t]&gt;$O$4383,"ABNORMAL","NORMAL")</f>
        <v>NORMAL</v>
      </c>
      <c r="U1512" t="str">
        <f>IF(Table1[Power_Consumed_kWh]&gt;$P$4383,"ABNORMAL","NORMAL")</f>
        <v>NORMAL</v>
      </c>
      <c r="V1512">
        <f>(Table1[[#This Row],[Target_Production_t]]/8)*Table1[[#This Row],[Downtime_hr]]</f>
        <v>1.6089000000000002</v>
      </c>
    </row>
    <row r="1513" spans="1:22" x14ac:dyDescent="0.25">
      <c r="A1513" s="1">
        <v>45783</v>
      </c>
      <c r="B1513" s="1" t="str">
        <f>TEXT(Table1[[#This Row],[Date]],"mm")</f>
        <v>05</v>
      </c>
      <c r="C1513" t="s">
        <v>21</v>
      </c>
      <c r="D1513" t="s">
        <v>18</v>
      </c>
      <c r="E1513">
        <v>37.57</v>
      </c>
      <c r="F1513">
        <v>7.87</v>
      </c>
      <c r="G1513">
        <v>0.13</v>
      </c>
      <c r="H1513">
        <v>35.270000000000003</v>
      </c>
      <c r="I1513">
        <v>35.15</v>
      </c>
      <c r="J1513">
        <v>0.12</v>
      </c>
      <c r="K1513">
        <v>99.67</v>
      </c>
      <c r="L1513">
        <v>98.38</v>
      </c>
      <c r="M1513">
        <v>92.39</v>
      </c>
      <c r="N1513">
        <v>90.59</v>
      </c>
      <c r="O1513">
        <v>49.66</v>
      </c>
      <c r="P1513">
        <v>4177.09</v>
      </c>
      <c r="Q1513" s="42">
        <f>Table1[[#This Row],[Steam_Consumed_t]]/Table1[[#This Row],[Production_t]]</f>
        <v>1.4079954635667704</v>
      </c>
      <c r="R1513" s="37">
        <f>Table1[[#This Row],[Power_Consumed_kWh]]/Table1[[#This Row],[Production_t]]</f>
        <v>118.43181173802097</v>
      </c>
      <c r="S1513" t="str">
        <f>IF(Table1[[#This Row],[Quality_pct]]&lt;96,"Below Spec","Ok")</f>
        <v>Ok</v>
      </c>
      <c r="T1513" t="str">
        <f>IF(Table1[Steam_Consumed_t]&gt;$O$4383,"ABNORMAL","NORMAL")</f>
        <v>NORMAL</v>
      </c>
      <c r="U1513" t="str">
        <f>IF(Table1[Power_Consumed_kWh]&gt;$P$4383,"ABNORMAL","NORMAL")</f>
        <v>NORMAL</v>
      </c>
      <c r="V1513">
        <f>(Table1[[#This Row],[Target_Production_t]]/8)*Table1[[#This Row],[Downtime_hr]]</f>
        <v>0.61051250000000001</v>
      </c>
    </row>
    <row r="1514" spans="1:22" x14ac:dyDescent="0.25">
      <c r="A1514" s="1">
        <v>45784</v>
      </c>
      <c r="B1514" s="1" t="str">
        <f>TEXT(Table1[[#This Row],[Date]],"mm")</f>
        <v>05</v>
      </c>
      <c r="C1514" t="s">
        <v>23</v>
      </c>
      <c r="D1514" t="s">
        <v>18</v>
      </c>
      <c r="E1514">
        <v>45.9</v>
      </c>
      <c r="F1514">
        <v>7.34</v>
      </c>
      <c r="G1514">
        <v>0.66</v>
      </c>
      <c r="H1514">
        <v>40.630000000000003</v>
      </c>
      <c r="I1514">
        <v>40.369999999999997</v>
      </c>
      <c r="J1514">
        <v>0.25</v>
      </c>
      <c r="K1514">
        <v>99.38</v>
      </c>
      <c r="L1514">
        <v>91.75</v>
      </c>
      <c r="M1514">
        <v>97.44</v>
      </c>
      <c r="N1514">
        <v>88.84</v>
      </c>
      <c r="O1514">
        <v>5.74</v>
      </c>
      <c r="P1514">
        <v>1546.85</v>
      </c>
      <c r="Q1514" s="42">
        <f>Table1[[#This Row],[Steam_Consumed_t]]/Table1[[#This Row],[Production_t]]</f>
        <v>0.14127492000984493</v>
      </c>
      <c r="R1514" s="37">
        <f>Table1[[#This Row],[Power_Consumed_kWh]]/Table1[[#This Row],[Production_t]]</f>
        <v>38.071621954221015</v>
      </c>
      <c r="S1514" t="str">
        <f>IF(Table1[[#This Row],[Quality_pct]]&lt;96,"Below Spec","Ok")</f>
        <v>Ok</v>
      </c>
      <c r="T1514" t="str">
        <f>IF(Table1[Steam_Consumed_t]&gt;$O$4383,"ABNORMAL","NORMAL")</f>
        <v>NORMAL</v>
      </c>
      <c r="U1514" t="str">
        <f>IF(Table1[Power_Consumed_kWh]&gt;$P$4383,"ABNORMAL","NORMAL")</f>
        <v>NORMAL</v>
      </c>
      <c r="V1514">
        <f>(Table1[[#This Row],[Target_Production_t]]/8)*Table1[[#This Row],[Downtime_hr]]</f>
        <v>3.7867500000000001</v>
      </c>
    </row>
    <row r="1515" spans="1:22" x14ac:dyDescent="0.25">
      <c r="A1515" s="1">
        <v>45784</v>
      </c>
      <c r="B1515" s="1" t="str">
        <f>TEXT(Table1[[#This Row],[Date]],"mm")</f>
        <v>05</v>
      </c>
      <c r="C1515" t="s">
        <v>22</v>
      </c>
      <c r="D1515" t="s">
        <v>18</v>
      </c>
      <c r="E1515">
        <v>37.549999999999997</v>
      </c>
      <c r="F1515">
        <v>7.37</v>
      </c>
      <c r="G1515">
        <v>0.63</v>
      </c>
      <c r="H1515">
        <v>36.229999999999997</v>
      </c>
      <c r="I1515">
        <v>35.04</v>
      </c>
      <c r="J1515">
        <v>1.18</v>
      </c>
      <c r="K1515">
        <v>96.73</v>
      </c>
      <c r="L1515">
        <v>92.12</v>
      </c>
      <c r="M1515">
        <v>98.2</v>
      </c>
      <c r="N1515">
        <v>87.51</v>
      </c>
      <c r="O1515">
        <v>39.520000000000003</v>
      </c>
      <c r="P1515">
        <v>3592.15</v>
      </c>
      <c r="Q1515" s="42">
        <f>Table1[[#This Row],[Steam_Consumed_t]]/Table1[[#This Row],[Production_t]]</f>
        <v>1.090808722053547</v>
      </c>
      <c r="R1515" s="37">
        <f>Table1[[#This Row],[Power_Consumed_kWh]]/Table1[[#This Row],[Production_t]]</f>
        <v>99.14849572177755</v>
      </c>
      <c r="S1515" t="str">
        <f>IF(Table1[[#This Row],[Quality_pct]]&lt;96,"Below Spec","Ok")</f>
        <v>Ok</v>
      </c>
      <c r="T1515" t="str">
        <f>IF(Table1[Steam_Consumed_t]&gt;$O$4383,"ABNORMAL","NORMAL")</f>
        <v>NORMAL</v>
      </c>
      <c r="U1515" t="str">
        <f>IF(Table1[Power_Consumed_kWh]&gt;$P$4383,"ABNORMAL","NORMAL")</f>
        <v>NORMAL</v>
      </c>
      <c r="V1515">
        <f>(Table1[[#This Row],[Target_Production_t]]/8)*Table1[[#This Row],[Downtime_hr]]</f>
        <v>2.9570624999999997</v>
      </c>
    </row>
    <row r="1516" spans="1:22" x14ac:dyDescent="0.25">
      <c r="A1516" s="1">
        <v>45784</v>
      </c>
      <c r="B1516" s="1" t="str">
        <f>TEXT(Table1[[#This Row],[Date]],"mm")</f>
        <v>05</v>
      </c>
      <c r="C1516" t="s">
        <v>22</v>
      </c>
      <c r="D1516" t="s">
        <v>20</v>
      </c>
      <c r="E1516">
        <v>35.86</v>
      </c>
      <c r="F1516">
        <v>7.48</v>
      </c>
      <c r="G1516">
        <v>0.52</v>
      </c>
      <c r="H1516">
        <v>33.409999999999997</v>
      </c>
      <c r="I1516">
        <v>32.56</v>
      </c>
      <c r="J1516">
        <v>0.84</v>
      </c>
      <c r="K1516">
        <v>97.48</v>
      </c>
      <c r="L1516">
        <v>93.5</v>
      </c>
      <c r="M1516">
        <v>95.15</v>
      </c>
      <c r="N1516">
        <v>86.73</v>
      </c>
      <c r="O1516">
        <v>38.51</v>
      </c>
      <c r="P1516">
        <v>3225.53</v>
      </c>
      <c r="Q1516" s="42">
        <f>Table1[[#This Row],[Steam_Consumed_t]]/Table1[[#This Row],[Production_t]]</f>
        <v>1.1526489075127209</v>
      </c>
      <c r="R1516" s="37">
        <f>Table1[[#This Row],[Power_Consumed_kWh]]/Table1[[#This Row],[Production_t]]</f>
        <v>96.543849146962003</v>
      </c>
      <c r="S1516" t="str">
        <f>IF(Table1[[#This Row],[Quality_pct]]&lt;96,"Below Spec","Ok")</f>
        <v>Ok</v>
      </c>
      <c r="T1516" t="str">
        <f>IF(Table1[Steam_Consumed_t]&gt;$O$4383,"ABNORMAL","NORMAL")</f>
        <v>NORMAL</v>
      </c>
      <c r="U1516" t="str">
        <f>IF(Table1[Power_Consumed_kWh]&gt;$P$4383,"ABNORMAL","NORMAL")</f>
        <v>NORMAL</v>
      </c>
      <c r="V1516">
        <f>(Table1[[#This Row],[Target_Production_t]]/8)*Table1[[#This Row],[Downtime_hr]]</f>
        <v>2.3309000000000002</v>
      </c>
    </row>
    <row r="1517" spans="1:22" x14ac:dyDescent="0.25">
      <c r="A1517" s="1">
        <v>45784</v>
      </c>
      <c r="B1517" s="1" t="str">
        <f>TEXT(Table1[[#This Row],[Date]],"mm")</f>
        <v>05</v>
      </c>
      <c r="C1517" t="s">
        <v>23</v>
      </c>
      <c r="D1517" t="s">
        <v>20</v>
      </c>
      <c r="E1517">
        <v>43.83</v>
      </c>
      <c r="F1517">
        <v>7.5</v>
      </c>
      <c r="G1517">
        <v>0.5</v>
      </c>
      <c r="H1517">
        <v>38.72</v>
      </c>
      <c r="I1517">
        <v>38.590000000000003</v>
      </c>
      <c r="J1517">
        <v>0.14000000000000001</v>
      </c>
      <c r="K1517">
        <v>99.65</v>
      </c>
      <c r="L1517">
        <v>93.75</v>
      </c>
      <c r="M1517">
        <v>91.92</v>
      </c>
      <c r="N1517">
        <v>85.87</v>
      </c>
      <c r="O1517">
        <v>3.71</v>
      </c>
      <c r="P1517">
        <v>1636.45</v>
      </c>
      <c r="Q1517" s="42">
        <f>Table1[[#This Row],[Steam_Consumed_t]]/Table1[[#This Row],[Production_t]]</f>
        <v>9.5816115702479346E-2</v>
      </c>
      <c r="R1517" s="37">
        <f>Table1[[#This Row],[Power_Consumed_kWh]]/Table1[[#This Row],[Production_t]]</f>
        <v>42.263688016528931</v>
      </c>
      <c r="S1517" t="str">
        <f>IF(Table1[[#This Row],[Quality_pct]]&lt;96,"Below Spec","Ok")</f>
        <v>Ok</v>
      </c>
      <c r="T1517" t="str">
        <f>IF(Table1[Steam_Consumed_t]&gt;$O$4383,"ABNORMAL","NORMAL")</f>
        <v>NORMAL</v>
      </c>
      <c r="U1517" t="str">
        <f>IF(Table1[Power_Consumed_kWh]&gt;$P$4383,"ABNORMAL","NORMAL")</f>
        <v>NORMAL</v>
      </c>
      <c r="V1517">
        <f>(Table1[[#This Row],[Target_Production_t]]/8)*Table1[[#This Row],[Downtime_hr]]</f>
        <v>2.7393749999999999</v>
      </c>
    </row>
    <row r="1518" spans="1:22" x14ac:dyDescent="0.25">
      <c r="A1518" s="1">
        <v>45784</v>
      </c>
      <c r="B1518" s="1" t="str">
        <f>TEXT(Table1[[#This Row],[Date]],"mm")</f>
        <v>05</v>
      </c>
      <c r="C1518" t="s">
        <v>21</v>
      </c>
      <c r="D1518" t="s">
        <v>18</v>
      </c>
      <c r="E1518">
        <v>39.64</v>
      </c>
      <c r="F1518">
        <v>7.58</v>
      </c>
      <c r="G1518">
        <v>0.42</v>
      </c>
      <c r="H1518">
        <v>35.71</v>
      </c>
      <c r="I1518">
        <v>34.81</v>
      </c>
      <c r="J1518">
        <v>0.9</v>
      </c>
      <c r="K1518">
        <v>97.48</v>
      </c>
      <c r="L1518">
        <v>94.75</v>
      </c>
      <c r="M1518">
        <v>93.21</v>
      </c>
      <c r="N1518">
        <v>86.09</v>
      </c>
      <c r="O1518">
        <v>51.48</v>
      </c>
      <c r="P1518">
        <v>4017.58</v>
      </c>
      <c r="Q1518" s="42">
        <f>Table1[[#This Row],[Steam_Consumed_t]]/Table1[[#This Row],[Production_t]]</f>
        <v>1.441612993559227</v>
      </c>
      <c r="R1518" s="37">
        <f>Table1[[#This Row],[Power_Consumed_kWh]]/Table1[[#This Row],[Production_t]]</f>
        <v>112.50574068888267</v>
      </c>
      <c r="S1518" t="str">
        <f>IF(Table1[[#This Row],[Quality_pct]]&lt;96,"Below Spec","Ok")</f>
        <v>Ok</v>
      </c>
      <c r="T1518" t="str">
        <f>IF(Table1[Steam_Consumed_t]&gt;$O$4383,"ABNORMAL","NORMAL")</f>
        <v>NORMAL</v>
      </c>
      <c r="U1518" t="str">
        <f>IF(Table1[Power_Consumed_kWh]&gt;$P$4383,"ABNORMAL","NORMAL")</f>
        <v>NORMAL</v>
      </c>
      <c r="V1518">
        <f>(Table1[[#This Row],[Target_Production_t]]/8)*Table1[[#This Row],[Downtime_hr]]</f>
        <v>2.0811000000000002</v>
      </c>
    </row>
    <row r="1519" spans="1:22" x14ac:dyDescent="0.25">
      <c r="A1519" s="1">
        <v>45784</v>
      </c>
      <c r="B1519" s="1" t="str">
        <f>TEXT(Table1[[#This Row],[Date]],"mm")</f>
        <v>05</v>
      </c>
      <c r="C1519" t="s">
        <v>21</v>
      </c>
      <c r="D1519" t="s">
        <v>20</v>
      </c>
      <c r="E1519">
        <v>37.86</v>
      </c>
      <c r="F1519">
        <v>7.6</v>
      </c>
      <c r="G1519">
        <v>0.4</v>
      </c>
      <c r="H1519">
        <v>32.909999999999997</v>
      </c>
      <c r="I1519">
        <v>32.15</v>
      </c>
      <c r="J1519">
        <v>0.76</v>
      </c>
      <c r="K1519">
        <v>97.68</v>
      </c>
      <c r="L1519">
        <v>95</v>
      </c>
      <c r="M1519">
        <v>99.72</v>
      </c>
      <c r="N1519">
        <v>92.54</v>
      </c>
      <c r="O1519">
        <v>46.43</v>
      </c>
      <c r="P1519">
        <v>3745.05</v>
      </c>
      <c r="Q1519" s="42">
        <f>Table1[[#This Row],[Steam_Consumed_t]]/Table1[[#This Row],[Production_t]]</f>
        <v>1.410817380735339</v>
      </c>
      <c r="R1519" s="37">
        <f>Table1[[#This Row],[Power_Consumed_kWh]]/Table1[[#This Row],[Production_t]]</f>
        <v>113.79671832269828</v>
      </c>
      <c r="S1519" t="str">
        <f>IF(Table1[[#This Row],[Quality_pct]]&lt;96,"Below Spec","Ok")</f>
        <v>Ok</v>
      </c>
      <c r="T1519" t="str">
        <f>IF(Table1[Steam_Consumed_t]&gt;$O$4383,"ABNORMAL","NORMAL")</f>
        <v>NORMAL</v>
      </c>
      <c r="U1519" t="str">
        <f>IF(Table1[Power_Consumed_kWh]&gt;$P$4383,"ABNORMAL","NORMAL")</f>
        <v>NORMAL</v>
      </c>
      <c r="V1519">
        <f>(Table1[[#This Row],[Target_Production_t]]/8)*Table1[[#This Row],[Downtime_hr]]</f>
        <v>1.893</v>
      </c>
    </row>
    <row r="1520" spans="1:22" x14ac:dyDescent="0.25">
      <c r="A1520" s="1">
        <v>45784</v>
      </c>
      <c r="B1520" s="1" t="str">
        <f>TEXT(Table1[[#This Row],[Date]],"mm")</f>
        <v>05</v>
      </c>
      <c r="C1520" t="s">
        <v>17</v>
      </c>
      <c r="D1520" t="s">
        <v>20</v>
      </c>
      <c r="E1520">
        <v>41.84</v>
      </c>
      <c r="F1520">
        <v>7.65</v>
      </c>
      <c r="G1520">
        <v>0.35</v>
      </c>
      <c r="H1520">
        <v>36.630000000000003</v>
      </c>
      <c r="I1520">
        <v>35.659999999999997</v>
      </c>
      <c r="J1520">
        <v>0.96</v>
      </c>
      <c r="K1520">
        <v>97.37</v>
      </c>
      <c r="L1520">
        <v>95.62</v>
      </c>
      <c r="M1520">
        <v>90.34</v>
      </c>
      <c r="N1520">
        <v>84.12</v>
      </c>
      <c r="O1520">
        <v>31.61</v>
      </c>
      <c r="P1520">
        <v>2882.3</v>
      </c>
      <c r="Q1520" s="42">
        <f>Table1[[#This Row],[Steam_Consumed_t]]/Table1[[#This Row],[Production_t]]</f>
        <v>0.86295386295386289</v>
      </c>
      <c r="R1520" s="37">
        <f>Table1[[#This Row],[Power_Consumed_kWh]]/Table1[[#This Row],[Production_t]]</f>
        <v>78.686868686868692</v>
      </c>
      <c r="S1520" t="str">
        <f>IF(Table1[[#This Row],[Quality_pct]]&lt;96,"Below Spec","Ok")</f>
        <v>Ok</v>
      </c>
      <c r="T1520" t="str">
        <f>IF(Table1[Steam_Consumed_t]&gt;$O$4383,"ABNORMAL","NORMAL")</f>
        <v>NORMAL</v>
      </c>
      <c r="U1520" t="str">
        <f>IF(Table1[Power_Consumed_kWh]&gt;$P$4383,"ABNORMAL","NORMAL")</f>
        <v>NORMAL</v>
      </c>
      <c r="V1520">
        <f>(Table1[[#This Row],[Target_Production_t]]/8)*Table1[[#This Row],[Downtime_hr]]</f>
        <v>1.8305</v>
      </c>
    </row>
    <row r="1521" spans="1:22" x14ac:dyDescent="0.25">
      <c r="A1521" s="1">
        <v>45784</v>
      </c>
      <c r="B1521" s="1" t="str">
        <f>TEXT(Table1[[#This Row],[Date]],"mm")</f>
        <v>05</v>
      </c>
      <c r="C1521" t="s">
        <v>21</v>
      </c>
      <c r="D1521" t="s">
        <v>19</v>
      </c>
      <c r="E1521">
        <v>39.049999999999997</v>
      </c>
      <c r="F1521">
        <v>7.7</v>
      </c>
      <c r="G1521">
        <v>0.3</v>
      </c>
      <c r="H1521">
        <v>34.07</v>
      </c>
      <c r="I1521">
        <v>33.82</v>
      </c>
      <c r="J1521">
        <v>0.25</v>
      </c>
      <c r="K1521">
        <v>99.26</v>
      </c>
      <c r="L1521">
        <v>96.25</v>
      </c>
      <c r="M1521">
        <v>95.82</v>
      </c>
      <c r="N1521">
        <v>91.54</v>
      </c>
      <c r="O1521">
        <v>48.34</v>
      </c>
      <c r="P1521">
        <v>4066.83</v>
      </c>
      <c r="Q1521" s="42">
        <f>Table1[[#This Row],[Steam_Consumed_t]]/Table1[[#This Row],[Production_t]]</f>
        <v>1.418843557381861</v>
      </c>
      <c r="R1521" s="37">
        <f>Table1[[#This Row],[Power_Consumed_kWh]]/Table1[[#This Row],[Production_t]]</f>
        <v>119.36689169357206</v>
      </c>
      <c r="S1521" t="str">
        <f>IF(Table1[[#This Row],[Quality_pct]]&lt;96,"Below Spec","Ok")</f>
        <v>Ok</v>
      </c>
      <c r="T1521" t="str">
        <f>IF(Table1[Steam_Consumed_t]&gt;$O$4383,"ABNORMAL","NORMAL")</f>
        <v>NORMAL</v>
      </c>
      <c r="U1521" t="str">
        <f>IF(Table1[Power_Consumed_kWh]&gt;$P$4383,"ABNORMAL","NORMAL")</f>
        <v>NORMAL</v>
      </c>
      <c r="V1521">
        <f>(Table1[[#This Row],[Target_Production_t]]/8)*Table1[[#This Row],[Downtime_hr]]</f>
        <v>1.4643749999999998</v>
      </c>
    </row>
    <row r="1522" spans="1:22" x14ac:dyDescent="0.25">
      <c r="A1522" s="1">
        <v>45784</v>
      </c>
      <c r="B1522" s="1" t="str">
        <f>TEXT(Table1[[#This Row],[Date]],"mm")</f>
        <v>05</v>
      </c>
      <c r="C1522" t="s">
        <v>22</v>
      </c>
      <c r="D1522" t="s">
        <v>19</v>
      </c>
      <c r="E1522">
        <v>36.99</v>
      </c>
      <c r="F1522">
        <v>7.73</v>
      </c>
      <c r="G1522">
        <v>0.27</v>
      </c>
      <c r="H1522">
        <v>33.799999999999997</v>
      </c>
      <c r="I1522">
        <v>32.92</v>
      </c>
      <c r="J1522">
        <v>0.88</v>
      </c>
      <c r="K1522">
        <v>97.4</v>
      </c>
      <c r="L1522">
        <v>96.62</v>
      </c>
      <c r="M1522">
        <v>99.1</v>
      </c>
      <c r="N1522">
        <v>93.27</v>
      </c>
      <c r="O1522">
        <v>35.979999999999997</v>
      </c>
      <c r="P1522">
        <v>3368.08</v>
      </c>
      <c r="Q1522" s="42">
        <f>Table1[[#This Row],[Steam_Consumed_t]]/Table1[[#This Row],[Production_t]]</f>
        <v>1.0644970414201183</v>
      </c>
      <c r="R1522" s="37">
        <f>Table1[[#This Row],[Power_Consumed_kWh]]/Table1[[#This Row],[Production_t]]</f>
        <v>99.647337278106519</v>
      </c>
      <c r="S1522" t="str">
        <f>IF(Table1[[#This Row],[Quality_pct]]&lt;96,"Below Spec","Ok")</f>
        <v>Ok</v>
      </c>
      <c r="T1522" t="str">
        <f>IF(Table1[Steam_Consumed_t]&gt;$O$4383,"ABNORMAL","NORMAL")</f>
        <v>NORMAL</v>
      </c>
      <c r="U1522" t="str">
        <f>IF(Table1[Power_Consumed_kWh]&gt;$P$4383,"ABNORMAL","NORMAL")</f>
        <v>NORMAL</v>
      </c>
      <c r="V1522">
        <f>(Table1[[#This Row],[Target_Production_t]]/8)*Table1[[#This Row],[Downtime_hr]]</f>
        <v>1.2484125000000001</v>
      </c>
    </row>
    <row r="1523" spans="1:22" x14ac:dyDescent="0.25">
      <c r="A1523" s="1">
        <v>45784</v>
      </c>
      <c r="B1523" s="1" t="str">
        <f>TEXT(Table1[[#This Row],[Date]],"mm")</f>
        <v>05</v>
      </c>
      <c r="C1523" t="s">
        <v>17</v>
      </c>
      <c r="D1523" t="s">
        <v>18</v>
      </c>
      <c r="E1523">
        <v>43.81</v>
      </c>
      <c r="F1523">
        <v>7.85</v>
      </c>
      <c r="G1523">
        <v>0.15</v>
      </c>
      <c r="H1523">
        <v>41.04</v>
      </c>
      <c r="I1523">
        <v>38.85</v>
      </c>
      <c r="J1523">
        <v>2.19</v>
      </c>
      <c r="K1523">
        <v>94.66</v>
      </c>
      <c r="L1523">
        <v>98.12</v>
      </c>
      <c r="M1523">
        <v>95.39</v>
      </c>
      <c r="N1523">
        <v>88.61</v>
      </c>
      <c r="O1523">
        <v>34.340000000000003</v>
      </c>
      <c r="P1523">
        <v>3310.09</v>
      </c>
      <c r="Q1523" s="42">
        <f>Table1[[#This Row],[Steam_Consumed_t]]/Table1[[#This Row],[Production_t]]</f>
        <v>0.83674463937621846</v>
      </c>
      <c r="R1523" s="37">
        <f>Table1[[#This Row],[Power_Consumed_kWh]]/Table1[[#This Row],[Production_t]]</f>
        <v>80.655214424951268</v>
      </c>
      <c r="S1523" t="str">
        <f>IF(Table1[[#This Row],[Quality_pct]]&lt;96,"Below Spec","Ok")</f>
        <v>Below Spec</v>
      </c>
      <c r="T1523" t="str">
        <f>IF(Table1[Steam_Consumed_t]&gt;$O$4383,"ABNORMAL","NORMAL")</f>
        <v>NORMAL</v>
      </c>
      <c r="U1523" t="str">
        <f>IF(Table1[Power_Consumed_kWh]&gt;$P$4383,"ABNORMAL","NORMAL")</f>
        <v>NORMAL</v>
      </c>
      <c r="V1523">
        <f>(Table1[[#This Row],[Target_Production_t]]/8)*Table1[[#This Row],[Downtime_hr]]</f>
        <v>0.82143750000000004</v>
      </c>
    </row>
    <row r="1524" spans="1:22" x14ac:dyDescent="0.25">
      <c r="A1524" s="1">
        <v>45784</v>
      </c>
      <c r="B1524" s="1" t="str">
        <f>TEXT(Table1[[#This Row],[Date]],"mm")</f>
        <v>05</v>
      </c>
      <c r="C1524" t="s">
        <v>23</v>
      </c>
      <c r="D1524" t="s">
        <v>19</v>
      </c>
      <c r="E1524">
        <v>45.21</v>
      </c>
      <c r="F1524">
        <v>7.92</v>
      </c>
      <c r="G1524">
        <v>0.08</v>
      </c>
      <c r="H1524">
        <v>45.85</v>
      </c>
      <c r="I1524">
        <v>45.13</v>
      </c>
      <c r="J1524">
        <v>0.72</v>
      </c>
      <c r="K1524">
        <v>98.43</v>
      </c>
      <c r="L1524">
        <v>99</v>
      </c>
      <c r="M1524">
        <v>99.74</v>
      </c>
      <c r="N1524">
        <v>97.19</v>
      </c>
      <c r="O1524">
        <v>6.89</v>
      </c>
      <c r="P1524">
        <v>1795.61</v>
      </c>
      <c r="Q1524" s="42">
        <f>Table1[[#This Row],[Steam_Consumed_t]]/Table1[[#This Row],[Production_t]]</f>
        <v>0.15027262813522355</v>
      </c>
      <c r="R1524" s="37">
        <f>Table1[[#This Row],[Power_Consumed_kWh]]/Table1[[#This Row],[Production_t]]</f>
        <v>39.162704471101414</v>
      </c>
      <c r="S1524" t="str">
        <f>IF(Table1[[#This Row],[Quality_pct]]&lt;96,"Below Spec","Ok")</f>
        <v>Ok</v>
      </c>
      <c r="T1524" t="str">
        <f>IF(Table1[Steam_Consumed_t]&gt;$O$4383,"ABNORMAL","NORMAL")</f>
        <v>NORMAL</v>
      </c>
      <c r="U1524" t="str">
        <f>IF(Table1[Power_Consumed_kWh]&gt;$P$4383,"ABNORMAL","NORMAL")</f>
        <v>NORMAL</v>
      </c>
      <c r="V1524">
        <f>(Table1[[#This Row],[Target_Production_t]]/8)*Table1[[#This Row],[Downtime_hr]]</f>
        <v>0.4521</v>
      </c>
    </row>
    <row r="1525" spans="1:22" x14ac:dyDescent="0.25">
      <c r="A1525" s="1">
        <v>45784</v>
      </c>
      <c r="B1525" s="1" t="str">
        <f>TEXT(Table1[[#This Row],[Date]],"mm")</f>
        <v>05</v>
      </c>
      <c r="C1525" t="s">
        <v>17</v>
      </c>
      <c r="D1525" t="s">
        <v>19</v>
      </c>
      <c r="E1525">
        <v>43.16</v>
      </c>
      <c r="F1525">
        <v>8</v>
      </c>
      <c r="G1525">
        <v>0</v>
      </c>
      <c r="H1525">
        <v>38.74</v>
      </c>
      <c r="I1525">
        <v>37.83</v>
      </c>
      <c r="J1525">
        <v>0.91</v>
      </c>
      <c r="K1525">
        <v>97.65</v>
      </c>
      <c r="L1525">
        <v>100</v>
      </c>
      <c r="M1525">
        <v>96.42</v>
      </c>
      <c r="N1525">
        <v>94.15</v>
      </c>
      <c r="O1525">
        <v>34.04</v>
      </c>
      <c r="P1525">
        <v>3279.84</v>
      </c>
      <c r="Q1525" s="42">
        <f>Table1[[#This Row],[Steam_Consumed_t]]/Table1[[#This Row],[Production_t]]</f>
        <v>0.87867836861125448</v>
      </c>
      <c r="R1525" s="37">
        <f>Table1[[#This Row],[Power_Consumed_kWh]]/Table1[[#This Row],[Production_t]]</f>
        <v>84.662880743417659</v>
      </c>
      <c r="S1525" t="str">
        <f>IF(Table1[[#This Row],[Quality_pct]]&lt;96,"Below Spec","Ok")</f>
        <v>Ok</v>
      </c>
      <c r="T1525" t="str">
        <f>IF(Table1[Steam_Consumed_t]&gt;$O$4383,"ABNORMAL","NORMAL")</f>
        <v>NORMAL</v>
      </c>
      <c r="U1525" t="str">
        <f>IF(Table1[Power_Consumed_kWh]&gt;$P$4383,"ABNORMAL","NORMAL")</f>
        <v>NORMAL</v>
      </c>
      <c r="V1525">
        <f>(Table1[[#This Row],[Target_Production_t]]/8)*Table1[[#This Row],[Downtime_hr]]</f>
        <v>0</v>
      </c>
    </row>
    <row r="1526" spans="1:22" x14ac:dyDescent="0.25">
      <c r="A1526" s="1">
        <v>45785</v>
      </c>
      <c r="B1526" s="1" t="str">
        <f>TEXT(Table1[[#This Row],[Date]],"mm")</f>
        <v>05</v>
      </c>
      <c r="C1526" t="s">
        <v>23</v>
      </c>
      <c r="D1526" t="s">
        <v>20</v>
      </c>
      <c r="E1526">
        <v>43.74</v>
      </c>
      <c r="F1526">
        <v>7.16</v>
      </c>
      <c r="G1526">
        <v>0.84</v>
      </c>
      <c r="H1526">
        <v>36.49</v>
      </c>
      <c r="I1526">
        <v>36.26</v>
      </c>
      <c r="J1526">
        <v>0.23</v>
      </c>
      <c r="K1526">
        <v>99.38</v>
      </c>
      <c r="L1526">
        <v>89.5</v>
      </c>
      <c r="M1526">
        <v>90.03</v>
      </c>
      <c r="N1526">
        <v>80.08</v>
      </c>
      <c r="O1526">
        <v>3.57</v>
      </c>
      <c r="P1526">
        <v>1495.1</v>
      </c>
      <c r="Q1526" s="42">
        <f>Table1[[#This Row],[Steam_Consumed_t]]/Table1[[#This Row],[Production_t]]</f>
        <v>9.783502329405315E-2</v>
      </c>
      <c r="R1526" s="37">
        <f>Table1[[#This Row],[Power_Consumed_kWh]]/Table1[[#This Row],[Production_t]]</f>
        <v>40.972869279254589</v>
      </c>
      <c r="S1526" t="str">
        <f>IF(Table1[[#This Row],[Quality_pct]]&lt;96,"Below Spec","Ok")</f>
        <v>Ok</v>
      </c>
      <c r="T1526" t="str">
        <f>IF(Table1[Steam_Consumed_t]&gt;$O$4383,"ABNORMAL","NORMAL")</f>
        <v>NORMAL</v>
      </c>
      <c r="U1526" t="str">
        <f>IF(Table1[Power_Consumed_kWh]&gt;$P$4383,"ABNORMAL","NORMAL")</f>
        <v>NORMAL</v>
      </c>
      <c r="V1526">
        <f>(Table1[[#This Row],[Target_Production_t]]/8)*Table1[[#This Row],[Downtime_hr]]</f>
        <v>4.5926999999999998</v>
      </c>
    </row>
    <row r="1527" spans="1:22" x14ac:dyDescent="0.25">
      <c r="A1527" s="1">
        <v>45785</v>
      </c>
      <c r="B1527" s="1" t="str">
        <f>TEXT(Table1[[#This Row],[Date]],"mm")</f>
        <v>05</v>
      </c>
      <c r="C1527" t="s">
        <v>21</v>
      </c>
      <c r="D1527" t="s">
        <v>18</v>
      </c>
      <c r="E1527">
        <v>39.549999999999997</v>
      </c>
      <c r="F1527">
        <v>7.23</v>
      </c>
      <c r="G1527">
        <v>0.77</v>
      </c>
      <c r="H1527">
        <v>32.28</v>
      </c>
      <c r="I1527">
        <v>31.58</v>
      </c>
      <c r="J1527">
        <v>0.7</v>
      </c>
      <c r="K1527">
        <v>97.84</v>
      </c>
      <c r="L1527">
        <v>90.38</v>
      </c>
      <c r="M1527">
        <v>96.15</v>
      </c>
      <c r="N1527">
        <v>85.02</v>
      </c>
      <c r="O1527">
        <v>48.07</v>
      </c>
      <c r="P1527">
        <v>3762.47</v>
      </c>
      <c r="Q1527" s="42">
        <f>Table1[[#This Row],[Steam_Consumed_t]]/Table1[[#This Row],[Production_t]]</f>
        <v>1.4891573729863692</v>
      </c>
      <c r="R1527" s="37">
        <f>Table1[[#This Row],[Power_Consumed_kWh]]/Table1[[#This Row],[Production_t]]</f>
        <v>116.55731102850061</v>
      </c>
      <c r="S1527" t="str">
        <f>IF(Table1[[#This Row],[Quality_pct]]&lt;96,"Below Spec","Ok")</f>
        <v>Ok</v>
      </c>
      <c r="T1527" t="str">
        <f>IF(Table1[Steam_Consumed_t]&gt;$O$4383,"ABNORMAL","NORMAL")</f>
        <v>NORMAL</v>
      </c>
      <c r="U1527" t="str">
        <f>IF(Table1[Power_Consumed_kWh]&gt;$P$4383,"ABNORMAL","NORMAL")</f>
        <v>NORMAL</v>
      </c>
      <c r="V1527">
        <f>(Table1[[#This Row],[Target_Production_t]]/8)*Table1[[#This Row],[Downtime_hr]]</f>
        <v>3.8066874999999998</v>
      </c>
    </row>
    <row r="1528" spans="1:22" x14ac:dyDescent="0.25">
      <c r="A1528" s="1">
        <v>45785</v>
      </c>
      <c r="B1528" s="1" t="str">
        <f>TEXT(Table1[[#This Row],[Date]],"mm")</f>
        <v>05</v>
      </c>
      <c r="C1528" t="s">
        <v>17</v>
      </c>
      <c r="D1528" t="s">
        <v>20</v>
      </c>
      <c r="E1528">
        <v>41.75</v>
      </c>
      <c r="F1528">
        <v>7.41</v>
      </c>
      <c r="G1528">
        <v>0.59</v>
      </c>
      <c r="H1528">
        <v>37.729999999999997</v>
      </c>
      <c r="I1528">
        <v>36.96</v>
      </c>
      <c r="J1528">
        <v>0.77</v>
      </c>
      <c r="K1528">
        <v>97.96</v>
      </c>
      <c r="L1528">
        <v>92.62</v>
      </c>
      <c r="M1528">
        <v>98.95</v>
      </c>
      <c r="N1528">
        <v>89.79</v>
      </c>
      <c r="O1528">
        <v>30.92</v>
      </c>
      <c r="P1528">
        <v>3065.58</v>
      </c>
      <c r="Q1528" s="42">
        <f>Table1[[#This Row],[Steam_Consumed_t]]/Table1[[#This Row],[Production_t]]</f>
        <v>0.81950702358865635</v>
      </c>
      <c r="R1528" s="37">
        <f>Table1[[#This Row],[Power_Consumed_kWh]]/Table1[[#This Row],[Production_t]]</f>
        <v>81.250463821892396</v>
      </c>
      <c r="S1528" t="str">
        <f>IF(Table1[[#This Row],[Quality_pct]]&lt;96,"Below Spec","Ok")</f>
        <v>Ok</v>
      </c>
      <c r="T1528" t="str">
        <f>IF(Table1[Steam_Consumed_t]&gt;$O$4383,"ABNORMAL","NORMAL")</f>
        <v>NORMAL</v>
      </c>
      <c r="U1528" t="str">
        <f>IF(Table1[Power_Consumed_kWh]&gt;$P$4383,"ABNORMAL","NORMAL")</f>
        <v>NORMAL</v>
      </c>
      <c r="V1528">
        <f>(Table1[[#This Row],[Target_Production_t]]/8)*Table1[[#This Row],[Downtime_hr]]</f>
        <v>3.0790625</v>
      </c>
    </row>
    <row r="1529" spans="1:22" x14ac:dyDescent="0.25">
      <c r="A1529" s="1">
        <v>45785</v>
      </c>
      <c r="B1529" s="1" t="str">
        <f>TEXT(Table1[[#This Row],[Date]],"mm")</f>
        <v>05</v>
      </c>
      <c r="C1529" t="s">
        <v>23</v>
      </c>
      <c r="D1529" t="s">
        <v>18</v>
      </c>
      <c r="E1529">
        <v>45.8</v>
      </c>
      <c r="F1529">
        <v>7.45</v>
      </c>
      <c r="G1529">
        <v>0.55000000000000004</v>
      </c>
      <c r="H1529">
        <v>42.39</v>
      </c>
      <c r="I1529">
        <v>41.55</v>
      </c>
      <c r="J1529">
        <v>0.84</v>
      </c>
      <c r="K1529">
        <v>98.02</v>
      </c>
      <c r="L1529">
        <v>93.12</v>
      </c>
      <c r="M1529">
        <v>93.28</v>
      </c>
      <c r="N1529">
        <v>85.15</v>
      </c>
      <c r="O1529">
        <v>7.66</v>
      </c>
      <c r="P1529">
        <v>1643.41</v>
      </c>
      <c r="Q1529" s="42">
        <f>Table1[[#This Row],[Steam_Consumed_t]]/Table1[[#This Row],[Production_t]]</f>
        <v>0.1807029959896202</v>
      </c>
      <c r="R1529" s="37">
        <f>Table1[[#This Row],[Power_Consumed_kWh]]/Table1[[#This Row],[Production_t]]</f>
        <v>38.768813399386651</v>
      </c>
      <c r="S1529" t="str">
        <f>IF(Table1[[#This Row],[Quality_pct]]&lt;96,"Below Spec","Ok")</f>
        <v>Ok</v>
      </c>
      <c r="T1529" t="str">
        <f>IF(Table1[Steam_Consumed_t]&gt;$O$4383,"ABNORMAL","NORMAL")</f>
        <v>NORMAL</v>
      </c>
      <c r="U1529" t="str">
        <f>IF(Table1[Power_Consumed_kWh]&gt;$P$4383,"ABNORMAL","NORMAL")</f>
        <v>NORMAL</v>
      </c>
      <c r="V1529">
        <f>(Table1[[#This Row],[Target_Production_t]]/8)*Table1[[#This Row],[Downtime_hr]]</f>
        <v>3.1487500000000002</v>
      </c>
    </row>
    <row r="1530" spans="1:22" x14ac:dyDescent="0.25">
      <c r="A1530" s="1">
        <v>45785</v>
      </c>
      <c r="B1530" s="1" t="str">
        <f>TEXT(Table1[[#This Row],[Date]],"mm")</f>
        <v>05</v>
      </c>
      <c r="C1530" t="s">
        <v>21</v>
      </c>
      <c r="D1530" t="s">
        <v>20</v>
      </c>
      <c r="E1530">
        <v>37.770000000000003</v>
      </c>
      <c r="F1530">
        <v>7.52</v>
      </c>
      <c r="G1530">
        <v>0.48</v>
      </c>
      <c r="H1530">
        <v>32.92</v>
      </c>
      <c r="I1530">
        <v>32.58</v>
      </c>
      <c r="J1530">
        <v>0.35</v>
      </c>
      <c r="K1530">
        <v>98.94</v>
      </c>
      <c r="L1530">
        <v>94</v>
      </c>
      <c r="M1530">
        <v>95.13</v>
      </c>
      <c r="N1530">
        <v>88.48</v>
      </c>
      <c r="O1530">
        <v>46.33</v>
      </c>
      <c r="P1530">
        <v>3868.86</v>
      </c>
      <c r="Q1530" s="42">
        <f>Table1[[#This Row],[Steam_Consumed_t]]/Table1[[#This Row],[Production_t]]</f>
        <v>1.4073511543134871</v>
      </c>
      <c r="R1530" s="37">
        <f>Table1[[#This Row],[Power_Consumed_kWh]]/Table1[[#This Row],[Production_t]]</f>
        <v>117.52308626974484</v>
      </c>
      <c r="S1530" t="str">
        <f>IF(Table1[[#This Row],[Quality_pct]]&lt;96,"Below Spec","Ok")</f>
        <v>Ok</v>
      </c>
      <c r="T1530" t="str">
        <f>IF(Table1[Steam_Consumed_t]&gt;$O$4383,"ABNORMAL","NORMAL")</f>
        <v>NORMAL</v>
      </c>
      <c r="U1530" t="str">
        <f>IF(Table1[Power_Consumed_kWh]&gt;$P$4383,"ABNORMAL","NORMAL")</f>
        <v>NORMAL</v>
      </c>
      <c r="V1530">
        <f>(Table1[[#This Row],[Target_Production_t]]/8)*Table1[[#This Row],[Downtime_hr]]</f>
        <v>2.2662</v>
      </c>
    </row>
    <row r="1531" spans="1:22" x14ac:dyDescent="0.25">
      <c r="A1531" s="1">
        <v>45785</v>
      </c>
      <c r="B1531" s="1" t="str">
        <f>TEXT(Table1[[#This Row],[Date]],"mm")</f>
        <v>05</v>
      </c>
      <c r="C1531" t="s">
        <v>17</v>
      </c>
      <c r="D1531" t="s">
        <v>18</v>
      </c>
      <c r="E1531">
        <v>43.72</v>
      </c>
      <c r="F1531">
        <v>7.55</v>
      </c>
      <c r="G1531">
        <v>0.45</v>
      </c>
      <c r="H1531">
        <v>43.17</v>
      </c>
      <c r="I1531">
        <v>42.16</v>
      </c>
      <c r="J1531">
        <v>1.01</v>
      </c>
      <c r="K1531">
        <v>97.66</v>
      </c>
      <c r="L1531">
        <v>94.38</v>
      </c>
      <c r="M1531">
        <v>94.48</v>
      </c>
      <c r="N1531">
        <v>87.08</v>
      </c>
      <c r="O1531">
        <v>36.08</v>
      </c>
      <c r="P1531">
        <v>3576.34</v>
      </c>
      <c r="Q1531" s="42">
        <f>Table1[[#This Row],[Steam_Consumed_t]]/Table1[[#This Row],[Production_t]]</f>
        <v>0.83576557794764872</v>
      </c>
      <c r="R1531" s="37">
        <f>Table1[[#This Row],[Power_Consumed_kWh]]/Table1[[#This Row],[Production_t]]</f>
        <v>82.843178132962706</v>
      </c>
      <c r="S1531" t="str">
        <f>IF(Table1[[#This Row],[Quality_pct]]&lt;96,"Below Spec","Ok")</f>
        <v>Ok</v>
      </c>
      <c r="T1531" t="str">
        <f>IF(Table1[Steam_Consumed_t]&gt;$O$4383,"ABNORMAL","NORMAL")</f>
        <v>NORMAL</v>
      </c>
      <c r="U1531" t="str">
        <f>IF(Table1[Power_Consumed_kWh]&gt;$P$4383,"ABNORMAL","NORMAL")</f>
        <v>NORMAL</v>
      </c>
      <c r="V1531">
        <f>(Table1[[#This Row],[Target_Production_t]]/8)*Table1[[#This Row],[Downtime_hr]]</f>
        <v>2.4592499999999999</v>
      </c>
    </row>
    <row r="1532" spans="1:22" x14ac:dyDescent="0.25">
      <c r="A1532" s="1">
        <v>45785</v>
      </c>
      <c r="B1532" s="1" t="str">
        <f>TEXT(Table1[[#This Row],[Date]],"mm")</f>
        <v>05</v>
      </c>
      <c r="C1532" t="s">
        <v>22</v>
      </c>
      <c r="D1532" t="s">
        <v>20</v>
      </c>
      <c r="E1532">
        <v>35.79</v>
      </c>
      <c r="F1532">
        <v>7.61</v>
      </c>
      <c r="G1532">
        <v>0.39</v>
      </c>
      <c r="H1532">
        <v>34.47</v>
      </c>
      <c r="I1532">
        <v>33.6</v>
      </c>
      <c r="J1532">
        <v>0.87</v>
      </c>
      <c r="K1532">
        <v>97.48</v>
      </c>
      <c r="L1532">
        <v>95.12</v>
      </c>
      <c r="M1532">
        <v>98.81</v>
      </c>
      <c r="N1532">
        <v>91.62</v>
      </c>
      <c r="O1532">
        <v>36.17</v>
      </c>
      <c r="P1532">
        <v>3310.85</v>
      </c>
      <c r="Q1532" s="42">
        <f>Table1[[#This Row],[Steam_Consumed_t]]/Table1[[#This Row],[Production_t]]</f>
        <v>1.0493182477516683</v>
      </c>
      <c r="R1532" s="37">
        <f>Table1[[#This Row],[Power_Consumed_kWh]]/Table1[[#This Row],[Production_t]]</f>
        <v>96.05018856977081</v>
      </c>
      <c r="S1532" t="str">
        <f>IF(Table1[[#This Row],[Quality_pct]]&lt;96,"Below Spec","Ok")</f>
        <v>Ok</v>
      </c>
      <c r="T1532" t="str">
        <f>IF(Table1[Steam_Consumed_t]&gt;$O$4383,"ABNORMAL","NORMAL")</f>
        <v>NORMAL</v>
      </c>
      <c r="U1532" t="str">
        <f>IF(Table1[Power_Consumed_kWh]&gt;$P$4383,"ABNORMAL","NORMAL")</f>
        <v>NORMAL</v>
      </c>
      <c r="V1532">
        <f>(Table1[[#This Row],[Target_Production_t]]/8)*Table1[[#This Row],[Downtime_hr]]</f>
        <v>1.7447625</v>
      </c>
    </row>
    <row r="1533" spans="1:22" x14ac:dyDescent="0.25">
      <c r="A1533" s="1">
        <v>45785</v>
      </c>
      <c r="B1533" s="1" t="str">
        <f>TEXT(Table1[[#This Row],[Date]],"mm")</f>
        <v>05</v>
      </c>
      <c r="C1533" t="s">
        <v>21</v>
      </c>
      <c r="D1533" t="s">
        <v>19</v>
      </c>
      <c r="E1533">
        <v>38.96</v>
      </c>
      <c r="F1533">
        <v>7.65</v>
      </c>
      <c r="G1533">
        <v>0.35</v>
      </c>
      <c r="H1533">
        <v>32.92</v>
      </c>
      <c r="I1533">
        <v>32.299999999999997</v>
      </c>
      <c r="J1533">
        <v>0.62</v>
      </c>
      <c r="K1533">
        <v>98.12</v>
      </c>
      <c r="L1533">
        <v>95.62</v>
      </c>
      <c r="M1533">
        <v>93.56</v>
      </c>
      <c r="N1533">
        <v>87.79</v>
      </c>
      <c r="O1533">
        <v>46.47</v>
      </c>
      <c r="P1533">
        <v>3917.2</v>
      </c>
      <c r="Q1533" s="42">
        <f>Table1[[#This Row],[Steam_Consumed_t]]/Table1[[#This Row],[Production_t]]</f>
        <v>1.4116038882138517</v>
      </c>
      <c r="R1533" s="37">
        <f>Table1[[#This Row],[Power_Consumed_kWh]]/Table1[[#This Row],[Production_t]]</f>
        <v>118.99149453219925</v>
      </c>
      <c r="S1533" t="str">
        <f>IF(Table1[[#This Row],[Quality_pct]]&lt;96,"Below Spec","Ok")</f>
        <v>Ok</v>
      </c>
      <c r="T1533" t="str">
        <f>IF(Table1[Steam_Consumed_t]&gt;$O$4383,"ABNORMAL","NORMAL")</f>
        <v>NORMAL</v>
      </c>
      <c r="U1533" t="str">
        <f>IF(Table1[Power_Consumed_kWh]&gt;$P$4383,"ABNORMAL","NORMAL")</f>
        <v>NORMAL</v>
      </c>
      <c r="V1533">
        <f>(Table1[[#This Row],[Target_Production_t]]/8)*Table1[[#This Row],[Downtime_hr]]</f>
        <v>1.7044999999999999</v>
      </c>
    </row>
    <row r="1534" spans="1:22" x14ac:dyDescent="0.25">
      <c r="A1534" s="1">
        <v>45785</v>
      </c>
      <c r="B1534" s="1" t="str">
        <f>TEXT(Table1[[#This Row],[Date]],"mm")</f>
        <v>05</v>
      </c>
      <c r="C1534" t="s">
        <v>23</v>
      </c>
      <c r="D1534" t="s">
        <v>19</v>
      </c>
      <c r="E1534">
        <v>45.11</v>
      </c>
      <c r="F1534">
        <v>7.66</v>
      </c>
      <c r="G1534">
        <v>0.34</v>
      </c>
      <c r="H1534">
        <v>42.92</v>
      </c>
      <c r="I1534">
        <v>42.92</v>
      </c>
      <c r="J1534">
        <v>0</v>
      </c>
      <c r="K1534">
        <v>99.99</v>
      </c>
      <c r="L1534">
        <v>95.75</v>
      </c>
      <c r="M1534">
        <v>96.44</v>
      </c>
      <c r="N1534">
        <v>92.33</v>
      </c>
      <c r="O1534">
        <v>5.43</v>
      </c>
      <c r="P1534">
        <v>1701.4</v>
      </c>
      <c r="Q1534" s="42">
        <f>Table1[[#This Row],[Steam_Consumed_t]]/Table1[[#This Row],[Production_t]]</f>
        <v>0.12651444547996271</v>
      </c>
      <c r="R1534" s="37">
        <f>Table1[[#This Row],[Power_Consumed_kWh]]/Table1[[#This Row],[Production_t]]</f>
        <v>39.641192917054987</v>
      </c>
      <c r="S1534" t="str">
        <f>IF(Table1[[#This Row],[Quality_pct]]&lt;96,"Below Spec","Ok")</f>
        <v>Ok</v>
      </c>
      <c r="T1534" t="str">
        <f>IF(Table1[Steam_Consumed_t]&gt;$O$4383,"ABNORMAL","NORMAL")</f>
        <v>NORMAL</v>
      </c>
      <c r="U1534" t="str">
        <f>IF(Table1[Power_Consumed_kWh]&gt;$P$4383,"ABNORMAL","NORMAL")</f>
        <v>NORMAL</v>
      </c>
      <c r="V1534">
        <f>(Table1[[#This Row],[Target_Production_t]]/8)*Table1[[#This Row],[Downtime_hr]]</f>
        <v>1.9171750000000001</v>
      </c>
    </row>
    <row r="1535" spans="1:22" x14ac:dyDescent="0.25">
      <c r="A1535" s="1">
        <v>45785</v>
      </c>
      <c r="B1535" s="1" t="str">
        <f>TEXT(Table1[[#This Row],[Date]],"mm")</f>
        <v>05</v>
      </c>
      <c r="C1535" t="s">
        <v>17</v>
      </c>
      <c r="D1535" t="s">
        <v>19</v>
      </c>
      <c r="E1535">
        <v>43.06</v>
      </c>
      <c r="F1535">
        <v>7.75</v>
      </c>
      <c r="G1535">
        <v>0.25</v>
      </c>
      <c r="H1535">
        <v>40.619999999999997</v>
      </c>
      <c r="I1535">
        <v>39.619999999999997</v>
      </c>
      <c r="J1535">
        <v>1</v>
      </c>
      <c r="K1535">
        <v>97.55</v>
      </c>
      <c r="L1535">
        <v>96.88</v>
      </c>
      <c r="M1535">
        <v>95.51</v>
      </c>
      <c r="N1535">
        <v>90.25</v>
      </c>
      <c r="O1535">
        <v>34.840000000000003</v>
      </c>
      <c r="P1535">
        <v>3292.04</v>
      </c>
      <c r="Q1535" s="42">
        <f>Table1[[#This Row],[Steam_Consumed_t]]/Table1[[#This Row],[Production_t]]</f>
        <v>0.85770556376169393</v>
      </c>
      <c r="R1535" s="37">
        <f>Table1[[#This Row],[Power_Consumed_kWh]]/Table1[[#This Row],[Production_t]]</f>
        <v>81.044805514524867</v>
      </c>
      <c r="S1535" t="str">
        <f>IF(Table1[[#This Row],[Quality_pct]]&lt;96,"Below Spec","Ok")</f>
        <v>Ok</v>
      </c>
      <c r="T1535" t="str">
        <f>IF(Table1[Steam_Consumed_t]&gt;$O$4383,"ABNORMAL","NORMAL")</f>
        <v>NORMAL</v>
      </c>
      <c r="U1535" t="str">
        <f>IF(Table1[Power_Consumed_kWh]&gt;$P$4383,"ABNORMAL","NORMAL")</f>
        <v>NORMAL</v>
      </c>
      <c r="V1535">
        <f>(Table1[[#This Row],[Target_Production_t]]/8)*Table1[[#This Row],[Downtime_hr]]</f>
        <v>1.3456250000000001</v>
      </c>
    </row>
    <row r="1536" spans="1:22" x14ac:dyDescent="0.25">
      <c r="A1536" s="1">
        <v>45785</v>
      </c>
      <c r="B1536" s="1" t="str">
        <f>TEXT(Table1[[#This Row],[Date]],"mm")</f>
        <v>05</v>
      </c>
      <c r="C1536" t="s">
        <v>22</v>
      </c>
      <c r="D1536" t="s">
        <v>18</v>
      </c>
      <c r="E1536">
        <v>37.47</v>
      </c>
      <c r="F1536">
        <v>7.85</v>
      </c>
      <c r="G1536">
        <v>0.15</v>
      </c>
      <c r="H1536">
        <v>34.130000000000003</v>
      </c>
      <c r="I1536">
        <v>33.67</v>
      </c>
      <c r="J1536">
        <v>0.46</v>
      </c>
      <c r="K1536">
        <v>98.66</v>
      </c>
      <c r="L1536">
        <v>98.12</v>
      </c>
      <c r="M1536">
        <v>95.67</v>
      </c>
      <c r="N1536">
        <v>92.62</v>
      </c>
      <c r="O1536">
        <v>37.520000000000003</v>
      </c>
      <c r="P1536">
        <v>3405.52</v>
      </c>
      <c r="Q1536" s="42">
        <f>Table1[[#This Row],[Steam_Consumed_t]]/Table1[[#This Row],[Production_t]]</f>
        <v>1.0993261060650454</v>
      </c>
      <c r="R1536" s="37">
        <f>Table1[[#This Row],[Power_Consumed_kWh]]/Table1[[#This Row],[Production_t]]</f>
        <v>99.780837972458244</v>
      </c>
      <c r="S1536" t="str">
        <f>IF(Table1[[#This Row],[Quality_pct]]&lt;96,"Below Spec","Ok")</f>
        <v>Ok</v>
      </c>
      <c r="T1536" t="str">
        <f>IF(Table1[Steam_Consumed_t]&gt;$O$4383,"ABNORMAL","NORMAL")</f>
        <v>NORMAL</v>
      </c>
      <c r="U1536" t="str">
        <f>IF(Table1[Power_Consumed_kWh]&gt;$P$4383,"ABNORMAL","NORMAL")</f>
        <v>NORMAL</v>
      </c>
      <c r="V1536">
        <f>(Table1[[#This Row],[Target_Production_t]]/8)*Table1[[#This Row],[Downtime_hr]]</f>
        <v>0.70256249999999998</v>
      </c>
    </row>
    <row r="1537" spans="1:22" x14ac:dyDescent="0.25">
      <c r="A1537" s="1">
        <v>45785</v>
      </c>
      <c r="B1537" s="1" t="str">
        <f>TEXT(Table1[[#This Row],[Date]],"mm")</f>
        <v>05</v>
      </c>
      <c r="C1537" t="s">
        <v>22</v>
      </c>
      <c r="D1537" t="s">
        <v>19</v>
      </c>
      <c r="E1537">
        <v>36.909999999999997</v>
      </c>
      <c r="F1537">
        <v>7.91</v>
      </c>
      <c r="G1537">
        <v>0.09</v>
      </c>
      <c r="H1537">
        <v>31.88</v>
      </c>
      <c r="I1537">
        <v>31.05</v>
      </c>
      <c r="J1537">
        <v>0.83</v>
      </c>
      <c r="K1537">
        <v>97.4</v>
      </c>
      <c r="L1537">
        <v>98.88</v>
      </c>
      <c r="M1537">
        <v>93.62</v>
      </c>
      <c r="N1537">
        <v>90.16</v>
      </c>
      <c r="O1537">
        <v>34.659999999999997</v>
      </c>
      <c r="P1537">
        <v>3055.46</v>
      </c>
      <c r="Q1537" s="42">
        <f>Table1[[#This Row],[Steam_Consumed_t]]/Table1[[#This Row],[Production_t]]</f>
        <v>1.0872020075282307</v>
      </c>
      <c r="R1537" s="37">
        <f>Table1[[#This Row],[Power_Consumed_kWh]]/Table1[[#This Row],[Production_t]]</f>
        <v>95.842534504391466</v>
      </c>
      <c r="S1537" t="str">
        <f>IF(Table1[[#This Row],[Quality_pct]]&lt;96,"Below Spec","Ok")</f>
        <v>Ok</v>
      </c>
      <c r="T1537" t="str">
        <f>IF(Table1[Steam_Consumed_t]&gt;$O$4383,"ABNORMAL","NORMAL")</f>
        <v>NORMAL</v>
      </c>
      <c r="U1537" t="str">
        <f>IF(Table1[Power_Consumed_kWh]&gt;$P$4383,"ABNORMAL","NORMAL")</f>
        <v>NORMAL</v>
      </c>
      <c r="V1537">
        <f>(Table1[[#This Row],[Target_Production_t]]/8)*Table1[[#This Row],[Downtime_hr]]</f>
        <v>0.41523749999999993</v>
      </c>
    </row>
    <row r="1538" spans="1:22" x14ac:dyDescent="0.25">
      <c r="A1538" s="1">
        <v>45786</v>
      </c>
      <c r="B1538" s="1" t="str">
        <f>TEXT(Table1[[#This Row],[Date]],"mm")</f>
        <v>05</v>
      </c>
      <c r="C1538" t="s">
        <v>22</v>
      </c>
      <c r="D1538" t="s">
        <v>20</v>
      </c>
      <c r="E1538">
        <v>36.450000000000003</v>
      </c>
      <c r="F1538">
        <v>7.09</v>
      </c>
      <c r="G1538">
        <v>0.91</v>
      </c>
      <c r="H1538">
        <v>30.31</v>
      </c>
      <c r="I1538">
        <v>29.67</v>
      </c>
      <c r="J1538">
        <v>0.64</v>
      </c>
      <c r="K1538">
        <v>97.89</v>
      </c>
      <c r="L1538">
        <v>88.62</v>
      </c>
      <c r="M1538">
        <v>92.86</v>
      </c>
      <c r="N1538">
        <v>80.56</v>
      </c>
      <c r="O1538">
        <v>32.71</v>
      </c>
      <c r="P1538">
        <v>2883.3</v>
      </c>
      <c r="Q1538" s="42">
        <f>Table1[[#This Row],[Steam_Consumed_t]]/Table1[[#This Row],[Production_t]]</f>
        <v>1.0791817881887167</v>
      </c>
      <c r="R1538" s="37">
        <f>Table1[[#This Row],[Power_Consumed_kWh]]/Table1[[#This Row],[Production_t]]</f>
        <v>95.127020785219415</v>
      </c>
      <c r="S1538" t="str">
        <f>IF(Table1[[#This Row],[Quality_pct]]&lt;96,"Below Spec","Ok")</f>
        <v>Ok</v>
      </c>
      <c r="T1538" t="str">
        <f>IF(Table1[Steam_Consumed_t]&gt;$O$4383,"ABNORMAL","NORMAL")</f>
        <v>NORMAL</v>
      </c>
      <c r="U1538" t="str">
        <f>IF(Table1[Power_Consumed_kWh]&gt;$P$4383,"ABNORMAL","NORMAL")</f>
        <v>NORMAL</v>
      </c>
      <c r="V1538">
        <f>(Table1[[#This Row],[Target_Production_t]]/8)*Table1[[#This Row],[Downtime_hr]]</f>
        <v>4.1461875000000008</v>
      </c>
    </row>
    <row r="1539" spans="1:22" x14ac:dyDescent="0.25">
      <c r="A1539" s="1">
        <v>45786</v>
      </c>
      <c r="B1539" s="1" t="str">
        <f>TEXT(Table1[[#This Row],[Date]],"mm")</f>
        <v>05</v>
      </c>
      <c r="C1539" t="s">
        <v>22</v>
      </c>
      <c r="D1539" t="s">
        <v>19</v>
      </c>
      <c r="E1539">
        <v>37.590000000000003</v>
      </c>
      <c r="F1539">
        <v>7.25</v>
      </c>
      <c r="G1539">
        <v>0.75</v>
      </c>
      <c r="H1539">
        <v>32.700000000000003</v>
      </c>
      <c r="I1539">
        <v>31.91</v>
      </c>
      <c r="J1539">
        <v>0.79</v>
      </c>
      <c r="K1539">
        <v>97.57</v>
      </c>
      <c r="L1539">
        <v>90.62</v>
      </c>
      <c r="M1539">
        <v>90.92</v>
      </c>
      <c r="N1539">
        <v>80.39</v>
      </c>
      <c r="O1539">
        <v>34.74</v>
      </c>
      <c r="P1539">
        <v>3169.66</v>
      </c>
      <c r="Q1539" s="42">
        <f>Table1[[#This Row],[Steam_Consumed_t]]/Table1[[#This Row],[Production_t]]</f>
        <v>1.0623853211009173</v>
      </c>
      <c r="R1539" s="37">
        <f>Table1[[#This Row],[Power_Consumed_kWh]]/Table1[[#This Row],[Production_t]]</f>
        <v>96.931498470948</v>
      </c>
      <c r="S1539" t="str">
        <f>IF(Table1[[#This Row],[Quality_pct]]&lt;96,"Below Spec","Ok")</f>
        <v>Ok</v>
      </c>
      <c r="T1539" t="str">
        <f>IF(Table1[Steam_Consumed_t]&gt;$O$4383,"ABNORMAL","NORMAL")</f>
        <v>NORMAL</v>
      </c>
      <c r="U1539" t="str">
        <f>IF(Table1[Power_Consumed_kWh]&gt;$P$4383,"ABNORMAL","NORMAL")</f>
        <v>NORMAL</v>
      </c>
      <c r="V1539">
        <f>(Table1[[#This Row],[Target_Production_t]]/8)*Table1[[#This Row],[Downtime_hr]]</f>
        <v>3.5240625000000003</v>
      </c>
    </row>
    <row r="1540" spans="1:22" x14ac:dyDescent="0.25">
      <c r="A1540" s="1">
        <v>45786</v>
      </c>
      <c r="B1540" s="1" t="str">
        <f>TEXT(Table1[[#This Row],[Date]],"mm")</f>
        <v>05</v>
      </c>
      <c r="C1540" t="s">
        <v>17</v>
      </c>
      <c r="D1540" t="s">
        <v>18</v>
      </c>
      <c r="E1540">
        <v>44.53</v>
      </c>
      <c r="F1540">
        <v>7.38</v>
      </c>
      <c r="G1540">
        <v>0.62</v>
      </c>
      <c r="H1540">
        <v>36.35</v>
      </c>
      <c r="I1540">
        <v>35.6</v>
      </c>
      <c r="J1540">
        <v>0.75</v>
      </c>
      <c r="K1540">
        <v>97.95</v>
      </c>
      <c r="L1540">
        <v>92.25</v>
      </c>
      <c r="M1540">
        <v>96.4</v>
      </c>
      <c r="N1540">
        <v>87.11</v>
      </c>
      <c r="O1540">
        <v>29.19</v>
      </c>
      <c r="P1540">
        <v>2869</v>
      </c>
      <c r="Q1540" s="42">
        <f>Table1[[#This Row],[Steam_Consumed_t]]/Table1[[#This Row],[Production_t]]</f>
        <v>0.80302613480055018</v>
      </c>
      <c r="R1540" s="37">
        <f>Table1[[#This Row],[Power_Consumed_kWh]]/Table1[[#This Row],[Production_t]]</f>
        <v>78.927097661623108</v>
      </c>
      <c r="S1540" t="str">
        <f>IF(Table1[[#This Row],[Quality_pct]]&lt;96,"Below Spec","Ok")</f>
        <v>Ok</v>
      </c>
      <c r="T1540" t="str">
        <f>IF(Table1[Steam_Consumed_t]&gt;$O$4383,"ABNORMAL","NORMAL")</f>
        <v>NORMAL</v>
      </c>
      <c r="U1540" t="str">
        <f>IF(Table1[Power_Consumed_kWh]&gt;$P$4383,"ABNORMAL","NORMAL")</f>
        <v>NORMAL</v>
      </c>
      <c r="V1540">
        <f>(Table1[[#This Row],[Target_Production_t]]/8)*Table1[[#This Row],[Downtime_hr]]</f>
        <v>3.4510749999999999</v>
      </c>
    </row>
    <row r="1541" spans="1:22" x14ac:dyDescent="0.25">
      <c r="A1541" s="1">
        <v>45786</v>
      </c>
      <c r="B1541" s="1" t="str">
        <f>TEXT(Table1[[#This Row],[Date]],"mm")</f>
        <v>05</v>
      </c>
      <c r="C1541" t="s">
        <v>21</v>
      </c>
      <c r="D1541" t="s">
        <v>19</v>
      </c>
      <c r="E1541">
        <v>39.68</v>
      </c>
      <c r="F1541">
        <v>7.4</v>
      </c>
      <c r="G1541">
        <v>0.6</v>
      </c>
      <c r="H1541">
        <v>33.4</v>
      </c>
      <c r="I1541">
        <v>33.4</v>
      </c>
      <c r="J1541">
        <v>0</v>
      </c>
      <c r="K1541">
        <v>100</v>
      </c>
      <c r="L1541">
        <v>92.5</v>
      </c>
      <c r="M1541">
        <v>94.39</v>
      </c>
      <c r="N1541">
        <v>87.31</v>
      </c>
      <c r="O1541">
        <v>48.58</v>
      </c>
      <c r="P1541">
        <v>3816.07</v>
      </c>
      <c r="Q1541" s="42">
        <f>Table1[[#This Row],[Steam_Consumed_t]]/Table1[[#This Row],[Production_t]]</f>
        <v>1.4544910179640718</v>
      </c>
      <c r="R1541" s="37">
        <f>Table1[[#This Row],[Power_Consumed_kWh]]/Table1[[#This Row],[Production_t]]</f>
        <v>114.25359281437127</v>
      </c>
      <c r="S1541" t="str">
        <f>IF(Table1[[#This Row],[Quality_pct]]&lt;96,"Below Spec","Ok")</f>
        <v>Ok</v>
      </c>
      <c r="T1541" t="str">
        <f>IF(Table1[Steam_Consumed_t]&gt;$O$4383,"ABNORMAL","NORMAL")</f>
        <v>NORMAL</v>
      </c>
      <c r="U1541" t="str">
        <f>IF(Table1[Power_Consumed_kWh]&gt;$P$4383,"ABNORMAL","NORMAL")</f>
        <v>NORMAL</v>
      </c>
      <c r="V1541">
        <f>(Table1[[#This Row],[Target_Production_t]]/8)*Table1[[#This Row],[Downtime_hr]]</f>
        <v>2.976</v>
      </c>
    </row>
    <row r="1542" spans="1:22" x14ac:dyDescent="0.25">
      <c r="A1542" s="1">
        <v>45786</v>
      </c>
      <c r="B1542" s="1" t="str">
        <f>TEXT(Table1[[#This Row],[Date]],"mm")</f>
        <v>05</v>
      </c>
      <c r="C1542" t="s">
        <v>17</v>
      </c>
      <c r="D1542" t="s">
        <v>20</v>
      </c>
      <c r="E1542">
        <v>42.52</v>
      </c>
      <c r="F1542">
        <v>7.43</v>
      </c>
      <c r="G1542">
        <v>0.56999999999999995</v>
      </c>
      <c r="H1542">
        <v>37.22</v>
      </c>
      <c r="I1542">
        <v>36.71</v>
      </c>
      <c r="J1542">
        <v>0.52</v>
      </c>
      <c r="K1542">
        <v>98.61</v>
      </c>
      <c r="L1542">
        <v>92.88</v>
      </c>
      <c r="M1542">
        <v>94.44</v>
      </c>
      <c r="N1542">
        <v>86.49</v>
      </c>
      <c r="O1542">
        <v>33.08</v>
      </c>
      <c r="P1542">
        <v>3022.87</v>
      </c>
      <c r="Q1542" s="42">
        <f>Table1[[#This Row],[Steam_Consumed_t]]/Table1[[#This Row],[Production_t]]</f>
        <v>0.88876947877485224</v>
      </c>
      <c r="R1542" s="37">
        <f>Table1[[#This Row],[Power_Consumed_kWh]]/Table1[[#This Row],[Production_t]]</f>
        <v>81.216281569048903</v>
      </c>
      <c r="S1542" t="str">
        <f>IF(Table1[[#This Row],[Quality_pct]]&lt;96,"Below Spec","Ok")</f>
        <v>Ok</v>
      </c>
      <c r="T1542" t="str">
        <f>IF(Table1[Steam_Consumed_t]&gt;$O$4383,"ABNORMAL","NORMAL")</f>
        <v>NORMAL</v>
      </c>
      <c r="U1542" t="str">
        <f>IF(Table1[Power_Consumed_kWh]&gt;$P$4383,"ABNORMAL","NORMAL")</f>
        <v>NORMAL</v>
      </c>
      <c r="V1542">
        <f>(Table1[[#This Row],[Target_Production_t]]/8)*Table1[[#This Row],[Downtime_hr]]</f>
        <v>3.02955</v>
      </c>
    </row>
    <row r="1543" spans="1:22" x14ac:dyDescent="0.25">
      <c r="A1543" s="1">
        <v>45786</v>
      </c>
      <c r="B1543" s="1" t="str">
        <f>TEXT(Table1[[#This Row],[Date]],"mm")</f>
        <v>05</v>
      </c>
      <c r="C1543" t="s">
        <v>23</v>
      </c>
      <c r="D1543" t="s">
        <v>20</v>
      </c>
      <c r="E1543">
        <v>44.55</v>
      </c>
      <c r="F1543">
        <v>7.57</v>
      </c>
      <c r="G1543">
        <v>0.43</v>
      </c>
      <c r="H1543">
        <v>41.74</v>
      </c>
      <c r="I1543">
        <v>41.47</v>
      </c>
      <c r="J1543">
        <v>0.27</v>
      </c>
      <c r="K1543">
        <v>99.36</v>
      </c>
      <c r="L1543">
        <v>94.62</v>
      </c>
      <c r="M1543">
        <v>93.83</v>
      </c>
      <c r="N1543">
        <v>88.22</v>
      </c>
      <c r="O1543">
        <v>4.54</v>
      </c>
      <c r="P1543">
        <v>1851.38</v>
      </c>
      <c r="Q1543" s="42">
        <f>Table1[[#This Row],[Steam_Consumed_t]]/Table1[[#This Row],[Production_t]]</f>
        <v>0.10876856732151413</v>
      </c>
      <c r="R1543" s="37">
        <f>Table1[[#This Row],[Power_Consumed_kWh]]/Table1[[#This Row],[Production_t]]</f>
        <v>44.355055103018685</v>
      </c>
      <c r="S1543" t="str">
        <f>IF(Table1[[#This Row],[Quality_pct]]&lt;96,"Below Spec","Ok")</f>
        <v>Ok</v>
      </c>
      <c r="T1543" t="str">
        <f>IF(Table1[Steam_Consumed_t]&gt;$O$4383,"ABNORMAL","NORMAL")</f>
        <v>NORMAL</v>
      </c>
      <c r="U1543" t="str">
        <f>IF(Table1[Power_Consumed_kWh]&gt;$P$4383,"ABNORMAL","NORMAL")</f>
        <v>NORMAL</v>
      </c>
      <c r="V1543">
        <f>(Table1[[#This Row],[Target_Production_t]]/8)*Table1[[#This Row],[Downtime_hr]]</f>
        <v>2.3945624999999997</v>
      </c>
    </row>
    <row r="1544" spans="1:22" x14ac:dyDescent="0.25">
      <c r="A1544" s="1">
        <v>45786</v>
      </c>
      <c r="B1544" s="1" t="str">
        <f>TEXT(Table1[[#This Row],[Date]],"mm")</f>
        <v>05</v>
      </c>
      <c r="C1544" t="s">
        <v>21</v>
      </c>
      <c r="D1544" t="s">
        <v>20</v>
      </c>
      <c r="E1544">
        <v>38.47</v>
      </c>
      <c r="F1544">
        <v>7.65</v>
      </c>
      <c r="G1544">
        <v>0.35</v>
      </c>
      <c r="H1544">
        <v>33.630000000000003</v>
      </c>
      <c r="I1544">
        <v>33.06</v>
      </c>
      <c r="J1544">
        <v>0.56000000000000005</v>
      </c>
      <c r="K1544">
        <v>98.33</v>
      </c>
      <c r="L1544">
        <v>95.62</v>
      </c>
      <c r="M1544">
        <v>91.85</v>
      </c>
      <c r="N1544">
        <v>86.37</v>
      </c>
      <c r="O1544">
        <v>49.07</v>
      </c>
      <c r="P1544">
        <v>3811.87</v>
      </c>
      <c r="Q1544" s="42">
        <f>Table1[[#This Row],[Steam_Consumed_t]]/Table1[[#This Row],[Production_t]]</f>
        <v>1.4591138864109425</v>
      </c>
      <c r="R1544" s="37">
        <f>Table1[[#This Row],[Power_Consumed_kWh]]/Table1[[#This Row],[Production_t]]</f>
        <v>113.34730895034194</v>
      </c>
      <c r="S1544" t="str">
        <f>IF(Table1[[#This Row],[Quality_pct]]&lt;96,"Below Spec","Ok")</f>
        <v>Ok</v>
      </c>
      <c r="T1544" t="str">
        <f>IF(Table1[Steam_Consumed_t]&gt;$O$4383,"ABNORMAL","NORMAL")</f>
        <v>NORMAL</v>
      </c>
      <c r="U1544" t="str">
        <f>IF(Table1[Power_Consumed_kWh]&gt;$P$4383,"ABNORMAL","NORMAL")</f>
        <v>NORMAL</v>
      </c>
      <c r="V1544">
        <f>(Table1[[#This Row],[Target_Production_t]]/8)*Table1[[#This Row],[Downtime_hr]]</f>
        <v>1.6830624999999999</v>
      </c>
    </row>
    <row r="1545" spans="1:22" x14ac:dyDescent="0.25">
      <c r="A1545" s="1">
        <v>45786</v>
      </c>
      <c r="B1545" s="1" t="str">
        <f>TEXT(Table1[[#This Row],[Date]],"mm")</f>
        <v>05</v>
      </c>
      <c r="C1545" t="s">
        <v>17</v>
      </c>
      <c r="D1545" t="s">
        <v>19</v>
      </c>
      <c r="E1545">
        <v>43.86</v>
      </c>
      <c r="F1545">
        <v>7.69</v>
      </c>
      <c r="G1545">
        <v>0.31</v>
      </c>
      <c r="H1545">
        <v>42.78</v>
      </c>
      <c r="I1545">
        <v>41.91</v>
      </c>
      <c r="J1545">
        <v>0.88</v>
      </c>
      <c r="K1545">
        <v>97.95</v>
      </c>
      <c r="L1545">
        <v>96.12</v>
      </c>
      <c r="M1545">
        <v>97.98</v>
      </c>
      <c r="N1545">
        <v>92.25</v>
      </c>
      <c r="O1545">
        <v>36.61</v>
      </c>
      <c r="P1545">
        <v>3637</v>
      </c>
      <c r="Q1545" s="42">
        <f>Table1[[#This Row],[Steam_Consumed_t]]/Table1[[#This Row],[Production_t]]</f>
        <v>0.85577372604020563</v>
      </c>
      <c r="R1545" s="37">
        <f>Table1[[#This Row],[Power_Consumed_kWh]]/Table1[[#This Row],[Production_t]]</f>
        <v>85.016362786348765</v>
      </c>
      <c r="S1545" t="str">
        <f>IF(Table1[[#This Row],[Quality_pct]]&lt;96,"Below Spec","Ok")</f>
        <v>Ok</v>
      </c>
      <c r="T1545" t="str">
        <f>IF(Table1[Steam_Consumed_t]&gt;$O$4383,"ABNORMAL","NORMAL")</f>
        <v>NORMAL</v>
      </c>
      <c r="U1545" t="str">
        <f>IF(Table1[Power_Consumed_kWh]&gt;$P$4383,"ABNORMAL","NORMAL")</f>
        <v>NORMAL</v>
      </c>
      <c r="V1545">
        <f>(Table1[[#This Row],[Target_Production_t]]/8)*Table1[[#This Row],[Downtime_hr]]</f>
        <v>1.6995750000000001</v>
      </c>
    </row>
    <row r="1546" spans="1:22" x14ac:dyDescent="0.25">
      <c r="A1546" s="1">
        <v>45786</v>
      </c>
      <c r="B1546" s="1" t="str">
        <f>TEXT(Table1[[#This Row],[Date]],"mm")</f>
        <v>05</v>
      </c>
      <c r="C1546" t="s">
        <v>21</v>
      </c>
      <c r="D1546" t="s">
        <v>18</v>
      </c>
      <c r="E1546">
        <v>40.29</v>
      </c>
      <c r="F1546">
        <v>7.75</v>
      </c>
      <c r="G1546">
        <v>0.25</v>
      </c>
      <c r="H1546">
        <v>36.67</v>
      </c>
      <c r="I1546">
        <v>35.799999999999997</v>
      </c>
      <c r="J1546">
        <v>0.87</v>
      </c>
      <c r="K1546">
        <v>97.62</v>
      </c>
      <c r="L1546">
        <v>96.88</v>
      </c>
      <c r="M1546">
        <v>95.92</v>
      </c>
      <c r="N1546">
        <v>90.71</v>
      </c>
      <c r="O1546">
        <v>51.27</v>
      </c>
      <c r="P1546">
        <v>4356.4399999999996</v>
      </c>
      <c r="Q1546" s="42">
        <f>Table1[[#This Row],[Steam_Consumed_t]]/Table1[[#This Row],[Production_t]]</f>
        <v>1.3981456231251705</v>
      </c>
      <c r="R1546" s="37">
        <f>Table1[[#This Row],[Power_Consumed_kWh]]/Table1[[#This Row],[Production_t]]</f>
        <v>118.80119989091899</v>
      </c>
      <c r="S1546" t="str">
        <f>IF(Table1[[#This Row],[Quality_pct]]&lt;96,"Below Spec","Ok")</f>
        <v>Ok</v>
      </c>
      <c r="T1546" t="str">
        <f>IF(Table1[Steam_Consumed_t]&gt;$O$4383,"ABNORMAL","NORMAL")</f>
        <v>NORMAL</v>
      </c>
      <c r="U1546" t="str">
        <f>IF(Table1[Power_Consumed_kWh]&gt;$P$4383,"ABNORMAL","NORMAL")</f>
        <v>ABNORMAL</v>
      </c>
      <c r="V1546">
        <f>(Table1[[#This Row],[Target_Production_t]]/8)*Table1[[#This Row],[Downtime_hr]]</f>
        <v>1.2590625</v>
      </c>
    </row>
    <row r="1547" spans="1:22" x14ac:dyDescent="0.25">
      <c r="A1547" s="1">
        <v>45786</v>
      </c>
      <c r="B1547" s="1" t="str">
        <f>TEXT(Table1[[#This Row],[Date]],"mm")</f>
        <v>05</v>
      </c>
      <c r="C1547" t="s">
        <v>22</v>
      </c>
      <c r="D1547" t="s">
        <v>18</v>
      </c>
      <c r="E1547">
        <v>38.17</v>
      </c>
      <c r="F1547">
        <v>7.77</v>
      </c>
      <c r="G1547">
        <v>0.23</v>
      </c>
      <c r="H1547">
        <v>36.04</v>
      </c>
      <c r="I1547">
        <v>35.19</v>
      </c>
      <c r="J1547">
        <v>0.84</v>
      </c>
      <c r="K1547">
        <v>97.66</v>
      </c>
      <c r="L1547">
        <v>97.12</v>
      </c>
      <c r="M1547">
        <v>94.98</v>
      </c>
      <c r="N1547">
        <v>90.09</v>
      </c>
      <c r="O1547">
        <v>39.35</v>
      </c>
      <c r="P1547">
        <v>3266.82</v>
      </c>
      <c r="Q1547" s="42">
        <f>Table1[[#This Row],[Steam_Consumed_t]]/Table1[[#This Row],[Production_t]]</f>
        <v>1.0918423973362932</v>
      </c>
      <c r="R1547" s="37">
        <f>Table1[[#This Row],[Power_Consumed_kWh]]/Table1[[#This Row],[Production_t]]</f>
        <v>90.644284128745838</v>
      </c>
      <c r="S1547" t="str">
        <f>IF(Table1[[#This Row],[Quality_pct]]&lt;96,"Below Spec","Ok")</f>
        <v>Ok</v>
      </c>
      <c r="T1547" t="str">
        <f>IF(Table1[Steam_Consumed_t]&gt;$O$4383,"ABNORMAL","NORMAL")</f>
        <v>NORMAL</v>
      </c>
      <c r="U1547" t="str">
        <f>IF(Table1[Power_Consumed_kWh]&gt;$P$4383,"ABNORMAL","NORMAL")</f>
        <v>NORMAL</v>
      </c>
      <c r="V1547">
        <f>(Table1[[#This Row],[Target_Production_t]]/8)*Table1[[#This Row],[Downtime_hr]]</f>
        <v>1.0973875000000002</v>
      </c>
    </row>
    <row r="1548" spans="1:22" x14ac:dyDescent="0.25">
      <c r="A1548" s="1">
        <v>45786</v>
      </c>
      <c r="B1548" s="1" t="str">
        <f>TEXT(Table1[[#This Row],[Date]],"mm")</f>
        <v>05</v>
      </c>
      <c r="C1548" t="s">
        <v>23</v>
      </c>
      <c r="D1548" t="s">
        <v>19</v>
      </c>
      <c r="E1548">
        <v>45.95</v>
      </c>
      <c r="F1548">
        <v>7.79</v>
      </c>
      <c r="G1548">
        <v>0.21</v>
      </c>
      <c r="H1548">
        <v>44.99</v>
      </c>
      <c r="I1548">
        <v>44.21</v>
      </c>
      <c r="J1548">
        <v>0.77</v>
      </c>
      <c r="K1548">
        <v>98.28</v>
      </c>
      <c r="L1548">
        <v>97.38</v>
      </c>
      <c r="M1548">
        <v>97.76</v>
      </c>
      <c r="N1548">
        <v>93.55</v>
      </c>
      <c r="O1548">
        <v>5.6</v>
      </c>
      <c r="P1548">
        <v>1878.71</v>
      </c>
      <c r="Q1548" s="42">
        <f>Table1[[#This Row],[Steam_Consumed_t]]/Table1[[#This Row],[Production_t]]</f>
        <v>0.1244721049122027</v>
      </c>
      <c r="R1548" s="37">
        <f>Table1[[#This Row],[Power_Consumed_kWh]]/Table1[[#This Row],[Production_t]]</f>
        <v>41.758390753500777</v>
      </c>
      <c r="S1548" t="str">
        <f>IF(Table1[[#This Row],[Quality_pct]]&lt;96,"Below Spec","Ok")</f>
        <v>Ok</v>
      </c>
      <c r="T1548" t="str">
        <f>IF(Table1[Steam_Consumed_t]&gt;$O$4383,"ABNORMAL","NORMAL")</f>
        <v>NORMAL</v>
      </c>
      <c r="U1548" t="str">
        <f>IF(Table1[Power_Consumed_kWh]&gt;$P$4383,"ABNORMAL","NORMAL")</f>
        <v>NORMAL</v>
      </c>
      <c r="V1548">
        <f>(Table1[[#This Row],[Target_Production_t]]/8)*Table1[[#This Row],[Downtime_hr]]</f>
        <v>1.2061875</v>
      </c>
    </row>
    <row r="1549" spans="1:22" x14ac:dyDescent="0.25">
      <c r="A1549" s="1">
        <v>45786</v>
      </c>
      <c r="B1549" s="1" t="str">
        <f>TEXT(Table1[[#This Row],[Date]],"mm")</f>
        <v>05</v>
      </c>
      <c r="C1549" t="s">
        <v>23</v>
      </c>
      <c r="D1549" t="s">
        <v>18</v>
      </c>
      <c r="E1549">
        <v>46.65</v>
      </c>
      <c r="F1549">
        <v>7.87</v>
      </c>
      <c r="G1549">
        <v>0.13</v>
      </c>
      <c r="H1549">
        <v>45.04</v>
      </c>
      <c r="I1549">
        <v>44.53</v>
      </c>
      <c r="J1549">
        <v>0.5</v>
      </c>
      <c r="K1549">
        <v>98.88</v>
      </c>
      <c r="L1549">
        <v>98.38</v>
      </c>
      <c r="M1549">
        <v>96.78</v>
      </c>
      <c r="N1549">
        <v>94.14</v>
      </c>
      <c r="O1549">
        <v>8.8699999999999992</v>
      </c>
      <c r="P1549">
        <v>2119.83</v>
      </c>
      <c r="Q1549" s="42">
        <f>Table1[[#This Row],[Steam_Consumed_t]]/Table1[[#This Row],[Production_t]]</f>
        <v>0.19693605683836587</v>
      </c>
      <c r="R1549" s="37">
        <f>Table1[[#This Row],[Power_Consumed_kWh]]/Table1[[#This Row],[Production_t]]</f>
        <v>47.0654973357016</v>
      </c>
      <c r="S1549" t="str">
        <f>IF(Table1[[#This Row],[Quality_pct]]&lt;96,"Below Spec","Ok")</f>
        <v>Ok</v>
      </c>
      <c r="T1549" t="str">
        <f>IF(Table1[Steam_Consumed_t]&gt;$O$4383,"ABNORMAL","NORMAL")</f>
        <v>NORMAL</v>
      </c>
      <c r="U1549" t="str">
        <f>IF(Table1[Power_Consumed_kWh]&gt;$P$4383,"ABNORMAL","NORMAL")</f>
        <v>NORMAL</v>
      </c>
      <c r="V1549">
        <f>(Table1[[#This Row],[Target_Production_t]]/8)*Table1[[#This Row],[Downtime_hr]]</f>
        <v>0.75806249999999997</v>
      </c>
    </row>
    <row r="1550" spans="1:22" x14ac:dyDescent="0.25">
      <c r="A1550" s="1">
        <v>45787</v>
      </c>
      <c r="B1550" s="1" t="str">
        <f>TEXT(Table1[[#This Row],[Date]],"mm")</f>
        <v>05</v>
      </c>
      <c r="C1550" t="s">
        <v>22</v>
      </c>
      <c r="D1550" t="s">
        <v>19</v>
      </c>
      <c r="E1550">
        <v>36.5</v>
      </c>
      <c r="F1550">
        <v>7.38</v>
      </c>
      <c r="G1550">
        <v>0.62</v>
      </c>
      <c r="H1550">
        <v>31.51</v>
      </c>
      <c r="I1550">
        <v>30.91</v>
      </c>
      <c r="J1550">
        <v>0.6</v>
      </c>
      <c r="K1550">
        <v>98.09</v>
      </c>
      <c r="L1550">
        <v>92.25</v>
      </c>
      <c r="M1550">
        <v>95.57</v>
      </c>
      <c r="N1550">
        <v>86.48</v>
      </c>
      <c r="O1550">
        <v>32.86</v>
      </c>
      <c r="P1550">
        <v>3025.33</v>
      </c>
      <c r="Q1550" s="42">
        <f>Table1[[#This Row],[Steam_Consumed_t]]/Table1[[#This Row],[Production_t]]</f>
        <v>1.0428435417327833</v>
      </c>
      <c r="R1550" s="37">
        <f>Table1[[#This Row],[Power_Consumed_kWh]]/Table1[[#This Row],[Production_t]]</f>
        <v>96.011742304030463</v>
      </c>
      <c r="S1550" t="str">
        <f>IF(Table1[[#This Row],[Quality_pct]]&lt;96,"Below Spec","Ok")</f>
        <v>Ok</v>
      </c>
      <c r="T1550" t="str">
        <f>IF(Table1[Steam_Consumed_t]&gt;$O$4383,"ABNORMAL","NORMAL")</f>
        <v>NORMAL</v>
      </c>
      <c r="U1550" t="str">
        <f>IF(Table1[Power_Consumed_kWh]&gt;$P$4383,"ABNORMAL","NORMAL")</f>
        <v>NORMAL</v>
      </c>
      <c r="V1550">
        <f>(Table1[[#This Row],[Target_Production_t]]/8)*Table1[[#This Row],[Downtime_hr]]</f>
        <v>2.8287499999999999</v>
      </c>
    </row>
    <row r="1551" spans="1:22" x14ac:dyDescent="0.25">
      <c r="A1551" s="1">
        <v>45787</v>
      </c>
      <c r="B1551" s="1" t="str">
        <f>TEXT(Table1[[#This Row],[Date]],"mm")</f>
        <v>05</v>
      </c>
      <c r="C1551" t="s">
        <v>21</v>
      </c>
      <c r="D1551" t="s">
        <v>20</v>
      </c>
      <c r="E1551">
        <v>37.35</v>
      </c>
      <c r="F1551">
        <v>7.48</v>
      </c>
      <c r="G1551">
        <v>0.52</v>
      </c>
      <c r="H1551">
        <v>32.72</v>
      </c>
      <c r="I1551">
        <v>32.03</v>
      </c>
      <c r="J1551">
        <v>0.68</v>
      </c>
      <c r="K1551">
        <v>97.91</v>
      </c>
      <c r="L1551">
        <v>93.5</v>
      </c>
      <c r="M1551">
        <v>95.39</v>
      </c>
      <c r="N1551">
        <v>87.33</v>
      </c>
      <c r="O1551">
        <v>46.73</v>
      </c>
      <c r="P1551">
        <v>3847.81</v>
      </c>
      <c r="Q1551" s="42">
        <f>Table1[[#This Row],[Steam_Consumed_t]]/Table1[[#This Row],[Production_t]]</f>
        <v>1.4281784841075795</v>
      </c>
      <c r="R1551" s="37">
        <f>Table1[[#This Row],[Power_Consumed_kWh]]/Table1[[#This Row],[Production_t]]</f>
        <v>117.59810513447432</v>
      </c>
      <c r="S1551" t="str">
        <f>IF(Table1[[#This Row],[Quality_pct]]&lt;96,"Below Spec","Ok")</f>
        <v>Ok</v>
      </c>
      <c r="T1551" t="str">
        <f>IF(Table1[Steam_Consumed_t]&gt;$O$4383,"ABNORMAL","NORMAL")</f>
        <v>NORMAL</v>
      </c>
      <c r="U1551" t="str">
        <f>IF(Table1[Power_Consumed_kWh]&gt;$P$4383,"ABNORMAL","NORMAL")</f>
        <v>NORMAL</v>
      </c>
      <c r="V1551">
        <f>(Table1[[#This Row],[Target_Production_t]]/8)*Table1[[#This Row],[Downtime_hr]]</f>
        <v>2.4277500000000001</v>
      </c>
    </row>
    <row r="1552" spans="1:22" x14ac:dyDescent="0.25">
      <c r="A1552" s="1">
        <v>45787</v>
      </c>
      <c r="B1552" s="1" t="str">
        <f>TEXT(Table1[[#This Row],[Date]],"mm")</f>
        <v>05</v>
      </c>
      <c r="C1552" t="s">
        <v>23</v>
      </c>
      <c r="D1552" t="s">
        <v>18</v>
      </c>
      <c r="E1552">
        <v>45.29</v>
      </c>
      <c r="F1552">
        <v>7.53</v>
      </c>
      <c r="G1552">
        <v>0.47</v>
      </c>
      <c r="H1552">
        <v>41.74</v>
      </c>
      <c r="I1552">
        <v>41.24</v>
      </c>
      <c r="J1552">
        <v>0.5</v>
      </c>
      <c r="K1552">
        <v>98.8</v>
      </c>
      <c r="L1552">
        <v>94.12</v>
      </c>
      <c r="M1552">
        <v>95.68</v>
      </c>
      <c r="N1552">
        <v>88.98</v>
      </c>
      <c r="O1552">
        <v>3.8</v>
      </c>
      <c r="P1552">
        <v>1774.38</v>
      </c>
      <c r="Q1552" s="42">
        <f>Table1[[#This Row],[Steam_Consumed_t]]/Table1[[#This Row],[Production_t]]</f>
        <v>9.1039770004791562E-2</v>
      </c>
      <c r="R1552" s="37">
        <f>Table1[[#This Row],[Power_Consumed_kWh]]/Table1[[#This Row],[Production_t]]</f>
        <v>42.510301868711068</v>
      </c>
      <c r="S1552" t="str">
        <f>IF(Table1[[#This Row],[Quality_pct]]&lt;96,"Below Spec","Ok")</f>
        <v>Ok</v>
      </c>
      <c r="T1552" t="str">
        <f>IF(Table1[Steam_Consumed_t]&gt;$O$4383,"ABNORMAL","NORMAL")</f>
        <v>NORMAL</v>
      </c>
      <c r="U1552" t="str">
        <f>IF(Table1[Power_Consumed_kWh]&gt;$P$4383,"ABNORMAL","NORMAL")</f>
        <v>NORMAL</v>
      </c>
      <c r="V1552">
        <f>(Table1[[#This Row],[Target_Production_t]]/8)*Table1[[#This Row],[Downtime_hr]]</f>
        <v>2.6607874999999996</v>
      </c>
    </row>
    <row r="1553" spans="1:22" x14ac:dyDescent="0.25">
      <c r="A1553" s="1">
        <v>45787</v>
      </c>
      <c r="B1553" s="1" t="str">
        <f>TEXT(Table1[[#This Row],[Date]],"mm")</f>
        <v>05</v>
      </c>
      <c r="C1553" t="s">
        <v>23</v>
      </c>
      <c r="D1553" t="s">
        <v>19</v>
      </c>
      <c r="E1553">
        <v>44.61</v>
      </c>
      <c r="F1553">
        <v>7.56</v>
      </c>
      <c r="G1553">
        <v>0.44</v>
      </c>
      <c r="H1553">
        <v>41.34</v>
      </c>
      <c r="I1553">
        <v>41.01</v>
      </c>
      <c r="J1553">
        <v>0.33</v>
      </c>
      <c r="K1553">
        <v>99.19</v>
      </c>
      <c r="L1553">
        <v>94.5</v>
      </c>
      <c r="M1553">
        <v>95.17</v>
      </c>
      <c r="N1553">
        <v>89.21</v>
      </c>
      <c r="O1553">
        <v>6.77</v>
      </c>
      <c r="P1553">
        <v>1780.77</v>
      </c>
      <c r="Q1553" s="42">
        <f>Table1[[#This Row],[Steam_Consumed_t]]/Table1[[#This Row],[Production_t]]</f>
        <v>0.16376390904692789</v>
      </c>
      <c r="R1553" s="37">
        <f>Table1[[#This Row],[Power_Consumed_kWh]]/Table1[[#This Row],[Production_t]]</f>
        <v>43.076197387518135</v>
      </c>
      <c r="S1553" t="str">
        <f>IF(Table1[[#This Row],[Quality_pct]]&lt;96,"Below Spec","Ok")</f>
        <v>Ok</v>
      </c>
      <c r="T1553" t="str">
        <f>IF(Table1[Steam_Consumed_t]&gt;$O$4383,"ABNORMAL","NORMAL")</f>
        <v>NORMAL</v>
      </c>
      <c r="U1553" t="str">
        <f>IF(Table1[Power_Consumed_kWh]&gt;$P$4383,"ABNORMAL","NORMAL")</f>
        <v>NORMAL</v>
      </c>
      <c r="V1553">
        <f>(Table1[[#This Row],[Target_Production_t]]/8)*Table1[[#This Row],[Downtime_hr]]</f>
        <v>2.4535499999999999</v>
      </c>
    </row>
    <row r="1554" spans="1:22" x14ac:dyDescent="0.25">
      <c r="A1554" s="1">
        <v>45787</v>
      </c>
      <c r="B1554" s="1" t="str">
        <f>TEXT(Table1[[#This Row],[Date]],"mm")</f>
        <v>05</v>
      </c>
      <c r="C1554" t="s">
        <v>17</v>
      </c>
      <c r="D1554" t="s">
        <v>20</v>
      </c>
      <c r="E1554">
        <v>41.28</v>
      </c>
      <c r="F1554">
        <v>7.6</v>
      </c>
      <c r="G1554">
        <v>0.4</v>
      </c>
      <c r="H1554">
        <v>37.68</v>
      </c>
      <c r="I1554">
        <v>36.880000000000003</v>
      </c>
      <c r="J1554">
        <v>0.81</v>
      </c>
      <c r="K1554">
        <v>97.86</v>
      </c>
      <c r="L1554">
        <v>95</v>
      </c>
      <c r="M1554">
        <v>91.08</v>
      </c>
      <c r="N1554">
        <v>84.67</v>
      </c>
      <c r="O1554">
        <v>31.16</v>
      </c>
      <c r="P1554">
        <v>3048.58</v>
      </c>
      <c r="Q1554" s="42">
        <f>Table1[[#This Row],[Steam_Consumed_t]]/Table1[[#This Row],[Production_t]]</f>
        <v>0.82696390658174102</v>
      </c>
      <c r="R1554" s="37">
        <f>Table1[[#This Row],[Power_Consumed_kWh]]/Table1[[#This Row],[Production_t]]</f>
        <v>80.907112526539279</v>
      </c>
      <c r="S1554" t="str">
        <f>IF(Table1[[#This Row],[Quality_pct]]&lt;96,"Below Spec","Ok")</f>
        <v>Ok</v>
      </c>
      <c r="T1554" t="str">
        <f>IF(Table1[Steam_Consumed_t]&gt;$O$4383,"ABNORMAL","NORMAL")</f>
        <v>NORMAL</v>
      </c>
      <c r="U1554" t="str">
        <f>IF(Table1[Power_Consumed_kWh]&gt;$P$4383,"ABNORMAL","NORMAL")</f>
        <v>NORMAL</v>
      </c>
      <c r="V1554">
        <f>(Table1[[#This Row],[Target_Production_t]]/8)*Table1[[#This Row],[Downtime_hr]]</f>
        <v>2.0640000000000001</v>
      </c>
    </row>
    <row r="1555" spans="1:22" x14ac:dyDescent="0.25">
      <c r="A1555" s="1">
        <v>45787</v>
      </c>
      <c r="B1555" s="1" t="str">
        <f>TEXT(Table1[[#This Row],[Date]],"mm")</f>
        <v>05</v>
      </c>
      <c r="C1555" t="s">
        <v>21</v>
      </c>
      <c r="D1555" t="s">
        <v>18</v>
      </c>
      <c r="E1555">
        <v>39.11</v>
      </c>
      <c r="F1555">
        <v>7.6</v>
      </c>
      <c r="G1555">
        <v>0.4</v>
      </c>
      <c r="H1555">
        <v>35.479999999999997</v>
      </c>
      <c r="I1555">
        <v>34.6</v>
      </c>
      <c r="J1555">
        <v>0.88</v>
      </c>
      <c r="K1555">
        <v>97.53</v>
      </c>
      <c r="L1555">
        <v>95</v>
      </c>
      <c r="M1555">
        <v>95.55</v>
      </c>
      <c r="N1555">
        <v>88.54</v>
      </c>
      <c r="O1555">
        <v>50.79</v>
      </c>
      <c r="P1555">
        <v>4251.41</v>
      </c>
      <c r="Q1555" s="42">
        <f>Table1[[#This Row],[Steam_Consumed_t]]/Table1[[#This Row],[Production_t]]</f>
        <v>1.4315107102593012</v>
      </c>
      <c r="R1555" s="37">
        <f>Table1[[#This Row],[Power_Consumed_kWh]]/Table1[[#This Row],[Production_t]]</f>
        <v>119.82553551296506</v>
      </c>
      <c r="S1555" t="str">
        <f>IF(Table1[[#This Row],[Quality_pct]]&lt;96,"Below Spec","Ok")</f>
        <v>Ok</v>
      </c>
      <c r="T1555" t="str">
        <f>IF(Table1[Steam_Consumed_t]&gt;$O$4383,"ABNORMAL","NORMAL")</f>
        <v>NORMAL</v>
      </c>
      <c r="U1555" t="str">
        <f>IF(Table1[Power_Consumed_kWh]&gt;$P$4383,"ABNORMAL","NORMAL")</f>
        <v>ABNORMAL</v>
      </c>
      <c r="V1555">
        <f>(Table1[[#This Row],[Target_Production_t]]/8)*Table1[[#This Row],[Downtime_hr]]</f>
        <v>1.9555</v>
      </c>
    </row>
    <row r="1556" spans="1:22" x14ac:dyDescent="0.25">
      <c r="A1556" s="1">
        <v>45787</v>
      </c>
      <c r="B1556" s="1" t="str">
        <f>TEXT(Table1[[#This Row],[Date]],"mm")</f>
        <v>05</v>
      </c>
      <c r="C1556" t="s">
        <v>22</v>
      </c>
      <c r="D1556" t="s">
        <v>18</v>
      </c>
      <c r="E1556">
        <v>37.049999999999997</v>
      </c>
      <c r="F1556">
        <v>7.63</v>
      </c>
      <c r="G1556">
        <v>0.37</v>
      </c>
      <c r="H1556">
        <v>34.880000000000003</v>
      </c>
      <c r="I1556">
        <v>34.119999999999997</v>
      </c>
      <c r="J1556">
        <v>0.76</v>
      </c>
      <c r="K1556">
        <v>97.82</v>
      </c>
      <c r="L1556">
        <v>95.38</v>
      </c>
      <c r="M1556">
        <v>94.05</v>
      </c>
      <c r="N1556">
        <v>87.74</v>
      </c>
      <c r="O1556">
        <v>37.770000000000003</v>
      </c>
      <c r="P1556">
        <v>3594.14</v>
      </c>
      <c r="Q1556" s="42">
        <f>Table1[[#This Row],[Steam_Consumed_t]]/Table1[[#This Row],[Production_t]]</f>
        <v>1.082855504587156</v>
      </c>
      <c r="R1556" s="37">
        <f>Table1[[#This Row],[Power_Consumed_kWh]]/Table1[[#This Row],[Production_t]]</f>
        <v>103.04300458715595</v>
      </c>
      <c r="S1556" t="str">
        <f>IF(Table1[[#This Row],[Quality_pct]]&lt;96,"Below Spec","Ok")</f>
        <v>Ok</v>
      </c>
      <c r="T1556" t="str">
        <f>IF(Table1[Steam_Consumed_t]&gt;$O$4383,"ABNORMAL","NORMAL")</f>
        <v>NORMAL</v>
      </c>
      <c r="U1556" t="str">
        <f>IF(Table1[Power_Consumed_kWh]&gt;$P$4383,"ABNORMAL","NORMAL")</f>
        <v>NORMAL</v>
      </c>
      <c r="V1556">
        <f>(Table1[[#This Row],[Target_Production_t]]/8)*Table1[[#This Row],[Downtime_hr]]</f>
        <v>1.7135624999999999</v>
      </c>
    </row>
    <row r="1557" spans="1:22" x14ac:dyDescent="0.25">
      <c r="A1557" s="1">
        <v>45787</v>
      </c>
      <c r="B1557" s="1" t="str">
        <f>TEXT(Table1[[#This Row],[Date]],"mm")</f>
        <v>05</v>
      </c>
      <c r="C1557" t="s">
        <v>22</v>
      </c>
      <c r="D1557" t="s">
        <v>20</v>
      </c>
      <c r="E1557">
        <v>35.380000000000003</v>
      </c>
      <c r="F1557">
        <v>7.66</v>
      </c>
      <c r="G1557">
        <v>0.34</v>
      </c>
      <c r="H1557">
        <v>29.31</v>
      </c>
      <c r="I1557">
        <v>28.36</v>
      </c>
      <c r="J1557">
        <v>0.95</v>
      </c>
      <c r="K1557">
        <v>96.75</v>
      </c>
      <c r="L1557">
        <v>95.75</v>
      </c>
      <c r="M1557">
        <v>94.64</v>
      </c>
      <c r="N1557">
        <v>87.68</v>
      </c>
      <c r="O1557">
        <v>30.86</v>
      </c>
      <c r="P1557">
        <v>2912.89</v>
      </c>
      <c r="Q1557" s="42">
        <f>Table1[[#This Row],[Steam_Consumed_t]]/Table1[[#This Row],[Production_t]]</f>
        <v>1.0528829750938247</v>
      </c>
      <c r="R1557" s="37">
        <f>Table1[[#This Row],[Power_Consumed_kWh]]/Table1[[#This Row],[Production_t]]</f>
        <v>99.38212214261344</v>
      </c>
      <c r="S1557" t="str">
        <f>IF(Table1[[#This Row],[Quality_pct]]&lt;96,"Below Spec","Ok")</f>
        <v>Ok</v>
      </c>
      <c r="T1557" t="str">
        <f>IF(Table1[Steam_Consumed_t]&gt;$O$4383,"ABNORMAL","NORMAL")</f>
        <v>NORMAL</v>
      </c>
      <c r="U1557" t="str">
        <f>IF(Table1[Power_Consumed_kWh]&gt;$P$4383,"ABNORMAL","NORMAL")</f>
        <v>NORMAL</v>
      </c>
      <c r="V1557">
        <f>(Table1[[#This Row],[Target_Production_t]]/8)*Table1[[#This Row],[Downtime_hr]]</f>
        <v>1.5036500000000002</v>
      </c>
    </row>
    <row r="1558" spans="1:22" x14ac:dyDescent="0.25">
      <c r="A1558" s="1">
        <v>45787</v>
      </c>
      <c r="B1558" s="1" t="str">
        <f>TEXT(Table1[[#This Row],[Date]],"mm")</f>
        <v>05</v>
      </c>
      <c r="C1558" t="s">
        <v>23</v>
      </c>
      <c r="D1558" t="s">
        <v>20</v>
      </c>
      <c r="E1558">
        <v>43.25</v>
      </c>
      <c r="F1558">
        <v>7.77</v>
      </c>
      <c r="G1558">
        <v>0.23</v>
      </c>
      <c r="H1558">
        <v>39.15</v>
      </c>
      <c r="I1558">
        <v>39.049999999999997</v>
      </c>
      <c r="J1558">
        <v>0.1</v>
      </c>
      <c r="K1558">
        <v>99.75</v>
      </c>
      <c r="L1558">
        <v>97.12</v>
      </c>
      <c r="M1558">
        <v>93.9</v>
      </c>
      <c r="N1558">
        <v>90.97</v>
      </c>
      <c r="O1558">
        <v>5.23</v>
      </c>
      <c r="P1558">
        <v>1638.02</v>
      </c>
      <c r="Q1558" s="42">
        <f>Table1[[#This Row],[Steam_Consumed_t]]/Table1[[#This Row],[Production_t]]</f>
        <v>0.1335887611749681</v>
      </c>
      <c r="R1558" s="37">
        <f>Table1[[#This Row],[Power_Consumed_kWh]]/Table1[[#This Row],[Production_t]]</f>
        <v>41.839591315453383</v>
      </c>
      <c r="S1558" t="str">
        <f>IF(Table1[[#This Row],[Quality_pct]]&lt;96,"Below Spec","Ok")</f>
        <v>Ok</v>
      </c>
      <c r="T1558" t="str">
        <f>IF(Table1[Steam_Consumed_t]&gt;$O$4383,"ABNORMAL","NORMAL")</f>
        <v>NORMAL</v>
      </c>
      <c r="U1558" t="str">
        <f>IF(Table1[Power_Consumed_kWh]&gt;$P$4383,"ABNORMAL","NORMAL")</f>
        <v>NORMAL</v>
      </c>
      <c r="V1558">
        <f>(Table1[[#This Row],[Target_Production_t]]/8)*Table1[[#This Row],[Downtime_hr]]</f>
        <v>1.2434375</v>
      </c>
    </row>
    <row r="1559" spans="1:22" x14ac:dyDescent="0.25">
      <c r="A1559" s="1">
        <v>45787</v>
      </c>
      <c r="B1559" s="1" t="str">
        <f>TEXT(Table1[[#This Row],[Date]],"mm")</f>
        <v>05</v>
      </c>
      <c r="C1559" t="s">
        <v>17</v>
      </c>
      <c r="D1559" t="s">
        <v>18</v>
      </c>
      <c r="E1559">
        <v>43.23</v>
      </c>
      <c r="F1559">
        <v>7.81</v>
      </c>
      <c r="G1559">
        <v>0.19</v>
      </c>
      <c r="H1559">
        <v>36.869999999999997</v>
      </c>
      <c r="I1559">
        <v>36.14</v>
      </c>
      <c r="J1559">
        <v>0.72</v>
      </c>
      <c r="K1559">
        <v>98.04</v>
      </c>
      <c r="L1559">
        <v>97.62</v>
      </c>
      <c r="M1559">
        <v>91.97</v>
      </c>
      <c r="N1559">
        <v>88.02</v>
      </c>
      <c r="O1559">
        <v>30.94</v>
      </c>
      <c r="P1559">
        <v>3054.53</v>
      </c>
      <c r="Q1559" s="42">
        <f>Table1[[#This Row],[Steam_Consumed_t]]/Table1[[#This Row],[Production_t]]</f>
        <v>0.83916463249254147</v>
      </c>
      <c r="R1559" s="37">
        <f>Table1[[#This Row],[Power_Consumed_kWh]]/Table1[[#This Row],[Production_t]]</f>
        <v>82.845945212910237</v>
      </c>
      <c r="S1559" t="str">
        <f>IF(Table1[[#This Row],[Quality_pct]]&lt;96,"Below Spec","Ok")</f>
        <v>Ok</v>
      </c>
      <c r="T1559" t="str">
        <f>IF(Table1[Steam_Consumed_t]&gt;$O$4383,"ABNORMAL","NORMAL")</f>
        <v>NORMAL</v>
      </c>
      <c r="U1559" t="str">
        <f>IF(Table1[Power_Consumed_kWh]&gt;$P$4383,"ABNORMAL","NORMAL")</f>
        <v>NORMAL</v>
      </c>
      <c r="V1559">
        <f>(Table1[[#This Row],[Target_Production_t]]/8)*Table1[[#This Row],[Downtime_hr]]</f>
        <v>1.0267124999999999</v>
      </c>
    </row>
    <row r="1560" spans="1:22" x14ac:dyDescent="0.25">
      <c r="A1560" s="1">
        <v>45787</v>
      </c>
      <c r="B1560" s="1" t="str">
        <f>TEXT(Table1[[#This Row],[Date]],"mm")</f>
        <v>05</v>
      </c>
      <c r="C1560" t="s">
        <v>17</v>
      </c>
      <c r="D1560" t="s">
        <v>19</v>
      </c>
      <c r="E1560">
        <v>42.58</v>
      </c>
      <c r="F1560">
        <v>7.81</v>
      </c>
      <c r="G1560">
        <v>0.19</v>
      </c>
      <c r="H1560">
        <v>37.53</v>
      </c>
      <c r="I1560">
        <v>36.659999999999997</v>
      </c>
      <c r="J1560">
        <v>0.87</v>
      </c>
      <c r="K1560">
        <v>97.68</v>
      </c>
      <c r="L1560">
        <v>97.62</v>
      </c>
      <c r="M1560">
        <v>94.42</v>
      </c>
      <c r="N1560">
        <v>90.04</v>
      </c>
      <c r="O1560">
        <v>32.35</v>
      </c>
      <c r="P1560">
        <v>3135.3</v>
      </c>
      <c r="Q1560" s="42">
        <f>Table1[[#This Row],[Steam_Consumed_t]]/Table1[[#This Row],[Production_t]]</f>
        <v>0.86197708499866776</v>
      </c>
      <c r="R1560" s="37">
        <f>Table1[[#This Row],[Power_Consumed_kWh]]/Table1[[#This Row],[Production_t]]</f>
        <v>83.541167066346929</v>
      </c>
      <c r="S1560" t="str">
        <f>IF(Table1[[#This Row],[Quality_pct]]&lt;96,"Below Spec","Ok")</f>
        <v>Ok</v>
      </c>
      <c r="T1560" t="str">
        <f>IF(Table1[Steam_Consumed_t]&gt;$O$4383,"ABNORMAL","NORMAL")</f>
        <v>NORMAL</v>
      </c>
      <c r="U1560" t="str">
        <f>IF(Table1[Power_Consumed_kWh]&gt;$P$4383,"ABNORMAL","NORMAL")</f>
        <v>NORMAL</v>
      </c>
      <c r="V1560">
        <f>(Table1[[#This Row],[Target_Production_t]]/8)*Table1[[#This Row],[Downtime_hr]]</f>
        <v>1.0112749999999999</v>
      </c>
    </row>
    <row r="1561" spans="1:22" x14ac:dyDescent="0.25">
      <c r="A1561" s="1">
        <v>45787</v>
      </c>
      <c r="B1561" s="1" t="str">
        <f>TEXT(Table1[[#This Row],[Date]],"mm")</f>
        <v>05</v>
      </c>
      <c r="C1561" t="s">
        <v>21</v>
      </c>
      <c r="D1561" t="s">
        <v>19</v>
      </c>
      <c r="E1561">
        <v>38.520000000000003</v>
      </c>
      <c r="F1561">
        <v>7.9</v>
      </c>
      <c r="G1561">
        <v>0.1</v>
      </c>
      <c r="H1561">
        <v>39.11</v>
      </c>
      <c r="I1561">
        <v>38.49</v>
      </c>
      <c r="J1561">
        <v>0.62</v>
      </c>
      <c r="K1561">
        <v>98.41</v>
      </c>
      <c r="L1561">
        <v>98.75</v>
      </c>
      <c r="M1561">
        <v>95.02</v>
      </c>
      <c r="N1561">
        <v>92.34</v>
      </c>
      <c r="O1561">
        <v>55.25</v>
      </c>
      <c r="P1561">
        <v>4571.26</v>
      </c>
      <c r="Q1561" s="42">
        <f>Table1[[#This Row],[Steam_Consumed_t]]/Table1[[#This Row],[Production_t]]</f>
        <v>1.4126821784709793</v>
      </c>
      <c r="R1561" s="37">
        <f>Table1[[#This Row],[Power_Consumed_kWh]]/Table1[[#This Row],[Production_t]]</f>
        <v>116.88212733316288</v>
      </c>
      <c r="S1561" t="str">
        <f>IF(Table1[[#This Row],[Quality_pct]]&lt;96,"Below Spec","Ok")</f>
        <v>Ok</v>
      </c>
      <c r="T1561" t="str">
        <f>IF(Table1[Steam_Consumed_t]&gt;$O$4383,"ABNORMAL","NORMAL")</f>
        <v>ABNORMAL</v>
      </c>
      <c r="U1561" t="str">
        <f>IF(Table1[Power_Consumed_kWh]&gt;$P$4383,"ABNORMAL","NORMAL")</f>
        <v>ABNORMAL</v>
      </c>
      <c r="V1561">
        <f>(Table1[[#This Row],[Target_Production_t]]/8)*Table1[[#This Row],[Downtime_hr]]</f>
        <v>0.48150000000000004</v>
      </c>
    </row>
    <row r="1562" spans="1:22" x14ac:dyDescent="0.25">
      <c r="A1562" s="1">
        <v>45788</v>
      </c>
      <c r="B1562" s="1" t="str">
        <f>TEXT(Table1[[#This Row],[Date]],"mm")</f>
        <v>05</v>
      </c>
      <c r="C1562" t="s">
        <v>23</v>
      </c>
      <c r="D1562" t="s">
        <v>18</v>
      </c>
      <c r="E1562">
        <v>47.29</v>
      </c>
      <c r="F1562">
        <v>7.32</v>
      </c>
      <c r="G1562">
        <v>0.68</v>
      </c>
      <c r="H1562">
        <v>42.61</v>
      </c>
      <c r="I1562">
        <v>41.6</v>
      </c>
      <c r="J1562">
        <v>1.01</v>
      </c>
      <c r="K1562">
        <v>97.63</v>
      </c>
      <c r="L1562">
        <v>91.5</v>
      </c>
      <c r="M1562">
        <v>93.84</v>
      </c>
      <c r="N1562">
        <v>83.83</v>
      </c>
      <c r="O1562">
        <v>5.54</v>
      </c>
      <c r="P1562">
        <v>1746.09</v>
      </c>
      <c r="Q1562" s="42">
        <f>Table1[[#This Row],[Steam_Consumed_t]]/Table1[[#This Row],[Production_t]]</f>
        <v>0.13001642806852851</v>
      </c>
      <c r="R1562" s="37">
        <f>Table1[[#This Row],[Power_Consumed_kWh]]/Table1[[#This Row],[Production_t]]</f>
        <v>40.978408824219663</v>
      </c>
      <c r="S1562" t="str">
        <f>IF(Table1[[#This Row],[Quality_pct]]&lt;96,"Below Spec","Ok")</f>
        <v>Ok</v>
      </c>
      <c r="T1562" t="str">
        <f>IF(Table1[Steam_Consumed_t]&gt;$O$4383,"ABNORMAL","NORMAL")</f>
        <v>NORMAL</v>
      </c>
      <c r="U1562" t="str">
        <f>IF(Table1[Power_Consumed_kWh]&gt;$P$4383,"ABNORMAL","NORMAL")</f>
        <v>NORMAL</v>
      </c>
      <c r="V1562">
        <f>(Table1[[#This Row],[Target_Production_t]]/8)*Table1[[#This Row],[Downtime_hr]]</f>
        <v>4.0196500000000004</v>
      </c>
    </row>
    <row r="1563" spans="1:22" x14ac:dyDescent="0.25">
      <c r="A1563" s="1">
        <v>45788</v>
      </c>
      <c r="B1563" s="1" t="str">
        <f>TEXT(Table1[[#This Row],[Date]],"mm")</f>
        <v>05</v>
      </c>
      <c r="C1563" t="s">
        <v>23</v>
      </c>
      <c r="D1563" t="s">
        <v>20</v>
      </c>
      <c r="E1563">
        <v>45.16</v>
      </c>
      <c r="F1563">
        <v>7.35</v>
      </c>
      <c r="G1563">
        <v>0.65</v>
      </c>
      <c r="H1563">
        <v>41.62</v>
      </c>
      <c r="I1563">
        <v>40.79</v>
      </c>
      <c r="J1563">
        <v>0.83</v>
      </c>
      <c r="K1563">
        <v>98.01</v>
      </c>
      <c r="L1563">
        <v>91.88</v>
      </c>
      <c r="M1563">
        <v>92.14</v>
      </c>
      <c r="N1563">
        <v>82.97</v>
      </c>
      <c r="O1563">
        <v>7.08</v>
      </c>
      <c r="P1563">
        <v>1705.57</v>
      </c>
      <c r="Q1563" s="42">
        <f>Table1[[#This Row],[Steam_Consumed_t]]/Table1[[#This Row],[Production_t]]</f>
        <v>0.17011052378664104</v>
      </c>
      <c r="R1563" s="37">
        <f>Table1[[#This Row],[Power_Consumed_kWh]]/Table1[[#This Row],[Production_t]]</f>
        <v>40.97957712638155</v>
      </c>
      <c r="S1563" t="str">
        <f>IF(Table1[[#This Row],[Quality_pct]]&lt;96,"Below Spec","Ok")</f>
        <v>Ok</v>
      </c>
      <c r="T1563" t="str">
        <f>IF(Table1[Steam_Consumed_t]&gt;$O$4383,"ABNORMAL","NORMAL")</f>
        <v>NORMAL</v>
      </c>
      <c r="U1563" t="str">
        <f>IF(Table1[Power_Consumed_kWh]&gt;$P$4383,"ABNORMAL","NORMAL")</f>
        <v>NORMAL</v>
      </c>
      <c r="V1563">
        <f>(Table1[[#This Row],[Target_Production_t]]/8)*Table1[[#This Row],[Downtime_hr]]</f>
        <v>3.6692499999999999</v>
      </c>
    </row>
    <row r="1564" spans="1:22" x14ac:dyDescent="0.25">
      <c r="A1564" s="1">
        <v>45788</v>
      </c>
      <c r="B1564" s="1" t="str">
        <f>TEXT(Table1[[#This Row],[Date]],"mm")</f>
        <v>05</v>
      </c>
      <c r="C1564" t="s">
        <v>21</v>
      </c>
      <c r="D1564" t="s">
        <v>18</v>
      </c>
      <c r="E1564">
        <v>40.840000000000003</v>
      </c>
      <c r="F1564">
        <v>7.37</v>
      </c>
      <c r="G1564">
        <v>0.63</v>
      </c>
      <c r="H1564">
        <v>32.880000000000003</v>
      </c>
      <c r="I1564">
        <v>32.26</v>
      </c>
      <c r="J1564">
        <v>0.62</v>
      </c>
      <c r="K1564">
        <v>98.11</v>
      </c>
      <c r="L1564">
        <v>92.12</v>
      </c>
      <c r="M1564">
        <v>99.51</v>
      </c>
      <c r="N1564">
        <v>89.94</v>
      </c>
      <c r="O1564">
        <v>48.62</v>
      </c>
      <c r="P1564">
        <v>3865.57</v>
      </c>
      <c r="Q1564" s="42">
        <f>Table1[[#This Row],[Steam_Consumed_t]]/Table1[[#This Row],[Production_t]]</f>
        <v>1.4787104622871043</v>
      </c>
      <c r="R1564" s="37">
        <f>Table1[[#This Row],[Power_Consumed_kWh]]/Table1[[#This Row],[Production_t]]</f>
        <v>117.56599756690997</v>
      </c>
      <c r="S1564" t="str">
        <f>IF(Table1[[#This Row],[Quality_pct]]&lt;96,"Below Spec","Ok")</f>
        <v>Ok</v>
      </c>
      <c r="T1564" t="str">
        <f>IF(Table1[Steam_Consumed_t]&gt;$O$4383,"ABNORMAL","NORMAL")</f>
        <v>NORMAL</v>
      </c>
      <c r="U1564" t="str">
        <f>IF(Table1[Power_Consumed_kWh]&gt;$P$4383,"ABNORMAL","NORMAL")</f>
        <v>NORMAL</v>
      </c>
      <c r="V1564">
        <f>(Table1[[#This Row],[Target_Production_t]]/8)*Table1[[#This Row],[Downtime_hr]]</f>
        <v>3.2161500000000003</v>
      </c>
    </row>
    <row r="1565" spans="1:22" x14ac:dyDescent="0.25">
      <c r="A1565" s="1">
        <v>45788</v>
      </c>
      <c r="B1565" s="1" t="str">
        <f>TEXT(Table1[[#This Row],[Date]],"mm")</f>
        <v>05</v>
      </c>
      <c r="C1565" t="s">
        <v>17</v>
      </c>
      <c r="D1565" t="s">
        <v>20</v>
      </c>
      <c r="E1565">
        <v>43.11</v>
      </c>
      <c r="F1565">
        <v>7.38</v>
      </c>
      <c r="G1565">
        <v>0.62</v>
      </c>
      <c r="H1565">
        <v>37.89</v>
      </c>
      <c r="I1565">
        <v>37.18</v>
      </c>
      <c r="J1565">
        <v>0.71</v>
      </c>
      <c r="K1565">
        <v>98.12</v>
      </c>
      <c r="L1565">
        <v>92.25</v>
      </c>
      <c r="M1565">
        <v>94.36</v>
      </c>
      <c r="N1565">
        <v>85.41</v>
      </c>
      <c r="O1565">
        <v>31.93</v>
      </c>
      <c r="P1565">
        <v>3054.27</v>
      </c>
      <c r="Q1565" s="42">
        <f>Table1[[#This Row],[Steam_Consumed_t]]/Table1[[#This Row],[Production_t]]</f>
        <v>0.84270256004222743</v>
      </c>
      <c r="R1565" s="37">
        <f>Table1[[#This Row],[Power_Consumed_kWh]]/Table1[[#This Row],[Production_t]]</f>
        <v>80.608867775138563</v>
      </c>
      <c r="S1565" t="str">
        <f>IF(Table1[[#This Row],[Quality_pct]]&lt;96,"Below Spec","Ok")</f>
        <v>Ok</v>
      </c>
      <c r="T1565" t="str">
        <f>IF(Table1[Steam_Consumed_t]&gt;$O$4383,"ABNORMAL","NORMAL")</f>
        <v>NORMAL</v>
      </c>
      <c r="U1565" t="str">
        <f>IF(Table1[Power_Consumed_kWh]&gt;$P$4383,"ABNORMAL","NORMAL")</f>
        <v>NORMAL</v>
      </c>
      <c r="V1565">
        <f>(Table1[[#This Row],[Target_Production_t]]/8)*Table1[[#This Row],[Downtime_hr]]</f>
        <v>3.3410250000000001</v>
      </c>
    </row>
    <row r="1566" spans="1:22" x14ac:dyDescent="0.25">
      <c r="A1566" s="1">
        <v>45788</v>
      </c>
      <c r="B1566" s="1" t="str">
        <f>TEXT(Table1[[#This Row],[Date]],"mm")</f>
        <v>05</v>
      </c>
      <c r="C1566" t="s">
        <v>21</v>
      </c>
      <c r="D1566" t="s">
        <v>19</v>
      </c>
      <c r="E1566">
        <v>40.229999999999997</v>
      </c>
      <c r="F1566">
        <v>7.39</v>
      </c>
      <c r="G1566">
        <v>0.61</v>
      </c>
      <c r="H1566">
        <v>34.94</v>
      </c>
      <c r="I1566">
        <v>34.11</v>
      </c>
      <c r="J1566">
        <v>0.82</v>
      </c>
      <c r="K1566">
        <v>97.65</v>
      </c>
      <c r="L1566">
        <v>92.38</v>
      </c>
      <c r="M1566">
        <v>98.44</v>
      </c>
      <c r="N1566">
        <v>88.8</v>
      </c>
      <c r="O1566">
        <v>51.03</v>
      </c>
      <c r="P1566">
        <v>4081.58</v>
      </c>
      <c r="Q1566" s="42">
        <f>Table1[[#This Row],[Steam_Consumed_t]]/Table1[[#This Row],[Production_t]]</f>
        <v>1.4605037206639955</v>
      </c>
      <c r="R1566" s="37">
        <f>Table1[[#This Row],[Power_Consumed_kWh]]/Table1[[#This Row],[Production_t]]</f>
        <v>116.81682884945621</v>
      </c>
      <c r="S1566" t="str">
        <f>IF(Table1[[#This Row],[Quality_pct]]&lt;96,"Below Spec","Ok")</f>
        <v>Ok</v>
      </c>
      <c r="T1566" t="str">
        <f>IF(Table1[Steam_Consumed_t]&gt;$O$4383,"ABNORMAL","NORMAL")</f>
        <v>NORMAL</v>
      </c>
      <c r="U1566" t="str">
        <f>IF(Table1[Power_Consumed_kWh]&gt;$P$4383,"ABNORMAL","NORMAL")</f>
        <v>NORMAL</v>
      </c>
      <c r="V1566">
        <f>(Table1[[#This Row],[Target_Production_t]]/8)*Table1[[#This Row],[Downtime_hr]]</f>
        <v>3.0675374999999998</v>
      </c>
    </row>
    <row r="1567" spans="1:22" x14ac:dyDescent="0.25">
      <c r="A1567" s="1">
        <v>45788</v>
      </c>
      <c r="B1567" s="1" t="str">
        <f>TEXT(Table1[[#This Row],[Date]],"mm")</f>
        <v>05</v>
      </c>
      <c r="C1567" t="s">
        <v>22</v>
      </c>
      <c r="D1567" t="s">
        <v>19</v>
      </c>
      <c r="E1567">
        <v>38.11</v>
      </c>
      <c r="F1567">
        <v>7.45</v>
      </c>
      <c r="G1567">
        <v>0.55000000000000004</v>
      </c>
      <c r="H1567">
        <v>35.25</v>
      </c>
      <c r="I1567">
        <v>34.57</v>
      </c>
      <c r="J1567">
        <v>0.67</v>
      </c>
      <c r="K1567">
        <v>98.09</v>
      </c>
      <c r="L1567">
        <v>93.12</v>
      </c>
      <c r="M1567">
        <v>98.82</v>
      </c>
      <c r="N1567">
        <v>90.27</v>
      </c>
      <c r="O1567">
        <v>37.130000000000003</v>
      </c>
      <c r="P1567">
        <v>3536.09</v>
      </c>
      <c r="Q1567" s="42">
        <f>Table1[[#This Row],[Steam_Consumed_t]]/Table1[[#This Row],[Production_t]]</f>
        <v>1.0533333333333335</v>
      </c>
      <c r="R1567" s="37">
        <f>Table1[[#This Row],[Power_Consumed_kWh]]/Table1[[#This Row],[Production_t]]</f>
        <v>100.31460992907802</v>
      </c>
      <c r="S1567" t="str">
        <f>IF(Table1[[#This Row],[Quality_pct]]&lt;96,"Below Spec","Ok")</f>
        <v>Ok</v>
      </c>
      <c r="T1567" t="str">
        <f>IF(Table1[Steam_Consumed_t]&gt;$O$4383,"ABNORMAL","NORMAL")</f>
        <v>NORMAL</v>
      </c>
      <c r="U1567" t="str">
        <f>IF(Table1[Power_Consumed_kWh]&gt;$P$4383,"ABNORMAL","NORMAL")</f>
        <v>NORMAL</v>
      </c>
      <c r="V1567">
        <f>(Table1[[#This Row],[Target_Production_t]]/8)*Table1[[#This Row],[Downtime_hr]]</f>
        <v>2.6200625</v>
      </c>
    </row>
    <row r="1568" spans="1:22" x14ac:dyDescent="0.25">
      <c r="A1568" s="1">
        <v>45788</v>
      </c>
      <c r="B1568" s="1" t="str">
        <f>TEXT(Table1[[#This Row],[Date]],"mm")</f>
        <v>05</v>
      </c>
      <c r="C1568" t="s">
        <v>21</v>
      </c>
      <c r="D1568" t="s">
        <v>20</v>
      </c>
      <c r="E1568">
        <v>39</v>
      </c>
      <c r="F1568">
        <v>7.48</v>
      </c>
      <c r="G1568">
        <v>0.52</v>
      </c>
      <c r="H1568">
        <v>36.64</v>
      </c>
      <c r="I1568">
        <v>35.85</v>
      </c>
      <c r="J1568">
        <v>0.78</v>
      </c>
      <c r="K1568">
        <v>97.86</v>
      </c>
      <c r="L1568">
        <v>93.5</v>
      </c>
      <c r="M1568">
        <v>90.14</v>
      </c>
      <c r="N1568">
        <v>82.48</v>
      </c>
      <c r="O1568">
        <v>53</v>
      </c>
      <c r="P1568">
        <v>4315.6099999999997</v>
      </c>
      <c r="Q1568" s="42">
        <f>Table1[[#This Row],[Steam_Consumed_t]]/Table1[[#This Row],[Production_t]]</f>
        <v>1.4465065502183405</v>
      </c>
      <c r="R1568" s="37">
        <f>Table1[[#This Row],[Power_Consumed_kWh]]/Table1[[#This Row],[Production_t]]</f>
        <v>117.78411572052401</v>
      </c>
      <c r="S1568" t="str">
        <f>IF(Table1[[#This Row],[Quality_pct]]&lt;96,"Below Spec","Ok")</f>
        <v>Ok</v>
      </c>
      <c r="T1568" t="str">
        <f>IF(Table1[Steam_Consumed_t]&gt;$O$4383,"ABNORMAL","NORMAL")</f>
        <v>ABNORMAL</v>
      </c>
      <c r="U1568" t="str">
        <f>IF(Table1[Power_Consumed_kWh]&gt;$P$4383,"ABNORMAL","NORMAL")</f>
        <v>ABNORMAL</v>
      </c>
      <c r="V1568">
        <f>(Table1[[#This Row],[Target_Production_t]]/8)*Table1[[#This Row],[Downtime_hr]]</f>
        <v>2.5350000000000001</v>
      </c>
    </row>
    <row r="1569" spans="1:22" x14ac:dyDescent="0.25">
      <c r="A1569" s="1">
        <v>45788</v>
      </c>
      <c r="B1569" s="1" t="str">
        <f>TEXT(Table1[[#This Row],[Date]],"mm")</f>
        <v>05</v>
      </c>
      <c r="C1569" t="s">
        <v>22</v>
      </c>
      <c r="D1569" t="s">
        <v>18</v>
      </c>
      <c r="E1569">
        <v>38.69</v>
      </c>
      <c r="F1569">
        <v>7.53</v>
      </c>
      <c r="G1569">
        <v>0.47</v>
      </c>
      <c r="H1569">
        <v>36.76</v>
      </c>
      <c r="I1569">
        <v>35.85</v>
      </c>
      <c r="J1569">
        <v>0.91</v>
      </c>
      <c r="K1569">
        <v>97.53</v>
      </c>
      <c r="L1569">
        <v>94.12</v>
      </c>
      <c r="M1569">
        <v>98.74</v>
      </c>
      <c r="N1569">
        <v>90.64</v>
      </c>
      <c r="O1569">
        <v>39.42</v>
      </c>
      <c r="P1569">
        <v>3455.66</v>
      </c>
      <c r="Q1569" s="42">
        <f>Table1[[#This Row],[Steam_Consumed_t]]/Table1[[#This Row],[Production_t]]</f>
        <v>1.072361262241567</v>
      </c>
      <c r="R1569" s="37">
        <f>Table1[[#This Row],[Power_Consumed_kWh]]/Table1[[#This Row],[Production_t]]</f>
        <v>94.005984766050062</v>
      </c>
      <c r="S1569" t="str">
        <f>IF(Table1[[#This Row],[Quality_pct]]&lt;96,"Below Spec","Ok")</f>
        <v>Ok</v>
      </c>
      <c r="T1569" t="str">
        <f>IF(Table1[Steam_Consumed_t]&gt;$O$4383,"ABNORMAL","NORMAL")</f>
        <v>NORMAL</v>
      </c>
      <c r="U1569" t="str">
        <f>IF(Table1[Power_Consumed_kWh]&gt;$P$4383,"ABNORMAL","NORMAL")</f>
        <v>NORMAL</v>
      </c>
      <c r="V1569">
        <f>(Table1[[#This Row],[Target_Production_t]]/8)*Table1[[#This Row],[Downtime_hr]]</f>
        <v>2.2730374999999996</v>
      </c>
    </row>
    <row r="1570" spans="1:22" x14ac:dyDescent="0.25">
      <c r="A1570" s="1">
        <v>45788</v>
      </c>
      <c r="B1570" s="1" t="str">
        <f>TEXT(Table1[[#This Row],[Date]],"mm")</f>
        <v>05</v>
      </c>
      <c r="C1570" t="s">
        <v>23</v>
      </c>
      <c r="D1570" t="s">
        <v>19</v>
      </c>
      <c r="E1570">
        <v>46.58</v>
      </c>
      <c r="F1570">
        <v>7.71</v>
      </c>
      <c r="G1570">
        <v>0.28999999999999998</v>
      </c>
      <c r="H1570">
        <v>44.48</v>
      </c>
      <c r="I1570">
        <v>43.81</v>
      </c>
      <c r="J1570">
        <v>0.67</v>
      </c>
      <c r="K1570">
        <v>98.49</v>
      </c>
      <c r="L1570">
        <v>96.38</v>
      </c>
      <c r="M1570">
        <v>96.37</v>
      </c>
      <c r="N1570">
        <v>91.47</v>
      </c>
      <c r="O1570">
        <v>3.85</v>
      </c>
      <c r="P1570">
        <v>1884.11</v>
      </c>
      <c r="Q1570" s="42">
        <f>Table1[[#This Row],[Steam_Consumed_t]]/Table1[[#This Row],[Production_t]]</f>
        <v>8.6555755395683456E-2</v>
      </c>
      <c r="R1570" s="37">
        <f>Table1[[#This Row],[Power_Consumed_kWh]]/Table1[[#This Row],[Production_t]]</f>
        <v>42.358588129496404</v>
      </c>
      <c r="S1570" t="str">
        <f>IF(Table1[[#This Row],[Quality_pct]]&lt;96,"Below Spec","Ok")</f>
        <v>Ok</v>
      </c>
      <c r="T1570" t="str">
        <f>IF(Table1[Steam_Consumed_t]&gt;$O$4383,"ABNORMAL","NORMAL")</f>
        <v>NORMAL</v>
      </c>
      <c r="U1570" t="str">
        <f>IF(Table1[Power_Consumed_kWh]&gt;$P$4383,"ABNORMAL","NORMAL")</f>
        <v>NORMAL</v>
      </c>
      <c r="V1570">
        <f>(Table1[[#This Row],[Target_Production_t]]/8)*Table1[[#This Row],[Downtime_hr]]</f>
        <v>1.6885249999999998</v>
      </c>
    </row>
    <row r="1571" spans="1:22" x14ac:dyDescent="0.25">
      <c r="A1571" s="1">
        <v>45788</v>
      </c>
      <c r="B1571" s="1" t="str">
        <f>TEXT(Table1[[#This Row],[Date]],"mm")</f>
        <v>05</v>
      </c>
      <c r="C1571" t="s">
        <v>22</v>
      </c>
      <c r="D1571" t="s">
        <v>20</v>
      </c>
      <c r="E1571">
        <v>36.950000000000003</v>
      </c>
      <c r="F1571">
        <v>7.76</v>
      </c>
      <c r="G1571">
        <v>0.24</v>
      </c>
      <c r="H1571">
        <v>34.159999999999997</v>
      </c>
      <c r="I1571">
        <v>33.15</v>
      </c>
      <c r="J1571">
        <v>1.02</v>
      </c>
      <c r="K1571">
        <v>97.02</v>
      </c>
      <c r="L1571">
        <v>97</v>
      </c>
      <c r="M1571">
        <v>98.78</v>
      </c>
      <c r="N1571">
        <v>92.96</v>
      </c>
      <c r="O1571">
        <v>38.99</v>
      </c>
      <c r="P1571">
        <v>3315.7</v>
      </c>
      <c r="Q1571" s="42">
        <f>Table1[[#This Row],[Steam_Consumed_t]]/Table1[[#This Row],[Production_t]]</f>
        <v>1.1413934426229511</v>
      </c>
      <c r="R1571" s="37">
        <f>Table1[[#This Row],[Power_Consumed_kWh]]/Table1[[#This Row],[Production_t]]</f>
        <v>97.063817330210782</v>
      </c>
      <c r="S1571" t="str">
        <f>IF(Table1[[#This Row],[Quality_pct]]&lt;96,"Below Spec","Ok")</f>
        <v>Ok</v>
      </c>
      <c r="T1571" t="str">
        <f>IF(Table1[Steam_Consumed_t]&gt;$O$4383,"ABNORMAL","NORMAL")</f>
        <v>NORMAL</v>
      </c>
      <c r="U1571" t="str">
        <f>IF(Table1[Power_Consumed_kWh]&gt;$P$4383,"ABNORMAL","NORMAL")</f>
        <v>NORMAL</v>
      </c>
      <c r="V1571">
        <f>(Table1[[#This Row],[Target_Production_t]]/8)*Table1[[#This Row],[Downtime_hr]]</f>
        <v>1.1085</v>
      </c>
    </row>
    <row r="1572" spans="1:22" x14ac:dyDescent="0.25">
      <c r="A1572" s="1">
        <v>45788</v>
      </c>
      <c r="B1572" s="1" t="str">
        <f>TEXT(Table1[[#This Row],[Date]],"mm")</f>
        <v>05</v>
      </c>
      <c r="C1572" t="s">
        <v>17</v>
      </c>
      <c r="D1572" t="s">
        <v>19</v>
      </c>
      <c r="E1572">
        <v>44.46</v>
      </c>
      <c r="F1572">
        <v>7.85</v>
      </c>
      <c r="G1572">
        <v>0.15</v>
      </c>
      <c r="H1572">
        <v>41.8</v>
      </c>
      <c r="I1572">
        <v>40.97</v>
      </c>
      <c r="J1572">
        <v>0.83</v>
      </c>
      <c r="K1572">
        <v>98.01</v>
      </c>
      <c r="L1572">
        <v>98.12</v>
      </c>
      <c r="M1572">
        <v>98.22</v>
      </c>
      <c r="N1572">
        <v>94.46</v>
      </c>
      <c r="O1572">
        <v>34.369999999999997</v>
      </c>
      <c r="P1572">
        <v>3386.14</v>
      </c>
      <c r="Q1572" s="42">
        <f>Table1[[#This Row],[Steam_Consumed_t]]/Table1[[#This Row],[Production_t]]</f>
        <v>0.82224880382775123</v>
      </c>
      <c r="R1572" s="37">
        <f>Table1[[#This Row],[Power_Consumed_kWh]]/Table1[[#This Row],[Production_t]]</f>
        <v>81.008133971291869</v>
      </c>
      <c r="S1572" t="str">
        <f>IF(Table1[[#This Row],[Quality_pct]]&lt;96,"Below Spec","Ok")</f>
        <v>Ok</v>
      </c>
      <c r="T1572" t="str">
        <f>IF(Table1[Steam_Consumed_t]&gt;$O$4383,"ABNORMAL","NORMAL")</f>
        <v>NORMAL</v>
      </c>
      <c r="U1572" t="str">
        <f>IF(Table1[Power_Consumed_kWh]&gt;$P$4383,"ABNORMAL","NORMAL")</f>
        <v>NORMAL</v>
      </c>
      <c r="V1572">
        <f>(Table1[[#This Row],[Target_Production_t]]/8)*Table1[[#This Row],[Downtime_hr]]</f>
        <v>0.83362499999999995</v>
      </c>
    </row>
    <row r="1573" spans="1:22" x14ac:dyDescent="0.25">
      <c r="A1573" s="1">
        <v>45788</v>
      </c>
      <c r="B1573" s="1" t="str">
        <f>TEXT(Table1[[#This Row],[Date]],"mm")</f>
        <v>05</v>
      </c>
      <c r="C1573" t="s">
        <v>17</v>
      </c>
      <c r="D1573" t="s">
        <v>18</v>
      </c>
      <c r="E1573">
        <v>45.14</v>
      </c>
      <c r="F1573">
        <v>7.87</v>
      </c>
      <c r="G1573">
        <v>0.13</v>
      </c>
      <c r="H1573">
        <v>41</v>
      </c>
      <c r="I1573">
        <v>40.25</v>
      </c>
      <c r="J1573">
        <v>0.74</v>
      </c>
      <c r="K1573">
        <v>98.19</v>
      </c>
      <c r="L1573">
        <v>98.38</v>
      </c>
      <c r="M1573">
        <v>94.94</v>
      </c>
      <c r="N1573">
        <v>91.71</v>
      </c>
      <c r="O1573">
        <v>34.74</v>
      </c>
      <c r="P1573">
        <v>3190.61</v>
      </c>
      <c r="Q1573" s="42">
        <f>Table1[[#This Row],[Steam_Consumed_t]]/Table1[[#This Row],[Production_t]]</f>
        <v>0.84731707317073179</v>
      </c>
      <c r="R1573" s="37">
        <f>Table1[[#This Row],[Power_Consumed_kWh]]/Table1[[#This Row],[Production_t]]</f>
        <v>77.819756097560983</v>
      </c>
      <c r="S1573" t="str">
        <f>IF(Table1[[#This Row],[Quality_pct]]&lt;96,"Below Spec","Ok")</f>
        <v>Ok</v>
      </c>
      <c r="T1573" t="str">
        <f>IF(Table1[Steam_Consumed_t]&gt;$O$4383,"ABNORMAL","NORMAL")</f>
        <v>NORMAL</v>
      </c>
      <c r="U1573" t="str">
        <f>IF(Table1[Power_Consumed_kWh]&gt;$P$4383,"ABNORMAL","NORMAL")</f>
        <v>NORMAL</v>
      </c>
      <c r="V1573">
        <f>(Table1[[#This Row],[Target_Production_t]]/8)*Table1[[#This Row],[Downtime_hr]]</f>
        <v>0.73352499999999998</v>
      </c>
    </row>
    <row r="1574" spans="1:22" x14ac:dyDescent="0.25">
      <c r="A1574" s="1">
        <v>45789</v>
      </c>
      <c r="B1574" s="1" t="str">
        <f>TEXT(Table1[[#This Row],[Date]],"mm")</f>
        <v>05</v>
      </c>
      <c r="C1574" t="s">
        <v>17</v>
      </c>
      <c r="D1574" t="s">
        <v>18</v>
      </c>
      <c r="E1574">
        <v>43.29</v>
      </c>
      <c r="F1574">
        <v>7.19</v>
      </c>
      <c r="G1574">
        <v>0.81</v>
      </c>
      <c r="H1574">
        <v>37.270000000000003</v>
      </c>
      <c r="I1574">
        <v>36.58</v>
      </c>
      <c r="J1574">
        <v>0.69</v>
      </c>
      <c r="K1574">
        <v>98.16</v>
      </c>
      <c r="L1574">
        <v>89.88</v>
      </c>
      <c r="M1574">
        <v>100.82</v>
      </c>
      <c r="N1574">
        <v>88.94</v>
      </c>
      <c r="O1574">
        <v>33.17</v>
      </c>
      <c r="P1574">
        <v>3128.42</v>
      </c>
      <c r="Q1574" s="42">
        <f>Table1[[#This Row],[Steam_Consumed_t]]/Table1[[#This Row],[Production_t]]</f>
        <v>0.88999195063053393</v>
      </c>
      <c r="R1574" s="37">
        <f>Table1[[#This Row],[Power_Consumed_kWh]]/Table1[[#This Row],[Production_t]]</f>
        <v>83.939361416689025</v>
      </c>
      <c r="S1574" t="str">
        <f>IF(Table1[[#This Row],[Quality_pct]]&lt;96,"Below Spec","Ok")</f>
        <v>Ok</v>
      </c>
      <c r="T1574" t="str">
        <f>IF(Table1[Steam_Consumed_t]&gt;$O$4383,"ABNORMAL","NORMAL")</f>
        <v>NORMAL</v>
      </c>
      <c r="U1574" t="str">
        <f>IF(Table1[Power_Consumed_kWh]&gt;$P$4383,"ABNORMAL","NORMAL")</f>
        <v>NORMAL</v>
      </c>
      <c r="V1574">
        <f>(Table1[[#This Row],[Target_Production_t]]/8)*Table1[[#This Row],[Downtime_hr]]</f>
        <v>4.3831125000000002</v>
      </c>
    </row>
    <row r="1575" spans="1:22" x14ac:dyDescent="0.25">
      <c r="A1575" s="1">
        <v>45789</v>
      </c>
      <c r="B1575" s="1" t="str">
        <f>TEXT(Table1[[#This Row],[Date]],"mm")</f>
        <v>05</v>
      </c>
      <c r="C1575" t="s">
        <v>23</v>
      </c>
      <c r="D1575" t="s">
        <v>20</v>
      </c>
      <c r="E1575">
        <v>43.31</v>
      </c>
      <c r="F1575">
        <v>7.25</v>
      </c>
      <c r="G1575">
        <v>0.75</v>
      </c>
      <c r="H1575">
        <v>35.11</v>
      </c>
      <c r="I1575">
        <v>35.11</v>
      </c>
      <c r="J1575">
        <v>0</v>
      </c>
      <c r="K1575">
        <v>100</v>
      </c>
      <c r="L1575">
        <v>90.62</v>
      </c>
      <c r="M1575">
        <v>97.09</v>
      </c>
      <c r="N1575">
        <v>87.99</v>
      </c>
      <c r="O1575">
        <v>4.7</v>
      </c>
      <c r="P1575">
        <v>1623.72</v>
      </c>
      <c r="Q1575" s="42">
        <f>Table1[[#This Row],[Steam_Consumed_t]]/Table1[[#This Row],[Production_t]]</f>
        <v>0.1338649957277129</v>
      </c>
      <c r="R1575" s="37">
        <f>Table1[[#This Row],[Power_Consumed_kWh]]/Table1[[#This Row],[Production_t]]</f>
        <v>46.24665337510681</v>
      </c>
      <c r="S1575" t="str">
        <f>IF(Table1[[#This Row],[Quality_pct]]&lt;96,"Below Spec","Ok")</f>
        <v>Ok</v>
      </c>
      <c r="T1575" t="str">
        <f>IF(Table1[Steam_Consumed_t]&gt;$O$4383,"ABNORMAL","NORMAL")</f>
        <v>NORMAL</v>
      </c>
      <c r="U1575" t="str">
        <f>IF(Table1[Power_Consumed_kWh]&gt;$P$4383,"ABNORMAL","NORMAL")</f>
        <v>NORMAL</v>
      </c>
      <c r="V1575">
        <f>(Table1[[#This Row],[Target_Production_t]]/8)*Table1[[#This Row],[Downtime_hr]]</f>
        <v>4.0603125000000002</v>
      </c>
    </row>
    <row r="1576" spans="1:22" x14ac:dyDescent="0.25">
      <c r="A1576" s="1">
        <v>45789</v>
      </c>
      <c r="B1576" s="1" t="str">
        <f>TEXT(Table1[[#This Row],[Date]],"mm")</f>
        <v>05</v>
      </c>
      <c r="C1576" t="s">
        <v>17</v>
      </c>
      <c r="D1576" t="s">
        <v>20</v>
      </c>
      <c r="E1576">
        <v>41.34</v>
      </c>
      <c r="F1576">
        <v>7.44</v>
      </c>
      <c r="G1576">
        <v>0.56000000000000005</v>
      </c>
      <c r="H1576">
        <v>37.03</v>
      </c>
      <c r="I1576">
        <v>36.49</v>
      </c>
      <c r="J1576">
        <v>0.54</v>
      </c>
      <c r="K1576">
        <v>98.53</v>
      </c>
      <c r="L1576">
        <v>93</v>
      </c>
      <c r="M1576">
        <v>95.17</v>
      </c>
      <c r="N1576">
        <v>87.2</v>
      </c>
      <c r="O1576">
        <v>31.28</v>
      </c>
      <c r="P1576">
        <v>3027.26</v>
      </c>
      <c r="Q1576" s="42">
        <f>Table1[[#This Row],[Steam_Consumed_t]]/Table1[[#This Row],[Production_t]]</f>
        <v>0.84472049689440998</v>
      </c>
      <c r="R1576" s="37">
        <f>Table1[[#This Row],[Power_Consumed_kWh]]/Table1[[#This Row],[Production_t]]</f>
        <v>81.75155279503106</v>
      </c>
      <c r="S1576" t="str">
        <f>IF(Table1[[#This Row],[Quality_pct]]&lt;96,"Below Spec","Ok")</f>
        <v>Ok</v>
      </c>
      <c r="T1576" t="str">
        <f>IF(Table1[Steam_Consumed_t]&gt;$O$4383,"ABNORMAL","NORMAL")</f>
        <v>NORMAL</v>
      </c>
      <c r="U1576" t="str">
        <f>IF(Table1[Power_Consumed_kWh]&gt;$P$4383,"ABNORMAL","NORMAL")</f>
        <v>NORMAL</v>
      </c>
      <c r="V1576">
        <f>(Table1[[#This Row],[Target_Production_t]]/8)*Table1[[#This Row],[Downtime_hr]]</f>
        <v>2.8938000000000006</v>
      </c>
    </row>
    <row r="1577" spans="1:22" x14ac:dyDescent="0.25">
      <c r="A1577" s="1">
        <v>45789</v>
      </c>
      <c r="B1577" s="1" t="str">
        <f>TEXT(Table1[[#This Row],[Date]],"mm")</f>
        <v>05</v>
      </c>
      <c r="C1577" t="s">
        <v>22</v>
      </c>
      <c r="D1577" t="s">
        <v>18</v>
      </c>
      <c r="E1577">
        <v>37.1</v>
      </c>
      <c r="F1577">
        <v>7.44</v>
      </c>
      <c r="G1577">
        <v>0.56000000000000005</v>
      </c>
      <c r="H1577">
        <v>30.33</v>
      </c>
      <c r="I1577">
        <v>29.41</v>
      </c>
      <c r="J1577">
        <v>0.93</v>
      </c>
      <c r="K1577">
        <v>96.95</v>
      </c>
      <c r="L1577">
        <v>93</v>
      </c>
      <c r="M1577">
        <v>97.76</v>
      </c>
      <c r="N1577">
        <v>88.14</v>
      </c>
      <c r="O1577">
        <v>35.6</v>
      </c>
      <c r="P1577">
        <v>2962.61</v>
      </c>
      <c r="Q1577" s="42">
        <f>Table1[[#This Row],[Steam_Consumed_t]]/Table1[[#This Row],[Production_t]]</f>
        <v>1.1737553577316189</v>
      </c>
      <c r="R1577" s="37">
        <f>Table1[[#This Row],[Power_Consumed_kWh]]/Table1[[#This Row],[Production_t]]</f>
        <v>97.679195515990784</v>
      </c>
      <c r="S1577" t="str">
        <f>IF(Table1[[#This Row],[Quality_pct]]&lt;96,"Below Spec","Ok")</f>
        <v>Ok</v>
      </c>
      <c r="T1577" t="str">
        <f>IF(Table1[Steam_Consumed_t]&gt;$O$4383,"ABNORMAL","NORMAL")</f>
        <v>NORMAL</v>
      </c>
      <c r="U1577" t="str">
        <f>IF(Table1[Power_Consumed_kWh]&gt;$P$4383,"ABNORMAL","NORMAL")</f>
        <v>NORMAL</v>
      </c>
      <c r="V1577">
        <f>(Table1[[#This Row],[Target_Production_t]]/8)*Table1[[#This Row],[Downtime_hr]]</f>
        <v>2.5970000000000004</v>
      </c>
    </row>
    <row r="1578" spans="1:22" x14ac:dyDescent="0.25">
      <c r="A1578" s="1">
        <v>45789</v>
      </c>
      <c r="B1578" s="1" t="str">
        <f>TEXT(Table1[[#This Row],[Date]],"mm")</f>
        <v>05</v>
      </c>
      <c r="C1578" t="s">
        <v>21</v>
      </c>
      <c r="D1578" t="s">
        <v>19</v>
      </c>
      <c r="E1578">
        <v>38.58</v>
      </c>
      <c r="F1578">
        <v>7.46</v>
      </c>
      <c r="G1578">
        <v>0.54</v>
      </c>
      <c r="H1578">
        <v>36.58</v>
      </c>
      <c r="I1578">
        <v>36.31</v>
      </c>
      <c r="J1578">
        <v>0.27</v>
      </c>
      <c r="K1578">
        <v>99.26</v>
      </c>
      <c r="L1578">
        <v>93.25</v>
      </c>
      <c r="M1578">
        <v>95.51</v>
      </c>
      <c r="N1578">
        <v>88.41</v>
      </c>
      <c r="O1578">
        <v>52.58</v>
      </c>
      <c r="P1578">
        <v>4368.17</v>
      </c>
      <c r="Q1578" s="42">
        <f>Table1[[#This Row],[Steam_Consumed_t]]/Table1[[#This Row],[Production_t]]</f>
        <v>1.4373974849644615</v>
      </c>
      <c r="R1578" s="37">
        <f>Table1[[#This Row],[Power_Consumed_kWh]]/Table1[[#This Row],[Production_t]]</f>
        <v>119.41416074357574</v>
      </c>
      <c r="S1578" t="str">
        <f>IF(Table1[[#This Row],[Quality_pct]]&lt;96,"Below Spec","Ok")</f>
        <v>Ok</v>
      </c>
      <c r="T1578" t="str">
        <f>IF(Table1[Steam_Consumed_t]&gt;$O$4383,"ABNORMAL","NORMAL")</f>
        <v>ABNORMAL</v>
      </c>
      <c r="U1578" t="str">
        <f>IF(Table1[Power_Consumed_kWh]&gt;$P$4383,"ABNORMAL","NORMAL")</f>
        <v>ABNORMAL</v>
      </c>
      <c r="V1578">
        <f>(Table1[[#This Row],[Target_Production_t]]/8)*Table1[[#This Row],[Downtime_hr]]</f>
        <v>2.6041500000000002</v>
      </c>
    </row>
    <row r="1579" spans="1:22" x14ac:dyDescent="0.25">
      <c r="A1579" s="1">
        <v>45789</v>
      </c>
      <c r="B1579" s="1" t="str">
        <f>TEXT(Table1[[#This Row],[Date]],"mm")</f>
        <v>05</v>
      </c>
      <c r="C1579" t="s">
        <v>23</v>
      </c>
      <c r="D1579" t="s">
        <v>19</v>
      </c>
      <c r="E1579">
        <v>44.67</v>
      </c>
      <c r="F1579">
        <v>7.47</v>
      </c>
      <c r="G1579">
        <v>0.53</v>
      </c>
      <c r="H1579">
        <v>38.520000000000003</v>
      </c>
      <c r="I1579">
        <v>38.08</v>
      </c>
      <c r="J1579">
        <v>0.44</v>
      </c>
      <c r="K1579">
        <v>98.86</v>
      </c>
      <c r="L1579">
        <v>93.38</v>
      </c>
      <c r="M1579">
        <v>96.07</v>
      </c>
      <c r="N1579">
        <v>88.69</v>
      </c>
      <c r="O1579">
        <v>4.2300000000000004</v>
      </c>
      <c r="P1579">
        <v>1586.14</v>
      </c>
      <c r="Q1579" s="42">
        <f>Table1[[#This Row],[Steam_Consumed_t]]/Table1[[#This Row],[Production_t]]</f>
        <v>0.10981308411214953</v>
      </c>
      <c r="R1579" s="37">
        <f>Table1[[#This Row],[Power_Consumed_kWh]]/Table1[[#This Row],[Production_t]]</f>
        <v>41.177050882658357</v>
      </c>
      <c r="S1579" t="str">
        <f>IF(Table1[[#This Row],[Quality_pct]]&lt;96,"Below Spec","Ok")</f>
        <v>Ok</v>
      </c>
      <c r="T1579" t="str">
        <f>IF(Table1[Steam_Consumed_t]&gt;$O$4383,"ABNORMAL","NORMAL")</f>
        <v>NORMAL</v>
      </c>
      <c r="U1579" t="str">
        <f>IF(Table1[Power_Consumed_kWh]&gt;$P$4383,"ABNORMAL","NORMAL")</f>
        <v>NORMAL</v>
      </c>
      <c r="V1579">
        <f>(Table1[[#This Row],[Target_Production_t]]/8)*Table1[[#This Row],[Downtime_hr]]</f>
        <v>2.9593875000000001</v>
      </c>
    </row>
    <row r="1580" spans="1:22" x14ac:dyDescent="0.25">
      <c r="A1580" s="1">
        <v>45789</v>
      </c>
      <c r="B1580" s="1" t="str">
        <f>TEXT(Table1[[#This Row],[Date]],"mm")</f>
        <v>05</v>
      </c>
      <c r="C1580" t="s">
        <v>23</v>
      </c>
      <c r="D1580" t="s">
        <v>18</v>
      </c>
      <c r="E1580">
        <v>45.35</v>
      </c>
      <c r="F1580">
        <v>7.48</v>
      </c>
      <c r="G1580">
        <v>0.52</v>
      </c>
      <c r="H1580">
        <v>36.74</v>
      </c>
      <c r="I1580">
        <v>36</v>
      </c>
      <c r="J1580">
        <v>0.75</v>
      </c>
      <c r="K1580">
        <v>97.97</v>
      </c>
      <c r="L1580">
        <v>93.5</v>
      </c>
      <c r="M1580">
        <v>94</v>
      </c>
      <c r="N1580">
        <v>86.11</v>
      </c>
      <c r="O1580">
        <v>3.98</v>
      </c>
      <c r="P1580">
        <v>1452.54</v>
      </c>
      <c r="Q1580" s="42">
        <f>Table1[[#This Row],[Steam_Consumed_t]]/Table1[[#This Row],[Production_t]]</f>
        <v>0.10832879695155144</v>
      </c>
      <c r="R1580" s="37">
        <f>Table1[[#This Row],[Power_Consumed_kWh]]/Table1[[#This Row],[Production_t]]</f>
        <v>39.535655960805656</v>
      </c>
      <c r="S1580" t="str">
        <f>IF(Table1[[#This Row],[Quality_pct]]&lt;96,"Below Spec","Ok")</f>
        <v>Ok</v>
      </c>
      <c r="T1580" t="str">
        <f>IF(Table1[Steam_Consumed_t]&gt;$O$4383,"ABNORMAL","NORMAL")</f>
        <v>NORMAL</v>
      </c>
      <c r="U1580" t="str">
        <f>IF(Table1[Power_Consumed_kWh]&gt;$P$4383,"ABNORMAL","NORMAL")</f>
        <v>NORMAL</v>
      </c>
      <c r="V1580">
        <f>(Table1[[#This Row],[Target_Production_t]]/8)*Table1[[#This Row],[Downtime_hr]]</f>
        <v>2.9477500000000001</v>
      </c>
    </row>
    <row r="1581" spans="1:22" x14ac:dyDescent="0.25">
      <c r="A1581" s="1">
        <v>45789</v>
      </c>
      <c r="B1581" s="1" t="str">
        <f>TEXT(Table1[[#This Row],[Date]],"mm")</f>
        <v>05</v>
      </c>
      <c r="C1581" t="s">
        <v>21</v>
      </c>
      <c r="D1581" t="s">
        <v>18</v>
      </c>
      <c r="E1581">
        <v>39.159999999999997</v>
      </c>
      <c r="F1581">
        <v>7.52</v>
      </c>
      <c r="G1581">
        <v>0.48</v>
      </c>
      <c r="H1581">
        <v>37.1</v>
      </c>
      <c r="I1581">
        <v>36.729999999999997</v>
      </c>
      <c r="J1581">
        <v>0.37</v>
      </c>
      <c r="K1581">
        <v>98.99</v>
      </c>
      <c r="L1581">
        <v>94</v>
      </c>
      <c r="M1581">
        <v>95.66</v>
      </c>
      <c r="N1581">
        <v>89.01</v>
      </c>
      <c r="O1581">
        <v>54.74</v>
      </c>
      <c r="P1581">
        <v>4380.12</v>
      </c>
      <c r="Q1581" s="42">
        <f>Table1[[#This Row],[Steam_Consumed_t]]/Table1[[#This Row],[Production_t]]</f>
        <v>1.4754716981132074</v>
      </c>
      <c r="R1581" s="37">
        <f>Table1[[#This Row],[Power_Consumed_kWh]]/Table1[[#This Row],[Production_t]]</f>
        <v>118.06253369272237</v>
      </c>
      <c r="S1581" t="str">
        <f>IF(Table1[[#This Row],[Quality_pct]]&lt;96,"Below Spec","Ok")</f>
        <v>Ok</v>
      </c>
      <c r="T1581" t="str">
        <f>IF(Table1[Steam_Consumed_t]&gt;$O$4383,"ABNORMAL","NORMAL")</f>
        <v>ABNORMAL</v>
      </c>
      <c r="U1581" t="str">
        <f>IF(Table1[Power_Consumed_kWh]&gt;$P$4383,"ABNORMAL","NORMAL")</f>
        <v>ABNORMAL</v>
      </c>
      <c r="V1581">
        <f>(Table1[[#This Row],[Target_Production_t]]/8)*Table1[[#This Row],[Downtime_hr]]</f>
        <v>2.3495999999999997</v>
      </c>
    </row>
    <row r="1582" spans="1:22" x14ac:dyDescent="0.25">
      <c r="A1582" s="1">
        <v>45789</v>
      </c>
      <c r="B1582" s="1" t="str">
        <f>TEXT(Table1[[#This Row],[Date]],"mm")</f>
        <v>05</v>
      </c>
      <c r="C1582" t="s">
        <v>22</v>
      </c>
      <c r="D1582" t="s">
        <v>20</v>
      </c>
      <c r="E1582">
        <v>35.43</v>
      </c>
      <c r="F1582">
        <v>7.68</v>
      </c>
      <c r="G1582">
        <v>0.32</v>
      </c>
      <c r="H1582">
        <v>32.46</v>
      </c>
      <c r="I1582">
        <v>31.41</v>
      </c>
      <c r="J1582">
        <v>1.04</v>
      </c>
      <c r="K1582">
        <v>96.79</v>
      </c>
      <c r="L1582">
        <v>96</v>
      </c>
      <c r="M1582">
        <v>95.97</v>
      </c>
      <c r="N1582">
        <v>89.18</v>
      </c>
      <c r="O1582">
        <v>35.32</v>
      </c>
      <c r="P1582">
        <v>2941.28</v>
      </c>
      <c r="Q1582" s="42">
        <f>Table1[[#This Row],[Steam_Consumed_t]]/Table1[[#This Row],[Production_t]]</f>
        <v>1.0881084411583488</v>
      </c>
      <c r="R1582" s="37">
        <f>Table1[[#This Row],[Power_Consumed_kWh]]/Table1[[#This Row],[Production_t]]</f>
        <v>90.612446087492302</v>
      </c>
      <c r="S1582" t="str">
        <f>IF(Table1[[#This Row],[Quality_pct]]&lt;96,"Below Spec","Ok")</f>
        <v>Ok</v>
      </c>
      <c r="T1582" t="str">
        <f>IF(Table1[Steam_Consumed_t]&gt;$O$4383,"ABNORMAL","NORMAL")</f>
        <v>NORMAL</v>
      </c>
      <c r="U1582" t="str">
        <f>IF(Table1[Power_Consumed_kWh]&gt;$P$4383,"ABNORMAL","NORMAL")</f>
        <v>NORMAL</v>
      </c>
      <c r="V1582">
        <f>(Table1[[#This Row],[Target_Production_t]]/8)*Table1[[#This Row],[Downtime_hr]]</f>
        <v>1.4172</v>
      </c>
    </row>
    <row r="1583" spans="1:22" x14ac:dyDescent="0.25">
      <c r="A1583" s="1">
        <v>45789</v>
      </c>
      <c r="B1583" s="1" t="str">
        <f>TEXT(Table1[[#This Row],[Date]],"mm")</f>
        <v>05</v>
      </c>
      <c r="C1583" t="s">
        <v>21</v>
      </c>
      <c r="D1583" t="s">
        <v>20</v>
      </c>
      <c r="E1583">
        <v>37.4</v>
      </c>
      <c r="F1583">
        <v>7.69</v>
      </c>
      <c r="G1583">
        <v>0.31</v>
      </c>
      <c r="H1583">
        <v>32.29</v>
      </c>
      <c r="I1583">
        <v>31.77</v>
      </c>
      <c r="J1583">
        <v>0.52</v>
      </c>
      <c r="K1583">
        <v>98.39</v>
      </c>
      <c r="L1583">
        <v>96.12</v>
      </c>
      <c r="M1583">
        <v>95.45</v>
      </c>
      <c r="N1583">
        <v>90.27</v>
      </c>
      <c r="O1583">
        <v>47.4</v>
      </c>
      <c r="P1583">
        <v>4003.13</v>
      </c>
      <c r="Q1583" s="42">
        <f>Table1[[#This Row],[Steam_Consumed_t]]/Table1[[#This Row],[Production_t]]</f>
        <v>1.4679467327345928</v>
      </c>
      <c r="R1583" s="37">
        <f>Table1[[#This Row],[Power_Consumed_kWh]]/Table1[[#This Row],[Production_t]]</f>
        <v>123.97429544750698</v>
      </c>
      <c r="S1583" t="str">
        <f>IF(Table1[[#This Row],[Quality_pct]]&lt;96,"Below Spec","Ok")</f>
        <v>Ok</v>
      </c>
      <c r="T1583" t="str">
        <f>IF(Table1[Steam_Consumed_t]&gt;$O$4383,"ABNORMAL","NORMAL")</f>
        <v>NORMAL</v>
      </c>
      <c r="U1583" t="str">
        <f>IF(Table1[Power_Consumed_kWh]&gt;$P$4383,"ABNORMAL","NORMAL")</f>
        <v>NORMAL</v>
      </c>
      <c r="V1583">
        <f>(Table1[[#This Row],[Target_Production_t]]/8)*Table1[[#This Row],[Downtime_hr]]</f>
        <v>1.4492499999999999</v>
      </c>
    </row>
    <row r="1584" spans="1:22" x14ac:dyDescent="0.25">
      <c r="A1584" s="1">
        <v>45789</v>
      </c>
      <c r="B1584" s="1" t="str">
        <f>TEXT(Table1[[#This Row],[Date]],"mm")</f>
        <v>05</v>
      </c>
      <c r="C1584" t="s">
        <v>22</v>
      </c>
      <c r="D1584" t="s">
        <v>19</v>
      </c>
      <c r="E1584">
        <v>36.549999999999997</v>
      </c>
      <c r="F1584">
        <v>7.76</v>
      </c>
      <c r="G1584">
        <v>0.24</v>
      </c>
      <c r="H1584">
        <v>33.43</v>
      </c>
      <c r="I1584">
        <v>32.57</v>
      </c>
      <c r="J1584">
        <v>0.86</v>
      </c>
      <c r="K1584">
        <v>97.43</v>
      </c>
      <c r="L1584">
        <v>97</v>
      </c>
      <c r="M1584">
        <v>99.55</v>
      </c>
      <c r="N1584">
        <v>94.08</v>
      </c>
      <c r="O1584">
        <v>37.880000000000003</v>
      </c>
      <c r="P1584">
        <v>3264.59</v>
      </c>
      <c r="Q1584" s="42">
        <f>Table1[[#This Row],[Steam_Consumed_t]]/Table1[[#This Row],[Production_t]]</f>
        <v>1.1331139694884835</v>
      </c>
      <c r="R1584" s="37">
        <f>Table1[[#This Row],[Power_Consumed_kWh]]/Table1[[#This Row],[Production_t]]</f>
        <v>97.654501944361357</v>
      </c>
      <c r="S1584" t="str">
        <f>IF(Table1[[#This Row],[Quality_pct]]&lt;96,"Below Spec","Ok")</f>
        <v>Ok</v>
      </c>
      <c r="T1584" t="str">
        <f>IF(Table1[Steam_Consumed_t]&gt;$O$4383,"ABNORMAL","NORMAL")</f>
        <v>NORMAL</v>
      </c>
      <c r="U1584" t="str">
        <f>IF(Table1[Power_Consumed_kWh]&gt;$P$4383,"ABNORMAL","NORMAL")</f>
        <v>NORMAL</v>
      </c>
      <c r="V1584">
        <f>(Table1[[#This Row],[Target_Production_t]]/8)*Table1[[#This Row],[Downtime_hr]]</f>
        <v>1.0964999999999998</v>
      </c>
    </row>
    <row r="1585" spans="1:22" x14ac:dyDescent="0.25">
      <c r="A1585" s="1">
        <v>45789</v>
      </c>
      <c r="B1585" s="1" t="str">
        <f>TEXT(Table1[[#This Row],[Date]],"mm")</f>
        <v>05</v>
      </c>
      <c r="C1585" t="s">
        <v>17</v>
      </c>
      <c r="D1585" t="s">
        <v>19</v>
      </c>
      <c r="E1585">
        <v>42.64</v>
      </c>
      <c r="F1585">
        <v>7.85</v>
      </c>
      <c r="G1585">
        <v>0.15</v>
      </c>
      <c r="H1585">
        <v>40.090000000000003</v>
      </c>
      <c r="I1585">
        <v>39.39</v>
      </c>
      <c r="J1585">
        <v>0.7</v>
      </c>
      <c r="K1585">
        <v>98.25</v>
      </c>
      <c r="L1585">
        <v>98.12</v>
      </c>
      <c r="M1585">
        <v>93.68</v>
      </c>
      <c r="N1585">
        <v>90.32</v>
      </c>
      <c r="O1585">
        <v>32.840000000000003</v>
      </c>
      <c r="P1585">
        <v>3403</v>
      </c>
      <c r="Q1585" s="42">
        <f>Table1[[#This Row],[Steam_Consumed_t]]/Table1[[#This Row],[Production_t]]</f>
        <v>0.81915689698179095</v>
      </c>
      <c r="R1585" s="37">
        <f>Table1[[#This Row],[Power_Consumed_kWh]]/Table1[[#This Row],[Production_t]]</f>
        <v>84.884010975305557</v>
      </c>
      <c r="S1585" t="str">
        <f>IF(Table1[[#This Row],[Quality_pct]]&lt;96,"Below Spec","Ok")</f>
        <v>Ok</v>
      </c>
      <c r="T1585" t="str">
        <f>IF(Table1[Steam_Consumed_t]&gt;$O$4383,"ABNORMAL","NORMAL")</f>
        <v>NORMAL</v>
      </c>
      <c r="U1585" t="str">
        <f>IF(Table1[Power_Consumed_kWh]&gt;$P$4383,"ABNORMAL","NORMAL")</f>
        <v>NORMAL</v>
      </c>
      <c r="V1585">
        <f>(Table1[[#This Row],[Target_Production_t]]/8)*Table1[[#This Row],[Downtime_hr]]</f>
        <v>0.79949999999999999</v>
      </c>
    </row>
    <row r="1586" spans="1:22" x14ac:dyDescent="0.25">
      <c r="A1586" s="1">
        <v>45790</v>
      </c>
      <c r="B1586" s="1" t="str">
        <f>TEXT(Table1[[#This Row],[Date]],"mm")</f>
        <v>05</v>
      </c>
      <c r="C1586" t="s">
        <v>21</v>
      </c>
      <c r="D1586" t="s">
        <v>20</v>
      </c>
      <c r="E1586">
        <v>36.6</v>
      </c>
      <c r="F1586">
        <v>7.01</v>
      </c>
      <c r="G1586">
        <v>0.99</v>
      </c>
      <c r="H1586">
        <v>30.09</v>
      </c>
      <c r="I1586">
        <v>29.88</v>
      </c>
      <c r="J1586">
        <v>0.2</v>
      </c>
      <c r="K1586">
        <v>99.33</v>
      </c>
      <c r="L1586">
        <v>87.62</v>
      </c>
      <c r="M1586">
        <v>96.36</v>
      </c>
      <c r="N1586">
        <v>83.87</v>
      </c>
      <c r="O1586">
        <v>44.09</v>
      </c>
      <c r="P1586">
        <v>3580.93</v>
      </c>
      <c r="Q1586" s="42">
        <f>Table1[[#This Row],[Steam_Consumed_t]]/Table1[[#This Row],[Production_t]]</f>
        <v>1.4652708541043538</v>
      </c>
      <c r="R1586" s="37">
        <f>Table1[[#This Row],[Power_Consumed_kWh]]/Table1[[#This Row],[Production_t]]</f>
        <v>119.00731139913592</v>
      </c>
      <c r="S1586" t="str">
        <f>IF(Table1[[#This Row],[Quality_pct]]&lt;96,"Below Spec","Ok")</f>
        <v>Ok</v>
      </c>
      <c r="T1586" t="str">
        <f>IF(Table1[Steam_Consumed_t]&gt;$O$4383,"ABNORMAL","NORMAL")</f>
        <v>NORMAL</v>
      </c>
      <c r="U1586" t="str">
        <f>IF(Table1[Power_Consumed_kWh]&gt;$P$4383,"ABNORMAL","NORMAL")</f>
        <v>NORMAL</v>
      </c>
      <c r="V1586">
        <f>(Table1[[#This Row],[Target_Production_t]]/8)*Table1[[#This Row],[Downtime_hr]]</f>
        <v>4.5292500000000002</v>
      </c>
    </row>
    <row r="1587" spans="1:22" x14ac:dyDescent="0.25">
      <c r="A1587" s="1">
        <v>45790</v>
      </c>
      <c r="B1587" s="1" t="str">
        <f>TEXT(Table1[[#This Row],[Date]],"mm")</f>
        <v>05</v>
      </c>
      <c r="C1587" t="s">
        <v>23</v>
      </c>
      <c r="D1587" t="s">
        <v>18</v>
      </c>
      <c r="E1587">
        <v>44.38</v>
      </c>
      <c r="F1587">
        <v>7.06</v>
      </c>
      <c r="G1587">
        <v>0.94</v>
      </c>
      <c r="H1587">
        <v>36.49</v>
      </c>
      <c r="I1587">
        <v>36.49</v>
      </c>
      <c r="J1587">
        <v>0</v>
      </c>
      <c r="K1587">
        <v>100</v>
      </c>
      <c r="L1587">
        <v>88.25</v>
      </c>
      <c r="M1587">
        <v>98.18</v>
      </c>
      <c r="N1587">
        <v>86.64</v>
      </c>
      <c r="O1587">
        <v>3.79</v>
      </c>
      <c r="P1587">
        <v>1490.44</v>
      </c>
      <c r="Q1587" s="42">
        <f>Table1[[#This Row],[Steam_Consumed_t]]/Table1[[#This Row],[Production_t]]</f>
        <v>0.10386407234858865</v>
      </c>
      <c r="R1587" s="37">
        <f>Table1[[#This Row],[Power_Consumed_kWh]]/Table1[[#This Row],[Production_t]]</f>
        <v>40.845163058372158</v>
      </c>
      <c r="S1587" t="str">
        <f>IF(Table1[[#This Row],[Quality_pct]]&lt;96,"Below Spec","Ok")</f>
        <v>Ok</v>
      </c>
      <c r="T1587" t="str">
        <f>IF(Table1[Steam_Consumed_t]&gt;$O$4383,"ABNORMAL","NORMAL")</f>
        <v>NORMAL</v>
      </c>
      <c r="U1587" t="str">
        <f>IF(Table1[Power_Consumed_kWh]&gt;$P$4383,"ABNORMAL","NORMAL")</f>
        <v>NORMAL</v>
      </c>
      <c r="V1587">
        <f>(Table1[[#This Row],[Target_Production_t]]/8)*Table1[[#This Row],[Downtime_hr]]</f>
        <v>5.2146499999999998</v>
      </c>
    </row>
    <row r="1588" spans="1:22" x14ac:dyDescent="0.25">
      <c r="A1588" s="1">
        <v>45790</v>
      </c>
      <c r="B1588" s="1" t="str">
        <f>TEXT(Table1[[#This Row],[Date]],"mm")</f>
        <v>05</v>
      </c>
      <c r="C1588" t="s">
        <v>17</v>
      </c>
      <c r="D1588" t="s">
        <v>20</v>
      </c>
      <c r="E1588">
        <v>40.46</v>
      </c>
      <c r="F1588">
        <v>7.08</v>
      </c>
      <c r="G1588">
        <v>0.92</v>
      </c>
      <c r="H1588">
        <v>31.77</v>
      </c>
      <c r="I1588">
        <v>30.83</v>
      </c>
      <c r="J1588">
        <v>0.93</v>
      </c>
      <c r="K1588">
        <v>97.06</v>
      </c>
      <c r="L1588">
        <v>88.5</v>
      </c>
      <c r="M1588">
        <v>98.69</v>
      </c>
      <c r="N1588">
        <v>84.77</v>
      </c>
      <c r="O1588">
        <v>27.28</v>
      </c>
      <c r="P1588">
        <v>2658.46</v>
      </c>
      <c r="Q1588" s="42">
        <f>Table1[[#This Row],[Steam_Consumed_t]]/Table1[[#This Row],[Production_t]]</f>
        <v>0.85867170286433747</v>
      </c>
      <c r="R1588" s="37">
        <f>Table1[[#This Row],[Power_Consumed_kWh]]/Table1[[#This Row],[Production_t]]</f>
        <v>83.6783128737803</v>
      </c>
      <c r="S1588" t="str">
        <f>IF(Table1[[#This Row],[Quality_pct]]&lt;96,"Below Spec","Ok")</f>
        <v>Ok</v>
      </c>
      <c r="T1588" t="str">
        <f>IF(Table1[Steam_Consumed_t]&gt;$O$4383,"ABNORMAL","NORMAL")</f>
        <v>NORMAL</v>
      </c>
      <c r="U1588" t="str">
        <f>IF(Table1[Power_Consumed_kWh]&gt;$P$4383,"ABNORMAL","NORMAL")</f>
        <v>NORMAL</v>
      </c>
      <c r="V1588">
        <f>(Table1[[#This Row],[Target_Production_t]]/8)*Table1[[#This Row],[Downtime_hr]]</f>
        <v>4.6529000000000007</v>
      </c>
    </row>
    <row r="1589" spans="1:22" x14ac:dyDescent="0.25">
      <c r="A1589" s="1">
        <v>45790</v>
      </c>
      <c r="B1589" s="1" t="str">
        <f>TEXT(Table1[[#This Row],[Date]],"mm")</f>
        <v>05</v>
      </c>
      <c r="C1589" t="s">
        <v>21</v>
      </c>
      <c r="D1589" t="s">
        <v>18</v>
      </c>
      <c r="E1589">
        <v>38.33</v>
      </c>
      <c r="F1589">
        <v>7.48</v>
      </c>
      <c r="G1589">
        <v>0.52</v>
      </c>
      <c r="H1589">
        <v>34.72</v>
      </c>
      <c r="I1589">
        <v>34.479999999999997</v>
      </c>
      <c r="J1589">
        <v>0.24</v>
      </c>
      <c r="K1589">
        <v>99.31</v>
      </c>
      <c r="L1589">
        <v>93.5</v>
      </c>
      <c r="M1589">
        <v>93.46</v>
      </c>
      <c r="N1589">
        <v>86.78</v>
      </c>
      <c r="O1589">
        <v>49.05</v>
      </c>
      <c r="P1589">
        <v>4156.49</v>
      </c>
      <c r="Q1589" s="42">
        <f>Table1[[#This Row],[Steam_Consumed_t]]/Table1[[#This Row],[Production_t]]</f>
        <v>1.4127304147465438</v>
      </c>
      <c r="R1589" s="37">
        <f>Table1[[#This Row],[Power_Consumed_kWh]]/Table1[[#This Row],[Production_t]]</f>
        <v>119.71457373271889</v>
      </c>
      <c r="S1589" t="str">
        <f>IF(Table1[[#This Row],[Quality_pct]]&lt;96,"Below Spec","Ok")</f>
        <v>Ok</v>
      </c>
      <c r="T1589" t="str">
        <f>IF(Table1[Steam_Consumed_t]&gt;$O$4383,"ABNORMAL","NORMAL")</f>
        <v>NORMAL</v>
      </c>
      <c r="U1589" t="str">
        <f>IF(Table1[Power_Consumed_kWh]&gt;$P$4383,"ABNORMAL","NORMAL")</f>
        <v>NORMAL</v>
      </c>
      <c r="V1589">
        <f>(Table1[[#This Row],[Target_Production_t]]/8)*Table1[[#This Row],[Downtime_hr]]</f>
        <v>2.4914499999999999</v>
      </c>
    </row>
    <row r="1590" spans="1:22" x14ac:dyDescent="0.25">
      <c r="A1590" s="1">
        <v>45790</v>
      </c>
      <c r="B1590" s="1" t="str">
        <f>TEXT(Table1[[#This Row],[Date]],"mm")</f>
        <v>05</v>
      </c>
      <c r="C1590" t="s">
        <v>23</v>
      </c>
      <c r="D1590" t="s">
        <v>19</v>
      </c>
      <c r="E1590">
        <v>43.71</v>
      </c>
      <c r="F1590">
        <v>7.49</v>
      </c>
      <c r="G1590">
        <v>0.51</v>
      </c>
      <c r="H1590">
        <v>41.42</v>
      </c>
      <c r="I1590">
        <v>41.13</v>
      </c>
      <c r="J1590">
        <v>0.28999999999999998</v>
      </c>
      <c r="K1590">
        <v>99.3</v>
      </c>
      <c r="L1590">
        <v>93.62</v>
      </c>
      <c r="M1590">
        <v>94.71</v>
      </c>
      <c r="N1590">
        <v>88.05</v>
      </c>
      <c r="O1590">
        <v>5.2</v>
      </c>
      <c r="P1590">
        <v>1873.78</v>
      </c>
      <c r="Q1590" s="42">
        <f>Table1[[#This Row],[Steam_Consumed_t]]/Table1[[#This Row],[Production_t]]</f>
        <v>0.12554321583775954</v>
      </c>
      <c r="R1590" s="37">
        <f>Table1[[#This Row],[Power_Consumed_kWh]]/Table1[[#This Row],[Production_t]]</f>
        <v>45.238532110091739</v>
      </c>
      <c r="S1590" t="str">
        <f>IF(Table1[[#This Row],[Quality_pct]]&lt;96,"Below Spec","Ok")</f>
        <v>Ok</v>
      </c>
      <c r="T1590" t="str">
        <f>IF(Table1[Steam_Consumed_t]&gt;$O$4383,"ABNORMAL","NORMAL")</f>
        <v>NORMAL</v>
      </c>
      <c r="U1590" t="str">
        <f>IF(Table1[Power_Consumed_kWh]&gt;$P$4383,"ABNORMAL","NORMAL")</f>
        <v>NORMAL</v>
      </c>
      <c r="V1590">
        <f>(Table1[[#This Row],[Target_Production_t]]/8)*Table1[[#This Row],[Downtime_hr]]</f>
        <v>2.7865125000000002</v>
      </c>
    </row>
    <row r="1591" spans="1:22" x14ac:dyDescent="0.25">
      <c r="A1591" s="1">
        <v>45790</v>
      </c>
      <c r="B1591" s="1" t="str">
        <f>TEXT(Table1[[#This Row],[Date]],"mm")</f>
        <v>05</v>
      </c>
      <c r="C1591" t="s">
        <v>22</v>
      </c>
      <c r="D1591" t="s">
        <v>20</v>
      </c>
      <c r="E1591">
        <v>34.68</v>
      </c>
      <c r="F1591">
        <v>7.52</v>
      </c>
      <c r="G1591">
        <v>0.48</v>
      </c>
      <c r="H1591">
        <v>30.56</v>
      </c>
      <c r="I1591">
        <v>29.6</v>
      </c>
      <c r="J1591">
        <v>0.96</v>
      </c>
      <c r="K1591">
        <v>96.86</v>
      </c>
      <c r="L1591">
        <v>94</v>
      </c>
      <c r="M1591">
        <v>87.86</v>
      </c>
      <c r="N1591">
        <v>79.989999999999995</v>
      </c>
      <c r="O1591">
        <v>34.299999999999997</v>
      </c>
      <c r="P1591">
        <v>2915.08</v>
      </c>
      <c r="Q1591" s="42">
        <f>Table1[[#This Row],[Steam_Consumed_t]]/Table1[[#This Row],[Production_t]]</f>
        <v>1.1223821989528795</v>
      </c>
      <c r="R1591" s="37">
        <f>Table1[[#This Row],[Power_Consumed_kWh]]/Table1[[#This Row],[Production_t]]</f>
        <v>95.388743455497391</v>
      </c>
      <c r="S1591" t="str">
        <f>IF(Table1[[#This Row],[Quality_pct]]&lt;96,"Below Spec","Ok")</f>
        <v>Ok</v>
      </c>
      <c r="T1591" t="str">
        <f>IF(Table1[Steam_Consumed_t]&gt;$O$4383,"ABNORMAL","NORMAL")</f>
        <v>NORMAL</v>
      </c>
      <c r="U1591" t="str">
        <f>IF(Table1[Power_Consumed_kWh]&gt;$P$4383,"ABNORMAL","NORMAL")</f>
        <v>NORMAL</v>
      </c>
      <c r="V1591">
        <f>(Table1[[#This Row],[Target_Production_t]]/8)*Table1[[#This Row],[Downtime_hr]]</f>
        <v>2.0808</v>
      </c>
    </row>
    <row r="1592" spans="1:22" x14ac:dyDescent="0.25">
      <c r="A1592" s="1">
        <v>45790</v>
      </c>
      <c r="B1592" s="1" t="str">
        <f>TEXT(Table1[[#This Row],[Date]],"mm")</f>
        <v>05</v>
      </c>
      <c r="C1592" t="s">
        <v>22</v>
      </c>
      <c r="D1592" t="s">
        <v>18</v>
      </c>
      <c r="E1592">
        <v>36.31</v>
      </c>
      <c r="F1592">
        <v>7.58</v>
      </c>
      <c r="G1592">
        <v>0.42</v>
      </c>
      <c r="H1592">
        <v>31.29</v>
      </c>
      <c r="I1592">
        <v>30.15</v>
      </c>
      <c r="J1592">
        <v>1.1299999999999999</v>
      </c>
      <c r="K1592">
        <v>96.38</v>
      </c>
      <c r="L1592">
        <v>94.75</v>
      </c>
      <c r="M1592">
        <v>98.07</v>
      </c>
      <c r="N1592">
        <v>89.55</v>
      </c>
      <c r="O1592">
        <v>35.880000000000003</v>
      </c>
      <c r="P1592">
        <v>3067.77</v>
      </c>
      <c r="Q1592" s="42">
        <f>Table1[[#This Row],[Steam_Consumed_t]]/Table1[[#This Row],[Production_t]]</f>
        <v>1.1466922339405563</v>
      </c>
      <c r="R1592" s="37">
        <f>Table1[[#This Row],[Power_Consumed_kWh]]/Table1[[#This Row],[Production_t]]</f>
        <v>98.0431447746884</v>
      </c>
      <c r="S1592" t="str">
        <f>IF(Table1[[#This Row],[Quality_pct]]&lt;96,"Below Spec","Ok")</f>
        <v>Ok</v>
      </c>
      <c r="T1592" t="str">
        <f>IF(Table1[Steam_Consumed_t]&gt;$O$4383,"ABNORMAL","NORMAL")</f>
        <v>NORMAL</v>
      </c>
      <c r="U1592" t="str">
        <f>IF(Table1[Power_Consumed_kWh]&gt;$P$4383,"ABNORMAL","NORMAL")</f>
        <v>NORMAL</v>
      </c>
      <c r="V1592">
        <f>(Table1[[#This Row],[Target_Production_t]]/8)*Table1[[#This Row],[Downtime_hr]]</f>
        <v>1.9062749999999999</v>
      </c>
    </row>
    <row r="1593" spans="1:22" x14ac:dyDescent="0.25">
      <c r="A1593" s="1">
        <v>45790</v>
      </c>
      <c r="B1593" s="1" t="str">
        <f>TEXT(Table1[[#This Row],[Date]],"mm")</f>
        <v>05</v>
      </c>
      <c r="C1593" t="s">
        <v>17</v>
      </c>
      <c r="D1593" t="s">
        <v>19</v>
      </c>
      <c r="E1593">
        <v>41.73</v>
      </c>
      <c r="F1593">
        <v>7.61</v>
      </c>
      <c r="G1593">
        <v>0.39</v>
      </c>
      <c r="H1593">
        <v>34.64</v>
      </c>
      <c r="I1593">
        <v>34.06</v>
      </c>
      <c r="J1593">
        <v>0.57999999999999996</v>
      </c>
      <c r="K1593">
        <v>98.33</v>
      </c>
      <c r="L1593">
        <v>95.12</v>
      </c>
      <c r="M1593">
        <v>99.06</v>
      </c>
      <c r="N1593">
        <v>92.66</v>
      </c>
      <c r="O1593">
        <v>29.29</v>
      </c>
      <c r="P1593">
        <v>2818.75</v>
      </c>
      <c r="Q1593" s="42">
        <f>Table1[[#This Row],[Steam_Consumed_t]]/Table1[[#This Row],[Production_t]]</f>
        <v>0.84555427251732096</v>
      </c>
      <c r="R1593" s="37">
        <f>Table1[[#This Row],[Power_Consumed_kWh]]/Table1[[#This Row],[Production_t]]</f>
        <v>81.372690531177824</v>
      </c>
      <c r="S1593" t="str">
        <f>IF(Table1[[#This Row],[Quality_pct]]&lt;96,"Below Spec","Ok")</f>
        <v>Ok</v>
      </c>
      <c r="T1593" t="str">
        <f>IF(Table1[Steam_Consumed_t]&gt;$O$4383,"ABNORMAL","NORMAL")</f>
        <v>NORMAL</v>
      </c>
      <c r="U1593" t="str">
        <f>IF(Table1[Power_Consumed_kWh]&gt;$P$4383,"ABNORMAL","NORMAL")</f>
        <v>NORMAL</v>
      </c>
      <c r="V1593">
        <f>(Table1[[#This Row],[Target_Production_t]]/8)*Table1[[#This Row],[Downtime_hr]]</f>
        <v>2.0343374999999999</v>
      </c>
    </row>
    <row r="1594" spans="1:22" x14ac:dyDescent="0.25">
      <c r="A1594" s="1">
        <v>45790</v>
      </c>
      <c r="B1594" s="1" t="str">
        <f>TEXT(Table1[[#This Row],[Date]],"mm")</f>
        <v>05</v>
      </c>
      <c r="C1594" t="s">
        <v>22</v>
      </c>
      <c r="D1594" t="s">
        <v>19</v>
      </c>
      <c r="E1594">
        <v>35.770000000000003</v>
      </c>
      <c r="F1594">
        <v>7.67</v>
      </c>
      <c r="G1594">
        <v>0.33</v>
      </c>
      <c r="H1594">
        <v>29.36</v>
      </c>
      <c r="I1594">
        <v>28.27</v>
      </c>
      <c r="J1594">
        <v>1.08</v>
      </c>
      <c r="K1594">
        <v>96.31</v>
      </c>
      <c r="L1594">
        <v>95.88</v>
      </c>
      <c r="M1594">
        <v>93.72</v>
      </c>
      <c r="N1594">
        <v>86.54</v>
      </c>
      <c r="O1594">
        <v>31.44</v>
      </c>
      <c r="P1594">
        <v>2897.77</v>
      </c>
      <c r="Q1594" s="42">
        <f>Table1[[#This Row],[Steam_Consumed_t]]/Table1[[#This Row],[Production_t]]</f>
        <v>1.0708446866485015</v>
      </c>
      <c r="R1594" s="37">
        <f>Table1[[#This Row],[Power_Consumed_kWh]]/Table1[[#This Row],[Production_t]]</f>
        <v>98.697888283378745</v>
      </c>
      <c r="S1594" t="str">
        <f>IF(Table1[[#This Row],[Quality_pct]]&lt;96,"Below Spec","Ok")</f>
        <v>Ok</v>
      </c>
      <c r="T1594" t="str">
        <f>IF(Table1[Steam_Consumed_t]&gt;$O$4383,"ABNORMAL","NORMAL")</f>
        <v>NORMAL</v>
      </c>
      <c r="U1594" t="str">
        <f>IF(Table1[Power_Consumed_kWh]&gt;$P$4383,"ABNORMAL","NORMAL")</f>
        <v>NORMAL</v>
      </c>
      <c r="V1594">
        <f>(Table1[[#This Row],[Target_Production_t]]/8)*Table1[[#This Row],[Downtime_hr]]</f>
        <v>1.4755125000000002</v>
      </c>
    </row>
    <row r="1595" spans="1:22" x14ac:dyDescent="0.25">
      <c r="A1595" s="1">
        <v>45790</v>
      </c>
      <c r="B1595" s="1" t="str">
        <f>TEXT(Table1[[#This Row],[Date]],"mm")</f>
        <v>05</v>
      </c>
      <c r="C1595" t="s">
        <v>23</v>
      </c>
      <c r="D1595" t="s">
        <v>20</v>
      </c>
      <c r="E1595">
        <v>42.38</v>
      </c>
      <c r="F1595">
        <v>7.7</v>
      </c>
      <c r="G1595">
        <v>0.3</v>
      </c>
      <c r="H1595">
        <v>39.33</v>
      </c>
      <c r="I1595">
        <v>39.21</v>
      </c>
      <c r="J1595">
        <v>0.11</v>
      </c>
      <c r="K1595">
        <v>99.71</v>
      </c>
      <c r="L1595">
        <v>96.25</v>
      </c>
      <c r="M1595">
        <v>91.59</v>
      </c>
      <c r="N1595">
        <v>87.9</v>
      </c>
      <c r="O1595">
        <v>5.71</v>
      </c>
      <c r="P1595">
        <v>1837.92</v>
      </c>
      <c r="Q1595" s="42">
        <f>Table1[[#This Row],[Steam_Consumed_t]]/Table1[[#This Row],[Production_t]]</f>
        <v>0.14518179506737861</v>
      </c>
      <c r="R1595" s="37">
        <f>Table1[[#This Row],[Power_Consumed_kWh]]/Table1[[#This Row],[Production_t]]</f>
        <v>46.730739893211293</v>
      </c>
      <c r="S1595" t="str">
        <f>IF(Table1[[#This Row],[Quality_pct]]&lt;96,"Below Spec","Ok")</f>
        <v>Ok</v>
      </c>
      <c r="T1595" t="str">
        <f>IF(Table1[Steam_Consumed_t]&gt;$O$4383,"ABNORMAL","NORMAL")</f>
        <v>NORMAL</v>
      </c>
      <c r="U1595" t="str">
        <f>IF(Table1[Power_Consumed_kWh]&gt;$P$4383,"ABNORMAL","NORMAL")</f>
        <v>NORMAL</v>
      </c>
      <c r="V1595">
        <f>(Table1[[#This Row],[Target_Production_t]]/8)*Table1[[#This Row],[Downtime_hr]]</f>
        <v>1.5892500000000001</v>
      </c>
    </row>
    <row r="1596" spans="1:22" x14ac:dyDescent="0.25">
      <c r="A1596" s="1">
        <v>45790</v>
      </c>
      <c r="B1596" s="1" t="str">
        <f>TEXT(Table1[[#This Row],[Date]],"mm")</f>
        <v>05</v>
      </c>
      <c r="C1596" t="s">
        <v>17</v>
      </c>
      <c r="D1596" t="s">
        <v>18</v>
      </c>
      <c r="E1596">
        <v>42.36</v>
      </c>
      <c r="F1596">
        <v>7.73</v>
      </c>
      <c r="G1596">
        <v>0.27</v>
      </c>
      <c r="H1596">
        <v>39.24</v>
      </c>
      <c r="I1596">
        <v>38.42</v>
      </c>
      <c r="J1596">
        <v>0.82</v>
      </c>
      <c r="K1596">
        <v>97.9</v>
      </c>
      <c r="L1596">
        <v>96.62</v>
      </c>
      <c r="M1596">
        <v>97.52</v>
      </c>
      <c r="N1596">
        <v>92.25</v>
      </c>
      <c r="O1596">
        <v>31.84</v>
      </c>
      <c r="P1596">
        <v>3252.7</v>
      </c>
      <c r="Q1596" s="42">
        <f>Table1[[#This Row],[Steam_Consumed_t]]/Table1[[#This Row],[Production_t]]</f>
        <v>0.81141692150866462</v>
      </c>
      <c r="R1596" s="37">
        <f>Table1[[#This Row],[Power_Consumed_kWh]]/Table1[[#This Row],[Production_t]]</f>
        <v>82.892456676860334</v>
      </c>
      <c r="S1596" t="str">
        <f>IF(Table1[[#This Row],[Quality_pct]]&lt;96,"Below Spec","Ok")</f>
        <v>Ok</v>
      </c>
      <c r="T1596" t="str">
        <f>IF(Table1[Steam_Consumed_t]&gt;$O$4383,"ABNORMAL","NORMAL")</f>
        <v>NORMAL</v>
      </c>
      <c r="U1596" t="str">
        <f>IF(Table1[Power_Consumed_kWh]&gt;$P$4383,"ABNORMAL","NORMAL")</f>
        <v>NORMAL</v>
      </c>
      <c r="V1596">
        <f>(Table1[[#This Row],[Target_Production_t]]/8)*Table1[[#This Row],[Downtime_hr]]</f>
        <v>1.4296500000000001</v>
      </c>
    </row>
    <row r="1597" spans="1:22" x14ac:dyDescent="0.25">
      <c r="A1597" s="1">
        <v>45790</v>
      </c>
      <c r="B1597" s="1" t="str">
        <f>TEXT(Table1[[#This Row],[Date]],"mm")</f>
        <v>05</v>
      </c>
      <c r="C1597" t="s">
        <v>21</v>
      </c>
      <c r="D1597" t="s">
        <v>19</v>
      </c>
      <c r="E1597">
        <v>37.75</v>
      </c>
      <c r="F1597">
        <v>7.81</v>
      </c>
      <c r="G1597">
        <v>0.19</v>
      </c>
      <c r="H1597">
        <v>34.090000000000003</v>
      </c>
      <c r="I1597">
        <v>33.49</v>
      </c>
      <c r="J1597">
        <v>0.6</v>
      </c>
      <c r="K1597">
        <v>98.25</v>
      </c>
      <c r="L1597">
        <v>97.62</v>
      </c>
      <c r="M1597">
        <v>95.45</v>
      </c>
      <c r="N1597">
        <v>91.55</v>
      </c>
      <c r="O1597">
        <v>50.22</v>
      </c>
      <c r="P1597">
        <v>4122.57</v>
      </c>
      <c r="Q1597" s="42">
        <f>Table1[[#This Row],[Steam_Consumed_t]]/Table1[[#This Row],[Production_t]]</f>
        <v>1.4731592842475798</v>
      </c>
      <c r="R1597" s="37">
        <f>Table1[[#This Row],[Power_Consumed_kWh]]/Table1[[#This Row],[Production_t]]</f>
        <v>120.9319448518627</v>
      </c>
      <c r="S1597" t="str">
        <f>IF(Table1[[#This Row],[Quality_pct]]&lt;96,"Below Spec","Ok")</f>
        <v>Ok</v>
      </c>
      <c r="T1597" t="str">
        <f>IF(Table1[Steam_Consumed_t]&gt;$O$4383,"ABNORMAL","NORMAL")</f>
        <v>NORMAL</v>
      </c>
      <c r="U1597" t="str">
        <f>IF(Table1[Power_Consumed_kWh]&gt;$P$4383,"ABNORMAL","NORMAL")</f>
        <v>NORMAL</v>
      </c>
      <c r="V1597">
        <f>(Table1[[#This Row],[Target_Production_t]]/8)*Table1[[#This Row],[Downtime_hr]]</f>
        <v>0.89656250000000004</v>
      </c>
    </row>
    <row r="1598" spans="1:22" x14ac:dyDescent="0.25">
      <c r="A1598" s="1">
        <v>45791</v>
      </c>
      <c r="B1598" s="1" t="str">
        <f>TEXT(Table1[[#This Row],[Date]],"mm")</f>
        <v>05</v>
      </c>
      <c r="C1598" t="s">
        <v>23</v>
      </c>
      <c r="D1598" t="s">
        <v>20</v>
      </c>
      <c r="E1598">
        <v>41.04</v>
      </c>
      <c r="F1598">
        <v>7.01</v>
      </c>
      <c r="G1598">
        <v>0.99</v>
      </c>
      <c r="H1598">
        <v>36.200000000000003</v>
      </c>
      <c r="I1598">
        <v>36.15</v>
      </c>
      <c r="J1598">
        <v>0.05</v>
      </c>
      <c r="K1598">
        <v>99.86</v>
      </c>
      <c r="L1598">
        <v>87.62</v>
      </c>
      <c r="M1598">
        <v>96.23</v>
      </c>
      <c r="N1598">
        <v>84.2</v>
      </c>
      <c r="O1598">
        <v>3.62</v>
      </c>
      <c r="P1598">
        <v>1611.14</v>
      </c>
      <c r="Q1598" s="42">
        <f>Table1[[#This Row],[Steam_Consumed_t]]/Table1[[#This Row],[Production_t]]</f>
        <v>9.9999999999999992E-2</v>
      </c>
      <c r="R1598" s="37">
        <f>Table1[[#This Row],[Power_Consumed_kWh]]/Table1[[#This Row],[Production_t]]</f>
        <v>44.506629834254142</v>
      </c>
      <c r="S1598" t="str">
        <f>IF(Table1[[#This Row],[Quality_pct]]&lt;96,"Below Spec","Ok")</f>
        <v>Ok</v>
      </c>
      <c r="T1598" t="str">
        <f>IF(Table1[Steam_Consumed_t]&gt;$O$4383,"ABNORMAL","NORMAL")</f>
        <v>NORMAL</v>
      </c>
      <c r="U1598" t="str">
        <f>IF(Table1[Power_Consumed_kWh]&gt;$P$4383,"ABNORMAL","NORMAL")</f>
        <v>NORMAL</v>
      </c>
      <c r="V1598">
        <f>(Table1[[#This Row],[Target_Production_t]]/8)*Table1[[#This Row],[Downtime_hr]]</f>
        <v>5.0786999999999995</v>
      </c>
    </row>
    <row r="1599" spans="1:22" x14ac:dyDescent="0.25">
      <c r="A1599" s="1">
        <v>45791</v>
      </c>
      <c r="B1599" s="1" t="str">
        <f>TEXT(Table1[[#This Row],[Date]],"mm")</f>
        <v>05</v>
      </c>
      <c r="C1599" t="s">
        <v>17</v>
      </c>
      <c r="D1599" t="s">
        <v>20</v>
      </c>
      <c r="E1599">
        <v>39.17</v>
      </c>
      <c r="F1599">
        <v>7.08</v>
      </c>
      <c r="G1599">
        <v>0.92</v>
      </c>
      <c r="H1599">
        <v>34.64</v>
      </c>
      <c r="I1599">
        <v>33.840000000000003</v>
      </c>
      <c r="J1599">
        <v>0.8</v>
      </c>
      <c r="K1599">
        <v>97.69</v>
      </c>
      <c r="L1599">
        <v>88.5</v>
      </c>
      <c r="M1599">
        <v>99.03</v>
      </c>
      <c r="N1599">
        <v>85.61</v>
      </c>
      <c r="O1599">
        <v>30.35</v>
      </c>
      <c r="P1599">
        <v>2782.11</v>
      </c>
      <c r="Q1599" s="42">
        <f>Table1[[#This Row],[Steam_Consumed_t]]/Table1[[#This Row],[Production_t]]</f>
        <v>0.87615473441108549</v>
      </c>
      <c r="R1599" s="37">
        <f>Table1[[#This Row],[Power_Consumed_kWh]]/Table1[[#This Row],[Production_t]]</f>
        <v>80.314953810623564</v>
      </c>
      <c r="S1599" t="str">
        <f>IF(Table1[[#This Row],[Quality_pct]]&lt;96,"Below Spec","Ok")</f>
        <v>Ok</v>
      </c>
      <c r="T1599" t="str">
        <f>IF(Table1[Steam_Consumed_t]&gt;$O$4383,"ABNORMAL","NORMAL")</f>
        <v>NORMAL</v>
      </c>
      <c r="U1599" t="str">
        <f>IF(Table1[Power_Consumed_kWh]&gt;$P$4383,"ABNORMAL","NORMAL")</f>
        <v>NORMAL</v>
      </c>
      <c r="V1599">
        <f>(Table1[[#This Row],[Target_Production_t]]/8)*Table1[[#This Row],[Downtime_hr]]</f>
        <v>4.5045500000000001</v>
      </c>
    </row>
    <row r="1600" spans="1:22" x14ac:dyDescent="0.25">
      <c r="A1600" s="1">
        <v>45791</v>
      </c>
      <c r="B1600" s="1" t="str">
        <f>TEXT(Table1[[#This Row],[Date]],"mm")</f>
        <v>05</v>
      </c>
      <c r="C1600" t="s">
        <v>17</v>
      </c>
      <c r="D1600" t="s">
        <v>19</v>
      </c>
      <c r="E1600">
        <v>40.4</v>
      </c>
      <c r="F1600">
        <v>7.28</v>
      </c>
      <c r="G1600">
        <v>0.72</v>
      </c>
      <c r="H1600">
        <v>35.07</v>
      </c>
      <c r="I1600">
        <v>34.36</v>
      </c>
      <c r="J1600">
        <v>0.71</v>
      </c>
      <c r="K1600">
        <v>97.97</v>
      </c>
      <c r="L1600">
        <v>91</v>
      </c>
      <c r="M1600">
        <v>96.33</v>
      </c>
      <c r="N1600">
        <v>85.88</v>
      </c>
      <c r="O1600">
        <v>30.14</v>
      </c>
      <c r="P1600">
        <v>3059.21</v>
      </c>
      <c r="Q1600" s="42">
        <f>Table1[[#This Row],[Steam_Consumed_t]]/Table1[[#This Row],[Production_t]]</f>
        <v>0.85942400912460792</v>
      </c>
      <c r="R1600" s="37">
        <f>Table1[[#This Row],[Power_Consumed_kWh]]/Table1[[#This Row],[Production_t]]</f>
        <v>87.231536926147712</v>
      </c>
      <c r="S1600" t="str">
        <f>IF(Table1[[#This Row],[Quality_pct]]&lt;96,"Below Spec","Ok")</f>
        <v>Ok</v>
      </c>
      <c r="T1600" t="str">
        <f>IF(Table1[Steam_Consumed_t]&gt;$O$4383,"ABNORMAL","NORMAL")</f>
        <v>NORMAL</v>
      </c>
      <c r="U1600" t="str">
        <f>IF(Table1[Power_Consumed_kWh]&gt;$P$4383,"ABNORMAL","NORMAL")</f>
        <v>NORMAL</v>
      </c>
      <c r="V1600">
        <f>(Table1[[#This Row],[Target_Production_t]]/8)*Table1[[#This Row],[Downtime_hr]]</f>
        <v>3.6359999999999997</v>
      </c>
    </row>
    <row r="1601" spans="1:22" x14ac:dyDescent="0.25">
      <c r="A1601" s="1">
        <v>45791</v>
      </c>
      <c r="B1601" s="1" t="str">
        <f>TEXT(Table1[[#This Row],[Date]],"mm")</f>
        <v>05</v>
      </c>
      <c r="C1601" t="s">
        <v>23</v>
      </c>
      <c r="D1601" t="s">
        <v>18</v>
      </c>
      <c r="E1601">
        <v>42.97</v>
      </c>
      <c r="F1601">
        <v>7.42</v>
      </c>
      <c r="G1601">
        <v>0.57999999999999996</v>
      </c>
      <c r="H1601">
        <v>37.75</v>
      </c>
      <c r="I1601">
        <v>37.32</v>
      </c>
      <c r="J1601">
        <v>0.43</v>
      </c>
      <c r="K1601">
        <v>98.86</v>
      </c>
      <c r="L1601">
        <v>92.75</v>
      </c>
      <c r="M1601">
        <v>96.49</v>
      </c>
      <c r="N1601">
        <v>88.47</v>
      </c>
      <c r="O1601">
        <v>4.13</v>
      </c>
      <c r="P1601">
        <v>1695.03</v>
      </c>
      <c r="Q1601" s="42">
        <f>Table1[[#This Row],[Steam_Consumed_t]]/Table1[[#This Row],[Production_t]]</f>
        <v>0.10940397350993378</v>
      </c>
      <c r="R1601" s="37">
        <f>Table1[[#This Row],[Power_Consumed_kWh]]/Table1[[#This Row],[Production_t]]</f>
        <v>44.901456953642381</v>
      </c>
      <c r="S1601" t="str">
        <f>IF(Table1[[#This Row],[Quality_pct]]&lt;96,"Below Spec","Ok")</f>
        <v>Ok</v>
      </c>
      <c r="T1601" t="str">
        <f>IF(Table1[Steam_Consumed_t]&gt;$O$4383,"ABNORMAL","NORMAL")</f>
        <v>NORMAL</v>
      </c>
      <c r="U1601" t="str">
        <f>IF(Table1[Power_Consumed_kWh]&gt;$P$4383,"ABNORMAL","NORMAL")</f>
        <v>NORMAL</v>
      </c>
      <c r="V1601">
        <f>(Table1[[#This Row],[Target_Production_t]]/8)*Table1[[#This Row],[Downtime_hr]]</f>
        <v>3.1153249999999999</v>
      </c>
    </row>
    <row r="1602" spans="1:22" x14ac:dyDescent="0.25">
      <c r="A1602" s="1">
        <v>45791</v>
      </c>
      <c r="B1602" s="1" t="str">
        <f>TEXT(Table1[[#This Row],[Date]],"mm")</f>
        <v>05</v>
      </c>
      <c r="C1602" t="s">
        <v>22</v>
      </c>
      <c r="D1602" t="s">
        <v>20</v>
      </c>
      <c r="E1602">
        <v>33.57</v>
      </c>
      <c r="F1602">
        <v>7.48</v>
      </c>
      <c r="G1602">
        <v>0.52</v>
      </c>
      <c r="H1602">
        <v>31.12</v>
      </c>
      <c r="I1602">
        <v>30.23</v>
      </c>
      <c r="J1602">
        <v>0.88</v>
      </c>
      <c r="K1602">
        <v>97.16</v>
      </c>
      <c r="L1602">
        <v>93.5</v>
      </c>
      <c r="M1602">
        <v>94.55</v>
      </c>
      <c r="N1602">
        <v>85.9</v>
      </c>
      <c r="O1602">
        <v>33.81</v>
      </c>
      <c r="P1602">
        <v>2992.24</v>
      </c>
      <c r="Q1602" s="42">
        <f>Table1[[#This Row],[Steam_Consumed_t]]/Table1[[#This Row],[Production_t]]</f>
        <v>1.086439588688946</v>
      </c>
      <c r="R1602" s="37">
        <f>Table1[[#This Row],[Power_Consumed_kWh]]/Table1[[#This Row],[Production_t]]</f>
        <v>96.151670951156802</v>
      </c>
      <c r="S1602" t="str">
        <f>IF(Table1[[#This Row],[Quality_pct]]&lt;96,"Below Spec","Ok")</f>
        <v>Ok</v>
      </c>
      <c r="T1602" t="str">
        <f>IF(Table1[Steam_Consumed_t]&gt;$O$4383,"ABNORMAL","NORMAL")</f>
        <v>NORMAL</v>
      </c>
      <c r="U1602" t="str">
        <f>IF(Table1[Power_Consumed_kWh]&gt;$P$4383,"ABNORMAL","NORMAL")</f>
        <v>NORMAL</v>
      </c>
      <c r="V1602">
        <f>(Table1[[#This Row],[Target_Production_t]]/8)*Table1[[#This Row],[Downtime_hr]]</f>
        <v>2.1820500000000003</v>
      </c>
    </row>
    <row r="1603" spans="1:22" x14ac:dyDescent="0.25">
      <c r="A1603" s="1">
        <v>45791</v>
      </c>
      <c r="B1603" s="1" t="str">
        <f>TEXT(Table1[[#This Row],[Date]],"mm")</f>
        <v>05</v>
      </c>
      <c r="C1603" t="s">
        <v>22</v>
      </c>
      <c r="D1603" t="s">
        <v>19</v>
      </c>
      <c r="E1603">
        <v>34.630000000000003</v>
      </c>
      <c r="F1603">
        <v>7.5</v>
      </c>
      <c r="G1603">
        <v>0.5</v>
      </c>
      <c r="H1603">
        <v>31.34</v>
      </c>
      <c r="I1603">
        <v>30.41</v>
      </c>
      <c r="J1603">
        <v>0.93</v>
      </c>
      <c r="K1603">
        <v>97.03</v>
      </c>
      <c r="L1603">
        <v>93.75</v>
      </c>
      <c r="M1603">
        <v>95.89</v>
      </c>
      <c r="N1603">
        <v>87.23</v>
      </c>
      <c r="O1603">
        <v>34.54</v>
      </c>
      <c r="P1603">
        <v>2974.77</v>
      </c>
      <c r="Q1603" s="42">
        <f>Table1[[#This Row],[Steam_Consumed_t]]/Table1[[#This Row],[Production_t]]</f>
        <v>1.1021059349074664</v>
      </c>
      <c r="R1603" s="37">
        <f>Table1[[#This Row],[Power_Consumed_kWh]]/Table1[[#This Row],[Production_t]]</f>
        <v>94.919272495213789</v>
      </c>
      <c r="S1603" t="str">
        <f>IF(Table1[[#This Row],[Quality_pct]]&lt;96,"Below Spec","Ok")</f>
        <v>Ok</v>
      </c>
      <c r="T1603" t="str">
        <f>IF(Table1[Steam_Consumed_t]&gt;$O$4383,"ABNORMAL","NORMAL")</f>
        <v>NORMAL</v>
      </c>
      <c r="U1603" t="str">
        <f>IF(Table1[Power_Consumed_kWh]&gt;$P$4383,"ABNORMAL","NORMAL")</f>
        <v>NORMAL</v>
      </c>
      <c r="V1603">
        <f>(Table1[[#This Row],[Target_Production_t]]/8)*Table1[[#This Row],[Downtime_hr]]</f>
        <v>2.1643750000000002</v>
      </c>
    </row>
    <row r="1604" spans="1:22" x14ac:dyDescent="0.25">
      <c r="A1604" s="1">
        <v>45791</v>
      </c>
      <c r="B1604" s="1" t="str">
        <f>TEXT(Table1[[#This Row],[Date]],"mm")</f>
        <v>05</v>
      </c>
      <c r="C1604" t="s">
        <v>21</v>
      </c>
      <c r="D1604" t="s">
        <v>19</v>
      </c>
      <c r="E1604">
        <v>36.549999999999997</v>
      </c>
      <c r="F1604">
        <v>7.6</v>
      </c>
      <c r="G1604">
        <v>0.4</v>
      </c>
      <c r="H1604">
        <v>31.82</v>
      </c>
      <c r="I1604">
        <v>31.62</v>
      </c>
      <c r="J1604">
        <v>0.2</v>
      </c>
      <c r="K1604">
        <v>99.38</v>
      </c>
      <c r="L1604">
        <v>95</v>
      </c>
      <c r="M1604">
        <v>98.05</v>
      </c>
      <c r="N1604">
        <v>92.57</v>
      </c>
      <c r="O1604">
        <v>45.51</v>
      </c>
      <c r="P1604">
        <v>3836.68</v>
      </c>
      <c r="Q1604" s="42">
        <f>Table1[[#This Row],[Steam_Consumed_t]]/Table1[[#This Row],[Production_t]]</f>
        <v>1.4302325581395348</v>
      </c>
      <c r="R1604" s="37">
        <f>Table1[[#This Row],[Power_Consumed_kWh]]/Table1[[#This Row],[Production_t]]</f>
        <v>120.57448145820238</v>
      </c>
      <c r="S1604" t="str">
        <f>IF(Table1[[#This Row],[Quality_pct]]&lt;96,"Below Spec","Ok")</f>
        <v>Ok</v>
      </c>
      <c r="T1604" t="str">
        <f>IF(Table1[Steam_Consumed_t]&gt;$O$4383,"ABNORMAL","NORMAL")</f>
        <v>NORMAL</v>
      </c>
      <c r="U1604" t="str">
        <f>IF(Table1[Power_Consumed_kWh]&gt;$P$4383,"ABNORMAL","NORMAL")</f>
        <v>NORMAL</v>
      </c>
      <c r="V1604">
        <f>(Table1[[#This Row],[Target_Production_t]]/8)*Table1[[#This Row],[Downtime_hr]]</f>
        <v>1.8274999999999999</v>
      </c>
    </row>
    <row r="1605" spans="1:22" x14ac:dyDescent="0.25">
      <c r="A1605" s="1">
        <v>45791</v>
      </c>
      <c r="B1605" s="1" t="str">
        <f>TEXT(Table1[[#This Row],[Date]],"mm")</f>
        <v>05</v>
      </c>
      <c r="C1605" t="s">
        <v>21</v>
      </c>
      <c r="D1605" t="s">
        <v>20</v>
      </c>
      <c r="E1605">
        <v>35.44</v>
      </c>
      <c r="F1605">
        <v>7.74</v>
      </c>
      <c r="G1605">
        <v>0.26</v>
      </c>
      <c r="H1605">
        <v>29.82</v>
      </c>
      <c r="I1605">
        <v>29.4</v>
      </c>
      <c r="J1605">
        <v>0.42</v>
      </c>
      <c r="K1605">
        <v>98.6</v>
      </c>
      <c r="L1605">
        <v>96.75</v>
      </c>
      <c r="M1605">
        <v>92.74</v>
      </c>
      <c r="N1605">
        <v>88.47</v>
      </c>
      <c r="O1605">
        <v>43.35</v>
      </c>
      <c r="P1605">
        <v>3518.38</v>
      </c>
      <c r="Q1605" s="42">
        <f>Table1[[#This Row],[Steam_Consumed_t]]/Table1[[#This Row],[Production_t]]</f>
        <v>1.4537223340040242</v>
      </c>
      <c r="R1605" s="37">
        <f>Table1[[#This Row],[Power_Consumed_kWh]]/Table1[[#This Row],[Production_t]]</f>
        <v>117.98725687458082</v>
      </c>
      <c r="S1605" t="str">
        <f>IF(Table1[[#This Row],[Quality_pct]]&lt;96,"Below Spec","Ok")</f>
        <v>Ok</v>
      </c>
      <c r="T1605" t="str">
        <f>IF(Table1[Steam_Consumed_t]&gt;$O$4383,"ABNORMAL","NORMAL")</f>
        <v>NORMAL</v>
      </c>
      <c r="U1605" t="str">
        <f>IF(Table1[Power_Consumed_kWh]&gt;$P$4383,"ABNORMAL","NORMAL")</f>
        <v>NORMAL</v>
      </c>
      <c r="V1605">
        <f>(Table1[[#This Row],[Target_Production_t]]/8)*Table1[[#This Row],[Downtime_hr]]</f>
        <v>1.1517999999999999</v>
      </c>
    </row>
    <row r="1606" spans="1:22" x14ac:dyDescent="0.25">
      <c r="A1606" s="1">
        <v>45791</v>
      </c>
      <c r="B1606" s="1" t="str">
        <f>TEXT(Table1[[#This Row],[Date]],"mm")</f>
        <v>05</v>
      </c>
      <c r="C1606" t="s">
        <v>23</v>
      </c>
      <c r="D1606" t="s">
        <v>19</v>
      </c>
      <c r="E1606">
        <v>42.32</v>
      </c>
      <c r="F1606">
        <v>7.77</v>
      </c>
      <c r="G1606">
        <v>0.23</v>
      </c>
      <c r="H1606">
        <v>41.19</v>
      </c>
      <c r="I1606">
        <v>41.07</v>
      </c>
      <c r="J1606">
        <v>0.12</v>
      </c>
      <c r="K1606">
        <v>99.72</v>
      </c>
      <c r="L1606">
        <v>97.12</v>
      </c>
      <c r="M1606">
        <v>100.61</v>
      </c>
      <c r="N1606">
        <v>97.44</v>
      </c>
      <c r="O1606">
        <v>4.09</v>
      </c>
      <c r="P1606">
        <v>1717.16</v>
      </c>
      <c r="Q1606" s="42">
        <f>Table1[[#This Row],[Steam_Consumed_t]]/Table1[[#This Row],[Production_t]]</f>
        <v>9.929594561786842E-2</v>
      </c>
      <c r="R1606" s="37">
        <f>Table1[[#This Row],[Power_Consumed_kWh]]/Table1[[#This Row],[Production_t]]</f>
        <v>41.688759407623216</v>
      </c>
      <c r="S1606" t="str">
        <f>IF(Table1[[#This Row],[Quality_pct]]&lt;96,"Below Spec","Ok")</f>
        <v>Ok</v>
      </c>
      <c r="T1606" t="str">
        <f>IF(Table1[Steam_Consumed_t]&gt;$O$4383,"ABNORMAL","NORMAL")</f>
        <v>NORMAL</v>
      </c>
      <c r="U1606" t="str">
        <f>IF(Table1[Power_Consumed_kWh]&gt;$P$4383,"ABNORMAL","NORMAL")</f>
        <v>NORMAL</v>
      </c>
      <c r="V1606">
        <f>(Table1[[#This Row],[Target_Production_t]]/8)*Table1[[#This Row],[Downtime_hr]]</f>
        <v>1.2167000000000001</v>
      </c>
    </row>
    <row r="1607" spans="1:22" x14ac:dyDescent="0.25">
      <c r="A1607" s="1">
        <v>45791</v>
      </c>
      <c r="B1607" s="1" t="str">
        <f>TEXT(Table1[[#This Row],[Date]],"mm")</f>
        <v>05</v>
      </c>
      <c r="C1607" t="s">
        <v>22</v>
      </c>
      <c r="D1607" t="s">
        <v>18</v>
      </c>
      <c r="E1607">
        <v>35.159999999999997</v>
      </c>
      <c r="F1607">
        <v>7.81</v>
      </c>
      <c r="G1607">
        <v>0.19</v>
      </c>
      <c r="H1607">
        <v>30.39</v>
      </c>
      <c r="I1607">
        <v>29.36</v>
      </c>
      <c r="J1607">
        <v>1.04</v>
      </c>
      <c r="K1607">
        <v>96.59</v>
      </c>
      <c r="L1607">
        <v>97.62</v>
      </c>
      <c r="M1607">
        <v>100.23</v>
      </c>
      <c r="N1607">
        <v>94.52</v>
      </c>
      <c r="O1607">
        <v>33.840000000000003</v>
      </c>
      <c r="P1607">
        <v>2925.19</v>
      </c>
      <c r="Q1607" s="42">
        <f>Table1[[#This Row],[Steam_Consumed_t]]/Table1[[#This Row],[Production_t]]</f>
        <v>1.1135241855873643</v>
      </c>
      <c r="R1607" s="37">
        <f>Table1[[#This Row],[Power_Consumed_kWh]]/Table1[[#This Row],[Production_t]]</f>
        <v>96.255018098058571</v>
      </c>
      <c r="S1607" t="str">
        <f>IF(Table1[[#This Row],[Quality_pct]]&lt;96,"Below Spec","Ok")</f>
        <v>Ok</v>
      </c>
      <c r="T1607" t="str">
        <f>IF(Table1[Steam_Consumed_t]&gt;$O$4383,"ABNORMAL","NORMAL")</f>
        <v>NORMAL</v>
      </c>
      <c r="U1607" t="str">
        <f>IF(Table1[Power_Consumed_kWh]&gt;$P$4383,"ABNORMAL","NORMAL")</f>
        <v>NORMAL</v>
      </c>
      <c r="V1607">
        <f>(Table1[[#This Row],[Target_Production_t]]/8)*Table1[[#This Row],[Downtime_hr]]</f>
        <v>0.83504999999999996</v>
      </c>
    </row>
    <row r="1608" spans="1:22" x14ac:dyDescent="0.25">
      <c r="A1608" s="1">
        <v>45791</v>
      </c>
      <c r="B1608" s="1" t="str">
        <f>TEXT(Table1[[#This Row],[Date]],"mm")</f>
        <v>05</v>
      </c>
      <c r="C1608" t="s">
        <v>17</v>
      </c>
      <c r="D1608" t="s">
        <v>18</v>
      </c>
      <c r="E1608">
        <v>41.02</v>
      </c>
      <c r="F1608">
        <v>7.84</v>
      </c>
      <c r="G1608">
        <v>0.16</v>
      </c>
      <c r="H1608">
        <v>38.950000000000003</v>
      </c>
      <c r="I1608">
        <v>37.950000000000003</v>
      </c>
      <c r="J1608">
        <v>1</v>
      </c>
      <c r="K1608">
        <v>97.42</v>
      </c>
      <c r="L1608">
        <v>98</v>
      </c>
      <c r="M1608">
        <v>96.08</v>
      </c>
      <c r="N1608">
        <v>91.73</v>
      </c>
      <c r="O1608">
        <v>32.840000000000003</v>
      </c>
      <c r="P1608">
        <v>3270.27</v>
      </c>
      <c r="Q1608" s="42">
        <f>Table1[[#This Row],[Steam_Consumed_t]]/Table1[[#This Row],[Production_t]]</f>
        <v>0.84313222079589223</v>
      </c>
      <c r="R1608" s="37">
        <f>Table1[[#This Row],[Power_Consumed_kWh]]/Table1[[#This Row],[Production_t]]</f>
        <v>83.960718870346597</v>
      </c>
      <c r="S1608" t="str">
        <f>IF(Table1[[#This Row],[Quality_pct]]&lt;96,"Below Spec","Ok")</f>
        <v>Ok</v>
      </c>
      <c r="T1608" t="str">
        <f>IF(Table1[Steam_Consumed_t]&gt;$O$4383,"ABNORMAL","NORMAL")</f>
        <v>NORMAL</v>
      </c>
      <c r="U1608" t="str">
        <f>IF(Table1[Power_Consumed_kWh]&gt;$P$4383,"ABNORMAL","NORMAL")</f>
        <v>NORMAL</v>
      </c>
      <c r="V1608">
        <f>(Table1[[#This Row],[Target_Production_t]]/8)*Table1[[#This Row],[Downtime_hr]]</f>
        <v>0.82040000000000013</v>
      </c>
    </row>
    <row r="1609" spans="1:22" x14ac:dyDescent="0.25">
      <c r="A1609" s="1">
        <v>45791</v>
      </c>
      <c r="B1609" s="1" t="str">
        <f>TEXT(Table1[[#This Row],[Date]],"mm")</f>
        <v>05</v>
      </c>
      <c r="C1609" t="s">
        <v>21</v>
      </c>
      <c r="D1609" t="s">
        <v>18</v>
      </c>
      <c r="E1609">
        <v>37.11</v>
      </c>
      <c r="F1609">
        <v>7.98</v>
      </c>
      <c r="G1609">
        <v>0.02</v>
      </c>
      <c r="H1609">
        <v>35.659999999999997</v>
      </c>
      <c r="I1609">
        <v>35.01</v>
      </c>
      <c r="J1609">
        <v>0.65</v>
      </c>
      <c r="K1609">
        <v>98.17</v>
      </c>
      <c r="L1609">
        <v>99.75</v>
      </c>
      <c r="M1609">
        <v>93.32</v>
      </c>
      <c r="N1609">
        <v>91.38</v>
      </c>
      <c r="O1609">
        <v>52.83</v>
      </c>
      <c r="P1609">
        <v>4254.07</v>
      </c>
      <c r="Q1609" s="42">
        <f>Table1[[#This Row],[Steam_Consumed_t]]/Table1[[#This Row],[Production_t]]</f>
        <v>1.4814918676388111</v>
      </c>
      <c r="R1609" s="37">
        <f>Table1[[#This Row],[Power_Consumed_kWh]]/Table1[[#This Row],[Production_t]]</f>
        <v>119.29528883903534</v>
      </c>
      <c r="S1609" t="str">
        <f>IF(Table1[[#This Row],[Quality_pct]]&lt;96,"Below Spec","Ok")</f>
        <v>Ok</v>
      </c>
      <c r="T1609" t="str">
        <f>IF(Table1[Steam_Consumed_t]&gt;$O$4383,"ABNORMAL","NORMAL")</f>
        <v>ABNORMAL</v>
      </c>
      <c r="U1609" t="str">
        <f>IF(Table1[Power_Consumed_kWh]&gt;$P$4383,"ABNORMAL","NORMAL")</f>
        <v>ABNORMAL</v>
      </c>
      <c r="V1609">
        <f>(Table1[[#This Row],[Target_Production_t]]/8)*Table1[[#This Row],[Downtime_hr]]</f>
        <v>9.2774999999999996E-2</v>
      </c>
    </row>
    <row r="1610" spans="1:22" x14ac:dyDescent="0.25">
      <c r="A1610" s="1">
        <v>45792</v>
      </c>
      <c r="B1610" s="1" t="str">
        <f>TEXT(Table1[[#This Row],[Date]],"mm")</f>
        <v>05</v>
      </c>
      <c r="C1610" t="s">
        <v>22</v>
      </c>
      <c r="D1610" t="s">
        <v>20</v>
      </c>
      <c r="E1610">
        <v>35.020000000000003</v>
      </c>
      <c r="F1610">
        <v>7.17</v>
      </c>
      <c r="G1610">
        <v>0.83</v>
      </c>
      <c r="H1610">
        <v>31.51</v>
      </c>
      <c r="I1610">
        <v>30.76</v>
      </c>
      <c r="J1610">
        <v>0.76</v>
      </c>
      <c r="K1610">
        <v>97.6</v>
      </c>
      <c r="L1610">
        <v>89.62</v>
      </c>
      <c r="M1610">
        <v>96.66</v>
      </c>
      <c r="N1610">
        <v>84.56</v>
      </c>
      <c r="O1610">
        <v>34.369999999999997</v>
      </c>
      <c r="P1610">
        <v>3194.85</v>
      </c>
      <c r="Q1610" s="42">
        <f>Table1[[#This Row],[Steam_Consumed_t]]/Table1[[#This Row],[Production_t]]</f>
        <v>1.0907648365598221</v>
      </c>
      <c r="R1610" s="37">
        <f>Table1[[#This Row],[Power_Consumed_kWh]]/Table1[[#This Row],[Production_t]]</f>
        <v>101.39162170739446</v>
      </c>
      <c r="S1610" t="str">
        <f>IF(Table1[[#This Row],[Quality_pct]]&lt;96,"Below Spec","Ok")</f>
        <v>Ok</v>
      </c>
      <c r="T1610" t="str">
        <f>IF(Table1[Steam_Consumed_t]&gt;$O$4383,"ABNORMAL","NORMAL")</f>
        <v>NORMAL</v>
      </c>
      <c r="U1610" t="str">
        <f>IF(Table1[Power_Consumed_kWh]&gt;$P$4383,"ABNORMAL","NORMAL")</f>
        <v>NORMAL</v>
      </c>
      <c r="V1610">
        <f>(Table1[[#This Row],[Target_Production_t]]/8)*Table1[[#This Row],[Downtime_hr]]</f>
        <v>3.6333250000000001</v>
      </c>
    </row>
    <row r="1611" spans="1:22" x14ac:dyDescent="0.25">
      <c r="A1611" s="1">
        <v>45792</v>
      </c>
      <c r="B1611" s="1" t="str">
        <f>TEXT(Table1[[#This Row],[Date]],"mm")</f>
        <v>05</v>
      </c>
      <c r="C1611" t="s">
        <v>21</v>
      </c>
      <c r="D1611" t="s">
        <v>20</v>
      </c>
      <c r="E1611">
        <v>36.97</v>
      </c>
      <c r="F1611">
        <v>7.32</v>
      </c>
      <c r="G1611">
        <v>0.68</v>
      </c>
      <c r="H1611">
        <v>34.299999999999997</v>
      </c>
      <c r="I1611">
        <v>33.630000000000003</v>
      </c>
      <c r="J1611">
        <v>0.68</v>
      </c>
      <c r="K1611">
        <v>98.03</v>
      </c>
      <c r="L1611">
        <v>91.5</v>
      </c>
      <c r="M1611">
        <v>89.9</v>
      </c>
      <c r="N1611">
        <v>80.63</v>
      </c>
      <c r="O1611">
        <v>52.19</v>
      </c>
      <c r="P1611">
        <v>4101.2700000000004</v>
      </c>
      <c r="Q1611" s="42">
        <f>Table1[[#This Row],[Steam_Consumed_t]]/Table1[[#This Row],[Production_t]]</f>
        <v>1.5215743440233236</v>
      </c>
      <c r="R1611" s="37">
        <f>Table1[[#This Row],[Power_Consumed_kWh]]/Table1[[#This Row],[Production_t]]</f>
        <v>119.57055393586008</v>
      </c>
      <c r="S1611" t="str">
        <f>IF(Table1[[#This Row],[Quality_pct]]&lt;96,"Below Spec","Ok")</f>
        <v>Ok</v>
      </c>
      <c r="T1611" t="str">
        <f>IF(Table1[Steam_Consumed_t]&gt;$O$4383,"ABNORMAL","NORMAL")</f>
        <v>ABNORMAL</v>
      </c>
      <c r="U1611" t="str">
        <f>IF(Table1[Power_Consumed_kWh]&gt;$P$4383,"ABNORMAL","NORMAL")</f>
        <v>NORMAL</v>
      </c>
      <c r="V1611">
        <f>(Table1[[#This Row],[Target_Production_t]]/8)*Table1[[#This Row],[Downtime_hr]]</f>
        <v>3.1424500000000002</v>
      </c>
    </row>
    <row r="1612" spans="1:22" x14ac:dyDescent="0.25">
      <c r="A1612" s="1">
        <v>45792</v>
      </c>
      <c r="B1612" s="1" t="str">
        <f>TEXT(Table1[[#This Row],[Date]],"mm")</f>
        <v>05</v>
      </c>
      <c r="C1612" t="s">
        <v>17</v>
      </c>
      <c r="D1612" t="s">
        <v>20</v>
      </c>
      <c r="E1612">
        <v>40.86</v>
      </c>
      <c r="F1612">
        <v>7.46</v>
      </c>
      <c r="G1612">
        <v>0.54</v>
      </c>
      <c r="H1612">
        <v>38.42</v>
      </c>
      <c r="I1612">
        <v>37.409999999999997</v>
      </c>
      <c r="J1612">
        <v>1.01</v>
      </c>
      <c r="K1612">
        <v>97.37</v>
      </c>
      <c r="L1612">
        <v>93.25</v>
      </c>
      <c r="M1612">
        <v>94.67</v>
      </c>
      <c r="N1612">
        <v>85.96</v>
      </c>
      <c r="O1612">
        <v>32.979999999999997</v>
      </c>
      <c r="P1612">
        <v>3119.93</v>
      </c>
      <c r="Q1612" s="42">
        <f>Table1[[#This Row],[Steam_Consumed_t]]/Table1[[#This Row],[Production_t]]</f>
        <v>0.85840707964601759</v>
      </c>
      <c r="R1612" s="37">
        <f>Table1[[#This Row],[Power_Consumed_kWh]]/Table1[[#This Row],[Production_t]]</f>
        <v>81.205882352941174</v>
      </c>
      <c r="S1612" t="str">
        <f>IF(Table1[[#This Row],[Quality_pct]]&lt;96,"Below Spec","Ok")</f>
        <v>Ok</v>
      </c>
      <c r="T1612" t="str">
        <f>IF(Table1[Steam_Consumed_t]&gt;$O$4383,"ABNORMAL","NORMAL")</f>
        <v>NORMAL</v>
      </c>
      <c r="U1612" t="str">
        <f>IF(Table1[Power_Consumed_kWh]&gt;$P$4383,"ABNORMAL","NORMAL")</f>
        <v>NORMAL</v>
      </c>
      <c r="V1612">
        <f>(Table1[[#This Row],[Target_Production_t]]/8)*Table1[[#This Row],[Downtime_hr]]</f>
        <v>2.7580500000000003</v>
      </c>
    </row>
    <row r="1613" spans="1:22" x14ac:dyDescent="0.25">
      <c r="A1613" s="1">
        <v>45792</v>
      </c>
      <c r="B1613" s="1" t="str">
        <f>TEXT(Table1[[#This Row],[Date]],"mm")</f>
        <v>05</v>
      </c>
      <c r="C1613" t="s">
        <v>21</v>
      </c>
      <c r="D1613" t="s">
        <v>18</v>
      </c>
      <c r="E1613">
        <v>38.71</v>
      </c>
      <c r="F1613">
        <v>7.47</v>
      </c>
      <c r="G1613">
        <v>0.53</v>
      </c>
      <c r="H1613">
        <v>33.64</v>
      </c>
      <c r="I1613">
        <v>33.35</v>
      </c>
      <c r="J1613">
        <v>0.28000000000000003</v>
      </c>
      <c r="K1613">
        <v>99.16</v>
      </c>
      <c r="L1613">
        <v>93.38</v>
      </c>
      <c r="M1613">
        <v>93.83</v>
      </c>
      <c r="N1613">
        <v>86.88</v>
      </c>
      <c r="O1613">
        <v>47.75</v>
      </c>
      <c r="P1613">
        <v>4021.34</v>
      </c>
      <c r="Q1613" s="42">
        <f>Table1[[#This Row],[Steam_Consumed_t]]/Table1[[#This Row],[Production_t]]</f>
        <v>1.4194411414982164</v>
      </c>
      <c r="R1613" s="37">
        <f>Table1[[#This Row],[Power_Consumed_kWh]]/Table1[[#This Row],[Production_t]]</f>
        <v>119.54042806183115</v>
      </c>
      <c r="S1613" t="str">
        <f>IF(Table1[[#This Row],[Quality_pct]]&lt;96,"Below Spec","Ok")</f>
        <v>Ok</v>
      </c>
      <c r="T1613" t="str">
        <f>IF(Table1[Steam_Consumed_t]&gt;$O$4383,"ABNORMAL","NORMAL")</f>
        <v>NORMAL</v>
      </c>
      <c r="U1613" t="str">
        <f>IF(Table1[Power_Consumed_kWh]&gt;$P$4383,"ABNORMAL","NORMAL")</f>
        <v>NORMAL</v>
      </c>
      <c r="V1613">
        <f>(Table1[[#This Row],[Target_Production_t]]/8)*Table1[[#This Row],[Downtime_hr]]</f>
        <v>2.5645375000000001</v>
      </c>
    </row>
    <row r="1614" spans="1:22" x14ac:dyDescent="0.25">
      <c r="A1614" s="1">
        <v>45792</v>
      </c>
      <c r="B1614" s="1" t="str">
        <f>TEXT(Table1[[#This Row],[Date]],"mm")</f>
        <v>05</v>
      </c>
      <c r="C1614" t="s">
        <v>23</v>
      </c>
      <c r="D1614" t="s">
        <v>20</v>
      </c>
      <c r="E1614">
        <v>42.8</v>
      </c>
      <c r="F1614">
        <v>7.48</v>
      </c>
      <c r="G1614">
        <v>0.52</v>
      </c>
      <c r="H1614">
        <v>37.69</v>
      </c>
      <c r="I1614">
        <v>37.619999999999997</v>
      </c>
      <c r="J1614">
        <v>7.0000000000000007E-2</v>
      </c>
      <c r="K1614">
        <v>99.82</v>
      </c>
      <c r="L1614">
        <v>93.5</v>
      </c>
      <c r="M1614">
        <v>95.92</v>
      </c>
      <c r="N1614">
        <v>89.53</v>
      </c>
      <c r="O1614">
        <v>6.19</v>
      </c>
      <c r="P1614">
        <v>1505.64</v>
      </c>
      <c r="Q1614" s="42">
        <f>Table1[[#This Row],[Steam_Consumed_t]]/Table1[[#This Row],[Production_t]]</f>
        <v>0.16423454497214118</v>
      </c>
      <c r="R1614" s="37">
        <f>Table1[[#This Row],[Power_Consumed_kWh]]/Table1[[#This Row],[Production_t]]</f>
        <v>39.947996816131607</v>
      </c>
      <c r="S1614" t="str">
        <f>IF(Table1[[#This Row],[Quality_pct]]&lt;96,"Below Spec","Ok")</f>
        <v>Ok</v>
      </c>
      <c r="T1614" t="str">
        <f>IF(Table1[Steam_Consumed_t]&gt;$O$4383,"ABNORMAL","NORMAL")</f>
        <v>NORMAL</v>
      </c>
      <c r="U1614" t="str">
        <f>IF(Table1[Power_Consumed_kWh]&gt;$P$4383,"ABNORMAL","NORMAL")</f>
        <v>NORMAL</v>
      </c>
      <c r="V1614">
        <f>(Table1[[#This Row],[Target_Production_t]]/8)*Table1[[#This Row],[Downtime_hr]]</f>
        <v>2.782</v>
      </c>
    </row>
    <row r="1615" spans="1:22" x14ac:dyDescent="0.25">
      <c r="A1615" s="1">
        <v>45792</v>
      </c>
      <c r="B1615" s="1" t="str">
        <f>TEXT(Table1[[#This Row],[Date]],"mm")</f>
        <v>05</v>
      </c>
      <c r="C1615" t="s">
        <v>21</v>
      </c>
      <c r="D1615" t="s">
        <v>19</v>
      </c>
      <c r="E1615">
        <v>38.130000000000003</v>
      </c>
      <c r="F1615">
        <v>7.54</v>
      </c>
      <c r="G1615">
        <v>0.46</v>
      </c>
      <c r="H1615">
        <v>32.840000000000003</v>
      </c>
      <c r="I1615">
        <v>32.28</v>
      </c>
      <c r="J1615">
        <v>0.56000000000000005</v>
      </c>
      <c r="K1615">
        <v>98.3</v>
      </c>
      <c r="L1615">
        <v>94.25</v>
      </c>
      <c r="M1615">
        <v>101.05</v>
      </c>
      <c r="N1615">
        <v>93.62</v>
      </c>
      <c r="O1615">
        <v>48.79</v>
      </c>
      <c r="P1615">
        <v>3873.47</v>
      </c>
      <c r="Q1615" s="42">
        <f>Table1[[#This Row],[Steam_Consumed_t]]/Table1[[#This Row],[Production_t]]</f>
        <v>1.4856881851400729</v>
      </c>
      <c r="R1615" s="37">
        <f>Table1[[#This Row],[Power_Consumed_kWh]]/Table1[[#This Row],[Production_t]]</f>
        <v>117.94975639464066</v>
      </c>
      <c r="S1615" t="str">
        <f>IF(Table1[[#This Row],[Quality_pct]]&lt;96,"Below Spec","Ok")</f>
        <v>Ok</v>
      </c>
      <c r="T1615" t="str">
        <f>IF(Table1[Steam_Consumed_t]&gt;$O$4383,"ABNORMAL","NORMAL")</f>
        <v>NORMAL</v>
      </c>
      <c r="U1615" t="str">
        <f>IF(Table1[Power_Consumed_kWh]&gt;$P$4383,"ABNORMAL","NORMAL")</f>
        <v>NORMAL</v>
      </c>
      <c r="V1615">
        <f>(Table1[[#This Row],[Target_Production_t]]/8)*Table1[[#This Row],[Downtime_hr]]</f>
        <v>2.1924750000000004</v>
      </c>
    </row>
    <row r="1616" spans="1:22" x14ac:dyDescent="0.25">
      <c r="A1616" s="1">
        <v>45792</v>
      </c>
      <c r="B1616" s="1" t="str">
        <f>TEXT(Table1[[#This Row],[Date]],"mm")</f>
        <v>05</v>
      </c>
      <c r="C1616" t="s">
        <v>22</v>
      </c>
      <c r="D1616" t="s">
        <v>19</v>
      </c>
      <c r="E1616">
        <v>36.119999999999997</v>
      </c>
      <c r="F1616">
        <v>7.61</v>
      </c>
      <c r="G1616">
        <v>0.39</v>
      </c>
      <c r="H1616">
        <v>33.1</v>
      </c>
      <c r="I1616">
        <v>32.01</v>
      </c>
      <c r="J1616">
        <v>1.0900000000000001</v>
      </c>
      <c r="K1616">
        <v>96.7</v>
      </c>
      <c r="L1616">
        <v>95.12</v>
      </c>
      <c r="M1616">
        <v>95.37</v>
      </c>
      <c r="N1616">
        <v>87.73</v>
      </c>
      <c r="O1616">
        <v>36.79</v>
      </c>
      <c r="P1616">
        <v>3186.43</v>
      </c>
      <c r="Q1616" s="42">
        <f>Table1[[#This Row],[Steam_Consumed_t]]/Table1[[#This Row],[Production_t]]</f>
        <v>1.1114803625377643</v>
      </c>
      <c r="R1616" s="37">
        <f>Table1[[#This Row],[Power_Consumed_kWh]]/Table1[[#This Row],[Production_t]]</f>
        <v>96.266767371601205</v>
      </c>
      <c r="S1616" t="str">
        <f>IF(Table1[[#This Row],[Quality_pct]]&lt;96,"Below Spec","Ok")</f>
        <v>Ok</v>
      </c>
      <c r="T1616" t="str">
        <f>IF(Table1[Steam_Consumed_t]&gt;$O$4383,"ABNORMAL","NORMAL")</f>
        <v>NORMAL</v>
      </c>
      <c r="U1616" t="str">
        <f>IF(Table1[Power_Consumed_kWh]&gt;$P$4383,"ABNORMAL","NORMAL")</f>
        <v>NORMAL</v>
      </c>
      <c r="V1616">
        <f>(Table1[[#This Row],[Target_Production_t]]/8)*Table1[[#This Row],[Downtime_hr]]</f>
        <v>1.76085</v>
      </c>
    </row>
    <row r="1617" spans="1:22" x14ac:dyDescent="0.25">
      <c r="A1617" s="1">
        <v>45792</v>
      </c>
      <c r="B1617" s="1" t="str">
        <f>TEXT(Table1[[#This Row],[Date]],"mm")</f>
        <v>05</v>
      </c>
      <c r="C1617" t="s">
        <v>17</v>
      </c>
      <c r="D1617" t="s">
        <v>18</v>
      </c>
      <c r="E1617">
        <v>42.78</v>
      </c>
      <c r="F1617">
        <v>7.7</v>
      </c>
      <c r="G1617">
        <v>0.3</v>
      </c>
      <c r="H1617">
        <v>34.74</v>
      </c>
      <c r="I1617">
        <v>33.520000000000003</v>
      </c>
      <c r="J1617">
        <v>1.22</v>
      </c>
      <c r="K1617">
        <v>96.49</v>
      </c>
      <c r="L1617">
        <v>96.25</v>
      </c>
      <c r="M1617">
        <v>94.52</v>
      </c>
      <c r="N1617">
        <v>87.78</v>
      </c>
      <c r="O1617">
        <v>29.5</v>
      </c>
      <c r="P1617">
        <v>2846.43</v>
      </c>
      <c r="Q1617" s="42">
        <f>Table1[[#This Row],[Steam_Consumed_t]]/Table1[[#This Row],[Production_t]]</f>
        <v>0.84916522740356937</v>
      </c>
      <c r="R1617" s="37">
        <f>Table1[[#This Row],[Power_Consumed_kWh]]/Table1[[#This Row],[Production_t]]</f>
        <v>81.935233160621749</v>
      </c>
      <c r="S1617" t="str">
        <f>IF(Table1[[#This Row],[Quality_pct]]&lt;96,"Below Spec","Ok")</f>
        <v>Ok</v>
      </c>
      <c r="T1617" t="str">
        <f>IF(Table1[Steam_Consumed_t]&gt;$O$4383,"ABNORMAL","NORMAL")</f>
        <v>NORMAL</v>
      </c>
      <c r="U1617" t="str">
        <f>IF(Table1[Power_Consumed_kWh]&gt;$P$4383,"ABNORMAL","NORMAL")</f>
        <v>NORMAL</v>
      </c>
      <c r="V1617">
        <f>(Table1[[#This Row],[Target_Production_t]]/8)*Table1[[#This Row],[Downtime_hr]]</f>
        <v>1.60425</v>
      </c>
    </row>
    <row r="1618" spans="1:22" x14ac:dyDescent="0.25">
      <c r="A1618" s="1">
        <v>45792</v>
      </c>
      <c r="B1618" s="1" t="str">
        <f>TEXT(Table1[[#This Row],[Date]],"mm")</f>
        <v>05</v>
      </c>
      <c r="C1618" t="s">
        <v>17</v>
      </c>
      <c r="D1618" t="s">
        <v>19</v>
      </c>
      <c r="E1618">
        <v>42.14</v>
      </c>
      <c r="F1618">
        <v>7.7</v>
      </c>
      <c r="G1618">
        <v>0.3</v>
      </c>
      <c r="H1618">
        <v>39.630000000000003</v>
      </c>
      <c r="I1618">
        <v>38.82</v>
      </c>
      <c r="J1618">
        <v>0.82</v>
      </c>
      <c r="K1618">
        <v>97.94</v>
      </c>
      <c r="L1618">
        <v>96.25</v>
      </c>
      <c r="M1618">
        <v>93.83</v>
      </c>
      <c r="N1618">
        <v>88.45</v>
      </c>
      <c r="O1618">
        <v>34.94</v>
      </c>
      <c r="P1618">
        <v>3290.47</v>
      </c>
      <c r="Q1618" s="42">
        <f>Table1[[#This Row],[Steam_Consumed_t]]/Table1[[#This Row],[Production_t]]</f>
        <v>0.88165531163260147</v>
      </c>
      <c r="R1618" s="37">
        <f>Table1[[#This Row],[Power_Consumed_kWh]]/Table1[[#This Row],[Production_t]]</f>
        <v>83.029775422659597</v>
      </c>
      <c r="S1618" t="str">
        <f>IF(Table1[[#This Row],[Quality_pct]]&lt;96,"Below Spec","Ok")</f>
        <v>Ok</v>
      </c>
      <c r="T1618" t="str">
        <f>IF(Table1[Steam_Consumed_t]&gt;$O$4383,"ABNORMAL","NORMAL")</f>
        <v>NORMAL</v>
      </c>
      <c r="U1618" t="str">
        <f>IF(Table1[Power_Consumed_kWh]&gt;$P$4383,"ABNORMAL","NORMAL")</f>
        <v>NORMAL</v>
      </c>
      <c r="V1618">
        <f>(Table1[[#This Row],[Target_Production_t]]/8)*Table1[[#This Row],[Downtime_hr]]</f>
        <v>1.5802499999999999</v>
      </c>
    </row>
    <row r="1619" spans="1:22" x14ac:dyDescent="0.25">
      <c r="A1619" s="1">
        <v>45792</v>
      </c>
      <c r="B1619" s="1" t="str">
        <f>TEXT(Table1[[#This Row],[Date]],"mm")</f>
        <v>05</v>
      </c>
      <c r="C1619" t="s">
        <v>22</v>
      </c>
      <c r="D1619" t="s">
        <v>18</v>
      </c>
      <c r="E1619">
        <v>36.67</v>
      </c>
      <c r="F1619">
        <v>7.72</v>
      </c>
      <c r="G1619">
        <v>0.28000000000000003</v>
      </c>
      <c r="H1619">
        <v>33.590000000000003</v>
      </c>
      <c r="I1619">
        <v>32.520000000000003</v>
      </c>
      <c r="J1619">
        <v>1.08</v>
      </c>
      <c r="K1619">
        <v>96.79</v>
      </c>
      <c r="L1619">
        <v>96.5</v>
      </c>
      <c r="M1619">
        <v>94.19</v>
      </c>
      <c r="N1619">
        <v>87.97</v>
      </c>
      <c r="O1619">
        <v>39.57</v>
      </c>
      <c r="P1619">
        <v>3263.31</v>
      </c>
      <c r="Q1619" s="42">
        <f>Table1[[#This Row],[Steam_Consumed_t]]/Table1[[#This Row],[Production_t]]</f>
        <v>1.1780291753498064</v>
      </c>
      <c r="R1619" s="37">
        <f>Table1[[#This Row],[Power_Consumed_kWh]]/Table1[[#This Row],[Production_t]]</f>
        <v>97.151235486752</v>
      </c>
      <c r="S1619" t="str">
        <f>IF(Table1[[#This Row],[Quality_pct]]&lt;96,"Below Spec","Ok")</f>
        <v>Ok</v>
      </c>
      <c r="T1619" t="str">
        <f>IF(Table1[Steam_Consumed_t]&gt;$O$4383,"ABNORMAL","NORMAL")</f>
        <v>NORMAL</v>
      </c>
      <c r="U1619" t="str">
        <f>IF(Table1[Power_Consumed_kWh]&gt;$P$4383,"ABNORMAL","NORMAL")</f>
        <v>NORMAL</v>
      </c>
      <c r="V1619">
        <f>(Table1[[#This Row],[Target_Production_t]]/8)*Table1[[#This Row],[Downtime_hr]]</f>
        <v>1.2834500000000002</v>
      </c>
    </row>
    <row r="1620" spans="1:22" x14ac:dyDescent="0.25">
      <c r="A1620" s="1">
        <v>45792</v>
      </c>
      <c r="B1620" s="1" t="str">
        <f>TEXT(Table1[[#This Row],[Date]],"mm")</f>
        <v>05</v>
      </c>
      <c r="C1620" t="s">
        <v>23</v>
      </c>
      <c r="D1620" t="s">
        <v>18</v>
      </c>
      <c r="E1620">
        <v>44.82</v>
      </c>
      <c r="F1620">
        <v>7.72</v>
      </c>
      <c r="G1620">
        <v>0.28000000000000003</v>
      </c>
      <c r="H1620">
        <v>41.99</v>
      </c>
      <c r="I1620">
        <v>41.55</v>
      </c>
      <c r="J1620">
        <v>0.44</v>
      </c>
      <c r="K1620">
        <v>98.96</v>
      </c>
      <c r="L1620">
        <v>96.5</v>
      </c>
      <c r="M1620">
        <v>101.27</v>
      </c>
      <c r="N1620">
        <v>96.71</v>
      </c>
      <c r="O1620">
        <v>4.42</v>
      </c>
      <c r="P1620">
        <v>1861</v>
      </c>
      <c r="Q1620" s="42">
        <f>Table1[[#This Row],[Steam_Consumed_t]]/Table1[[#This Row],[Production_t]]</f>
        <v>0.10526315789473684</v>
      </c>
      <c r="R1620" s="37">
        <f>Table1[[#This Row],[Power_Consumed_kWh]]/Table1[[#This Row],[Production_t]]</f>
        <v>44.320076208621096</v>
      </c>
      <c r="S1620" t="str">
        <f>IF(Table1[[#This Row],[Quality_pct]]&lt;96,"Below Spec","Ok")</f>
        <v>Ok</v>
      </c>
      <c r="T1620" t="str">
        <f>IF(Table1[Steam_Consumed_t]&gt;$O$4383,"ABNORMAL","NORMAL")</f>
        <v>NORMAL</v>
      </c>
      <c r="U1620" t="str">
        <f>IF(Table1[Power_Consumed_kWh]&gt;$P$4383,"ABNORMAL","NORMAL")</f>
        <v>NORMAL</v>
      </c>
      <c r="V1620">
        <f>(Table1[[#This Row],[Target_Production_t]]/8)*Table1[[#This Row],[Downtime_hr]]</f>
        <v>1.5687000000000002</v>
      </c>
    </row>
    <row r="1621" spans="1:22" x14ac:dyDescent="0.25">
      <c r="A1621" s="1">
        <v>45792</v>
      </c>
      <c r="B1621" s="1" t="str">
        <f>TEXT(Table1[[#This Row],[Date]],"mm")</f>
        <v>05</v>
      </c>
      <c r="C1621" t="s">
        <v>23</v>
      </c>
      <c r="D1621" t="s">
        <v>19</v>
      </c>
      <c r="E1621">
        <v>44.15</v>
      </c>
      <c r="F1621">
        <v>7.8</v>
      </c>
      <c r="G1621">
        <v>0.2</v>
      </c>
      <c r="H1621">
        <v>43.72</v>
      </c>
      <c r="I1621">
        <v>43.24</v>
      </c>
      <c r="J1621">
        <v>0.47</v>
      </c>
      <c r="K1621">
        <v>98.92</v>
      </c>
      <c r="L1621">
        <v>97.5</v>
      </c>
      <c r="M1621">
        <v>99.47</v>
      </c>
      <c r="N1621">
        <v>95.94</v>
      </c>
      <c r="O1621">
        <v>4.51</v>
      </c>
      <c r="P1621">
        <v>1644.63</v>
      </c>
      <c r="Q1621" s="42">
        <f>Table1[[#This Row],[Steam_Consumed_t]]/Table1[[#This Row],[Production_t]]</f>
        <v>0.10315645013723695</v>
      </c>
      <c r="R1621" s="37">
        <f>Table1[[#This Row],[Power_Consumed_kWh]]/Table1[[#This Row],[Production_t]]</f>
        <v>37.617337602927726</v>
      </c>
      <c r="S1621" t="str">
        <f>IF(Table1[[#This Row],[Quality_pct]]&lt;96,"Below Spec","Ok")</f>
        <v>Ok</v>
      </c>
      <c r="T1621" t="str">
        <f>IF(Table1[Steam_Consumed_t]&gt;$O$4383,"ABNORMAL","NORMAL")</f>
        <v>NORMAL</v>
      </c>
      <c r="U1621" t="str">
        <f>IF(Table1[Power_Consumed_kWh]&gt;$P$4383,"ABNORMAL","NORMAL")</f>
        <v>NORMAL</v>
      </c>
      <c r="V1621">
        <f>(Table1[[#This Row],[Target_Production_t]]/8)*Table1[[#This Row],[Downtime_hr]]</f>
        <v>1.10375</v>
      </c>
    </row>
    <row r="1622" spans="1:22" x14ac:dyDescent="0.25">
      <c r="A1622" s="1">
        <v>45793</v>
      </c>
      <c r="B1622" s="1" t="str">
        <f>TEXT(Table1[[#This Row],[Date]],"mm")</f>
        <v>05</v>
      </c>
      <c r="C1622" t="s">
        <v>17</v>
      </c>
      <c r="D1622" t="s">
        <v>19</v>
      </c>
      <c r="E1622">
        <v>42.41</v>
      </c>
      <c r="F1622">
        <v>7.24</v>
      </c>
      <c r="G1622">
        <v>0.76</v>
      </c>
      <c r="H1622">
        <v>36.020000000000003</v>
      </c>
      <c r="I1622">
        <v>35.4</v>
      </c>
      <c r="J1622">
        <v>0.62</v>
      </c>
      <c r="K1622">
        <v>98.27</v>
      </c>
      <c r="L1622">
        <v>90.5</v>
      </c>
      <c r="M1622">
        <v>92.61</v>
      </c>
      <c r="N1622">
        <v>82.36</v>
      </c>
      <c r="O1622">
        <v>30.74</v>
      </c>
      <c r="P1622">
        <v>2986.82</v>
      </c>
      <c r="Q1622" s="42">
        <f>Table1[[#This Row],[Steam_Consumed_t]]/Table1[[#This Row],[Production_t]]</f>
        <v>0.85341476957245965</v>
      </c>
      <c r="R1622" s="37">
        <f>Table1[[#This Row],[Power_Consumed_kWh]]/Table1[[#This Row],[Production_t]]</f>
        <v>82.921154913936704</v>
      </c>
      <c r="S1622" t="str">
        <f>IF(Table1[[#This Row],[Quality_pct]]&lt;96,"Below Spec","Ok")</f>
        <v>Ok</v>
      </c>
      <c r="T1622" t="str">
        <f>IF(Table1[Steam_Consumed_t]&gt;$O$4383,"ABNORMAL","NORMAL")</f>
        <v>NORMAL</v>
      </c>
      <c r="U1622" t="str">
        <f>IF(Table1[Power_Consumed_kWh]&gt;$P$4383,"ABNORMAL","NORMAL")</f>
        <v>NORMAL</v>
      </c>
      <c r="V1622">
        <f>(Table1[[#This Row],[Target_Production_t]]/8)*Table1[[#This Row],[Downtime_hr]]</f>
        <v>4.02895</v>
      </c>
    </row>
    <row r="1623" spans="1:22" x14ac:dyDescent="0.25">
      <c r="A1623" s="1">
        <v>45793</v>
      </c>
      <c r="B1623" s="1" t="str">
        <f>TEXT(Table1[[#This Row],[Date]],"mm")</f>
        <v>05</v>
      </c>
      <c r="C1623" t="s">
        <v>21</v>
      </c>
      <c r="D1623" t="s">
        <v>20</v>
      </c>
      <c r="E1623">
        <v>37.200000000000003</v>
      </c>
      <c r="F1623">
        <v>7.39</v>
      </c>
      <c r="G1623">
        <v>0.61</v>
      </c>
      <c r="H1623">
        <v>35.24</v>
      </c>
      <c r="I1623">
        <v>33.659999999999997</v>
      </c>
      <c r="J1623">
        <v>1.58</v>
      </c>
      <c r="K1623">
        <v>95.52</v>
      </c>
      <c r="L1623">
        <v>92.38</v>
      </c>
      <c r="M1623">
        <v>96.58</v>
      </c>
      <c r="N1623">
        <v>85.22</v>
      </c>
      <c r="O1623">
        <v>49.2</v>
      </c>
      <c r="P1623">
        <v>4176.87</v>
      </c>
      <c r="Q1623" s="42">
        <f>Table1[[#This Row],[Steam_Consumed_t]]/Table1[[#This Row],[Production_t]]</f>
        <v>1.3961407491486946</v>
      </c>
      <c r="R1623" s="37">
        <f>Table1[[#This Row],[Power_Consumed_kWh]]/Table1[[#This Row],[Production_t]]</f>
        <v>118.52639046538025</v>
      </c>
      <c r="S1623" t="str">
        <f>IF(Table1[[#This Row],[Quality_pct]]&lt;96,"Below Spec","Ok")</f>
        <v>Below Spec</v>
      </c>
      <c r="T1623" t="str">
        <f>IF(Table1[Steam_Consumed_t]&gt;$O$4383,"ABNORMAL","NORMAL")</f>
        <v>NORMAL</v>
      </c>
      <c r="U1623" t="str">
        <f>IF(Table1[Power_Consumed_kWh]&gt;$P$4383,"ABNORMAL","NORMAL")</f>
        <v>NORMAL</v>
      </c>
      <c r="V1623">
        <f>(Table1[[#This Row],[Target_Production_t]]/8)*Table1[[#This Row],[Downtime_hr]]</f>
        <v>2.8365</v>
      </c>
    </row>
    <row r="1624" spans="1:22" x14ac:dyDescent="0.25">
      <c r="A1624" s="1">
        <v>45793</v>
      </c>
      <c r="B1624" s="1" t="str">
        <f>TEXT(Table1[[#This Row],[Date]],"mm")</f>
        <v>05</v>
      </c>
      <c r="C1624" t="s">
        <v>23</v>
      </c>
      <c r="D1624" t="s">
        <v>20</v>
      </c>
      <c r="E1624">
        <v>43.08</v>
      </c>
      <c r="F1624">
        <v>7.41</v>
      </c>
      <c r="G1624">
        <v>0.59</v>
      </c>
      <c r="H1624">
        <v>38.619999999999997</v>
      </c>
      <c r="I1624">
        <v>38.6</v>
      </c>
      <c r="J1624">
        <v>0.02</v>
      </c>
      <c r="K1624">
        <v>99.94</v>
      </c>
      <c r="L1624">
        <v>92.62</v>
      </c>
      <c r="M1624">
        <v>92.61</v>
      </c>
      <c r="N1624">
        <v>85.72</v>
      </c>
      <c r="O1624">
        <v>4.38</v>
      </c>
      <c r="P1624">
        <v>1446.56</v>
      </c>
      <c r="Q1624" s="42">
        <f>Table1[[#This Row],[Steam_Consumed_t]]/Table1[[#This Row],[Production_t]]</f>
        <v>0.1134127395132056</v>
      </c>
      <c r="R1624" s="37">
        <f>Table1[[#This Row],[Power_Consumed_kWh]]/Table1[[#This Row],[Production_t]]</f>
        <v>37.456240290005177</v>
      </c>
      <c r="S1624" t="str">
        <f>IF(Table1[[#This Row],[Quality_pct]]&lt;96,"Below Spec","Ok")</f>
        <v>Ok</v>
      </c>
      <c r="T1624" t="str">
        <f>IF(Table1[Steam_Consumed_t]&gt;$O$4383,"ABNORMAL","NORMAL")</f>
        <v>NORMAL</v>
      </c>
      <c r="U1624" t="str">
        <f>IF(Table1[Power_Consumed_kWh]&gt;$P$4383,"ABNORMAL","NORMAL")</f>
        <v>NORMAL</v>
      </c>
      <c r="V1624">
        <f>(Table1[[#This Row],[Target_Production_t]]/8)*Table1[[#This Row],[Downtime_hr]]</f>
        <v>3.1771499999999997</v>
      </c>
    </row>
    <row r="1625" spans="1:22" x14ac:dyDescent="0.25">
      <c r="A1625" s="1">
        <v>45793</v>
      </c>
      <c r="B1625" s="1" t="str">
        <f>TEXT(Table1[[#This Row],[Date]],"mm")</f>
        <v>05</v>
      </c>
      <c r="C1625" t="s">
        <v>23</v>
      </c>
      <c r="D1625" t="s">
        <v>18</v>
      </c>
      <c r="E1625">
        <v>45.11</v>
      </c>
      <c r="F1625">
        <v>7.43</v>
      </c>
      <c r="G1625">
        <v>0.56999999999999995</v>
      </c>
      <c r="H1625">
        <v>40.42</v>
      </c>
      <c r="I1625">
        <v>40.14</v>
      </c>
      <c r="J1625">
        <v>0.28000000000000003</v>
      </c>
      <c r="K1625">
        <v>99.3</v>
      </c>
      <c r="L1625">
        <v>92.88</v>
      </c>
      <c r="M1625">
        <v>93.04</v>
      </c>
      <c r="N1625">
        <v>85.81</v>
      </c>
      <c r="O1625">
        <v>4.13</v>
      </c>
      <c r="P1625">
        <v>1624.92</v>
      </c>
      <c r="Q1625" s="42">
        <f>Table1[[#This Row],[Steam_Consumed_t]]/Table1[[#This Row],[Production_t]]</f>
        <v>0.10217714002968827</v>
      </c>
      <c r="R1625" s="37">
        <f>Table1[[#This Row],[Power_Consumed_kWh]]/Table1[[#This Row],[Production_t]]</f>
        <v>40.200890648193962</v>
      </c>
      <c r="S1625" t="str">
        <f>IF(Table1[[#This Row],[Quality_pct]]&lt;96,"Below Spec","Ok")</f>
        <v>Ok</v>
      </c>
      <c r="T1625" t="str">
        <f>IF(Table1[Steam_Consumed_t]&gt;$O$4383,"ABNORMAL","NORMAL")</f>
        <v>NORMAL</v>
      </c>
      <c r="U1625" t="str">
        <f>IF(Table1[Power_Consumed_kWh]&gt;$P$4383,"ABNORMAL","NORMAL")</f>
        <v>NORMAL</v>
      </c>
      <c r="V1625">
        <f>(Table1[[#This Row],[Target_Production_t]]/8)*Table1[[#This Row],[Downtime_hr]]</f>
        <v>3.2140874999999998</v>
      </c>
    </row>
    <row r="1626" spans="1:22" x14ac:dyDescent="0.25">
      <c r="A1626" s="1">
        <v>45793</v>
      </c>
      <c r="B1626" s="1" t="str">
        <f>TEXT(Table1[[#This Row],[Date]],"mm")</f>
        <v>05</v>
      </c>
      <c r="C1626" t="s">
        <v>17</v>
      </c>
      <c r="D1626" t="s">
        <v>18</v>
      </c>
      <c r="E1626">
        <v>43.05</v>
      </c>
      <c r="F1626">
        <v>7.46</v>
      </c>
      <c r="G1626">
        <v>0.54</v>
      </c>
      <c r="H1626">
        <v>37.08</v>
      </c>
      <c r="I1626">
        <v>36.32</v>
      </c>
      <c r="J1626">
        <v>0.76</v>
      </c>
      <c r="K1626">
        <v>97.96</v>
      </c>
      <c r="L1626">
        <v>93.25</v>
      </c>
      <c r="M1626">
        <v>92.34</v>
      </c>
      <c r="N1626">
        <v>84.35</v>
      </c>
      <c r="O1626">
        <v>31.87</v>
      </c>
      <c r="P1626">
        <v>3017.96</v>
      </c>
      <c r="Q1626" s="42">
        <f>Table1[[#This Row],[Steam_Consumed_t]]/Table1[[#This Row],[Production_t]]</f>
        <v>0.85949298813376485</v>
      </c>
      <c r="R1626" s="37">
        <f>Table1[[#This Row],[Power_Consumed_kWh]]/Table1[[#This Row],[Production_t]]</f>
        <v>81.390507011866234</v>
      </c>
      <c r="S1626" t="str">
        <f>IF(Table1[[#This Row],[Quality_pct]]&lt;96,"Below Spec","Ok")</f>
        <v>Ok</v>
      </c>
      <c r="T1626" t="str">
        <f>IF(Table1[Steam_Consumed_t]&gt;$O$4383,"ABNORMAL","NORMAL")</f>
        <v>NORMAL</v>
      </c>
      <c r="U1626" t="str">
        <f>IF(Table1[Power_Consumed_kWh]&gt;$P$4383,"ABNORMAL","NORMAL")</f>
        <v>NORMAL</v>
      </c>
      <c r="V1626">
        <f>(Table1[[#This Row],[Target_Production_t]]/8)*Table1[[#This Row],[Downtime_hr]]</f>
        <v>2.905875</v>
      </c>
    </row>
    <row r="1627" spans="1:22" x14ac:dyDescent="0.25">
      <c r="A1627" s="1">
        <v>45793</v>
      </c>
      <c r="B1627" s="1" t="str">
        <f>TEXT(Table1[[#This Row],[Date]],"mm")</f>
        <v>05</v>
      </c>
      <c r="C1627" t="s">
        <v>22</v>
      </c>
      <c r="D1627" t="s">
        <v>20</v>
      </c>
      <c r="E1627">
        <v>35.24</v>
      </c>
      <c r="F1627">
        <v>7.46</v>
      </c>
      <c r="G1627">
        <v>0.54</v>
      </c>
      <c r="H1627">
        <v>31.12</v>
      </c>
      <c r="I1627">
        <v>30.25</v>
      </c>
      <c r="J1627">
        <v>0.87</v>
      </c>
      <c r="K1627">
        <v>97.22</v>
      </c>
      <c r="L1627">
        <v>93.25</v>
      </c>
      <c r="M1627">
        <v>95.26</v>
      </c>
      <c r="N1627">
        <v>86.36</v>
      </c>
      <c r="O1627">
        <v>33.770000000000003</v>
      </c>
      <c r="P1627">
        <v>3110.68</v>
      </c>
      <c r="Q1627" s="42">
        <f>Table1[[#This Row],[Steam_Consumed_t]]/Table1[[#This Row],[Production_t]]</f>
        <v>1.0851542416452442</v>
      </c>
      <c r="R1627" s="37">
        <f>Table1[[#This Row],[Power_Consumed_kWh]]/Table1[[#This Row],[Production_t]]</f>
        <v>99.957583547557832</v>
      </c>
      <c r="S1627" t="str">
        <f>IF(Table1[[#This Row],[Quality_pct]]&lt;96,"Below Spec","Ok")</f>
        <v>Ok</v>
      </c>
      <c r="T1627" t="str">
        <f>IF(Table1[Steam_Consumed_t]&gt;$O$4383,"ABNORMAL","NORMAL")</f>
        <v>NORMAL</v>
      </c>
      <c r="U1627" t="str">
        <f>IF(Table1[Power_Consumed_kWh]&gt;$P$4383,"ABNORMAL","NORMAL")</f>
        <v>NORMAL</v>
      </c>
      <c r="V1627">
        <f>(Table1[[#This Row],[Target_Production_t]]/8)*Table1[[#This Row],[Downtime_hr]]</f>
        <v>2.3787000000000003</v>
      </c>
    </row>
    <row r="1628" spans="1:22" x14ac:dyDescent="0.25">
      <c r="A1628" s="1">
        <v>45793</v>
      </c>
      <c r="B1628" s="1" t="str">
        <f>TEXT(Table1[[#This Row],[Date]],"mm")</f>
        <v>05</v>
      </c>
      <c r="C1628" t="s">
        <v>17</v>
      </c>
      <c r="D1628" t="s">
        <v>20</v>
      </c>
      <c r="E1628">
        <v>41.12</v>
      </c>
      <c r="F1628">
        <v>7.47</v>
      </c>
      <c r="G1628">
        <v>0.53</v>
      </c>
      <c r="H1628">
        <v>35.4</v>
      </c>
      <c r="I1628">
        <v>34.590000000000003</v>
      </c>
      <c r="J1628">
        <v>0.8</v>
      </c>
      <c r="K1628">
        <v>97.73</v>
      </c>
      <c r="L1628">
        <v>93.38</v>
      </c>
      <c r="M1628">
        <v>92.92</v>
      </c>
      <c r="N1628">
        <v>84.79</v>
      </c>
      <c r="O1628">
        <v>29.56</v>
      </c>
      <c r="P1628">
        <v>2761.79</v>
      </c>
      <c r="Q1628" s="42">
        <f>Table1[[#This Row],[Steam_Consumed_t]]/Table1[[#This Row],[Production_t]]</f>
        <v>0.83502824858757063</v>
      </c>
      <c r="R1628" s="37">
        <f>Table1[[#This Row],[Power_Consumed_kWh]]/Table1[[#This Row],[Production_t]]</f>
        <v>78.016666666666666</v>
      </c>
      <c r="S1628" t="str">
        <f>IF(Table1[[#This Row],[Quality_pct]]&lt;96,"Below Spec","Ok")</f>
        <v>Ok</v>
      </c>
      <c r="T1628" t="str">
        <f>IF(Table1[Steam_Consumed_t]&gt;$O$4383,"ABNORMAL","NORMAL")</f>
        <v>NORMAL</v>
      </c>
      <c r="U1628" t="str">
        <f>IF(Table1[Power_Consumed_kWh]&gt;$P$4383,"ABNORMAL","NORMAL")</f>
        <v>NORMAL</v>
      </c>
      <c r="V1628">
        <f>(Table1[[#This Row],[Target_Production_t]]/8)*Table1[[#This Row],[Downtime_hr]]</f>
        <v>2.7242000000000002</v>
      </c>
    </row>
    <row r="1629" spans="1:22" x14ac:dyDescent="0.25">
      <c r="A1629" s="1">
        <v>45793</v>
      </c>
      <c r="B1629" s="1" t="str">
        <f>TEXT(Table1[[#This Row],[Date]],"mm")</f>
        <v>05</v>
      </c>
      <c r="C1629" t="s">
        <v>22</v>
      </c>
      <c r="D1629" t="s">
        <v>19</v>
      </c>
      <c r="E1629">
        <v>36.35</v>
      </c>
      <c r="F1629">
        <v>7.52</v>
      </c>
      <c r="G1629">
        <v>0.48</v>
      </c>
      <c r="H1629">
        <v>32.590000000000003</v>
      </c>
      <c r="I1629">
        <v>31.84</v>
      </c>
      <c r="J1629">
        <v>0.76</v>
      </c>
      <c r="K1629">
        <v>97.68</v>
      </c>
      <c r="L1629">
        <v>94</v>
      </c>
      <c r="M1629">
        <v>98.04</v>
      </c>
      <c r="N1629">
        <v>90.02</v>
      </c>
      <c r="O1629">
        <v>37.74</v>
      </c>
      <c r="P1629">
        <v>3056.1</v>
      </c>
      <c r="Q1629" s="42">
        <f>Table1[[#This Row],[Steam_Consumed_t]]/Table1[[#This Row],[Production_t]]</f>
        <v>1.1580239337220006</v>
      </c>
      <c r="R1629" s="37">
        <f>Table1[[#This Row],[Power_Consumed_kWh]]/Table1[[#This Row],[Production_t]]</f>
        <v>93.774163853942909</v>
      </c>
      <c r="S1629" t="str">
        <f>IF(Table1[[#This Row],[Quality_pct]]&lt;96,"Below Spec","Ok")</f>
        <v>Ok</v>
      </c>
      <c r="T1629" t="str">
        <f>IF(Table1[Steam_Consumed_t]&gt;$O$4383,"ABNORMAL","NORMAL")</f>
        <v>NORMAL</v>
      </c>
      <c r="U1629" t="str">
        <f>IF(Table1[Power_Consumed_kWh]&gt;$P$4383,"ABNORMAL","NORMAL")</f>
        <v>NORMAL</v>
      </c>
      <c r="V1629">
        <f>(Table1[[#This Row],[Target_Production_t]]/8)*Table1[[#This Row],[Downtime_hr]]</f>
        <v>2.181</v>
      </c>
    </row>
    <row r="1630" spans="1:22" x14ac:dyDescent="0.25">
      <c r="A1630" s="1">
        <v>45793</v>
      </c>
      <c r="B1630" s="1" t="str">
        <f>TEXT(Table1[[#This Row],[Date]],"mm")</f>
        <v>05</v>
      </c>
      <c r="C1630" t="s">
        <v>21</v>
      </c>
      <c r="D1630" t="s">
        <v>19</v>
      </c>
      <c r="E1630">
        <v>38.369999999999997</v>
      </c>
      <c r="F1630">
        <v>7.55</v>
      </c>
      <c r="G1630">
        <v>0.45</v>
      </c>
      <c r="H1630">
        <v>35.049999999999997</v>
      </c>
      <c r="I1630">
        <v>34.39</v>
      </c>
      <c r="J1630">
        <v>0.66</v>
      </c>
      <c r="K1630">
        <v>98.11</v>
      </c>
      <c r="L1630">
        <v>94.38</v>
      </c>
      <c r="M1630">
        <v>95.87</v>
      </c>
      <c r="N1630">
        <v>88.77</v>
      </c>
      <c r="O1630">
        <v>51.67</v>
      </c>
      <c r="P1630">
        <v>4076.39</v>
      </c>
      <c r="Q1630" s="42">
        <f>Table1[[#This Row],[Steam_Consumed_t]]/Table1[[#This Row],[Production_t]]</f>
        <v>1.4741797432239658</v>
      </c>
      <c r="R1630" s="37">
        <f>Table1[[#This Row],[Power_Consumed_kWh]]/Table1[[#This Row],[Production_t]]</f>
        <v>116.30213980028532</v>
      </c>
      <c r="S1630" t="str">
        <f>IF(Table1[[#This Row],[Quality_pct]]&lt;96,"Below Spec","Ok")</f>
        <v>Ok</v>
      </c>
      <c r="T1630" t="str">
        <f>IF(Table1[Steam_Consumed_t]&gt;$O$4383,"ABNORMAL","NORMAL")</f>
        <v>ABNORMAL</v>
      </c>
      <c r="U1630" t="str">
        <f>IF(Table1[Power_Consumed_kWh]&gt;$P$4383,"ABNORMAL","NORMAL")</f>
        <v>NORMAL</v>
      </c>
      <c r="V1630">
        <f>(Table1[[#This Row],[Target_Production_t]]/8)*Table1[[#This Row],[Downtime_hr]]</f>
        <v>2.1583125000000001</v>
      </c>
    </row>
    <row r="1631" spans="1:22" x14ac:dyDescent="0.25">
      <c r="A1631" s="1">
        <v>45793</v>
      </c>
      <c r="B1631" s="1" t="str">
        <f>TEXT(Table1[[#This Row],[Date]],"mm")</f>
        <v>05</v>
      </c>
      <c r="C1631" t="s">
        <v>23</v>
      </c>
      <c r="D1631" t="s">
        <v>19</v>
      </c>
      <c r="E1631">
        <v>44.43</v>
      </c>
      <c r="F1631">
        <v>7.59</v>
      </c>
      <c r="G1631">
        <v>0.41</v>
      </c>
      <c r="H1631">
        <v>41.06</v>
      </c>
      <c r="I1631">
        <v>39.85</v>
      </c>
      <c r="J1631">
        <v>1.21</v>
      </c>
      <c r="K1631">
        <v>97.06</v>
      </c>
      <c r="L1631">
        <v>94.88</v>
      </c>
      <c r="M1631">
        <v>94.89</v>
      </c>
      <c r="N1631">
        <v>87.38</v>
      </c>
      <c r="O1631">
        <v>4.62</v>
      </c>
      <c r="P1631">
        <v>1801.84</v>
      </c>
      <c r="Q1631" s="42">
        <f>Table1[[#This Row],[Steam_Consumed_t]]/Table1[[#This Row],[Production_t]]</f>
        <v>0.11251826595226497</v>
      </c>
      <c r="R1631" s="37">
        <f>Table1[[#This Row],[Power_Consumed_kWh]]/Table1[[#This Row],[Production_t]]</f>
        <v>43.883097905504137</v>
      </c>
      <c r="S1631" t="str">
        <f>IF(Table1[[#This Row],[Quality_pct]]&lt;96,"Below Spec","Ok")</f>
        <v>Ok</v>
      </c>
      <c r="T1631" t="str">
        <f>IF(Table1[Steam_Consumed_t]&gt;$O$4383,"ABNORMAL","NORMAL")</f>
        <v>NORMAL</v>
      </c>
      <c r="U1631" t="str">
        <f>IF(Table1[Power_Consumed_kWh]&gt;$P$4383,"ABNORMAL","NORMAL")</f>
        <v>NORMAL</v>
      </c>
      <c r="V1631">
        <f>(Table1[[#This Row],[Target_Production_t]]/8)*Table1[[#This Row],[Downtime_hr]]</f>
        <v>2.2770375</v>
      </c>
    </row>
    <row r="1632" spans="1:22" x14ac:dyDescent="0.25">
      <c r="A1632" s="1">
        <v>45793</v>
      </c>
      <c r="B1632" s="1" t="str">
        <f>TEXT(Table1[[#This Row],[Date]],"mm")</f>
        <v>05</v>
      </c>
      <c r="C1632" t="s">
        <v>21</v>
      </c>
      <c r="D1632" t="s">
        <v>18</v>
      </c>
      <c r="E1632">
        <v>38.950000000000003</v>
      </c>
      <c r="F1632">
        <v>7.64</v>
      </c>
      <c r="G1632">
        <v>0.36</v>
      </c>
      <c r="H1632">
        <v>38.72</v>
      </c>
      <c r="I1632">
        <v>38.15</v>
      </c>
      <c r="J1632">
        <v>0.56999999999999995</v>
      </c>
      <c r="K1632">
        <v>98.54</v>
      </c>
      <c r="L1632">
        <v>95.5</v>
      </c>
      <c r="M1632">
        <v>95.07</v>
      </c>
      <c r="N1632">
        <v>89.47</v>
      </c>
      <c r="O1632">
        <v>56.44</v>
      </c>
      <c r="P1632">
        <v>4480.22</v>
      </c>
      <c r="Q1632" s="42">
        <f>Table1[[#This Row],[Steam_Consumed_t]]/Table1[[#This Row],[Production_t]]</f>
        <v>1.4576446280991735</v>
      </c>
      <c r="R1632" s="37">
        <f>Table1[[#This Row],[Power_Consumed_kWh]]/Table1[[#This Row],[Production_t]]</f>
        <v>115.7081611570248</v>
      </c>
      <c r="S1632" t="str">
        <f>IF(Table1[[#This Row],[Quality_pct]]&lt;96,"Below Spec","Ok")</f>
        <v>Ok</v>
      </c>
      <c r="T1632" t="str">
        <f>IF(Table1[Steam_Consumed_t]&gt;$O$4383,"ABNORMAL","NORMAL")</f>
        <v>ABNORMAL</v>
      </c>
      <c r="U1632" t="str">
        <f>IF(Table1[Power_Consumed_kWh]&gt;$P$4383,"ABNORMAL","NORMAL")</f>
        <v>ABNORMAL</v>
      </c>
      <c r="V1632">
        <f>(Table1[[#This Row],[Target_Production_t]]/8)*Table1[[#This Row],[Downtime_hr]]</f>
        <v>1.75275</v>
      </c>
    </row>
    <row r="1633" spans="1:22" x14ac:dyDescent="0.25">
      <c r="A1633" s="1">
        <v>45793</v>
      </c>
      <c r="B1633" s="1" t="str">
        <f>TEXT(Table1[[#This Row],[Date]],"mm")</f>
        <v>05</v>
      </c>
      <c r="C1633" t="s">
        <v>22</v>
      </c>
      <c r="D1633" t="s">
        <v>18</v>
      </c>
      <c r="E1633">
        <v>36.9</v>
      </c>
      <c r="F1633">
        <v>7.68</v>
      </c>
      <c r="G1633">
        <v>0.32</v>
      </c>
      <c r="H1633">
        <v>36.56</v>
      </c>
      <c r="I1633">
        <v>35.82</v>
      </c>
      <c r="J1633">
        <v>0.74</v>
      </c>
      <c r="K1633">
        <v>97.98</v>
      </c>
      <c r="L1633">
        <v>96</v>
      </c>
      <c r="M1633">
        <v>94.5</v>
      </c>
      <c r="N1633">
        <v>88.89</v>
      </c>
      <c r="O1633">
        <v>39.700000000000003</v>
      </c>
      <c r="P1633">
        <v>3470.06</v>
      </c>
      <c r="Q1633" s="42">
        <f>Table1[[#This Row],[Steam_Consumed_t]]/Table1[[#This Row],[Production_t]]</f>
        <v>1.0858862144420132</v>
      </c>
      <c r="R1633" s="37">
        <f>Table1[[#This Row],[Power_Consumed_kWh]]/Table1[[#This Row],[Production_t]]</f>
        <v>94.914113785557973</v>
      </c>
      <c r="S1633" t="str">
        <f>IF(Table1[[#This Row],[Quality_pct]]&lt;96,"Below Spec","Ok")</f>
        <v>Ok</v>
      </c>
      <c r="T1633" t="str">
        <f>IF(Table1[Steam_Consumed_t]&gt;$O$4383,"ABNORMAL","NORMAL")</f>
        <v>NORMAL</v>
      </c>
      <c r="U1633" t="str">
        <f>IF(Table1[Power_Consumed_kWh]&gt;$P$4383,"ABNORMAL","NORMAL")</f>
        <v>NORMAL</v>
      </c>
      <c r="V1633">
        <f>(Table1[[#This Row],[Target_Production_t]]/8)*Table1[[#This Row],[Downtime_hr]]</f>
        <v>1.476</v>
      </c>
    </row>
    <row r="1634" spans="1:22" x14ac:dyDescent="0.25">
      <c r="A1634" s="1">
        <v>45794</v>
      </c>
      <c r="B1634" s="1" t="str">
        <f>TEXT(Table1[[#This Row],[Date]],"mm")</f>
        <v>05</v>
      </c>
      <c r="C1634" t="s">
        <v>22</v>
      </c>
      <c r="D1634" t="s">
        <v>19</v>
      </c>
      <c r="E1634">
        <v>36.479999999999997</v>
      </c>
      <c r="F1634">
        <v>7.04</v>
      </c>
      <c r="G1634">
        <v>0.96</v>
      </c>
      <c r="H1634">
        <v>28.99</v>
      </c>
      <c r="I1634">
        <v>28.17</v>
      </c>
      <c r="J1634">
        <v>0.82</v>
      </c>
      <c r="K1634">
        <v>97.17</v>
      </c>
      <c r="L1634">
        <v>88</v>
      </c>
      <c r="M1634">
        <v>92.85</v>
      </c>
      <c r="N1634">
        <v>79.400000000000006</v>
      </c>
      <c r="O1634">
        <v>31.61</v>
      </c>
      <c r="P1634">
        <v>2915.02</v>
      </c>
      <c r="Q1634" s="42">
        <f>Table1[[#This Row],[Steam_Consumed_t]]/Table1[[#This Row],[Production_t]]</f>
        <v>1.0903759917212832</v>
      </c>
      <c r="R1634" s="37">
        <f>Table1[[#This Row],[Power_Consumed_kWh]]/Table1[[#This Row],[Production_t]]</f>
        <v>100.55260434632632</v>
      </c>
      <c r="S1634" t="str">
        <f>IF(Table1[[#This Row],[Quality_pct]]&lt;96,"Below Spec","Ok")</f>
        <v>Ok</v>
      </c>
      <c r="T1634" t="str">
        <f>IF(Table1[Steam_Consumed_t]&gt;$O$4383,"ABNORMAL","NORMAL")</f>
        <v>NORMAL</v>
      </c>
      <c r="U1634" t="str">
        <f>IF(Table1[Power_Consumed_kWh]&gt;$P$4383,"ABNORMAL","NORMAL")</f>
        <v>NORMAL</v>
      </c>
      <c r="V1634">
        <f>(Table1[[#This Row],[Target_Production_t]]/8)*Table1[[#This Row],[Downtime_hr]]</f>
        <v>4.3775999999999993</v>
      </c>
    </row>
    <row r="1635" spans="1:22" x14ac:dyDescent="0.25">
      <c r="A1635" s="1">
        <v>45794</v>
      </c>
      <c r="B1635" s="1" t="str">
        <f>TEXT(Table1[[#This Row],[Date]],"mm")</f>
        <v>05</v>
      </c>
      <c r="C1635" t="s">
        <v>21</v>
      </c>
      <c r="D1635" t="s">
        <v>19</v>
      </c>
      <c r="E1635">
        <v>38.51</v>
      </c>
      <c r="F1635">
        <v>7.16</v>
      </c>
      <c r="G1635">
        <v>0.84</v>
      </c>
      <c r="H1635">
        <v>33.36</v>
      </c>
      <c r="I1635">
        <v>33.020000000000003</v>
      </c>
      <c r="J1635">
        <v>0.33</v>
      </c>
      <c r="K1635">
        <v>99</v>
      </c>
      <c r="L1635">
        <v>89.5</v>
      </c>
      <c r="M1635">
        <v>99.46</v>
      </c>
      <c r="N1635">
        <v>88.13</v>
      </c>
      <c r="O1635">
        <v>49.85</v>
      </c>
      <c r="P1635">
        <v>3985.23</v>
      </c>
      <c r="Q1635" s="42">
        <f>Table1[[#This Row],[Steam_Consumed_t]]/Table1[[#This Row],[Production_t]]</f>
        <v>1.4943045563549162</v>
      </c>
      <c r="R1635" s="37">
        <f>Table1[[#This Row],[Power_Consumed_kWh]]/Table1[[#This Row],[Production_t]]</f>
        <v>119.46133093525179</v>
      </c>
      <c r="S1635" t="str">
        <f>IF(Table1[[#This Row],[Quality_pct]]&lt;96,"Below Spec","Ok")</f>
        <v>Ok</v>
      </c>
      <c r="T1635" t="str">
        <f>IF(Table1[Steam_Consumed_t]&gt;$O$4383,"ABNORMAL","NORMAL")</f>
        <v>NORMAL</v>
      </c>
      <c r="U1635" t="str">
        <f>IF(Table1[Power_Consumed_kWh]&gt;$P$4383,"ABNORMAL","NORMAL")</f>
        <v>NORMAL</v>
      </c>
      <c r="V1635">
        <f>(Table1[[#This Row],[Target_Production_t]]/8)*Table1[[#This Row],[Downtime_hr]]</f>
        <v>4.0435499999999998</v>
      </c>
    </row>
    <row r="1636" spans="1:22" x14ac:dyDescent="0.25">
      <c r="A1636" s="1">
        <v>45794</v>
      </c>
      <c r="B1636" s="1" t="str">
        <f>TEXT(Table1[[#This Row],[Date]],"mm")</f>
        <v>05</v>
      </c>
      <c r="C1636" t="s">
        <v>17</v>
      </c>
      <c r="D1636" t="s">
        <v>20</v>
      </c>
      <c r="E1636">
        <v>41.27</v>
      </c>
      <c r="F1636">
        <v>7.35</v>
      </c>
      <c r="G1636">
        <v>0.65</v>
      </c>
      <c r="H1636">
        <v>37.049999999999997</v>
      </c>
      <c r="I1636">
        <v>36.81</v>
      </c>
      <c r="J1636">
        <v>0.24</v>
      </c>
      <c r="K1636">
        <v>99.35</v>
      </c>
      <c r="L1636">
        <v>91.88</v>
      </c>
      <c r="M1636">
        <v>93.49</v>
      </c>
      <c r="N1636">
        <v>85.33</v>
      </c>
      <c r="O1636">
        <v>30.97</v>
      </c>
      <c r="P1636">
        <v>2954.25</v>
      </c>
      <c r="Q1636" s="42">
        <f>Table1[[#This Row],[Steam_Consumed_t]]/Table1[[#This Row],[Production_t]]</f>
        <v>0.83589743589743593</v>
      </c>
      <c r="R1636" s="37">
        <f>Table1[[#This Row],[Power_Consumed_kWh]]/Table1[[#This Row],[Production_t]]</f>
        <v>79.736842105263165</v>
      </c>
      <c r="S1636" t="str">
        <f>IF(Table1[[#This Row],[Quality_pct]]&lt;96,"Below Spec","Ok")</f>
        <v>Ok</v>
      </c>
      <c r="T1636" t="str">
        <f>IF(Table1[Steam_Consumed_t]&gt;$O$4383,"ABNORMAL","NORMAL")</f>
        <v>NORMAL</v>
      </c>
      <c r="U1636" t="str">
        <f>IF(Table1[Power_Consumed_kWh]&gt;$P$4383,"ABNORMAL","NORMAL")</f>
        <v>NORMAL</v>
      </c>
      <c r="V1636">
        <f>(Table1[[#This Row],[Target_Production_t]]/8)*Table1[[#This Row],[Downtime_hr]]</f>
        <v>3.3531875000000002</v>
      </c>
    </row>
    <row r="1637" spans="1:22" x14ac:dyDescent="0.25">
      <c r="A1637" s="1">
        <v>45794</v>
      </c>
      <c r="B1637" s="1" t="str">
        <f>TEXT(Table1[[#This Row],[Date]],"mm")</f>
        <v>05</v>
      </c>
      <c r="C1637" t="s">
        <v>22</v>
      </c>
      <c r="D1637" t="s">
        <v>20</v>
      </c>
      <c r="E1637">
        <v>35.369999999999997</v>
      </c>
      <c r="F1637">
        <v>7.44</v>
      </c>
      <c r="G1637">
        <v>0.56000000000000005</v>
      </c>
      <c r="H1637">
        <v>31.66</v>
      </c>
      <c r="I1637">
        <v>30.49</v>
      </c>
      <c r="J1637">
        <v>1.17</v>
      </c>
      <c r="K1637">
        <v>96.31</v>
      </c>
      <c r="L1637">
        <v>93</v>
      </c>
      <c r="M1637">
        <v>93.45</v>
      </c>
      <c r="N1637">
        <v>83.7</v>
      </c>
      <c r="O1637">
        <v>33.43</v>
      </c>
      <c r="P1637">
        <v>3027.15</v>
      </c>
      <c r="Q1637" s="42">
        <f>Table1[[#This Row],[Steam_Consumed_t]]/Table1[[#This Row],[Production_t]]</f>
        <v>1.0559065066329754</v>
      </c>
      <c r="R1637" s="37">
        <f>Table1[[#This Row],[Power_Consumed_kWh]]/Table1[[#This Row],[Production_t]]</f>
        <v>95.614339861023382</v>
      </c>
      <c r="S1637" t="str">
        <f>IF(Table1[[#This Row],[Quality_pct]]&lt;96,"Below Spec","Ok")</f>
        <v>Ok</v>
      </c>
      <c r="T1637" t="str">
        <f>IF(Table1[Steam_Consumed_t]&gt;$O$4383,"ABNORMAL","NORMAL")</f>
        <v>NORMAL</v>
      </c>
      <c r="U1637" t="str">
        <f>IF(Table1[Power_Consumed_kWh]&gt;$P$4383,"ABNORMAL","NORMAL")</f>
        <v>NORMAL</v>
      </c>
      <c r="V1637">
        <f>(Table1[[#This Row],[Target_Production_t]]/8)*Table1[[#This Row],[Downtime_hr]]</f>
        <v>2.4759000000000002</v>
      </c>
    </row>
    <row r="1638" spans="1:22" x14ac:dyDescent="0.25">
      <c r="A1638" s="1">
        <v>45794</v>
      </c>
      <c r="B1638" s="1" t="str">
        <f>TEXT(Table1[[#This Row],[Date]],"mm")</f>
        <v>05</v>
      </c>
      <c r="C1638" t="s">
        <v>23</v>
      </c>
      <c r="D1638" t="s">
        <v>20</v>
      </c>
      <c r="E1638">
        <v>43.23</v>
      </c>
      <c r="F1638">
        <v>7.44</v>
      </c>
      <c r="G1638">
        <v>0.56000000000000005</v>
      </c>
      <c r="H1638">
        <v>38.57</v>
      </c>
      <c r="I1638">
        <v>37.950000000000003</v>
      </c>
      <c r="J1638">
        <v>0.62</v>
      </c>
      <c r="K1638">
        <v>98.38</v>
      </c>
      <c r="L1638">
        <v>93</v>
      </c>
      <c r="M1638">
        <v>94.69</v>
      </c>
      <c r="N1638">
        <v>86.64</v>
      </c>
      <c r="O1638">
        <v>5.31</v>
      </c>
      <c r="P1638">
        <v>1485.68</v>
      </c>
      <c r="Q1638" s="42">
        <f>Table1[[#This Row],[Steam_Consumed_t]]/Table1[[#This Row],[Production_t]]</f>
        <v>0.1376717656209489</v>
      </c>
      <c r="R1638" s="37">
        <f>Table1[[#This Row],[Power_Consumed_kWh]]/Table1[[#This Row],[Production_t]]</f>
        <v>38.519056261343017</v>
      </c>
      <c r="S1638" t="str">
        <f>IF(Table1[[#This Row],[Quality_pct]]&lt;96,"Below Spec","Ok")</f>
        <v>Ok</v>
      </c>
      <c r="T1638" t="str">
        <f>IF(Table1[Steam_Consumed_t]&gt;$O$4383,"ABNORMAL","NORMAL")</f>
        <v>NORMAL</v>
      </c>
      <c r="U1638" t="str">
        <f>IF(Table1[Power_Consumed_kWh]&gt;$P$4383,"ABNORMAL","NORMAL")</f>
        <v>NORMAL</v>
      </c>
      <c r="V1638">
        <f>(Table1[[#This Row],[Target_Production_t]]/8)*Table1[[#This Row],[Downtime_hr]]</f>
        <v>3.0261</v>
      </c>
    </row>
    <row r="1639" spans="1:22" x14ac:dyDescent="0.25">
      <c r="A1639" s="1">
        <v>45794</v>
      </c>
      <c r="B1639" s="1" t="str">
        <f>TEXT(Table1[[#This Row],[Date]],"mm")</f>
        <v>05</v>
      </c>
      <c r="C1639" t="s">
        <v>21</v>
      </c>
      <c r="D1639" t="s">
        <v>20</v>
      </c>
      <c r="E1639">
        <v>37.340000000000003</v>
      </c>
      <c r="F1639">
        <v>7.61</v>
      </c>
      <c r="G1639">
        <v>0.39</v>
      </c>
      <c r="H1639">
        <v>35.04</v>
      </c>
      <c r="I1639">
        <v>34.68</v>
      </c>
      <c r="J1639">
        <v>0.36</v>
      </c>
      <c r="K1639">
        <v>98.97</v>
      </c>
      <c r="L1639">
        <v>95.12</v>
      </c>
      <c r="M1639">
        <v>97.14</v>
      </c>
      <c r="N1639">
        <v>91.45</v>
      </c>
      <c r="O1639">
        <v>49.61</v>
      </c>
      <c r="P1639">
        <v>4180.7700000000004</v>
      </c>
      <c r="Q1639" s="42">
        <f>Table1[[#This Row],[Steam_Consumed_t]]/Table1[[#This Row],[Production_t]]</f>
        <v>1.4158105022831051</v>
      </c>
      <c r="R1639" s="37">
        <f>Table1[[#This Row],[Power_Consumed_kWh]]/Table1[[#This Row],[Production_t]]</f>
        <v>119.31421232876714</v>
      </c>
      <c r="S1639" t="str">
        <f>IF(Table1[[#This Row],[Quality_pct]]&lt;96,"Below Spec","Ok")</f>
        <v>Ok</v>
      </c>
      <c r="T1639" t="str">
        <f>IF(Table1[Steam_Consumed_t]&gt;$O$4383,"ABNORMAL","NORMAL")</f>
        <v>NORMAL</v>
      </c>
      <c r="U1639" t="str">
        <f>IF(Table1[Power_Consumed_kWh]&gt;$P$4383,"ABNORMAL","NORMAL")</f>
        <v>NORMAL</v>
      </c>
      <c r="V1639">
        <f>(Table1[[#This Row],[Target_Production_t]]/8)*Table1[[#This Row],[Downtime_hr]]</f>
        <v>1.8203250000000002</v>
      </c>
    </row>
    <row r="1640" spans="1:22" x14ac:dyDescent="0.25">
      <c r="A1640" s="1">
        <v>45794</v>
      </c>
      <c r="B1640" s="1" t="str">
        <f>TEXT(Table1[[#This Row],[Date]],"mm")</f>
        <v>05</v>
      </c>
      <c r="C1640" t="s">
        <v>23</v>
      </c>
      <c r="D1640" t="s">
        <v>19</v>
      </c>
      <c r="E1640">
        <v>44.59</v>
      </c>
      <c r="F1640">
        <v>7.63</v>
      </c>
      <c r="G1640">
        <v>0.37</v>
      </c>
      <c r="H1640">
        <v>42.79</v>
      </c>
      <c r="I1640">
        <v>41.68</v>
      </c>
      <c r="J1640">
        <v>1.1000000000000001</v>
      </c>
      <c r="K1640">
        <v>97.42</v>
      </c>
      <c r="L1640">
        <v>95.38</v>
      </c>
      <c r="M1640">
        <v>99.42</v>
      </c>
      <c r="N1640">
        <v>92.38</v>
      </c>
      <c r="O1640">
        <v>4.03</v>
      </c>
      <c r="P1640">
        <v>1806.06</v>
      </c>
      <c r="Q1640" s="42">
        <f>Table1[[#This Row],[Steam_Consumed_t]]/Table1[[#This Row],[Production_t]]</f>
        <v>9.4180883383968225E-2</v>
      </c>
      <c r="R1640" s="37">
        <f>Table1[[#This Row],[Power_Consumed_kWh]]/Table1[[#This Row],[Production_t]]</f>
        <v>42.207525122692218</v>
      </c>
      <c r="S1640" t="str">
        <f>IF(Table1[[#This Row],[Quality_pct]]&lt;96,"Below Spec","Ok")</f>
        <v>Ok</v>
      </c>
      <c r="T1640" t="str">
        <f>IF(Table1[Steam_Consumed_t]&gt;$O$4383,"ABNORMAL","NORMAL")</f>
        <v>NORMAL</v>
      </c>
      <c r="U1640" t="str">
        <f>IF(Table1[Power_Consumed_kWh]&gt;$P$4383,"ABNORMAL","NORMAL")</f>
        <v>NORMAL</v>
      </c>
      <c r="V1640">
        <f>(Table1[[#This Row],[Target_Production_t]]/8)*Table1[[#This Row],[Downtime_hr]]</f>
        <v>2.0622875000000001</v>
      </c>
    </row>
    <row r="1641" spans="1:22" x14ac:dyDescent="0.25">
      <c r="A1641" s="1">
        <v>45794</v>
      </c>
      <c r="B1641" s="1" t="str">
        <f>TEXT(Table1[[#This Row],[Date]],"mm")</f>
        <v>05</v>
      </c>
      <c r="C1641" t="s">
        <v>21</v>
      </c>
      <c r="D1641" t="s">
        <v>18</v>
      </c>
      <c r="E1641">
        <v>39.1</v>
      </c>
      <c r="F1641">
        <v>7.66</v>
      </c>
      <c r="G1641">
        <v>0.34</v>
      </c>
      <c r="H1641">
        <v>39.31</v>
      </c>
      <c r="I1641">
        <v>38.15</v>
      </c>
      <c r="J1641">
        <v>1.1599999999999999</v>
      </c>
      <c r="K1641">
        <v>97.05</v>
      </c>
      <c r="L1641">
        <v>95.75</v>
      </c>
      <c r="M1641">
        <v>91.91</v>
      </c>
      <c r="N1641">
        <v>85.41</v>
      </c>
      <c r="O1641">
        <v>54.47</v>
      </c>
      <c r="P1641">
        <v>4380.78</v>
      </c>
      <c r="Q1641" s="42">
        <f>Table1[[#This Row],[Steam_Consumed_t]]/Table1[[#This Row],[Production_t]]</f>
        <v>1.3856525057237343</v>
      </c>
      <c r="R1641" s="37">
        <f>Table1[[#This Row],[Power_Consumed_kWh]]/Table1[[#This Row],[Production_t]]</f>
        <v>111.4418722971254</v>
      </c>
      <c r="S1641" t="str">
        <f>IF(Table1[[#This Row],[Quality_pct]]&lt;96,"Below Spec","Ok")</f>
        <v>Ok</v>
      </c>
      <c r="T1641" t="str">
        <f>IF(Table1[Steam_Consumed_t]&gt;$O$4383,"ABNORMAL","NORMAL")</f>
        <v>ABNORMAL</v>
      </c>
      <c r="U1641" t="str">
        <f>IF(Table1[Power_Consumed_kWh]&gt;$P$4383,"ABNORMAL","NORMAL")</f>
        <v>ABNORMAL</v>
      </c>
      <c r="V1641">
        <f>(Table1[[#This Row],[Target_Production_t]]/8)*Table1[[#This Row],[Downtime_hr]]</f>
        <v>1.6617500000000003</v>
      </c>
    </row>
    <row r="1642" spans="1:22" x14ac:dyDescent="0.25">
      <c r="A1642" s="1">
        <v>45794</v>
      </c>
      <c r="B1642" s="1" t="str">
        <f>TEXT(Table1[[#This Row],[Date]],"mm")</f>
        <v>05</v>
      </c>
      <c r="C1642" t="s">
        <v>17</v>
      </c>
      <c r="D1642" t="s">
        <v>18</v>
      </c>
      <c r="E1642">
        <v>43.21</v>
      </c>
      <c r="F1642">
        <v>7.8</v>
      </c>
      <c r="G1642">
        <v>0.2</v>
      </c>
      <c r="H1642">
        <v>42.36</v>
      </c>
      <c r="I1642">
        <v>41.32</v>
      </c>
      <c r="J1642">
        <v>1.04</v>
      </c>
      <c r="K1642">
        <v>97.55</v>
      </c>
      <c r="L1642">
        <v>97.5</v>
      </c>
      <c r="M1642">
        <v>96.52</v>
      </c>
      <c r="N1642">
        <v>91.81</v>
      </c>
      <c r="O1642">
        <v>36.520000000000003</v>
      </c>
      <c r="P1642">
        <v>3422.52</v>
      </c>
      <c r="Q1642" s="42">
        <f>Table1[[#This Row],[Steam_Consumed_t]]/Table1[[#This Row],[Production_t]]</f>
        <v>0.86213408876298403</v>
      </c>
      <c r="R1642" s="37">
        <f>Table1[[#This Row],[Power_Consumed_kWh]]/Table1[[#This Row],[Production_t]]</f>
        <v>80.79603399433428</v>
      </c>
      <c r="S1642" t="str">
        <f>IF(Table1[[#This Row],[Quality_pct]]&lt;96,"Below Spec","Ok")</f>
        <v>Ok</v>
      </c>
      <c r="T1642" t="str">
        <f>IF(Table1[Steam_Consumed_t]&gt;$O$4383,"ABNORMAL","NORMAL")</f>
        <v>NORMAL</v>
      </c>
      <c r="U1642" t="str">
        <f>IF(Table1[Power_Consumed_kWh]&gt;$P$4383,"ABNORMAL","NORMAL")</f>
        <v>NORMAL</v>
      </c>
      <c r="V1642">
        <f>(Table1[[#This Row],[Target_Production_t]]/8)*Table1[[#This Row],[Downtime_hr]]</f>
        <v>1.0802500000000002</v>
      </c>
    </row>
    <row r="1643" spans="1:22" x14ac:dyDescent="0.25">
      <c r="A1643" s="1">
        <v>45794</v>
      </c>
      <c r="B1643" s="1" t="str">
        <f>TEXT(Table1[[#This Row],[Date]],"mm")</f>
        <v>05</v>
      </c>
      <c r="C1643" t="s">
        <v>22</v>
      </c>
      <c r="D1643" t="s">
        <v>18</v>
      </c>
      <c r="E1643">
        <v>37.04</v>
      </c>
      <c r="F1643">
        <v>7.81</v>
      </c>
      <c r="G1643">
        <v>0.19</v>
      </c>
      <c r="H1643">
        <v>36.630000000000003</v>
      </c>
      <c r="I1643">
        <v>35.450000000000003</v>
      </c>
      <c r="J1643">
        <v>1.18</v>
      </c>
      <c r="K1643">
        <v>96.78</v>
      </c>
      <c r="L1643">
        <v>97.62</v>
      </c>
      <c r="M1643">
        <v>96.5</v>
      </c>
      <c r="N1643">
        <v>91.17</v>
      </c>
      <c r="O1643">
        <v>40.799999999999997</v>
      </c>
      <c r="P1643">
        <v>3545.05</v>
      </c>
      <c r="Q1643" s="42">
        <f>Table1[[#This Row],[Steam_Consumed_t]]/Table1[[#This Row],[Production_t]]</f>
        <v>1.1138411138411137</v>
      </c>
      <c r="R1643" s="37">
        <f>Table1[[#This Row],[Power_Consumed_kWh]]/Table1[[#This Row],[Production_t]]</f>
        <v>96.779961779961781</v>
      </c>
      <c r="S1643" t="str">
        <f>IF(Table1[[#This Row],[Quality_pct]]&lt;96,"Below Spec","Ok")</f>
        <v>Ok</v>
      </c>
      <c r="T1643" t="str">
        <f>IF(Table1[Steam_Consumed_t]&gt;$O$4383,"ABNORMAL","NORMAL")</f>
        <v>NORMAL</v>
      </c>
      <c r="U1643" t="str">
        <f>IF(Table1[Power_Consumed_kWh]&gt;$P$4383,"ABNORMAL","NORMAL")</f>
        <v>NORMAL</v>
      </c>
      <c r="V1643">
        <f>(Table1[[#This Row],[Target_Production_t]]/8)*Table1[[#This Row],[Downtime_hr]]</f>
        <v>0.87970000000000004</v>
      </c>
    </row>
    <row r="1644" spans="1:22" x14ac:dyDescent="0.25">
      <c r="A1644" s="1">
        <v>45794</v>
      </c>
      <c r="B1644" s="1" t="str">
        <f>TEXT(Table1[[#This Row],[Date]],"mm")</f>
        <v>05</v>
      </c>
      <c r="C1644" t="s">
        <v>23</v>
      </c>
      <c r="D1644" t="s">
        <v>18</v>
      </c>
      <c r="E1644">
        <v>45.27</v>
      </c>
      <c r="F1644">
        <v>7.87</v>
      </c>
      <c r="G1644">
        <v>0.13</v>
      </c>
      <c r="H1644">
        <v>46.21</v>
      </c>
      <c r="I1644">
        <v>45.95</v>
      </c>
      <c r="J1644">
        <v>0.25</v>
      </c>
      <c r="K1644">
        <v>99.45</v>
      </c>
      <c r="L1644">
        <v>98.38</v>
      </c>
      <c r="M1644">
        <v>95.25</v>
      </c>
      <c r="N1644">
        <v>93.19</v>
      </c>
      <c r="O1644">
        <v>1.44</v>
      </c>
      <c r="P1644">
        <v>2100.7600000000002</v>
      </c>
      <c r="Q1644" s="42">
        <f>Table1[[#This Row],[Steam_Consumed_t]]/Table1[[#This Row],[Production_t]]</f>
        <v>3.1162086128543605E-2</v>
      </c>
      <c r="R1644" s="37">
        <f>Table1[[#This Row],[Power_Consumed_kWh]]/Table1[[#This Row],[Production_t]]</f>
        <v>45.461155594027268</v>
      </c>
      <c r="S1644" t="str">
        <f>IF(Table1[[#This Row],[Quality_pct]]&lt;96,"Below Spec","Ok")</f>
        <v>Ok</v>
      </c>
      <c r="T1644" t="str">
        <f>IF(Table1[Steam_Consumed_t]&gt;$O$4383,"ABNORMAL","NORMAL")</f>
        <v>NORMAL</v>
      </c>
      <c r="U1644" t="str">
        <f>IF(Table1[Power_Consumed_kWh]&gt;$P$4383,"ABNORMAL","NORMAL")</f>
        <v>NORMAL</v>
      </c>
      <c r="V1644">
        <f>(Table1[[#This Row],[Target_Production_t]]/8)*Table1[[#This Row],[Downtime_hr]]</f>
        <v>0.73563750000000006</v>
      </c>
    </row>
    <row r="1645" spans="1:22" x14ac:dyDescent="0.25">
      <c r="A1645" s="1">
        <v>45794</v>
      </c>
      <c r="B1645" s="1" t="str">
        <f>TEXT(Table1[[#This Row],[Date]],"mm")</f>
        <v>05</v>
      </c>
      <c r="C1645" t="s">
        <v>17</v>
      </c>
      <c r="D1645" t="s">
        <v>19</v>
      </c>
      <c r="E1645">
        <v>42.56</v>
      </c>
      <c r="F1645">
        <v>7.89</v>
      </c>
      <c r="G1645">
        <v>0.11</v>
      </c>
      <c r="H1645">
        <v>41.21</v>
      </c>
      <c r="I1645">
        <v>40.479999999999997</v>
      </c>
      <c r="J1645">
        <v>0.73</v>
      </c>
      <c r="K1645">
        <v>98.23</v>
      </c>
      <c r="L1645">
        <v>98.62</v>
      </c>
      <c r="M1645">
        <v>93.4</v>
      </c>
      <c r="N1645">
        <v>90.48</v>
      </c>
      <c r="O1645">
        <v>36.200000000000003</v>
      </c>
      <c r="P1645">
        <v>3249.42</v>
      </c>
      <c r="Q1645" s="42">
        <f>Table1[[#This Row],[Steam_Consumed_t]]/Table1[[#This Row],[Production_t]]</f>
        <v>0.87842756612472706</v>
      </c>
      <c r="R1645" s="37">
        <f>Table1[[#This Row],[Power_Consumed_kWh]]/Table1[[#This Row],[Production_t]]</f>
        <v>78.85027905848095</v>
      </c>
      <c r="S1645" t="str">
        <f>IF(Table1[[#This Row],[Quality_pct]]&lt;96,"Below Spec","Ok")</f>
        <v>Ok</v>
      </c>
      <c r="T1645" t="str">
        <f>IF(Table1[Steam_Consumed_t]&gt;$O$4383,"ABNORMAL","NORMAL")</f>
        <v>NORMAL</v>
      </c>
      <c r="U1645" t="str">
        <f>IF(Table1[Power_Consumed_kWh]&gt;$P$4383,"ABNORMAL","NORMAL")</f>
        <v>NORMAL</v>
      </c>
      <c r="V1645">
        <f>(Table1[[#This Row],[Target_Production_t]]/8)*Table1[[#This Row],[Downtime_hr]]</f>
        <v>0.58520000000000005</v>
      </c>
    </row>
    <row r="1646" spans="1:22" x14ac:dyDescent="0.25">
      <c r="A1646" s="1">
        <v>45795</v>
      </c>
      <c r="B1646" s="1" t="str">
        <f>TEXT(Table1[[#This Row],[Date]],"mm")</f>
        <v>05</v>
      </c>
      <c r="C1646" t="s">
        <v>17</v>
      </c>
      <c r="D1646" t="s">
        <v>18</v>
      </c>
      <c r="E1646">
        <v>40.42</v>
      </c>
      <c r="F1646">
        <v>7.16</v>
      </c>
      <c r="G1646">
        <v>0.84</v>
      </c>
      <c r="H1646">
        <v>32.1</v>
      </c>
      <c r="I1646">
        <v>31.67</v>
      </c>
      <c r="J1646">
        <v>0.44</v>
      </c>
      <c r="K1646">
        <v>98.64</v>
      </c>
      <c r="L1646">
        <v>89.5</v>
      </c>
      <c r="M1646">
        <v>94.64</v>
      </c>
      <c r="N1646">
        <v>83.55</v>
      </c>
      <c r="O1646">
        <v>25.75</v>
      </c>
      <c r="P1646">
        <v>2609.1799999999998</v>
      </c>
      <c r="Q1646" s="42">
        <f>Table1[[#This Row],[Steam_Consumed_t]]/Table1[[#This Row],[Production_t]]</f>
        <v>0.80218068535825537</v>
      </c>
      <c r="R1646" s="37">
        <f>Table1[[#This Row],[Power_Consumed_kWh]]/Table1[[#This Row],[Production_t]]</f>
        <v>81.282866043613694</v>
      </c>
      <c r="S1646" t="str">
        <f>IF(Table1[[#This Row],[Quality_pct]]&lt;96,"Below Spec","Ok")</f>
        <v>Ok</v>
      </c>
      <c r="T1646" t="str">
        <f>IF(Table1[Steam_Consumed_t]&gt;$O$4383,"ABNORMAL","NORMAL")</f>
        <v>NORMAL</v>
      </c>
      <c r="U1646" t="str">
        <f>IF(Table1[Power_Consumed_kWh]&gt;$P$4383,"ABNORMAL","NORMAL")</f>
        <v>NORMAL</v>
      </c>
      <c r="V1646">
        <f>(Table1[[#This Row],[Target_Production_t]]/8)*Table1[[#This Row],[Downtime_hr]]</f>
        <v>4.2441000000000004</v>
      </c>
    </row>
    <row r="1647" spans="1:22" x14ac:dyDescent="0.25">
      <c r="A1647" s="1">
        <v>45795</v>
      </c>
      <c r="B1647" s="1" t="str">
        <f>TEXT(Table1[[#This Row],[Date]],"mm")</f>
        <v>05</v>
      </c>
      <c r="C1647" t="s">
        <v>17</v>
      </c>
      <c r="D1647" t="s">
        <v>20</v>
      </c>
      <c r="E1647">
        <v>38.6</v>
      </c>
      <c r="F1647">
        <v>7.18</v>
      </c>
      <c r="G1647">
        <v>0.82</v>
      </c>
      <c r="H1647">
        <v>32.53</v>
      </c>
      <c r="I1647">
        <v>31.9</v>
      </c>
      <c r="J1647">
        <v>0.63</v>
      </c>
      <c r="K1647">
        <v>98.07</v>
      </c>
      <c r="L1647">
        <v>89.75</v>
      </c>
      <c r="M1647">
        <v>99.98</v>
      </c>
      <c r="N1647">
        <v>88</v>
      </c>
      <c r="O1647">
        <v>26.18</v>
      </c>
      <c r="P1647">
        <v>2644.82</v>
      </c>
      <c r="Q1647" s="42">
        <f>Table1[[#This Row],[Steam_Consumed_t]]/Table1[[#This Row],[Production_t]]</f>
        <v>0.80479557331693818</v>
      </c>
      <c r="R1647" s="37">
        <f>Table1[[#This Row],[Power_Consumed_kWh]]/Table1[[#This Row],[Production_t]]</f>
        <v>81.304027051952048</v>
      </c>
      <c r="S1647" t="str">
        <f>IF(Table1[[#This Row],[Quality_pct]]&lt;96,"Below Spec","Ok")</f>
        <v>Ok</v>
      </c>
      <c r="T1647" t="str">
        <f>IF(Table1[Steam_Consumed_t]&gt;$O$4383,"ABNORMAL","NORMAL")</f>
        <v>NORMAL</v>
      </c>
      <c r="U1647" t="str">
        <f>IF(Table1[Power_Consumed_kWh]&gt;$P$4383,"ABNORMAL","NORMAL")</f>
        <v>NORMAL</v>
      </c>
      <c r="V1647">
        <f>(Table1[[#This Row],[Target_Production_t]]/8)*Table1[[#This Row],[Downtime_hr]]</f>
        <v>3.9565000000000001</v>
      </c>
    </row>
    <row r="1648" spans="1:22" x14ac:dyDescent="0.25">
      <c r="A1648" s="1">
        <v>45795</v>
      </c>
      <c r="B1648" s="1" t="str">
        <f>TEXT(Table1[[#This Row],[Date]],"mm")</f>
        <v>05</v>
      </c>
      <c r="C1648" t="s">
        <v>22</v>
      </c>
      <c r="D1648" t="s">
        <v>18</v>
      </c>
      <c r="E1648">
        <v>34.65</v>
      </c>
      <c r="F1648">
        <v>7.18</v>
      </c>
      <c r="G1648">
        <v>0.82</v>
      </c>
      <c r="H1648">
        <v>27.23</v>
      </c>
      <c r="I1648">
        <v>26.49</v>
      </c>
      <c r="J1648">
        <v>0.74</v>
      </c>
      <c r="K1648">
        <v>97.29</v>
      </c>
      <c r="L1648">
        <v>89.75</v>
      </c>
      <c r="M1648">
        <v>94.03</v>
      </c>
      <c r="N1648">
        <v>82.11</v>
      </c>
      <c r="O1648">
        <v>30.58</v>
      </c>
      <c r="P1648">
        <v>2613.08</v>
      </c>
      <c r="Q1648" s="42">
        <f>Table1[[#This Row],[Steam_Consumed_t]]/Table1[[#This Row],[Production_t]]</f>
        <v>1.1230260741828864</v>
      </c>
      <c r="R1648" s="37">
        <f>Table1[[#This Row],[Power_Consumed_kWh]]/Table1[[#This Row],[Production_t]]</f>
        <v>95.963275798751368</v>
      </c>
      <c r="S1648" t="str">
        <f>IF(Table1[[#This Row],[Quality_pct]]&lt;96,"Below Spec","Ok")</f>
        <v>Ok</v>
      </c>
      <c r="T1648" t="str">
        <f>IF(Table1[Steam_Consumed_t]&gt;$O$4383,"ABNORMAL","NORMAL")</f>
        <v>NORMAL</v>
      </c>
      <c r="U1648" t="str">
        <f>IF(Table1[Power_Consumed_kWh]&gt;$P$4383,"ABNORMAL","NORMAL")</f>
        <v>NORMAL</v>
      </c>
      <c r="V1648">
        <f>(Table1[[#This Row],[Target_Production_t]]/8)*Table1[[#This Row],[Downtime_hr]]</f>
        <v>3.5516249999999996</v>
      </c>
    </row>
    <row r="1649" spans="1:22" x14ac:dyDescent="0.25">
      <c r="A1649" s="1">
        <v>45795</v>
      </c>
      <c r="B1649" s="1" t="str">
        <f>TEXT(Table1[[#This Row],[Date]],"mm")</f>
        <v>05</v>
      </c>
      <c r="C1649" t="s">
        <v>23</v>
      </c>
      <c r="D1649" t="s">
        <v>18</v>
      </c>
      <c r="E1649">
        <v>42.35</v>
      </c>
      <c r="F1649">
        <v>7.23</v>
      </c>
      <c r="G1649">
        <v>0.77</v>
      </c>
      <c r="H1649">
        <v>34.11</v>
      </c>
      <c r="I1649">
        <v>33.799999999999997</v>
      </c>
      <c r="J1649">
        <v>0.32</v>
      </c>
      <c r="K1649">
        <v>99.07</v>
      </c>
      <c r="L1649">
        <v>90.38</v>
      </c>
      <c r="M1649">
        <v>94.51</v>
      </c>
      <c r="N1649">
        <v>84.62</v>
      </c>
      <c r="O1649">
        <v>4.57</v>
      </c>
      <c r="P1649">
        <v>1393.77</v>
      </c>
      <c r="Q1649" s="42">
        <f>Table1[[#This Row],[Steam_Consumed_t]]/Table1[[#This Row],[Production_t]]</f>
        <v>0.13397830548226328</v>
      </c>
      <c r="R1649" s="37">
        <f>Table1[[#This Row],[Power_Consumed_kWh]]/Table1[[#This Row],[Production_t]]</f>
        <v>40.861037818821458</v>
      </c>
      <c r="S1649" t="str">
        <f>IF(Table1[[#This Row],[Quality_pct]]&lt;96,"Below Spec","Ok")</f>
        <v>Ok</v>
      </c>
      <c r="T1649" t="str">
        <f>IF(Table1[Steam_Consumed_t]&gt;$O$4383,"ABNORMAL","NORMAL")</f>
        <v>NORMAL</v>
      </c>
      <c r="U1649" t="str">
        <f>IF(Table1[Power_Consumed_kWh]&gt;$P$4383,"ABNORMAL","NORMAL")</f>
        <v>NORMAL</v>
      </c>
      <c r="V1649">
        <f>(Table1[[#This Row],[Target_Production_t]]/8)*Table1[[#This Row],[Downtime_hr]]</f>
        <v>4.0761875000000005</v>
      </c>
    </row>
    <row r="1650" spans="1:22" x14ac:dyDescent="0.25">
      <c r="A1650" s="1">
        <v>45795</v>
      </c>
      <c r="B1650" s="1" t="str">
        <f>TEXT(Table1[[#This Row],[Date]],"mm")</f>
        <v>05</v>
      </c>
      <c r="C1650" t="s">
        <v>22</v>
      </c>
      <c r="D1650" t="s">
        <v>20</v>
      </c>
      <c r="E1650">
        <v>33.090000000000003</v>
      </c>
      <c r="F1650">
        <v>7.52</v>
      </c>
      <c r="G1650">
        <v>0.48</v>
      </c>
      <c r="H1650">
        <v>29.93</v>
      </c>
      <c r="I1650">
        <v>29.23</v>
      </c>
      <c r="J1650">
        <v>0.71</v>
      </c>
      <c r="K1650">
        <v>97.64</v>
      </c>
      <c r="L1650">
        <v>94</v>
      </c>
      <c r="M1650">
        <v>103</v>
      </c>
      <c r="N1650">
        <v>94.54</v>
      </c>
      <c r="O1650">
        <v>32.89</v>
      </c>
      <c r="P1650">
        <v>2852.1</v>
      </c>
      <c r="Q1650" s="42">
        <f>Table1[[#This Row],[Steam_Consumed_t]]/Table1[[#This Row],[Production_t]]</f>
        <v>1.0988974273304377</v>
      </c>
      <c r="R1650" s="37">
        <f>Table1[[#This Row],[Power_Consumed_kWh]]/Table1[[#This Row],[Production_t]]</f>
        <v>95.292348813899096</v>
      </c>
      <c r="S1650" t="str">
        <f>IF(Table1[[#This Row],[Quality_pct]]&lt;96,"Below Spec","Ok")</f>
        <v>Ok</v>
      </c>
      <c r="T1650" t="str">
        <f>IF(Table1[Steam_Consumed_t]&gt;$O$4383,"ABNORMAL","NORMAL")</f>
        <v>NORMAL</v>
      </c>
      <c r="U1650" t="str">
        <f>IF(Table1[Power_Consumed_kWh]&gt;$P$4383,"ABNORMAL","NORMAL")</f>
        <v>NORMAL</v>
      </c>
      <c r="V1650">
        <f>(Table1[[#This Row],[Target_Production_t]]/8)*Table1[[#This Row],[Downtime_hr]]</f>
        <v>1.9854000000000001</v>
      </c>
    </row>
    <row r="1651" spans="1:22" x14ac:dyDescent="0.25">
      <c r="A1651" s="1">
        <v>45795</v>
      </c>
      <c r="B1651" s="1" t="str">
        <f>TEXT(Table1[[#This Row],[Date]],"mm")</f>
        <v>05</v>
      </c>
      <c r="C1651" t="s">
        <v>21</v>
      </c>
      <c r="D1651" t="s">
        <v>19</v>
      </c>
      <c r="E1651">
        <v>36.020000000000003</v>
      </c>
      <c r="F1651">
        <v>7.55</v>
      </c>
      <c r="G1651">
        <v>0.45</v>
      </c>
      <c r="H1651">
        <v>32.770000000000003</v>
      </c>
      <c r="I1651">
        <v>32.26</v>
      </c>
      <c r="J1651">
        <v>0.51</v>
      </c>
      <c r="K1651">
        <v>98.45</v>
      </c>
      <c r="L1651">
        <v>94.38</v>
      </c>
      <c r="M1651">
        <v>91.98</v>
      </c>
      <c r="N1651">
        <v>85.46</v>
      </c>
      <c r="O1651">
        <v>47.23</v>
      </c>
      <c r="P1651">
        <v>3870.55</v>
      </c>
      <c r="Q1651" s="42">
        <f>Table1[[#This Row],[Steam_Consumed_t]]/Table1[[#This Row],[Production_t]]</f>
        <v>1.4412572474824532</v>
      </c>
      <c r="R1651" s="37">
        <f>Table1[[#This Row],[Power_Consumed_kWh]]/Table1[[#This Row],[Production_t]]</f>
        <v>118.11260299054013</v>
      </c>
      <c r="S1651" t="str">
        <f>IF(Table1[[#This Row],[Quality_pct]]&lt;96,"Below Spec","Ok")</f>
        <v>Ok</v>
      </c>
      <c r="T1651" t="str">
        <f>IF(Table1[Steam_Consumed_t]&gt;$O$4383,"ABNORMAL","NORMAL")</f>
        <v>NORMAL</v>
      </c>
      <c r="U1651" t="str">
        <f>IF(Table1[Power_Consumed_kWh]&gt;$P$4383,"ABNORMAL","NORMAL")</f>
        <v>NORMAL</v>
      </c>
      <c r="V1651">
        <f>(Table1[[#This Row],[Target_Production_t]]/8)*Table1[[#This Row],[Downtime_hr]]</f>
        <v>2.0261250000000004</v>
      </c>
    </row>
    <row r="1652" spans="1:22" x14ac:dyDescent="0.25">
      <c r="A1652" s="1">
        <v>45795</v>
      </c>
      <c r="B1652" s="1" t="str">
        <f>TEXT(Table1[[#This Row],[Date]],"mm")</f>
        <v>05</v>
      </c>
      <c r="C1652" t="s">
        <v>23</v>
      </c>
      <c r="D1652" t="s">
        <v>19</v>
      </c>
      <c r="E1652">
        <v>41.71</v>
      </c>
      <c r="F1652">
        <v>7.58</v>
      </c>
      <c r="G1652">
        <v>0.42</v>
      </c>
      <c r="H1652">
        <v>35.94</v>
      </c>
      <c r="I1652">
        <v>35.94</v>
      </c>
      <c r="J1652">
        <v>0</v>
      </c>
      <c r="K1652">
        <v>100</v>
      </c>
      <c r="L1652">
        <v>94.75</v>
      </c>
      <c r="M1652">
        <v>93.71</v>
      </c>
      <c r="N1652">
        <v>88.79</v>
      </c>
      <c r="O1652">
        <v>5.64</v>
      </c>
      <c r="P1652">
        <v>1435.7</v>
      </c>
      <c r="Q1652" s="42">
        <f>Table1[[#This Row],[Steam_Consumed_t]]/Table1[[#This Row],[Production_t]]</f>
        <v>0.15692821368948248</v>
      </c>
      <c r="R1652" s="37">
        <f>Table1[[#This Row],[Power_Consumed_kWh]]/Table1[[#This Row],[Production_t]]</f>
        <v>39.947134112409579</v>
      </c>
      <c r="S1652" t="str">
        <f>IF(Table1[[#This Row],[Quality_pct]]&lt;96,"Below Spec","Ok")</f>
        <v>Ok</v>
      </c>
      <c r="T1652" t="str">
        <f>IF(Table1[Steam_Consumed_t]&gt;$O$4383,"ABNORMAL","NORMAL")</f>
        <v>NORMAL</v>
      </c>
      <c r="U1652" t="str">
        <f>IF(Table1[Power_Consumed_kWh]&gt;$P$4383,"ABNORMAL","NORMAL")</f>
        <v>NORMAL</v>
      </c>
      <c r="V1652">
        <f>(Table1[[#This Row],[Target_Production_t]]/8)*Table1[[#This Row],[Downtime_hr]]</f>
        <v>2.189775</v>
      </c>
    </row>
    <row r="1653" spans="1:22" x14ac:dyDescent="0.25">
      <c r="A1653" s="1">
        <v>45795</v>
      </c>
      <c r="B1653" s="1" t="str">
        <f>TEXT(Table1[[#This Row],[Date]],"mm")</f>
        <v>05</v>
      </c>
      <c r="C1653" t="s">
        <v>23</v>
      </c>
      <c r="D1653" t="s">
        <v>20</v>
      </c>
      <c r="E1653">
        <v>40.44</v>
      </c>
      <c r="F1653">
        <v>7.59</v>
      </c>
      <c r="G1653">
        <v>0.41</v>
      </c>
      <c r="H1653">
        <v>39.659999999999997</v>
      </c>
      <c r="I1653">
        <v>39.49</v>
      </c>
      <c r="J1653">
        <v>0.17</v>
      </c>
      <c r="K1653">
        <v>99.58</v>
      </c>
      <c r="L1653">
        <v>94.88</v>
      </c>
      <c r="M1653">
        <v>94.75</v>
      </c>
      <c r="N1653">
        <v>89.51</v>
      </c>
      <c r="O1653">
        <v>4.8899999999999997</v>
      </c>
      <c r="P1653">
        <v>1647.86</v>
      </c>
      <c r="Q1653" s="42">
        <f>Table1[[#This Row],[Steam_Consumed_t]]/Table1[[#This Row],[Production_t]]</f>
        <v>0.12329803328290469</v>
      </c>
      <c r="R1653" s="37">
        <f>Table1[[#This Row],[Power_Consumed_kWh]]/Table1[[#This Row],[Production_t]]</f>
        <v>41.549672213817452</v>
      </c>
      <c r="S1653" t="str">
        <f>IF(Table1[[#This Row],[Quality_pct]]&lt;96,"Below Spec","Ok")</f>
        <v>Ok</v>
      </c>
      <c r="T1653" t="str">
        <f>IF(Table1[Steam_Consumed_t]&gt;$O$4383,"ABNORMAL","NORMAL")</f>
        <v>NORMAL</v>
      </c>
      <c r="U1653" t="str">
        <f>IF(Table1[Power_Consumed_kWh]&gt;$P$4383,"ABNORMAL","NORMAL")</f>
        <v>NORMAL</v>
      </c>
      <c r="V1653">
        <f>(Table1[[#This Row],[Target_Production_t]]/8)*Table1[[#This Row],[Downtime_hr]]</f>
        <v>2.0725499999999997</v>
      </c>
    </row>
    <row r="1654" spans="1:22" x14ac:dyDescent="0.25">
      <c r="A1654" s="1">
        <v>45795</v>
      </c>
      <c r="B1654" s="1" t="str">
        <f>TEXT(Table1[[#This Row],[Date]],"mm")</f>
        <v>05</v>
      </c>
      <c r="C1654" t="s">
        <v>17</v>
      </c>
      <c r="D1654" t="s">
        <v>19</v>
      </c>
      <c r="E1654">
        <v>39.82</v>
      </c>
      <c r="F1654">
        <v>7.7</v>
      </c>
      <c r="G1654">
        <v>0.3</v>
      </c>
      <c r="H1654">
        <v>39.119999999999997</v>
      </c>
      <c r="I1654">
        <v>37.97</v>
      </c>
      <c r="J1654">
        <v>1.1499999999999999</v>
      </c>
      <c r="K1654">
        <v>97.06</v>
      </c>
      <c r="L1654">
        <v>96.25</v>
      </c>
      <c r="M1654">
        <v>96.04</v>
      </c>
      <c r="N1654">
        <v>89.72</v>
      </c>
      <c r="O1654">
        <v>32.06</v>
      </c>
      <c r="P1654">
        <v>3308.32</v>
      </c>
      <c r="Q1654" s="42">
        <f>Table1[[#This Row],[Steam_Consumed_t]]/Table1[[#This Row],[Production_t]]</f>
        <v>0.81952965235173836</v>
      </c>
      <c r="R1654" s="37">
        <f>Table1[[#This Row],[Power_Consumed_kWh]]/Table1[[#This Row],[Production_t]]</f>
        <v>84.568507157464225</v>
      </c>
      <c r="S1654" t="str">
        <f>IF(Table1[[#This Row],[Quality_pct]]&lt;96,"Below Spec","Ok")</f>
        <v>Ok</v>
      </c>
      <c r="T1654" t="str">
        <f>IF(Table1[Steam_Consumed_t]&gt;$O$4383,"ABNORMAL","NORMAL")</f>
        <v>NORMAL</v>
      </c>
      <c r="U1654" t="str">
        <f>IF(Table1[Power_Consumed_kWh]&gt;$P$4383,"ABNORMAL","NORMAL")</f>
        <v>NORMAL</v>
      </c>
      <c r="V1654">
        <f>(Table1[[#This Row],[Target_Production_t]]/8)*Table1[[#This Row],[Downtime_hr]]</f>
        <v>1.49325</v>
      </c>
    </row>
    <row r="1655" spans="1:22" x14ac:dyDescent="0.25">
      <c r="A1655" s="1">
        <v>45795</v>
      </c>
      <c r="B1655" s="1" t="str">
        <f>TEXT(Table1[[#This Row],[Date]],"mm")</f>
        <v>05</v>
      </c>
      <c r="C1655" t="s">
        <v>22</v>
      </c>
      <c r="D1655" t="s">
        <v>19</v>
      </c>
      <c r="E1655">
        <v>34.130000000000003</v>
      </c>
      <c r="F1655">
        <v>7.72</v>
      </c>
      <c r="G1655">
        <v>0.28000000000000003</v>
      </c>
      <c r="H1655">
        <v>30.35</v>
      </c>
      <c r="I1655">
        <v>28.93</v>
      </c>
      <c r="J1655">
        <v>1.42</v>
      </c>
      <c r="K1655">
        <v>95.33</v>
      </c>
      <c r="L1655">
        <v>96.5</v>
      </c>
      <c r="M1655">
        <v>101.84</v>
      </c>
      <c r="N1655">
        <v>93.69</v>
      </c>
      <c r="O1655">
        <v>31.93</v>
      </c>
      <c r="P1655">
        <v>2941.21</v>
      </c>
      <c r="Q1655" s="42">
        <f>Table1[[#This Row],[Steam_Consumed_t]]/Table1[[#This Row],[Production_t]]</f>
        <v>1.0520593080724876</v>
      </c>
      <c r="R1655" s="37">
        <f>Table1[[#This Row],[Power_Consumed_kWh]]/Table1[[#This Row],[Production_t]]</f>
        <v>96.909719934102142</v>
      </c>
      <c r="S1655" t="str">
        <f>IF(Table1[[#This Row],[Quality_pct]]&lt;96,"Below Spec","Ok")</f>
        <v>Below Spec</v>
      </c>
      <c r="T1655" t="str">
        <f>IF(Table1[Steam_Consumed_t]&gt;$O$4383,"ABNORMAL","NORMAL")</f>
        <v>NORMAL</v>
      </c>
      <c r="U1655" t="str">
        <f>IF(Table1[Power_Consumed_kWh]&gt;$P$4383,"ABNORMAL","NORMAL")</f>
        <v>NORMAL</v>
      </c>
      <c r="V1655">
        <f>(Table1[[#This Row],[Target_Production_t]]/8)*Table1[[#This Row],[Downtime_hr]]</f>
        <v>1.1945500000000002</v>
      </c>
    </row>
    <row r="1656" spans="1:22" x14ac:dyDescent="0.25">
      <c r="A1656" s="1">
        <v>45795</v>
      </c>
      <c r="B1656" s="1" t="str">
        <f>TEXT(Table1[[#This Row],[Date]],"mm")</f>
        <v>05</v>
      </c>
      <c r="C1656" t="s">
        <v>21</v>
      </c>
      <c r="D1656" t="s">
        <v>18</v>
      </c>
      <c r="E1656">
        <v>36.57</v>
      </c>
      <c r="F1656">
        <v>7.77</v>
      </c>
      <c r="G1656">
        <v>0.23</v>
      </c>
      <c r="H1656">
        <v>35.35</v>
      </c>
      <c r="I1656">
        <v>34.56</v>
      </c>
      <c r="J1656">
        <v>0.79</v>
      </c>
      <c r="K1656">
        <v>97.76</v>
      </c>
      <c r="L1656">
        <v>97.12</v>
      </c>
      <c r="M1656">
        <v>96.59</v>
      </c>
      <c r="N1656">
        <v>91.72</v>
      </c>
      <c r="O1656">
        <v>51.48</v>
      </c>
      <c r="P1656">
        <v>4243.34</v>
      </c>
      <c r="Q1656" s="42">
        <f>Table1[[#This Row],[Steam_Consumed_t]]/Table1[[#This Row],[Production_t]]</f>
        <v>1.4562942008486561</v>
      </c>
      <c r="R1656" s="37">
        <f>Table1[[#This Row],[Power_Consumed_kWh]]/Table1[[#This Row],[Production_t]]</f>
        <v>120.03790664780763</v>
      </c>
      <c r="S1656" t="str">
        <f>IF(Table1[[#This Row],[Quality_pct]]&lt;96,"Below Spec","Ok")</f>
        <v>Ok</v>
      </c>
      <c r="T1656" t="str">
        <f>IF(Table1[Steam_Consumed_t]&gt;$O$4383,"ABNORMAL","NORMAL")</f>
        <v>NORMAL</v>
      </c>
      <c r="U1656" t="str">
        <f>IF(Table1[Power_Consumed_kWh]&gt;$P$4383,"ABNORMAL","NORMAL")</f>
        <v>ABNORMAL</v>
      </c>
      <c r="V1656">
        <f>(Table1[[#This Row],[Target_Production_t]]/8)*Table1[[#This Row],[Downtime_hr]]</f>
        <v>1.0513875000000001</v>
      </c>
    </row>
    <row r="1657" spans="1:22" x14ac:dyDescent="0.25">
      <c r="A1657" s="1">
        <v>45795</v>
      </c>
      <c r="B1657" s="1" t="str">
        <f>TEXT(Table1[[#This Row],[Date]],"mm")</f>
        <v>05</v>
      </c>
      <c r="C1657" t="s">
        <v>21</v>
      </c>
      <c r="D1657" t="s">
        <v>20</v>
      </c>
      <c r="E1657">
        <v>34.93</v>
      </c>
      <c r="F1657">
        <v>7.84</v>
      </c>
      <c r="G1657">
        <v>0.16</v>
      </c>
      <c r="H1657">
        <v>31.3</v>
      </c>
      <c r="I1657">
        <v>30.95</v>
      </c>
      <c r="J1657">
        <v>0.35</v>
      </c>
      <c r="K1657">
        <v>98.87</v>
      </c>
      <c r="L1657">
        <v>98</v>
      </c>
      <c r="M1657">
        <v>90.76</v>
      </c>
      <c r="N1657">
        <v>87.94</v>
      </c>
      <c r="O1657">
        <v>44.4</v>
      </c>
      <c r="P1657">
        <v>3790.3</v>
      </c>
      <c r="Q1657" s="42">
        <f>Table1[[#This Row],[Steam_Consumed_t]]/Table1[[#This Row],[Production_t]]</f>
        <v>1.4185303514376997</v>
      </c>
      <c r="R1657" s="37">
        <f>Table1[[#This Row],[Power_Consumed_kWh]]/Table1[[#This Row],[Production_t]]</f>
        <v>121.09584664536742</v>
      </c>
      <c r="S1657" t="str">
        <f>IF(Table1[[#This Row],[Quality_pct]]&lt;96,"Below Spec","Ok")</f>
        <v>Ok</v>
      </c>
      <c r="T1657" t="str">
        <f>IF(Table1[Steam_Consumed_t]&gt;$O$4383,"ABNORMAL","NORMAL")</f>
        <v>NORMAL</v>
      </c>
      <c r="U1657" t="str">
        <f>IF(Table1[Power_Consumed_kWh]&gt;$P$4383,"ABNORMAL","NORMAL")</f>
        <v>NORMAL</v>
      </c>
      <c r="V1657">
        <f>(Table1[[#This Row],[Target_Production_t]]/8)*Table1[[#This Row],[Downtime_hr]]</f>
        <v>0.6986</v>
      </c>
    </row>
    <row r="1658" spans="1:22" x14ac:dyDescent="0.25">
      <c r="A1658" s="1">
        <v>45796</v>
      </c>
      <c r="B1658" s="1" t="str">
        <f>TEXT(Table1[[#This Row],[Date]],"mm")</f>
        <v>05</v>
      </c>
      <c r="C1658" t="s">
        <v>17</v>
      </c>
      <c r="D1658" t="s">
        <v>20</v>
      </c>
      <c r="E1658">
        <v>42.11</v>
      </c>
      <c r="F1658">
        <v>7.23</v>
      </c>
      <c r="G1658">
        <v>0.77</v>
      </c>
      <c r="H1658">
        <v>35.1</v>
      </c>
      <c r="I1658">
        <v>34.69</v>
      </c>
      <c r="J1658">
        <v>0.41</v>
      </c>
      <c r="K1658">
        <v>98.84</v>
      </c>
      <c r="L1658">
        <v>90.38</v>
      </c>
      <c r="M1658">
        <v>88.88</v>
      </c>
      <c r="N1658">
        <v>79.400000000000006</v>
      </c>
      <c r="O1658">
        <v>31.33</v>
      </c>
      <c r="P1658">
        <v>2840.14</v>
      </c>
      <c r="Q1658" s="42">
        <f>Table1[[#This Row],[Steam_Consumed_t]]/Table1[[#This Row],[Production_t]]</f>
        <v>0.89259259259259249</v>
      </c>
      <c r="R1658" s="37">
        <f>Table1[[#This Row],[Power_Consumed_kWh]]/Table1[[#This Row],[Production_t]]</f>
        <v>80.915669515669506</v>
      </c>
      <c r="S1658" t="str">
        <f>IF(Table1[[#This Row],[Quality_pct]]&lt;96,"Below Spec","Ok")</f>
        <v>Ok</v>
      </c>
      <c r="T1658" t="str">
        <f>IF(Table1[Steam_Consumed_t]&gt;$O$4383,"ABNORMAL","NORMAL")</f>
        <v>NORMAL</v>
      </c>
      <c r="U1658" t="str">
        <f>IF(Table1[Power_Consumed_kWh]&gt;$P$4383,"ABNORMAL","NORMAL")</f>
        <v>NORMAL</v>
      </c>
      <c r="V1658">
        <f>(Table1[[#This Row],[Target_Production_t]]/8)*Table1[[#This Row],[Downtime_hr]]</f>
        <v>4.0530875000000002</v>
      </c>
    </row>
    <row r="1659" spans="1:22" x14ac:dyDescent="0.25">
      <c r="A1659" s="1">
        <v>45796</v>
      </c>
      <c r="B1659" s="1" t="str">
        <f>TEXT(Table1[[#This Row],[Date]],"mm")</f>
        <v>05</v>
      </c>
      <c r="C1659" t="s">
        <v>21</v>
      </c>
      <c r="D1659" t="s">
        <v>20</v>
      </c>
      <c r="E1659">
        <v>38.1</v>
      </c>
      <c r="F1659">
        <v>7.37</v>
      </c>
      <c r="G1659">
        <v>0.63</v>
      </c>
      <c r="H1659">
        <v>29.15</v>
      </c>
      <c r="I1659">
        <v>28.78</v>
      </c>
      <c r="J1659">
        <v>0.37</v>
      </c>
      <c r="K1659">
        <v>98.73</v>
      </c>
      <c r="L1659">
        <v>92.12</v>
      </c>
      <c r="M1659">
        <v>97.87</v>
      </c>
      <c r="N1659">
        <v>89.02</v>
      </c>
      <c r="O1659">
        <v>43.11</v>
      </c>
      <c r="P1659">
        <v>3417.83</v>
      </c>
      <c r="Q1659" s="42">
        <f>Table1[[#This Row],[Steam_Consumed_t]]/Table1[[#This Row],[Production_t]]</f>
        <v>1.478902229845626</v>
      </c>
      <c r="R1659" s="37">
        <f>Table1[[#This Row],[Power_Consumed_kWh]]/Table1[[#This Row],[Production_t]]</f>
        <v>117.24974271012007</v>
      </c>
      <c r="S1659" t="str">
        <f>IF(Table1[[#This Row],[Quality_pct]]&lt;96,"Below Spec","Ok")</f>
        <v>Ok</v>
      </c>
      <c r="T1659" t="str">
        <f>IF(Table1[Steam_Consumed_t]&gt;$O$4383,"ABNORMAL","NORMAL")</f>
        <v>NORMAL</v>
      </c>
      <c r="U1659" t="str">
        <f>IF(Table1[Power_Consumed_kWh]&gt;$P$4383,"ABNORMAL","NORMAL")</f>
        <v>NORMAL</v>
      </c>
      <c r="V1659">
        <f>(Table1[[#This Row],[Target_Production_t]]/8)*Table1[[#This Row],[Downtime_hr]]</f>
        <v>3.000375</v>
      </c>
    </row>
    <row r="1660" spans="1:22" x14ac:dyDescent="0.25">
      <c r="A1660" s="1">
        <v>45796</v>
      </c>
      <c r="B1660" s="1" t="str">
        <f>TEXT(Table1[[#This Row],[Date]],"mm")</f>
        <v>05</v>
      </c>
      <c r="C1660" t="s">
        <v>22</v>
      </c>
      <c r="D1660" t="s">
        <v>19</v>
      </c>
      <c r="E1660">
        <v>37.229999999999997</v>
      </c>
      <c r="F1660">
        <v>7.49</v>
      </c>
      <c r="G1660">
        <v>0.51</v>
      </c>
      <c r="H1660">
        <v>33.64</v>
      </c>
      <c r="I1660">
        <v>32.54</v>
      </c>
      <c r="J1660">
        <v>1.1000000000000001</v>
      </c>
      <c r="K1660">
        <v>96.73</v>
      </c>
      <c r="L1660">
        <v>93.62</v>
      </c>
      <c r="M1660">
        <v>96.59</v>
      </c>
      <c r="N1660">
        <v>87.47</v>
      </c>
      <c r="O1660">
        <v>38.07</v>
      </c>
      <c r="P1660">
        <v>3263.9</v>
      </c>
      <c r="Q1660" s="42">
        <f>Table1[[#This Row],[Steam_Consumed_t]]/Table1[[#This Row],[Production_t]]</f>
        <v>1.1316884661117717</v>
      </c>
      <c r="R1660" s="37">
        <f>Table1[[#This Row],[Power_Consumed_kWh]]/Table1[[#This Row],[Production_t]]</f>
        <v>97.024375743162906</v>
      </c>
      <c r="S1660" t="str">
        <f>IF(Table1[[#This Row],[Quality_pct]]&lt;96,"Below Spec","Ok")</f>
        <v>Ok</v>
      </c>
      <c r="T1660" t="str">
        <f>IF(Table1[Steam_Consumed_t]&gt;$O$4383,"ABNORMAL","NORMAL")</f>
        <v>NORMAL</v>
      </c>
      <c r="U1660" t="str">
        <f>IF(Table1[Power_Consumed_kWh]&gt;$P$4383,"ABNORMAL","NORMAL")</f>
        <v>NORMAL</v>
      </c>
      <c r="V1660">
        <f>(Table1[[#This Row],[Target_Production_t]]/8)*Table1[[#This Row],[Downtime_hr]]</f>
        <v>2.3734124999999997</v>
      </c>
    </row>
    <row r="1661" spans="1:22" x14ac:dyDescent="0.25">
      <c r="A1661" s="1">
        <v>45796</v>
      </c>
      <c r="B1661" s="1" t="str">
        <f>TEXT(Table1[[#This Row],[Date]],"mm")</f>
        <v>05</v>
      </c>
      <c r="C1661" t="s">
        <v>23</v>
      </c>
      <c r="D1661" t="s">
        <v>18</v>
      </c>
      <c r="E1661">
        <v>46.19</v>
      </c>
      <c r="F1661">
        <v>7.5</v>
      </c>
      <c r="G1661">
        <v>0.5</v>
      </c>
      <c r="H1661">
        <v>42.19</v>
      </c>
      <c r="I1661">
        <v>41.86</v>
      </c>
      <c r="J1661">
        <v>0.33</v>
      </c>
      <c r="K1661">
        <v>99.22</v>
      </c>
      <c r="L1661">
        <v>93.75</v>
      </c>
      <c r="M1661">
        <v>92.43</v>
      </c>
      <c r="N1661">
        <v>85.98</v>
      </c>
      <c r="O1661">
        <v>7.55</v>
      </c>
      <c r="P1661">
        <v>1919.61</v>
      </c>
      <c r="Q1661" s="42">
        <f>Table1[[#This Row],[Steam_Consumed_t]]/Table1[[#This Row],[Production_t]]</f>
        <v>0.17895235837876275</v>
      </c>
      <c r="R1661" s="37">
        <f>Table1[[#This Row],[Power_Consumed_kWh]]/Table1[[#This Row],[Production_t]]</f>
        <v>45.499170419530692</v>
      </c>
      <c r="S1661" t="str">
        <f>IF(Table1[[#This Row],[Quality_pct]]&lt;96,"Below Spec","Ok")</f>
        <v>Ok</v>
      </c>
      <c r="T1661" t="str">
        <f>IF(Table1[Steam_Consumed_t]&gt;$O$4383,"ABNORMAL","NORMAL")</f>
        <v>NORMAL</v>
      </c>
      <c r="U1661" t="str">
        <f>IF(Table1[Power_Consumed_kWh]&gt;$P$4383,"ABNORMAL","NORMAL")</f>
        <v>NORMAL</v>
      </c>
      <c r="V1661">
        <f>(Table1[[#This Row],[Target_Production_t]]/8)*Table1[[#This Row],[Downtime_hr]]</f>
        <v>2.8868749999999999</v>
      </c>
    </row>
    <row r="1662" spans="1:22" x14ac:dyDescent="0.25">
      <c r="A1662" s="1">
        <v>45796</v>
      </c>
      <c r="B1662" s="1" t="str">
        <f>TEXT(Table1[[#This Row],[Date]],"mm")</f>
        <v>05</v>
      </c>
      <c r="C1662" t="s">
        <v>17</v>
      </c>
      <c r="D1662" t="s">
        <v>19</v>
      </c>
      <c r="E1662">
        <v>43.43</v>
      </c>
      <c r="F1662">
        <v>7.53</v>
      </c>
      <c r="G1662">
        <v>0.47</v>
      </c>
      <c r="H1662">
        <v>38.11</v>
      </c>
      <c r="I1662">
        <v>37.049999999999997</v>
      </c>
      <c r="J1662">
        <v>1.06</v>
      </c>
      <c r="K1662">
        <v>97.23</v>
      </c>
      <c r="L1662">
        <v>94.12</v>
      </c>
      <c r="M1662">
        <v>97.1</v>
      </c>
      <c r="N1662">
        <v>88.86</v>
      </c>
      <c r="O1662">
        <v>32.35</v>
      </c>
      <c r="P1662">
        <v>3112.96</v>
      </c>
      <c r="Q1662" s="42">
        <f>Table1[[#This Row],[Steam_Consumed_t]]/Table1[[#This Row],[Production_t]]</f>
        <v>0.84885856730516929</v>
      </c>
      <c r="R1662" s="37">
        <f>Table1[[#This Row],[Power_Consumed_kWh]]/Table1[[#This Row],[Production_t]]</f>
        <v>81.683547625295205</v>
      </c>
      <c r="S1662" t="str">
        <f>IF(Table1[[#This Row],[Quality_pct]]&lt;96,"Below Spec","Ok")</f>
        <v>Ok</v>
      </c>
      <c r="T1662" t="str">
        <f>IF(Table1[Steam_Consumed_t]&gt;$O$4383,"ABNORMAL","NORMAL")</f>
        <v>NORMAL</v>
      </c>
      <c r="U1662" t="str">
        <f>IF(Table1[Power_Consumed_kWh]&gt;$P$4383,"ABNORMAL","NORMAL")</f>
        <v>NORMAL</v>
      </c>
      <c r="V1662">
        <f>(Table1[[#This Row],[Target_Production_t]]/8)*Table1[[#This Row],[Downtime_hr]]</f>
        <v>2.5515124999999999</v>
      </c>
    </row>
    <row r="1663" spans="1:22" x14ac:dyDescent="0.25">
      <c r="A1663" s="1">
        <v>45796</v>
      </c>
      <c r="B1663" s="1" t="str">
        <f>TEXT(Table1[[#This Row],[Date]],"mm")</f>
        <v>05</v>
      </c>
      <c r="C1663" t="s">
        <v>23</v>
      </c>
      <c r="D1663" t="s">
        <v>19</v>
      </c>
      <c r="E1663">
        <v>45.5</v>
      </c>
      <c r="F1663">
        <v>7.56</v>
      </c>
      <c r="G1663">
        <v>0.44</v>
      </c>
      <c r="H1663">
        <v>38.19</v>
      </c>
      <c r="I1663">
        <v>37.54</v>
      </c>
      <c r="J1663">
        <v>0.65</v>
      </c>
      <c r="K1663">
        <v>98.29</v>
      </c>
      <c r="L1663">
        <v>94.5</v>
      </c>
      <c r="M1663">
        <v>89.88</v>
      </c>
      <c r="N1663">
        <v>83.48</v>
      </c>
      <c r="O1663">
        <v>4.62</v>
      </c>
      <c r="P1663">
        <v>1654.81</v>
      </c>
      <c r="Q1663" s="42">
        <f>Table1[[#This Row],[Steam_Consumed_t]]/Table1[[#This Row],[Production_t]]</f>
        <v>0.12097407698350354</v>
      </c>
      <c r="R1663" s="37">
        <f>Table1[[#This Row],[Power_Consumed_kWh]]/Table1[[#This Row],[Production_t]]</f>
        <v>43.330976695470021</v>
      </c>
      <c r="S1663" t="str">
        <f>IF(Table1[[#This Row],[Quality_pct]]&lt;96,"Below Spec","Ok")</f>
        <v>Ok</v>
      </c>
      <c r="T1663" t="str">
        <f>IF(Table1[Steam_Consumed_t]&gt;$O$4383,"ABNORMAL","NORMAL")</f>
        <v>NORMAL</v>
      </c>
      <c r="U1663" t="str">
        <f>IF(Table1[Power_Consumed_kWh]&gt;$P$4383,"ABNORMAL","NORMAL")</f>
        <v>NORMAL</v>
      </c>
      <c r="V1663">
        <f>(Table1[[#This Row],[Target_Production_t]]/8)*Table1[[#This Row],[Downtime_hr]]</f>
        <v>2.5024999999999999</v>
      </c>
    </row>
    <row r="1664" spans="1:22" x14ac:dyDescent="0.25">
      <c r="A1664" s="1">
        <v>45796</v>
      </c>
      <c r="B1664" s="1" t="str">
        <f>TEXT(Table1[[#This Row],[Date]],"mm")</f>
        <v>05</v>
      </c>
      <c r="C1664" t="s">
        <v>23</v>
      </c>
      <c r="D1664" t="s">
        <v>20</v>
      </c>
      <c r="E1664">
        <v>44.11</v>
      </c>
      <c r="F1664">
        <v>7.59</v>
      </c>
      <c r="G1664">
        <v>0.41</v>
      </c>
      <c r="H1664">
        <v>39.54</v>
      </c>
      <c r="I1664">
        <v>39.340000000000003</v>
      </c>
      <c r="J1664">
        <v>0.19</v>
      </c>
      <c r="K1664">
        <v>99.51</v>
      </c>
      <c r="L1664">
        <v>94.88</v>
      </c>
      <c r="M1664">
        <v>94.03</v>
      </c>
      <c r="N1664">
        <v>88.78</v>
      </c>
      <c r="O1664">
        <v>1.54</v>
      </c>
      <c r="P1664">
        <v>1745.93</v>
      </c>
      <c r="Q1664" s="42">
        <f>Table1[[#This Row],[Steam_Consumed_t]]/Table1[[#This Row],[Production_t]]</f>
        <v>3.8947900859888723E-2</v>
      </c>
      <c r="R1664" s="37">
        <f>Table1[[#This Row],[Power_Consumed_kWh]]/Table1[[#This Row],[Production_t]]</f>
        <v>44.156044511886698</v>
      </c>
      <c r="S1664" t="str">
        <f>IF(Table1[[#This Row],[Quality_pct]]&lt;96,"Below Spec","Ok")</f>
        <v>Ok</v>
      </c>
      <c r="T1664" t="str">
        <f>IF(Table1[Steam_Consumed_t]&gt;$O$4383,"ABNORMAL","NORMAL")</f>
        <v>NORMAL</v>
      </c>
      <c r="U1664" t="str">
        <f>IF(Table1[Power_Consumed_kWh]&gt;$P$4383,"ABNORMAL","NORMAL")</f>
        <v>NORMAL</v>
      </c>
      <c r="V1664">
        <f>(Table1[[#This Row],[Target_Production_t]]/8)*Table1[[#This Row],[Downtime_hr]]</f>
        <v>2.2606374999999996</v>
      </c>
    </row>
    <row r="1665" spans="1:22" x14ac:dyDescent="0.25">
      <c r="A1665" s="1">
        <v>45796</v>
      </c>
      <c r="B1665" s="1" t="str">
        <f>TEXT(Table1[[#This Row],[Date]],"mm")</f>
        <v>05</v>
      </c>
      <c r="C1665" t="s">
        <v>22</v>
      </c>
      <c r="D1665" t="s">
        <v>20</v>
      </c>
      <c r="E1665">
        <v>36.090000000000003</v>
      </c>
      <c r="F1665">
        <v>7.6</v>
      </c>
      <c r="G1665">
        <v>0.4</v>
      </c>
      <c r="H1665">
        <v>29.65</v>
      </c>
      <c r="I1665">
        <v>28.89</v>
      </c>
      <c r="J1665">
        <v>0.76</v>
      </c>
      <c r="K1665">
        <v>97.43</v>
      </c>
      <c r="L1665">
        <v>95</v>
      </c>
      <c r="M1665">
        <v>93.07</v>
      </c>
      <c r="N1665">
        <v>86.14</v>
      </c>
      <c r="O1665">
        <v>33.47</v>
      </c>
      <c r="P1665">
        <v>2874.43</v>
      </c>
      <c r="Q1665" s="42">
        <f>Table1[[#This Row],[Steam_Consumed_t]]/Table1[[#This Row],[Production_t]]</f>
        <v>1.1288364249578415</v>
      </c>
      <c r="R1665" s="37">
        <f>Table1[[#This Row],[Power_Consumed_kWh]]/Table1[[#This Row],[Production_t]]</f>
        <v>96.945362563237779</v>
      </c>
      <c r="S1665" t="str">
        <f>IF(Table1[[#This Row],[Quality_pct]]&lt;96,"Below Spec","Ok")</f>
        <v>Ok</v>
      </c>
      <c r="T1665" t="str">
        <f>IF(Table1[Steam_Consumed_t]&gt;$O$4383,"ABNORMAL","NORMAL")</f>
        <v>NORMAL</v>
      </c>
      <c r="U1665" t="str">
        <f>IF(Table1[Power_Consumed_kWh]&gt;$P$4383,"ABNORMAL","NORMAL")</f>
        <v>NORMAL</v>
      </c>
      <c r="V1665">
        <f>(Table1[[#This Row],[Target_Production_t]]/8)*Table1[[#This Row],[Downtime_hr]]</f>
        <v>1.8045000000000002</v>
      </c>
    </row>
    <row r="1666" spans="1:22" x14ac:dyDescent="0.25">
      <c r="A1666" s="1">
        <v>45796</v>
      </c>
      <c r="B1666" s="1" t="str">
        <f>TEXT(Table1[[#This Row],[Date]],"mm")</f>
        <v>05</v>
      </c>
      <c r="C1666" t="s">
        <v>17</v>
      </c>
      <c r="D1666" t="s">
        <v>18</v>
      </c>
      <c r="E1666">
        <v>44.09</v>
      </c>
      <c r="F1666">
        <v>7.63</v>
      </c>
      <c r="G1666">
        <v>0.37</v>
      </c>
      <c r="H1666">
        <v>36.44</v>
      </c>
      <c r="I1666">
        <v>35.42</v>
      </c>
      <c r="J1666">
        <v>1.02</v>
      </c>
      <c r="K1666">
        <v>97.21</v>
      </c>
      <c r="L1666">
        <v>95.38</v>
      </c>
      <c r="M1666">
        <v>98.83</v>
      </c>
      <c r="N1666">
        <v>91.63</v>
      </c>
      <c r="O1666">
        <v>30.21</v>
      </c>
      <c r="P1666">
        <v>2997.35</v>
      </c>
      <c r="Q1666" s="42">
        <f>Table1[[#This Row],[Steam_Consumed_t]]/Table1[[#This Row],[Production_t]]</f>
        <v>0.82903402854006591</v>
      </c>
      <c r="R1666" s="37">
        <f>Table1[[#This Row],[Power_Consumed_kWh]]/Table1[[#This Row],[Production_t]]</f>
        <v>82.254390779363334</v>
      </c>
      <c r="S1666" t="str">
        <f>IF(Table1[[#This Row],[Quality_pct]]&lt;96,"Below Spec","Ok")</f>
        <v>Ok</v>
      </c>
      <c r="T1666" t="str">
        <f>IF(Table1[Steam_Consumed_t]&gt;$O$4383,"ABNORMAL","NORMAL")</f>
        <v>NORMAL</v>
      </c>
      <c r="U1666" t="str">
        <f>IF(Table1[Power_Consumed_kWh]&gt;$P$4383,"ABNORMAL","NORMAL")</f>
        <v>NORMAL</v>
      </c>
      <c r="V1666">
        <f>(Table1[[#This Row],[Target_Production_t]]/8)*Table1[[#This Row],[Downtime_hr]]</f>
        <v>2.0391625000000002</v>
      </c>
    </row>
    <row r="1667" spans="1:22" x14ac:dyDescent="0.25">
      <c r="A1667" s="1">
        <v>45796</v>
      </c>
      <c r="B1667" s="1" t="str">
        <f>TEXT(Table1[[#This Row],[Date]],"mm")</f>
        <v>05</v>
      </c>
      <c r="C1667" t="s">
        <v>22</v>
      </c>
      <c r="D1667" t="s">
        <v>18</v>
      </c>
      <c r="E1667">
        <v>37.79</v>
      </c>
      <c r="F1667">
        <v>7.82</v>
      </c>
      <c r="G1667">
        <v>0.18</v>
      </c>
      <c r="H1667">
        <v>32.44</v>
      </c>
      <c r="I1667">
        <v>31.2</v>
      </c>
      <c r="J1667">
        <v>1.24</v>
      </c>
      <c r="K1667">
        <v>96.18</v>
      </c>
      <c r="L1667">
        <v>97.75</v>
      </c>
      <c r="M1667">
        <v>100.18</v>
      </c>
      <c r="N1667">
        <v>94.18</v>
      </c>
      <c r="O1667">
        <v>34.75</v>
      </c>
      <c r="P1667">
        <v>3130.33</v>
      </c>
      <c r="Q1667" s="42">
        <f>Table1[[#This Row],[Steam_Consumed_t]]/Table1[[#This Row],[Production_t]]</f>
        <v>1.0712083847102343</v>
      </c>
      <c r="R1667" s="37">
        <f>Table1[[#This Row],[Power_Consumed_kWh]]/Table1[[#This Row],[Production_t]]</f>
        <v>96.495992601726272</v>
      </c>
      <c r="S1667" t="str">
        <f>IF(Table1[[#This Row],[Quality_pct]]&lt;96,"Below Spec","Ok")</f>
        <v>Ok</v>
      </c>
      <c r="T1667" t="str">
        <f>IF(Table1[Steam_Consumed_t]&gt;$O$4383,"ABNORMAL","NORMAL")</f>
        <v>NORMAL</v>
      </c>
      <c r="U1667" t="str">
        <f>IF(Table1[Power_Consumed_kWh]&gt;$P$4383,"ABNORMAL","NORMAL")</f>
        <v>NORMAL</v>
      </c>
      <c r="V1667">
        <f>(Table1[[#This Row],[Target_Production_t]]/8)*Table1[[#This Row],[Downtime_hr]]</f>
        <v>0.850275</v>
      </c>
    </row>
    <row r="1668" spans="1:22" x14ac:dyDescent="0.25">
      <c r="A1668" s="1">
        <v>45796</v>
      </c>
      <c r="B1668" s="1" t="str">
        <f>TEXT(Table1[[#This Row],[Date]],"mm")</f>
        <v>05</v>
      </c>
      <c r="C1668" t="s">
        <v>21</v>
      </c>
      <c r="D1668" t="s">
        <v>18</v>
      </c>
      <c r="E1668">
        <v>39.89</v>
      </c>
      <c r="F1668">
        <v>7.95</v>
      </c>
      <c r="G1668">
        <v>0.05</v>
      </c>
      <c r="H1668">
        <v>36.61</v>
      </c>
      <c r="I1668">
        <v>35.72</v>
      </c>
      <c r="J1668">
        <v>0.89</v>
      </c>
      <c r="K1668">
        <v>97.57</v>
      </c>
      <c r="L1668">
        <v>99.38</v>
      </c>
      <c r="M1668">
        <v>94</v>
      </c>
      <c r="N1668">
        <v>91.14</v>
      </c>
      <c r="O1668">
        <v>51.79</v>
      </c>
      <c r="P1668">
        <v>4234.5600000000004</v>
      </c>
      <c r="Q1668" s="42">
        <f>Table1[[#This Row],[Steam_Consumed_t]]/Table1[[#This Row],[Production_t]]</f>
        <v>1.4146408085222617</v>
      </c>
      <c r="R1668" s="37">
        <f>Table1[[#This Row],[Power_Consumed_kWh]]/Table1[[#This Row],[Production_t]]</f>
        <v>115.66675771647093</v>
      </c>
      <c r="S1668" t="str">
        <f>IF(Table1[[#This Row],[Quality_pct]]&lt;96,"Below Spec","Ok")</f>
        <v>Ok</v>
      </c>
      <c r="T1668" t="str">
        <f>IF(Table1[Steam_Consumed_t]&gt;$O$4383,"ABNORMAL","NORMAL")</f>
        <v>ABNORMAL</v>
      </c>
      <c r="U1668" t="str">
        <f>IF(Table1[Power_Consumed_kWh]&gt;$P$4383,"ABNORMAL","NORMAL")</f>
        <v>ABNORMAL</v>
      </c>
      <c r="V1668">
        <f>(Table1[[#This Row],[Target_Production_t]]/8)*Table1[[#This Row],[Downtime_hr]]</f>
        <v>0.24931250000000002</v>
      </c>
    </row>
    <row r="1669" spans="1:22" x14ac:dyDescent="0.25">
      <c r="A1669" s="1">
        <v>45796</v>
      </c>
      <c r="B1669" s="1" t="str">
        <f>TEXT(Table1[[#This Row],[Date]],"mm")</f>
        <v>05</v>
      </c>
      <c r="C1669" t="s">
        <v>21</v>
      </c>
      <c r="D1669" t="s">
        <v>19</v>
      </c>
      <c r="E1669">
        <v>39.29</v>
      </c>
      <c r="F1669">
        <v>8</v>
      </c>
      <c r="G1669">
        <v>0</v>
      </c>
      <c r="H1669">
        <v>39.700000000000003</v>
      </c>
      <c r="I1669">
        <v>38.729999999999997</v>
      </c>
      <c r="J1669">
        <v>0.97</v>
      </c>
      <c r="K1669">
        <v>97.56</v>
      </c>
      <c r="L1669">
        <v>100</v>
      </c>
      <c r="M1669">
        <v>92.23</v>
      </c>
      <c r="N1669">
        <v>89.98</v>
      </c>
      <c r="O1669">
        <v>58.31</v>
      </c>
      <c r="P1669">
        <v>4572.0600000000004</v>
      </c>
      <c r="Q1669" s="42">
        <f>Table1[[#This Row],[Steam_Consumed_t]]/Table1[[#This Row],[Production_t]]</f>
        <v>1.4687657430730479</v>
      </c>
      <c r="R1669" s="37">
        <f>Table1[[#This Row],[Power_Consumed_kWh]]/Table1[[#This Row],[Production_t]]</f>
        <v>115.16523929471033</v>
      </c>
      <c r="S1669" t="str">
        <f>IF(Table1[[#This Row],[Quality_pct]]&lt;96,"Below Spec","Ok")</f>
        <v>Ok</v>
      </c>
      <c r="T1669" t="str">
        <f>IF(Table1[Steam_Consumed_t]&gt;$O$4383,"ABNORMAL","NORMAL")</f>
        <v>ABNORMAL</v>
      </c>
      <c r="U1669" t="str">
        <f>IF(Table1[Power_Consumed_kWh]&gt;$P$4383,"ABNORMAL","NORMAL")</f>
        <v>ABNORMAL</v>
      </c>
      <c r="V1669">
        <f>(Table1[[#This Row],[Target_Production_t]]/8)*Table1[[#This Row],[Downtime_hr]]</f>
        <v>0</v>
      </c>
    </row>
    <row r="1670" spans="1:22" x14ac:dyDescent="0.25">
      <c r="A1670" s="1">
        <v>45797</v>
      </c>
      <c r="B1670" s="1" t="str">
        <f>TEXT(Table1[[#This Row],[Date]],"mm")</f>
        <v>05</v>
      </c>
      <c r="C1670" t="s">
        <v>21</v>
      </c>
      <c r="D1670" t="s">
        <v>20</v>
      </c>
      <c r="E1670">
        <v>37.630000000000003</v>
      </c>
      <c r="F1670">
        <v>7.19</v>
      </c>
      <c r="G1670">
        <v>0.81</v>
      </c>
      <c r="H1670">
        <v>34</v>
      </c>
      <c r="I1670">
        <v>33.53</v>
      </c>
      <c r="J1670">
        <v>0.47</v>
      </c>
      <c r="K1670">
        <v>98.61</v>
      </c>
      <c r="L1670">
        <v>89.88</v>
      </c>
      <c r="M1670">
        <v>90.15</v>
      </c>
      <c r="N1670">
        <v>79.89</v>
      </c>
      <c r="O1670">
        <v>50.39</v>
      </c>
      <c r="P1670">
        <v>4006.16</v>
      </c>
      <c r="Q1670" s="42">
        <f>Table1[[#This Row],[Steam_Consumed_t]]/Table1[[#This Row],[Production_t]]</f>
        <v>1.4820588235294119</v>
      </c>
      <c r="R1670" s="37">
        <f>Table1[[#This Row],[Power_Consumed_kWh]]/Table1[[#This Row],[Production_t]]</f>
        <v>117.82823529411765</v>
      </c>
      <c r="S1670" t="str">
        <f>IF(Table1[[#This Row],[Quality_pct]]&lt;96,"Below Spec","Ok")</f>
        <v>Ok</v>
      </c>
      <c r="T1670" t="str">
        <f>IF(Table1[Steam_Consumed_t]&gt;$O$4383,"ABNORMAL","NORMAL")</f>
        <v>NORMAL</v>
      </c>
      <c r="U1670" t="str">
        <f>IF(Table1[Power_Consumed_kWh]&gt;$P$4383,"ABNORMAL","NORMAL")</f>
        <v>NORMAL</v>
      </c>
      <c r="V1670">
        <f>(Table1[[#This Row],[Target_Production_t]]/8)*Table1[[#This Row],[Downtime_hr]]</f>
        <v>3.8100375000000004</v>
      </c>
    </row>
    <row r="1671" spans="1:22" x14ac:dyDescent="0.25">
      <c r="A1671" s="1">
        <v>45797</v>
      </c>
      <c r="B1671" s="1" t="str">
        <f>TEXT(Table1[[#This Row],[Date]],"mm")</f>
        <v>05</v>
      </c>
      <c r="C1671" t="s">
        <v>17</v>
      </c>
      <c r="D1671" t="s">
        <v>18</v>
      </c>
      <c r="E1671">
        <v>43.55</v>
      </c>
      <c r="F1671">
        <v>7.26</v>
      </c>
      <c r="G1671">
        <v>0.74</v>
      </c>
      <c r="H1671">
        <v>34.450000000000003</v>
      </c>
      <c r="I1671">
        <v>33.43</v>
      </c>
      <c r="J1671">
        <v>1.02</v>
      </c>
      <c r="K1671">
        <v>97.05</v>
      </c>
      <c r="L1671">
        <v>90.75</v>
      </c>
      <c r="M1671">
        <v>98.77</v>
      </c>
      <c r="N1671">
        <v>86.99</v>
      </c>
      <c r="O1671">
        <v>29.94</v>
      </c>
      <c r="P1671">
        <v>2842.28</v>
      </c>
      <c r="Q1671" s="42">
        <f>Table1[[#This Row],[Steam_Consumed_t]]/Table1[[#This Row],[Production_t]]</f>
        <v>0.86908563134978223</v>
      </c>
      <c r="R1671" s="37">
        <f>Table1[[#This Row],[Power_Consumed_kWh]]/Table1[[#This Row],[Production_t]]</f>
        <v>82.504499274310589</v>
      </c>
      <c r="S1671" t="str">
        <f>IF(Table1[[#This Row],[Quality_pct]]&lt;96,"Below Spec","Ok")</f>
        <v>Ok</v>
      </c>
      <c r="T1671" t="str">
        <f>IF(Table1[Steam_Consumed_t]&gt;$O$4383,"ABNORMAL","NORMAL")</f>
        <v>NORMAL</v>
      </c>
      <c r="U1671" t="str">
        <f>IF(Table1[Power_Consumed_kWh]&gt;$P$4383,"ABNORMAL","NORMAL")</f>
        <v>NORMAL</v>
      </c>
      <c r="V1671">
        <f>(Table1[[#This Row],[Target_Production_t]]/8)*Table1[[#This Row],[Downtime_hr]]</f>
        <v>4.0283749999999996</v>
      </c>
    </row>
    <row r="1672" spans="1:22" x14ac:dyDescent="0.25">
      <c r="A1672" s="1">
        <v>45797</v>
      </c>
      <c r="B1672" s="1" t="str">
        <f>TEXT(Table1[[#This Row],[Date]],"mm")</f>
        <v>05</v>
      </c>
      <c r="C1672" t="s">
        <v>23</v>
      </c>
      <c r="D1672" t="s">
        <v>18</v>
      </c>
      <c r="E1672">
        <v>45.62</v>
      </c>
      <c r="F1672">
        <v>7.4</v>
      </c>
      <c r="G1672">
        <v>0.6</v>
      </c>
      <c r="H1672">
        <v>42</v>
      </c>
      <c r="I1672">
        <v>41.3</v>
      </c>
      <c r="J1672">
        <v>0.71</v>
      </c>
      <c r="K1672">
        <v>98.32</v>
      </c>
      <c r="L1672">
        <v>92.5</v>
      </c>
      <c r="M1672">
        <v>103</v>
      </c>
      <c r="N1672">
        <v>93.67</v>
      </c>
      <c r="O1672">
        <v>3.52</v>
      </c>
      <c r="P1672">
        <v>1697.33</v>
      </c>
      <c r="Q1672" s="42">
        <f>Table1[[#This Row],[Steam_Consumed_t]]/Table1[[#This Row],[Production_t]]</f>
        <v>8.3809523809523806E-2</v>
      </c>
      <c r="R1672" s="37">
        <f>Table1[[#This Row],[Power_Consumed_kWh]]/Table1[[#This Row],[Production_t]]</f>
        <v>40.412619047619046</v>
      </c>
      <c r="S1672" t="str">
        <f>IF(Table1[[#This Row],[Quality_pct]]&lt;96,"Below Spec","Ok")</f>
        <v>Ok</v>
      </c>
      <c r="T1672" t="str">
        <f>IF(Table1[Steam_Consumed_t]&gt;$O$4383,"ABNORMAL","NORMAL")</f>
        <v>NORMAL</v>
      </c>
      <c r="U1672" t="str">
        <f>IF(Table1[Power_Consumed_kWh]&gt;$P$4383,"ABNORMAL","NORMAL")</f>
        <v>NORMAL</v>
      </c>
      <c r="V1672">
        <f>(Table1[[#This Row],[Target_Production_t]]/8)*Table1[[#This Row],[Downtime_hr]]</f>
        <v>3.4214999999999995</v>
      </c>
    </row>
    <row r="1673" spans="1:22" x14ac:dyDescent="0.25">
      <c r="A1673" s="1">
        <v>45797</v>
      </c>
      <c r="B1673" s="1" t="str">
        <f>TEXT(Table1[[#This Row],[Date]],"mm")</f>
        <v>05</v>
      </c>
      <c r="C1673" t="s">
        <v>21</v>
      </c>
      <c r="D1673" t="s">
        <v>19</v>
      </c>
      <c r="E1673">
        <v>38.81</v>
      </c>
      <c r="F1673">
        <v>7.56</v>
      </c>
      <c r="G1673">
        <v>0.44</v>
      </c>
      <c r="H1673">
        <v>35.53</v>
      </c>
      <c r="I1673">
        <v>34.72</v>
      </c>
      <c r="J1673">
        <v>0.81</v>
      </c>
      <c r="K1673">
        <v>97.72</v>
      </c>
      <c r="L1673">
        <v>94.5</v>
      </c>
      <c r="M1673">
        <v>97.71</v>
      </c>
      <c r="N1673">
        <v>90.23</v>
      </c>
      <c r="O1673">
        <v>53.22</v>
      </c>
      <c r="P1673">
        <v>4299.93</v>
      </c>
      <c r="Q1673" s="42">
        <f>Table1[[#This Row],[Steam_Consumed_t]]/Table1[[#This Row],[Production_t]]</f>
        <v>1.4978891077962284</v>
      </c>
      <c r="R1673" s="37">
        <f>Table1[[#This Row],[Power_Consumed_kWh]]/Table1[[#This Row],[Production_t]]</f>
        <v>121.02251618350689</v>
      </c>
      <c r="S1673" t="str">
        <f>IF(Table1[[#This Row],[Quality_pct]]&lt;96,"Below Spec","Ok")</f>
        <v>Ok</v>
      </c>
      <c r="T1673" t="str">
        <f>IF(Table1[Steam_Consumed_t]&gt;$O$4383,"ABNORMAL","NORMAL")</f>
        <v>ABNORMAL</v>
      </c>
      <c r="U1673" t="str">
        <f>IF(Table1[Power_Consumed_kWh]&gt;$P$4383,"ABNORMAL","NORMAL")</f>
        <v>ABNORMAL</v>
      </c>
      <c r="V1673">
        <f>(Table1[[#This Row],[Target_Production_t]]/8)*Table1[[#This Row],[Downtime_hr]]</f>
        <v>2.1345499999999999</v>
      </c>
    </row>
    <row r="1674" spans="1:22" x14ac:dyDescent="0.25">
      <c r="A1674" s="1">
        <v>45797</v>
      </c>
      <c r="B1674" s="1" t="str">
        <f>TEXT(Table1[[#This Row],[Date]],"mm")</f>
        <v>05</v>
      </c>
      <c r="C1674" t="s">
        <v>22</v>
      </c>
      <c r="D1674" t="s">
        <v>19</v>
      </c>
      <c r="E1674">
        <v>36.770000000000003</v>
      </c>
      <c r="F1674">
        <v>7.63</v>
      </c>
      <c r="G1674">
        <v>0.37</v>
      </c>
      <c r="H1674">
        <v>34.229999999999997</v>
      </c>
      <c r="I1674">
        <v>33.57</v>
      </c>
      <c r="J1674">
        <v>0.67</v>
      </c>
      <c r="K1674">
        <v>98.05</v>
      </c>
      <c r="L1674">
        <v>95.38</v>
      </c>
      <c r="M1674">
        <v>97.69</v>
      </c>
      <c r="N1674">
        <v>91.36</v>
      </c>
      <c r="O1674">
        <v>37.5</v>
      </c>
      <c r="P1674">
        <v>3228.45</v>
      </c>
      <c r="Q1674" s="42">
        <f>Table1[[#This Row],[Steam_Consumed_t]]/Table1[[#This Row],[Production_t]]</f>
        <v>1.0955302366345312</v>
      </c>
      <c r="R1674" s="37">
        <f>Table1[[#This Row],[Power_Consumed_kWh]]/Table1[[#This Row],[Production_t]]</f>
        <v>94.316389132340049</v>
      </c>
      <c r="S1674" t="str">
        <f>IF(Table1[[#This Row],[Quality_pct]]&lt;96,"Below Spec","Ok")</f>
        <v>Ok</v>
      </c>
      <c r="T1674" t="str">
        <f>IF(Table1[Steam_Consumed_t]&gt;$O$4383,"ABNORMAL","NORMAL")</f>
        <v>NORMAL</v>
      </c>
      <c r="U1674" t="str">
        <f>IF(Table1[Power_Consumed_kWh]&gt;$P$4383,"ABNORMAL","NORMAL")</f>
        <v>NORMAL</v>
      </c>
      <c r="V1674">
        <f>(Table1[[#This Row],[Target_Production_t]]/8)*Table1[[#This Row],[Downtime_hr]]</f>
        <v>1.7006125000000001</v>
      </c>
    </row>
    <row r="1675" spans="1:22" x14ac:dyDescent="0.25">
      <c r="A1675" s="1">
        <v>45797</v>
      </c>
      <c r="B1675" s="1" t="str">
        <f>TEXT(Table1[[#This Row],[Date]],"mm")</f>
        <v>05</v>
      </c>
      <c r="C1675" t="s">
        <v>17</v>
      </c>
      <c r="D1675" t="s">
        <v>19</v>
      </c>
      <c r="E1675">
        <v>42.89</v>
      </c>
      <c r="F1675">
        <v>7.74</v>
      </c>
      <c r="G1675">
        <v>0.26</v>
      </c>
      <c r="H1675">
        <v>39.1</v>
      </c>
      <c r="I1675">
        <v>38.29</v>
      </c>
      <c r="J1675">
        <v>0.81</v>
      </c>
      <c r="K1675">
        <v>97.92</v>
      </c>
      <c r="L1675">
        <v>96.75</v>
      </c>
      <c r="M1675">
        <v>92.97</v>
      </c>
      <c r="N1675">
        <v>88.07</v>
      </c>
      <c r="O1675">
        <v>33.130000000000003</v>
      </c>
      <c r="P1675">
        <v>3077.72</v>
      </c>
      <c r="Q1675" s="42">
        <f>Table1[[#This Row],[Steam_Consumed_t]]/Table1[[#This Row],[Production_t]]</f>
        <v>0.84731457800511512</v>
      </c>
      <c r="R1675" s="37">
        <f>Table1[[#This Row],[Power_Consumed_kWh]]/Table1[[#This Row],[Production_t]]</f>
        <v>78.714066496163682</v>
      </c>
      <c r="S1675" t="str">
        <f>IF(Table1[[#This Row],[Quality_pct]]&lt;96,"Below Spec","Ok")</f>
        <v>Ok</v>
      </c>
      <c r="T1675" t="str">
        <f>IF(Table1[Steam_Consumed_t]&gt;$O$4383,"ABNORMAL","NORMAL")</f>
        <v>NORMAL</v>
      </c>
      <c r="U1675" t="str">
        <f>IF(Table1[Power_Consumed_kWh]&gt;$P$4383,"ABNORMAL","NORMAL")</f>
        <v>NORMAL</v>
      </c>
      <c r="V1675">
        <f>(Table1[[#This Row],[Target_Production_t]]/8)*Table1[[#This Row],[Downtime_hr]]</f>
        <v>1.3939250000000001</v>
      </c>
    </row>
    <row r="1676" spans="1:22" x14ac:dyDescent="0.25">
      <c r="A1676" s="1">
        <v>45797</v>
      </c>
      <c r="B1676" s="1" t="str">
        <f>TEXT(Table1[[#This Row],[Date]],"mm")</f>
        <v>05</v>
      </c>
      <c r="C1676" t="s">
        <v>17</v>
      </c>
      <c r="D1676" t="s">
        <v>20</v>
      </c>
      <c r="E1676">
        <v>41.59</v>
      </c>
      <c r="F1676">
        <v>7.74</v>
      </c>
      <c r="G1676">
        <v>0.26</v>
      </c>
      <c r="H1676">
        <v>38.44</v>
      </c>
      <c r="I1676">
        <v>37.33</v>
      </c>
      <c r="J1676">
        <v>1.1000000000000001</v>
      </c>
      <c r="K1676">
        <v>97.13</v>
      </c>
      <c r="L1676">
        <v>96.75</v>
      </c>
      <c r="M1676">
        <v>94.43</v>
      </c>
      <c r="N1676">
        <v>88.74</v>
      </c>
      <c r="O1676">
        <v>31.98</v>
      </c>
      <c r="P1676">
        <v>3008.8</v>
      </c>
      <c r="Q1676" s="42">
        <f>Table1[[#This Row],[Steam_Consumed_t]]/Table1[[#This Row],[Production_t]]</f>
        <v>0.83194588969823102</v>
      </c>
      <c r="R1676" s="37">
        <f>Table1[[#This Row],[Power_Consumed_kWh]]/Table1[[#This Row],[Production_t]]</f>
        <v>78.272632674297611</v>
      </c>
      <c r="S1676" t="str">
        <f>IF(Table1[[#This Row],[Quality_pct]]&lt;96,"Below Spec","Ok")</f>
        <v>Ok</v>
      </c>
      <c r="T1676" t="str">
        <f>IF(Table1[Steam_Consumed_t]&gt;$O$4383,"ABNORMAL","NORMAL")</f>
        <v>NORMAL</v>
      </c>
      <c r="U1676" t="str">
        <f>IF(Table1[Power_Consumed_kWh]&gt;$P$4383,"ABNORMAL","NORMAL")</f>
        <v>NORMAL</v>
      </c>
      <c r="V1676">
        <f>(Table1[[#This Row],[Target_Production_t]]/8)*Table1[[#This Row],[Downtime_hr]]</f>
        <v>1.3516750000000002</v>
      </c>
    </row>
    <row r="1677" spans="1:22" x14ac:dyDescent="0.25">
      <c r="A1677" s="1">
        <v>45797</v>
      </c>
      <c r="B1677" s="1" t="str">
        <f>TEXT(Table1[[#This Row],[Date]],"mm")</f>
        <v>05</v>
      </c>
      <c r="C1677" t="s">
        <v>22</v>
      </c>
      <c r="D1677" t="s">
        <v>18</v>
      </c>
      <c r="E1677">
        <v>37.33</v>
      </c>
      <c r="F1677">
        <v>7.79</v>
      </c>
      <c r="G1677">
        <v>0.21</v>
      </c>
      <c r="H1677">
        <v>31.65</v>
      </c>
      <c r="I1677">
        <v>30.88</v>
      </c>
      <c r="J1677">
        <v>0.77</v>
      </c>
      <c r="K1677">
        <v>97.57</v>
      </c>
      <c r="L1677">
        <v>97.38</v>
      </c>
      <c r="M1677">
        <v>91.3</v>
      </c>
      <c r="N1677">
        <v>86.75</v>
      </c>
      <c r="O1677">
        <v>34.18</v>
      </c>
      <c r="P1677">
        <v>2941.35</v>
      </c>
      <c r="Q1677" s="42">
        <f>Table1[[#This Row],[Steam_Consumed_t]]/Table1[[#This Row],[Production_t]]</f>
        <v>1.0799368088467616</v>
      </c>
      <c r="R1677" s="37">
        <f>Table1[[#This Row],[Power_Consumed_kWh]]/Table1[[#This Row],[Production_t]]</f>
        <v>92.93364928909952</v>
      </c>
      <c r="S1677" t="str">
        <f>IF(Table1[[#This Row],[Quality_pct]]&lt;96,"Below Spec","Ok")</f>
        <v>Ok</v>
      </c>
      <c r="T1677" t="str">
        <f>IF(Table1[Steam_Consumed_t]&gt;$O$4383,"ABNORMAL","NORMAL")</f>
        <v>NORMAL</v>
      </c>
      <c r="U1677" t="str">
        <f>IF(Table1[Power_Consumed_kWh]&gt;$P$4383,"ABNORMAL","NORMAL")</f>
        <v>NORMAL</v>
      </c>
      <c r="V1677">
        <f>(Table1[[#This Row],[Target_Production_t]]/8)*Table1[[#This Row],[Downtime_hr]]</f>
        <v>0.97991249999999996</v>
      </c>
    </row>
    <row r="1678" spans="1:22" x14ac:dyDescent="0.25">
      <c r="A1678" s="1">
        <v>45797</v>
      </c>
      <c r="B1678" s="1" t="str">
        <f>TEXT(Table1[[#This Row],[Date]],"mm")</f>
        <v>05</v>
      </c>
      <c r="C1678" t="s">
        <v>23</v>
      </c>
      <c r="D1678" t="s">
        <v>19</v>
      </c>
      <c r="E1678">
        <v>44.94</v>
      </c>
      <c r="F1678">
        <v>7.79</v>
      </c>
      <c r="G1678">
        <v>0.21</v>
      </c>
      <c r="H1678">
        <v>40.21</v>
      </c>
      <c r="I1678">
        <v>39.69</v>
      </c>
      <c r="J1678">
        <v>0.52</v>
      </c>
      <c r="K1678">
        <v>98.7</v>
      </c>
      <c r="L1678">
        <v>97.38</v>
      </c>
      <c r="M1678">
        <v>97.69</v>
      </c>
      <c r="N1678">
        <v>93.89</v>
      </c>
      <c r="O1678">
        <v>2.82</v>
      </c>
      <c r="P1678">
        <v>1885.07</v>
      </c>
      <c r="Q1678" s="42">
        <f>Table1[[#This Row],[Steam_Consumed_t]]/Table1[[#This Row],[Production_t]]</f>
        <v>7.0131808007958207E-2</v>
      </c>
      <c r="R1678" s="37">
        <f>Table1[[#This Row],[Power_Consumed_kWh]]/Table1[[#This Row],[Production_t]]</f>
        <v>46.880626709773686</v>
      </c>
      <c r="S1678" t="str">
        <f>IF(Table1[[#This Row],[Quality_pct]]&lt;96,"Below Spec","Ok")</f>
        <v>Ok</v>
      </c>
      <c r="T1678" t="str">
        <f>IF(Table1[Steam_Consumed_t]&gt;$O$4383,"ABNORMAL","NORMAL")</f>
        <v>NORMAL</v>
      </c>
      <c r="U1678" t="str">
        <f>IF(Table1[Power_Consumed_kWh]&gt;$P$4383,"ABNORMAL","NORMAL")</f>
        <v>NORMAL</v>
      </c>
      <c r="V1678">
        <f>(Table1[[#This Row],[Target_Production_t]]/8)*Table1[[#This Row],[Downtime_hr]]</f>
        <v>1.1796749999999998</v>
      </c>
    </row>
    <row r="1679" spans="1:22" x14ac:dyDescent="0.25">
      <c r="A1679" s="1">
        <v>45797</v>
      </c>
      <c r="B1679" s="1" t="str">
        <f>TEXT(Table1[[#This Row],[Date]],"mm")</f>
        <v>05</v>
      </c>
      <c r="C1679" t="s">
        <v>23</v>
      </c>
      <c r="D1679" t="s">
        <v>20</v>
      </c>
      <c r="E1679">
        <v>43.57</v>
      </c>
      <c r="F1679">
        <v>7.8</v>
      </c>
      <c r="G1679">
        <v>0.2</v>
      </c>
      <c r="H1679">
        <v>37.979999999999997</v>
      </c>
      <c r="I1679">
        <v>37.81</v>
      </c>
      <c r="J1679">
        <v>0.17</v>
      </c>
      <c r="K1679">
        <v>99.56</v>
      </c>
      <c r="L1679">
        <v>97.5</v>
      </c>
      <c r="M1679">
        <v>94.38</v>
      </c>
      <c r="N1679">
        <v>91.62</v>
      </c>
      <c r="O1679">
        <v>6.1</v>
      </c>
      <c r="P1679">
        <v>1642.66</v>
      </c>
      <c r="Q1679" s="42">
        <f>Table1[[#This Row],[Steam_Consumed_t]]/Table1[[#This Row],[Production_t]]</f>
        <v>0.1606108478146393</v>
      </c>
      <c r="R1679" s="37">
        <f>Table1[[#This Row],[Power_Consumed_kWh]]/Table1[[#This Row],[Production_t]]</f>
        <v>43.250658241179572</v>
      </c>
      <c r="S1679" t="str">
        <f>IF(Table1[[#This Row],[Quality_pct]]&lt;96,"Below Spec","Ok")</f>
        <v>Ok</v>
      </c>
      <c r="T1679" t="str">
        <f>IF(Table1[Steam_Consumed_t]&gt;$O$4383,"ABNORMAL","NORMAL")</f>
        <v>NORMAL</v>
      </c>
      <c r="U1679" t="str">
        <f>IF(Table1[Power_Consumed_kWh]&gt;$P$4383,"ABNORMAL","NORMAL")</f>
        <v>NORMAL</v>
      </c>
      <c r="V1679">
        <f>(Table1[[#This Row],[Target_Production_t]]/8)*Table1[[#This Row],[Downtime_hr]]</f>
        <v>1.0892500000000001</v>
      </c>
    </row>
    <row r="1680" spans="1:22" x14ac:dyDescent="0.25">
      <c r="A1680" s="1">
        <v>45797</v>
      </c>
      <c r="B1680" s="1" t="str">
        <f>TEXT(Table1[[#This Row],[Date]],"mm")</f>
        <v>05</v>
      </c>
      <c r="C1680" t="s">
        <v>22</v>
      </c>
      <c r="D1680" t="s">
        <v>20</v>
      </c>
      <c r="E1680">
        <v>35.65</v>
      </c>
      <c r="F1680">
        <v>7.89</v>
      </c>
      <c r="G1680">
        <v>0.11</v>
      </c>
      <c r="H1680">
        <v>32.72</v>
      </c>
      <c r="I1680">
        <v>32.159999999999997</v>
      </c>
      <c r="J1680">
        <v>0.56000000000000005</v>
      </c>
      <c r="K1680">
        <v>98.29</v>
      </c>
      <c r="L1680">
        <v>98.62</v>
      </c>
      <c r="M1680">
        <v>95.79</v>
      </c>
      <c r="N1680">
        <v>92.86</v>
      </c>
      <c r="O1680">
        <v>35.1</v>
      </c>
      <c r="P1680">
        <v>3031.56</v>
      </c>
      <c r="Q1680" s="42">
        <f>Table1[[#This Row],[Steam_Consumed_t]]/Table1[[#This Row],[Production_t]]</f>
        <v>1.0727383863080686</v>
      </c>
      <c r="R1680" s="37">
        <f>Table1[[#This Row],[Power_Consumed_kWh]]/Table1[[#This Row],[Production_t]]</f>
        <v>92.651589242053788</v>
      </c>
      <c r="S1680" t="str">
        <f>IF(Table1[[#This Row],[Quality_pct]]&lt;96,"Below Spec","Ok")</f>
        <v>Ok</v>
      </c>
      <c r="T1680" t="str">
        <f>IF(Table1[Steam_Consumed_t]&gt;$O$4383,"ABNORMAL","NORMAL")</f>
        <v>NORMAL</v>
      </c>
      <c r="U1680" t="str">
        <f>IF(Table1[Power_Consumed_kWh]&gt;$P$4383,"ABNORMAL","NORMAL")</f>
        <v>NORMAL</v>
      </c>
      <c r="V1680">
        <f>(Table1[[#This Row],[Target_Production_t]]/8)*Table1[[#This Row],[Downtime_hr]]</f>
        <v>0.4901875</v>
      </c>
    </row>
    <row r="1681" spans="1:22" x14ac:dyDescent="0.25">
      <c r="A1681" s="1">
        <v>45797</v>
      </c>
      <c r="B1681" s="1" t="str">
        <f>TEXT(Table1[[#This Row],[Date]],"mm")</f>
        <v>05</v>
      </c>
      <c r="C1681" t="s">
        <v>21</v>
      </c>
      <c r="D1681" t="s">
        <v>18</v>
      </c>
      <c r="E1681">
        <v>39.4</v>
      </c>
      <c r="F1681">
        <v>8</v>
      </c>
      <c r="G1681">
        <v>0</v>
      </c>
      <c r="H1681">
        <v>37.08</v>
      </c>
      <c r="I1681">
        <v>36.19</v>
      </c>
      <c r="J1681">
        <v>0.89</v>
      </c>
      <c r="K1681">
        <v>97.6</v>
      </c>
      <c r="L1681">
        <v>100</v>
      </c>
      <c r="M1681">
        <v>90.74</v>
      </c>
      <c r="N1681">
        <v>88.56</v>
      </c>
      <c r="O1681">
        <v>54.65</v>
      </c>
      <c r="P1681">
        <v>4483.21</v>
      </c>
      <c r="Q1681" s="42">
        <f>Table1[[#This Row],[Steam_Consumed_t]]/Table1[[#This Row],[Production_t]]</f>
        <v>1.4738403451995685</v>
      </c>
      <c r="R1681" s="37">
        <f>Table1[[#This Row],[Power_Consumed_kWh]]/Table1[[#This Row],[Production_t]]</f>
        <v>120.90641855447682</v>
      </c>
      <c r="S1681" t="str">
        <f>IF(Table1[[#This Row],[Quality_pct]]&lt;96,"Below Spec","Ok")</f>
        <v>Ok</v>
      </c>
      <c r="T1681" t="str">
        <f>IF(Table1[Steam_Consumed_t]&gt;$O$4383,"ABNORMAL","NORMAL")</f>
        <v>ABNORMAL</v>
      </c>
      <c r="U1681" t="str">
        <f>IF(Table1[Power_Consumed_kWh]&gt;$P$4383,"ABNORMAL","NORMAL")</f>
        <v>ABNORMAL</v>
      </c>
      <c r="V1681">
        <f>(Table1[[#This Row],[Target_Production_t]]/8)*Table1[[#This Row],[Downtime_hr]]</f>
        <v>0</v>
      </c>
    </row>
    <row r="1682" spans="1:22" x14ac:dyDescent="0.25">
      <c r="A1682" s="1">
        <v>45798</v>
      </c>
      <c r="B1682" s="1" t="str">
        <f>TEXT(Table1[[#This Row],[Date]],"mm")</f>
        <v>05</v>
      </c>
      <c r="C1682" t="s">
        <v>23</v>
      </c>
      <c r="D1682" t="s">
        <v>20</v>
      </c>
      <c r="E1682">
        <v>45.45</v>
      </c>
      <c r="F1682">
        <v>7.08</v>
      </c>
      <c r="G1682">
        <v>0.92</v>
      </c>
      <c r="H1682">
        <v>38.07</v>
      </c>
      <c r="I1682">
        <v>37.64</v>
      </c>
      <c r="J1682">
        <v>0.43</v>
      </c>
      <c r="K1682">
        <v>98.88</v>
      </c>
      <c r="L1682">
        <v>88.5</v>
      </c>
      <c r="M1682">
        <v>93.6</v>
      </c>
      <c r="N1682">
        <v>81.900000000000006</v>
      </c>
      <c r="O1682">
        <v>4.72</v>
      </c>
      <c r="P1682">
        <v>1659.78</v>
      </c>
      <c r="Q1682" s="42">
        <f>Table1[[#This Row],[Steam_Consumed_t]]/Table1[[#This Row],[Production_t]]</f>
        <v>0.12398213816653532</v>
      </c>
      <c r="R1682" s="37">
        <f>Table1[[#This Row],[Power_Consumed_kWh]]/Table1[[#This Row],[Production_t]]</f>
        <v>43.598108747044918</v>
      </c>
      <c r="S1682" t="str">
        <f>IF(Table1[[#This Row],[Quality_pct]]&lt;96,"Below Spec","Ok")</f>
        <v>Ok</v>
      </c>
      <c r="T1682" t="str">
        <f>IF(Table1[Steam_Consumed_t]&gt;$O$4383,"ABNORMAL","NORMAL")</f>
        <v>NORMAL</v>
      </c>
      <c r="U1682" t="str">
        <f>IF(Table1[Power_Consumed_kWh]&gt;$P$4383,"ABNORMAL","NORMAL")</f>
        <v>NORMAL</v>
      </c>
      <c r="V1682">
        <f>(Table1[[#This Row],[Target_Production_t]]/8)*Table1[[#This Row],[Downtime_hr]]</f>
        <v>5.2267500000000009</v>
      </c>
    </row>
    <row r="1683" spans="1:22" x14ac:dyDescent="0.25">
      <c r="A1683" s="1">
        <v>45798</v>
      </c>
      <c r="B1683" s="1" t="str">
        <f>TEXT(Table1[[#This Row],[Date]],"mm")</f>
        <v>05</v>
      </c>
      <c r="C1683" t="s">
        <v>23</v>
      </c>
      <c r="D1683" t="s">
        <v>18</v>
      </c>
      <c r="E1683">
        <v>47.59</v>
      </c>
      <c r="F1683">
        <v>7.1</v>
      </c>
      <c r="G1683">
        <v>0.9</v>
      </c>
      <c r="H1683">
        <v>41.05</v>
      </c>
      <c r="I1683">
        <v>40.51</v>
      </c>
      <c r="J1683">
        <v>0.55000000000000004</v>
      </c>
      <c r="K1683">
        <v>98.67</v>
      </c>
      <c r="L1683">
        <v>88.75</v>
      </c>
      <c r="M1683">
        <v>98.51</v>
      </c>
      <c r="N1683">
        <v>86.27</v>
      </c>
      <c r="O1683">
        <v>7.28</v>
      </c>
      <c r="P1683">
        <v>1809.29</v>
      </c>
      <c r="Q1683" s="42">
        <f>Table1[[#This Row],[Steam_Consumed_t]]/Table1[[#This Row],[Production_t]]</f>
        <v>0.17734470158343485</v>
      </c>
      <c r="R1683" s="37">
        <f>Table1[[#This Row],[Power_Consumed_kWh]]/Table1[[#This Row],[Production_t]]</f>
        <v>44.075274056029237</v>
      </c>
      <c r="S1683" t="str">
        <f>IF(Table1[[#This Row],[Quality_pct]]&lt;96,"Below Spec","Ok")</f>
        <v>Ok</v>
      </c>
      <c r="T1683" t="str">
        <f>IF(Table1[Steam_Consumed_t]&gt;$O$4383,"ABNORMAL","NORMAL")</f>
        <v>NORMAL</v>
      </c>
      <c r="U1683" t="str">
        <f>IF(Table1[Power_Consumed_kWh]&gt;$P$4383,"ABNORMAL","NORMAL")</f>
        <v>NORMAL</v>
      </c>
      <c r="V1683">
        <f>(Table1[[#This Row],[Target_Production_t]]/8)*Table1[[#This Row],[Downtime_hr]]</f>
        <v>5.3538750000000004</v>
      </c>
    </row>
    <row r="1684" spans="1:22" x14ac:dyDescent="0.25">
      <c r="A1684" s="1">
        <v>45798</v>
      </c>
      <c r="B1684" s="1" t="str">
        <f>TEXT(Table1[[#This Row],[Date]],"mm")</f>
        <v>05</v>
      </c>
      <c r="C1684" t="s">
        <v>21</v>
      </c>
      <c r="D1684" t="s">
        <v>18</v>
      </c>
      <c r="E1684">
        <v>41.1</v>
      </c>
      <c r="F1684">
        <v>7.25</v>
      </c>
      <c r="G1684">
        <v>0.75</v>
      </c>
      <c r="H1684">
        <v>36.299999999999997</v>
      </c>
      <c r="I1684">
        <v>35.700000000000003</v>
      </c>
      <c r="J1684">
        <v>0.6</v>
      </c>
      <c r="K1684">
        <v>98.34</v>
      </c>
      <c r="L1684">
        <v>90.62</v>
      </c>
      <c r="M1684">
        <v>99.61</v>
      </c>
      <c r="N1684">
        <v>88.78</v>
      </c>
      <c r="O1684">
        <v>55.08</v>
      </c>
      <c r="P1684">
        <v>4305.37</v>
      </c>
      <c r="Q1684" s="42">
        <f>Table1[[#This Row],[Steam_Consumed_t]]/Table1[[#This Row],[Production_t]]</f>
        <v>1.5173553719008266</v>
      </c>
      <c r="R1684" s="37">
        <f>Table1[[#This Row],[Power_Consumed_kWh]]/Table1[[#This Row],[Production_t]]</f>
        <v>118.60523415977963</v>
      </c>
      <c r="S1684" t="str">
        <f>IF(Table1[[#This Row],[Quality_pct]]&lt;96,"Below Spec","Ok")</f>
        <v>Ok</v>
      </c>
      <c r="T1684" t="str">
        <f>IF(Table1[Steam_Consumed_t]&gt;$O$4383,"ABNORMAL","NORMAL")</f>
        <v>ABNORMAL</v>
      </c>
      <c r="U1684" t="str">
        <f>IF(Table1[Power_Consumed_kWh]&gt;$P$4383,"ABNORMAL","NORMAL")</f>
        <v>ABNORMAL</v>
      </c>
      <c r="V1684">
        <f>(Table1[[#This Row],[Target_Production_t]]/8)*Table1[[#This Row],[Downtime_hr]]</f>
        <v>3.8531250000000004</v>
      </c>
    </row>
    <row r="1685" spans="1:22" x14ac:dyDescent="0.25">
      <c r="A1685" s="1">
        <v>45798</v>
      </c>
      <c r="B1685" s="1" t="str">
        <f>TEXT(Table1[[#This Row],[Date]],"mm")</f>
        <v>05</v>
      </c>
      <c r="C1685" t="s">
        <v>21</v>
      </c>
      <c r="D1685" t="s">
        <v>20</v>
      </c>
      <c r="E1685">
        <v>39.25</v>
      </c>
      <c r="F1685">
        <v>7.43</v>
      </c>
      <c r="G1685">
        <v>0.56999999999999995</v>
      </c>
      <c r="H1685">
        <v>33.869999999999997</v>
      </c>
      <c r="I1685">
        <v>33.130000000000003</v>
      </c>
      <c r="J1685">
        <v>0.74</v>
      </c>
      <c r="K1685">
        <v>97.81</v>
      </c>
      <c r="L1685">
        <v>92.88</v>
      </c>
      <c r="M1685">
        <v>93.73</v>
      </c>
      <c r="N1685">
        <v>85.15</v>
      </c>
      <c r="O1685">
        <v>50.22</v>
      </c>
      <c r="P1685">
        <v>4102.41</v>
      </c>
      <c r="Q1685" s="42">
        <f>Table1[[#This Row],[Steam_Consumed_t]]/Table1[[#This Row],[Production_t]]</f>
        <v>1.4827280779450842</v>
      </c>
      <c r="R1685" s="37">
        <f>Table1[[#This Row],[Power_Consumed_kWh]]/Table1[[#This Row],[Production_t]]</f>
        <v>121.12223206377325</v>
      </c>
      <c r="S1685" t="str">
        <f>IF(Table1[[#This Row],[Quality_pct]]&lt;96,"Below Spec","Ok")</f>
        <v>Ok</v>
      </c>
      <c r="T1685" t="str">
        <f>IF(Table1[Steam_Consumed_t]&gt;$O$4383,"ABNORMAL","NORMAL")</f>
        <v>NORMAL</v>
      </c>
      <c r="U1685" t="str">
        <f>IF(Table1[Power_Consumed_kWh]&gt;$P$4383,"ABNORMAL","NORMAL")</f>
        <v>NORMAL</v>
      </c>
      <c r="V1685">
        <f>(Table1[[#This Row],[Target_Production_t]]/8)*Table1[[#This Row],[Downtime_hr]]</f>
        <v>2.7965624999999998</v>
      </c>
    </row>
    <row r="1686" spans="1:22" x14ac:dyDescent="0.25">
      <c r="A1686" s="1">
        <v>45798</v>
      </c>
      <c r="B1686" s="1" t="str">
        <f>TEXT(Table1[[#This Row],[Date]],"mm")</f>
        <v>05</v>
      </c>
      <c r="C1686" t="s">
        <v>22</v>
      </c>
      <c r="D1686" t="s">
        <v>20</v>
      </c>
      <c r="E1686">
        <v>37.18</v>
      </c>
      <c r="F1686">
        <v>7.45</v>
      </c>
      <c r="G1686">
        <v>0.55000000000000004</v>
      </c>
      <c r="H1686">
        <v>34.97</v>
      </c>
      <c r="I1686">
        <v>33.950000000000003</v>
      </c>
      <c r="J1686">
        <v>1.02</v>
      </c>
      <c r="K1686">
        <v>97.07</v>
      </c>
      <c r="L1686">
        <v>93.12</v>
      </c>
      <c r="M1686">
        <v>94.54</v>
      </c>
      <c r="N1686">
        <v>85.46</v>
      </c>
      <c r="O1686">
        <v>40.43</v>
      </c>
      <c r="P1686">
        <v>3369.19</v>
      </c>
      <c r="Q1686" s="42">
        <f>Table1[[#This Row],[Steam_Consumed_t]]/Table1[[#This Row],[Production_t]]</f>
        <v>1.1561338289962826</v>
      </c>
      <c r="R1686" s="37">
        <f>Table1[[#This Row],[Power_Consumed_kWh]]/Table1[[#This Row],[Production_t]]</f>
        <v>96.345152988275672</v>
      </c>
      <c r="S1686" t="str">
        <f>IF(Table1[[#This Row],[Quality_pct]]&lt;96,"Below Spec","Ok")</f>
        <v>Ok</v>
      </c>
      <c r="T1686" t="str">
        <f>IF(Table1[Steam_Consumed_t]&gt;$O$4383,"ABNORMAL","NORMAL")</f>
        <v>NORMAL</v>
      </c>
      <c r="U1686" t="str">
        <f>IF(Table1[Power_Consumed_kWh]&gt;$P$4383,"ABNORMAL","NORMAL")</f>
        <v>NORMAL</v>
      </c>
      <c r="V1686">
        <f>(Table1[[#This Row],[Target_Production_t]]/8)*Table1[[#This Row],[Downtime_hr]]</f>
        <v>2.5561250000000002</v>
      </c>
    </row>
    <row r="1687" spans="1:22" x14ac:dyDescent="0.25">
      <c r="A1687" s="1">
        <v>45798</v>
      </c>
      <c r="B1687" s="1" t="str">
        <f>TEXT(Table1[[#This Row],[Date]],"mm")</f>
        <v>05</v>
      </c>
      <c r="C1687" t="s">
        <v>21</v>
      </c>
      <c r="D1687" t="s">
        <v>19</v>
      </c>
      <c r="E1687">
        <v>40.479999999999997</v>
      </c>
      <c r="F1687">
        <v>7.46</v>
      </c>
      <c r="G1687">
        <v>0.54</v>
      </c>
      <c r="H1687">
        <v>32.36</v>
      </c>
      <c r="I1687">
        <v>32.159999999999997</v>
      </c>
      <c r="J1687">
        <v>0.19</v>
      </c>
      <c r="K1687">
        <v>99.4</v>
      </c>
      <c r="L1687">
        <v>93.25</v>
      </c>
      <c r="M1687">
        <v>97.97</v>
      </c>
      <c r="N1687">
        <v>90.81</v>
      </c>
      <c r="O1687">
        <v>46.72</v>
      </c>
      <c r="P1687">
        <v>3930.4</v>
      </c>
      <c r="Q1687" s="42">
        <f>Table1[[#This Row],[Steam_Consumed_t]]/Table1[[#This Row],[Production_t]]</f>
        <v>1.4437577255871445</v>
      </c>
      <c r="R1687" s="37">
        <f>Table1[[#This Row],[Power_Consumed_kWh]]/Table1[[#This Row],[Production_t]]</f>
        <v>121.45859085290482</v>
      </c>
      <c r="S1687" t="str">
        <f>IF(Table1[[#This Row],[Quality_pct]]&lt;96,"Below Spec","Ok")</f>
        <v>Ok</v>
      </c>
      <c r="T1687" t="str">
        <f>IF(Table1[Steam_Consumed_t]&gt;$O$4383,"ABNORMAL","NORMAL")</f>
        <v>NORMAL</v>
      </c>
      <c r="U1687" t="str">
        <f>IF(Table1[Power_Consumed_kWh]&gt;$P$4383,"ABNORMAL","NORMAL")</f>
        <v>NORMAL</v>
      </c>
      <c r="V1687">
        <f>(Table1[[#This Row],[Target_Production_t]]/8)*Table1[[#This Row],[Downtime_hr]]</f>
        <v>2.7324000000000002</v>
      </c>
    </row>
    <row r="1688" spans="1:22" x14ac:dyDescent="0.25">
      <c r="A1688" s="1">
        <v>45798</v>
      </c>
      <c r="B1688" s="1" t="str">
        <f>TEXT(Table1[[#This Row],[Date]],"mm")</f>
        <v>05</v>
      </c>
      <c r="C1688" t="s">
        <v>17</v>
      </c>
      <c r="D1688" t="s">
        <v>18</v>
      </c>
      <c r="E1688">
        <v>45.43</v>
      </c>
      <c r="F1688">
        <v>7.48</v>
      </c>
      <c r="G1688">
        <v>0.52</v>
      </c>
      <c r="H1688">
        <v>43.54</v>
      </c>
      <c r="I1688">
        <v>42.22</v>
      </c>
      <c r="J1688">
        <v>1.32</v>
      </c>
      <c r="K1688">
        <v>96.97</v>
      </c>
      <c r="L1688">
        <v>93.5</v>
      </c>
      <c r="M1688">
        <v>97.31</v>
      </c>
      <c r="N1688">
        <v>88.23</v>
      </c>
      <c r="O1688">
        <v>37.299999999999997</v>
      </c>
      <c r="P1688">
        <v>3562.34</v>
      </c>
      <c r="Q1688" s="42">
        <f>Table1[[#This Row],[Steam_Consumed_t]]/Table1[[#This Row],[Production_t]]</f>
        <v>0.8566835094166283</v>
      </c>
      <c r="R1688" s="37">
        <f>Table1[[#This Row],[Power_Consumed_kWh]]/Table1[[#This Row],[Production_t]]</f>
        <v>81.81763895268719</v>
      </c>
      <c r="S1688" t="str">
        <f>IF(Table1[[#This Row],[Quality_pct]]&lt;96,"Below Spec","Ok")</f>
        <v>Ok</v>
      </c>
      <c r="T1688" t="str">
        <f>IF(Table1[Steam_Consumed_t]&gt;$O$4383,"ABNORMAL","NORMAL")</f>
        <v>NORMAL</v>
      </c>
      <c r="U1688" t="str">
        <f>IF(Table1[Power_Consumed_kWh]&gt;$P$4383,"ABNORMAL","NORMAL")</f>
        <v>NORMAL</v>
      </c>
      <c r="V1688">
        <f>(Table1[[#This Row],[Target_Production_t]]/8)*Table1[[#This Row],[Downtime_hr]]</f>
        <v>2.95295</v>
      </c>
    </row>
    <row r="1689" spans="1:22" x14ac:dyDescent="0.25">
      <c r="A1689" s="1">
        <v>45798</v>
      </c>
      <c r="B1689" s="1" t="str">
        <f>TEXT(Table1[[#This Row],[Date]],"mm")</f>
        <v>05</v>
      </c>
      <c r="C1689" t="s">
        <v>17</v>
      </c>
      <c r="D1689" t="s">
        <v>20</v>
      </c>
      <c r="E1689">
        <v>43.38</v>
      </c>
      <c r="F1689">
        <v>7.51</v>
      </c>
      <c r="G1689">
        <v>0.49</v>
      </c>
      <c r="H1689">
        <v>35.799999999999997</v>
      </c>
      <c r="I1689">
        <v>35.14</v>
      </c>
      <c r="J1689">
        <v>0.66</v>
      </c>
      <c r="K1689">
        <v>98.17</v>
      </c>
      <c r="L1689">
        <v>93.88</v>
      </c>
      <c r="M1689">
        <v>96.26</v>
      </c>
      <c r="N1689">
        <v>88.71</v>
      </c>
      <c r="O1689">
        <v>31.49</v>
      </c>
      <c r="P1689">
        <v>2879.96</v>
      </c>
      <c r="Q1689" s="42">
        <f>Table1[[#This Row],[Steam_Consumed_t]]/Table1[[#This Row],[Production_t]]</f>
        <v>0.87960893854748601</v>
      </c>
      <c r="R1689" s="37">
        <f>Table1[[#This Row],[Power_Consumed_kWh]]/Table1[[#This Row],[Production_t]]</f>
        <v>80.445810055865934</v>
      </c>
      <c r="S1689" t="str">
        <f>IF(Table1[[#This Row],[Quality_pct]]&lt;96,"Below Spec","Ok")</f>
        <v>Ok</v>
      </c>
      <c r="T1689" t="str">
        <f>IF(Table1[Steam_Consumed_t]&gt;$O$4383,"ABNORMAL","NORMAL")</f>
        <v>NORMAL</v>
      </c>
      <c r="U1689" t="str">
        <f>IF(Table1[Power_Consumed_kWh]&gt;$P$4383,"ABNORMAL","NORMAL")</f>
        <v>NORMAL</v>
      </c>
      <c r="V1689">
        <f>(Table1[[#This Row],[Target_Production_t]]/8)*Table1[[#This Row],[Downtime_hr]]</f>
        <v>2.657025</v>
      </c>
    </row>
    <row r="1690" spans="1:22" x14ac:dyDescent="0.25">
      <c r="A1690" s="1">
        <v>45798</v>
      </c>
      <c r="B1690" s="1" t="str">
        <f>TEXT(Table1[[#This Row],[Date]],"mm")</f>
        <v>05</v>
      </c>
      <c r="C1690" t="s">
        <v>23</v>
      </c>
      <c r="D1690" t="s">
        <v>19</v>
      </c>
      <c r="E1690">
        <v>46.88</v>
      </c>
      <c r="F1690">
        <v>7.56</v>
      </c>
      <c r="G1690">
        <v>0.44</v>
      </c>
      <c r="H1690">
        <v>42.77</v>
      </c>
      <c r="I1690">
        <v>42.77</v>
      </c>
      <c r="J1690">
        <v>0</v>
      </c>
      <c r="K1690">
        <v>100</v>
      </c>
      <c r="L1690">
        <v>94.5</v>
      </c>
      <c r="M1690">
        <v>95.24</v>
      </c>
      <c r="N1690">
        <v>90</v>
      </c>
      <c r="O1690">
        <v>8.17</v>
      </c>
      <c r="P1690">
        <v>1900.29</v>
      </c>
      <c r="Q1690" s="42">
        <f>Table1[[#This Row],[Steam_Consumed_t]]/Table1[[#This Row],[Production_t]]</f>
        <v>0.19102174421323356</v>
      </c>
      <c r="R1690" s="37">
        <f>Table1[[#This Row],[Power_Consumed_kWh]]/Table1[[#This Row],[Production_t]]</f>
        <v>44.430441898527</v>
      </c>
      <c r="S1690" t="str">
        <f>IF(Table1[[#This Row],[Quality_pct]]&lt;96,"Below Spec","Ok")</f>
        <v>Ok</v>
      </c>
      <c r="T1690" t="str">
        <f>IF(Table1[Steam_Consumed_t]&gt;$O$4383,"ABNORMAL","NORMAL")</f>
        <v>NORMAL</v>
      </c>
      <c r="U1690" t="str">
        <f>IF(Table1[Power_Consumed_kWh]&gt;$P$4383,"ABNORMAL","NORMAL")</f>
        <v>NORMAL</v>
      </c>
      <c r="V1690">
        <f>(Table1[[#This Row],[Target_Production_t]]/8)*Table1[[#This Row],[Downtime_hr]]</f>
        <v>2.5784000000000002</v>
      </c>
    </row>
    <row r="1691" spans="1:22" x14ac:dyDescent="0.25">
      <c r="A1691" s="1">
        <v>45798</v>
      </c>
      <c r="B1691" s="1" t="str">
        <f>TEXT(Table1[[#This Row],[Date]],"mm")</f>
        <v>05</v>
      </c>
      <c r="C1691" t="s">
        <v>22</v>
      </c>
      <c r="D1691" t="s">
        <v>19</v>
      </c>
      <c r="E1691">
        <v>38.35</v>
      </c>
      <c r="F1691">
        <v>7.62</v>
      </c>
      <c r="G1691">
        <v>0.38</v>
      </c>
      <c r="H1691">
        <v>34.9</v>
      </c>
      <c r="I1691">
        <v>34.15</v>
      </c>
      <c r="J1691">
        <v>0.75</v>
      </c>
      <c r="K1691">
        <v>97.84</v>
      </c>
      <c r="L1691">
        <v>95.25</v>
      </c>
      <c r="M1691">
        <v>100.23</v>
      </c>
      <c r="N1691">
        <v>93.4</v>
      </c>
      <c r="O1691">
        <v>39.630000000000003</v>
      </c>
      <c r="P1691">
        <v>3469.16</v>
      </c>
      <c r="Q1691" s="42">
        <f>Table1[[#This Row],[Steam_Consumed_t]]/Table1[[#This Row],[Production_t]]</f>
        <v>1.1355300859598856</v>
      </c>
      <c r="R1691" s="37">
        <f>Table1[[#This Row],[Power_Consumed_kWh]]/Table1[[#This Row],[Production_t]]</f>
        <v>99.402865329512892</v>
      </c>
      <c r="S1691" t="str">
        <f>IF(Table1[[#This Row],[Quality_pct]]&lt;96,"Below Spec","Ok")</f>
        <v>Ok</v>
      </c>
      <c r="T1691" t="str">
        <f>IF(Table1[Steam_Consumed_t]&gt;$O$4383,"ABNORMAL","NORMAL")</f>
        <v>NORMAL</v>
      </c>
      <c r="U1691" t="str">
        <f>IF(Table1[Power_Consumed_kWh]&gt;$P$4383,"ABNORMAL","NORMAL")</f>
        <v>NORMAL</v>
      </c>
      <c r="V1691">
        <f>(Table1[[#This Row],[Target_Production_t]]/8)*Table1[[#This Row],[Downtime_hr]]</f>
        <v>1.821625</v>
      </c>
    </row>
    <row r="1692" spans="1:22" x14ac:dyDescent="0.25">
      <c r="A1692" s="1">
        <v>45798</v>
      </c>
      <c r="B1692" s="1" t="str">
        <f>TEXT(Table1[[#This Row],[Date]],"mm")</f>
        <v>05</v>
      </c>
      <c r="C1692" t="s">
        <v>17</v>
      </c>
      <c r="D1692" t="s">
        <v>19</v>
      </c>
      <c r="E1692">
        <v>44.74</v>
      </c>
      <c r="F1692">
        <v>7.69</v>
      </c>
      <c r="G1692">
        <v>0.31</v>
      </c>
      <c r="H1692">
        <v>45.16</v>
      </c>
      <c r="I1692">
        <v>43.63</v>
      </c>
      <c r="J1692">
        <v>1.53</v>
      </c>
      <c r="K1692">
        <v>96.61</v>
      </c>
      <c r="L1692">
        <v>96.12</v>
      </c>
      <c r="M1692">
        <v>93.94</v>
      </c>
      <c r="N1692">
        <v>87.24</v>
      </c>
      <c r="O1692">
        <v>39.22</v>
      </c>
      <c r="P1692">
        <v>3787.91</v>
      </c>
      <c r="Q1692" s="42">
        <f>Table1[[#This Row],[Steam_Consumed_t]]/Table1[[#This Row],[Production_t]]</f>
        <v>0.86846767050487161</v>
      </c>
      <c r="R1692" s="37">
        <f>Table1[[#This Row],[Power_Consumed_kWh]]/Table1[[#This Row],[Production_t]]</f>
        <v>83.877546501328609</v>
      </c>
      <c r="S1692" t="str">
        <f>IF(Table1[[#This Row],[Quality_pct]]&lt;96,"Below Spec","Ok")</f>
        <v>Ok</v>
      </c>
      <c r="T1692" t="str">
        <f>IF(Table1[Steam_Consumed_t]&gt;$O$4383,"ABNORMAL","NORMAL")</f>
        <v>NORMAL</v>
      </c>
      <c r="U1692" t="str">
        <f>IF(Table1[Power_Consumed_kWh]&gt;$P$4383,"ABNORMAL","NORMAL")</f>
        <v>NORMAL</v>
      </c>
      <c r="V1692">
        <f>(Table1[[#This Row],[Target_Production_t]]/8)*Table1[[#This Row],[Downtime_hr]]</f>
        <v>1.7336750000000001</v>
      </c>
    </row>
    <row r="1693" spans="1:22" x14ac:dyDescent="0.25">
      <c r="A1693" s="1">
        <v>45798</v>
      </c>
      <c r="B1693" s="1" t="str">
        <f>TEXT(Table1[[#This Row],[Date]],"mm")</f>
        <v>05</v>
      </c>
      <c r="C1693" t="s">
        <v>22</v>
      </c>
      <c r="D1693" t="s">
        <v>18</v>
      </c>
      <c r="E1693">
        <v>38.94</v>
      </c>
      <c r="F1693">
        <v>7.89</v>
      </c>
      <c r="G1693">
        <v>0.11</v>
      </c>
      <c r="H1693">
        <v>36.9</v>
      </c>
      <c r="I1693">
        <v>36.06</v>
      </c>
      <c r="J1693">
        <v>0.85</v>
      </c>
      <c r="K1693">
        <v>97.71</v>
      </c>
      <c r="L1693">
        <v>98.62</v>
      </c>
      <c r="M1693">
        <v>93.4</v>
      </c>
      <c r="N1693">
        <v>90</v>
      </c>
      <c r="O1693">
        <v>41.46</v>
      </c>
      <c r="P1693">
        <v>3399.17</v>
      </c>
      <c r="Q1693" s="42">
        <f>Table1[[#This Row],[Steam_Consumed_t]]/Table1[[#This Row],[Production_t]]</f>
        <v>1.1235772357723577</v>
      </c>
      <c r="R1693" s="37">
        <f>Table1[[#This Row],[Power_Consumed_kWh]]/Table1[[#This Row],[Production_t]]</f>
        <v>92.118428184281854</v>
      </c>
      <c r="S1693" t="str">
        <f>IF(Table1[[#This Row],[Quality_pct]]&lt;96,"Below Spec","Ok")</f>
        <v>Ok</v>
      </c>
      <c r="T1693" t="str">
        <f>IF(Table1[Steam_Consumed_t]&gt;$O$4383,"ABNORMAL","NORMAL")</f>
        <v>NORMAL</v>
      </c>
      <c r="U1693" t="str">
        <f>IF(Table1[Power_Consumed_kWh]&gt;$P$4383,"ABNORMAL","NORMAL")</f>
        <v>NORMAL</v>
      </c>
      <c r="V1693">
        <f>(Table1[[#This Row],[Target_Production_t]]/8)*Table1[[#This Row],[Downtime_hr]]</f>
        <v>0.53542499999999993</v>
      </c>
    </row>
    <row r="1694" spans="1:22" x14ac:dyDescent="0.25">
      <c r="A1694" s="1">
        <v>45799</v>
      </c>
      <c r="B1694" s="1" t="str">
        <f>TEXT(Table1[[#This Row],[Date]],"mm")</f>
        <v>05</v>
      </c>
      <c r="C1694" t="s">
        <v>23</v>
      </c>
      <c r="D1694" t="s">
        <v>18</v>
      </c>
      <c r="E1694">
        <v>46.89</v>
      </c>
      <c r="F1694">
        <v>5.83</v>
      </c>
      <c r="G1694">
        <v>2.17</v>
      </c>
      <c r="H1694">
        <v>34.6</v>
      </c>
      <c r="I1694">
        <v>34.32</v>
      </c>
      <c r="J1694">
        <v>0.28000000000000003</v>
      </c>
      <c r="K1694">
        <v>99.18</v>
      </c>
      <c r="L1694">
        <v>72.88</v>
      </c>
      <c r="M1694">
        <v>98.94</v>
      </c>
      <c r="N1694">
        <v>71.510000000000005</v>
      </c>
      <c r="O1694">
        <v>4.01</v>
      </c>
      <c r="P1694">
        <v>1373.61</v>
      </c>
      <c r="Q1694" s="42">
        <f>Table1[[#This Row],[Steam_Consumed_t]]/Table1[[#This Row],[Production_t]]</f>
        <v>0.11589595375722542</v>
      </c>
      <c r="R1694" s="37">
        <f>Table1[[#This Row],[Power_Consumed_kWh]]/Table1[[#This Row],[Production_t]]</f>
        <v>39.699710982658956</v>
      </c>
      <c r="S1694" t="str">
        <f>IF(Table1[[#This Row],[Quality_pct]]&lt;96,"Below Spec","Ok")</f>
        <v>Ok</v>
      </c>
      <c r="T1694" t="str">
        <f>IF(Table1[Steam_Consumed_t]&gt;$O$4383,"ABNORMAL","NORMAL")</f>
        <v>NORMAL</v>
      </c>
      <c r="U1694" t="str">
        <f>IF(Table1[Power_Consumed_kWh]&gt;$P$4383,"ABNORMAL","NORMAL")</f>
        <v>NORMAL</v>
      </c>
      <c r="V1694">
        <f>(Table1[[#This Row],[Target_Production_t]]/8)*Table1[[#This Row],[Downtime_hr]]</f>
        <v>12.7189125</v>
      </c>
    </row>
    <row r="1695" spans="1:22" x14ac:dyDescent="0.25">
      <c r="A1695" s="1">
        <v>45799</v>
      </c>
      <c r="B1695" s="1" t="str">
        <f>TEXT(Table1[[#This Row],[Date]],"mm")</f>
        <v>05</v>
      </c>
      <c r="C1695" t="s">
        <v>21</v>
      </c>
      <c r="D1695" t="s">
        <v>18</v>
      </c>
      <c r="E1695">
        <v>40.49</v>
      </c>
      <c r="F1695">
        <v>7.25</v>
      </c>
      <c r="G1695">
        <v>0.75</v>
      </c>
      <c r="H1695">
        <v>35.58</v>
      </c>
      <c r="I1695">
        <v>34.630000000000003</v>
      </c>
      <c r="J1695">
        <v>0.95</v>
      </c>
      <c r="K1695">
        <v>97.32</v>
      </c>
      <c r="L1695">
        <v>90.62</v>
      </c>
      <c r="M1695">
        <v>93.97</v>
      </c>
      <c r="N1695">
        <v>82.88</v>
      </c>
      <c r="O1695">
        <v>50.45</v>
      </c>
      <c r="P1695">
        <v>4266.1000000000004</v>
      </c>
      <c r="Q1695" s="42">
        <f>Table1[[#This Row],[Steam_Consumed_t]]/Table1[[#This Row],[Production_t]]</f>
        <v>1.4179314221472739</v>
      </c>
      <c r="R1695" s="37">
        <f>Table1[[#This Row],[Power_Consumed_kWh]]/Table1[[#This Row],[Production_t]]</f>
        <v>119.90163012928613</v>
      </c>
      <c r="S1695" t="str">
        <f>IF(Table1[[#This Row],[Quality_pct]]&lt;96,"Below Spec","Ok")</f>
        <v>Ok</v>
      </c>
      <c r="T1695" t="str">
        <f>IF(Table1[Steam_Consumed_t]&gt;$O$4383,"ABNORMAL","NORMAL")</f>
        <v>NORMAL</v>
      </c>
      <c r="U1695" t="str">
        <f>IF(Table1[Power_Consumed_kWh]&gt;$P$4383,"ABNORMAL","NORMAL")</f>
        <v>ABNORMAL</v>
      </c>
      <c r="V1695">
        <f>(Table1[[#This Row],[Target_Production_t]]/8)*Table1[[#This Row],[Downtime_hr]]</f>
        <v>3.7959375</v>
      </c>
    </row>
    <row r="1696" spans="1:22" x14ac:dyDescent="0.25">
      <c r="A1696" s="1">
        <v>45799</v>
      </c>
      <c r="B1696" s="1" t="str">
        <f>TEXT(Table1[[#This Row],[Date]],"mm")</f>
        <v>05</v>
      </c>
      <c r="C1696" t="s">
        <v>22</v>
      </c>
      <c r="D1696" t="s">
        <v>19</v>
      </c>
      <c r="E1696">
        <v>37.79</v>
      </c>
      <c r="F1696">
        <v>7.43</v>
      </c>
      <c r="G1696">
        <v>0.56999999999999995</v>
      </c>
      <c r="H1696">
        <v>28.97</v>
      </c>
      <c r="I1696">
        <v>27.96</v>
      </c>
      <c r="J1696">
        <v>1.01</v>
      </c>
      <c r="K1696">
        <v>96.51</v>
      </c>
      <c r="L1696">
        <v>92.88</v>
      </c>
      <c r="M1696">
        <v>91.89</v>
      </c>
      <c r="N1696">
        <v>82.37</v>
      </c>
      <c r="O1696">
        <v>32.83</v>
      </c>
      <c r="P1696">
        <v>2764.82</v>
      </c>
      <c r="Q1696" s="42">
        <f>Table1[[#This Row],[Steam_Consumed_t]]/Table1[[#This Row],[Production_t]]</f>
        <v>1.1332412840869865</v>
      </c>
      <c r="R1696" s="37">
        <f>Table1[[#This Row],[Power_Consumed_kWh]]/Table1[[#This Row],[Production_t]]</f>
        <v>95.437348981705227</v>
      </c>
      <c r="S1696" t="str">
        <f>IF(Table1[[#This Row],[Quality_pct]]&lt;96,"Below Spec","Ok")</f>
        <v>Ok</v>
      </c>
      <c r="T1696" t="str">
        <f>IF(Table1[Steam_Consumed_t]&gt;$O$4383,"ABNORMAL","NORMAL")</f>
        <v>NORMAL</v>
      </c>
      <c r="U1696" t="str">
        <f>IF(Table1[Power_Consumed_kWh]&gt;$P$4383,"ABNORMAL","NORMAL")</f>
        <v>NORMAL</v>
      </c>
      <c r="V1696">
        <f>(Table1[[#This Row],[Target_Production_t]]/8)*Table1[[#This Row],[Downtime_hr]]</f>
        <v>2.6925374999999998</v>
      </c>
    </row>
    <row r="1697" spans="1:22" x14ac:dyDescent="0.25">
      <c r="A1697" s="1">
        <v>45799</v>
      </c>
      <c r="B1697" s="1" t="str">
        <f>TEXT(Table1[[#This Row],[Date]],"mm")</f>
        <v>05</v>
      </c>
      <c r="C1697" t="s">
        <v>17</v>
      </c>
      <c r="D1697" t="s">
        <v>20</v>
      </c>
      <c r="E1697">
        <v>42.74</v>
      </c>
      <c r="F1697">
        <v>7.44</v>
      </c>
      <c r="G1697">
        <v>0.56000000000000005</v>
      </c>
      <c r="H1697">
        <v>35.119999999999997</v>
      </c>
      <c r="I1697">
        <v>34.81</v>
      </c>
      <c r="J1697">
        <v>0.31</v>
      </c>
      <c r="K1697">
        <v>99.11</v>
      </c>
      <c r="L1697">
        <v>93</v>
      </c>
      <c r="M1697">
        <v>91.57</v>
      </c>
      <c r="N1697">
        <v>84.4</v>
      </c>
      <c r="O1697">
        <v>30.98</v>
      </c>
      <c r="P1697">
        <v>2833.08</v>
      </c>
      <c r="Q1697" s="42">
        <f>Table1[[#This Row],[Steam_Consumed_t]]/Table1[[#This Row],[Production_t]]</f>
        <v>0.88211845102505704</v>
      </c>
      <c r="R1697" s="37">
        <f>Table1[[#This Row],[Power_Consumed_kWh]]/Table1[[#This Row],[Production_t]]</f>
        <v>80.668564920273354</v>
      </c>
      <c r="S1697" t="str">
        <f>IF(Table1[[#This Row],[Quality_pct]]&lt;96,"Below Spec","Ok")</f>
        <v>Ok</v>
      </c>
      <c r="T1697" t="str">
        <f>IF(Table1[Steam_Consumed_t]&gt;$O$4383,"ABNORMAL","NORMAL")</f>
        <v>NORMAL</v>
      </c>
      <c r="U1697" t="str">
        <f>IF(Table1[Power_Consumed_kWh]&gt;$P$4383,"ABNORMAL","NORMAL")</f>
        <v>NORMAL</v>
      </c>
      <c r="V1697">
        <f>(Table1[[#This Row],[Target_Production_t]]/8)*Table1[[#This Row],[Downtime_hr]]</f>
        <v>2.9918000000000005</v>
      </c>
    </row>
    <row r="1698" spans="1:22" x14ac:dyDescent="0.25">
      <c r="A1698" s="1">
        <v>45799</v>
      </c>
      <c r="B1698" s="1" t="str">
        <f>TEXT(Table1[[#This Row],[Date]],"mm")</f>
        <v>05</v>
      </c>
      <c r="C1698" t="s">
        <v>21</v>
      </c>
      <c r="D1698" t="s">
        <v>20</v>
      </c>
      <c r="E1698">
        <v>38.67</v>
      </c>
      <c r="F1698">
        <v>7.5</v>
      </c>
      <c r="G1698">
        <v>0.5</v>
      </c>
      <c r="H1698">
        <v>33.950000000000003</v>
      </c>
      <c r="I1698">
        <v>33.520000000000003</v>
      </c>
      <c r="J1698">
        <v>0.42</v>
      </c>
      <c r="K1698">
        <v>98.75</v>
      </c>
      <c r="L1698">
        <v>93.75</v>
      </c>
      <c r="M1698">
        <v>89.57</v>
      </c>
      <c r="N1698">
        <v>82.92</v>
      </c>
      <c r="O1698">
        <v>50.43</v>
      </c>
      <c r="P1698">
        <v>3914.19</v>
      </c>
      <c r="Q1698" s="42">
        <f>Table1[[#This Row],[Steam_Consumed_t]]/Table1[[#This Row],[Production_t]]</f>
        <v>1.4854197349042708</v>
      </c>
      <c r="R1698" s="37">
        <f>Table1[[#This Row],[Power_Consumed_kWh]]/Table1[[#This Row],[Production_t]]</f>
        <v>115.29278350515463</v>
      </c>
      <c r="S1698" t="str">
        <f>IF(Table1[[#This Row],[Quality_pct]]&lt;96,"Below Spec","Ok")</f>
        <v>Ok</v>
      </c>
      <c r="T1698" t="str">
        <f>IF(Table1[Steam_Consumed_t]&gt;$O$4383,"ABNORMAL","NORMAL")</f>
        <v>NORMAL</v>
      </c>
      <c r="U1698" t="str">
        <f>IF(Table1[Power_Consumed_kWh]&gt;$P$4383,"ABNORMAL","NORMAL")</f>
        <v>NORMAL</v>
      </c>
      <c r="V1698">
        <f>(Table1[[#This Row],[Target_Production_t]]/8)*Table1[[#This Row],[Downtime_hr]]</f>
        <v>2.4168750000000001</v>
      </c>
    </row>
    <row r="1699" spans="1:22" x14ac:dyDescent="0.25">
      <c r="A1699" s="1">
        <v>45799</v>
      </c>
      <c r="B1699" s="1" t="str">
        <f>TEXT(Table1[[#This Row],[Date]],"mm")</f>
        <v>05</v>
      </c>
      <c r="C1699" t="s">
        <v>17</v>
      </c>
      <c r="D1699" t="s">
        <v>18</v>
      </c>
      <c r="E1699">
        <v>44.75</v>
      </c>
      <c r="F1699">
        <v>7.59</v>
      </c>
      <c r="G1699">
        <v>0.41</v>
      </c>
      <c r="H1699">
        <v>39.75</v>
      </c>
      <c r="I1699">
        <v>38.72</v>
      </c>
      <c r="J1699">
        <v>1.03</v>
      </c>
      <c r="K1699">
        <v>97.41</v>
      </c>
      <c r="L1699">
        <v>94.88</v>
      </c>
      <c r="M1699">
        <v>95.72</v>
      </c>
      <c r="N1699">
        <v>88.46</v>
      </c>
      <c r="O1699">
        <v>31.57</v>
      </c>
      <c r="P1699">
        <v>3232.23</v>
      </c>
      <c r="Q1699" s="42">
        <f>Table1[[#This Row],[Steam_Consumed_t]]/Table1[[#This Row],[Production_t]]</f>
        <v>0.79421383647798738</v>
      </c>
      <c r="R1699" s="37">
        <f>Table1[[#This Row],[Power_Consumed_kWh]]/Table1[[#This Row],[Production_t]]</f>
        <v>81.313962264150945</v>
      </c>
      <c r="S1699" t="str">
        <f>IF(Table1[[#This Row],[Quality_pct]]&lt;96,"Below Spec","Ok")</f>
        <v>Ok</v>
      </c>
      <c r="T1699" t="str">
        <f>IF(Table1[Steam_Consumed_t]&gt;$O$4383,"ABNORMAL","NORMAL")</f>
        <v>NORMAL</v>
      </c>
      <c r="U1699" t="str">
        <f>IF(Table1[Power_Consumed_kWh]&gt;$P$4383,"ABNORMAL","NORMAL")</f>
        <v>NORMAL</v>
      </c>
      <c r="V1699">
        <f>(Table1[[#This Row],[Target_Production_t]]/8)*Table1[[#This Row],[Downtime_hr]]</f>
        <v>2.2934375</v>
      </c>
    </row>
    <row r="1700" spans="1:22" x14ac:dyDescent="0.25">
      <c r="A1700" s="1">
        <v>45799</v>
      </c>
      <c r="B1700" s="1" t="str">
        <f>TEXT(Table1[[#This Row],[Date]],"mm")</f>
        <v>05</v>
      </c>
      <c r="C1700" t="s">
        <v>23</v>
      </c>
      <c r="D1700" t="s">
        <v>19</v>
      </c>
      <c r="E1700">
        <v>46.18</v>
      </c>
      <c r="F1700">
        <v>7.67</v>
      </c>
      <c r="G1700">
        <v>0.33</v>
      </c>
      <c r="H1700">
        <v>43.89</v>
      </c>
      <c r="I1700">
        <v>43.72</v>
      </c>
      <c r="J1700">
        <v>0.17</v>
      </c>
      <c r="K1700">
        <v>99.61</v>
      </c>
      <c r="L1700">
        <v>95.88</v>
      </c>
      <c r="M1700">
        <v>97.67</v>
      </c>
      <c r="N1700">
        <v>93.27</v>
      </c>
      <c r="O1700">
        <v>3.92</v>
      </c>
      <c r="P1700">
        <v>1818.05</v>
      </c>
      <c r="Q1700" s="42">
        <f>Table1[[#This Row],[Steam_Consumed_t]]/Table1[[#This Row],[Production_t]]</f>
        <v>8.9314194577352471E-2</v>
      </c>
      <c r="R1700" s="37">
        <f>Table1[[#This Row],[Power_Consumed_kWh]]/Table1[[#This Row],[Production_t]]</f>
        <v>41.422875370243787</v>
      </c>
      <c r="S1700" t="str">
        <f>IF(Table1[[#This Row],[Quality_pct]]&lt;96,"Below Spec","Ok")</f>
        <v>Ok</v>
      </c>
      <c r="T1700" t="str">
        <f>IF(Table1[Steam_Consumed_t]&gt;$O$4383,"ABNORMAL","NORMAL")</f>
        <v>NORMAL</v>
      </c>
      <c r="U1700" t="str">
        <f>IF(Table1[Power_Consumed_kWh]&gt;$P$4383,"ABNORMAL","NORMAL")</f>
        <v>NORMAL</v>
      </c>
      <c r="V1700">
        <f>(Table1[[#This Row],[Target_Production_t]]/8)*Table1[[#This Row],[Downtime_hr]]</f>
        <v>1.904925</v>
      </c>
    </row>
    <row r="1701" spans="1:22" x14ac:dyDescent="0.25">
      <c r="A1701" s="1">
        <v>45799</v>
      </c>
      <c r="B1701" s="1" t="str">
        <f>TEXT(Table1[[#This Row],[Date]],"mm")</f>
        <v>05</v>
      </c>
      <c r="C1701" t="s">
        <v>22</v>
      </c>
      <c r="D1701" t="s">
        <v>18</v>
      </c>
      <c r="E1701">
        <v>38.36</v>
      </c>
      <c r="F1701">
        <v>7.73</v>
      </c>
      <c r="G1701">
        <v>0.27</v>
      </c>
      <c r="H1701">
        <v>34.21</v>
      </c>
      <c r="I1701">
        <v>33.19</v>
      </c>
      <c r="J1701">
        <v>1.02</v>
      </c>
      <c r="K1701">
        <v>97.02</v>
      </c>
      <c r="L1701">
        <v>96.62</v>
      </c>
      <c r="M1701">
        <v>99.04</v>
      </c>
      <c r="N1701">
        <v>92.84</v>
      </c>
      <c r="O1701">
        <v>37.67</v>
      </c>
      <c r="P1701">
        <v>3468.99</v>
      </c>
      <c r="Q1701" s="42">
        <f>Table1[[#This Row],[Steam_Consumed_t]]/Table1[[#This Row],[Production_t]]</f>
        <v>1.1011400175387314</v>
      </c>
      <c r="R1701" s="37">
        <f>Table1[[#This Row],[Power_Consumed_kWh]]/Table1[[#This Row],[Production_t]]</f>
        <v>101.40280619701841</v>
      </c>
      <c r="S1701" t="str">
        <f>IF(Table1[[#This Row],[Quality_pct]]&lt;96,"Below Spec","Ok")</f>
        <v>Ok</v>
      </c>
      <c r="T1701" t="str">
        <f>IF(Table1[Steam_Consumed_t]&gt;$O$4383,"ABNORMAL","NORMAL")</f>
        <v>NORMAL</v>
      </c>
      <c r="U1701" t="str">
        <f>IF(Table1[Power_Consumed_kWh]&gt;$P$4383,"ABNORMAL","NORMAL")</f>
        <v>NORMAL</v>
      </c>
      <c r="V1701">
        <f>(Table1[[#This Row],[Target_Production_t]]/8)*Table1[[#This Row],[Downtime_hr]]</f>
        <v>1.2946500000000001</v>
      </c>
    </row>
    <row r="1702" spans="1:22" x14ac:dyDescent="0.25">
      <c r="A1702" s="1">
        <v>45799</v>
      </c>
      <c r="B1702" s="1" t="str">
        <f>TEXT(Table1[[#This Row],[Date]],"mm")</f>
        <v>05</v>
      </c>
      <c r="C1702" t="s">
        <v>23</v>
      </c>
      <c r="D1702" t="s">
        <v>20</v>
      </c>
      <c r="E1702">
        <v>44.78</v>
      </c>
      <c r="F1702">
        <v>7.75</v>
      </c>
      <c r="G1702">
        <v>0.25</v>
      </c>
      <c r="H1702">
        <v>40.25</v>
      </c>
      <c r="I1702">
        <v>39.74</v>
      </c>
      <c r="J1702">
        <v>0.51</v>
      </c>
      <c r="K1702">
        <v>98.73</v>
      </c>
      <c r="L1702">
        <v>96.88</v>
      </c>
      <c r="M1702">
        <v>91</v>
      </c>
      <c r="N1702">
        <v>87.04</v>
      </c>
      <c r="O1702">
        <v>5.25</v>
      </c>
      <c r="P1702">
        <v>1623.25</v>
      </c>
      <c r="Q1702" s="42">
        <f>Table1[[#This Row],[Steam_Consumed_t]]/Table1[[#This Row],[Production_t]]</f>
        <v>0.13043478260869565</v>
      </c>
      <c r="R1702" s="37">
        <f>Table1[[#This Row],[Power_Consumed_kWh]]/Table1[[#This Row],[Production_t]]</f>
        <v>40.329192546583847</v>
      </c>
      <c r="S1702" t="str">
        <f>IF(Table1[[#This Row],[Quality_pct]]&lt;96,"Below Spec","Ok")</f>
        <v>Ok</v>
      </c>
      <c r="T1702" t="str">
        <f>IF(Table1[Steam_Consumed_t]&gt;$O$4383,"ABNORMAL","NORMAL")</f>
        <v>NORMAL</v>
      </c>
      <c r="U1702" t="str">
        <f>IF(Table1[Power_Consumed_kWh]&gt;$P$4383,"ABNORMAL","NORMAL")</f>
        <v>NORMAL</v>
      </c>
      <c r="V1702">
        <f>(Table1[[#This Row],[Target_Production_t]]/8)*Table1[[#This Row],[Downtime_hr]]</f>
        <v>1.399375</v>
      </c>
    </row>
    <row r="1703" spans="1:22" x14ac:dyDescent="0.25">
      <c r="A1703" s="1">
        <v>45799</v>
      </c>
      <c r="B1703" s="1" t="str">
        <f>TEXT(Table1[[#This Row],[Date]],"mm")</f>
        <v>05</v>
      </c>
      <c r="C1703" t="s">
        <v>21</v>
      </c>
      <c r="D1703" t="s">
        <v>19</v>
      </c>
      <c r="E1703">
        <v>39.880000000000003</v>
      </c>
      <c r="F1703">
        <v>7.77</v>
      </c>
      <c r="G1703">
        <v>0.23</v>
      </c>
      <c r="H1703">
        <v>38.35</v>
      </c>
      <c r="I1703">
        <v>37.72</v>
      </c>
      <c r="J1703">
        <v>0.63</v>
      </c>
      <c r="K1703">
        <v>98.35</v>
      </c>
      <c r="L1703">
        <v>97.12</v>
      </c>
      <c r="M1703">
        <v>101.32</v>
      </c>
      <c r="N1703">
        <v>96.78</v>
      </c>
      <c r="O1703">
        <v>53.55</v>
      </c>
      <c r="P1703">
        <v>4484.12</v>
      </c>
      <c r="Q1703" s="42">
        <f>Table1[[#This Row],[Steam_Consumed_t]]/Table1[[#This Row],[Production_t]]</f>
        <v>1.3963494132985657</v>
      </c>
      <c r="R1703" s="37">
        <f>Table1[[#This Row],[Power_Consumed_kWh]]/Table1[[#This Row],[Production_t]]</f>
        <v>116.92620599739243</v>
      </c>
      <c r="S1703" t="str">
        <f>IF(Table1[[#This Row],[Quality_pct]]&lt;96,"Below Spec","Ok")</f>
        <v>Ok</v>
      </c>
      <c r="T1703" t="str">
        <f>IF(Table1[Steam_Consumed_t]&gt;$O$4383,"ABNORMAL","NORMAL")</f>
        <v>ABNORMAL</v>
      </c>
      <c r="U1703" t="str">
        <f>IF(Table1[Power_Consumed_kWh]&gt;$P$4383,"ABNORMAL","NORMAL")</f>
        <v>ABNORMAL</v>
      </c>
      <c r="V1703">
        <f>(Table1[[#This Row],[Target_Production_t]]/8)*Table1[[#This Row],[Downtime_hr]]</f>
        <v>1.1465500000000002</v>
      </c>
    </row>
    <row r="1704" spans="1:22" x14ac:dyDescent="0.25">
      <c r="A1704" s="1">
        <v>45799</v>
      </c>
      <c r="B1704" s="1" t="str">
        <f>TEXT(Table1[[#This Row],[Date]],"mm")</f>
        <v>05</v>
      </c>
      <c r="C1704" t="s">
        <v>22</v>
      </c>
      <c r="D1704" t="s">
        <v>20</v>
      </c>
      <c r="E1704">
        <v>36.630000000000003</v>
      </c>
      <c r="F1704">
        <v>7.83</v>
      </c>
      <c r="G1704">
        <v>0.17</v>
      </c>
      <c r="H1704">
        <v>35.79</v>
      </c>
      <c r="I1704">
        <v>35.17</v>
      </c>
      <c r="J1704">
        <v>0.63</v>
      </c>
      <c r="K1704">
        <v>98.25</v>
      </c>
      <c r="L1704">
        <v>97.88</v>
      </c>
      <c r="M1704">
        <v>93.87</v>
      </c>
      <c r="N1704">
        <v>90.26</v>
      </c>
      <c r="O1704">
        <v>39.229999999999997</v>
      </c>
      <c r="P1704">
        <v>3401.77</v>
      </c>
      <c r="Q1704" s="42">
        <f>Table1[[#This Row],[Steam_Consumed_t]]/Table1[[#This Row],[Production_t]]</f>
        <v>1.0961162335848003</v>
      </c>
      <c r="R1704" s="37">
        <f>Table1[[#This Row],[Power_Consumed_kWh]]/Table1[[#This Row],[Production_t]]</f>
        <v>95.048058116792404</v>
      </c>
      <c r="S1704" t="str">
        <f>IF(Table1[[#This Row],[Quality_pct]]&lt;96,"Below Spec","Ok")</f>
        <v>Ok</v>
      </c>
      <c r="T1704" t="str">
        <f>IF(Table1[Steam_Consumed_t]&gt;$O$4383,"ABNORMAL","NORMAL")</f>
        <v>NORMAL</v>
      </c>
      <c r="U1704" t="str">
        <f>IF(Table1[Power_Consumed_kWh]&gt;$P$4383,"ABNORMAL","NORMAL")</f>
        <v>NORMAL</v>
      </c>
      <c r="V1704">
        <f>(Table1[[#This Row],[Target_Production_t]]/8)*Table1[[#This Row],[Downtime_hr]]</f>
        <v>0.77838750000000012</v>
      </c>
    </row>
    <row r="1705" spans="1:22" x14ac:dyDescent="0.25">
      <c r="A1705" s="1">
        <v>45799</v>
      </c>
      <c r="B1705" s="1" t="str">
        <f>TEXT(Table1[[#This Row],[Date]],"mm")</f>
        <v>05</v>
      </c>
      <c r="C1705" t="s">
        <v>17</v>
      </c>
      <c r="D1705" t="s">
        <v>19</v>
      </c>
      <c r="E1705">
        <v>44.08</v>
      </c>
      <c r="F1705">
        <v>8</v>
      </c>
      <c r="G1705">
        <v>0</v>
      </c>
      <c r="H1705">
        <v>38.57</v>
      </c>
      <c r="I1705">
        <v>38.08</v>
      </c>
      <c r="J1705">
        <v>0.49</v>
      </c>
      <c r="K1705">
        <v>98.74</v>
      </c>
      <c r="L1705">
        <v>100</v>
      </c>
      <c r="M1705">
        <v>98.37</v>
      </c>
      <c r="N1705">
        <v>97.13</v>
      </c>
      <c r="O1705">
        <v>34.32</v>
      </c>
      <c r="P1705">
        <v>3138.85</v>
      </c>
      <c r="Q1705" s="42">
        <f>Table1[[#This Row],[Steam_Consumed_t]]/Table1[[#This Row],[Production_t]]</f>
        <v>0.88981073373087893</v>
      </c>
      <c r="R1705" s="37">
        <f>Table1[[#This Row],[Power_Consumed_kWh]]/Table1[[#This Row],[Production_t]]</f>
        <v>81.380606689136627</v>
      </c>
      <c r="S1705" t="str">
        <f>IF(Table1[[#This Row],[Quality_pct]]&lt;96,"Below Spec","Ok")</f>
        <v>Ok</v>
      </c>
      <c r="T1705" t="str">
        <f>IF(Table1[Steam_Consumed_t]&gt;$O$4383,"ABNORMAL","NORMAL")</f>
        <v>NORMAL</v>
      </c>
      <c r="U1705" t="str">
        <f>IF(Table1[Power_Consumed_kWh]&gt;$P$4383,"ABNORMAL","NORMAL")</f>
        <v>NORMAL</v>
      </c>
      <c r="V1705">
        <f>(Table1[[#This Row],[Target_Production_t]]/8)*Table1[[#This Row],[Downtime_hr]]</f>
        <v>0</v>
      </c>
    </row>
    <row r="1706" spans="1:22" x14ac:dyDescent="0.25">
      <c r="A1706" s="1">
        <v>45800</v>
      </c>
      <c r="B1706" s="1" t="str">
        <f>TEXT(Table1[[#This Row],[Date]],"mm")</f>
        <v>05</v>
      </c>
      <c r="C1706" t="s">
        <v>21</v>
      </c>
      <c r="D1706" t="s">
        <v>20</v>
      </c>
      <c r="E1706">
        <v>38.729999999999997</v>
      </c>
      <c r="F1706">
        <v>5.34</v>
      </c>
      <c r="G1706">
        <v>2.66</v>
      </c>
      <c r="H1706">
        <v>26.35</v>
      </c>
      <c r="I1706">
        <v>25.74</v>
      </c>
      <c r="J1706">
        <v>0.61</v>
      </c>
      <c r="K1706">
        <v>97.69</v>
      </c>
      <c r="L1706">
        <v>66.75</v>
      </c>
      <c r="M1706">
        <v>89.58</v>
      </c>
      <c r="N1706">
        <v>58.42</v>
      </c>
      <c r="O1706">
        <v>37.78</v>
      </c>
      <c r="P1706">
        <v>3090.04</v>
      </c>
      <c r="Q1706" s="42">
        <f>Table1[[#This Row],[Steam_Consumed_t]]/Table1[[#This Row],[Production_t]]</f>
        <v>1.433776091081594</v>
      </c>
      <c r="R1706" s="37">
        <f>Table1[[#This Row],[Power_Consumed_kWh]]/Table1[[#This Row],[Production_t]]</f>
        <v>117.26907020872865</v>
      </c>
      <c r="S1706" t="str">
        <f>IF(Table1[[#This Row],[Quality_pct]]&lt;96,"Below Spec","Ok")</f>
        <v>Ok</v>
      </c>
      <c r="T1706" t="str">
        <f>IF(Table1[Steam_Consumed_t]&gt;$O$4383,"ABNORMAL","NORMAL")</f>
        <v>NORMAL</v>
      </c>
      <c r="U1706" t="str">
        <f>IF(Table1[Power_Consumed_kWh]&gt;$P$4383,"ABNORMAL","NORMAL")</f>
        <v>NORMAL</v>
      </c>
      <c r="V1706">
        <f>(Table1[[#This Row],[Target_Production_t]]/8)*Table1[[#This Row],[Downtime_hr]]</f>
        <v>12.877725</v>
      </c>
    </row>
    <row r="1707" spans="1:22" x14ac:dyDescent="0.25">
      <c r="A1707" s="1">
        <v>45800</v>
      </c>
      <c r="B1707" s="1" t="str">
        <f>TEXT(Table1[[#This Row],[Date]],"mm")</f>
        <v>05</v>
      </c>
      <c r="C1707" t="s">
        <v>22</v>
      </c>
      <c r="D1707" t="s">
        <v>19</v>
      </c>
      <c r="E1707">
        <v>37.840000000000003</v>
      </c>
      <c r="F1707">
        <v>7</v>
      </c>
      <c r="G1707">
        <v>1</v>
      </c>
      <c r="H1707">
        <v>30.49</v>
      </c>
      <c r="I1707">
        <v>29.6</v>
      </c>
      <c r="J1707">
        <v>0.89</v>
      </c>
      <c r="K1707">
        <v>97.09</v>
      </c>
      <c r="L1707">
        <v>87.5</v>
      </c>
      <c r="M1707">
        <v>96.01</v>
      </c>
      <c r="N1707">
        <v>81.56</v>
      </c>
      <c r="O1707">
        <v>32.74</v>
      </c>
      <c r="P1707">
        <v>2918.24</v>
      </c>
      <c r="Q1707" s="42">
        <f>Table1[[#This Row],[Steam_Consumed_t]]/Table1[[#This Row],[Production_t]]</f>
        <v>1.0737946867825519</v>
      </c>
      <c r="R1707" s="37">
        <f>Table1[[#This Row],[Power_Consumed_kWh]]/Table1[[#This Row],[Production_t]]</f>
        <v>95.711380780583795</v>
      </c>
      <c r="S1707" t="str">
        <f>IF(Table1[[#This Row],[Quality_pct]]&lt;96,"Below Spec","Ok")</f>
        <v>Ok</v>
      </c>
      <c r="T1707" t="str">
        <f>IF(Table1[Steam_Consumed_t]&gt;$O$4383,"ABNORMAL","NORMAL")</f>
        <v>NORMAL</v>
      </c>
      <c r="U1707" t="str">
        <f>IF(Table1[Power_Consumed_kWh]&gt;$P$4383,"ABNORMAL","NORMAL")</f>
        <v>NORMAL</v>
      </c>
      <c r="V1707">
        <f>(Table1[[#This Row],[Target_Production_t]]/8)*Table1[[#This Row],[Downtime_hr]]</f>
        <v>4.7300000000000004</v>
      </c>
    </row>
    <row r="1708" spans="1:22" x14ac:dyDescent="0.25">
      <c r="A1708" s="1">
        <v>45800</v>
      </c>
      <c r="B1708" s="1" t="str">
        <f>TEXT(Table1[[#This Row],[Date]],"mm")</f>
        <v>05</v>
      </c>
      <c r="C1708" t="s">
        <v>17</v>
      </c>
      <c r="D1708" t="s">
        <v>20</v>
      </c>
      <c r="E1708">
        <v>42.81</v>
      </c>
      <c r="F1708">
        <v>7.13</v>
      </c>
      <c r="G1708">
        <v>0.87</v>
      </c>
      <c r="H1708">
        <v>39.619999999999997</v>
      </c>
      <c r="I1708">
        <v>38.31</v>
      </c>
      <c r="J1708">
        <v>1.31</v>
      </c>
      <c r="K1708">
        <v>96.7</v>
      </c>
      <c r="L1708">
        <v>89.12</v>
      </c>
      <c r="M1708">
        <v>90.09</v>
      </c>
      <c r="N1708">
        <v>77.64</v>
      </c>
      <c r="O1708">
        <v>32.78</v>
      </c>
      <c r="P1708">
        <v>3193.2</v>
      </c>
      <c r="Q1708" s="42">
        <f>Table1[[#This Row],[Steam_Consumed_t]]/Table1[[#This Row],[Production_t]]</f>
        <v>0.82735991923271079</v>
      </c>
      <c r="R1708" s="37">
        <f>Table1[[#This Row],[Power_Consumed_kWh]]/Table1[[#This Row],[Production_t]]</f>
        <v>80.59565875820293</v>
      </c>
      <c r="S1708" t="str">
        <f>IF(Table1[[#This Row],[Quality_pct]]&lt;96,"Below Spec","Ok")</f>
        <v>Ok</v>
      </c>
      <c r="T1708" t="str">
        <f>IF(Table1[Steam_Consumed_t]&gt;$O$4383,"ABNORMAL","NORMAL")</f>
        <v>NORMAL</v>
      </c>
      <c r="U1708" t="str">
        <f>IF(Table1[Power_Consumed_kWh]&gt;$P$4383,"ABNORMAL","NORMAL")</f>
        <v>NORMAL</v>
      </c>
      <c r="V1708">
        <f>(Table1[[#This Row],[Target_Production_t]]/8)*Table1[[#This Row],[Downtime_hr]]</f>
        <v>4.6555875000000002</v>
      </c>
    </row>
    <row r="1709" spans="1:22" x14ac:dyDescent="0.25">
      <c r="A1709" s="1">
        <v>45800</v>
      </c>
      <c r="B1709" s="1" t="str">
        <f>TEXT(Table1[[#This Row],[Date]],"mm")</f>
        <v>05</v>
      </c>
      <c r="C1709" t="s">
        <v>17</v>
      </c>
      <c r="D1709" t="s">
        <v>19</v>
      </c>
      <c r="E1709">
        <v>44.15</v>
      </c>
      <c r="F1709">
        <v>7.15</v>
      </c>
      <c r="G1709">
        <v>0.85</v>
      </c>
      <c r="H1709">
        <v>37.090000000000003</v>
      </c>
      <c r="I1709">
        <v>36.020000000000003</v>
      </c>
      <c r="J1709">
        <v>1.06</v>
      </c>
      <c r="K1709">
        <v>97.13</v>
      </c>
      <c r="L1709">
        <v>89.38</v>
      </c>
      <c r="M1709">
        <v>93.46</v>
      </c>
      <c r="N1709">
        <v>81.13</v>
      </c>
      <c r="O1709">
        <v>31.72</v>
      </c>
      <c r="P1709">
        <v>2898.92</v>
      </c>
      <c r="Q1709" s="42">
        <f>Table1[[#This Row],[Steam_Consumed_t]]/Table1[[#This Row],[Production_t]]</f>
        <v>0.85521703963332418</v>
      </c>
      <c r="R1709" s="37">
        <f>Table1[[#This Row],[Power_Consumed_kWh]]/Table1[[#This Row],[Production_t]]</f>
        <v>78.159072526287403</v>
      </c>
      <c r="S1709" t="str">
        <f>IF(Table1[[#This Row],[Quality_pct]]&lt;96,"Below Spec","Ok")</f>
        <v>Ok</v>
      </c>
      <c r="T1709" t="str">
        <f>IF(Table1[Steam_Consumed_t]&gt;$O$4383,"ABNORMAL","NORMAL")</f>
        <v>NORMAL</v>
      </c>
      <c r="U1709" t="str">
        <f>IF(Table1[Power_Consumed_kWh]&gt;$P$4383,"ABNORMAL","NORMAL")</f>
        <v>NORMAL</v>
      </c>
      <c r="V1709">
        <f>(Table1[[#This Row],[Target_Production_t]]/8)*Table1[[#This Row],[Downtime_hr]]</f>
        <v>4.6909374999999995</v>
      </c>
    </row>
    <row r="1710" spans="1:22" x14ac:dyDescent="0.25">
      <c r="A1710" s="1">
        <v>45800</v>
      </c>
      <c r="B1710" s="1" t="str">
        <f>TEXT(Table1[[#This Row],[Date]],"mm")</f>
        <v>05</v>
      </c>
      <c r="C1710" t="s">
        <v>17</v>
      </c>
      <c r="D1710" t="s">
        <v>18</v>
      </c>
      <c r="E1710">
        <v>44.82</v>
      </c>
      <c r="F1710">
        <v>7.44</v>
      </c>
      <c r="G1710">
        <v>0.56000000000000005</v>
      </c>
      <c r="H1710">
        <v>39.28</v>
      </c>
      <c r="I1710">
        <v>38.479999999999997</v>
      </c>
      <c r="J1710">
        <v>0.8</v>
      </c>
      <c r="K1710">
        <v>97.97</v>
      </c>
      <c r="L1710">
        <v>93</v>
      </c>
      <c r="M1710">
        <v>91.83</v>
      </c>
      <c r="N1710">
        <v>83.67</v>
      </c>
      <c r="O1710">
        <v>33.96</v>
      </c>
      <c r="P1710">
        <v>3231.38</v>
      </c>
      <c r="Q1710" s="42">
        <f>Table1[[#This Row],[Steam_Consumed_t]]/Table1[[#This Row],[Production_t]]</f>
        <v>0.86456211812627293</v>
      </c>
      <c r="R1710" s="37">
        <f>Table1[[#This Row],[Power_Consumed_kWh]]/Table1[[#This Row],[Production_t]]</f>
        <v>82.265274949083505</v>
      </c>
      <c r="S1710" t="str">
        <f>IF(Table1[[#This Row],[Quality_pct]]&lt;96,"Below Spec","Ok")</f>
        <v>Ok</v>
      </c>
      <c r="T1710" t="str">
        <f>IF(Table1[Steam_Consumed_t]&gt;$O$4383,"ABNORMAL","NORMAL")</f>
        <v>NORMAL</v>
      </c>
      <c r="U1710" t="str">
        <f>IF(Table1[Power_Consumed_kWh]&gt;$P$4383,"ABNORMAL","NORMAL")</f>
        <v>NORMAL</v>
      </c>
      <c r="V1710">
        <f>(Table1[[#This Row],[Target_Production_t]]/8)*Table1[[#This Row],[Downtime_hr]]</f>
        <v>3.1374000000000004</v>
      </c>
    </row>
    <row r="1711" spans="1:22" x14ac:dyDescent="0.25">
      <c r="A1711" s="1">
        <v>45800</v>
      </c>
      <c r="B1711" s="1" t="str">
        <f>TEXT(Table1[[#This Row],[Date]],"mm")</f>
        <v>05</v>
      </c>
      <c r="C1711" t="s">
        <v>22</v>
      </c>
      <c r="D1711" t="s">
        <v>20</v>
      </c>
      <c r="E1711">
        <v>36.69</v>
      </c>
      <c r="F1711">
        <v>7.55</v>
      </c>
      <c r="G1711">
        <v>0.45</v>
      </c>
      <c r="H1711">
        <v>31.4</v>
      </c>
      <c r="I1711">
        <v>30.41</v>
      </c>
      <c r="J1711">
        <v>0.99</v>
      </c>
      <c r="K1711">
        <v>96.85</v>
      </c>
      <c r="L1711">
        <v>94.38</v>
      </c>
      <c r="M1711">
        <v>92.35</v>
      </c>
      <c r="N1711">
        <v>84.41</v>
      </c>
      <c r="O1711">
        <v>34.72</v>
      </c>
      <c r="P1711">
        <v>2952.08</v>
      </c>
      <c r="Q1711" s="42">
        <f>Table1[[#This Row],[Steam_Consumed_t]]/Table1[[#This Row],[Production_t]]</f>
        <v>1.1057324840764331</v>
      </c>
      <c r="R1711" s="37">
        <f>Table1[[#This Row],[Power_Consumed_kWh]]/Table1[[#This Row],[Production_t]]</f>
        <v>94.015286624203824</v>
      </c>
      <c r="S1711" t="str">
        <f>IF(Table1[[#This Row],[Quality_pct]]&lt;96,"Below Spec","Ok")</f>
        <v>Ok</v>
      </c>
      <c r="T1711" t="str">
        <f>IF(Table1[Steam_Consumed_t]&gt;$O$4383,"ABNORMAL","NORMAL")</f>
        <v>NORMAL</v>
      </c>
      <c r="U1711" t="str">
        <f>IF(Table1[Power_Consumed_kWh]&gt;$P$4383,"ABNORMAL","NORMAL")</f>
        <v>NORMAL</v>
      </c>
      <c r="V1711">
        <f>(Table1[[#This Row],[Target_Production_t]]/8)*Table1[[#This Row],[Downtime_hr]]</f>
        <v>2.0638125</v>
      </c>
    </row>
    <row r="1712" spans="1:22" x14ac:dyDescent="0.25">
      <c r="A1712" s="1">
        <v>45800</v>
      </c>
      <c r="B1712" s="1" t="str">
        <f>TEXT(Table1[[#This Row],[Date]],"mm")</f>
        <v>05</v>
      </c>
      <c r="C1712" t="s">
        <v>23</v>
      </c>
      <c r="D1712" t="s">
        <v>20</v>
      </c>
      <c r="E1712">
        <v>44.84</v>
      </c>
      <c r="F1712">
        <v>7.56</v>
      </c>
      <c r="G1712">
        <v>0.44</v>
      </c>
      <c r="H1712">
        <v>38.89</v>
      </c>
      <c r="I1712">
        <v>38.26</v>
      </c>
      <c r="J1712">
        <v>0.63</v>
      </c>
      <c r="K1712">
        <v>98.37</v>
      </c>
      <c r="L1712">
        <v>94.5</v>
      </c>
      <c r="M1712">
        <v>92.9</v>
      </c>
      <c r="N1712">
        <v>86.36</v>
      </c>
      <c r="O1712">
        <v>4.22</v>
      </c>
      <c r="P1712">
        <v>1602.28</v>
      </c>
      <c r="Q1712" s="42">
        <f>Table1[[#This Row],[Steam_Consumed_t]]/Table1[[#This Row],[Production_t]]</f>
        <v>0.108511185394703</v>
      </c>
      <c r="R1712" s="37">
        <f>Table1[[#This Row],[Power_Consumed_kWh]]/Table1[[#This Row],[Production_t]]</f>
        <v>41.200308562612499</v>
      </c>
      <c r="S1712" t="str">
        <f>IF(Table1[[#This Row],[Quality_pct]]&lt;96,"Below Spec","Ok")</f>
        <v>Ok</v>
      </c>
      <c r="T1712" t="str">
        <f>IF(Table1[Steam_Consumed_t]&gt;$O$4383,"ABNORMAL","NORMAL")</f>
        <v>NORMAL</v>
      </c>
      <c r="U1712" t="str">
        <f>IF(Table1[Power_Consumed_kWh]&gt;$P$4383,"ABNORMAL","NORMAL")</f>
        <v>NORMAL</v>
      </c>
      <c r="V1712">
        <f>(Table1[[#This Row],[Target_Production_t]]/8)*Table1[[#This Row],[Downtime_hr]]</f>
        <v>2.4662000000000002</v>
      </c>
    </row>
    <row r="1713" spans="1:22" x14ac:dyDescent="0.25">
      <c r="A1713" s="1">
        <v>45800</v>
      </c>
      <c r="B1713" s="1" t="str">
        <f>TEXT(Table1[[#This Row],[Date]],"mm")</f>
        <v>05</v>
      </c>
      <c r="C1713" t="s">
        <v>23</v>
      </c>
      <c r="D1713" t="s">
        <v>19</v>
      </c>
      <c r="E1713">
        <v>46.25</v>
      </c>
      <c r="F1713">
        <v>7.62</v>
      </c>
      <c r="G1713">
        <v>0.38</v>
      </c>
      <c r="H1713">
        <v>36.270000000000003</v>
      </c>
      <c r="I1713">
        <v>35.880000000000003</v>
      </c>
      <c r="J1713">
        <v>0.39</v>
      </c>
      <c r="K1713">
        <v>98.92</v>
      </c>
      <c r="L1713">
        <v>95.25</v>
      </c>
      <c r="M1713">
        <v>91.13</v>
      </c>
      <c r="N1713">
        <v>85.86</v>
      </c>
      <c r="O1713">
        <v>3.66</v>
      </c>
      <c r="P1713">
        <v>1599.21</v>
      </c>
      <c r="Q1713" s="42">
        <f>Table1[[#This Row],[Steam_Consumed_t]]/Table1[[#This Row],[Production_t]]</f>
        <v>0.10090984284532671</v>
      </c>
      <c r="R1713" s="37">
        <f>Table1[[#This Row],[Power_Consumed_kWh]]/Table1[[#This Row],[Production_t]]</f>
        <v>44.091811414392055</v>
      </c>
      <c r="S1713" t="str">
        <f>IF(Table1[[#This Row],[Quality_pct]]&lt;96,"Below Spec","Ok")</f>
        <v>Ok</v>
      </c>
      <c r="T1713" t="str">
        <f>IF(Table1[Steam_Consumed_t]&gt;$O$4383,"ABNORMAL","NORMAL")</f>
        <v>NORMAL</v>
      </c>
      <c r="U1713" t="str">
        <f>IF(Table1[Power_Consumed_kWh]&gt;$P$4383,"ABNORMAL","NORMAL")</f>
        <v>NORMAL</v>
      </c>
      <c r="V1713">
        <f>(Table1[[#This Row],[Target_Production_t]]/8)*Table1[[#This Row],[Downtime_hr]]</f>
        <v>2.1968749999999999</v>
      </c>
    </row>
    <row r="1714" spans="1:22" x14ac:dyDescent="0.25">
      <c r="A1714" s="1">
        <v>45800</v>
      </c>
      <c r="B1714" s="1" t="str">
        <f>TEXT(Table1[[#This Row],[Date]],"mm")</f>
        <v>05</v>
      </c>
      <c r="C1714" t="s">
        <v>21</v>
      </c>
      <c r="D1714" t="s">
        <v>18</v>
      </c>
      <c r="E1714">
        <v>40.549999999999997</v>
      </c>
      <c r="F1714">
        <v>7.66</v>
      </c>
      <c r="G1714">
        <v>0.34</v>
      </c>
      <c r="H1714">
        <v>39.06</v>
      </c>
      <c r="I1714">
        <v>38.770000000000003</v>
      </c>
      <c r="J1714">
        <v>0.28999999999999998</v>
      </c>
      <c r="K1714">
        <v>99.26</v>
      </c>
      <c r="L1714">
        <v>95.75</v>
      </c>
      <c r="M1714">
        <v>98.57</v>
      </c>
      <c r="N1714">
        <v>93.69</v>
      </c>
      <c r="O1714">
        <v>56.2</v>
      </c>
      <c r="P1714">
        <v>4735.97</v>
      </c>
      <c r="Q1714" s="42">
        <f>Table1[[#This Row],[Steam_Consumed_t]]/Table1[[#This Row],[Production_t]]</f>
        <v>1.4388120839733742</v>
      </c>
      <c r="R1714" s="37">
        <f>Table1[[#This Row],[Power_Consumed_kWh]]/Table1[[#This Row],[Production_t]]</f>
        <v>121.24859190988224</v>
      </c>
      <c r="S1714" t="str">
        <f>IF(Table1[[#This Row],[Quality_pct]]&lt;96,"Below Spec","Ok")</f>
        <v>Ok</v>
      </c>
      <c r="T1714" t="str">
        <f>IF(Table1[Steam_Consumed_t]&gt;$O$4383,"ABNORMAL","NORMAL")</f>
        <v>ABNORMAL</v>
      </c>
      <c r="U1714" t="str">
        <f>IF(Table1[Power_Consumed_kWh]&gt;$P$4383,"ABNORMAL","NORMAL")</f>
        <v>ABNORMAL</v>
      </c>
      <c r="V1714">
        <f>(Table1[[#This Row],[Target_Production_t]]/8)*Table1[[#This Row],[Downtime_hr]]</f>
        <v>1.7233750000000001</v>
      </c>
    </row>
    <row r="1715" spans="1:22" x14ac:dyDescent="0.25">
      <c r="A1715" s="1">
        <v>45800</v>
      </c>
      <c r="B1715" s="1" t="str">
        <f>TEXT(Table1[[#This Row],[Date]],"mm")</f>
        <v>05</v>
      </c>
      <c r="C1715" t="s">
        <v>21</v>
      </c>
      <c r="D1715" t="s">
        <v>19</v>
      </c>
      <c r="E1715">
        <v>39.94</v>
      </c>
      <c r="F1715">
        <v>7.7</v>
      </c>
      <c r="G1715">
        <v>0.3</v>
      </c>
      <c r="H1715">
        <v>38.380000000000003</v>
      </c>
      <c r="I1715">
        <v>37.65</v>
      </c>
      <c r="J1715">
        <v>0.72</v>
      </c>
      <c r="K1715">
        <v>98.12</v>
      </c>
      <c r="L1715">
        <v>96.25</v>
      </c>
      <c r="M1715">
        <v>95.31</v>
      </c>
      <c r="N1715">
        <v>90.01</v>
      </c>
      <c r="O1715">
        <v>53.59</v>
      </c>
      <c r="P1715">
        <v>4444.9399999999996</v>
      </c>
      <c r="Q1715" s="42">
        <f>Table1[[#This Row],[Steam_Consumed_t]]/Table1[[#This Row],[Production_t]]</f>
        <v>1.3963001563314226</v>
      </c>
      <c r="R1715" s="37">
        <f>Table1[[#This Row],[Power_Consumed_kWh]]/Table1[[#This Row],[Production_t]]</f>
        <v>115.81396560708701</v>
      </c>
      <c r="S1715" t="str">
        <f>IF(Table1[[#This Row],[Quality_pct]]&lt;96,"Below Spec","Ok")</f>
        <v>Ok</v>
      </c>
      <c r="T1715" t="str">
        <f>IF(Table1[Steam_Consumed_t]&gt;$O$4383,"ABNORMAL","NORMAL")</f>
        <v>ABNORMAL</v>
      </c>
      <c r="U1715" t="str">
        <f>IF(Table1[Power_Consumed_kWh]&gt;$P$4383,"ABNORMAL","NORMAL")</f>
        <v>ABNORMAL</v>
      </c>
      <c r="V1715">
        <f>(Table1[[#This Row],[Target_Production_t]]/8)*Table1[[#This Row],[Downtime_hr]]</f>
        <v>1.4977499999999999</v>
      </c>
    </row>
    <row r="1716" spans="1:22" x14ac:dyDescent="0.25">
      <c r="A1716" s="1">
        <v>45800</v>
      </c>
      <c r="B1716" s="1" t="str">
        <f>TEXT(Table1[[#This Row],[Date]],"mm")</f>
        <v>05</v>
      </c>
      <c r="C1716" t="s">
        <v>22</v>
      </c>
      <c r="D1716" t="s">
        <v>18</v>
      </c>
      <c r="E1716">
        <v>38.42</v>
      </c>
      <c r="F1716">
        <v>7.75</v>
      </c>
      <c r="G1716">
        <v>0.25</v>
      </c>
      <c r="H1716">
        <v>32.46</v>
      </c>
      <c r="I1716">
        <v>31.59</v>
      </c>
      <c r="J1716">
        <v>0.87</v>
      </c>
      <c r="K1716">
        <v>97.32</v>
      </c>
      <c r="L1716">
        <v>96.88</v>
      </c>
      <c r="M1716">
        <v>98.62</v>
      </c>
      <c r="N1716">
        <v>92.98</v>
      </c>
      <c r="O1716">
        <v>33.96</v>
      </c>
      <c r="P1716">
        <v>3132.11</v>
      </c>
      <c r="Q1716" s="42">
        <f>Table1[[#This Row],[Steam_Consumed_t]]/Table1[[#This Row],[Production_t]]</f>
        <v>1.0462107208872458</v>
      </c>
      <c r="R1716" s="37">
        <f>Table1[[#This Row],[Power_Consumed_kWh]]/Table1[[#This Row],[Production_t]]</f>
        <v>96.491373998767713</v>
      </c>
      <c r="S1716" t="str">
        <f>IF(Table1[[#This Row],[Quality_pct]]&lt;96,"Below Spec","Ok")</f>
        <v>Ok</v>
      </c>
      <c r="T1716" t="str">
        <f>IF(Table1[Steam_Consumed_t]&gt;$O$4383,"ABNORMAL","NORMAL")</f>
        <v>NORMAL</v>
      </c>
      <c r="U1716" t="str">
        <f>IF(Table1[Power_Consumed_kWh]&gt;$P$4383,"ABNORMAL","NORMAL")</f>
        <v>NORMAL</v>
      </c>
      <c r="V1716">
        <f>(Table1[[#This Row],[Target_Production_t]]/8)*Table1[[#This Row],[Downtime_hr]]</f>
        <v>1.2006250000000001</v>
      </c>
    </row>
    <row r="1717" spans="1:22" x14ac:dyDescent="0.25">
      <c r="A1717" s="1">
        <v>45800</v>
      </c>
      <c r="B1717" s="1" t="str">
        <f>TEXT(Table1[[#This Row],[Date]],"mm")</f>
        <v>05</v>
      </c>
      <c r="C1717" t="s">
        <v>23</v>
      </c>
      <c r="D1717" t="s">
        <v>18</v>
      </c>
      <c r="E1717">
        <v>46.96</v>
      </c>
      <c r="F1717">
        <v>7.79</v>
      </c>
      <c r="G1717">
        <v>0.21</v>
      </c>
      <c r="H1717">
        <v>40.24</v>
      </c>
      <c r="I1717">
        <v>39.630000000000003</v>
      </c>
      <c r="J1717">
        <v>0.62</v>
      </c>
      <c r="K1717">
        <v>98.47</v>
      </c>
      <c r="L1717">
        <v>97.38</v>
      </c>
      <c r="M1717">
        <v>95.41</v>
      </c>
      <c r="N1717">
        <v>91.48</v>
      </c>
      <c r="O1717">
        <v>3.88</v>
      </c>
      <c r="P1717">
        <v>1731.91</v>
      </c>
      <c r="Q1717" s="42">
        <f>Table1[[#This Row],[Steam_Consumed_t]]/Table1[[#This Row],[Production_t]]</f>
        <v>9.6421471172962223E-2</v>
      </c>
      <c r="R1717" s="37">
        <f>Table1[[#This Row],[Power_Consumed_kWh]]/Table1[[#This Row],[Production_t]]</f>
        <v>43.039512922465207</v>
      </c>
      <c r="S1717" t="str">
        <f>IF(Table1[[#This Row],[Quality_pct]]&lt;96,"Below Spec","Ok")</f>
        <v>Ok</v>
      </c>
      <c r="T1717" t="str">
        <f>IF(Table1[Steam_Consumed_t]&gt;$O$4383,"ABNORMAL","NORMAL")</f>
        <v>NORMAL</v>
      </c>
      <c r="U1717" t="str">
        <f>IF(Table1[Power_Consumed_kWh]&gt;$P$4383,"ABNORMAL","NORMAL")</f>
        <v>NORMAL</v>
      </c>
      <c r="V1717">
        <f>(Table1[[#This Row],[Target_Production_t]]/8)*Table1[[#This Row],[Downtime_hr]]</f>
        <v>1.2326999999999999</v>
      </c>
    </row>
    <row r="1718" spans="1:22" x14ac:dyDescent="0.25">
      <c r="A1718" s="1">
        <v>45801</v>
      </c>
      <c r="B1718" s="1" t="str">
        <f>TEXT(Table1[[#This Row],[Date]],"mm")</f>
        <v>05</v>
      </c>
      <c r="C1718" t="s">
        <v>22</v>
      </c>
      <c r="D1718" t="s">
        <v>20</v>
      </c>
      <c r="E1718">
        <v>35.15</v>
      </c>
      <c r="F1718">
        <v>7.13</v>
      </c>
      <c r="G1718">
        <v>0.87</v>
      </c>
      <c r="H1718">
        <v>31.04</v>
      </c>
      <c r="I1718">
        <v>30.1</v>
      </c>
      <c r="J1718">
        <v>0.94</v>
      </c>
      <c r="K1718">
        <v>96.97</v>
      </c>
      <c r="L1718">
        <v>89.12</v>
      </c>
      <c r="M1718">
        <v>93.66</v>
      </c>
      <c r="N1718">
        <v>80.94</v>
      </c>
      <c r="O1718">
        <v>34.22</v>
      </c>
      <c r="P1718">
        <v>2952.52</v>
      </c>
      <c r="Q1718" s="42">
        <f>Table1[[#This Row],[Steam_Consumed_t]]/Table1[[#This Row],[Production_t]]</f>
        <v>1.1024484536082475</v>
      </c>
      <c r="R1718" s="37">
        <f>Table1[[#This Row],[Power_Consumed_kWh]]/Table1[[#This Row],[Production_t]]</f>
        <v>95.119845360824741</v>
      </c>
      <c r="S1718" t="str">
        <f>IF(Table1[[#This Row],[Quality_pct]]&lt;96,"Below Spec","Ok")</f>
        <v>Ok</v>
      </c>
      <c r="T1718" t="str">
        <f>IF(Table1[Steam_Consumed_t]&gt;$O$4383,"ABNORMAL","NORMAL")</f>
        <v>NORMAL</v>
      </c>
      <c r="U1718" t="str">
        <f>IF(Table1[Power_Consumed_kWh]&gt;$P$4383,"ABNORMAL","NORMAL")</f>
        <v>NORMAL</v>
      </c>
      <c r="V1718">
        <f>(Table1[[#This Row],[Target_Production_t]]/8)*Table1[[#This Row],[Downtime_hr]]</f>
        <v>3.8225624999999996</v>
      </c>
    </row>
    <row r="1719" spans="1:22" x14ac:dyDescent="0.25">
      <c r="A1719" s="1">
        <v>45801</v>
      </c>
      <c r="B1719" s="1" t="str">
        <f>TEXT(Table1[[#This Row],[Date]],"mm")</f>
        <v>05</v>
      </c>
      <c r="C1719" t="s">
        <v>21</v>
      </c>
      <c r="D1719" t="s">
        <v>20</v>
      </c>
      <c r="E1719">
        <v>37.1</v>
      </c>
      <c r="F1719">
        <v>7.21</v>
      </c>
      <c r="G1719">
        <v>0.79</v>
      </c>
      <c r="H1719">
        <v>30.29</v>
      </c>
      <c r="I1719">
        <v>29.67</v>
      </c>
      <c r="J1719">
        <v>0.62</v>
      </c>
      <c r="K1719">
        <v>97.96</v>
      </c>
      <c r="L1719">
        <v>90.12</v>
      </c>
      <c r="M1719">
        <v>96.94</v>
      </c>
      <c r="N1719">
        <v>85.59</v>
      </c>
      <c r="O1719">
        <v>44.48</v>
      </c>
      <c r="P1719">
        <v>3517.95</v>
      </c>
      <c r="Q1719" s="42">
        <f>Table1[[#This Row],[Steam_Consumed_t]]/Table1[[#This Row],[Production_t]]</f>
        <v>1.4684714427203698</v>
      </c>
      <c r="R1719" s="37">
        <f>Table1[[#This Row],[Power_Consumed_kWh]]/Table1[[#This Row],[Production_t]]</f>
        <v>116.14229118520964</v>
      </c>
      <c r="S1719" t="str">
        <f>IF(Table1[[#This Row],[Quality_pct]]&lt;96,"Below Spec","Ok")</f>
        <v>Ok</v>
      </c>
      <c r="T1719" t="str">
        <f>IF(Table1[Steam_Consumed_t]&gt;$O$4383,"ABNORMAL","NORMAL")</f>
        <v>NORMAL</v>
      </c>
      <c r="U1719" t="str">
        <f>IF(Table1[Power_Consumed_kWh]&gt;$P$4383,"ABNORMAL","NORMAL")</f>
        <v>NORMAL</v>
      </c>
      <c r="V1719">
        <f>(Table1[[#This Row],[Target_Production_t]]/8)*Table1[[#This Row],[Downtime_hr]]</f>
        <v>3.6636250000000001</v>
      </c>
    </row>
    <row r="1720" spans="1:22" x14ac:dyDescent="0.25">
      <c r="A1720" s="1">
        <v>45801</v>
      </c>
      <c r="B1720" s="1" t="str">
        <f>TEXT(Table1[[#This Row],[Date]],"mm")</f>
        <v>05</v>
      </c>
      <c r="C1720" t="s">
        <v>21</v>
      </c>
      <c r="D1720" t="s">
        <v>19</v>
      </c>
      <c r="E1720">
        <v>38.270000000000003</v>
      </c>
      <c r="F1720">
        <v>7.23</v>
      </c>
      <c r="G1720">
        <v>0.77</v>
      </c>
      <c r="H1720">
        <v>35.06</v>
      </c>
      <c r="I1720">
        <v>34.520000000000003</v>
      </c>
      <c r="J1720">
        <v>0.54</v>
      </c>
      <c r="K1720">
        <v>98.46</v>
      </c>
      <c r="L1720">
        <v>90.38</v>
      </c>
      <c r="M1720">
        <v>96.49</v>
      </c>
      <c r="N1720">
        <v>85.86</v>
      </c>
      <c r="O1720">
        <v>51.49</v>
      </c>
      <c r="P1720">
        <v>4371.9399999999996</v>
      </c>
      <c r="Q1720" s="42">
        <f>Table1[[#This Row],[Steam_Consumed_t]]/Table1[[#This Row],[Production_t]]</f>
        <v>1.4686252139189959</v>
      </c>
      <c r="R1720" s="37">
        <f>Table1[[#This Row],[Power_Consumed_kWh]]/Table1[[#This Row],[Production_t]]</f>
        <v>124.69880205362234</v>
      </c>
      <c r="S1720" t="str">
        <f>IF(Table1[[#This Row],[Quality_pct]]&lt;96,"Below Spec","Ok")</f>
        <v>Ok</v>
      </c>
      <c r="T1720" t="str">
        <f>IF(Table1[Steam_Consumed_t]&gt;$O$4383,"ABNORMAL","NORMAL")</f>
        <v>NORMAL</v>
      </c>
      <c r="U1720" t="str">
        <f>IF(Table1[Power_Consumed_kWh]&gt;$P$4383,"ABNORMAL","NORMAL")</f>
        <v>ABNORMAL</v>
      </c>
      <c r="V1720">
        <f>(Table1[[#This Row],[Target_Production_t]]/8)*Table1[[#This Row],[Downtime_hr]]</f>
        <v>3.6834875000000005</v>
      </c>
    </row>
    <row r="1721" spans="1:22" x14ac:dyDescent="0.25">
      <c r="A1721" s="1">
        <v>45801</v>
      </c>
      <c r="B1721" s="1" t="str">
        <f>TEXT(Table1[[#This Row],[Date]],"mm")</f>
        <v>05</v>
      </c>
      <c r="C1721" t="s">
        <v>23</v>
      </c>
      <c r="D1721" t="s">
        <v>19</v>
      </c>
      <c r="E1721">
        <v>44.31</v>
      </c>
      <c r="F1721">
        <v>7.3</v>
      </c>
      <c r="G1721">
        <v>0.7</v>
      </c>
      <c r="H1721">
        <v>37.369999999999997</v>
      </c>
      <c r="I1721">
        <v>37.28</v>
      </c>
      <c r="J1721">
        <v>0.09</v>
      </c>
      <c r="K1721">
        <v>99.76</v>
      </c>
      <c r="L1721">
        <v>91.25</v>
      </c>
      <c r="M1721">
        <v>98.35</v>
      </c>
      <c r="N1721">
        <v>89.53</v>
      </c>
      <c r="O1721">
        <v>4.5</v>
      </c>
      <c r="P1721">
        <v>1649.42</v>
      </c>
      <c r="Q1721" s="42">
        <f>Table1[[#This Row],[Steam_Consumed_t]]/Table1[[#This Row],[Production_t]]</f>
        <v>0.12041744715012043</v>
      </c>
      <c r="R1721" s="37">
        <f>Table1[[#This Row],[Power_Consumed_kWh]]/Table1[[#This Row],[Production_t]]</f>
        <v>44.137543484078144</v>
      </c>
      <c r="S1721" t="str">
        <f>IF(Table1[[#This Row],[Quality_pct]]&lt;96,"Below Spec","Ok")</f>
        <v>Ok</v>
      </c>
      <c r="T1721" t="str">
        <f>IF(Table1[Steam_Consumed_t]&gt;$O$4383,"ABNORMAL","NORMAL")</f>
        <v>NORMAL</v>
      </c>
      <c r="U1721" t="str">
        <f>IF(Table1[Power_Consumed_kWh]&gt;$P$4383,"ABNORMAL","NORMAL")</f>
        <v>NORMAL</v>
      </c>
      <c r="V1721">
        <f>(Table1[[#This Row],[Target_Production_t]]/8)*Table1[[#This Row],[Downtime_hr]]</f>
        <v>3.8771249999999999</v>
      </c>
    </row>
    <row r="1722" spans="1:22" x14ac:dyDescent="0.25">
      <c r="A1722" s="1">
        <v>45801</v>
      </c>
      <c r="B1722" s="1" t="str">
        <f>TEXT(Table1[[#This Row],[Date]],"mm")</f>
        <v>05</v>
      </c>
      <c r="C1722" t="s">
        <v>23</v>
      </c>
      <c r="D1722" t="s">
        <v>20</v>
      </c>
      <c r="E1722">
        <v>42.96</v>
      </c>
      <c r="F1722">
        <v>7.31</v>
      </c>
      <c r="G1722">
        <v>0.69</v>
      </c>
      <c r="H1722">
        <v>36.68</v>
      </c>
      <c r="I1722">
        <v>36.159999999999997</v>
      </c>
      <c r="J1722">
        <v>0.52</v>
      </c>
      <c r="K1722">
        <v>98.59</v>
      </c>
      <c r="L1722">
        <v>91.38</v>
      </c>
      <c r="M1722">
        <v>91.3</v>
      </c>
      <c r="N1722">
        <v>82.25</v>
      </c>
      <c r="O1722">
        <v>4.7699999999999996</v>
      </c>
      <c r="P1722">
        <v>1448.11</v>
      </c>
      <c r="Q1722" s="42">
        <f>Table1[[#This Row],[Steam_Consumed_t]]/Table1[[#This Row],[Production_t]]</f>
        <v>0.13004362050163576</v>
      </c>
      <c r="R1722" s="37">
        <f>Table1[[#This Row],[Power_Consumed_kWh]]/Table1[[#This Row],[Production_t]]</f>
        <v>39.479552889858233</v>
      </c>
      <c r="S1722" t="str">
        <f>IF(Table1[[#This Row],[Quality_pct]]&lt;96,"Below Spec","Ok")</f>
        <v>Ok</v>
      </c>
      <c r="T1722" t="str">
        <f>IF(Table1[Steam_Consumed_t]&gt;$O$4383,"ABNORMAL","NORMAL")</f>
        <v>NORMAL</v>
      </c>
      <c r="U1722" t="str">
        <f>IF(Table1[Power_Consumed_kWh]&gt;$P$4383,"ABNORMAL","NORMAL")</f>
        <v>NORMAL</v>
      </c>
      <c r="V1722">
        <f>(Table1[[#This Row],[Target_Production_t]]/8)*Table1[[#This Row],[Downtime_hr]]</f>
        <v>3.7052999999999998</v>
      </c>
    </row>
    <row r="1723" spans="1:22" x14ac:dyDescent="0.25">
      <c r="A1723" s="1">
        <v>45801</v>
      </c>
      <c r="B1723" s="1" t="str">
        <f>TEXT(Table1[[#This Row],[Date]],"mm")</f>
        <v>05</v>
      </c>
      <c r="C1723" t="s">
        <v>22</v>
      </c>
      <c r="D1723" t="s">
        <v>19</v>
      </c>
      <c r="E1723">
        <v>36.25</v>
      </c>
      <c r="F1723">
        <v>7.44</v>
      </c>
      <c r="G1723">
        <v>0.56000000000000005</v>
      </c>
      <c r="H1723">
        <v>34.659999999999997</v>
      </c>
      <c r="I1723">
        <v>33.770000000000003</v>
      </c>
      <c r="J1723">
        <v>0.89</v>
      </c>
      <c r="K1723">
        <v>97.43</v>
      </c>
      <c r="L1723">
        <v>93</v>
      </c>
      <c r="M1723">
        <v>96.73</v>
      </c>
      <c r="N1723">
        <v>87.65</v>
      </c>
      <c r="O1723">
        <v>37.619999999999997</v>
      </c>
      <c r="P1723">
        <v>3393.98</v>
      </c>
      <c r="Q1723" s="42">
        <f>Table1[[#This Row],[Steam_Consumed_t]]/Table1[[#This Row],[Production_t]]</f>
        <v>1.0854010386612811</v>
      </c>
      <c r="R1723" s="37">
        <f>Table1[[#This Row],[Power_Consumed_kWh]]/Table1[[#This Row],[Production_t]]</f>
        <v>97.922100403923835</v>
      </c>
      <c r="S1723" t="str">
        <f>IF(Table1[[#This Row],[Quality_pct]]&lt;96,"Below Spec","Ok")</f>
        <v>Ok</v>
      </c>
      <c r="T1723" t="str">
        <f>IF(Table1[Steam_Consumed_t]&gt;$O$4383,"ABNORMAL","NORMAL")</f>
        <v>NORMAL</v>
      </c>
      <c r="U1723" t="str">
        <f>IF(Table1[Power_Consumed_kWh]&gt;$P$4383,"ABNORMAL","NORMAL")</f>
        <v>NORMAL</v>
      </c>
      <c r="V1723">
        <f>(Table1[[#This Row],[Target_Production_t]]/8)*Table1[[#This Row],[Downtime_hr]]</f>
        <v>2.5375000000000001</v>
      </c>
    </row>
    <row r="1724" spans="1:22" x14ac:dyDescent="0.25">
      <c r="A1724" s="1">
        <v>45801</v>
      </c>
      <c r="B1724" s="1" t="str">
        <f>TEXT(Table1[[#This Row],[Date]],"mm")</f>
        <v>05</v>
      </c>
      <c r="C1724" t="s">
        <v>17</v>
      </c>
      <c r="D1724" t="s">
        <v>18</v>
      </c>
      <c r="E1724">
        <v>42.94</v>
      </c>
      <c r="F1724">
        <v>7.45</v>
      </c>
      <c r="G1724">
        <v>0.55000000000000004</v>
      </c>
      <c r="H1724">
        <v>37.229999999999997</v>
      </c>
      <c r="I1724">
        <v>36.75</v>
      </c>
      <c r="J1724">
        <v>0.48</v>
      </c>
      <c r="K1724">
        <v>98.71</v>
      </c>
      <c r="L1724">
        <v>93.12</v>
      </c>
      <c r="M1724">
        <v>99.52</v>
      </c>
      <c r="N1724">
        <v>91.48</v>
      </c>
      <c r="O1724">
        <v>32.15</v>
      </c>
      <c r="P1724">
        <v>3137.79</v>
      </c>
      <c r="Q1724" s="42">
        <f>Table1[[#This Row],[Steam_Consumed_t]]/Table1[[#This Row],[Production_t]]</f>
        <v>0.86355089981197963</v>
      </c>
      <c r="R1724" s="37">
        <f>Table1[[#This Row],[Power_Consumed_kWh]]/Table1[[#This Row],[Production_t]]</f>
        <v>84.281224818694611</v>
      </c>
      <c r="S1724" t="str">
        <f>IF(Table1[[#This Row],[Quality_pct]]&lt;96,"Below Spec","Ok")</f>
        <v>Ok</v>
      </c>
      <c r="T1724" t="str">
        <f>IF(Table1[Steam_Consumed_t]&gt;$O$4383,"ABNORMAL","NORMAL")</f>
        <v>NORMAL</v>
      </c>
      <c r="U1724" t="str">
        <f>IF(Table1[Power_Consumed_kWh]&gt;$P$4383,"ABNORMAL","NORMAL")</f>
        <v>NORMAL</v>
      </c>
      <c r="V1724">
        <f>(Table1[[#This Row],[Target_Production_t]]/8)*Table1[[#This Row],[Downtime_hr]]</f>
        <v>2.9521250000000001</v>
      </c>
    </row>
    <row r="1725" spans="1:22" x14ac:dyDescent="0.25">
      <c r="A1725" s="1">
        <v>45801</v>
      </c>
      <c r="B1725" s="1" t="str">
        <f>TEXT(Table1[[#This Row],[Date]],"mm")</f>
        <v>05</v>
      </c>
      <c r="C1725" t="s">
        <v>23</v>
      </c>
      <c r="D1725" t="s">
        <v>18</v>
      </c>
      <c r="E1725">
        <v>44.98</v>
      </c>
      <c r="F1725">
        <v>7.57</v>
      </c>
      <c r="G1725">
        <v>0.43</v>
      </c>
      <c r="H1725">
        <v>34.9</v>
      </c>
      <c r="I1725">
        <v>34.24</v>
      </c>
      <c r="J1725">
        <v>0.65</v>
      </c>
      <c r="K1725">
        <v>98.13</v>
      </c>
      <c r="L1725">
        <v>94.62</v>
      </c>
      <c r="M1725">
        <v>100.2</v>
      </c>
      <c r="N1725">
        <v>93.04</v>
      </c>
      <c r="O1725">
        <v>3.14</v>
      </c>
      <c r="P1725">
        <v>1380.87</v>
      </c>
      <c r="Q1725" s="42">
        <f>Table1[[#This Row],[Steam_Consumed_t]]/Table1[[#This Row],[Production_t]]</f>
        <v>8.9971346704871072E-2</v>
      </c>
      <c r="R1725" s="37">
        <f>Table1[[#This Row],[Power_Consumed_kWh]]/Table1[[#This Row],[Production_t]]</f>
        <v>39.566475644699139</v>
      </c>
      <c r="S1725" t="str">
        <f>IF(Table1[[#This Row],[Quality_pct]]&lt;96,"Below Spec","Ok")</f>
        <v>Ok</v>
      </c>
      <c r="T1725" t="str">
        <f>IF(Table1[Steam_Consumed_t]&gt;$O$4383,"ABNORMAL","NORMAL")</f>
        <v>NORMAL</v>
      </c>
      <c r="U1725" t="str">
        <f>IF(Table1[Power_Consumed_kWh]&gt;$P$4383,"ABNORMAL","NORMAL")</f>
        <v>NORMAL</v>
      </c>
      <c r="V1725">
        <f>(Table1[[#This Row],[Target_Production_t]]/8)*Table1[[#This Row],[Downtime_hr]]</f>
        <v>2.4176749999999996</v>
      </c>
    </row>
    <row r="1726" spans="1:22" x14ac:dyDescent="0.25">
      <c r="A1726" s="1">
        <v>45801</v>
      </c>
      <c r="B1726" s="1" t="str">
        <f>TEXT(Table1[[#This Row],[Date]],"mm")</f>
        <v>05</v>
      </c>
      <c r="C1726" t="s">
        <v>17</v>
      </c>
      <c r="D1726" t="s">
        <v>19</v>
      </c>
      <c r="E1726">
        <v>42.29</v>
      </c>
      <c r="F1726">
        <v>7.62</v>
      </c>
      <c r="G1726">
        <v>0.38</v>
      </c>
      <c r="H1726">
        <v>36.67</v>
      </c>
      <c r="I1726">
        <v>35.56</v>
      </c>
      <c r="J1726">
        <v>1.1100000000000001</v>
      </c>
      <c r="K1726">
        <v>96.96</v>
      </c>
      <c r="L1726">
        <v>95.25</v>
      </c>
      <c r="M1726">
        <v>95.86</v>
      </c>
      <c r="N1726">
        <v>88.53</v>
      </c>
      <c r="O1726">
        <v>31.42</v>
      </c>
      <c r="P1726">
        <v>3004.2</v>
      </c>
      <c r="Q1726" s="42">
        <f>Table1[[#This Row],[Steam_Consumed_t]]/Table1[[#This Row],[Production_t]]</f>
        <v>0.85683119716389422</v>
      </c>
      <c r="R1726" s="37">
        <f>Table1[[#This Row],[Power_Consumed_kWh]]/Table1[[#This Row],[Production_t]]</f>
        <v>81.925279520043617</v>
      </c>
      <c r="S1726" t="str">
        <f>IF(Table1[[#This Row],[Quality_pct]]&lt;96,"Below Spec","Ok")</f>
        <v>Ok</v>
      </c>
      <c r="T1726" t="str">
        <f>IF(Table1[Steam_Consumed_t]&gt;$O$4383,"ABNORMAL","NORMAL")</f>
        <v>NORMAL</v>
      </c>
      <c r="U1726" t="str">
        <f>IF(Table1[Power_Consumed_kWh]&gt;$P$4383,"ABNORMAL","NORMAL")</f>
        <v>NORMAL</v>
      </c>
      <c r="V1726">
        <f>(Table1[[#This Row],[Target_Production_t]]/8)*Table1[[#This Row],[Downtime_hr]]</f>
        <v>2.008775</v>
      </c>
    </row>
    <row r="1727" spans="1:22" x14ac:dyDescent="0.25">
      <c r="A1727" s="1">
        <v>45801</v>
      </c>
      <c r="B1727" s="1" t="str">
        <f>TEXT(Table1[[#This Row],[Date]],"mm")</f>
        <v>05</v>
      </c>
      <c r="C1727" t="s">
        <v>22</v>
      </c>
      <c r="D1727" t="s">
        <v>18</v>
      </c>
      <c r="E1727">
        <v>36.799999999999997</v>
      </c>
      <c r="F1727">
        <v>7.65</v>
      </c>
      <c r="G1727">
        <v>0.35</v>
      </c>
      <c r="H1727">
        <v>31.36</v>
      </c>
      <c r="I1727">
        <v>30.61</v>
      </c>
      <c r="J1727">
        <v>0.75</v>
      </c>
      <c r="K1727">
        <v>97.62</v>
      </c>
      <c r="L1727">
        <v>95.62</v>
      </c>
      <c r="M1727">
        <v>94.73</v>
      </c>
      <c r="N1727">
        <v>88.43</v>
      </c>
      <c r="O1727">
        <v>33.94</v>
      </c>
      <c r="P1727">
        <v>2962.7</v>
      </c>
      <c r="Q1727" s="42">
        <f>Table1[[#This Row],[Steam_Consumed_t]]/Table1[[#This Row],[Production_t]]</f>
        <v>1.0822704081632653</v>
      </c>
      <c r="R1727" s="37">
        <f>Table1[[#This Row],[Power_Consumed_kWh]]/Table1[[#This Row],[Production_t]]</f>
        <v>94.473852040816325</v>
      </c>
      <c r="S1727" t="str">
        <f>IF(Table1[[#This Row],[Quality_pct]]&lt;96,"Below Spec","Ok")</f>
        <v>Ok</v>
      </c>
      <c r="T1727" t="str">
        <f>IF(Table1[Steam_Consumed_t]&gt;$O$4383,"ABNORMAL","NORMAL")</f>
        <v>NORMAL</v>
      </c>
      <c r="U1727" t="str">
        <f>IF(Table1[Power_Consumed_kWh]&gt;$P$4383,"ABNORMAL","NORMAL")</f>
        <v>NORMAL</v>
      </c>
      <c r="V1727">
        <f>(Table1[[#This Row],[Target_Production_t]]/8)*Table1[[#This Row],[Downtime_hr]]</f>
        <v>1.6099999999999999</v>
      </c>
    </row>
    <row r="1728" spans="1:22" x14ac:dyDescent="0.25">
      <c r="A1728" s="1">
        <v>45801</v>
      </c>
      <c r="B1728" s="1" t="str">
        <f>TEXT(Table1[[#This Row],[Date]],"mm")</f>
        <v>05</v>
      </c>
      <c r="C1728" t="s">
        <v>21</v>
      </c>
      <c r="D1728" t="s">
        <v>18</v>
      </c>
      <c r="E1728">
        <v>38.85</v>
      </c>
      <c r="F1728">
        <v>7.81</v>
      </c>
      <c r="G1728">
        <v>0.19</v>
      </c>
      <c r="H1728">
        <v>37.49</v>
      </c>
      <c r="I1728">
        <v>36.9</v>
      </c>
      <c r="J1728">
        <v>0.6</v>
      </c>
      <c r="K1728">
        <v>98.41</v>
      </c>
      <c r="L1728">
        <v>97.62</v>
      </c>
      <c r="M1728">
        <v>95.29</v>
      </c>
      <c r="N1728">
        <v>91.55</v>
      </c>
      <c r="O1728">
        <v>55.17</v>
      </c>
      <c r="P1728">
        <v>4460.17</v>
      </c>
      <c r="Q1728" s="42">
        <f>Table1[[#This Row],[Steam_Consumed_t]]/Table1[[#This Row],[Production_t]]</f>
        <v>1.4715924246465724</v>
      </c>
      <c r="R1728" s="37">
        <f>Table1[[#This Row],[Power_Consumed_kWh]]/Table1[[#This Row],[Production_t]]</f>
        <v>118.96959189117098</v>
      </c>
      <c r="S1728" t="str">
        <f>IF(Table1[[#This Row],[Quality_pct]]&lt;96,"Below Spec","Ok")</f>
        <v>Ok</v>
      </c>
      <c r="T1728" t="str">
        <f>IF(Table1[Steam_Consumed_t]&gt;$O$4383,"ABNORMAL","NORMAL")</f>
        <v>ABNORMAL</v>
      </c>
      <c r="U1728" t="str">
        <f>IF(Table1[Power_Consumed_kWh]&gt;$P$4383,"ABNORMAL","NORMAL")</f>
        <v>ABNORMAL</v>
      </c>
      <c r="V1728">
        <f>(Table1[[#This Row],[Target_Production_t]]/8)*Table1[[#This Row],[Downtime_hr]]</f>
        <v>0.92268749999999999</v>
      </c>
    </row>
    <row r="1729" spans="1:22" x14ac:dyDescent="0.25">
      <c r="A1729" s="1">
        <v>45801</v>
      </c>
      <c r="B1729" s="1" t="str">
        <f>TEXT(Table1[[#This Row],[Date]],"mm")</f>
        <v>05</v>
      </c>
      <c r="C1729" t="s">
        <v>17</v>
      </c>
      <c r="D1729" t="s">
        <v>20</v>
      </c>
      <c r="E1729">
        <v>41.01</v>
      </c>
      <c r="F1729">
        <v>7.91</v>
      </c>
      <c r="G1729">
        <v>0.09</v>
      </c>
      <c r="H1729">
        <v>41.51</v>
      </c>
      <c r="I1729">
        <v>40.64</v>
      </c>
      <c r="J1729">
        <v>0.87</v>
      </c>
      <c r="K1729">
        <v>97.9</v>
      </c>
      <c r="L1729">
        <v>98.88</v>
      </c>
      <c r="M1729">
        <v>94.85</v>
      </c>
      <c r="N1729">
        <v>91.81</v>
      </c>
      <c r="O1729">
        <v>34.33</v>
      </c>
      <c r="P1729">
        <v>3311.36</v>
      </c>
      <c r="Q1729" s="42">
        <f>Table1[[#This Row],[Steam_Consumed_t]]/Table1[[#This Row],[Production_t]]</f>
        <v>0.82702963141411712</v>
      </c>
      <c r="R1729" s="37">
        <f>Table1[[#This Row],[Power_Consumed_kWh]]/Table1[[#This Row],[Production_t]]</f>
        <v>79.772584919296563</v>
      </c>
      <c r="S1729" t="str">
        <f>IF(Table1[[#This Row],[Quality_pct]]&lt;96,"Below Spec","Ok")</f>
        <v>Ok</v>
      </c>
      <c r="T1729" t="str">
        <f>IF(Table1[Steam_Consumed_t]&gt;$O$4383,"ABNORMAL","NORMAL")</f>
        <v>NORMAL</v>
      </c>
      <c r="U1729" t="str">
        <f>IF(Table1[Power_Consumed_kWh]&gt;$P$4383,"ABNORMAL","NORMAL")</f>
        <v>NORMAL</v>
      </c>
      <c r="V1729">
        <f>(Table1[[#This Row],[Target_Production_t]]/8)*Table1[[#This Row],[Downtime_hr]]</f>
        <v>0.46136249999999995</v>
      </c>
    </row>
    <row r="1730" spans="1:22" x14ac:dyDescent="0.25">
      <c r="A1730" s="1">
        <v>45802</v>
      </c>
      <c r="B1730" s="1" t="str">
        <f>TEXT(Table1[[#This Row],[Date]],"mm")</f>
        <v>05</v>
      </c>
      <c r="C1730" t="s">
        <v>17</v>
      </c>
      <c r="D1730" t="s">
        <v>19</v>
      </c>
      <c r="E1730">
        <v>42.19</v>
      </c>
      <c r="F1730">
        <v>6.03</v>
      </c>
      <c r="G1730">
        <v>1.97</v>
      </c>
      <c r="H1730">
        <v>30.95</v>
      </c>
      <c r="I1730">
        <v>30.53</v>
      </c>
      <c r="J1730">
        <v>0.42</v>
      </c>
      <c r="K1730">
        <v>98.65</v>
      </c>
      <c r="L1730">
        <v>75.38</v>
      </c>
      <c r="M1730">
        <v>102.65</v>
      </c>
      <c r="N1730">
        <v>76.33</v>
      </c>
      <c r="O1730">
        <v>26.42</v>
      </c>
      <c r="P1730">
        <v>2574.86</v>
      </c>
      <c r="Q1730" s="42">
        <f>Table1[[#This Row],[Steam_Consumed_t]]/Table1[[#This Row],[Production_t]]</f>
        <v>0.85363489499192258</v>
      </c>
      <c r="R1730" s="37">
        <f>Table1[[#This Row],[Power_Consumed_kWh]]/Table1[[#This Row],[Production_t]]</f>
        <v>83.194184168012924</v>
      </c>
      <c r="S1730" t="str">
        <f>IF(Table1[[#This Row],[Quality_pct]]&lt;96,"Below Spec","Ok")</f>
        <v>Ok</v>
      </c>
      <c r="T1730" t="str">
        <f>IF(Table1[Steam_Consumed_t]&gt;$O$4383,"ABNORMAL","NORMAL")</f>
        <v>NORMAL</v>
      </c>
      <c r="U1730" t="str">
        <f>IF(Table1[Power_Consumed_kWh]&gt;$P$4383,"ABNORMAL","NORMAL")</f>
        <v>NORMAL</v>
      </c>
      <c r="V1730">
        <f>(Table1[[#This Row],[Target_Production_t]]/8)*Table1[[#This Row],[Downtime_hr]]</f>
        <v>10.3892875</v>
      </c>
    </row>
    <row r="1731" spans="1:22" x14ac:dyDescent="0.25">
      <c r="A1731" s="1">
        <v>45802</v>
      </c>
      <c r="B1731" s="1" t="str">
        <f>TEXT(Table1[[#This Row],[Date]],"mm")</f>
        <v>05</v>
      </c>
      <c r="C1731" t="s">
        <v>17</v>
      </c>
      <c r="D1731" t="s">
        <v>18</v>
      </c>
      <c r="E1731">
        <v>42.84</v>
      </c>
      <c r="F1731">
        <v>7.09</v>
      </c>
      <c r="G1731">
        <v>0.91</v>
      </c>
      <c r="H1731">
        <v>37.1</v>
      </c>
      <c r="I1731">
        <v>36.19</v>
      </c>
      <c r="J1731">
        <v>0.91</v>
      </c>
      <c r="K1731">
        <v>97.55</v>
      </c>
      <c r="L1731">
        <v>88.62</v>
      </c>
      <c r="M1731">
        <v>90.46</v>
      </c>
      <c r="N1731">
        <v>78.2</v>
      </c>
      <c r="O1731">
        <v>32.68</v>
      </c>
      <c r="P1731">
        <v>3002.57</v>
      </c>
      <c r="Q1731" s="42">
        <f>Table1[[#This Row],[Steam_Consumed_t]]/Table1[[#This Row],[Production_t]]</f>
        <v>0.88086253369272238</v>
      </c>
      <c r="R1731" s="37">
        <f>Table1[[#This Row],[Power_Consumed_kWh]]/Table1[[#This Row],[Production_t]]</f>
        <v>80.931805929919136</v>
      </c>
      <c r="S1731" t="str">
        <f>IF(Table1[[#This Row],[Quality_pct]]&lt;96,"Below Spec","Ok")</f>
        <v>Ok</v>
      </c>
      <c r="T1731" t="str">
        <f>IF(Table1[Steam_Consumed_t]&gt;$O$4383,"ABNORMAL","NORMAL")</f>
        <v>NORMAL</v>
      </c>
      <c r="U1731" t="str">
        <f>IF(Table1[Power_Consumed_kWh]&gt;$P$4383,"ABNORMAL","NORMAL")</f>
        <v>NORMAL</v>
      </c>
      <c r="V1731">
        <f>(Table1[[#This Row],[Target_Production_t]]/8)*Table1[[#This Row],[Downtime_hr]]</f>
        <v>4.873050000000001</v>
      </c>
    </row>
    <row r="1732" spans="1:22" x14ac:dyDescent="0.25">
      <c r="A1732" s="1">
        <v>45802</v>
      </c>
      <c r="B1732" s="1" t="str">
        <f>TEXT(Table1[[#This Row],[Date]],"mm")</f>
        <v>05</v>
      </c>
      <c r="C1732" t="s">
        <v>23</v>
      </c>
      <c r="D1732" t="s">
        <v>19</v>
      </c>
      <c r="E1732">
        <v>44.2</v>
      </c>
      <c r="F1732">
        <v>7.26</v>
      </c>
      <c r="G1732">
        <v>0.74</v>
      </c>
      <c r="H1732">
        <v>38.96</v>
      </c>
      <c r="I1732">
        <v>38.96</v>
      </c>
      <c r="J1732">
        <v>0</v>
      </c>
      <c r="K1732">
        <v>100</v>
      </c>
      <c r="L1732">
        <v>90.75</v>
      </c>
      <c r="M1732">
        <v>98.93</v>
      </c>
      <c r="N1732">
        <v>89.78</v>
      </c>
      <c r="O1732">
        <v>4.95</v>
      </c>
      <c r="P1732">
        <v>1606.87</v>
      </c>
      <c r="Q1732" s="42">
        <f>Table1[[#This Row],[Steam_Consumed_t]]/Table1[[#This Row],[Production_t]]</f>
        <v>0.12705338809034908</v>
      </c>
      <c r="R1732" s="37">
        <f>Table1[[#This Row],[Power_Consumed_kWh]]/Table1[[#This Row],[Production_t]]</f>
        <v>41.244096509240244</v>
      </c>
      <c r="S1732" t="str">
        <f>IF(Table1[[#This Row],[Quality_pct]]&lt;96,"Below Spec","Ok")</f>
        <v>Ok</v>
      </c>
      <c r="T1732" t="str">
        <f>IF(Table1[Steam_Consumed_t]&gt;$O$4383,"ABNORMAL","NORMAL")</f>
        <v>NORMAL</v>
      </c>
      <c r="U1732" t="str">
        <f>IF(Table1[Power_Consumed_kWh]&gt;$P$4383,"ABNORMAL","NORMAL")</f>
        <v>NORMAL</v>
      </c>
      <c r="V1732">
        <f>(Table1[[#This Row],[Target_Production_t]]/8)*Table1[[#This Row],[Downtime_hr]]</f>
        <v>4.0884999999999998</v>
      </c>
    </row>
    <row r="1733" spans="1:22" x14ac:dyDescent="0.25">
      <c r="A1733" s="1">
        <v>45802</v>
      </c>
      <c r="B1733" s="1" t="str">
        <f>TEXT(Table1[[#This Row],[Date]],"mm")</f>
        <v>05</v>
      </c>
      <c r="C1733" t="s">
        <v>21</v>
      </c>
      <c r="D1733" t="s">
        <v>20</v>
      </c>
      <c r="E1733">
        <v>37.01</v>
      </c>
      <c r="F1733">
        <v>7.48</v>
      </c>
      <c r="G1733">
        <v>0.52</v>
      </c>
      <c r="H1733">
        <v>34.9</v>
      </c>
      <c r="I1733">
        <v>34.35</v>
      </c>
      <c r="J1733">
        <v>0.54</v>
      </c>
      <c r="K1733">
        <v>98.45</v>
      </c>
      <c r="L1733">
        <v>93.5</v>
      </c>
      <c r="M1733">
        <v>97.15</v>
      </c>
      <c r="N1733">
        <v>89.42</v>
      </c>
      <c r="O1733">
        <v>50.89</v>
      </c>
      <c r="P1733">
        <v>4092.4</v>
      </c>
      <c r="Q1733" s="42">
        <f>Table1[[#This Row],[Steam_Consumed_t]]/Table1[[#This Row],[Production_t]]</f>
        <v>1.4581661891117479</v>
      </c>
      <c r="R1733" s="37">
        <f>Table1[[#This Row],[Power_Consumed_kWh]]/Table1[[#This Row],[Production_t]]</f>
        <v>117.26074498567336</v>
      </c>
      <c r="S1733" t="str">
        <f>IF(Table1[[#This Row],[Quality_pct]]&lt;96,"Below Spec","Ok")</f>
        <v>Ok</v>
      </c>
      <c r="T1733" t="str">
        <f>IF(Table1[Steam_Consumed_t]&gt;$O$4383,"ABNORMAL","NORMAL")</f>
        <v>NORMAL</v>
      </c>
      <c r="U1733" t="str">
        <f>IF(Table1[Power_Consumed_kWh]&gt;$P$4383,"ABNORMAL","NORMAL")</f>
        <v>NORMAL</v>
      </c>
      <c r="V1733">
        <f>(Table1[[#This Row],[Target_Production_t]]/8)*Table1[[#This Row],[Downtime_hr]]</f>
        <v>2.4056500000000001</v>
      </c>
    </row>
    <row r="1734" spans="1:22" x14ac:dyDescent="0.25">
      <c r="A1734" s="1">
        <v>45802</v>
      </c>
      <c r="B1734" s="1" t="str">
        <f>TEXT(Table1[[#This Row],[Date]],"mm")</f>
        <v>05</v>
      </c>
      <c r="C1734" t="s">
        <v>22</v>
      </c>
      <c r="D1734" t="s">
        <v>20</v>
      </c>
      <c r="E1734">
        <v>35.06</v>
      </c>
      <c r="F1734">
        <v>7.53</v>
      </c>
      <c r="G1734">
        <v>0.47</v>
      </c>
      <c r="H1734">
        <v>29.93</v>
      </c>
      <c r="I1734">
        <v>29.23</v>
      </c>
      <c r="J1734">
        <v>0.69</v>
      </c>
      <c r="K1734">
        <v>97.68</v>
      </c>
      <c r="L1734">
        <v>94.12</v>
      </c>
      <c r="M1734">
        <v>97.65</v>
      </c>
      <c r="N1734">
        <v>89.78</v>
      </c>
      <c r="O1734">
        <v>31.74</v>
      </c>
      <c r="P1734">
        <v>2825.83</v>
      </c>
      <c r="Q1734" s="42">
        <f>Table1[[#This Row],[Steam_Consumed_t]]/Table1[[#This Row],[Production_t]]</f>
        <v>1.0604744403608419</v>
      </c>
      <c r="R1734" s="37">
        <f>Table1[[#This Row],[Power_Consumed_kWh]]/Table1[[#This Row],[Production_t]]</f>
        <v>94.414634146341456</v>
      </c>
      <c r="S1734" t="str">
        <f>IF(Table1[[#This Row],[Quality_pct]]&lt;96,"Below Spec","Ok")</f>
        <v>Ok</v>
      </c>
      <c r="T1734" t="str">
        <f>IF(Table1[Steam_Consumed_t]&gt;$O$4383,"ABNORMAL","NORMAL")</f>
        <v>NORMAL</v>
      </c>
      <c r="U1734" t="str">
        <f>IF(Table1[Power_Consumed_kWh]&gt;$P$4383,"ABNORMAL","NORMAL")</f>
        <v>NORMAL</v>
      </c>
      <c r="V1734">
        <f>(Table1[[#This Row],[Target_Production_t]]/8)*Table1[[#This Row],[Downtime_hr]]</f>
        <v>2.0597750000000001</v>
      </c>
    </row>
    <row r="1735" spans="1:22" x14ac:dyDescent="0.25">
      <c r="A1735" s="1">
        <v>45802</v>
      </c>
      <c r="B1735" s="1" t="str">
        <f>TEXT(Table1[[#This Row],[Date]],"mm")</f>
        <v>05</v>
      </c>
      <c r="C1735" t="s">
        <v>22</v>
      </c>
      <c r="D1735" t="s">
        <v>19</v>
      </c>
      <c r="E1735">
        <v>36.17</v>
      </c>
      <c r="F1735">
        <v>7.55</v>
      </c>
      <c r="G1735">
        <v>0.45</v>
      </c>
      <c r="H1735">
        <v>33.89</v>
      </c>
      <c r="I1735">
        <v>32.94</v>
      </c>
      <c r="J1735">
        <v>0.95</v>
      </c>
      <c r="K1735">
        <v>97.2</v>
      </c>
      <c r="L1735">
        <v>94.38</v>
      </c>
      <c r="M1735">
        <v>89.38</v>
      </c>
      <c r="N1735">
        <v>81.99</v>
      </c>
      <c r="O1735">
        <v>37.15</v>
      </c>
      <c r="P1735">
        <v>3214</v>
      </c>
      <c r="Q1735" s="42">
        <f>Table1[[#This Row],[Steam_Consumed_t]]/Table1[[#This Row],[Production_t]]</f>
        <v>1.0961935674240189</v>
      </c>
      <c r="R1735" s="37">
        <f>Table1[[#This Row],[Power_Consumed_kWh]]/Table1[[#This Row],[Production_t]]</f>
        <v>94.836234877544996</v>
      </c>
      <c r="S1735" t="str">
        <f>IF(Table1[[#This Row],[Quality_pct]]&lt;96,"Below Spec","Ok")</f>
        <v>Ok</v>
      </c>
      <c r="T1735" t="str">
        <f>IF(Table1[Steam_Consumed_t]&gt;$O$4383,"ABNORMAL","NORMAL")</f>
        <v>NORMAL</v>
      </c>
      <c r="U1735" t="str">
        <f>IF(Table1[Power_Consumed_kWh]&gt;$P$4383,"ABNORMAL","NORMAL")</f>
        <v>NORMAL</v>
      </c>
      <c r="V1735">
        <f>(Table1[[#This Row],[Target_Production_t]]/8)*Table1[[#This Row],[Downtime_hr]]</f>
        <v>2.0345625000000003</v>
      </c>
    </row>
    <row r="1736" spans="1:22" x14ac:dyDescent="0.25">
      <c r="A1736" s="1">
        <v>45802</v>
      </c>
      <c r="B1736" s="1" t="str">
        <f>TEXT(Table1[[#This Row],[Date]],"mm")</f>
        <v>05</v>
      </c>
      <c r="C1736" t="s">
        <v>22</v>
      </c>
      <c r="D1736" t="s">
        <v>18</v>
      </c>
      <c r="E1736">
        <v>36.72</v>
      </c>
      <c r="F1736">
        <v>7.64</v>
      </c>
      <c r="G1736">
        <v>0.36</v>
      </c>
      <c r="H1736">
        <v>33.979999999999997</v>
      </c>
      <c r="I1736">
        <v>33.15</v>
      </c>
      <c r="J1736">
        <v>0.83</v>
      </c>
      <c r="K1736">
        <v>97.57</v>
      </c>
      <c r="L1736">
        <v>95.5</v>
      </c>
      <c r="M1736">
        <v>94.88</v>
      </c>
      <c r="N1736">
        <v>88.41</v>
      </c>
      <c r="O1736">
        <v>35.74</v>
      </c>
      <c r="P1736">
        <v>3202.34</v>
      </c>
      <c r="Q1736" s="42">
        <f>Table1[[#This Row],[Steam_Consumed_t]]/Table1[[#This Row],[Production_t]]</f>
        <v>1.0517951736315481</v>
      </c>
      <c r="R1736" s="37">
        <f>Table1[[#This Row],[Power_Consumed_kWh]]/Table1[[#This Row],[Production_t]]</f>
        <v>94.24190700412008</v>
      </c>
      <c r="S1736" t="str">
        <f>IF(Table1[[#This Row],[Quality_pct]]&lt;96,"Below Spec","Ok")</f>
        <v>Ok</v>
      </c>
      <c r="T1736" t="str">
        <f>IF(Table1[Steam_Consumed_t]&gt;$O$4383,"ABNORMAL","NORMAL")</f>
        <v>NORMAL</v>
      </c>
      <c r="U1736" t="str">
        <f>IF(Table1[Power_Consumed_kWh]&gt;$P$4383,"ABNORMAL","NORMAL")</f>
        <v>NORMAL</v>
      </c>
      <c r="V1736">
        <f>(Table1[[#This Row],[Target_Production_t]]/8)*Table1[[#This Row],[Downtime_hr]]</f>
        <v>1.6523999999999999</v>
      </c>
    </row>
    <row r="1737" spans="1:22" x14ac:dyDescent="0.25">
      <c r="A1737" s="1">
        <v>45802</v>
      </c>
      <c r="B1737" s="1" t="str">
        <f>TEXT(Table1[[#This Row],[Date]],"mm")</f>
        <v>05</v>
      </c>
      <c r="C1737" t="s">
        <v>23</v>
      </c>
      <c r="D1737" t="s">
        <v>20</v>
      </c>
      <c r="E1737">
        <v>42.86</v>
      </c>
      <c r="F1737">
        <v>7.65</v>
      </c>
      <c r="G1737">
        <v>0.35</v>
      </c>
      <c r="H1737">
        <v>36.770000000000003</v>
      </c>
      <c r="I1737">
        <v>36.11</v>
      </c>
      <c r="J1737">
        <v>0.66</v>
      </c>
      <c r="K1737">
        <v>98.21</v>
      </c>
      <c r="L1737">
        <v>95.62</v>
      </c>
      <c r="M1737">
        <v>103</v>
      </c>
      <c r="N1737">
        <v>96.73</v>
      </c>
      <c r="O1737">
        <v>4.03</v>
      </c>
      <c r="P1737">
        <v>1568.36</v>
      </c>
      <c r="Q1737" s="42">
        <f>Table1[[#This Row],[Steam_Consumed_t]]/Table1[[#This Row],[Production_t]]</f>
        <v>0.10960021756867011</v>
      </c>
      <c r="R1737" s="37">
        <f>Table1[[#This Row],[Power_Consumed_kWh]]/Table1[[#This Row],[Production_t]]</f>
        <v>42.653249932009786</v>
      </c>
      <c r="S1737" t="str">
        <f>IF(Table1[[#This Row],[Quality_pct]]&lt;96,"Below Spec","Ok")</f>
        <v>Ok</v>
      </c>
      <c r="T1737" t="str">
        <f>IF(Table1[Steam_Consumed_t]&gt;$O$4383,"ABNORMAL","NORMAL")</f>
        <v>NORMAL</v>
      </c>
      <c r="U1737" t="str">
        <f>IF(Table1[Power_Consumed_kWh]&gt;$P$4383,"ABNORMAL","NORMAL")</f>
        <v>NORMAL</v>
      </c>
      <c r="V1737">
        <f>(Table1[[#This Row],[Target_Production_t]]/8)*Table1[[#This Row],[Downtime_hr]]</f>
        <v>1.8751249999999999</v>
      </c>
    </row>
    <row r="1738" spans="1:22" x14ac:dyDescent="0.25">
      <c r="A1738" s="1">
        <v>45802</v>
      </c>
      <c r="B1738" s="1" t="str">
        <f>TEXT(Table1[[#This Row],[Date]],"mm")</f>
        <v>05</v>
      </c>
      <c r="C1738" t="s">
        <v>17</v>
      </c>
      <c r="D1738" t="s">
        <v>20</v>
      </c>
      <c r="E1738">
        <v>40.909999999999997</v>
      </c>
      <c r="F1738">
        <v>7.73</v>
      </c>
      <c r="G1738">
        <v>0.27</v>
      </c>
      <c r="H1738">
        <v>38.53</v>
      </c>
      <c r="I1738">
        <v>37.85</v>
      </c>
      <c r="J1738">
        <v>0.68</v>
      </c>
      <c r="K1738">
        <v>98.23</v>
      </c>
      <c r="L1738">
        <v>96.62</v>
      </c>
      <c r="M1738">
        <v>96.73</v>
      </c>
      <c r="N1738">
        <v>91.81</v>
      </c>
      <c r="O1738">
        <v>35.15</v>
      </c>
      <c r="P1738">
        <v>3339.63</v>
      </c>
      <c r="Q1738" s="42">
        <f>Table1[[#This Row],[Steam_Consumed_t]]/Table1[[#This Row],[Production_t]]</f>
        <v>0.91227614845574867</v>
      </c>
      <c r="R1738" s="37">
        <f>Table1[[#This Row],[Power_Consumed_kWh]]/Table1[[#This Row],[Production_t]]</f>
        <v>86.676096548144301</v>
      </c>
      <c r="S1738" t="str">
        <f>IF(Table1[[#This Row],[Quality_pct]]&lt;96,"Below Spec","Ok")</f>
        <v>Ok</v>
      </c>
      <c r="T1738" t="str">
        <f>IF(Table1[Steam_Consumed_t]&gt;$O$4383,"ABNORMAL","NORMAL")</f>
        <v>NORMAL</v>
      </c>
      <c r="U1738" t="str">
        <f>IF(Table1[Power_Consumed_kWh]&gt;$P$4383,"ABNORMAL","NORMAL")</f>
        <v>NORMAL</v>
      </c>
      <c r="V1738">
        <f>(Table1[[#This Row],[Target_Production_t]]/8)*Table1[[#This Row],[Downtime_hr]]</f>
        <v>1.3807125</v>
      </c>
    </row>
    <row r="1739" spans="1:22" x14ac:dyDescent="0.25">
      <c r="A1739" s="1">
        <v>45802</v>
      </c>
      <c r="B1739" s="1" t="str">
        <f>TEXT(Table1[[#This Row],[Date]],"mm")</f>
        <v>05</v>
      </c>
      <c r="C1739" t="s">
        <v>21</v>
      </c>
      <c r="D1739" t="s">
        <v>18</v>
      </c>
      <c r="E1739">
        <v>38.76</v>
      </c>
      <c r="F1739">
        <v>7.74</v>
      </c>
      <c r="G1739">
        <v>0.26</v>
      </c>
      <c r="H1739">
        <v>35.79</v>
      </c>
      <c r="I1739">
        <v>35.549999999999997</v>
      </c>
      <c r="J1739">
        <v>0.24</v>
      </c>
      <c r="K1739">
        <v>99.34</v>
      </c>
      <c r="L1739">
        <v>96.75</v>
      </c>
      <c r="M1739">
        <v>92.59</v>
      </c>
      <c r="N1739">
        <v>88.99</v>
      </c>
      <c r="O1739">
        <v>51.58</v>
      </c>
      <c r="P1739">
        <v>4257.28</v>
      </c>
      <c r="Q1739" s="42">
        <f>Table1[[#This Row],[Steam_Consumed_t]]/Table1[[#This Row],[Production_t]]</f>
        <v>1.4411846884604638</v>
      </c>
      <c r="R1739" s="37">
        <f>Table1[[#This Row],[Power_Consumed_kWh]]/Table1[[#This Row],[Production_t]]</f>
        <v>118.95166247555183</v>
      </c>
      <c r="S1739" t="str">
        <f>IF(Table1[[#This Row],[Quality_pct]]&lt;96,"Below Spec","Ok")</f>
        <v>Ok</v>
      </c>
      <c r="T1739" t="str">
        <f>IF(Table1[Steam_Consumed_t]&gt;$O$4383,"ABNORMAL","NORMAL")</f>
        <v>ABNORMAL</v>
      </c>
      <c r="U1739" t="str">
        <f>IF(Table1[Power_Consumed_kWh]&gt;$P$4383,"ABNORMAL","NORMAL")</f>
        <v>ABNORMAL</v>
      </c>
      <c r="V1739">
        <f>(Table1[[#This Row],[Target_Production_t]]/8)*Table1[[#This Row],[Downtime_hr]]</f>
        <v>1.2597</v>
      </c>
    </row>
    <row r="1740" spans="1:22" x14ac:dyDescent="0.25">
      <c r="A1740" s="1">
        <v>45802</v>
      </c>
      <c r="B1740" s="1" t="str">
        <f>TEXT(Table1[[#This Row],[Date]],"mm")</f>
        <v>05</v>
      </c>
      <c r="C1740" t="s">
        <v>21</v>
      </c>
      <c r="D1740" t="s">
        <v>19</v>
      </c>
      <c r="E1740">
        <v>38.18</v>
      </c>
      <c r="F1740">
        <v>7.83</v>
      </c>
      <c r="G1740">
        <v>0.17</v>
      </c>
      <c r="H1740">
        <v>36.07</v>
      </c>
      <c r="I1740">
        <v>34.72</v>
      </c>
      <c r="J1740">
        <v>1.35</v>
      </c>
      <c r="K1740">
        <v>96.25</v>
      </c>
      <c r="L1740">
        <v>97.88</v>
      </c>
      <c r="M1740">
        <v>91.81</v>
      </c>
      <c r="N1740">
        <v>86.49</v>
      </c>
      <c r="O1740">
        <v>52.06</v>
      </c>
      <c r="P1740">
        <v>4187.25</v>
      </c>
      <c r="Q1740" s="42">
        <f>Table1[[#This Row],[Steam_Consumed_t]]/Table1[[#This Row],[Production_t]]</f>
        <v>1.4433046853340727</v>
      </c>
      <c r="R1740" s="37">
        <f>Table1[[#This Row],[Power_Consumed_kWh]]/Table1[[#This Row],[Production_t]]</f>
        <v>116.08677571388966</v>
      </c>
      <c r="S1740" t="str">
        <f>IF(Table1[[#This Row],[Quality_pct]]&lt;96,"Below Spec","Ok")</f>
        <v>Ok</v>
      </c>
      <c r="T1740" t="str">
        <f>IF(Table1[Steam_Consumed_t]&gt;$O$4383,"ABNORMAL","NORMAL")</f>
        <v>ABNORMAL</v>
      </c>
      <c r="U1740" t="str">
        <f>IF(Table1[Power_Consumed_kWh]&gt;$P$4383,"ABNORMAL","NORMAL")</f>
        <v>NORMAL</v>
      </c>
      <c r="V1740">
        <f>(Table1[[#This Row],[Target_Production_t]]/8)*Table1[[#This Row],[Downtime_hr]]</f>
        <v>0.81132500000000007</v>
      </c>
    </row>
    <row r="1741" spans="1:22" x14ac:dyDescent="0.25">
      <c r="A1741" s="1">
        <v>45802</v>
      </c>
      <c r="B1741" s="1" t="str">
        <f>TEXT(Table1[[#This Row],[Date]],"mm")</f>
        <v>05</v>
      </c>
      <c r="C1741" t="s">
        <v>23</v>
      </c>
      <c r="D1741" t="s">
        <v>18</v>
      </c>
      <c r="E1741">
        <v>44.88</v>
      </c>
      <c r="F1741">
        <v>7.84</v>
      </c>
      <c r="G1741">
        <v>0.16</v>
      </c>
      <c r="H1741">
        <v>43.28</v>
      </c>
      <c r="I1741">
        <v>42.81</v>
      </c>
      <c r="J1741">
        <v>0.47</v>
      </c>
      <c r="K1741">
        <v>98.92</v>
      </c>
      <c r="L1741">
        <v>98</v>
      </c>
      <c r="M1741">
        <v>98.6</v>
      </c>
      <c r="N1741">
        <v>95.59</v>
      </c>
      <c r="O1741">
        <v>5.18</v>
      </c>
      <c r="P1741">
        <v>1767.32</v>
      </c>
      <c r="Q1741" s="42">
        <f>Table1[[#This Row],[Steam_Consumed_t]]/Table1[[#This Row],[Production_t]]</f>
        <v>0.11968576709796672</v>
      </c>
      <c r="R1741" s="37">
        <f>Table1[[#This Row],[Power_Consumed_kWh]]/Table1[[#This Row],[Production_t]]</f>
        <v>40.83456561922366</v>
      </c>
      <c r="S1741" t="str">
        <f>IF(Table1[[#This Row],[Quality_pct]]&lt;96,"Below Spec","Ok")</f>
        <v>Ok</v>
      </c>
      <c r="T1741" t="str">
        <f>IF(Table1[Steam_Consumed_t]&gt;$O$4383,"ABNORMAL","NORMAL")</f>
        <v>NORMAL</v>
      </c>
      <c r="U1741" t="str">
        <f>IF(Table1[Power_Consumed_kWh]&gt;$P$4383,"ABNORMAL","NORMAL")</f>
        <v>NORMAL</v>
      </c>
      <c r="V1741">
        <f>(Table1[[#This Row],[Target_Production_t]]/8)*Table1[[#This Row],[Downtime_hr]]</f>
        <v>0.89760000000000006</v>
      </c>
    </row>
    <row r="1742" spans="1:22" x14ac:dyDescent="0.25">
      <c r="A1742" s="1">
        <v>45803</v>
      </c>
      <c r="B1742" s="1" t="str">
        <f>TEXT(Table1[[#This Row],[Date]],"mm")</f>
        <v>05</v>
      </c>
      <c r="C1742" t="s">
        <v>17</v>
      </c>
      <c r="D1742" t="s">
        <v>19</v>
      </c>
      <c r="E1742">
        <v>40</v>
      </c>
      <c r="F1742">
        <v>7.21</v>
      </c>
      <c r="G1742">
        <v>0.79</v>
      </c>
      <c r="H1742">
        <v>34.03</v>
      </c>
      <c r="I1742">
        <v>33.64</v>
      </c>
      <c r="J1742">
        <v>0.39</v>
      </c>
      <c r="K1742">
        <v>98.85</v>
      </c>
      <c r="L1742">
        <v>90.12</v>
      </c>
      <c r="M1742">
        <v>95.18</v>
      </c>
      <c r="N1742">
        <v>84.8</v>
      </c>
      <c r="O1742">
        <v>27.93</v>
      </c>
      <c r="P1742">
        <v>2919.53</v>
      </c>
      <c r="Q1742" s="42">
        <f>Table1[[#This Row],[Steam_Consumed_t]]/Table1[[#This Row],[Production_t]]</f>
        <v>0.8207464002350866</v>
      </c>
      <c r="R1742" s="37">
        <f>Table1[[#This Row],[Power_Consumed_kWh]]/Table1[[#This Row],[Production_t]]</f>
        <v>85.792829856009405</v>
      </c>
      <c r="S1742" t="str">
        <f>IF(Table1[[#This Row],[Quality_pct]]&lt;96,"Below Spec","Ok")</f>
        <v>Ok</v>
      </c>
      <c r="T1742" t="str">
        <f>IF(Table1[Steam_Consumed_t]&gt;$O$4383,"ABNORMAL","NORMAL")</f>
        <v>NORMAL</v>
      </c>
      <c r="U1742" t="str">
        <f>IF(Table1[Power_Consumed_kWh]&gt;$P$4383,"ABNORMAL","NORMAL")</f>
        <v>NORMAL</v>
      </c>
      <c r="V1742">
        <f>(Table1[[#This Row],[Target_Production_t]]/8)*Table1[[#This Row],[Downtime_hr]]</f>
        <v>3.95</v>
      </c>
    </row>
    <row r="1743" spans="1:22" x14ac:dyDescent="0.25">
      <c r="A1743" s="1">
        <v>45803</v>
      </c>
      <c r="B1743" s="1" t="str">
        <f>TEXT(Table1[[#This Row],[Date]],"mm")</f>
        <v>05</v>
      </c>
      <c r="C1743" t="s">
        <v>21</v>
      </c>
      <c r="D1743" t="s">
        <v>20</v>
      </c>
      <c r="E1743">
        <v>35.090000000000003</v>
      </c>
      <c r="F1743">
        <v>7.22</v>
      </c>
      <c r="G1743">
        <v>0.78</v>
      </c>
      <c r="H1743">
        <v>27.36</v>
      </c>
      <c r="I1743">
        <v>26.68</v>
      </c>
      <c r="J1743">
        <v>0.68</v>
      </c>
      <c r="K1743">
        <v>97.5</v>
      </c>
      <c r="L1743">
        <v>90.25</v>
      </c>
      <c r="M1743">
        <v>98.24</v>
      </c>
      <c r="N1743">
        <v>86.44</v>
      </c>
      <c r="O1743">
        <v>38.729999999999997</v>
      </c>
      <c r="P1743">
        <v>3171.07</v>
      </c>
      <c r="Q1743" s="42">
        <f>Table1[[#This Row],[Steam_Consumed_t]]/Table1[[#This Row],[Production_t]]</f>
        <v>1.4155701754385963</v>
      </c>
      <c r="R1743" s="37">
        <f>Table1[[#This Row],[Power_Consumed_kWh]]/Table1[[#This Row],[Production_t]]</f>
        <v>115.90168128654972</v>
      </c>
      <c r="S1743" t="str">
        <f>IF(Table1[[#This Row],[Quality_pct]]&lt;96,"Below Spec","Ok")</f>
        <v>Ok</v>
      </c>
      <c r="T1743" t="str">
        <f>IF(Table1[Steam_Consumed_t]&gt;$O$4383,"ABNORMAL","NORMAL")</f>
        <v>NORMAL</v>
      </c>
      <c r="U1743" t="str">
        <f>IF(Table1[Power_Consumed_kWh]&gt;$P$4383,"ABNORMAL","NORMAL")</f>
        <v>NORMAL</v>
      </c>
      <c r="V1743">
        <f>(Table1[[#This Row],[Target_Production_t]]/8)*Table1[[#This Row],[Downtime_hr]]</f>
        <v>3.4212750000000005</v>
      </c>
    </row>
    <row r="1744" spans="1:22" x14ac:dyDescent="0.25">
      <c r="A1744" s="1">
        <v>45803</v>
      </c>
      <c r="B1744" s="1" t="str">
        <f>TEXT(Table1[[#This Row],[Date]],"mm")</f>
        <v>05</v>
      </c>
      <c r="C1744" t="s">
        <v>22</v>
      </c>
      <c r="D1744" t="s">
        <v>20</v>
      </c>
      <c r="E1744">
        <v>33.24</v>
      </c>
      <c r="F1744">
        <v>7.32</v>
      </c>
      <c r="G1744">
        <v>0.68</v>
      </c>
      <c r="H1744">
        <v>28.78</v>
      </c>
      <c r="I1744">
        <v>27.6</v>
      </c>
      <c r="J1744">
        <v>1.18</v>
      </c>
      <c r="K1744">
        <v>95.89</v>
      </c>
      <c r="L1744">
        <v>91.5</v>
      </c>
      <c r="M1744">
        <v>96.36</v>
      </c>
      <c r="N1744">
        <v>84.54</v>
      </c>
      <c r="O1744">
        <v>31.65</v>
      </c>
      <c r="P1744">
        <v>2834.9</v>
      </c>
      <c r="Q1744" s="42">
        <f>Table1[[#This Row],[Steam_Consumed_t]]/Table1[[#This Row],[Production_t]]</f>
        <v>1.0997220291869352</v>
      </c>
      <c r="R1744" s="37">
        <f>Table1[[#This Row],[Power_Consumed_kWh]]/Table1[[#This Row],[Production_t]]</f>
        <v>98.502432244614312</v>
      </c>
      <c r="S1744" t="str">
        <f>IF(Table1[[#This Row],[Quality_pct]]&lt;96,"Below Spec","Ok")</f>
        <v>Below Spec</v>
      </c>
      <c r="T1744" t="str">
        <f>IF(Table1[Steam_Consumed_t]&gt;$O$4383,"ABNORMAL","NORMAL")</f>
        <v>NORMAL</v>
      </c>
      <c r="U1744" t="str">
        <f>IF(Table1[Power_Consumed_kWh]&gt;$P$4383,"ABNORMAL","NORMAL")</f>
        <v>NORMAL</v>
      </c>
      <c r="V1744">
        <f>(Table1[[#This Row],[Target_Production_t]]/8)*Table1[[#This Row],[Downtime_hr]]</f>
        <v>2.8254000000000006</v>
      </c>
    </row>
    <row r="1745" spans="1:22" x14ac:dyDescent="0.25">
      <c r="A1745" s="1">
        <v>45803</v>
      </c>
      <c r="B1745" s="1" t="str">
        <f>TEXT(Table1[[#This Row],[Date]],"mm")</f>
        <v>05</v>
      </c>
      <c r="C1745" t="s">
        <v>17</v>
      </c>
      <c r="D1745" t="s">
        <v>20</v>
      </c>
      <c r="E1745">
        <v>38.78</v>
      </c>
      <c r="F1745">
        <v>7.42</v>
      </c>
      <c r="G1745">
        <v>0.57999999999999996</v>
      </c>
      <c r="H1745">
        <v>37.770000000000003</v>
      </c>
      <c r="I1745">
        <v>37.26</v>
      </c>
      <c r="J1745">
        <v>0.51</v>
      </c>
      <c r="K1745">
        <v>98.65</v>
      </c>
      <c r="L1745">
        <v>92.75</v>
      </c>
      <c r="M1745">
        <v>97.67</v>
      </c>
      <c r="N1745">
        <v>89.37</v>
      </c>
      <c r="O1745">
        <v>32.97</v>
      </c>
      <c r="P1745">
        <v>3118.46</v>
      </c>
      <c r="Q1745" s="42">
        <f>Table1[[#This Row],[Steam_Consumed_t]]/Table1[[#This Row],[Production_t]]</f>
        <v>0.8729150119142175</v>
      </c>
      <c r="R1745" s="37">
        <f>Table1[[#This Row],[Power_Consumed_kWh]]/Table1[[#This Row],[Production_t]]</f>
        <v>82.564469155414344</v>
      </c>
      <c r="S1745" t="str">
        <f>IF(Table1[[#This Row],[Quality_pct]]&lt;96,"Below Spec","Ok")</f>
        <v>Ok</v>
      </c>
      <c r="T1745" t="str">
        <f>IF(Table1[Steam_Consumed_t]&gt;$O$4383,"ABNORMAL","NORMAL")</f>
        <v>NORMAL</v>
      </c>
      <c r="U1745" t="str">
        <f>IF(Table1[Power_Consumed_kWh]&gt;$P$4383,"ABNORMAL","NORMAL")</f>
        <v>NORMAL</v>
      </c>
      <c r="V1745">
        <f>(Table1[[#This Row],[Target_Production_t]]/8)*Table1[[#This Row],[Downtime_hr]]</f>
        <v>2.81155</v>
      </c>
    </row>
    <row r="1746" spans="1:22" x14ac:dyDescent="0.25">
      <c r="A1746" s="1">
        <v>45803</v>
      </c>
      <c r="B1746" s="1" t="str">
        <f>TEXT(Table1[[#This Row],[Date]],"mm")</f>
        <v>05</v>
      </c>
      <c r="C1746" t="s">
        <v>17</v>
      </c>
      <c r="D1746" t="s">
        <v>18</v>
      </c>
      <c r="E1746">
        <v>40.61</v>
      </c>
      <c r="F1746">
        <v>7.47</v>
      </c>
      <c r="G1746">
        <v>0.53</v>
      </c>
      <c r="H1746">
        <v>34.85</v>
      </c>
      <c r="I1746">
        <v>33.799999999999997</v>
      </c>
      <c r="J1746">
        <v>1.06</v>
      </c>
      <c r="K1746">
        <v>96.97</v>
      </c>
      <c r="L1746">
        <v>93.38</v>
      </c>
      <c r="M1746">
        <v>89.94</v>
      </c>
      <c r="N1746">
        <v>81.44</v>
      </c>
      <c r="O1746">
        <v>30.98</v>
      </c>
      <c r="P1746">
        <v>2728.3</v>
      </c>
      <c r="Q1746" s="42">
        <f>Table1[[#This Row],[Steam_Consumed_t]]/Table1[[#This Row],[Production_t]]</f>
        <v>0.88895265423242464</v>
      </c>
      <c r="R1746" s="37">
        <f>Table1[[#This Row],[Power_Consumed_kWh]]/Table1[[#This Row],[Production_t]]</f>
        <v>78.286944045911056</v>
      </c>
      <c r="S1746" t="str">
        <f>IF(Table1[[#This Row],[Quality_pct]]&lt;96,"Below Spec","Ok")</f>
        <v>Ok</v>
      </c>
      <c r="T1746" t="str">
        <f>IF(Table1[Steam_Consumed_t]&gt;$O$4383,"ABNORMAL","NORMAL")</f>
        <v>NORMAL</v>
      </c>
      <c r="U1746" t="str">
        <f>IF(Table1[Power_Consumed_kWh]&gt;$P$4383,"ABNORMAL","NORMAL")</f>
        <v>NORMAL</v>
      </c>
      <c r="V1746">
        <f>(Table1[[#This Row],[Target_Production_t]]/8)*Table1[[#This Row],[Downtime_hr]]</f>
        <v>2.6904125000000003</v>
      </c>
    </row>
    <row r="1747" spans="1:22" x14ac:dyDescent="0.25">
      <c r="A1747" s="1">
        <v>45803</v>
      </c>
      <c r="B1747" s="1" t="str">
        <f>TEXT(Table1[[#This Row],[Date]],"mm")</f>
        <v>05</v>
      </c>
      <c r="C1747" t="s">
        <v>23</v>
      </c>
      <c r="D1747" t="s">
        <v>20</v>
      </c>
      <c r="E1747">
        <v>40.630000000000003</v>
      </c>
      <c r="F1747">
        <v>7.48</v>
      </c>
      <c r="G1747">
        <v>0.52</v>
      </c>
      <c r="H1747">
        <v>36.86</v>
      </c>
      <c r="I1747">
        <v>36.78</v>
      </c>
      <c r="J1747">
        <v>0.08</v>
      </c>
      <c r="K1747">
        <v>99.78</v>
      </c>
      <c r="L1747">
        <v>93.5</v>
      </c>
      <c r="M1747">
        <v>90.08</v>
      </c>
      <c r="N1747">
        <v>84.04</v>
      </c>
      <c r="O1747">
        <v>4.32</v>
      </c>
      <c r="P1747">
        <v>1575.13</v>
      </c>
      <c r="Q1747" s="42">
        <f>Table1[[#This Row],[Steam_Consumed_t]]/Table1[[#This Row],[Production_t]]</f>
        <v>0.11720021703743896</v>
      </c>
      <c r="R1747" s="37">
        <f>Table1[[#This Row],[Power_Consumed_kWh]]/Table1[[#This Row],[Production_t]]</f>
        <v>42.732772653282694</v>
      </c>
      <c r="S1747" t="str">
        <f>IF(Table1[[#This Row],[Quality_pct]]&lt;96,"Below Spec","Ok")</f>
        <v>Ok</v>
      </c>
      <c r="T1747" t="str">
        <f>IF(Table1[Steam_Consumed_t]&gt;$O$4383,"ABNORMAL","NORMAL")</f>
        <v>NORMAL</v>
      </c>
      <c r="U1747" t="str">
        <f>IF(Table1[Power_Consumed_kWh]&gt;$P$4383,"ABNORMAL","NORMAL")</f>
        <v>NORMAL</v>
      </c>
      <c r="V1747">
        <f>(Table1[[#This Row],[Target_Production_t]]/8)*Table1[[#This Row],[Downtime_hr]]</f>
        <v>2.6409500000000001</v>
      </c>
    </row>
    <row r="1748" spans="1:22" x14ac:dyDescent="0.25">
      <c r="A1748" s="1">
        <v>45803</v>
      </c>
      <c r="B1748" s="1" t="str">
        <f>TEXT(Table1[[#This Row],[Date]],"mm")</f>
        <v>05</v>
      </c>
      <c r="C1748" t="s">
        <v>21</v>
      </c>
      <c r="D1748" t="s">
        <v>18</v>
      </c>
      <c r="E1748">
        <v>36.74</v>
      </c>
      <c r="F1748">
        <v>7.71</v>
      </c>
      <c r="G1748">
        <v>0.28999999999999998</v>
      </c>
      <c r="H1748">
        <v>32.94</v>
      </c>
      <c r="I1748">
        <v>32.33</v>
      </c>
      <c r="J1748">
        <v>0.62</v>
      </c>
      <c r="K1748">
        <v>98.13</v>
      </c>
      <c r="L1748">
        <v>96.38</v>
      </c>
      <c r="M1748">
        <v>102.48</v>
      </c>
      <c r="N1748">
        <v>96.92</v>
      </c>
      <c r="O1748">
        <v>46.88</v>
      </c>
      <c r="P1748">
        <v>3837.63</v>
      </c>
      <c r="Q1748" s="42">
        <f>Table1[[#This Row],[Steam_Consumed_t]]/Table1[[#This Row],[Production_t]]</f>
        <v>1.4231936854887677</v>
      </c>
      <c r="R1748" s="37">
        <f>Table1[[#This Row],[Power_Consumed_kWh]]/Table1[[#This Row],[Production_t]]</f>
        <v>116.50364298724955</v>
      </c>
      <c r="S1748" t="str">
        <f>IF(Table1[[#This Row],[Quality_pct]]&lt;96,"Below Spec","Ok")</f>
        <v>Ok</v>
      </c>
      <c r="T1748" t="str">
        <f>IF(Table1[Steam_Consumed_t]&gt;$O$4383,"ABNORMAL","NORMAL")</f>
        <v>NORMAL</v>
      </c>
      <c r="U1748" t="str">
        <f>IF(Table1[Power_Consumed_kWh]&gt;$P$4383,"ABNORMAL","NORMAL")</f>
        <v>NORMAL</v>
      </c>
      <c r="V1748">
        <f>(Table1[[#This Row],[Target_Production_t]]/8)*Table1[[#This Row],[Downtime_hr]]</f>
        <v>1.331825</v>
      </c>
    </row>
    <row r="1749" spans="1:22" x14ac:dyDescent="0.25">
      <c r="A1749" s="1">
        <v>45803</v>
      </c>
      <c r="B1749" s="1" t="str">
        <f>TEXT(Table1[[#This Row],[Date]],"mm")</f>
        <v>05</v>
      </c>
      <c r="C1749" t="s">
        <v>23</v>
      </c>
      <c r="D1749" t="s">
        <v>19</v>
      </c>
      <c r="E1749">
        <v>41.9</v>
      </c>
      <c r="F1749">
        <v>7.72</v>
      </c>
      <c r="G1749">
        <v>0.28000000000000003</v>
      </c>
      <c r="H1749">
        <v>38.78</v>
      </c>
      <c r="I1749">
        <v>38.32</v>
      </c>
      <c r="J1749">
        <v>0.46</v>
      </c>
      <c r="K1749">
        <v>98.82</v>
      </c>
      <c r="L1749">
        <v>96.5</v>
      </c>
      <c r="M1749">
        <v>97.97</v>
      </c>
      <c r="N1749">
        <v>93.43</v>
      </c>
      <c r="O1749">
        <v>4.0599999999999996</v>
      </c>
      <c r="P1749">
        <v>1527.37</v>
      </c>
      <c r="Q1749" s="42">
        <f>Table1[[#This Row],[Steam_Consumed_t]]/Table1[[#This Row],[Production_t]]</f>
        <v>0.10469314079422382</v>
      </c>
      <c r="R1749" s="37">
        <f>Table1[[#This Row],[Power_Consumed_kWh]]/Table1[[#This Row],[Production_t]]</f>
        <v>39.385507993811238</v>
      </c>
      <c r="S1749" t="str">
        <f>IF(Table1[[#This Row],[Quality_pct]]&lt;96,"Below Spec","Ok")</f>
        <v>Ok</v>
      </c>
      <c r="T1749" t="str">
        <f>IF(Table1[Steam_Consumed_t]&gt;$O$4383,"ABNORMAL","NORMAL")</f>
        <v>NORMAL</v>
      </c>
      <c r="U1749" t="str">
        <f>IF(Table1[Power_Consumed_kWh]&gt;$P$4383,"ABNORMAL","NORMAL")</f>
        <v>NORMAL</v>
      </c>
      <c r="V1749">
        <f>(Table1[[#This Row],[Target_Production_t]]/8)*Table1[[#This Row],[Downtime_hr]]</f>
        <v>1.4665000000000001</v>
      </c>
    </row>
    <row r="1750" spans="1:22" x14ac:dyDescent="0.25">
      <c r="A1750" s="1">
        <v>45803</v>
      </c>
      <c r="B1750" s="1" t="str">
        <f>TEXT(Table1[[#This Row],[Date]],"mm")</f>
        <v>05</v>
      </c>
      <c r="C1750" t="s">
        <v>21</v>
      </c>
      <c r="D1750" t="s">
        <v>19</v>
      </c>
      <c r="E1750">
        <v>36.19</v>
      </c>
      <c r="F1750">
        <v>7.75</v>
      </c>
      <c r="G1750">
        <v>0.25</v>
      </c>
      <c r="H1750">
        <v>32.869999999999997</v>
      </c>
      <c r="I1750">
        <v>31.67</v>
      </c>
      <c r="J1750">
        <v>1.2</v>
      </c>
      <c r="K1750">
        <v>96.36</v>
      </c>
      <c r="L1750">
        <v>96.88</v>
      </c>
      <c r="M1750">
        <v>92.95</v>
      </c>
      <c r="N1750">
        <v>86.77</v>
      </c>
      <c r="O1750">
        <v>48.62</v>
      </c>
      <c r="P1750">
        <v>3796.94</v>
      </c>
      <c r="Q1750" s="42">
        <f>Table1[[#This Row],[Steam_Consumed_t]]/Table1[[#This Row],[Production_t]]</f>
        <v>1.4791603285670825</v>
      </c>
      <c r="R1750" s="37">
        <f>Table1[[#This Row],[Power_Consumed_kWh]]/Table1[[#This Row],[Production_t]]</f>
        <v>115.51384240949194</v>
      </c>
      <c r="S1750" t="str">
        <f>IF(Table1[[#This Row],[Quality_pct]]&lt;96,"Below Spec","Ok")</f>
        <v>Ok</v>
      </c>
      <c r="T1750" t="str">
        <f>IF(Table1[Steam_Consumed_t]&gt;$O$4383,"ABNORMAL","NORMAL")</f>
        <v>NORMAL</v>
      </c>
      <c r="U1750" t="str">
        <f>IF(Table1[Power_Consumed_kWh]&gt;$P$4383,"ABNORMAL","NORMAL")</f>
        <v>NORMAL</v>
      </c>
      <c r="V1750">
        <f>(Table1[[#This Row],[Target_Production_t]]/8)*Table1[[#This Row],[Downtime_hr]]</f>
        <v>1.1309374999999999</v>
      </c>
    </row>
    <row r="1751" spans="1:22" x14ac:dyDescent="0.25">
      <c r="A1751" s="1">
        <v>45803</v>
      </c>
      <c r="B1751" s="1" t="str">
        <f>TEXT(Table1[[#This Row],[Date]],"mm")</f>
        <v>05</v>
      </c>
      <c r="C1751" t="s">
        <v>23</v>
      </c>
      <c r="D1751" t="s">
        <v>18</v>
      </c>
      <c r="E1751">
        <v>42.54</v>
      </c>
      <c r="F1751">
        <v>7.81</v>
      </c>
      <c r="G1751">
        <v>0.19</v>
      </c>
      <c r="H1751">
        <v>37.950000000000003</v>
      </c>
      <c r="I1751">
        <v>37.76</v>
      </c>
      <c r="J1751">
        <v>0.19</v>
      </c>
      <c r="K1751">
        <v>99.5</v>
      </c>
      <c r="L1751">
        <v>97.62</v>
      </c>
      <c r="M1751">
        <v>96.22</v>
      </c>
      <c r="N1751">
        <v>93.47</v>
      </c>
      <c r="O1751">
        <v>3.01</v>
      </c>
      <c r="P1751">
        <v>1599.7</v>
      </c>
      <c r="Q1751" s="42">
        <f>Table1[[#This Row],[Steam_Consumed_t]]/Table1[[#This Row],[Production_t]]</f>
        <v>7.9314888010540166E-2</v>
      </c>
      <c r="R1751" s="37">
        <f>Table1[[#This Row],[Power_Consumed_kWh]]/Table1[[#This Row],[Production_t]]</f>
        <v>42.152832674571805</v>
      </c>
      <c r="S1751" t="str">
        <f>IF(Table1[[#This Row],[Quality_pct]]&lt;96,"Below Spec","Ok")</f>
        <v>Ok</v>
      </c>
      <c r="T1751" t="str">
        <f>IF(Table1[Steam_Consumed_t]&gt;$O$4383,"ABNORMAL","NORMAL")</f>
        <v>NORMAL</v>
      </c>
      <c r="U1751" t="str">
        <f>IF(Table1[Power_Consumed_kWh]&gt;$P$4383,"ABNORMAL","NORMAL")</f>
        <v>NORMAL</v>
      </c>
      <c r="V1751">
        <f>(Table1[[#This Row],[Target_Production_t]]/8)*Table1[[#This Row],[Downtime_hr]]</f>
        <v>1.0103249999999999</v>
      </c>
    </row>
    <row r="1752" spans="1:22" x14ac:dyDescent="0.25">
      <c r="A1752" s="1">
        <v>45803</v>
      </c>
      <c r="B1752" s="1" t="str">
        <f>TEXT(Table1[[#This Row],[Date]],"mm")</f>
        <v>05</v>
      </c>
      <c r="C1752" t="s">
        <v>22</v>
      </c>
      <c r="D1752" t="s">
        <v>18</v>
      </c>
      <c r="E1752">
        <v>34.81</v>
      </c>
      <c r="F1752">
        <v>7.86</v>
      </c>
      <c r="G1752">
        <v>0.14000000000000001</v>
      </c>
      <c r="H1752">
        <v>32.56</v>
      </c>
      <c r="I1752">
        <v>31.46</v>
      </c>
      <c r="J1752">
        <v>1.1000000000000001</v>
      </c>
      <c r="K1752">
        <v>96.62</v>
      </c>
      <c r="L1752">
        <v>98.25</v>
      </c>
      <c r="M1752">
        <v>96.21</v>
      </c>
      <c r="N1752">
        <v>91.33</v>
      </c>
      <c r="O1752">
        <v>37.049999999999997</v>
      </c>
      <c r="P1752">
        <v>3058.83</v>
      </c>
      <c r="Q1752" s="42">
        <f>Table1[[#This Row],[Steam_Consumed_t]]/Table1[[#This Row],[Production_t]]</f>
        <v>1.1378992628992628</v>
      </c>
      <c r="R1752" s="37">
        <f>Table1[[#This Row],[Power_Consumed_kWh]]/Table1[[#This Row],[Production_t]]</f>
        <v>93.944410319410309</v>
      </c>
      <c r="S1752" t="str">
        <f>IF(Table1[[#This Row],[Quality_pct]]&lt;96,"Below Spec","Ok")</f>
        <v>Ok</v>
      </c>
      <c r="T1752" t="str">
        <f>IF(Table1[Steam_Consumed_t]&gt;$O$4383,"ABNORMAL","NORMAL")</f>
        <v>NORMAL</v>
      </c>
      <c r="U1752" t="str">
        <f>IF(Table1[Power_Consumed_kWh]&gt;$P$4383,"ABNORMAL","NORMAL")</f>
        <v>NORMAL</v>
      </c>
      <c r="V1752">
        <f>(Table1[[#This Row],[Target_Production_t]]/8)*Table1[[#This Row],[Downtime_hr]]</f>
        <v>0.60917500000000013</v>
      </c>
    </row>
    <row r="1753" spans="1:22" x14ac:dyDescent="0.25">
      <c r="A1753" s="1">
        <v>45803</v>
      </c>
      <c r="B1753" s="1" t="str">
        <f>TEXT(Table1[[#This Row],[Date]],"mm")</f>
        <v>05</v>
      </c>
      <c r="C1753" t="s">
        <v>22</v>
      </c>
      <c r="D1753" t="s">
        <v>19</v>
      </c>
      <c r="E1753">
        <v>34.28</v>
      </c>
      <c r="F1753">
        <v>7.99</v>
      </c>
      <c r="G1753">
        <v>0.01</v>
      </c>
      <c r="H1753">
        <v>33.729999999999997</v>
      </c>
      <c r="I1753">
        <v>32.85</v>
      </c>
      <c r="J1753">
        <v>0.88</v>
      </c>
      <c r="K1753">
        <v>97.39</v>
      </c>
      <c r="L1753">
        <v>99.88</v>
      </c>
      <c r="M1753">
        <v>99.45</v>
      </c>
      <c r="N1753">
        <v>96.73</v>
      </c>
      <c r="O1753">
        <v>37.71</v>
      </c>
      <c r="P1753">
        <v>3216.3</v>
      </c>
      <c r="Q1753" s="42">
        <f>Table1[[#This Row],[Steam_Consumed_t]]/Table1[[#This Row],[Production_t]]</f>
        <v>1.1179958493922326</v>
      </c>
      <c r="R1753" s="37">
        <f>Table1[[#This Row],[Power_Consumed_kWh]]/Table1[[#This Row],[Production_t]]</f>
        <v>95.354284020160108</v>
      </c>
      <c r="S1753" t="str">
        <f>IF(Table1[[#This Row],[Quality_pct]]&lt;96,"Below Spec","Ok")</f>
        <v>Ok</v>
      </c>
      <c r="T1753" t="str">
        <f>IF(Table1[Steam_Consumed_t]&gt;$O$4383,"ABNORMAL","NORMAL")</f>
        <v>NORMAL</v>
      </c>
      <c r="U1753" t="str">
        <f>IF(Table1[Power_Consumed_kWh]&gt;$P$4383,"ABNORMAL","NORMAL")</f>
        <v>NORMAL</v>
      </c>
      <c r="V1753">
        <f>(Table1[[#This Row],[Target_Production_t]]/8)*Table1[[#This Row],[Downtime_hr]]</f>
        <v>4.2849999999999999E-2</v>
      </c>
    </row>
    <row r="1754" spans="1:22" x14ac:dyDescent="0.25">
      <c r="A1754" s="1">
        <v>45804</v>
      </c>
      <c r="B1754" s="1" t="str">
        <f>TEXT(Table1[[#This Row],[Date]],"mm")</f>
        <v>05</v>
      </c>
      <c r="C1754" t="s">
        <v>23</v>
      </c>
      <c r="D1754" t="s">
        <v>19</v>
      </c>
      <c r="E1754">
        <v>43.23</v>
      </c>
      <c r="F1754">
        <v>7.09</v>
      </c>
      <c r="G1754">
        <v>0.91</v>
      </c>
      <c r="H1754">
        <v>39.65</v>
      </c>
      <c r="I1754">
        <v>39.01</v>
      </c>
      <c r="J1754">
        <v>0.64</v>
      </c>
      <c r="K1754">
        <v>98.38</v>
      </c>
      <c r="L1754">
        <v>88.62</v>
      </c>
      <c r="M1754">
        <v>96.01</v>
      </c>
      <c r="N1754">
        <v>83.71</v>
      </c>
      <c r="O1754">
        <v>5.59</v>
      </c>
      <c r="P1754">
        <v>1802.61</v>
      </c>
      <c r="Q1754" s="42">
        <f>Table1[[#This Row],[Steam_Consumed_t]]/Table1[[#This Row],[Production_t]]</f>
        <v>0.14098360655737704</v>
      </c>
      <c r="R1754" s="37">
        <f>Table1[[#This Row],[Power_Consumed_kWh]]/Table1[[#This Row],[Production_t]]</f>
        <v>45.463051702395965</v>
      </c>
      <c r="S1754" t="str">
        <f>IF(Table1[[#This Row],[Quality_pct]]&lt;96,"Below Spec","Ok")</f>
        <v>Ok</v>
      </c>
      <c r="T1754" t="str">
        <f>IF(Table1[Steam_Consumed_t]&gt;$O$4383,"ABNORMAL","NORMAL")</f>
        <v>NORMAL</v>
      </c>
      <c r="U1754" t="str">
        <f>IF(Table1[Power_Consumed_kWh]&gt;$P$4383,"ABNORMAL","NORMAL")</f>
        <v>NORMAL</v>
      </c>
      <c r="V1754">
        <f>(Table1[[#This Row],[Target_Production_t]]/8)*Table1[[#This Row],[Downtime_hr]]</f>
        <v>4.9174125000000002</v>
      </c>
    </row>
    <row r="1755" spans="1:22" x14ac:dyDescent="0.25">
      <c r="A1755" s="1">
        <v>45804</v>
      </c>
      <c r="B1755" s="1" t="str">
        <f>TEXT(Table1[[#This Row],[Date]],"mm")</f>
        <v>05</v>
      </c>
      <c r="C1755" t="s">
        <v>22</v>
      </c>
      <c r="D1755" t="s">
        <v>18</v>
      </c>
      <c r="E1755">
        <v>35.909999999999997</v>
      </c>
      <c r="F1755">
        <v>7.18</v>
      </c>
      <c r="G1755">
        <v>0.82</v>
      </c>
      <c r="H1755">
        <v>26.86</v>
      </c>
      <c r="I1755">
        <v>26.25</v>
      </c>
      <c r="J1755">
        <v>0.6</v>
      </c>
      <c r="K1755">
        <v>97.76</v>
      </c>
      <c r="L1755">
        <v>89.75</v>
      </c>
      <c r="M1755">
        <v>97.94</v>
      </c>
      <c r="N1755">
        <v>85.93</v>
      </c>
      <c r="O1755">
        <v>29.51</v>
      </c>
      <c r="P1755">
        <v>2580.89</v>
      </c>
      <c r="Q1755" s="42">
        <f>Table1[[#This Row],[Steam_Consumed_t]]/Table1[[#This Row],[Production_t]]</f>
        <v>1.0986597170513777</v>
      </c>
      <c r="R1755" s="37">
        <f>Table1[[#This Row],[Power_Consumed_kWh]]/Table1[[#This Row],[Production_t]]</f>
        <v>96.086746090841402</v>
      </c>
      <c r="S1755" t="str">
        <f>IF(Table1[[#This Row],[Quality_pct]]&lt;96,"Below Spec","Ok")</f>
        <v>Ok</v>
      </c>
      <c r="T1755" t="str">
        <f>IF(Table1[Steam_Consumed_t]&gt;$O$4383,"ABNORMAL","NORMAL")</f>
        <v>NORMAL</v>
      </c>
      <c r="U1755" t="str">
        <f>IF(Table1[Power_Consumed_kWh]&gt;$P$4383,"ABNORMAL","NORMAL")</f>
        <v>NORMAL</v>
      </c>
      <c r="V1755">
        <f>(Table1[[#This Row],[Target_Production_t]]/8)*Table1[[#This Row],[Downtime_hr]]</f>
        <v>3.6807749999999992</v>
      </c>
    </row>
    <row r="1756" spans="1:22" x14ac:dyDescent="0.25">
      <c r="A1756" s="1">
        <v>45804</v>
      </c>
      <c r="B1756" s="1" t="str">
        <f>TEXT(Table1[[#This Row],[Date]],"mm")</f>
        <v>05</v>
      </c>
      <c r="C1756" t="s">
        <v>17</v>
      </c>
      <c r="D1756" t="s">
        <v>20</v>
      </c>
      <c r="E1756">
        <v>40.01</v>
      </c>
      <c r="F1756">
        <v>7.42</v>
      </c>
      <c r="G1756">
        <v>0.57999999999999996</v>
      </c>
      <c r="H1756">
        <v>32.01</v>
      </c>
      <c r="I1756">
        <v>31.5</v>
      </c>
      <c r="J1756">
        <v>0.51</v>
      </c>
      <c r="K1756">
        <v>98.41</v>
      </c>
      <c r="L1756">
        <v>92.75</v>
      </c>
      <c r="M1756">
        <v>95.72</v>
      </c>
      <c r="N1756">
        <v>87.37</v>
      </c>
      <c r="O1756">
        <v>25.88</v>
      </c>
      <c r="P1756">
        <v>2661.1</v>
      </c>
      <c r="Q1756" s="42">
        <f>Table1[[#This Row],[Steam_Consumed_t]]/Table1[[#This Row],[Production_t]]</f>
        <v>0.80849734457981881</v>
      </c>
      <c r="R1756" s="37">
        <f>Table1[[#This Row],[Power_Consumed_kWh]]/Table1[[#This Row],[Production_t]]</f>
        <v>83.133395813808193</v>
      </c>
      <c r="S1756" t="str">
        <f>IF(Table1[[#This Row],[Quality_pct]]&lt;96,"Below Spec","Ok")</f>
        <v>Ok</v>
      </c>
      <c r="T1756" t="str">
        <f>IF(Table1[Steam_Consumed_t]&gt;$O$4383,"ABNORMAL","NORMAL")</f>
        <v>NORMAL</v>
      </c>
      <c r="U1756" t="str">
        <f>IF(Table1[Power_Consumed_kWh]&gt;$P$4383,"ABNORMAL","NORMAL")</f>
        <v>NORMAL</v>
      </c>
      <c r="V1756">
        <f>(Table1[[#This Row],[Target_Production_t]]/8)*Table1[[#This Row],[Downtime_hr]]</f>
        <v>2.9007249999999996</v>
      </c>
    </row>
    <row r="1757" spans="1:22" x14ac:dyDescent="0.25">
      <c r="A1757" s="1">
        <v>45804</v>
      </c>
      <c r="B1757" s="1" t="str">
        <f>TEXT(Table1[[#This Row],[Date]],"mm")</f>
        <v>05</v>
      </c>
      <c r="C1757" t="s">
        <v>17</v>
      </c>
      <c r="D1757" t="s">
        <v>19</v>
      </c>
      <c r="E1757">
        <v>41.27</v>
      </c>
      <c r="F1757">
        <v>7.47</v>
      </c>
      <c r="G1757">
        <v>0.53</v>
      </c>
      <c r="H1757">
        <v>37.81</v>
      </c>
      <c r="I1757">
        <v>37.24</v>
      </c>
      <c r="J1757">
        <v>0.56000000000000005</v>
      </c>
      <c r="K1757">
        <v>98.51</v>
      </c>
      <c r="L1757">
        <v>93.38</v>
      </c>
      <c r="M1757">
        <v>93.75</v>
      </c>
      <c r="N1757">
        <v>86.23</v>
      </c>
      <c r="O1757">
        <v>30.84</v>
      </c>
      <c r="P1757">
        <v>3126.31</v>
      </c>
      <c r="Q1757" s="42">
        <f>Table1[[#This Row],[Steam_Consumed_t]]/Table1[[#This Row],[Production_t]]</f>
        <v>0.81565723353610153</v>
      </c>
      <c r="R1757" s="37">
        <f>Table1[[#This Row],[Power_Consumed_kWh]]/Table1[[#This Row],[Production_t]]</f>
        <v>82.684739486908214</v>
      </c>
      <c r="S1757" t="str">
        <f>IF(Table1[[#This Row],[Quality_pct]]&lt;96,"Below Spec","Ok")</f>
        <v>Ok</v>
      </c>
      <c r="T1757" t="str">
        <f>IF(Table1[Steam_Consumed_t]&gt;$O$4383,"ABNORMAL","NORMAL")</f>
        <v>NORMAL</v>
      </c>
      <c r="U1757" t="str">
        <f>IF(Table1[Power_Consumed_kWh]&gt;$P$4383,"ABNORMAL","NORMAL")</f>
        <v>NORMAL</v>
      </c>
      <c r="V1757">
        <f>(Table1[[#This Row],[Target_Production_t]]/8)*Table1[[#This Row],[Downtime_hr]]</f>
        <v>2.7341375000000006</v>
      </c>
    </row>
    <row r="1758" spans="1:22" x14ac:dyDescent="0.25">
      <c r="A1758" s="1">
        <v>45804</v>
      </c>
      <c r="B1758" s="1" t="str">
        <f>TEXT(Table1[[#This Row],[Date]],"mm")</f>
        <v>05</v>
      </c>
      <c r="C1758" t="s">
        <v>21</v>
      </c>
      <c r="D1758" t="s">
        <v>20</v>
      </c>
      <c r="E1758">
        <v>36.200000000000003</v>
      </c>
      <c r="F1758">
        <v>7.54</v>
      </c>
      <c r="G1758">
        <v>0.46</v>
      </c>
      <c r="H1758">
        <v>31.35</v>
      </c>
      <c r="I1758">
        <v>31.03</v>
      </c>
      <c r="J1758">
        <v>0.31</v>
      </c>
      <c r="K1758">
        <v>99</v>
      </c>
      <c r="L1758">
        <v>94.25</v>
      </c>
      <c r="M1758">
        <v>90.42</v>
      </c>
      <c r="N1758">
        <v>84.37</v>
      </c>
      <c r="O1758">
        <v>44.83</v>
      </c>
      <c r="P1758">
        <v>3795.58</v>
      </c>
      <c r="Q1758" s="42">
        <f>Table1[[#This Row],[Steam_Consumed_t]]/Table1[[#This Row],[Production_t]]</f>
        <v>1.4299840510366826</v>
      </c>
      <c r="R1758" s="37">
        <f>Table1[[#This Row],[Power_Consumed_kWh]]/Table1[[#This Row],[Production_t]]</f>
        <v>121.07113237639552</v>
      </c>
      <c r="S1758" t="str">
        <f>IF(Table1[[#This Row],[Quality_pct]]&lt;96,"Below Spec","Ok")</f>
        <v>Ok</v>
      </c>
      <c r="T1758" t="str">
        <f>IF(Table1[Steam_Consumed_t]&gt;$O$4383,"ABNORMAL","NORMAL")</f>
        <v>NORMAL</v>
      </c>
      <c r="U1758" t="str">
        <f>IF(Table1[Power_Consumed_kWh]&gt;$P$4383,"ABNORMAL","NORMAL")</f>
        <v>NORMAL</v>
      </c>
      <c r="V1758">
        <f>(Table1[[#This Row],[Target_Production_t]]/8)*Table1[[#This Row],[Downtime_hr]]</f>
        <v>2.0815000000000001</v>
      </c>
    </row>
    <row r="1759" spans="1:22" x14ac:dyDescent="0.25">
      <c r="A1759" s="1">
        <v>45804</v>
      </c>
      <c r="B1759" s="1" t="str">
        <f>TEXT(Table1[[#This Row],[Date]],"mm")</f>
        <v>05</v>
      </c>
      <c r="C1759" t="s">
        <v>23</v>
      </c>
      <c r="D1759" t="s">
        <v>20</v>
      </c>
      <c r="E1759">
        <v>41.92</v>
      </c>
      <c r="F1759">
        <v>7.6</v>
      </c>
      <c r="G1759">
        <v>0.4</v>
      </c>
      <c r="H1759">
        <v>39.69</v>
      </c>
      <c r="I1759">
        <v>39.090000000000003</v>
      </c>
      <c r="J1759">
        <v>0.6</v>
      </c>
      <c r="K1759">
        <v>98.5</v>
      </c>
      <c r="L1759">
        <v>95</v>
      </c>
      <c r="M1759">
        <v>100.24</v>
      </c>
      <c r="N1759">
        <v>93.8</v>
      </c>
      <c r="O1759">
        <v>3.5</v>
      </c>
      <c r="P1759">
        <v>1718.23</v>
      </c>
      <c r="Q1759" s="42">
        <f>Table1[[#This Row],[Steam_Consumed_t]]/Table1[[#This Row],[Production_t]]</f>
        <v>8.8183421516754859E-2</v>
      </c>
      <c r="R1759" s="37">
        <f>Table1[[#This Row],[Power_Consumed_kWh]]/Table1[[#This Row],[Production_t]]</f>
        <v>43.291257243638199</v>
      </c>
      <c r="S1759" t="str">
        <f>IF(Table1[[#This Row],[Quality_pct]]&lt;96,"Below Spec","Ok")</f>
        <v>Ok</v>
      </c>
      <c r="T1759" t="str">
        <f>IF(Table1[Steam_Consumed_t]&gt;$O$4383,"ABNORMAL","NORMAL")</f>
        <v>NORMAL</v>
      </c>
      <c r="U1759" t="str">
        <f>IF(Table1[Power_Consumed_kWh]&gt;$P$4383,"ABNORMAL","NORMAL")</f>
        <v>NORMAL</v>
      </c>
      <c r="V1759">
        <f>(Table1[[#This Row],[Target_Production_t]]/8)*Table1[[#This Row],[Downtime_hr]]</f>
        <v>2.0960000000000001</v>
      </c>
    </row>
    <row r="1760" spans="1:22" x14ac:dyDescent="0.25">
      <c r="A1760" s="1">
        <v>45804</v>
      </c>
      <c r="B1760" s="1" t="str">
        <f>TEXT(Table1[[#This Row],[Date]],"mm")</f>
        <v>05</v>
      </c>
      <c r="C1760" t="s">
        <v>22</v>
      </c>
      <c r="D1760" t="s">
        <v>19</v>
      </c>
      <c r="E1760">
        <v>35.369999999999997</v>
      </c>
      <c r="F1760">
        <v>7.62</v>
      </c>
      <c r="G1760">
        <v>0.38</v>
      </c>
      <c r="H1760">
        <v>30.04</v>
      </c>
      <c r="I1760">
        <v>29.49</v>
      </c>
      <c r="J1760">
        <v>0.54</v>
      </c>
      <c r="K1760">
        <v>98.19</v>
      </c>
      <c r="L1760">
        <v>95.25</v>
      </c>
      <c r="M1760">
        <v>100.34</v>
      </c>
      <c r="N1760">
        <v>93.84</v>
      </c>
      <c r="O1760">
        <v>33.659999999999997</v>
      </c>
      <c r="P1760">
        <v>2982.69</v>
      </c>
      <c r="Q1760" s="42">
        <f>Table1[[#This Row],[Steam_Consumed_t]]/Table1[[#This Row],[Production_t]]</f>
        <v>1.1205059920106524</v>
      </c>
      <c r="R1760" s="37">
        <f>Table1[[#This Row],[Power_Consumed_kWh]]/Table1[[#This Row],[Production_t]]</f>
        <v>99.290612516644472</v>
      </c>
      <c r="S1760" t="str">
        <f>IF(Table1[[#This Row],[Quality_pct]]&lt;96,"Below Spec","Ok")</f>
        <v>Ok</v>
      </c>
      <c r="T1760" t="str">
        <f>IF(Table1[Steam_Consumed_t]&gt;$O$4383,"ABNORMAL","NORMAL")</f>
        <v>NORMAL</v>
      </c>
      <c r="U1760" t="str">
        <f>IF(Table1[Power_Consumed_kWh]&gt;$P$4383,"ABNORMAL","NORMAL")</f>
        <v>NORMAL</v>
      </c>
      <c r="V1760">
        <f>(Table1[[#This Row],[Target_Production_t]]/8)*Table1[[#This Row],[Downtime_hr]]</f>
        <v>1.680075</v>
      </c>
    </row>
    <row r="1761" spans="1:22" x14ac:dyDescent="0.25">
      <c r="A1761" s="1">
        <v>45804</v>
      </c>
      <c r="B1761" s="1" t="str">
        <f>TEXT(Table1[[#This Row],[Date]],"mm")</f>
        <v>05</v>
      </c>
      <c r="C1761" t="s">
        <v>21</v>
      </c>
      <c r="D1761" t="s">
        <v>18</v>
      </c>
      <c r="E1761">
        <v>37.909999999999997</v>
      </c>
      <c r="F1761">
        <v>7.64</v>
      </c>
      <c r="G1761">
        <v>0.36</v>
      </c>
      <c r="H1761">
        <v>32.200000000000003</v>
      </c>
      <c r="I1761">
        <v>31.59</v>
      </c>
      <c r="J1761">
        <v>0.62</v>
      </c>
      <c r="K1761">
        <v>98.08</v>
      </c>
      <c r="L1761">
        <v>95.5</v>
      </c>
      <c r="M1761">
        <v>99.06</v>
      </c>
      <c r="N1761">
        <v>92.79</v>
      </c>
      <c r="O1761">
        <v>46.83</v>
      </c>
      <c r="P1761">
        <v>3938.3</v>
      </c>
      <c r="Q1761" s="42">
        <f>Table1[[#This Row],[Steam_Consumed_t]]/Table1[[#This Row],[Production_t]]</f>
        <v>1.4543478260869562</v>
      </c>
      <c r="R1761" s="37">
        <f>Table1[[#This Row],[Power_Consumed_kWh]]/Table1[[#This Row],[Production_t]]</f>
        <v>122.30745341614906</v>
      </c>
      <c r="S1761" t="str">
        <f>IF(Table1[[#This Row],[Quality_pct]]&lt;96,"Below Spec","Ok")</f>
        <v>Ok</v>
      </c>
      <c r="T1761" t="str">
        <f>IF(Table1[Steam_Consumed_t]&gt;$O$4383,"ABNORMAL","NORMAL")</f>
        <v>NORMAL</v>
      </c>
      <c r="U1761" t="str">
        <f>IF(Table1[Power_Consumed_kWh]&gt;$P$4383,"ABNORMAL","NORMAL")</f>
        <v>NORMAL</v>
      </c>
      <c r="V1761">
        <f>(Table1[[#This Row],[Target_Production_t]]/8)*Table1[[#This Row],[Downtime_hr]]</f>
        <v>1.7059499999999999</v>
      </c>
    </row>
    <row r="1762" spans="1:22" x14ac:dyDescent="0.25">
      <c r="A1762" s="1">
        <v>45804</v>
      </c>
      <c r="B1762" s="1" t="str">
        <f>TEXT(Table1[[#This Row],[Date]],"mm")</f>
        <v>05</v>
      </c>
      <c r="C1762" t="s">
        <v>23</v>
      </c>
      <c r="D1762" t="s">
        <v>18</v>
      </c>
      <c r="E1762">
        <v>43.89</v>
      </c>
      <c r="F1762">
        <v>7.64</v>
      </c>
      <c r="G1762">
        <v>0.36</v>
      </c>
      <c r="H1762">
        <v>39.6</v>
      </c>
      <c r="I1762">
        <v>39.44</v>
      </c>
      <c r="J1762">
        <v>0.15</v>
      </c>
      <c r="K1762">
        <v>99.61</v>
      </c>
      <c r="L1762">
        <v>95.5</v>
      </c>
      <c r="M1762">
        <v>91.34</v>
      </c>
      <c r="N1762">
        <v>86.89</v>
      </c>
      <c r="O1762">
        <v>6.43</v>
      </c>
      <c r="P1762">
        <v>1715.74</v>
      </c>
      <c r="Q1762" s="42">
        <f>Table1[[#This Row],[Steam_Consumed_t]]/Table1[[#This Row],[Production_t]]</f>
        <v>0.16237373737373736</v>
      </c>
      <c r="R1762" s="37">
        <f>Table1[[#This Row],[Power_Consumed_kWh]]/Table1[[#This Row],[Production_t]]</f>
        <v>43.326767676767673</v>
      </c>
      <c r="S1762" t="str">
        <f>IF(Table1[[#This Row],[Quality_pct]]&lt;96,"Below Spec","Ok")</f>
        <v>Ok</v>
      </c>
      <c r="T1762" t="str">
        <f>IF(Table1[Steam_Consumed_t]&gt;$O$4383,"ABNORMAL","NORMAL")</f>
        <v>NORMAL</v>
      </c>
      <c r="U1762" t="str">
        <f>IF(Table1[Power_Consumed_kWh]&gt;$P$4383,"ABNORMAL","NORMAL")</f>
        <v>NORMAL</v>
      </c>
      <c r="V1762">
        <f>(Table1[[#This Row],[Target_Production_t]]/8)*Table1[[#This Row],[Downtime_hr]]</f>
        <v>1.97505</v>
      </c>
    </row>
    <row r="1763" spans="1:22" x14ac:dyDescent="0.25">
      <c r="A1763" s="1">
        <v>45804</v>
      </c>
      <c r="B1763" s="1" t="str">
        <f>TEXT(Table1[[#This Row],[Date]],"mm")</f>
        <v>05</v>
      </c>
      <c r="C1763" t="s">
        <v>22</v>
      </c>
      <c r="D1763" t="s">
        <v>20</v>
      </c>
      <c r="E1763">
        <v>34.29</v>
      </c>
      <c r="F1763">
        <v>7.77</v>
      </c>
      <c r="G1763">
        <v>0.23</v>
      </c>
      <c r="H1763">
        <v>29.52</v>
      </c>
      <c r="I1763">
        <v>28.67</v>
      </c>
      <c r="J1763">
        <v>0.84</v>
      </c>
      <c r="K1763">
        <v>97.15</v>
      </c>
      <c r="L1763">
        <v>97.12</v>
      </c>
      <c r="M1763">
        <v>95.92</v>
      </c>
      <c r="N1763">
        <v>90.51</v>
      </c>
      <c r="O1763">
        <v>32.61</v>
      </c>
      <c r="P1763">
        <v>2800.24</v>
      </c>
      <c r="Q1763" s="42">
        <f>Table1[[#This Row],[Steam_Consumed_t]]/Table1[[#This Row],[Production_t]]</f>
        <v>1.1046747967479675</v>
      </c>
      <c r="R1763" s="37">
        <f>Table1[[#This Row],[Power_Consumed_kWh]]/Table1[[#This Row],[Production_t]]</f>
        <v>94.859078590785899</v>
      </c>
      <c r="S1763" t="str">
        <f>IF(Table1[[#This Row],[Quality_pct]]&lt;96,"Below Spec","Ok")</f>
        <v>Ok</v>
      </c>
      <c r="T1763" t="str">
        <f>IF(Table1[Steam_Consumed_t]&gt;$O$4383,"ABNORMAL","NORMAL")</f>
        <v>NORMAL</v>
      </c>
      <c r="U1763" t="str">
        <f>IF(Table1[Power_Consumed_kWh]&gt;$P$4383,"ABNORMAL","NORMAL")</f>
        <v>NORMAL</v>
      </c>
      <c r="V1763">
        <f>(Table1[[#This Row],[Target_Production_t]]/8)*Table1[[#This Row],[Downtime_hr]]</f>
        <v>0.98583750000000003</v>
      </c>
    </row>
    <row r="1764" spans="1:22" x14ac:dyDescent="0.25">
      <c r="A1764" s="1">
        <v>45804</v>
      </c>
      <c r="B1764" s="1" t="str">
        <f>TEXT(Table1[[#This Row],[Date]],"mm")</f>
        <v>05</v>
      </c>
      <c r="C1764" t="s">
        <v>17</v>
      </c>
      <c r="D1764" t="s">
        <v>18</v>
      </c>
      <c r="E1764">
        <v>41.9</v>
      </c>
      <c r="F1764">
        <v>7.83</v>
      </c>
      <c r="G1764">
        <v>0.17</v>
      </c>
      <c r="H1764">
        <v>40.19</v>
      </c>
      <c r="I1764">
        <v>39.020000000000003</v>
      </c>
      <c r="J1764">
        <v>1.17</v>
      </c>
      <c r="K1764">
        <v>97.1</v>
      </c>
      <c r="L1764">
        <v>97.88</v>
      </c>
      <c r="M1764">
        <v>92.92</v>
      </c>
      <c r="N1764">
        <v>88.3</v>
      </c>
      <c r="O1764">
        <v>34.520000000000003</v>
      </c>
      <c r="P1764">
        <v>3230.37</v>
      </c>
      <c r="Q1764" s="42">
        <f>Table1[[#This Row],[Steam_Consumed_t]]/Table1[[#This Row],[Production_t]]</f>
        <v>0.8589201293854194</v>
      </c>
      <c r="R1764" s="37">
        <f>Table1[[#This Row],[Power_Consumed_kWh]]/Table1[[#This Row],[Production_t]]</f>
        <v>80.377457078875338</v>
      </c>
      <c r="S1764" t="str">
        <f>IF(Table1[[#This Row],[Quality_pct]]&lt;96,"Below Spec","Ok")</f>
        <v>Ok</v>
      </c>
      <c r="T1764" t="str">
        <f>IF(Table1[Steam_Consumed_t]&gt;$O$4383,"ABNORMAL","NORMAL")</f>
        <v>NORMAL</v>
      </c>
      <c r="U1764" t="str">
        <f>IF(Table1[Power_Consumed_kWh]&gt;$P$4383,"ABNORMAL","NORMAL")</f>
        <v>NORMAL</v>
      </c>
      <c r="V1764">
        <f>(Table1[[#This Row],[Target_Production_t]]/8)*Table1[[#This Row],[Downtime_hr]]</f>
        <v>0.89037500000000003</v>
      </c>
    </row>
    <row r="1765" spans="1:22" x14ac:dyDescent="0.25">
      <c r="A1765" s="1">
        <v>45804</v>
      </c>
      <c r="B1765" s="1" t="str">
        <f>TEXT(Table1[[#This Row],[Date]],"mm")</f>
        <v>05</v>
      </c>
      <c r="C1765" t="s">
        <v>21</v>
      </c>
      <c r="D1765" t="s">
        <v>19</v>
      </c>
      <c r="E1765">
        <v>37.340000000000003</v>
      </c>
      <c r="F1765">
        <v>7.83</v>
      </c>
      <c r="G1765">
        <v>0.17</v>
      </c>
      <c r="H1765">
        <v>36.75</v>
      </c>
      <c r="I1765">
        <v>35.83</v>
      </c>
      <c r="J1765">
        <v>0.91</v>
      </c>
      <c r="K1765">
        <v>97.51</v>
      </c>
      <c r="L1765">
        <v>97.88</v>
      </c>
      <c r="M1765">
        <v>95.16</v>
      </c>
      <c r="N1765">
        <v>90.82</v>
      </c>
      <c r="O1765">
        <v>50.99</v>
      </c>
      <c r="P1765">
        <v>4223.5200000000004</v>
      </c>
      <c r="Q1765" s="42">
        <f>Table1[[#This Row],[Steam_Consumed_t]]/Table1[[#This Row],[Production_t]]</f>
        <v>1.387482993197279</v>
      </c>
      <c r="R1765" s="37">
        <f>Table1[[#This Row],[Power_Consumed_kWh]]/Table1[[#This Row],[Production_t]]</f>
        <v>114.92571428571429</v>
      </c>
      <c r="S1765" t="str">
        <f>IF(Table1[[#This Row],[Quality_pct]]&lt;96,"Below Spec","Ok")</f>
        <v>Ok</v>
      </c>
      <c r="T1765" t="str">
        <f>IF(Table1[Steam_Consumed_t]&gt;$O$4383,"ABNORMAL","NORMAL")</f>
        <v>NORMAL</v>
      </c>
      <c r="U1765" t="str">
        <f>IF(Table1[Power_Consumed_kWh]&gt;$P$4383,"ABNORMAL","NORMAL")</f>
        <v>ABNORMAL</v>
      </c>
      <c r="V1765">
        <f>(Table1[[#This Row],[Target_Production_t]]/8)*Table1[[#This Row],[Downtime_hr]]</f>
        <v>0.79347500000000015</v>
      </c>
    </row>
    <row r="1766" spans="1:22" x14ac:dyDescent="0.25">
      <c r="A1766" s="1">
        <v>45805</v>
      </c>
      <c r="B1766" s="1" t="str">
        <f>TEXT(Table1[[#This Row],[Date]],"mm")</f>
        <v>05</v>
      </c>
      <c r="C1766" t="s">
        <v>21</v>
      </c>
      <c r="D1766" t="s">
        <v>20</v>
      </c>
      <c r="E1766">
        <v>37.28</v>
      </c>
      <c r="F1766">
        <v>7.04</v>
      </c>
      <c r="G1766">
        <v>0.96</v>
      </c>
      <c r="H1766">
        <v>33.020000000000003</v>
      </c>
      <c r="I1766">
        <v>32.409999999999997</v>
      </c>
      <c r="J1766">
        <v>0.61</v>
      </c>
      <c r="K1766">
        <v>98.14</v>
      </c>
      <c r="L1766">
        <v>88</v>
      </c>
      <c r="M1766">
        <v>96.86</v>
      </c>
      <c r="N1766">
        <v>83.65</v>
      </c>
      <c r="O1766">
        <v>48.47</v>
      </c>
      <c r="P1766">
        <v>3887.69</v>
      </c>
      <c r="Q1766" s="42">
        <f>Table1[[#This Row],[Steam_Consumed_t]]/Table1[[#This Row],[Production_t]]</f>
        <v>1.4678982434887946</v>
      </c>
      <c r="R1766" s="37">
        <f>Table1[[#This Row],[Power_Consumed_kWh]]/Table1[[#This Row],[Production_t]]</f>
        <v>117.73743185947909</v>
      </c>
      <c r="S1766" t="str">
        <f>IF(Table1[[#This Row],[Quality_pct]]&lt;96,"Below Spec","Ok")</f>
        <v>Ok</v>
      </c>
      <c r="T1766" t="str">
        <f>IF(Table1[Steam_Consumed_t]&gt;$O$4383,"ABNORMAL","NORMAL")</f>
        <v>NORMAL</v>
      </c>
      <c r="U1766" t="str">
        <f>IF(Table1[Power_Consumed_kWh]&gt;$P$4383,"ABNORMAL","NORMAL")</f>
        <v>NORMAL</v>
      </c>
      <c r="V1766">
        <f>(Table1[[#This Row],[Target_Production_t]]/8)*Table1[[#This Row],[Downtime_hr]]</f>
        <v>4.4736000000000002</v>
      </c>
    </row>
    <row r="1767" spans="1:22" x14ac:dyDescent="0.25">
      <c r="A1767" s="1">
        <v>45805</v>
      </c>
      <c r="B1767" s="1" t="str">
        <f>TEXT(Table1[[#This Row],[Date]],"mm")</f>
        <v>05</v>
      </c>
      <c r="C1767" t="s">
        <v>17</v>
      </c>
      <c r="D1767" t="s">
        <v>20</v>
      </c>
      <c r="E1767">
        <v>41.21</v>
      </c>
      <c r="F1767">
        <v>7.14</v>
      </c>
      <c r="G1767">
        <v>0.86</v>
      </c>
      <c r="H1767">
        <v>33.11</v>
      </c>
      <c r="I1767">
        <v>32.31</v>
      </c>
      <c r="J1767">
        <v>0.79</v>
      </c>
      <c r="K1767">
        <v>97.6</v>
      </c>
      <c r="L1767">
        <v>89.25</v>
      </c>
      <c r="M1767">
        <v>96.73</v>
      </c>
      <c r="N1767">
        <v>84.26</v>
      </c>
      <c r="O1767">
        <v>29.3</v>
      </c>
      <c r="P1767">
        <v>2684.69</v>
      </c>
      <c r="Q1767" s="42">
        <f>Table1[[#This Row],[Steam_Consumed_t]]/Table1[[#This Row],[Production_t]]</f>
        <v>0.8849290244639082</v>
      </c>
      <c r="R1767" s="37">
        <f>Table1[[#This Row],[Power_Consumed_kWh]]/Table1[[#This Row],[Production_t]]</f>
        <v>81.083962549078834</v>
      </c>
      <c r="S1767" t="str">
        <f>IF(Table1[[#This Row],[Quality_pct]]&lt;96,"Below Spec","Ok")</f>
        <v>Ok</v>
      </c>
      <c r="T1767" t="str">
        <f>IF(Table1[Steam_Consumed_t]&gt;$O$4383,"ABNORMAL","NORMAL")</f>
        <v>NORMAL</v>
      </c>
      <c r="U1767" t="str">
        <f>IF(Table1[Power_Consumed_kWh]&gt;$P$4383,"ABNORMAL","NORMAL")</f>
        <v>NORMAL</v>
      </c>
      <c r="V1767">
        <f>(Table1[[#This Row],[Target_Production_t]]/8)*Table1[[#This Row],[Downtime_hr]]</f>
        <v>4.4300750000000004</v>
      </c>
    </row>
    <row r="1768" spans="1:22" x14ac:dyDescent="0.25">
      <c r="A1768" s="1">
        <v>45805</v>
      </c>
      <c r="B1768" s="1" t="str">
        <f>TEXT(Table1[[#This Row],[Date]],"mm")</f>
        <v>05</v>
      </c>
      <c r="C1768" t="s">
        <v>17</v>
      </c>
      <c r="D1768" t="s">
        <v>18</v>
      </c>
      <c r="E1768">
        <v>43.15</v>
      </c>
      <c r="F1768">
        <v>7.45</v>
      </c>
      <c r="G1768">
        <v>0.55000000000000004</v>
      </c>
      <c r="H1768">
        <v>37.200000000000003</v>
      </c>
      <c r="I1768">
        <v>36.67</v>
      </c>
      <c r="J1768">
        <v>0.54</v>
      </c>
      <c r="K1768">
        <v>98.55</v>
      </c>
      <c r="L1768">
        <v>93.12</v>
      </c>
      <c r="M1768">
        <v>94.78</v>
      </c>
      <c r="N1768">
        <v>86.99</v>
      </c>
      <c r="O1768">
        <v>31.06</v>
      </c>
      <c r="P1768">
        <v>3051.37</v>
      </c>
      <c r="Q1768" s="42">
        <f>Table1[[#This Row],[Steam_Consumed_t]]/Table1[[#This Row],[Production_t]]</f>
        <v>0.83494623655913969</v>
      </c>
      <c r="R1768" s="37">
        <f>Table1[[#This Row],[Power_Consumed_kWh]]/Table1[[#This Row],[Production_t]]</f>
        <v>82.026075268817195</v>
      </c>
      <c r="S1768" t="str">
        <f>IF(Table1[[#This Row],[Quality_pct]]&lt;96,"Below Spec","Ok")</f>
        <v>Ok</v>
      </c>
      <c r="T1768" t="str">
        <f>IF(Table1[Steam_Consumed_t]&gt;$O$4383,"ABNORMAL","NORMAL")</f>
        <v>NORMAL</v>
      </c>
      <c r="U1768" t="str">
        <f>IF(Table1[Power_Consumed_kWh]&gt;$P$4383,"ABNORMAL","NORMAL")</f>
        <v>NORMAL</v>
      </c>
      <c r="V1768">
        <f>(Table1[[#This Row],[Target_Production_t]]/8)*Table1[[#This Row],[Downtime_hr]]</f>
        <v>2.9665625000000002</v>
      </c>
    </row>
    <row r="1769" spans="1:22" x14ac:dyDescent="0.25">
      <c r="A1769" s="1">
        <v>45805</v>
      </c>
      <c r="B1769" s="1" t="str">
        <f>TEXT(Table1[[#This Row],[Date]],"mm")</f>
        <v>05</v>
      </c>
      <c r="C1769" t="s">
        <v>23</v>
      </c>
      <c r="D1769" t="s">
        <v>20</v>
      </c>
      <c r="E1769">
        <v>43.17</v>
      </c>
      <c r="F1769">
        <v>7.46</v>
      </c>
      <c r="G1769">
        <v>0.54</v>
      </c>
      <c r="H1769">
        <v>39.24</v>
      </c>
      <c r="I1769">
        <v>38.82</v>
      </c>
      <c r="J1769">
        <v>0.42</v>
      </c>
      <c r="K1769">
        <v>98.93</v>
      </c>
      <c r="L1769">
        <v>93.25</v>
      </c>
      <c r="M1769">
        <v>91.89</v>
      </c>
      <c r="N1769">
        <v>84.77</v>
      </c>
      <c r="O1769">
        <v>6.21</v>
      </c>
      <c r="P1769">
        <v>1777.94</v>
      </c>
      <c r="Q1769" s="42">
        <f>Table1[[#This Row],[Steam_Consumed_t]]/Table1[[#This Row],[Production_t]]</f>
        <v>0.15825688073394495</v>
      </c>
      <c r="R1769" s="37">
        <f>Table1[[#This Row],[Power_Consumed_kWh]]/Table1[[#This Row],[Production_t]]</f>
        <v>45.30937818552497</v>
      </c>
      <c r="S1769" t="str">
        <f>IF(Table1[[#This Row],[Quality_pct]]&lt;96,"Below Spec","Ok")</f>
        <v>Ok</v>
      </c>
      <c r="T1769" t="str">
        <f>IF(Table1[Steam_Consumed_t]&gt;$O$4383,"ABNORMAL","NORMAL")</f>
        <v>NORMAL</v>
      </c>
      <c r="U1769" t="str">
        <f>IF(Table1[Power_Consumed_kWh]&gt;$P$4383,"ABNORMAL","NORMAL")</f>
        <v>NORMAL</v>
      </c>
      <c r="V1769">
        <f>(Table1[[#This Row],[Target_Production_t]]/8)*Table1[[#This Row],[Downtime_hr]]</f>
        <v>2.9139750000000002</v>
      </c>
    </row>
    <row r="1770" spans="1:22" x14ac:dyDescent="0.25">
      <c r="A1770" s="1">
        <v>45805</v>
      </c>
      <c r="B1770" s="1" t="str">
        <f>TEXT(Table1[[#This Row],[Date]],"mm")</f>
        <v>05</v>
      </c>
      <c r="C1770" t="s">
        <v>17</v>
      </c>
      <c r="D1770" t="s">
        <v>19</v>
      </c>
      <c r="E1770">
        <v>42.5</v>
      </c>
      <c r="F1770">
        <v>7.52</v>
      </c>
      <c r="G1770">
        <v>0.48</v>
      </c>
      <c r="H1770">
        <v>40.130000000000003</v>
      </c>
      <c r="I1770">
        <v>39.03</v>
      </c>
      <c r="J1770">
        <v>1.1100000000000001</v>
      </c>
      <c r="K1770">
        <v>97.24</v>
      </c>
      <c r="L1770">
        <v>94</v>
      </c>
      <c r="M1770">
        <v>95.53</v>
      </c>
      <c r="N1770">
        <v>87.32</v>
      </c>
      <c r="O1770">
        <v>35.909999999999997</v>
      </c>
      <c r="P1770">
        <v>3284.4</v>
      </c>
      <c r="Q1770" s="42">
        <f>Table1[[#This Row],[Steam_Consumed_t]]/Table1[[#This Row],[Production_t]]</f>
        <v>0.89484176426613493</v>
      </c>
      <c r="R1770" s="37">
        <f>Table1[[#This Row],[Power_Consumed_kWh]]/Table1[[#This Row],[Production_t]]</f>
        <v>81.844006977323701</v>
      </c>
      <c r="S1770" t="str">
        <f>IF(Table1[[#This Row],[Quality_pct]]&lt;96,"Below Spec","Ok")</f>
        <v>Ok</v>
      </c>
      <c r="T1770" t="str">
        <f>IF(Table1[Steam_Consumed_t]&gt;$O$4383,"ABNORMAL","NORMAL")</f>
        <v>NORMAL</v>
      </c>
      <c r="U1770" t="str">
        <f>IF(Table1[Power_Consumed_kWh]&gt;$P$4383,"ABNORMAL","NORMAL")</f>
        <v>NORMAL</v>
      </c>
      <c r="V1770">
        <f>(Table1[[#This Row],[Target_Production_t]]/8)*Table1[[#This Row],[Downtime_hr]]</f>
        <v>2.5499999999999998</v>
      </c>
    </row>
    <row r="1771" spans="1:22" x14ac:dyDescent="0.25">
      <c r="A1771" s="1">
        <v>45805</v>
      </c>
      <c r="B1771" s="1" t="str">
        <f>TEXT(Table1[[#This Row],[Date]],"mm")</f>
        <v>05</v>
      </c>
      <c r="C1771" t="s">
        <v>22</v>
      </c>
      <c r="D1771" t="s">
        <v>20</v>
      </c>
      <c r="E1771">
        <v>35.32</v>
      </c>
      <c r="F1771">
        <v>7.65</v>
      </c>
      <c r="G1771">
        <v>0.35</v>
      </c>
      <c r="H1771">
        <v>31.07</v>
      </c>
      <c r="I1771">
        <v>30.16</v>
      </c>
      <c r="J1771">
        <v>0.92</v>
      </c>
      <c r="K1771">
        <v>97.04</v>
      </c>
      <c r="L1771">
        <v>95.62</v>
      </c>
      <c r="M1771">
        <v>90.84</v>
      </c>
      <c r="N1771">
        <v>84.29</v>
      </c>
      <c r="O1771">
        <v>33.549999999999997</v>
      </c>
      <c r="P1771">
        <v>2822.73</v>
      </c>
      <c r="Q1771" s="42">
        <f>Table1[[#This Row],[Steam_Consumed_t]]/Table1[[#This Row],[Production_t]]</f>
        <v>1.07981976182813</v>
      </c>
      <c r="R1771" s="37">
        <f>Table1[[#This Row],[Power_Consumed_kWh]]/Table1[[#This Row],[Production_t]]</f>
        <v>90.8506598004506</v>
      </c>
      <c r="S1771" t="str">
        <f>IF(Table1[[#This Row],[Quality_pct]]&lt;96,"Below Spec","Ok")</f>
        <v>Ok</v>
      </c>
      <c r="T1771" t="str">
        <f>IF(Table1[Steam_Consumed_t]&gt;$O$4383,"ABNORMAL","NORMAL")</f>
        <v>NORMAL</v>
      </c>
      <c r="U1771" t="str">
        <f>IF(Table1[Power_Consumed_kWh]&gt;$P$4383,"ABNORMAL","NORMAL")</f>
        <v>NORMAL</v>
      </c>
      <c r="V1771">
        <f>(Table1[[#This Row],[Target_Production_t]]/8)*Table1[[#This Row],[Downtime_hr]]</f>
        <v>1.54525</v>
      </c>
    </row>
    <row r="1772" spans="1:22" x14ac:dyDescent="0.25">
      <c r="A1772" s="1">
        <v>45805</v>
      </c>
      <c r="B1772" s="1" t="str">
        <f>TEXT(Table1[[#This Row],[Date]],"mm")</f>
        <v>05</v>
      </c>
      <c r="C1772" t="s">
        <v>22</v>
      </c>
      <c r="D1772" t="s">
        <v>19</v>
      </c>
      <c r="E1772">
        <v>36.43</v>
      </c>
      <c r="F1772">
        <v>7.73</v>
      </c>
      <c r="G1772">
        <v>0.27</v>
      </c>
      <c r="H1772">
        <v>31.65</v>
      </c>
      <c r="I1772">
        <v>30.79</v>
      </c>
      <c r="J1772">
        <v>0.86</v>
      </c>
      <c r="K1772">
        <v>97.28</v>
      </c>
      <c r="L1772">
        <v>96.62</v>
      </c>
      <c r="M1772">
        <v>92.46</v>
      </c>
      <c r="N1772">
        <v>86.91</v>
      </c>
      <c r="O1772">
        <v>35.71</v>
      </c>
      <c r="P1772">
        <v>2896.14</v>
      </c>
      <c r="Q1772" s="42">
        <f>Table1[[#This Row],[Steam_Consumed_t]]/Table1[[#This Row],[Production_t]]</f>
        <v>1.1282780410742497</v>
      </c>
      <c r="R1772" s="37">
        <f>Table1[[#This Row],[Power_Consumed_kWh]]/Table1[[#This Row],[Production_t]]</f>
        <v>91.505213270142178</v>
      </c>
      <c r="S1772" t="str">
        <f>IF(Table1[[#This Row],[Quality_pct]]&lt;96,"Below Spec","Ok")</f>
        <v>Ok</v>
      </c>
      <c r="T1772" t="str">
        <f>IF(Table1[Steam_Consumed_t]&gt;$O$4383,"ABNORMAL","NORMAL")</f>
        <v>NORMAL</v>
      </c>
      <c r="U1772" t="str">
        <f>IF(Table1[Power_Consumed_kWh]&gt;$P$4383,"ABNORMAL","NORMAL")</f>
        <v>NORMAL</v>
      </c>
      <c r="V1772">
        <f>(Table1[[#This Row],[Target_Production_t]]/8)*Table1[[#This Row],[Downtime_hr]]</f>
        <v>1.2295125</v>
      </c>
    </row>
    <row r="1773" spans="1:22" x14ac:dyDescent="0.25">
      <c r="A1773" s="1">
        <v>45805</v>
      </c>
      <c r="B1773" s="1" t="str">
        <f>TEXT(Table1[[#This Row],[Date]],"mm")</f>
        <v>05</v>
      </c>
      <c r="C1773" t="s">
        <v>21</v>
      </c>
      <c r="D1773" t="s">
        <v>18</v>
      </c>
      <c r="E1773">
        <v>39.04</v>
      </c>
      <c r="F1773">
        <v>7.83</v>
      </c>
      <c r="G1773">
        <v>0.17</v>
      </c>
      <c r="H1773">
        <v>37.630000000000003</v>
      </c>
      <c r="I1773">
        <v>36.619999999999997</v>
      </c>
      <c r="J1773">
        <v>1.01</v>
      </c>
      <c r="K1773">
        <v>97.31</v>
      </c>
      <c r="L1773">
        <v>97.88</v>
      </c>
      <c r="M1773">
        <v>99.46</v>
      </c>
      <c r="N1773">
        <v>94.73</v>
      </c>
      <c r="O1773">
        <v>54.08</v>
      </c>
      <c r="P1773">
        <v>4412.83</v>
      </c>
      <c r="Q1773" s="42">
        <f>Table1[[#This Row],[Steam_Consumed_t]]/Table1[[#This Row],[Production_t]]</f>
        <v>1.4371512091416421</v>
      </c>
      <c r="R1773" s="37">
        <f>Table1[[#This Row],[Power_Consumed_kWh]]/Table1[[#This Row],[Production_t]]</f>
        <v>117.26893436088227</v>
      </c>
      <c r="S1773" t="str">
        <f>IF(Table1[[#This Row],[Quality_pct]]&lt;96,"Below Spec","Ok")</f>
        <v>Ok</v>
      </c>
      <c r="T1773" t="str">
        <f>IF(Table1[Steam_Consumed_t]&gt;$O$4383,"ABNORMAL","NORMAL")</f>
        <v>ABNORMAL</v>
      </c>
      <c r="U1773" t="str">
        <f>IF(Table1[Power_Consumed_kWh]&gt;$P$4383,"ABNORMAL","NORMAL")</f>
        <v>ABNORMAL</v>
      </c>
      <c r="V1773">
        <f>(Table1[[#This Row],[Target_Production_t]]/8)*Table1[[#This Row],[Downtime_hr]]</f>
        <v>0.8296</v>
      </c>
    </row>
    <row r="1774" spans="1:22" x14ac:dyDescent="0.25">
      <c r="A1774" s="1">
        <v>45805</v>
      </c>
      <c r="B1774" s="1" t="str">
        <f>TEXT(Table1[[#This Row],[Date]],"mm")</f>
        <v>05</v>
      </c>
      <c r="C1774" t="s">
        <v>23</v>
      </c>
      <c r="D1774" t="s">
        <v>19</v>
      </c>
      <c r="E1774">
        <v>44.52</v>
      </c>
      <c r="F1774">
        <v>7.87</v>
      </c>
      <c r="G1774">
        <v>0.13</v>
      </c>
      <c r="H1774">
        <v>45.3</v>
      </c>
      <c r="I1774">
        <v>45.3</v>
      </c>
      <c r="J1774">
        <v>0</v>
      </c>
      <c r="K1774">
        <v>100</v>
      </c>
      <c r="L1774">
        <v>98.38</v>
      </c>
      <c r="M1774">
        <v>95.47</v>
      </c>
      <c r="N1774">
        <v>93.92</v>
      </c>
      <c r="O1774">
        <v>7.91</v>
      </c>
      <c r="P1774">
        <v>1948.75</v>
      </c>
      <c r="Q1774" s="42">
        <f>Table1[[#This Row],[Steam_Consumed_t]]/Table1[[#This Row],[Production_t]]</f>
        <v>0.17461368653421636</v>
      </c>
      <c r="R1774" s="37">
        <f>Table1[[#This Row],[Power_Consumed_kWh]]/Table1[[#This Row],[Production_t]]</f>
        <v>43.018763796909496</v>
      </c>
      <c r="S1774" t="str">
        <f>IF(Table1[[#This Row],[Quality_pct]]&lt;96,"Below Spec","Ok")</f>
        <v>Ok</v>
      </c>
      <c r="T1774" t="str">
        <f>IF(Table1[Steam_Consumed_t]&gt;$O$4383,"ABNORMAL","NORMAL")</f>
        <v>NORMAL</v>
      </c>
      <c r="U1774" t="str">
        <f>IF(Table1[Power_Consumed_kWh]&gt;$P$4383,"ABNORMAL","NORMAL")</f>
        <v>NORMAL</v>
      </c>
      <c r="V1774">
        <f>(Table1[[#This Row],[Target_Production_t]]/8)*Table1[[#This Row],[Downtime_hr]]</f>
        <v>0.72345000000000004</v>
      </c>
    </row>
    <row r="1775" spans="1:22" x14ac:dyDescent="0.25">
      <c r="A1775" s="1">
        <v>45805</v>
      </c>
      <c r="B1775" s="1" t="str">
        <f>TEXT(Table1[[#This Row],[Date]],"mm")</f>
        <v>05</v>
      </c>
      <c r="C1775" t="s">
        <v>22</v>
      </c>
      <c r="D1775" t="s">
        <v>18</v>
      </c>
      <c r="E1775">
        <v>36.979999999999997</v>
      </c>
      <c r="F1775">
        <v>7.88</v>
      </c>
      <c r="G1775">
        <v>0.12</v>
      </c>
      <c r="H1775">
        <v>34.979999999999997</v>
      </c>
      <c r="I1775">
        <v>33.950000000000003</v>
      </c>
      <c r="J1775">
        <v>1.03</v>
      </c>
      <c r="K1775">
        <v>97.05</v>
      </c>
      <c r="L1775">
        <v>98.5</v>
      </c>
      <c r="M1775">
        <v>90.9</v>
      </c>
      <c r="N1775">
        <v>86.89</v>
      </c>
      <c r="O1775">
        <v>40.049999999999997</v>
      </c>
      <c r="P1775">
        <v>3345.62</v>
      </c>
      <c r="Q1775" s="42">
        <f>Table1[[#This Row],[Steam_Consumed_t]]/Table1[[#This Row],[Production_t]]</f>
        <v>1.1449399656946826</v>
      </c>
      <c r="R1775" s="37">
        <f>Table1[[#This Row],[Power_Consumed_kWh]]/Table1[[#This Row],[Production_t]]</f>
        <v>95.643796455117212</v>
      </c>
      <c r="S1775" t="str">
        <f>IF(Table1[[#This Row],[Quality_pct]]&lt;96,"Below Spec","Ok")</f>
        <v>Ok</v>
      </c>
      <c r="T1775" t="str">
        <f>IF(Table1[Steam_Consumed_t]&gt;$O$4383,"ABNORMAL","NORMAL")</f>
        <v>NORMAL</v>
      </c>
      <c r="U1775" t="str">
        <f>IF(Table1[Power_Consumed_kWh]&gt;$P$4383,"ABNORMAL","NORMAL")</f>
        <v>NORMAL</v>
      </c>
      <c r="V1775">
        <f>(Table1[[#This Row],[Target_Production_t]]/8)*Table1[[#This Row],[Downtime_hr]]</f>
        <v>0.55469999999999997</v>
      </c>
    </row>
    <row r="1776" spans="1:22" x14ac:dyDescent="0.25">
      <c r="A1776" s="1">
        <v>45805</v>
      </c>
      <c r="B1776" s="1" t="str">
        <f>TEXT(Table1[[#This Row],[Date]],"mm")</f>
        <v>05</v>
      </c>
      <c r="C1776" t="s">
        <v>21</v>
      </c>
      <c r="D1776" t="s">
        <v>19</v>
      </c>
      <c r="E1776">
        <v>38.450000000000003</v>
      </c>
      <c r="F1776">
        <v>7.92</v>
      </c>
      <c r="G1776">
        <v>0.08</v>
      </c>
      <c r="H1776">
        <v>35.14</v>
      </c>
      <c r="I1776">
        <v>34.380000000000003</v>
      </c>
      <c r="J1776">
        <v>0.76</v>
      </c>
      <c r="K1776">
        <v>97.84</v>
      </c>
      <c r="L1776">
        <v>99</v>
      </c>
      <c r="M1776">
        <v>99.4</v>
      </c>
      <c r="N1776">
        <v>96.28</v>
      </c>
      <c r="O1776">
        <v>51.11</v>
      </c>
      <c r="P1776">
        <v>4111.28</v>
      </c>
      <c r="Q1776" s="42">
        <f>Table1[[#This Row],[Steam_Consumed_t]]/Table1[[#This Row],[Production_t]]</f>
        <v>1.4544678429140581</v>
      </c>
      <c r="R1776" s="37">
        <f>Table1[[#This Row],[Power_Consumed_kWh]]/Table1[[#This Row],[Production_t]]</f>
        <v>116.99715424018211</v>
      </c>
      <c r="S1776" t="str">
        <f>IF(Table1[[#This Row],[Quality_pct]]&lt;96,"Below Spec","Ok")</f>
        <v>Ok</v>
      </c>
      <c r="T1776" t="str">
        <f>IF(Table1[Steam_Consumed_t]&gt;$O$4383,"ABNORMAL","NORMAL")</f>
        <v>NORMAL</v>
      </c>
      <c r="U1776" t="str">
        <f>IF(Table1[Power_Consumed_kWh]&gt;$P$4383,"ABNORMAL","NORMAL")</f>
        <v>NORMAL</v>
      </c>
      <c r="V1776">
        <f>(Table1[[#This Row],[Target_Production_t]]/8)*Table1[[#This Row],[Downtime_hr]]</f>
        <v>0.38450000000000006</v>
      </c>
    </row>
    <row r="1777" spans="1:22" x14ac:dyDescent="0.25">
      <c r="A1777" s="1">
        <v>45805</v>
      </c>
      <c r="B1777" s="1" t="str">
        <f>TEXT(Table1[[#This Row],[Date]],"mm")</f>
        <v>05</v>
      </c>
      <c r="C1777" t="s">
        <v>23</v>
      </c>
      <c r="D1777" t="s">
        <v>18</v>
      </c>
      <c r="E1777">
        <v>45.2</v>
      </c>
      <c r="F1777">
        <v>7.99</v>
      </c>
      <c r="G1777">
        <v>0.01</v>
      </c>
      <c r="H1777">
        <v>42.6</v>
      </c>
      <c r="I1777">
        <v>42.48</v>
      </c>
      <c r="J1777">
        <v>0.12</v>
      </c>
      <c r="K1777">
        <v>99.72</v>
      </c>
      <c r="L1777">
        <v>99.88</v>
      </c>
      <c r="M1777">
        <v>97.54</v>
      </c>
      <c r="N1777">
        <v>97.15</v>
      </c>
      <c r="O1777">
        <v>5.45</v>
      </c>
      <c r="P1777">
        <v>1880.41</v>
      </c>
      <c r="Q1777" s="42">
        <f>Table1[[#This Row],[Steam_Consumed_t]]/Table1[[#This Row],[Production_t]]</f>
        <v>0.12793427230046947</v>
      </c>
      <c r="R1777" s="37">
        <f>Table1[[#This Row],[Power_Consumed_kWh]]/Table1[[#This Row],[Production_t]]</f>
        <v>44.14107981220657</v>
      </c>
      <c r="S1777" t="str">
        <f>IF(Table1[[#This Row],[Quality_pct]]&lt;96,"Below Spec","Ok")</f>
        <v>Ok</v>
      </c>
      <c r="T1777" t="str">
        <f>IF(Table1[Steam_Consumed_t]&gt;$O$4383,"ABNORMAL","NORMAL")</f>
        <v>NORMAL</v>
      </c>
      <c r="U1777" t="str">
        <f>IF(Table1[Power_Consumed_kWh]&gt;$P$4383,"ABNORMAL","NORMAL")</f>
        <v>NORMAL</v>
      </c>
      <c r="V1777">
        <f>(Table1[[#This Row],[Target_Production_t]]/8)*Table1[[#This Row],[Downtime_hr]]</f>
        <v>5.6500000000000002E-2</v>
      </c>
    </row>
    <row r="1778" spans="1:22" x14ac:dyDescent="0.25">
      <c r="A1778" s="1">
        <v>45806</v>
      </c>
      <c r="B1778" s="1" t="str">
        <f>TEXT(Table1[[#This Row],[Date]],"mm")</f>
        <v>05</v>
      </c>
      <c r="C1778" t="s">
        <v>22</v>
      </c>
      <c r="D1778" t="s">
        <v>20</v>
      </c>
      <c r="E1778">
        <v>33.979999999999997</v>
      </c>
      <c r="F1778">
        <v>6.98</v>
      </c>
      <c r="G1778">
        <v>1.02</v>
      </c>
      <c r="H1778">
        <v>28.71</v>
      </c>
      <c r="I1778">
        <v>28.01</v>
      </c>
      <c r="J1778">
        <v>0.7</v>
      </c>
      <c r="K1778">
        <v>97.55</v>
      </c>
      <c r="L1778">
        <v>87.25</v>
      </c>
      <c r="M1778">
        <v>96.51</v>
      </c>
      <c r="N1778">
        <v>82.14</v>
      </c>
      <c r="O1778">
        <v>31.96</v>
      </c>
      <c r="P1778">
        <v>2716.65</v>
      </c>
      <c r="Q1778" s="42">
        <f>Table1[[#This Row],[Steam_Consumed_t]]/Table1[[#This Row],[Production_t]]</f>
        <v>1.1132009752699408</v>
      </c>
      <c r="R1778" s="37">
        <f>Table1[[#This Row],[Power_Consumed_kWh]]/Table1[[#This Row],[Production_t]]</f>
        <v>94.623824451410655</v>
      </c>
      <c r="S1778" t="str">
        <f>IF(Table1[[#This Row],[Quality_pct]]&lt;96,"Below Spec","Ok")</f>
        <v>Ok</v>
      </c>
      <c r="T1778" t="str">
        <f>IF(Table1[Steam_Consumed_t]&gt;$O$4383,"ABNORMAL","NORMAL")</f>
        <v>NORMAL</v>
      </c>
      <c r="U1778" t="str">
        <f>IF(Table1[Power_Consumed_kWh]&gt;$P$4383,"ABNORMAL","NORMAL")</f>
        <v>NORMAL</v>
      </c>
      <c r="V1778">
        <f>(Table1[[#This Row],[Target_Production_t]]/8)*Table1[[#This Row],[Downtime_hr]]</f>
        <v>4.3324499999999997</v>
      </c>
    </row>
    <row r="1779" spans="1:22" x14ac:dyDescent="0.25">
      <c r="A1779" s="1">
        <v>45806</v>
      </c>
      <c r="B1779" s="1" t="str">
        <f>TEXT(Table1[[#This Row],[Date]],"mm")</f>
        <v>05</v>
      </c>
      <c r="C1779" t="s">
        <v>23</v>
      </c>
      <c r="D1779" t="s">
        <v>18</v>
      </c>
      <c r="E1779">
        <v>43.49</v>
      </c>
      <c r="F1779">
        <v>7.25</v>
      </c>
      <c r="G1779">
        <v>0.75</v>
      </c>
      <c r="H1779">
        <v>36.909999999999997</v>
      </c>
      <c r="I1779">
        <v>36.799999999999997</v>
      </c>
      <c r="J1779">
        <v>0.11</v>
      </c>
      <c r="K1779">
        <v>99.7</v>
      </c>
      <c r="L1779">
        <v>90.62</v>
      </c>
      <c r="M1779">
        <v>95.29</v>
      </c>
      <c r="N1779">
        <v>86.1</v>
      </c>
      <c r="O1779">
        <v>4.25</v>
      </c>
      <c r="P1779">
        <v>1461.58</v>
      </c>
      <c r="Q1779" s="42">
        <f>Table1[[#This Row],[Steam_Consumed_t]]/Table1[[#This Row],[Production_t]]</f>
        <v>0.11514494716878895</v>
      </c>
      <c r="R1779" s="37">
        <f>Table1[[#This Row],[Power_Consumed_kWh]]/Table1[[#This Row],[Production_t]]</f>
        <v>39.59848279599025</v>
      </c>
      <c r="S1779" t="str">
        <f>IF(Table1[[#This Row],[Quality_pct]]&lt;96,"Below Spec","Ok")</f>
        <v>Ok</v>
      </c>
      <c r="T1779" t="str">
        <f>IF(Table1[Steam_Consumed_t]&gt;$O$4383,"ABNORMAL","NORMAL")</f>
        <v>NORMAL</v>
      </c>
      <c r="U1779" t="str">
        <f>IF(Table1[Power_Consumed_kWh]&gt;$P$4383,"ABNORMAL","NORMAL")</f>
        <v>NORMAL</v>
      </c>
      <c r="V1779">
        <f>(Table1[[#This Row],[Target_Production_t]]/8)*Table1[[#This Row],[Downtime_hr]]</f>
        <v>4.0771875</v>
      </c>
    </row>
    <row r="1780" spans="1:22" x14ac:dyDescent="0.25">
      <c r="A1780" s="1">
        <v>45806</v>
      </c>
      <c r="B1780" s="1" t="str">
        <f>TEXT(Table1[[#This Row],[Date]],"mm")</f>
        <v>05</v>
      </c>
      <c r="C1780" t="s">
        <v>23</v>
      </c>
      <c r="D1780" t="s">
        <v>20</v>
      </c>
      <c r="E1780">
        <v>41.53</v>
      </c>
      <c r="F1780">
        <v>7.28</v>
      </c>
      <c r="G1780">
        <v>0.72</v>
      </c>
      <c r="H1780">
        <v>35.590000000000003</v>
      </c>
      <c r="I1780">
        <v>34.79</v>
      </c>
      <c r="J1780">
        <v>0.81</v>
      </c>
      <c r="K1780">
        <v>97.73</v>
      </c>
      <c r="L1780">
        <v>91</v>
      </c>
      <c r="M1780">
        <v>88.02</v>
      </c>
      <c r="N1780">
        <v>78.28</v>
      </c>
      <c r="O1780">
        <v>5.25</v>
      </c>
      <c r="P1780">
        <v>1441.82</v>
      </c>
      <c r="Q1780" s="42">
        <f>Table1[[#This Row],[Steam_Consumed_t]]/Table1[[#This Row],[Production_t]]</f>
        <v>0.14751334644563077</v>
      </c>
      <c r="R1780" s="37">
        <f>Table1[[#This Row],[Power_Consumed_kWh]]/Table1[[#This Row],[Production_t]]</f>
        <v>40.511941556617025</v>
      </c>
      <c r="S1780" t="str">
        <f>IF(Table1[[#This Row],[Quality_pct]]&lt;96,"Below Spec","Ok")</f>
        <v>Ok</v>
      </c>
      <c r="T1780" t="str">
        <f>IF(Table1[Steam_Consumed_t]&gt;$O$4383,"ABNORMAL","NORMAL")</f>
        <v>NORMAL</v>
      </c>
      <c r="U1780" t="str">
        <f>IF(Table1[Power_Consumed_kWh]&gt;$P$4383,"ABNORMAL","NORMAL")</f>
        <v>NORMAL</v>
      </c>
      <c r="V1780">
        <f>(Table1[[#This Row],[Target_Production_t]]/8)*Table1[[#This Row],[Downtime_hr]]</f>
        <v>3.7376999999999998</v>
      </c>
    </row>
    <row r="1781" spans="1:22" x14ac:dyDescent="0.25">
      <c r="A1781" s="1">
        <v>45806</v>
      </c>
      <c r="B1781" s="1" t="str">
        <f>TEXT(Table1[[#This Row],[Date]],"mm")</f>
        <v>05</v>
      </c>
      <c r="C1781" t="s">
        <v>23</v>
      </c>
      <c r="D1781" t="s">
        <v>19</v>
      </c>
      <c r="E1781">
        <v>42.84</v>
      </c>
      <c r="F1781">
        <v>7.56</v>
      </c>
      <c r="G1781">
        <v>0.44</v>
      </c>
      <c r="H1781">
        <v>38.9</v>
      </c>
      <c r="I1781">
        <v>38.22</v>
      </c>
      <c r="J1781">
        <v>0.69</v>
      </c>
      <c r="K1781">
        <v>98.23</v>
      </c>
      <c r="L1781">
        <v>94.5</v>
      </c>
      <c r="M1781">
        <v>93.81</v>
      </c>
      <c r="N1781">
        <v>87.08</v>
      </c>
      <c r="O1781">
        <v>5.91</v>
      </c>
      <c r="P1781">
        <v>1669.26</v>
      </c>
      <c r="Q1781" s="42">
        <f>Table1[[#This Row],[Steam_Consumed_t]]/Table1[[#This Row],[Production_t]]</f>
        <v>0.15192802056555271</v>
      </c>
      <c r="R1781" s="37">
        <f>Table1[[#This Row],[Power_Consumed_kWh]]/Table1[[#This Row],[Production_t]]</f>
        <v>42.911568123393316</v>
      </c>
      <c r="S1781" t="str">
        <f>IF(Table1[[#This Row],[Quality_pct]]&lt;96,"Below Spec","Ok")</f>
        <v>Ok</v>
      </c>
      <c r="T1781" t="str">
        <f>IF(Table1[Steam_Consumed_t]&gt;$O$4383,"ABNORMAL","NORMAL")</f>
        <v>NORMAL</v>
      </c>
      <c r="U1781" t="str">
        <f>IF(Table1[Power_Consumed_kWh]&gt;$P$4383,"ABNORMAL","NORMAL")</f>
        <v>NORMAL</v>
      </c>
      <c r="V1781">
        <f>(Table1[[#This Row],[Target_Production_t]]/8)*Table1[[#This Row],[Downtime_hr]]</f>
        <v>2.3562000000000003</v>
      </c>
    </row>
    <row r="1782" spans="1:22" x14ac:dyDescent="0.25">
      <c r="A1782" s="1">
        <v>45806</v>
      </c>
      <c r="B1782" s="1" t="str">
        <f>TEXT(Table1[[#This Row],[Date]],"mm")</f>
        <v>05</v>
      </c>
      <c r="C1782" t="s">
        <v>17</v>
      </c>
      <c r="D1782" t="s">
        <v>20</v>
      </c>
      <c r="E1782">
        <v>39.64</v>
      </c>
      <c r="F1782">
        <v>7.61</v>
      </c>
      <c r="G1782">
        <v>0.39</v>
      </c>
      <c r="H1782">
        <v>36.4</v>
      </c>
      <c r="I1782">
        <v>35.67</v>
      </c>
      <c r="J1782">
        <v>0.73</v>
      </c>
      <c r="K1782">
        <v>97.99</v>
      </c>
      <c r="L1782">
        <v>95.12</v>
      </c>
      <c r="M1782">
        <v>92.28</v>
      </c>
      <c r="N1782">
        <v>86.01</v>
      </c>
      <c r="O1782">
        <v>30.01</v>
      </c>
      <c r="P1782">
        <v>2951.99</v>
      </c>
      <c r="Q1782" s="42">
        <f>Table1[[#This Row],[Steam_Consumed_t]]/Table1[[#This Row],[Production_t]]</f>
        <v>0.82445054945054952</v>
      </c>
      <c r="R1782" s="37">
        <f>Table1[[#This Row],[Power_Consumed_kWh]]/Table1[[#This Row],[Production_t]]</f>
        <v>81.098626373626374</v>
      </c>
      <c r="S1782" t="str">
        <f>IF(Table1[[#This Row],[Quality_pct]]&lt;96,"Below Spec","Ok")</f>
        <v>Ok</v>
      </c>
      <c r="T1782" t="str">
        <f>IF(Table1[Steam_Consumed_t]&gt;$O$4383,"ABNORMAL","NORMAL")</f>
        <v>NORMAL</v>
      </c>
      <c r="U1782" t="str">
        <f>IF(Table1[Power_Consumed_kWh]&gt;$P$4383,"ABNORMAL","NORMAL")</f>
        <v>NORMAL</v>
      </c>
      <c r="V1782">
        <f>(Table1[[#This Row],[Target_Production_t]]/8)*Table1[[#This Row],[Downtime_hr]]</f>
        <v>1.93245</v>
      </c>
    </row>
    <row r="1783" spans="1:22" x14ac:dyDescent="0.25">
      <c r="A1783" s="1">
        <v>45806</v>
      </c>
      <c r="B1783" s="1" t="str">
        <f>TEXT(Table1[[#This Row],[Date]],"mm")</f>
        <v>05</v>
      </c>
      <c r="C1783" t="s">
        <v>17</v>
      </c>
      <c r="D1783" t="s">
        <v>18</v>
      </c>
      <c r="E1783">
        <v>41.51</v>
      </c>
      <c r="F1783">
        <v>7.64</v>
      </c>
      <c r="G1783">
        <v>0.36</v>
      </c>
      <c r="H1783">
        <v>39.01</v>
      </c>
      <c r="I1783">
        <v>38.130000000000003</v>
      </c>
      <c r="J1783">
        <v>0.88</v>
      </c>
      <c r="K1783">
        <v>97.75</v>
      </c>
      <c r="L1783">
        <v>95.5</v>
      </c>
      <c r="M1783">
        <v>95.68</v>
      </c>
      <c r="N1783">
        <v>89.32</v>
      </c>
      <c r="O1783">
        <v>33.44</v>
      </c>
      <c r="P1783">
        <v>3198.09</v>
      </c>
      <c r="Q1783" s="42">
        <f>Table1[[#This Row],[Steam_Consumed_t]]/Table1[[#This Row],[Production_t]]</f>
        <v>0.85721609843629842</v>
      </c>
      <c r="R1783" s="37">
        <f>Table1[[#This Row],[Power_Consumed_kWh]]/Table1[[#This Row],[Production_t]]</f>
        <v>81.981286849525773</v>
      </c>
      <c r="S1783" t="str">
        <f>IF(Table1[[#This Row],[Quality_pct]]&lt;96,"Below Spec","Ok")</f>
        <v>Ok</v>
      </c>
      <c r="T1783" t="str">
        <f>IF(Table1[Steam_Consumed_t]&gt;$O$4383,"ABNORMAL","NORMAL")</f>
        <v>NORMAL</v>
      </c>
      <c r="U1783" t="str">
        <f>IF(Table1[Power_Consumed_kWh]&gt;$P$4383,"ABNORMAL","NORMAL")</f>
        <v>NORMAL</v>
      </c>
      <c r="V1783">
        <f>(Table1[[#This Row],[Target_Production_t]]/8)*Table1[[#This Row],[Downtime_hr]]</f>
        <v>1.8679499999999998</v>
      </c>
    </row>
    <row r="1784" spans="1:22" x14ac:dyDescent="0.25">
      <c r="A1784" s="1">
        <v>45806</v>
      </c>
      <c r="B1784" s="1" t="str">
        <f>TEXT(Table1[[#This Row],[Date]],"mm")</f>
        <v>05</v>
      </c>
      <c r="C1784" t="s">
        <v>21</v>
      </c>
      <c r="D1784" t="s">
        <v>18</v>
      </c>
      <c r="E1784">
        <v>37.56</v>
      </c>
      <c r="F1784">
        <v>7.67</v>
      </c>
      <c r="G1784">
        <v>0.33</v>
      </c>
      <c r="H1784">
        <v>33.130000000000003</v>
      </c>
      <c r="I1784">
        <v>32.33</v>
      </c>
      <c r="J1784">
        <v>0.8</v>
      </c>
      <c r="K1784">
        <v>97.58</v>
      </c>
      <c r="L1784">
        <v>95.88</v>
      </c>
      <c r="M1784">
        <v>93.05</v>
      </c>
      <c r="N1784">
        <v>87.06</v>
      </c>
      <c r="O1784">
        <v>48.06</v>
      </c>
      <c r="P1784">
        <v>3814.75</v>
      </c>
      <c r="Q1784" s="42">
        <f>Table1[[#This Row],[Steam_Consumed_t]]/Table1[[#This Row],[Production_t]]</f>
        <v>1.4506489586477513</v>
      </c>
      <c r="R1784" s="37">
        <f>Table1[[#This Row],[Power_Consumed_kWh]]/Table1[[#This Row],[Production_t]]</f>
        <v>115.14488379112586</v>
      </c>
      <c r="S1784" t="str">
        <f>IF(Table1[[#This Row],[Quality_pct]]&lt;96,"Below Spec","Ok")</f>
        <v>Ok</v>
      </c>
      <c r="T1784" t="str">
        <f>IF(Table1[Steam_Consumed_t]&gt;$O$4383,"ABNORMAL","NORMAL")</f>
        <v>NORMAL</v>
      </c>
      <c r="U1784" t="str">
        <f>IF(Table1[Power_Consumed_kWh]&gt;$P$4383,"ABNORMAL","NORMAL")</f>
        <v>NORMAL</v>
      </c>
      <c r="V1784">
        <f>(Table1[[#This Row],[Target_Production_t]]/8)*Table1[[#This Row],[Downtime_hr]]</f>
        <v>1.5493500000000002</v>
      </c>
    </row>
    <row r="1785" spans="1:22" x14ac:dyDescent="0.25">
      <c r="A1785" s="1">
        <v>45806</v>
      </c>
      <c r="B1785" s="1" t="str">
        <f>TEXT(Table1[[#This Row],[Date]],"mm")</f>
        <v>05</v>
      </c>
      <c r="C1785" t="s">
        <v>21</v>
      </c>
      <c r="D1785" t="s">
        <v>19</v>
      </c>
      <c r="E1785">
        <v>37</v>
      </c>
      <c r="F1785">
        <v>7.67</v>
      </c>
      <c r="G1785">
        <v>0.33</v>
      </c>
      <c r="H1785">
        <v>32.68</v>
      </c>
      <c r="I1785">
        <v>32.68</v>
      </c>
      <c r="J1785">
        <v>0</v>
      </c>
      <c r="K1785">
        <v>100</v>
      </c>
      <c r="L1785">
        <v>95.88</v>
      </c>
      <c r="M1785">
        <v>93.63</v>
      </c>
      <c r="N1785">
        <v>89.77</v>
      </c>
      <c r="O1785">
        <v>47.18</v>
      </c>
      <c r="P1785">
        <v>3825.79</v>
      </c>
      <c r="Q1785" s="42">
        <f>Table1[[#This Row],[Steam_Consumed_t]]/Table1[[#This Row],[Production_t]]</f>
        <v>1.4436964504283967</v>
      </c>
      <c r="R1785" s="37">
        <f>Table1[[#This Row],[Power_Consumed_kWh]]/Table1[[#This Row],[Production_t]]</f>
        <v>117.06823745410037</v>
      </c>
      <c r="S1785" t="str">
        <f>IF(Table1[[#This Row],[Quality_pct]]&lt;96,"Below Spec","Ok")</f>
        <v>Ok</v>
      </c>
      <c r="T1785" t="str">
        <f>IF(Table1[Steam_Consumed_t]&gt;$O$4383,"ABNORMAL","NORMAL")</f>
        <v>NORMAL</v>
      </c>
      <c r="U1785" t="str">
        <f>IF(Table1[Power_Consumed_kWh]&gt;$P$4383,"ABNORMAL","NORMAL")</f>
        <v>NORMAL</v>
      </c>
      <c r="V1785">
        <f>(Table1[[#This Row],[Target_Production_t]]/8)*Table1[[#This Row],[Downtime_hr]]</f>
        <v>1.5262500000000001</v>
      </c>
    </row>
    <row r="1786" spans="1:22" x14ac:dyDescent="0.25">
      <c r="A1786" s="1">
        <v>45806</v>
      </c>
      <c r="B1786" s="1" t="str">
        <f>TEXT(Table1[[#This Row],[Date]],"mm")</f>
        <v>05</v>
      </c>
      <c r="C1786" t="s">
        <v>22</v>
      </c>
      <c r="D1786" t="s">
        <v>18</v>
      </c>
      <c r="E1786">
        <v>35.58</v>
      </c>
      <c r="F1786">
        <v>7.67</v>
      </c>
      <c r="G1786">
        <v>0.33</v>
      </c>
      <c r="H1786">
        <v>33.21</v>
      </c>
      <c r="I1786">
        <v>31.95</v>
      </c>
      <c r="J1786">
        <v>1.27</v>
      </c>
      <c r="K1786">
        <v>96.19</v>
      </c>
      <c r="L1786">
        <v>95.88</v>
      </c>
      <c r="M1786">
        <v>99.15</v>
      </c>
      <c r="N1786">
        <v>91.44</v>
      </c>
      <c r="O1786">
        <v>37.659999999999997</v>
      </c>
      <c r="P1786">
        <v>3012.94</v>
      </c>
      <c r="Q1786" s="42">
        <f>Table1[[#This Row],[Steam_Consumed_t]]/Table1[[#This Row],[Production_t]]</f>
        <v>1.1339957844022883</v>
      </c>
      <c r="R1786" s="37">
        <f>Table1[[#This Row],[Power_Consumed_kWh]]/Table1[[#This Row],[Production_t]]</f>
        <v>90.723878349894605</v>
      </c>
      <c r="S1786" t="str">
        <f>IF(Table1[[#This Row],[Quality_pct]]&lt;96,"Below Spec","Ok")</f>
        <v>Ok</v>
      </c>
      <c r="T1786" t="str">
        <f>IF(Table1[Steam_Consumed_t]&gt;$O$4383,"ABNORMAL","NORMAL")</f>
        <v>NORMAL</v>
      </c>
      <c r="U1786" t="str">
        <f>IF(Table1[Power_Consumed_kWh]&gt;$P$4383,"ABNORMAL","NORMAL")</f>
        <v>NORMAL</v>
      </c>
      <c r="V1786">
        <f>(Table1[[#This Row],[Target_Production_t]]/8)*Table1[[#This Row],[Downtime_hr]]</f>
        <v>1.4676750000000001</v>
      </c>
    </row>
    <row r="1787" spans="1:22" x14ac:dyDescent="0.25">
      <c r="A1787" s="1">
        <v>45806</v>
      </c>
      <c r="B1787" s="1" t="str">
        <f>TEXT(Table1[[#This Row],[Date]],"mm")</f>
        <v>05</v>
      </c>
      <c r="C1787" t="s">
        <v>17</v>
      </c>
      <c r="D1787" t="s">
        <v>19</v>
      </c>
      <c r="E1787">
        <v>40.89</v>
      </c>
      <c r="F1787">
        <v>7.69</v>
      </c>
      <c r="G1787">
        <v>0.31</v>
      </c>
      <c r="H1787">
        <v>37.979999999999997</v>
      </c>
      <c r="I1787">
        <v>37.58</v>
      </c>
      <c r="J1787">
        <v>0.41</v>
      </c>
      <c r="K1787">
        <v>98.93</v>
      </c>
      <c r="L1787">
        <v>96.12</v>
      </c>
      <c r="M1787">
        <v>92.66</v>
      </c>
      <c r="N1787">
        <v>88.12</v>
      </c>
      <c r="O1787">
        <v>30.96</v>
      </c>
      <c r="P1787">
        <v>3140.97</v>
      </c>
      <c r="Q1787" s="42">
        <f>Table1[[#This Row],[Steam_Consumed_t]]/Table1[[#This Row],[Production_t]]</f>
        <v>0.81516587677725127</v>
      </c>
      <c r="R1787" s="37">
        <f>Table1[[#This Row],[Power_Consumed_kWh]]/Table1[[#This Row],[Production_t]]</f>
        <v>82.700631911532383</v>
      </c>
      <c r="S1787" t="str">
        <f>IF(Table1[[#This Row],[Quality_pct]]&lt;96,"Below Spec","Ok")</f>
        <v>Ok</v>
      </c>
      <c r="T1787" t="str">
        <f>IF(Table1[Steam_Consumed_t]&gt;$O$4383,"ABNORMAL","NORMAL")</f>
        <v>NORMAL</v>
      </c>
      <c r="U1787" t="str">
        <f>IF(Table1[Power_Consumed_kWh]&gt;$P$4383,"ABNORMAL","NORMAL")</f>
        <v>NORMAL</v>
      </c>
      <c r="V1787">
        <f>(Table1[[#This Row],[Target_Production_t]]/8)*Table1[[#This Row],[Downtime_hr]]</f>
        <v>1.5844875</v>
      </c>
    </row>
    <row r="1788" spans="1:22" x14ac:dyDescent="0.25">
      <c r="A1788" s="1">
        <v>45806</v>
      </c>
      <c r="B1788" s="1" t="str">
        <f>TEXT(Table1[[#This Row],[Date]],"mm")</f>
        <v>05</v>
      </c>
      <c r="C1788" t="s">
        <v>21</v>
      </c>
      <c r="D1788" t="s">
        <v>20</v>
      </c>
      <c r="E1788">
        <v>35.869999999999997</v>
      </c>
      <c r="F1788">
        <v>7.76</v>
      </c>
      <c r="G1788">
        <v>0.24</v>
      </c>
      <c r="H1788">
        <v>33.1</v>
      </c>
      <c r="I1788">
        <v>32.51</v>
      </c>
      <c r="J1788">
        <v>0.59</v>
      </c>
      <c r="K1788">
        <v>98.23</v>
      </c>
      <c r="L1788">
        <v>97</v>
      </c>
      <c r="M1788">
        <v>90.26</v>
      </c>
      <c r="N1788">
        <v>86</v>
      </c>
      <c r="O1788">
        <v>48.75</v>
      </c>
      <c r="P1788">
        <v>3862.72</v>
      </c>
      <c r="Q1788" s="42">
        <f>Table1[[#This Row],[Steam_Consumed_t]]/Table1[[#This Row],[Production_t]]</f>
        <v>1.4728096676737159</v>
      </c>
      <c r="R1788" s="37">
        <f>Table1[[#This Row],[Power_Consumed_kWh]]/Table1[[#This Row],[Production_t]]</f>
        <v>116.69848942598186</v>
      </c>
      <c r="S1788" t="str">
        <f>IF(Table1[[#This Row],[Quality_pct]]&lt;96,"Below Spec","Ok")</f>
        <v>Ok</v>
      </c>
      <c r="T1788" t="str">
        <f>IF(Table1[Steam_Consumed_t]&gt;$O$4383,"ABNORMAL","NORMAL")</f>
        <v>NORMAL</v>
      </c>
      <c r="U1788" t="str">
        <f>IF(Table1[Power_Consumed_kWh]&gt;$P$4383,"ABNORMAL","NORMAL")</f>
        <v>NORMAL</v>
      </c>
      <c r="V1788">
        <f>(Table1[[#This Row],[Target_Production_t]]/8)*Table1[[#This Row],[Downtime_hr]]</f>
        <v>1.0760999999999998</v>
      </c>
    </row>
    <row r="1789" spans="1:22" x14ac:dyDescent="0.25">
      <c r="A1789" s="1">
        <v>45806</v>
      </c>
      <c r="B1789" s="1" t="str">
        <f>TEXT(Table1[[#This Row],[Date]],"mm")</f>
        <v>05</v>
      </c>
      <c r="C1789" t="s">
        <v>22</v>
      </c>
      <c r="D1789" t="s">
        <v>19</v>
      </c>
      <c r="E1789">
        <v>35.049999999999997</v>
      </c>
      <c r="F1789">
        <v>7.85</v>
      </c>
      <c r="G1789">
        <v>0.15</v>
      </c>
      <c r="H1789">
        <v>35.21</v>
      </c>
      <c r="I1789">
        <v>34.03</v>
      </c>
      <c r="J1789">
        <v>1.18</v>
      </c>
      <c r="K1789">
        <v>96.65</v>
      </c>
      <c r="L1789">
        <v>98.12</v>
      </c>
      <c r="M1789">
        <v>91.14</v>
      </c>
      <c r="N1789">
        <v>86.43</v>
      </c>
      <c r="O1789">
        <v>39.92</v>
      </c>
      <c r="P1789">
        <v>3476.78</v>
      </c>
      <c r="Q1789" s="42">
        <f>Table1[[#This Row],[Steam_Consumed_t]]/Table1[[#This Row],[Production_t]]</f>
        <v>1.1337688156773644</v>
      </c>
      <c r="R1789" s="37">
        <f>Table1[[#This Row],[Power_Consumed_kWh]]/Table1[[#This Row],[Production_t]]</f>
        <v>98.744106787844359</v>
      </c>
      <c r="S1789" t="str">
        <f>IF(Table1[[#This Row],[Quality_pct]]&lt;96,"Below Spec","Ok")</f>
        <v>Ok</v>
      </c>
      <c r="T1789" t="str">
        <f>IF(Table1[Steam_Consumed_t]&gt;$O$4383,"ABNORMAL","NORMAL")</f>
        <v>NORMAL</v>
      </c>
      <c r="U1789" t="str">
        <f>IF(Table1[Power_Consumed_kWh]&gt;$P$4383,"ABNORMAL","NORMAL")</f>
        <v>NORMAL</v>
      </c>
      <c r="V1789">
        <f>(Table1[[#This Row],[Target_Production_t]]/8)*Table1[[#This Row],[Downtime_hr]]</f>
        <v>0.65718749999999992</v>
      </c>
    </row>
    <row r="1790" spans="1:22" x14ac:dyDescent="0.25">
      <c r="A1790" s="1">
        <v>45807</v>
      </c>
      <c r="B1790" s="1" t="str">
        <f>TEXT(Table1[[#This Row],[Date]],"mm")</f>
        <v>05</v>
      </c>
      <c r="C1790" t="s">
        <v>22</v>
      </c>
      <c r="D1790" t="s">
        <v>20</v>
      </c>
      <c r="E1790">
        <v>34.19</v>
      </c>
      <c r="F1790">
        <v>7.3</v>
      </c>
      <c r="G1790">
        <v>0.7</v>
      </c>
      <c r="H1790">
        <v>29.59</v>
      </c>
      <c r="I1790">
        <v>28.71</v>
      </c>
      <c r="J1790">
        <v>0.88</v>
      </c>
      <c r="K1790">
        <v>97.03</v>
      </c>
      <c r="L1790">
        <v>91.25</v>
      </c>
      <c r="M1790">
        <v>93.75</v>
      </c>
      <c r="N1790">
        <v>83</v>
      </c>
      <c r="O1790">
        <v>32.25</v>
      </c>
      <c r="P1790">
        <v>2747.55</v>
      </c>
      <c r="Q1790" s="42">
        <f>Table1[[#This Row],[Steam_Consumed_t]]/Table1[[#This Row],[Production_t]]</f>
        <v>1.0898952348766475</v>
      </c>
      <c r="R1790" s="37">
        <f>Table1[[#This Row],[Power_Consumed_kWh]]/Table1[[#This Row],[Production_t]]</f>
        <v>92.85400473132816</v>
      </c>
      <c r="S1790" t="str">
        <f>IF(Table1[[#This Row],[Quality_pct]]&lt;96,"Below Spec","Ok")</f>
        <v>Ok</v>
      </c>
      <c r="T1790" t="str">
        <f>IF(Table1[Steam_Consumed_t]&gt;$O$4383,"ABNORMAL","NORMAL")</f>
        <v>NORMAL</v>
      </c>
      <c r="U1790" t="str">
        <f>IF(Table1[Power_Consumed_kWh]&gt;$P$4383,"ABNORMAL","NORMAL")</f>
        <v>NORMAL</v>
      </c>
      <c r="V1790">
        <f>(Table1[[#This Row],[Target_Production_t]]/8)*Table1[[#This Row],[Downtime_hr]]</f>
        <v>2.9916249999999995</v>
      </c>
    </row>
    <row r="1791" spans="1:22" x14ac:dyDescent="0.25">
      <c r="A1791" s="1">
        <v>45807</v>
      </c>
      <c r="B1791" s="1" t="str">
        <f>TEXT(Table1[[#This Row],[Date]],"mm")</f>
        <v>05</v>
      </c>
      <c r="C1791" t="s">
        <v>21</v>
      </c>
      <c r="D1791" t="s">
        <v>18</v>
      </c>
      <c r="E1791">
        <v>37.78</v>
      </c>
      <c r="F1791">
        <v>7.31</v>
      </c>
      <c r="G1791">
        <v>0.69</v>
      </c>
      <c r="H1791">
        <v>33.71</v>
      </c>
      <c r="I1791">
        <v>33.369999999999997</v>
      </c>
      <c r="J1791">
        <v>0.34</v>
      </c>
      <c r="K1791">
        <v>98.98</v>
      </c>
      <c r="L1791">
        <v>91.38</v>
      </c>
      <c r="M1791">
        <v>97.69</v>
      </c>
      <c r="N1791">
        <v>88.35</v>
      </c>
      <c r="O1791">
        <v>49.11</v>
      </c>
      <c r="P1791">
        <v>3984.81</v>
      </c>
      <c r="Q1791" s="42">
        <f>Table1[[#This Row],[Steam_Consumed_t]]/Table1[[#This Row],[Production_t]]</f>
        <v>1.4568377336102047</v>
      </c>
      <c r="R1791" s="37">
        <f>Table1[[#This Row],[Power_Consumed_kWh]]/Table1[[#This Row],[Production_t]]</f>
        <v>118.20854345891426</v>
      </c>
      <c r="S1791" t="str">
        <f>IF(Table1[[#This Row],[Quality_pct]]&lt;96,"Below Spec","Ok")</f>
        <v>Ok</v>
      </c>
      <c r="T1791" t="str">
        <f>IF(Table1[Steam_Consumed_t]&gt;$O$4383,"ABNORMAL","NORMAL")</f>
        <v>NORMAL</v>
      </c>
      <c r="U1791" t="str">
        <f>IF(Table1[Power_Consumed_kWh]&gt;$P$4383,"ABNORMAL","NORMAL")</f>
        <v>NORMAL</v>
      </c>
      <c r="V1791">
        <f>(Table1[[#This Row],[Target_Production_t]]/8)*Table1[[#This Row],[Downtime_hr]]</f>
        <v>3.2585249999999997</v>
      </c>
    </row>
    <row r="1792" spans="1:22" x14ac:dyDescent="0.25">
      <c r="A1792" s="1">
        <v>45807</v>
      </c>
      <c r="B1792" s="1" t="str">
        <f>TEXT(Table1[[#This Row],[Date]],"mm")</f>
        <v>05</v>
      </c>
      <c r="C1792" t="s">
        <v>17</v>
      </c>
      <c r="D1792" t="s">
        <v>18</v>
      </c>
      <c r="E1792">
        <v>41.76</v>
      </c>
      <c r="F1792">
        <v>7.4</v>
      </c>
      <c r="G1792">
        <v>0.6</v>
      </c>
      <c r="H1792">
        <v>38.58</v>
      </c>
      <c r="I1792">
        <v>37.9</v>
      </c>
      <c r="J1792">
        <v>0.68</v>
      </c>
      <c r="K1792">
        <v>98.24</v>
      </c>
      <c r="L1792">
        <v>92.5</v>
      </c>
      <c r="M1792">
        <v>93.99</v>
      </c>
      <c r="N1792">
        <v>85.41</v>
      </c>
      <c r="O1792">
        <v>31.16</v>
      </c>
      <c r="P1792">
        <v>3111.19</v>
      </c>
      <c r="Q1792" s="42">
        <f>Table1[[#This Row],[Steam_Consumed_t]]/Table1[[#This Row],[Production_t]]</f>
        <v>0.80767236910316231</v>
      </c>
      <c r="R1792" s="37">
        <f>Table1[[#This Row],[Power_Consumed_kWh]]/Table1[[#This Row],[Production_t]]</f>
        <v>80.64256091238984</v>
      </c>
      <c r="S1792" t="str">
        <f>IF(Table1[[#This Row],[Quality_pct]]&lt;96,"Below Spec","Ok")</f>
        <v>Ok</v>
      </c>
      <c r="T1792" t="str">
        <f>IF(Table1[Steam_Consumed_t]&gt;$O$4383,"ABNORMAL","NORMAL")</f>
        <v>NORMAL</v>
      </c>
      <c r="U1792" t="str">
        <f>IF(Table1[Power_Consumed_kWh]&gt;$P$4383,"ABNORMAL","NORMAL")</f>
        <v>NORMAL</v>
      </c>
      <c r="V1792">
        <f>(Table1[[#This Row],[Target_Production_t]]/8)*Table1[[#This Row],[Downtime_hr]]</f>
        <v>3.1319999999999997</v>
      </c>
    </row>
    <row r="1793" spans="1:22" x14ac:dyDescent="0.25">
      <c r="A1793" s="1">
        <v>45807</v>
      </c>
      <c r="B1793" s="1" t="str">
        <f>TEXT(Table1[[#This Row],[Date]],"mm")</f>
        <v>05</v>
      </c>
      <c r="C1793" t="s">
        <v>22</v>
      </c>
      <c r="D1793" t="s">
        <v>19</v>
      </c>
      <c r="E1793">
        <v>35.26</v>
      </c>
      <c r="F1793">
        <v>7.42</v>
      </c>
      <c r="G1793">
        <v>0.57999999999999996</v>
      </c>
      <c r="H1793">
        <v>33.42</v>
      </c>
      <c r="I1793">
        <v>32.369999999999997</v>
      </c>
      <c r="J1793">
        <v>1.05</v>
      </c>
      <c r="K1793">
        <v>96.86</v>
      </c>
      <c r="L1793">
        <v>92.75</v>
      </c>
      <c r="M1793">
        <v>95.79</v>
      </c>
      <c r="N1793">
        <v>86.05</v>
      </c>
      <c r="O1793">
        <v>35.450000000000003</v>
      </c>
      <c r="P1793">
        <v>3190.54</v>
      </c>
      <c r="Q1793" s="42">
        <f>Table1[[#This Row],[Steam_Consumed_t]]/Table1[[#This Row],[Production_t]]</f>
        <v>1.0607420706163975</v>
      </c>
      <c r="R1793" s="37">
        <f>Table1[[#This Row],[Power_Consumed_kWh]]/Table1[[#This Row],[Production_t]]</f>
        <v>95.467983243566721</v>
      </c>
      <c r="S1793" t="str">
        <f>IF(Table1[[#This Row],[Quality_pct]]&lt;96,"Below Spec","Ok")</f>
        <v>Ok</v>
      </c>
      <c r="T1793" t="str">
        <f>IF(Table1[Steam_Consumed_t]&gt;$O$4383,"ABNORMAL","NORMAL")</f>
        <v>NORMAL</v>
      </c>
      <c r="U1793" t="str">
        <f>IF(Table1[Power_Consumed_kWh]&gt;$P$4383,"ABNORMAL","NORMAL")</f>
        <v>NORMAL</v>
      </c>
      <c r="V1793">
        <f>(Table1[[#This Row],[Target_Production_t]]/8)*Table1[[#This Row],[Downtime_hr]]</f>
        <v>2.5563499999999997</v>
      </c>
    </row>
    <row r="1794" spans="1:22" x14ac:dyDescent="0.25">
      <c r="A1794" s="1">
        <v>45807</v>
      </c>
      <c r="B1794" s="1" t="str">
        <f>TEXT(Table1[[#This Row],[Date]],"mm")</f>
        <v>05</v>
      </c>
      <c r="C1794" t="s">
        <v>17</v>
      </c>
      <c r="D1794" t="s">
        <v>20</v>
      </c>
      <c r="E1794">
        <v>39.880000000000003</v>
      </c>
      <c r="F1794">
        <v>7.47</v>
      </c>
      <c r="G1794">
        <v>0.53</v>
      </c>
      <c r="H1794">
        <v>36.39</v>
      </c>
      <c r="I1794">
        <v>35.43</v>
      </c>
      <c r="J1794">
        <v>0.95</v>
      </c>
      <c r="K1794">
        <v>97.38</v>
      </c>
      <c r="L1794">
        <v>93.38</v>
      </c>
      <c r="M1794">
        <v>95.21</v>
      </c>
      <c r="N1794">
        <v>86.58</v>
      </c>
      <c r="O1794">
        <v>29.09</v>
      </c>
      <c r="P1794">
        <v>2958.85</v>
      </c>
      <c r="Q1794" s="42">
        <f>Table1[[#This Row],[Steam_Consumed_t]]/Table1[[#This Row],[Production_t]]</f>
        <v>0.79939543830722726</v>
      </c>
      <c r="R1794" s="37">
        <f>Table1[[#This Row],[Power_Consumed_kWh]]/Table1[[#This Row],[Production_t]]</f>
        <v>81.30942566639186</v>
      </c>
      <c r="S1794" t="str">
        <f>IF(Table1[[#This Row],[Quality_pct]]&lt;96,"Below Spec","Ok")</f>
        <v>Ok</v>
      </c>
      <c r="T1794" t="str">
        <f>IF(Table1[Steam_Consumed_t]&gt;$O$4383,"ABNORMAL","NORMAL")</f>
        <v>NORMAL</v>
      </c>
      <c r="U1794" t="str">
        <f>IF(Table1[Power_Consumed_kWh]&gt;$P$4383,"ABNORMAL","NORMAL")</f>
        <v>NORMAL</v>
      </c>
      <c r="V1794">
        <f>(Table1[[#This Row],[Target_Production_t]]/8)*Table1[[#This Row],[Downtime_hr]]</f>
        <v>2.6420500000000002</v>
      </c>
    </row>
    <row r="1795" spans="1:22" x14ac:dyDescent="0.25">
      <c r="A1795" s="1">
        <v>45807</v>
      </c>
      <c r="B1795" s="1" t="str">
        <f>TEXT(Table1[[#This Row],[Date]],"mm")</f>
        <v>05</v>
      </c>
      <c r="C1795" t="s">
        <v>21</v>
      </c>
      <c r="D1795" t="s">
        <v>20</v>
      </c>
      <c r="E1795">
        <v>36.08</v>
      </c>
      <c r="F1795">
        <v>7.52</v>
      </c>
      <c r="G1795">
        <v>0.48</v>
      </c>
      <c r="H1795">
        <v>32.130000000000003</v>
      </c>
      <c r="I1795">
        <v>31.49</v>
      </c>
      <c r="J1795">
        <v>0.64</v>
      </c>
      <c r="K1795">
        <v>98.02</v>
      </c>
      <c r="L1795">
        <v>94</v>
      </c>
      <c r="M1795">
        <v>97.75</v>
      </c>
      <c r="N1795">
        <v>90.06</v>
      </c>
      <c r="O1795">
        <v>48.52</v>
      </c>
      <c r="P1795">
        <v>3798.69</v>
      </c>
      <c r="Q1795" s="42">
        <f>Table1[[#This Row],[Steam_Consumed_t]]/Table1[[#This Row],[Production_t]]</f>
        <v>1.5101151571739806</v>
      </c>
      <c r="R1795" s="37">
        <f>Table1[[#This Row],[Power_Consumed_kWh]]/Table1[[#This Row],[Production_t]]</f>
        <v>118.22875816993464</v>
      </c>
      <c r="S1795" t="str">
        <f>IF(Table1[[#This Row],[Quality_pct]]&lt;96,"Below Spec","Ok")</f>
        <v>Ok</v>
      </c>
      <c r="T1795" t="str">
        <f>IF(Table1[Steam_Consumed_t]&gt;$O$4383,"ABNORMAL","NORMAL")</f>
        <v>NORMAL</v>
      </c>
      <c r="U1795" t="str">
        <f>IF(Table1[Power_Consumed_kWh]&gt;$P$4383,"ABNORMAL","NORMAL")</f>
        <v>NORMAL</v>
      </c>
      <c r="V1795">
        <f>(Table1[[#This Row],[Target_Production_t]]/8)*Table1[[#This Row],[Downtime_hr]]</f>
        <v>2.1647999999999996</v>
      </c>
    </row>
    <row r="1796" spans="1:22" x14ac:dyDescent="0.25">
      <c r="A1796" s="1">
        <v>45807</v>
      </c>
      <c r="B1796" s="1" t="str">
        <f>TEXT(Table1[[#This Row],[Date]],"mm")</f>
        <v>05</v>
      </c>
      <c r="C1796" t="s">
        <v>21</v>
      </c>
      <c r="D1796" t="s">
        <v>19</v>
      </c>
      <c r="E1796">
        <v>37.22</v>
      </c>
      <c r="F1796">
        <v>7.62</v>
      </c>
      <c r="G1796">
        <v>0.38</v>
      </c>
      <c r="H1796">
        <v>32.85</v>
      </c>
      <c r="I1796">
        <v>32.299999999999997</v>
      </c>
      <c r="J1796">
        <v>0.55000000000000004</v>
      </c>
      <c r="K1796">
        <v>98.32</v>
      </c>
      <c r="L1796">
        <v>95.25</v>
      </c>
      <c r="M1796">
        <v>102.13</v>
      </c>
      <c r="N1796">
        <v>95.65</v>
      </c>
      <c r="O1796">
        <v>47.46</v>
      </c>
      <c r="P1796">
        <v>3786.69</v>
      </c>
      <c r="Q1796" s="42">
        <f>Table1[[#This Row],[Steam_Consumed_t]]/Table1[[#This Row],[Production_t]]</f>
        <v>1.4447488584474886</v>
      </c>
      <c r="R1796" s="37">
        <f>Table1[[#This Row],[Power_Consumed_kWh]]/Table1[[#This Row],[Production_t]]</f>
        <v>115.27214611872145</v>
      </c>
      <c r="S1796" t="str">
        <f>IF(Table1[[#This Row],[Quality_pct]]&lt;96,"Below Spec","Ok")</f>
        <v>Ok</v>
      </c>
      <c r="T1796" t="str">
        <f>IF(Table1[Steam_Consumed_t]&gt;$O$4383,"ABNORMAL","NORMAL")</f>
        <v>NORMAL</v>
      </c>
      <c r="U1796" t="str">
        <f>IF(Table1[Power_Consumed_kWh]&gt;$P$4383,"ABNORMAL","NORMAL")</f>
        <v>NORMAL</v>
      </c>
      <c r="V1796">
        <f>(Table1[[#This Row],[Target_Production_t]]/8)*Table1[[#This Row],[Downtime_hr]]</f>
        <v>1.7679499999999999</v>
      </c>
    </row>
    <row r="1797" spans="1:22" x14ac:dyDescent="0.25">
      <c r="A1797" s="1">
        <v>45807</v>
      </c>
      <c r="B1797" s="1" t="str">
        <f>TEXT(Table1[[#This Row],[Date]],"mm")</f>
        <v>05</v>
      </c>
      <c r="C1797" t="s">
        <v>23</v>
      </c>
      <c r="D1797" t="s">
        <v>20</v>
      </c>
      <c r="E1797">
        <v>41.78</v>
      </c>
      <c r="F1797">
        <v>7.64</v>
      </c>
      <c r="G1797">
        <v>0.36</v>
      </c>
      <c r="H1797">
        <v>35.119999999999997</v>
      </c>
      <c r="I1797">
        <v>35.119999999999997</v>
      </c>
      <c r="J1797">
        <v>0</v>
      </c>
      <c r="K1797">
        <v>100</v>
      </c>
      <c r="L1797">
        <v>95.5</v>
      </c>
      <c r="M1797">
        <v>93.67</v>
      </c>
      <c r="N1797">
        <v>89.45</v>
      </c>
      <c r="O1797">
        <v>2.63</v>
      </c>
      <c r="P1797">
        <v>1400.03</v>
      </c>
      <c r="Q1797" s="42">
        <f>Table1[[#This Row],[Steam_Consumed_t]]/Table1[[#This Row],[Production_t]]</f>
        <v>7.4886104783599097E-2</v>
      </c>
      <c r="R1797" s="37">
        <f>Table1[[#This Row],[Power_Consumed_kWh]]/Table1[[#This Row],[Production_t]]</f>
        <v>39.864179954441916</v>
      </c>
      <c r="S1797" t="str">
        <f>IF(Table1[[#This Row],[Quality_pct]]&lt;96,"Below Spec","Ok")</f>
        <v>Ok</v>
      </c>
      <c r="T1797" t="str">
        <f>IF(Table1[Steam_Consumed_t]&gt;$O$4383,"ABNORMAL","NORMAL")</f>
        <v>NORMAL</v>
      </c>
      <c r="U1797" t="str">
        <f>IF(Table1[Power_Consumed_kWh]&gt;$P$4383,"ABNORMAL","NORMAL")</f>
        <v>NORMAL</v>
      </c>
      <c r="V1797">
        <f>(Table1[[#This Row],[Target_Production_t]]/8)*Table1[[#This Row],[Downtime_hr]]</f>
        <v>1.8800999999999999</v>
      </c>
    </row>
    <row r="1798" spans="1:22" x14ac:dyDescent="0.25">
      <c r="A1798" s="1">
        <v>45807</v>
      </c>
      <c r="B1798" s="1" t="str">
        <f>TEXT(Table1[[#This Row],[Date]],"mm")</f>
        <v>05</v>
      </c>
      <c r="C1798" t="s">
        <v>22</v>
      </c>
      <c r="D1798" t="s">
        <v>18</v>
      </c>
      <c r="E1798">
        <v>35.799999999999997</v>
      </c>
      <c r="F1798">
        <v>7.69</v>
      </c>
      <c r="G1798">
        <v>0.31</v>
      </c>
      <c r="H1798">
        <v>33.51</v>
      </c>
      <c r="I1798">
        <v>32.130000000000003</v>
      </c>
      <c r="J1798">
        <v>1.37</v>
      </c>
      <c r="K1798">
        <v>95.91</v>
      </c>
      <c r="L1798">
        <v>96.12</v>
      </c>
      <c r="M1798">
        <v>93.52</v>
      </c>
      <c r="N1798">
        <v>86.22</v>
      </c>
      <c r="O1798">
        <v>37.4</v>
      </c>
      <c r="P1798">
        <v>3231.76</v>
      </c>
      <c r="Q1798" s="42">
        <f>Table1[[#This Row],[Steam_Consumed_t]]/Table1[[#This Row],[Production_t]]</f>
        <v>1.1160847508206506</v>
      </c>
      <c r="R1798" s="37">
        <f>Table1[[#This Row],[Power_Consumed_kWh]]/Table1[[#This Row],[Production_t]]</f>
        <v>96.44165920620712</v>
      </c>
      <c r="S1798" t="str">
        <f>IF(Table1[[#This Row],[Quality_pct]]&lt;96,"Below Spec","Ok")</f>
        <v>Below Spec</v>
      </c>
      <c r="T1798" t="str">
        <f>IF(Table1[Steam_Consumed_t]&gt;$O$4383,"ABNORMAL","NORMAL")</f>
        <v>NORMAL</v>
      </c>
      <c r="U1798" t="str">
        <f>IF(Table1[Power_Consumed_kWh]&gt;$P$4383,"ABNORMAL","NORMAL")</f>
        <v>NORMAL</v>
      </c>
      <c r="V1798">
        <f>(Table1[[#This Row],[Target_Production_t]]/8)*Table1[[#This Row],[Downtime_hr]]</f>
        <v>1.3872499999999999</v>
      </c>
    </row>
    <row r="1799" spans="1:22" x14ac:dyDescent="0.25">
      <c r="A1799" s="1">
        <v>45807</v>
      </c>
      <c r="B1799" s="1" t="str">
        <f>TEXT(Table1[[#This Row],[Date]],"mm")</f>
        <v>05</v>
      </c>
      <c r="C1799" t="s">
        <v>23</v>
      </c>
      <c r="D1799" t="s">
        <v>18</v>
      </c>
      <c r="E1799">
        <v>43.75</v>
      </c>
      <c r="F1799">
        <v>7.69</v>
      </c>
      <c r="G1799">
        <v>0.31</v>
      </c>
      <c r="H1799">
        <v>40.47</v>
      </c>
      <c r="I1799">
        <v>40.26</v>
      </c>
      <c r="J1799">
        <v>0.21</v>
      </c>
      <c r="K1799">
        <v>99.49</v>
      </c>
      <c r="L1799">
        <v>96.12</v>
      </c>
      <c r="M1799">
        <v>97.25</v>
      </c>
      <c r="N1799">
        <v>93.01</v>
      </c>
      <c r="O1799">
        <v>5.0599999999999996</v>
      </c>
      <c r="P1799">
        <v>1756.92</v>
      </c>
      <c r="Q1799" s="42">
        <f>Table1[[#This Row],[Steam_Consumed_t]]/Table1[[#This Row],[Production_t]]</f>
        <v>0.12503088707684704</v>
      </c>
      <c r="R1799" s="37">
        <f>Table1[[#This Row],[Power_Consumed_kWh]]/Table1[[#This Row],[Production_t]]</f>
        <v>43.412898443291333</v>
      </c>
      <c r="S1799" t="str">
        <f>IF(Table1[[#This Row],[Quality_pct]]&lt;96,"Below Spec","Ok")</f>
        <v>Ok</v>
      </c>
      <c r="T1799" t="str">
        <f>IF(Table1[Steam_Consumed_t]&gt;$O$4383,"ABNORMAL","NORMAL")</f>
        <v>NORMAL</v>
      </c>
      <c r="U1799" t="str">
        <f>IF(Table1[Power_Consumed_kWh]&gt;$P$4383,"ABNORMAL","NORMAL")</f>
        <v>NORMAL</v>
      </c>
      <c r="V1799">
        <f>(Table1[[#This Row],[Target_Production_t]]/8)*Table1[[#This Row],[Downtime_hr]]</f>
        <v>1.6953125</v>
      </c>
    </row>
    <row r="1800" spans="1:22" x14ac:dyDescent="0.25">
      <c r="A1800" s="1">
        <v>45807</v>
      </c>
      <c r="B1800" s="1" t="str">
        <f>TEXT(Table1[[#This Row],[Date]],"mm")</f>
        <v>05</v>
      </c>
      <c r="C1800" t="s">
        <v>17</v>
      </c>
      <c r="D1800" t="s">
        <v>19</v>
      </c>
      <c r="E1800">
        <v>41.14</v>
      </c>
      <c r="F1800">
        <v>7.79</v>
      </c>
      <c r="G1800">
        <v>0.21</v>
      </c>
      <c r="H1800">
        <v>39.44</v>
      </c>
      <c r="I1800">
        <v>38.82</v>
      </c>
      <c r="J1800">
        <v>0.63</v>
      </c>
      <c r="K1800">
        <v>98.41</v>
      </c>
      <c r="L1800">
        <v>97.38</v>
      </c>
      <c r="M1800">
        <v>94.28</v>
      </c>
      <c r="N1800">
        <v>90.35</v>
      </c>
      <c r="O1800">
        <v>33.590000000000003</v>
      </c>
      <c r="P1800">
        <v>3287.43</v>
      </c>
      <c r="Q1800" s="42">
        <f>Table1[[#This Row],[Steam_Consumed_t]]/Table1[[#This Row],[Production_t]]</f>
        <v>0.8516734279918865</v>
      </c>
      <c r="R1800" s="37">
        <f>Table1[[#This Row],[Power_Consumed_kWh]]/Table1[[#This Row],[Production_t]]</f>
        <v>83.352687626774852</v>
      </c>
      <c r="S1800" t="str">
        <f>IF(Table1[[#This Row],[Quality_pct]]&lt;96,"Below Spec","Ok")</f>
        <v>Ok</v>
      </c>
      <c r="T1800" t="str">
        <f>IF(Table1[Steam_Consumed_t]&gt;$O$4383,"ABNORMAL","NORMAL")</f>
        <v>NORMAL</v>
      </c>
      <c r="U1800" t="str">
        <f>IF(Table1[Power_Consumed_kWh]&gt;$P$4383,"ABNORMAL","NORMAL")</f>
        <v>NORMAL</v>
      </c>
      <c r="V1800">
        <f>(Table1[[#This Row],[Target_Production_t]]/8)*Table1[[#This Row],[Downtime_hr]]</f>
        <v>1.079925</v>
      </c>
    </row>
    <row r="1801" spans="1:22" x14ac:dyDescent="0.25">
      <c r="A1801" s="1">
        <v>45807</v>
      </c>
      <c r="B1801" s="1" t="str">
        <f>TEXT(Table1[[#This Row],[Date]],"mm")</f>
        <v>05</v>
      </c>
      <c r="C1801" t="s">
        <v>23</v>
      </c>
      <c r="D1801" t="s">
        <v>19</v>
      </c>
      <c r="E1801">
        <v>43.09</v>
      </c>
      <c r="F1801">
        <v>7.91</v>
      </c>
      <c r="G1801">
        <v>0.09</v>
      </c>
      <c r="H1801">
        <v>37</v>
      </c>
      <c r="I1801">
        <v>36.32</v>
      </c>
      <c r="J1801">
        <v>0.68</v>
      </c>
      <c r="K1801">
        <v>98.15</v>
      </c>
      <c r="L1801">
        <v>98.88</v>
      </c>
      <c r="M1801">
        <v>88.5</v>
      </c>
      <c r="N1801">
        <v>85.88</v>
      </c>
      <c r="O1801">
        <v>4.6399999999999997</v>
      </c>
      <c r="P1801">
        <v>1546.38</v>
      </c>
      <c r="Q1801" s="42">
        <f>Table1[[#This Row],[Steam_Consumed_t]]/Table1[[#This Row],[Production_t]]</f>
        <v>0.1254054054054054</v>
      </c>
      <c r="R1801" s="37">
        <f>Table1[[#This Row],[Power_Consumed_kWh]]/Table1[[#This Row],[Production_t]]</f>
        <v>41.794054054054058</v>
      </c>
      <c r="S1801" t="str">
        <f>IF(Table1[[#This Row],[Quality_pct]]&lt;96,"Below Spec","Ok")</f>
        <v>Ok</v>
      </c>
      <c r="T1801" t="str">
        <f>IF(Table1[Steam_Consumed_t]&gt;$O$4383,"ABNORMAL","NORMAL")</f>
        <v>NORMAL</v>
      </c>
      <c r="U1801" t="str">
        <f>IF(Table1[Power_Consumed_kWh]&gt;$P$4383,"ABNORMAL","NORMAL")</f>
        <v>NORMAL</v>
      </c>
      <c r="V1801">
        <f>(Table1[[#This Row],[Target_Production_t]]/8)*Table1[[#This Row],[Downtime_hr]]</f>
        <v>0.48476250000000004</v>
      </c>
    </row>
    <row r="1802" spans="1:22" x14ac:dyDescent="0.25">
      <c r="A1802" s="1">
        <v>45808</v>
      </c>
      <c r="B1802" s="1" t="str">
        <f>TEXT(Table1[[#This Row],[Date]],"mm")</f>
        <v>05</v>
      </c>
      <c r="C1802" t="s">
        <v>21</v>
      </c>
      <c r="D1802" t="s">
        <v>20</v>
      </c>
      <c r="E1802">
        <v>36.82</v>
      </c>
      <c r="F1802">
        <v>7.22</v>
      </c>
      <c r="G1802">
        <v>0.78</v>
      </c>
      <c r="H1802">
        <v>31.23</v>
      </c>
      <c r="I1802">
        <v>30.42</v>
      </c>
      <c r="J1802">
        <v>0.81</v>
      </c>
      <c r="K1802">
        <v>97.41</v>
      </c>
      <c r="L1802">
        <v>90.25</v>
      </c>
      <c r="M1802">
        <v>95.08</v>
      </c>
      <c r="N1802">
        <v>83.59</v>
      </c>
      <c r="O1802">
        <v>46.4</v>
      </c>
      <c r="P1802">
        <v>3702.65</v>
      </c>
      <c r="Q1802" s="42">
        <f>Table1[[#This Row],[Steam_Consumed_t]]/Table1[[#This Row],[Production_t]]</f>
        <v>1.4857508805635606</v>
      </c>
      <c r="R1802" s="37">
        <f>Table1[[#This Row],[Power_Consumed_kWh]]/Table1[[#This Row],[Production_t]]</f>
        <v>118.56067883445405</v>
      </c>
      <c r="S1802" t="str">
        <f>IF(Table1[[#This Row],[Quality_pct]]&lt;96,"Below Spec","Ok")</f>
        <v>Ok</v>
      </c>
      <c r="T1802" t="str">
        <f>IF(Table1[Steam_Consumed_t]&gt;$O$4383,"ABNORMAL","NORMAL")</f>
        <v>NORMAL</v>
      </c>
      <c r="U1802" t="str">
        <f>IF(Table1[Power_Consumed_kWh]&gt;$P$4383,"ABNORMAL","NORMAL")</f>
        <v>NORMAL</v>
      </c>
      <c r="V1802">
        <f>(Table1[[#This Row],[Target_Production_t]]/8)*Table1[[#This Row],[Downtime_hr]]</f>
        <v>3.58995</v>
      </c>
    </row>
    <row r="1803" spans="1:22" x14ac:dyDescent="0.25">
      <c r="A1803" s="1">
        <v>45808</v>
      </c>
      <c r="B1803" s="1" t="str">
        <f>TEXT(Table1[[#This Row],[Date]],"mm")</f>
        <v>05</v>
      </c>
      <c r="C1803" t="s">
        <v>23</v>
      </c>
      <c r="D1803" t="s">
        <v>19</v>
      </c>
      <c r="E1803">
        <v>43.98</v>
      </c>
      <c r="F1803">
        <v>7.29</v>
      </c>
      <c r="G1803">
        <v>0.71</v>
      </c>
      <c r="H1803">
        <v>39.299999999999997</v>
      </c>
      <c r="I1803">
        <v>39.020000000000003</v>
      </c>
      <c r="J1803">
        <v>0.28000000000000003</v>
      </c>
      <c r="K1803">
        <v>99.29</v>
      </c>
      <c r="L1803">
        <v>91.12</v>
      </c>
      <c r="M1803">
        <v>101.57</v>
      </c>
      <c r="N1803">
        <v>91.9</v>
      </c>
      <c r="O1803">
        <v>6.9</v>
      </c>
      <c r="P1803">
        <v>1626.18</v>
      </c>
      <c r="Q1803" s="42">
        <f>Table1[[#This Row],[Steam_Consumed_t]]/Table1[[#This Row],[Production_t]]</f>
        <v>0.17557251908396948</v>
      </c>
      <c r="R1803" s="37">
        <f>Table1[[#This Row],[Power_Consumed_kWh]]/Table1[[#This Row],[Production_t]]</f>
        <v>41.378625954198476</v>
      </c>
      <c r="S1803" t="str">
        <f>IF(Table1[[#This Row],[Quality_pct]]&lt;96,"Below Spec","Ok")</f>
        <v>Ok</v>
      </c>
      <c r="T1803" t="str">
        <f>IF(Table1[Steam_Consumed_t]&gt;$O$4383,"ABNORMAL","NORMAL")</f>
        <v>NORMAL</v>
      </c>
      <c r="U1803" t="str">
        <f>IF(Table1[Power_Consumed_kWh]&gt;$P$4383,"ABNORMAL","NORMAL")</f>
        <v>NORMAL</v>
      </c>
      <c r="V1803">
        <f>(Table1[[#This Row],[Target_Production_t]]/8)*Table1[[#This Row],[Downtime_hr]]</f>
        <v>3.9032249999999995</v>
      </c>
    </row>
    <row r="1804" spans="1:22" x14ac:dyDescent="0.25">
      <c r="A1804" s="1">
        <v>45808</v>
      </c>
      <c r="B1804" s="1" t="str">
        <f>TEXT(Table1[[#This Row],[Date]],"mm")</f>
        <v>05</v>
      </c>
      <c r="C1804" t="s">
        <v>23</v>
      </c>
      <c r="D1804" t="s">
        <v>20</v>
      </c>
      <c r="E1804">
        <v>42.64</v>
      </c>
      <c r="F1804">
        <v>7.3</v>
      </c>
      <c r="G1804">
        <v>0.7</v>
      </c>
      <c r="H1804">
        <v>38.06</v>
      </c>
      <c r="I1804">
        <v>38.06</v>
      </c>
      <c r="J1804">
        <v>0</v>
      </c>
      <c r="K1804">
        <v>100</v>
      </c>
      <c r="L1804">
        <v>91.25</v>
      </c>
      <c r="M1804">
        <v>91.21</v>
      </c>
      <c r="N1804">
        <v>83.23</v>
      </c>
      <c r="O1804">
        <v>5.28</v>
      </c>
      <c r="P1804">
        <v>1685.16</v>
      </c>
      <c r="Q1804" s="42">
        <f>Table1[[#This Row],[Steam_Consumed_t]]/Table1[[#This Row],[Production_t]]</f>
        <v>0.13872832369942195</v>
      </c>
      <c r="R1804" s="37">
        <f>Table1[[#This Row],[Power_Consumed_kWh]]/Table1[[#This Row],[Production_t]]</f>
        <v>44.276405675249606</v>
      </c>
      <c r="S1804" t="str">
        <f>IF(Table1[[#This Row],[Quality_pct]]&lt;96,"Below Spec","Ok")</f>
        <v>Ok</v>
      </c>
      <c r="T1804" t="str">
        <f>IF(Table1[Steam_Consumed_t]&gt;$O$4383,"ABNORMAL","NORMAL")</f>
        <v>NORMAL</v>
      </c>
      <c r="U1804" t="str">
        <f>IF(Table1[Power_Consumed_kWh]&gt;$P$4383,"ABNORMAL","NORMAL")</f>
        <v>NORMAL</v>
      </c>
      <c r="V1804">
        <f>(Table1[[#This Row],[Target_Production_t]]/8)*Table1[[#This Row],[Downtime_hr]]</f>
        <v>3.7309999999999999</v>
      </c>
    </row>
    <row r="1805" spans="1:22" x14ac:dyDescent="0.25">
      <c r="A1805" s="1">
        <v>45808</v>
      </c>
      <c r="B1805" s="1" t="str">
        <f>TEXT(Table1[[#This Row],[Date]],"mm")</f>
        <v>05</v>
      </c>
      <c r="C1805" t="s">
        <v>21</v>
      </c>
      <c r="D1805" t="s">
        <v>18</v>
      </c>
      <c r="E1805">
        <v>38.56</v>
      </c>
      <c r="F1805">
        <v>7.39</v>
      </c>
      <c r="G1805">
        <v>0.61</v>
      </c>
      <c r="H1805">
        <v>32.770000000000003</v>
      </c>
      <c r="I1805">
        <v>32.130000000000003</v>
      </c>
      <c r="J1805">
        <v>0.64</v>
      </c>
      <c r="K1805">
        <v>98.06</v>
      </c>
      <c r="L1805">
        <v>92.38</v>
      </c>
      <c r="M1805">
        <v>92.54</v>
      </c>
      <c r="N1805">
        <v>83.83</v>
      </c>
      <c r="O1805">
        <v>47.62</v>
      </c>
      <c r="P1805">
        <v>3780.36</v>
      </c>
      <c r="Q1805" s="42">
        <f>Table1[[#This Row],[Steam_Consumed_t]]/Table1[[#This Row],[Production_t]]</f>
        <v>1.4531583765639302</v>
      </c>
      <c r="R1805" s="37">
        <f>Table1[[#This Row],[Power_Consumed_kWh]]/Table1[[#This Row],[Production_t]]</f>
        <v>115.36039060115959</v>
      </c>
      <c r="S1805" t="str">
        <f>IF(Table1[[#This Row],[Quality_pct]]&lt;96,"Below Spec","Ok")</f>
        <v>Ok</v>
      </c>
      <c r="T1805" t="str">
        <f>IF(Table1[Steam_Consumed_t]&gt;$O$4383,"ABNORMAL","NORMAL")</f>
        <v>NORMAL</v>
      </c>
      <c r="U1805" t="str">
        <f>IF(Table1[Power_Consumed_kWh]&gt;$P$4383,"ABNORMAL","NORMAL")</f>
        <v>NORMAL</v>
      </c>
      <c r="V1805">
        <f>(Table1[[#This Row],[Target_Production_t]]/8)*Table1[[#This Row],[Downtime_hr]]</f>
        <v>2.9401999999999999</v>
      </c>
    </row>
    <row r="1806" spans="1:22" x14ac:dyDescent="0.25">
      <c r="A1806" s="1">
        <v>45808</v>
      </c>
      <c r="B1806" s="1" t="str">
        <f>TEXT(Table1[[#This Row],[Date]],"mm")</f>
        <v>05</v>
      </c>
      <c r="C1806" t="s">
        <v>23</v>
      </c>
      <c r="D1806" t="s">
        <v>18</v>
      </c>
      <c r="E1806">
        <v>44.65</v>
      </c>
      <c r="F1806">
        <v>7.43</v>
      </c>
      <c r="G1806">
        <v>0.56999999999999995</v>
      </c>
      <c r="H1806">
        <v>38.21</v>
      </c>
      <c r="I1806">
        <v>37.909999999999997</v>
      </c>
      <c r="J1806">
        <v>0.31</v>
      </c>
      <c r="K1806">
        <v>99.2</v>
      </c>
      <c r="L1806">
        <v>92.88</v>
      </c>
      <c r="M1806">
        <v>87.75</v>
      </c>
      <c r="N1806">
        <v>80.84</v>
      </c>
      <c r="O1806">
        <v>4.6500000000000004</v>
      </c>
      <c r="P1806">
        <v>1595.94</v>
      </c>
      <c r="Q1806" s="42">
        <f>Table1[[#This Row],[Steam_Consumed_t]]/Table1[[#This Row],[Production_t]]</f>
        <v>0.12169589112797698</v>
      </c>
      <c r="R1806" s="37">
        <f>Table1[[#This Row],[Power_Consumed_kWh]]/Table1[[#This Row],[Production_t]]</f>
        <v>41.767600104684639</v>
      </c>
      <c r="S1806" t="str">
        <f>IF(Table1[[#This Row],[Quality_pct]]&lt;96,"Below Spec","Ok")</f>
        <v>Ok</v>
      </c>
      <c r="T1806" t="str">
        <f>IF(Table1[Steam_Consumed_t]&gt;$O$4383,"ABNORMAL","NORMAL")</f>
        <v>NORMAL</v>
      </c>
      <c r="U1806" t="str">
        <f>IF(Table1[Power_Consumed_kWh]&gt;$P$4383,"ABNORMAL","NORMAL")</f>
        <v>NORMAL</v>
      </c>
      <c r="V1806">
        <f>(Table1[[#This Row],[Target_Production_t]]/8)*Table1[[#This Row],[Downtime_hr]]</f>
        <v>3.1813124999999998</v>
      </c>
    </row>
    <row r="1807" spans="1:22" x14ac:dyDescent="0.25">
      <c r="A1807" s="1">
        <v>45808</v>
      </c>
      <c r="B1807" s="1" t="str">
        <f>TEXT(Table1[[#This Row],[Date]],"mm")</f>
        <v>05</v>
      </c>
      <c r="C1807" t="s">
        <v>22</v>
      </c>
      <c r="D1807" t="s">
        <v>19</v>
      </c>
      <c r="E1807">
        <v>35.979999999999997</v>
      </c>
      <c r="F1807">
        <v>7.47</v>
      </c>
      <c r="G1807">
        <v>0.53</v>
      </c>
      <c r="H1807">
        <v>31.76</v>
      </c>
      <c r="I1807">
        <v>30.68</v>
      </c>
      <c r="J1807">
        <v>1.08</v>
      </c>
      <c r="K1807">
        <v>96.59</v>
      </c>
      <c r="L1807">
        <v>93.38</v>
      </c>
      <c r="M1807">
        <v>92.25</v>
      </c>
      <c r="N1807">
        <v>83.2</v>
      </c>
      <c r="O1807">
        <v>34.36</v>
      </c>
      <c r="P1807">
        <v>3128.16</v>
      </c>
      <c r="Q1807" s="42">
        <f>Table1[[#This Row],[Steam_Consumed_t]]/Table1[[#This Row],[Production_t]]</f>
        <v>1.0818639798488665</v>
      </c>
      <c r="R1807" s="37">
        <f>Table1[[#This Row],[Power_Consumed_kWh]]/Table1[[#This Row],[Production_t]]</f>
        <v>98.493702770780843</v>
      </c>
      <c r="S1807" t="str">
        <f>IF(Table1[[#This Row],[Quality_pct]]&lt;96,"Below Spec","Ok")</f>
        <v>Ok</v>
      </c>
      <c r="T1807" t="str">
        <f>IF(Table1[Steam_Consumed_t]&gt;$O$4383,"ABNORMAL","NORMAL")</f>
        <v>NORMAL</v>
      </c>
      <c r="U1807" t="str">
        <f>IF(Table1[Power_Consumed_kWh]&gt;$P$4383,"ABNORMAL","NORMAL")</f>
        <v>NORMAL</v>
      </c>
      <c r="V1807">
        <f>(Table1[[#This Row],[Target_Production_t]]/8)*Table1[[#This Row],[Downtime_hr]]</f>
        <v>2.3836749999999998</v>
      </c>
    </row>
    <row r="1808" spans="1:22" x14ac:dyDescent="0.25">
      <c r="A1808" s="1">
        <v>45808</v>
      </c>
      <c r="B1808" s="1" t="str">
        <f>TEXT(Table1[[#This Row],[Date]],"mm")</f>
        <v>05</v>
      </c>
      <c r="C1808" t="s">
        <v>22</v>
      </c>
      <c r="D1808" t="s">
        <v>18</v>
      </c>
      <c r="E1808">
        <v>36.53</v>
      </c>
      <c r="F1808">
        <v>7.55</v>
      </c>
      <c r="G1808">
        <v>0.45</v>
      </c>
      <c r="H1808">
        <v>34.64</v>
      </c>
      <c r="I1808">
        <v>33.520000000000003</v>
      </c>
      <c r="J1808">
        <v>1.1200000000000001</v>
      </c>
      <c r="K1808">
        <v>96.78</v>
      </c>
      <c r="L1808">
        <v>94.38</v>
      </c>
      <c r="M1808">
        <v>97.77</v>
      </c>
      <c r="N1808">
        <v>89.3</v>
      </c>
      <c r="O1808">
        <v>35.89</v>
      </c>
      <c r="P1808">
        <v>3403.99</v>
      </c>
      <c r="Q1808" s="42">
        <f>Table1[[#This Row],[Steam_Consumed_t]]/Table1[[#This Row],[Production_t]]</f>
        <v>1.0360854503464203</v>
      </c>
      <c r="R1808" s="37">
        <f>Table1[[#This Row],[Power_Consumed_kWh]]/Table1[[#This Row],[Production_t]]</f>
        <v>98.267609699769039</v>
      </c>
      <c r="S1808" t="str">
        <f>IF(Table1[[#This Row],[Quality_pct]]&lt;96,"Below Spec","Ok")</f>
        <v>Ok</v>
      </c>
      <c r="T1808" t="str">
        <f>IF(Table1[Steam_Consumed_t]&gt;$O$4383,"ABNORMAL","NORMAL")</f>
        <v>NORMAL</v>
      </c>
      <c r="U1808" t="str">
        <f>IF(Table1[Power_Consumed_kWh]&gt;$P$4383,"ABNORMAL","NORMAL")</f>
        <v>NORMAL</v>
      </c>
      <c r="V1808">
        <f>(Table1[[#This Row],[Target_Production_t]]/8)*Table1[[#This Row],[Downtime_hr]]</f>
        <v>2.0548125000000002</v>
      </c>
    </row>
    <row r="1809" spans="1:22" x14ac:dyDescent="0.25">
      <c r="A1809" s="1">
        <v>45808</v>
      </c>
      <c r="B1809" s="1" t="str">
        <f>TEXT(Table1[[#This Row],[Date]],"mm")</f>
        <v>05</v>
      </c>
      <c r="C1809" t="s">
        <v>21</v>
      </c>
      <c r="D1809" t="s">
        <v>19</v>
      </c>
      <c r="E1809">
        <v>37.979999999999997</v>
      </c>
      <c r="F1809">
        <v>7.57</v>
      </c>
      <c r="G1809">
        <v>0.43</v>
      </c>
      <c r="H1809">
        <v>36.119999999999997</v>
      </c>
      <c r="I1809">
        <v>35.619999999999997</v>
      </c>
      <c r="J1809">
        <v>0.5</v>
      </c>
      <c r="K1809">
        <v>98.62</v>
      </c>
      <c r="L1809">
        <v>94.62</v>
      </c>
      <c r="M1809">
        <v>97.03</v>
      </c>
      <c r="N1809">
        <v>90.54</v>
      </c>
      <c r="O1809">
        <v>51.42</v>
      </c>
      <c r="P1809">
        <v>4238.75</v>
      </c>
      <c r="Q1809" s="42">
        <f>Table1[[#This Row],[Steam_Consumed_t]]/Table1[[#This Row],[Production_t]]</f>
        <v>1.4235880398671097</v>
      </c>
      <c r="R1809" s="37">
        <f>Table1[[#This Row],[Power_Consumed_kWh]]/Table1[[#This Row],[Production_t]]</f>
        <v>117.35188261351053</v>
      </c>
      <c r="S1809" t="str">
        <f>IF(Table1[[#This Row],[Quality_pct]]&lt;96,"Below Spec","Ok")</f>
        <v>Ok</v>
      </c>
      <c r="T1809" t="str">
        <f>IF(Table1[Steam_Consumed_t]&gt;$O$4383,"ABNORMAL","NORMAL")</f>
        <v>NORMAL</v>
      </c>
      <c r="U1809" t="str">
        <f>IF(Table1[Power_Consumed_kWh]&gt;$P$4383,"ABNORMAL","NORMAL")</f>
        <v>ABNORMAL</v>
      </c>
      <c r="V1809">
        <f>(Table1[[#This Row],[Target_Production_t]]/8)*Table1[[#This Row],[Downtime_hr]]</f>
        <v>2.0414249999999998</v>
      </c>
    </row>
    <row r="1810" spans="1:22" x14ac:dyDescent="0.25">
      <c r="A1810" s="1">
        <v>45808</v>
      </c>
      <c r="B1810" s="1" t="str">
        <f>TEXT(Table1[[#This Row],[Date]],"mm")</f>
        <v>05</v>
      </c>
      <c r="C1810" t="s">
        <v>22</v>
      </c>
      <c r="D1810" t="s">
        <v>20</v>
      </c>
      <c r="E1810">
        <v>34.89</v>
      </c>
      <c r="F1810">
        <v>7.65</v>
      </c>
      <c r="G1810">
        <v>0.35</v>
      </c>
      <c r="H1810">
        <v>32.39</v>
      </c>
      <c r="I1810">
        <v>31.63</v>
      </c>
      <c r="J1810">
        <v>0.76</v>
      </c>
      <c r="K1810">
        <v>97.66</v>
      </c>
      <c r="L1810">
        <v>95.62</v>
      </c>
      <c r="M1810">
        <v>98.89</v>
      </c>
      <c r="N1810">
        <v>92.35</v>
      </c>
      <c r="O1810">
        <v>36.44</v>
      </c>
      <c r="P1810">
        <v>3170.43</v>
      </c>
      <c r="Q1810" s="42">
        <f>Table1[[#This Row],[Steam_Consumed_t]]/Table1[[#This Row],[Production_t]]</f>
        <v>1.1250385921580734</v>
      </c>
      <c r="R1810" s="37">
        <f>Table1[[#This Row],[Power_Consumed_kWh]]/Table1[[#This Row],[Production_t]]</f>
        <v>97.882988576721203</v>
      </c>
      <c r="S1810" t="str">
        <f>IF(Table1[[#This Row],[Quality_pct]]&lt;96,"Below Spec","Ok")</f>
        <v>Ok</v>
      </c>
      <c r="T1810" t="str">
        <f>IF(Table1[Steam_Consumed_t]&gt;$O$4383,"ABNORMAL","NORMAL")</f>
        <v>NORMAL</v>
      </c>
      <c r="U1810" t="str">
        <f>IF(Table1[Power_Consumed_kWh]&gt;$P$4383,"ABNORMAL","NORMAL")</f>
        <v>NORMAL</v>
      </c>
      <c r="V1810">
        <f>(Table1[[#This Row],[Target_Production_t]]/8)*Table1[[#This Row],[Downtime_hr]]</f>
        <v>1.5264374999999999</v>
      </c>
    </row>
    <row r="1811" spans="1:22" x14ac:dyDescent="0.25">
      <c r="A1811" s="1">
        <v>45808</v>
      </c>
      <c r="B1811" s="1" t="str">
        <f>TEXT(Table1[[#This Row],[Date]],"mm")</f>
        <v>05</v>
      </c>
      <c r="C1811" t="s">
        <v>17</v>
      </c>
      <c r="D1811" t="s">
        <v>20</v>
      </c>
      <c r="E1811">
        <v>40.700000000000003</v>
      </c>
      <c r="F1811">
        <v>7.71</v>
      </c>
      <c r="G1811">
        <v>0.28999999999999998</v>
      </c>
      <c r="H1811">
        <v>34.89</v>
      </c>
      <c r="I1811">
        <v>34.32</v>
      </c>
      <c r="J1811">
        <v>0.56999999999999995</v>
      </c>
      <c r="K1811">
        <v>98.37</v>
      </c>
      <c r="L1811">
        <v>96.38</v>
      </c>
      <c r="M1811">
        <v>94.11</v>
      </c>
      <c r="N1811">
        <v>89.22</v>
      </c>
      <c r="O1811">
        <v>28.46</v>
      </c>
      <c r="P1811">
        <v>2841.27</v>
      </c>
      <c r="Q1811" s="42">
        <f>Table1[[#This Row],[Steam_Consumed_t]]/Table1[[#This Row],[Production_t]]</f>
        <v>0.81570650616222418</v>
      </c>
      <c r="R1811" s="37">
        <f>Table1[[#This Row],[Power_Consumed_kWh]]/Table1[[#This Row],[Production_t]]</f>
        <v>81.435081685296652</v>
      </c>
      <c r="S1811" t="str">
        <f>IF(Table1[[#This Row],[Quality_pct]]&lt;96,"Below Spec","Ok")</f>
        <v>Ok</v>
      </c>
      <c r="T1811" t="str">
        <f>IF(Table1[Steam_Consumed_t]&gt;$O$4383,"ABNORMAL","NORMAL")</f>
        <v>NORMAL</v>
      </c>
      <c r="U1811" t="str">
        <f>IF(Table1[Power_Consumed_kWh]&gt;$P$4383,"ABNORMAL","NORMAL")</f>
        <v>NORMAL</v>
      </c>
      <c r="V1811">
        <f>(Table1[[#This Row],[Target_Production_t]]/8)*Table1[[#This Row],[Downtime_hr]]</f>
        <v>1.4753750000000001</v>
      </c>
    </row>
    <row r="1812" spans="1:22" x14ac:dyDescent="0.25">
      <c r="A1812" s="1">
        <v>45808</v>
      </c>
      <c r="B1812" s="1" t="str">
        <f>TEXT(Table1[[#This Row],[Date]],"mm")</f>
        <v>05</v>
      </c>
      <c r="C1812" t="s">
        <v>17</v>
      </c>
      <c r="D1812" t="s">
        <v>19</v>
      </c>
      <c r="E1812">
        <v>41.98</v>
      </c>
      <c r="F1812">
        <v>7.73</v>
      </c>
      <c r="G1812">
        <v>0.27</v>
      </c>
      <c r="H1812">
        <v>37.369999999999997</v>
      </c>
      <c r="I1812">
        <v>36.57</v>
      </c>
      <c r="J1812">
        <v>0.8</v>
      </c>
      <c r="K1812">
        <v>97.86</v>
      </c>
      <c r="L1812">
        <v>96.62</v>
      </c>
      <c r="M1812">
        <v>98.82</v>
      </c>
      <c r="N1812">
        <v>93.45</v>
      </c>
      <c r="O1812">
        <v>31.3</v>
      </c>
      <c r="P1812">
        <v>3089.53</v>
      </c>
      <c r="Q1812" s="42">
        <f>Table1[[#This Row],[Steam_Consumed_t]]/Table1[[#This Row],[Production_t]]</f>
        <v>0.83757024351083764</v>
      </c>
      <c r="R1812" s="37">
        <f>Table1[[#This Row],[Power_Consumed_kWh]]/Table1[[#This Row],[Production_t]]</f>
        <v>82.674070109713682</v>
      </c>
      <c r="S1812" t="str">
        <f>IF(Table1[[#This Row],[Quality_pct]]&lt;96,"Below Spec","Ok")</f>
        <v>Ok</v>
      </c>
      <c r="T1812" t="str">
        <f>IF(Table1[Steam_Consumed_t]&gt;$O$4383,"ABNORMAL","NORMAL")</f>
        <v>NORMAL</v>
      </c>
      <c r="U1812" t="str">
        <f>IF(Table1[Power_Consumed_kWh]&gt;$P$4383,"ABNORMAL","NORMAL")</f>
        <v>NORMAL</v>
      </c>
      <c r="V1812">
        <f>(Table1[[#This Row],[Target_Production_t]]/8)*Table1[[#This Row],[Downtime_hr]]</f>
        <v>1.416825</v>
      </c>
    </row>
    <row r="1813" spans="1:22" x14ac:dyDescent="0.25">
      <c r="A1813" s="1">
        <v>45808</v>
      </c>
      <c r="B1813" s="1" t="str">
        <f>TEXT(Table1[[#This Row],[Date]],"mm")</f>
        <v>05</v>
      </c>
      <c r="C1813" t="s">
        <v>17</v>
      </c>
      <c r="D1813" t="s">
        <v>18</v>
      </c>
      <c r="E1813">
        <v>42.62</v>
      </c>
      <c r="F1813">
        <v>7.78</v>
      </c>
      <c r="G1813">
        <v>0.22</v>
      </c>
      <c r="H1813">
        <v>39.31</v>
      </c>
      <c r="I1813">
        <v>38.32</v>
      </c>
      <c r="J1813">
        <v>0.99</v>
      </c>
      <c r="K1813">
        <v>97.48</v>
      </c>
      <c r="L1813">
        <v>97.25</v>
      </c>
      <c r="M1813">
        <v>94.67</v>
      </c>
      <c r="N1813">
        <v>89.74</v>
      </c>
      <c r="O1813">
        <v>33.51</v>
      </c>
      <c r="P1813">
        <v>3244.44</v>
      </c>
      <c r="Q1813" s="42">
        <f>Table1[[#This Row],[Steam_Consumed_t]]/Table1[[#This Row],[Production_t]]</f>
        <v>0.85245484609514111</v>
      </c>
      <c r="R1813" s="37">
        <f>Table1[[#This Row],[Power_Consumed_kWh]]/Table1[[#This Row],[Production_t]]</f>
        <v>82.534723988806917</v>
      </c>
      <c r="S1813" t="str">
        <f>IF(Table1[[#This Row],[Quality_pct]]&lt;96,"Below Spec","Ok")</f>
        <v>Ok</v>
      </c>
      <c r="T1813" t="str">
        <f>IF(Table1[Steam_Consumed_t]&gt;$O$4383,"ABNORMAL","NORMAL")</f>
        <v>NORMAL</v>
      </c>
      <c r="U1813" t="str">
        <f>IF(Table1[Power_Consumed_kWh]&gt;$P$4383,"ABNORMAL","NORMAL")</f>
        <v>NORMAL</v>
      </c>
      <c r="V1813">
        <f>(Table1[[#This Row],[Target_Production_t]]/8)*Table1[[#This Row],[Downtime_hr]]</f>
        <v>1.17205</v>
      </c>
    </row>
    <row r="1814" spans="1:22" x14ac:dyDescent="0.25">
      <c r="A1814" s="1">
        <v>45809</v>
      </c>
      <c r="B1814" s="1" t="str">
        <f>TEXT(Table1[[#This Row],[Date]],"mm")</f>
        <v>06</v>
      </c>
      <c r="C1814" t="s">
        <v>17</v>
      </c>
      <c r="D1814" t="s">
        <v>18</v>
      </c>
      <c r="E1814">
        <v>41.57</v>
      </c>
      <c r="F1814">
        <v>5.7</v>
      </c>
      <c r="G1814">
        <v>2.2999999999999998</v>
      </c>
      <c r="H1814">
        <v>28.27</v>
      </c>
      <c r="I1814">
        <v>27.73</v>
      </c>
      <c r="J1814">
        <v>0.53</v>
      </c>
      <c r="K1814">
        <v>98.11</v>
      </c>
      <c r="L1814">
        <v>71.25</v>
      </c>
      <c r="M1814">
        <v>95.84</v>
      </c>
      <c r="N1814">
        <v>66.989999999999995</v>
      </c>
      <c r="O1814">
        <v>22.8</v>
      </c>
      <c r="P1814">
        <v>2355.3200000000002</v>
      </c>
      <c r="Q1814" s="42">
        <f>Table1[[#This Row],[Steam_Consumed_t]]/Table1[[#This Row],[Production_t]]</f>
        <v>0.80650866643084551</v>
      </c>
      <c r="R1814" s="37">
        <f>Table1[[#This Row],[Power_Consumed_kWh]]/Table1[[#This Row],[Production_t]]</f>
        <v>83.315175097276267</v>
      </c>
      <c r="S1814" t="str">
        <f>IF(Table1[[#This Row],[Quality_pct]]&lt;96,"Below Spec","Ok")</f>
        <v>Ok</v>
      </c>
      <c r="T1814" t="str">
        <f>IF(Table1[Steam_Consumed_t]&gt;$O$4383,"ABNORMAL","NORMAL")</f>
        <v>NORMAL</v>
      </c>
      <c r="U1814" t="str">
        <f>IF(Table1[Power_Consumed_kWh]&gt;$P$4383,"ABNORMAL","NORMAL")</f>
        <v>NORMAL</v>
      </c>
      <c r="V1814">
        <f>(Table1[[#This Row],[Target_Production_t]]/8)*Table1[[#This Row],[Downtime_hr]]</f>
        <v>11.951374999999999</v>
      </c>
    </row>
    <row r="1815" spans="1:22" x14ac:dyDescent="0.25">
      <c r="A1815" s="1">
        <v>45809</v>
      </c>
      <c r="B1815" s="1" t="str">
        <f>TEXT(Table1[[#This Row],[Date]],"mm")</f>
        <v>06</v>
      </c>
      <c r="C1815" t="s">
        <v>21</v>
      </c>
      <c r="D1815" t="s">
        <v>20</v>
      </c>
      <c r="E1815">
        <v>35.92</v>
      </c>
      <c r="F1815">
        <v>7.18</v>
      </c>
      <c r="G1815">
        <v>0.82</v>
      </c>
      <c r="H1815">
        <v>31.24</v>
      </c>
      <c r="I1815">
        <v>30.51</v>
      </c>
      <c r="J1815">
        <v>0.73</v>
      </c>
      <c r="K1815">
        <v>97.67</v>
      </c>
      <c r="L1815">
        <v>89.75</v>
      </c>
      <c r="M1815">
        <v>97.57</v>
      </c>
      <c r="N1815">
        <v>85.53</v>
      </c>
      <c r="O1815">
        <v>43.2</v>
      </c>
      <c r="P1815">
        <v>3793.24</v>
      </c>
      <c r="Q1815" s="42">
        <f>Table1[[#This Row],[Steam_Consumed_t]]/Table1[[#This Row],[Production_t]]</f>
        <v>1.3828425096030732</v>
      </c>
      <c r="R1815" s="37">
        <f>Table1[[#This Row],[Power_Consumed_kWh]]/Table1[[#This Row],[Production_t]]</f>
        <v>121.4225352112676</v>
      </c>
      <c r="S1815" t="str">
        <f>IF(Table1[[#This Row],[Quality_pct]]&lt;96,"Below Spec","Ok")</f>
        <v>Ok</v>
      </c>
      <c r="T1815" t="str">
        <f>IF(Table1[Steam_Consumed_t]&gt;$O$4383,"ABNORMAL","NORMAL")</f>
        <v>NORMAL</v>
      </c>
      <c r="U1815" t="str">
        <f>IF(Table1[Power_Consumed_kWh]&gt;$P$4383,"ABNORMAL","NORMAL")</f>
        <v>NORMAL</v>
      </c>
      <c r="V1815">
        <f>(Table1[[#This Row],[Target_Production_t]]/8)*Table1[[#This Row],[Downtime_hr]]</f>
        <v>3.6818</v>
      </c>
    </row>
    <row r="1816" spans="1:22" x14ac:dyDescent="0.25">
      <c r="A1816" s="1">
        <v>45809</v>
      </c>
      <c r="B1816" s="1" t="str">
        <f>TEXT(Table1[[#This Row],[Date]],"mm")</f>
        <v>06</v>
      </c>
      <c r="C1816" t="s">
        <v>23</v>
      </c>
      <c r="D1816" t="s">
        <v>20</v>
      </c>
      <c r="E1816">
        <v>41.59</v>
      </c>
      <c r="F1816">
        <v>7.24</v>
      </c>
      <c r="G1816">
        <v>0.76</v>
      </c>
      <c r="H1816">
        <v>35.979999999999997</v>
      </c>
      <c r="I1816">
        <v>35.71</v>
      </c>
      <c r="J1816">
        <v>0.28000000000000003</v>
      </c>
      <c r="K1816">
        <v>99.23</v>
      </c>
      <c r="L1816">
        <v>90.5</v>
      </c>
      <c r="M1816">
        <v>98.33</v>
      </c>
      <c r="N1816">
        <v>88.31</v>
      </c>
      <c r="O1816">
        <v>4.9000000000000004</v>
      </c>
      <c r="P1816">
        <v>1561.5</v>
      </c>
      <c r="Q1816" s="42">
        <f>Table1[[#This Row],[Steam_Consumed_t]]/Table1[[#This Row],[Production_t]]</f>
        <v>0.13618677042801558</v>
      </c>
      <c r="R1816" s="37">
        <f>Table1[[#This Row],[Power_Consumed_kWh]]/Table1[[#This Row],[Production_t]]</f>
        <v>43.399110617009455</v>
      </c>
      <c r="S1816" t="str">
        <f>IF(Table1[[#This Row],[Quality_pct]]&lt;96,"Below Spec","Ok")</f>
        <v>Ok</v>
      </c>
      <c r="T1816" t="str">
        <f>IF(Table1[Steam_Consumed_t]&gt;$O$4383,"ABNORMAL","NORMAL")</f>
        <v>NORMAL</v>
      </c>
      <c r="U1816" t="str">
        <f>IF(Table1[Power_Consumed_kWh]&gt;$P$4383,"ABNORMAL","NORMAL")</f>
        <v>NORMAL</v>
      </c>
      <c r="V1816">
        <f>(Table1[[#This Row],[Target_Production_t]]/8)*Table1[[#This Row],[Downtime_hr]]</f>
        <v>3.9510500000000004</v>
      </c>
    </row>
    <row r="1817" spans="1:22" x14ac:dyDescent="0.25">
      <c r="A1817" s="1">
        <v>45809</v>
      </c>
      <c r="B1817" s="1" t="str">
        <f>TEXT(Table1[[#This Row],[Date]],"mm")</f>
        <v>06</v>
      </c>
      <c r="C1817" t="s">
        <v>21</v>
      </c>
      <c r="D1817" t="s">
        <v>18</v>
      </c>
      <c r="E1817">
        <v>37.61</v>
      </c>
      <c r="F1817">
        <v>7.3</v>
      </c>
      <c r="G1817">
        <v>0.7</v>
      </c>
      <c r="H1817">
        <v>34.15</v>
      </c>
      <c r="I1817">
        <v>32.700000000000003</v>
      </c>
      <c r="J1817">
        <v>1.45</v>
      </c>
      <c r="K1817">
        <v>95.76</v>
      </c>
      <c r="L1817">
        <v>91.25</v>
      </c>
      <c r="M1817">
        <v>96.12</v>
      </c>
      <c r="N1817">
        <v>83.99</v>
      </c>
      <c r="O1817">
        <v>49.16</v>
      </c>
      <c r="P1817">
        <v>3969.3</v>
      </c>
      <c r="Q1817" s="42">
        <f>Table1[[#This Row],[Steam_Consumed_t]]/Table1[[#This Row],[Production_t]]</f>
        <v>1.4395314787701317</v>
      </c>
      <c r="R1817" s="37">
        <f>Table1[[#This Row],[Power_Consumed_kWh]]/Table1[[#This Row],[Production_t]]</f>
        <v>116.23133235724745</v>
      </c>
      <c r="S1817" t="str">
        <f>IF(Table1[[#This Row],[Quality_pct]]&lt;96,"Below Spec","Ok")</f>
        <v>Below Spec</v>
      </c>
      <c r="T1817" t="str">
        <f>IF(Table1[Steam_Consumed_t]&gt;$O$4383,"ABNORMAL","NORMAL")</f>
        <v>NORMAL</v>
      </c>
      <c r="U1817" t="str">
        <f>IF(Table1[Power_Consumed_kWh]&gt;$P$4383,"ABNORMAL","NORMAL")</f>
        <v>NORMAL</v>
      </c>
      <c r="V1817">
        <f>(Table1[[#This Row],[Target_Production_t]]/8)*Table1[[#This Row],[Downtime_hr]]</f>
        <v>3.2908749999999998</v>
      </c>
    </row>
    <row r="1818" spans="1:22" x14ac:dyDescent="0.25">
      <c r="A1818" s="1">
        <v>45809</v>
      </c>
      <c r="B1818" s="1" t="str">
        <f>TEXT(Table1[[#This Row],[Date]],"mm")</f>
        <v>06</v>
      </c>
      <c r="C1818" t="s">
        <v>21</v>
      </c>
      <c r="D1818" t="s">
        <v>19</v>
      </c>
      <c r="E1818">
        <v>37.049999999999997</v>
      </c>
      <c r="F1818">
        <v>7.7</v>
      </c>
      <c r="G1818">
        <v>0.3</v>
      </c>
      <c r="H1818">
        <v>28.48</v>
      </c>
      <c r="I1818">
        <v>28.09</v>
      </c>
      <c r="J1818">
        <v>0.4</v>
      </c>
      <c r="K1818">
        <v>98.61</v>
      </c>
      <c r="L1818">
        <v>96.25</v>
      </c>
      <c r="M1818">
        <v>93.03</v>
      </c>
      <c r="N1818">
        <v>88.29</v>
      </c>
      <c r="O1818">
        <v>42.78</v>
      </c>
      <c r="P1818">
        <v>3324.05</v>
      </c>
      <c r="Q1818" s="42">
        <f>Table1[[#This Row],[Steam_Consumed_t]]/Table1[[#This Row],[Production_t]]</f>
        <v>1.5021067415730338</v>
      </c>
      <c r="R1818" s="37">
        <f>Table1[[#This Row],[Power_Consumed_kWh]]/Table1[[#This Row],[Production_t]]</f>
        <v>116.71523876404495</v>
      </c>
      <c r="S1818" t="str">
        <f>IF(Table1[[#This Row],[Quality_pct]]&lt;96,"Below Spec","Ok")</f>
        <v>Ok</v>
      </c>
      <c r="T1818" t="str">
        <f>IF(Table1[Steam_Consumed_t]&gt;$O$4383,"ABNORMAL","NORMAL")</f>
        <v>NORMAL</v>
      </c>
      <c r="U1818" t="str">
        <f>IF(Table1[Power_Consumed_kWh]&gt;$P$4383,"ABNORMAL","NORMAL")</f>
        <v>NORMAL</v>
      </c>
      <c r="V1818">
        <f>(Table1[[#This Row],[Target_Production_t]]/8)*Table1[[#This Row],[Downtime_hr]]</f>
        <v>1.3893749999999998</v>
      </c>
    </row>
    <row r="1819" spans="1:22" x14ac:dyDescent="0.25">
      <c r="A1819" s="1">
        <v>45809</v>
      </c>
      <c r="B1819" s="1" t="str">
        <f>TEXT(Table1[[#This Row],[Date]],"mm")</f>
        <v>06</v>
      </c>
      <c r="C1819" t="s">
        <v>22</v>
      </c>
      <c r="D1819" t="s">
        <v>19</v>
      </c>
      <c r="E1819">
        <v>35.1</v>
      </c>
      <c r="F1819">
        <v>7.7</v>
      </c>
      <c r="G1819">
        <v>0.3</v>
      </c>
      <c r="H1819">
        <v>34.99</v>
      </c>
      <c r="I1819">
        <v>33.869999999999997</v>
      </c>
      <c r="J1819">
        <v>1.1100000000000001</v>
      </c>
      <c r="K1819">
        <v>96.82</v>
      </c>
      <c r="L1819">
        <v>96.25</v>
      </c>
      <c r="M1819">
        <v>93.49</v>
      </c>
      <c r="N1819">
        <v>87.12</v>
      </c>
      <c r="O1819">
        <v>39.72</v>
      </c>
      <c r="P1819">
        <v>3322.68</v>
      </c>
      <c r="Q1819" s="42">
        <f>Table1[[#This Row],[Steam_Consumed_t]]/Table1[[#This Row],[Production_t]]</f>
        <v>1.1351814804229778</v>
      </c>
      <c r="R1819" s="37">
        <f>Table1[[#This Row],[Power_Consumed_kWh]]/Table1[[#This Row],[Production_t]]</f>
        <v>94.960845955987409</v>
      </c>
      <c r="S1819" t="str">
        <f>IF(Table1[[#This Row],[Quality_pct]]&lt;96,"Below Spec","Ok")</f>
        <v>Ok</v>
      </c>
      <c r="T1819" t="str">
        <f>IF(Table1[Steam_Consumed_t]&gt;$O$4383,"ABNORMAL","NORMAL")</f>
        <v>NORMAL</v>
      </c>
      <c r="U1819" t="str">
        <f>IF(Table1[Power_Consumed_kWh]&gt;$P$4383,"ABNORMAL","NORMAL")</f>
        <v>NORMAL</v>
      </c>
      <c r="V1819">
        <f>(Table1[[#This Row],[Target_Production_t]]/8)*Table1[[#This Row],[Downtime_hr]]</f>
        <v>1.3162499999999999</v>
      </c>
    </row>
    <row r="1820" spans="1:22" x14ac:dyDescent="0.25">
      <c r="A1820" s="1">
        <v>45809</v>
      </c>
      <c r="B1820" s="1" t="str">
        <f>TEXT(Table1[[#This Row],[Date]],"mm")</f>
        <v>06</v>
      </c>
      <c r="C1820" t="s">
        <v>22</v>
      </c>
      <c r="D1820" t="s">
        <v>20</v>
      </c>
      <c r="E1820">
        <v>34.03</v>
      </c>
      <c r="F1820">
        <v>7.72</v>
      </c>
      <c r="G1820">
        <v>0.28000000000000003</v>
      </c>
      <c r="H1820">
        <v>30.65</v>
      </c>
      <c r="I1820">
        <v>29.61</v>
      </c>
      <c r="J1820">
        <v>1.04</v>
      </c>
      <c r="K1820">
        <v>96.62</v>
      </c>
      <c r="L1820">
        <v>96.5</v>
      </c>
      <c r="M1820">
        <v>93.66</v>
      </c>
      <c r="N1820">
        <v>87.32</v>
      </c>
      <c r="O1820">
        <v>34.630000000000003</v>
      </c>
      <c r="P1820">
        <v>2915.28</v>
      </c>
      <c r="Q1820" s="42">
        <f>Table1[[#This Row],[Steam_Consumed_t]]/Table1[[#This Row],[Production_t]]</f>
        <v>1.1298531810766723</v>
      </c>
      <c r="R1820" s="37">
        <f>Table1[[#This Row],[Power_Consumed_kWh]]/Table1[[#This Row],[Production_t]]</f>
        <v>95.115171288743895</v>
      </c>
      <c r="S1820" t="str">
        <f>IF(Table1[[#This Row],[Quality_pct]]&lt;96,"Below Spec","Ok")</f>
        <v>Ok</v>
      </c>
      <c r="T1820" t="str">
        <f>IF(Table1[Steam_Consumed_t]&gt;$O$4383,"ABNORMAL","NORMAL")</f>
        <v>NORMAL</v>
      </c>
      <c r="U1820" t="str">
        <f>IF(Table1[Power_Consumed_kWh]&gt;$P$4383,"ABNORMAL","NORMAL")</f>
        <v>NORMAL</v>
      </c>
      <c r="V1820">
        <f>(Table1[[#This Row],[Target_Production_t]]/8)*Table1[[#This Row],[Downtime_hr]]</f>
        <v>1.1910500000000002</v>
      </c>
    </row>
    <row r="1821" spans="1:22" x14ac:dyDescent="0.25">
      <c r="A1821" s="1">
        <v>45809</v>
      </c>
      <c r="B1821" s="1" t="str">
        <f>TEXT(Table1[[#This Row],[Date]],"mm")</f>
        <v>06</v>
      </c>
      <c r="C1821" t="s">
        <v>17</v>
      </c>
      <c r="D1821" t="s">
        <v>19</v>
      </c>
      <c r="E1821">
        <v>40.950000000000003</v>
      </c>
      <c r="F1821">
        <v>7.73</v>
      </c>
      <c r="G1821">
        <v>0.27</v>
      </c>
      <c r="H1821">
        <v>37.880000000000003</v>
      </c>
      <c r="I1821">
        <v>37.19</v>
      </c>
      <c r="J1821">
        <v>0.69</v>
      </c>
      <c r="K1821">
        <v>98.18</v>
      </c>
      <c r="L1821">
        <v>96.62</v>
      </c>
      <c r="M1821">
        <v>93.8</v>
      </c>
      <c r="N1821">
        <v>88.99</v>
      </c>
      <c r="O1821">
        <v>33.17</v>
      </c>
      <c r="P1821">
        <v>3225.51</v>
      </c>
      <c r="Q1821" s="42">
        <f>Table1[[#This Row],[Steam_Consumed_t]]/Table1[[#This Row],[Production_t]]</f>
        <v>0.87565997888067582</v>
      </c>
      <c r="R1821" s="37">
        <f>Table1[[#This Row],[Power_Consumed_kWh]]/Table1[[#This Row],[Production_t]]</f>
        <v>85.150739176346363</v>
      </c>
      <c r="S1821" t="str">
        <f>IF(Table1[[#This Row],[Quality_pct]]&lt;96,"Below Spec","Ok")</f>
        <v>Ok</v>
      </c>
      <c r="T1821" t="str">
        <f>IF(Table1[Steam_Consumed_t]&gt;$O$4383,"ABNORMAL","NORMAL")</f>
        <v>NORMAL</v>
      </c>
      <c r="U1821" t="str">
        <f>IF(Table1[Power_Consumed_kWh]&gt;$P$4383,"ABNORMAL","NORMAL")</f>
        <v>NORMAL</v>
      </c>
      <c r="V1821">
        <f>(Table1[[#This Row],[Target_Production_t]]/8)*Table1[[#This Row],[Downtime_hr]]</f>
        <v>1.3820625000000002</v>
      </c>
    </row>
    <row r="1822" spans="1:22" x14ac:dyDescent="0.25">
      <c r="A1822" s="1">
        <v>45809</v>
      </c>
      <c r="B1822" s="1" t="str">
        <f>TEXT(Table1[[#This Row],[Date]],"mm")</f>
        <v>06</v>
      </c>
      <c r="C1822" t="s">
        <v>23</v>
      </c>
      <c r="D1822" t="s">
        <v>19</v>
      </c>
      <c r="E1822">
        <v>42.9</v>
      </c>
      <c r="F1822">
        <v>7.74</v>
      </c>
      <c r="G1822">
        <v>0.26</v>
      </c>
      <c r="H1822">
        <v>41.01</v>
      </c>
      <c r="I1822">
        <v>40.24</v>
      </c>
      <c r="J1822">
        <v>0.77</v>
      </c>
      <c r="K1822">
        <v>98.13</v>
      </c>
      <c r="L1822">
        <v>96.75</v>
      </c>
      <c r="M1822">
        <v>102.8</v>
      </c>
      <c r="N1822">
        <v>97.6</v>
      </c>
      <c r="O1822">
        <v>5.44</v>
      </c>
      <c r="P1822">
        <v>1778.22</v>
      </c>
      <c r="Q1822" s="42">
        <f>Table1[[#This Row],[Steam_Consumed_t]]/Table1[[#This Row],[Production_t]]</f>
        <v>0.13265057303096808</v>
      </c>
      <c r="R1822" s="37">
        <f>Table1[[#This Row],[Power_Consumed_kWh]]/Table1[[#This Row],[Production_t]]</f>
        <v>43.36064374542795</v>
      </c>
      <c r="S1822" t="str">
        <f>IF(Table1[[#This Row],[Quality_pct]]&lt;96,"Below Spec","Ok")</f>
        <v>Ok</v>
      </c>
      <c r="T1822" t="str">
        <f>IF(Table1[Steam_Consumed_t]&gt;$O$4383,"ABNORMAL","NORMAL")</f>
        <v>NORMAL</v>
      </c>
      <c r="U1822" t="str">
        <f>IF(Table1[Power_Consumed_kWh]&gt;$P$4383,"ABNORMAL","NORMAL")</f>
        <v>NORMAL</v>
      </c>
      <c r="V1822">
        <f>(Table1[[#This Row],[Target_Production_t]]/8)*Table1[[#This Row],[Downtime_hr]]</f>
        <v>1.39425</v>
      </c>
    </row>
    <row r="1823" spans="1:22" x14ac:dyDescent="0.25">
      <c r="A1823" s="1">
        <v>45809</v>
      </c>
      <c r="B1823" s="1" t="str">
        <f>TEXT(Table1[[#This Row],[Date]],"mm")</f>
        <v>06</v>
      </c>
      <c r="C1823" t="s">
        <v>17</v>
      </c>
      <c r="D1823" t="s">
        <v>20</v>
      </c>
      <c r="E1823">
        <v>39.700000000000003</v>
      </c>
      <c r="F1823">
        <v>7.79</v>
      </c>
      <c r="G1823">
        <v>0.21</v>
      </c>
      <c r="H1823">
        <v>37.46</v>
      </c>
      <c r="I1823">
        <v>36.47</v>
      </c>
      <c r="J1823">
        <v>1</v>
      </c>
      <c r="K1823">
        <v>97.34</v>
      </c>
      <c r="L1823">
        <v>97.38</v>
      </c>
      <c r="M1823">
        <v>91.54</v>
      </c>
      <c r="N1823">
        <v>86.76</v>
      </c>
      <c r="O1823">
        <v>31.09</v>
      </c>
      <c r="P1823">
        <v>3000.23</v>
      </c>
      <c r="Q1823" s="42">
        <f>Table1[[#This Row],[Steam_Consumed_t]]/Table1[[#This Row],[Production_t]]</f>
        <v>0.82995194874532829</v>
      </c>
      <c r="R1823" s="37">
        <f>Table1[[#This Row],[Power_Consumed_kWh]]/Table1[[#This Row],[Production_t]]</f>
        <v>80.091564335290983</v>
      </c>
      <c r="S1823" t="str">
        <f>IF(Table1[[#This Row],[Quality_pct]]&lt;96,"Below Spec","Ok")</f>
        <v>Ok</v>
      </c>
      <c r="T1823" t="str">
        <f>IF(Table1[Steam_Consumed_t]&gt;$O$4383,"ABNORMAL","NORMAL")</f>
        <v>NORMAL</v>
      </c>
      <c r="U1823" t="str">
        <f>IF(Table1[Power_Consumed_kWh]&gt;$P$4383,"ABNORMAL","NORMAL")</f>
        <v>NORMAL</v>
      </c>
      <c r="V1823">
        <f>(Table1[[#This Row],[Target_Production_t]]/8)*Table1[[#This Row],[Downtime_hr]]</f>
        <v>1.042125</v>
      </c>
    </row>
    <row r="1824" spans="1:22" x14ac:dyDescent="0.25">
      <c r="A1824" s="1">
        <v>45809</v>
      </c>
      <c r="B1824" s="1" t="str">
        <f>TEXT(Table1[[#This Row],[Date]],"mm")</f>
        <v>06</v>
      </c>
      <c r="C1824" t="s">
        <v>22</v>
      </c>
      <c r="D1824" t="s">
        <v>18</v>
      </c>
      <c r="E1824">
        <v>35.630000000000003</v>
      </c>
      <c r="F1824">
        <v>7.85</v>
      </c>
      <c r="G1824">
        <v>0.15</v>
      </c>
      <c r="H1824">
        <v>34.56</v>
      </c>
      <c r="I1824">
        <v>33.21</v>
      </c>
      <c r="J1824">
        <v>1.34</v>
      </c>
      <c r="K1824">
        <v>96.11</v>
      </c>
      <c r="L1824">
        <v>98.12</v>
      </c>
      <c r="M1824">
        <v>98.2</v>
      </c>
      <c r="N1824">
        <v>92.61</v>
      </c>
      <c r="O1824">
        <v>37.619999999999997</v>
      </c>
      <c r="P1824">
        <v>3420.66</v>
      </c>
      <c r="Q1824" s="42">
        <f>Table1[[#This Row],[Steam_Consumed_t]]/Table1[[#This Row],[Production_t]]</f>
        <v>1.0885416666666665</v>
      </c>
      <c r="R1824" s="37">
        <f>Table1[[#This Row],[Power_Consumed_kWh]]/Table1[[#This Row],[Production_t]]</f>
        <v>98.977430555555543</v>
      </c>
      <c r="S1824" t="str">
        <f>IF(Table1[[#This Row],[Quality_pct]]&lt;96,"Below Spec","Ok")</f>
        <v>Ok</v>
      </c>
      <c r="T1824" t="str">
        <f>IF(Table1[Steam_Consumed_t]&gt;$O$4383,"ABNORMAL","NORMAL")</f>
        <v>NORMAL</v>
      </c>
      <c r="U1824" t="str">
        <f>IF(Table1[Power_Consumed_kWh]&gt;$P$4383,"ABNORMAL","NORMAL")</f>
        <v>NORMAL</v>
      </c>
      <c r="V1824">
        <f>(Table1[[#This Row],[Target_Production_t]]/8)*Table1[[#This Row],[Downtime_hr]]</f>
        <v>0.6680625</v>
      </c>
    </row>
    <row r="1825" spans="1:22" x14ac:dyDescent="0.25">
      <c r="A1825" s="1">
        <v>45809</v>
      </c>
      <c r="B1825" s="1" t="str">
        <f>TEXT(Table1[[#This Row],[Date]],"mm")</f>
        <v>06</v>
      </c>
      <c r="C1825" t="s">
        <v>23</v>
      </c>
      <c r="D1825" t="s">
        <v>18</v>
      </c>
      <c r="E1825">
        <v>43.55</v>
      </c>
      <c r="F1825">
        <v>8</v>
      </c>
      <c r="G1825">
        <v>0</v>
      </c>
      <c r="H1825">
        <v>44.79</v>
      </c>
      <c r="I1825">
        <v>44.22</v>
      </c>
      <c r="J1825">
        <v>0.56999999999999995</v>
      </c>
      <c r="K1825">
        <v>98.73</v>
      </c>
      <c r="L1825">
        <v>100</v>
      </c>
      <c r="M1825">
        <v>101.26</v>
      </c>
      <c r="N1825">
        <v>99.97</v>
      </c>
      <c r="O1825">
        <v>6.36</v>
      </c>
      <c r="P1825">
        <v>1940.72</v>
      </c>
      <c r="Q1825" s="42">
        <f>Table1[[#This Row],[Steam_Consumed_t]]/Table1[[#This Row],[Production_t]]</f>
        <v>0.14199598124581381</v>
      </c>
      <c r="R1825" s="37">
        <f>Table1[[#This Row],[Power_Consumed_kWh]]/Table1[[#This Row],[Production_t]]</f>
        <v>43.32931457914713</v>
      </c>
      <c r="S1825" t="str">
        <f>IF(Table1[[#This Row],[Quality_pct]]&lt;96,"Below Spec","Ok")</f>
        <v>Ok</v>
      </c>
      <c r="T1825" t="str">
        <f>IF(Table1[Steam_Consumed_t]&gt;$O$4383,"ABNORMAL","NORMAL")</f>
        <v>NORMAL</v>
      </c>
      <c r="U1825" t="str">
        <f>IF(Table1[Power_Consumed_kWh]&gt;$P$4383,"ABNORMAL","NORMAL")</f>
        <v>NORMAL</v>
      </c>
      <c r="V1825">
        <f>(Table1[[#This Row],[Target_Production_t]]/8)*Table1[[#This Row],[Downtime_hr]]</f>
        <v>0</v>
      </c>
    </row>
    <row r="1826" spans="1:22" x14ac:dyDescent="0.25">
      <c r="A1826" s="1">
        <v>45810</v>
      </c>
      <c r="B1826" s="1" t="str">
        <f>TEXT(Table1[[#This Row],[Date]],"mm")</f>
        <v>06</v>
      </c>
      <c r="C1826" t="s">
        <v>17</v>
      </c>
      <c r="D1826" t="s">
        <v>20</v>
      </c>
      <c r="E1826">
        <v>39.229999999999997</v>
      </c>
      <c r="F1826">
        <v>7.51</v>
      </c>
      <c r="G1826">
        <v>0.49</v>
      </c>
      <c r="H1826">
        <v>32.659999999999997</v>
      </c>
      <c r="I1826">
        <v>32.15</v>
      </c>
      <c r="J1826">
        <v>0.51</v>
      </c>
      <c r="K1826">
        <v>98.43</v>
      </c>
      <c r="L1826">
        <v>93.88</v>
      </c>
      <c r="M1826">
        <v>89.47</v>
      </c>
      <c r="N1826">
        <v>82.67</v>
      </c>
      <c r="O1826">
        <v>26.71</v>
      </c>
      <c r="P1826">
        <v>2635.83</v>
      </c>
      <c r="Q1826" s="42">
        <f>Table1[[#This Row],[Steam_Consumed_t]]/Table1[[#This Row],[Production_t]]</f>
        <v>0.81781996325780781</v>
      </c>
      <c r="R1826" s="37">
        <f>Table1[[#This Row],[Power_Consumed_kWh]]/Table1[[#This Row],[Production_t]]</f>
        <v>80.705143906919787</v>
      </c>
      <c r="S1826" t="str">
        <f>IF(Table1[[#This Row],[Quality_pct]]&lt;96,"Below Spec","Ok")</f>
        <v>Ok</v>
      </c>
      <c r="T1826" t="str">
        <f>IF(Table1[Steam_Consumed_t]&gt;$O$4383,"ABNORMAL","NORMAL")</f>
        <v>NORMAL</v>
      </c>
      <c r="U1826" t="str">
        <f>IF(Table1[Power_Consumed_kWh]&gt;$P$4383,"ABNORMAL","NORMAL")</f>
        <v>NORMAL</v>
      </c>
      <c r="V1826">
        <f>(Table1[[#This Row],[Target_Production_t]]/8)*Table1[[#This Row],[Downtime_hr]]</f>
        <v>2.4028375</v>
      </c>
    </row>
    <row r="1827" spans="1:22" x14ac:dyDescent="0.25">
      <c r="A1827" s="1">
        <v>45810</v>
      </c>
      <c r="B1827" s="1" t="str">
        <f>TEXT(Table1[[#This Row],[Date]],"mm")</f>
        <v>06</v>
      </c>
      <c r="C1827" t="s">
        <v>21</v>
      </c>
      <c r="D1827" t="s">
        <v>19</v>
      </c>
      <c r="E1827">
        <v>36.61</v>
      </c>
      <c r="F1827">
        <v>7.51</v>
      </c>
      <c r="G1827">
        <v>0.49</v>
      </c>
      <c r="H1827">
        <v>32.75</v>
      </c>
      <c r="I1827">
        <v>31.53</v>
      </c>
      <c r="J1827">
        <v>1.21</v>
      </c>
      <c r="K1827">
        <v>96.29</v>
      </c>
      <c r="L1827">
        <v>93.88</v>
      </c>
      <c r="M1827">
        <v>98.22</v>
      </c>
      <c r="N1827">
        <v>88.78</v>
      </c>
      <c r="O1827">
        <v>47.51</v>
      </c>
      <c r="P1827">
        <v>3936.63</v>
      </c>
      <c r="Q1827" s="42">
        <f>Table1[[#This Row],[Steam_Consumed_t]]/Table1[[#This Row],[Production_t]]</f>
        <v>1.4506870229007633</v>
      </c>
      <c r="R1827" s="37">
        <f>Table1[[#This Row],[Power_Consumed_kWh]]/Table1[[#This Row],[Production_t]]</f>
        <v>120.20244274809161</v>
      </c>
      <c r="S1827" t="str">
        <f>IF(Table1[[#This Row],[Quality_pct]]&lt;96,"Below Spec","Ok")</f>
        <v>Ok</v>
      </c>
      <c r="T1827" t="str">
        <f>IF(Table1[Steam_Consumed_t]&gt;$O$4383,"ABNORMAL","NORMAL")</f>
        <v>NORMAL</v>
      </c>
      <c r="U1827" t="str">
        <f>IF(Table1[Power_Consumed_kWh]&gt;$P$4383,"ABNORMAL","NORMAL")</f>
        <v>NORMAL</v>
      </c>
      <c r="V1827">
        <f>(Table1[[#This Row],[Target_Production_t]]/8)*Table1[[#This Row],[Downtime_hr]]</f>
        <v>2.2423625</v>
      </c>
    </row>
    <row r="1828" spans="1:22" x14ac:dyDescent="0.25">
      <c r="A1828" s="1">
        <v>45810</v>
      </c>
      <c r="B1828" s="1" t="str">
        <f>TEXT(Table1[[#This Row],[Date]],"mm")</f>
        <v>06</v>
      </c>
      <c r="C1828" t="s">
        <v>17</v>
      </c>
      <c r="D1828" t="s">
        <v>18</v>
      </c>
      <c r="E1828">
        <v>41.08</v>
      </c>
      <c r="F1828">
        <v>7.52</v>
      </c>
      <c r="G1828">
        <v>0.48</v>
      </c>
      <c r="H1828">
        <v>36.229999999999997</v>
      </c>
      <c r="I1828">
        <v>35.85</v>
      </c>
      <c r="J1828">
        <v>0.38</v>
      </c>
      <c r="K1828">
        <v>98.95</v>
      </c>
      <c r="L1828">
        <v>94</v>
      </c>
      <c r="M1828">
        <v>98.64</v>
      </c>
      <c r="N1828">
        <v>91.75</v>
      </c>
      <c r="O1828">
        <v>31.55</v>
      </c>
      <c r="P1828">
        <v>3042.72</v>
      </c>
      <c r="Q1828" s="42">
        <f>Table1[[#This Row],[Steam_Consumed_t]]/Table1[[#This Row],[Production_t]]</f>
        <v>0.87082528291471162</v>
      </c>
      <c r="R1828" s="37">
        <f>Table1[[#This Row],[Power_Consumed_kWh]]/Table1[[#This Row],[Production_t]]</f>
        <v>83.983439138835223</v>
      </c>
      <c r="S1828" t="str">
        <f>IF(Table1[[#This Row],[Quality_pct]]&lt;96,"Below Spec","Ok")</f>
        <v>Ok</v>
      </c>
      <c r="T1828" t="str">
        <f>IF(Table1[Steam_Consumed_t]&gt;$O$4383,"ABNORMAL","NORMAL")</f>
        <v>NORMAL</v>
      </c>
      <c r="U1828" t="str">
        <f>IF(Table1[Power_Consumed_kWh]&gt;$P$4383,"ABNORMAL","NORMAL")</f>
        <v>NORMAL</v>
      </c>
      <c r="V1828">
        <f>(Table1[[#This Row],[Target_Production_t]]/8)*Table1[[#This Row],[Downtime_hr]]</f>
        <v>2.4647999999999999</v>
      </c>
    </row>
    <row r="1829" spans="1:22" x14ac:dyDescent="0.25">
      <c r="A1829" s="1">
        <v>45810</v>
      </c>
      <c r="B1829" s="1" t="str">
        <f>TEXT(Table1[[#This Row],[Date]],"mm")</f>
        <v>06</v>
      </c>
      <c r="C1829" t="s">
        <v>21</v>
      </c>
      <c r="D1829" t="s">
        <v>18</v>
      </c>
      <c r="E1829">
        <v>37.17</v>
      </c>
      <c r="F1829">
        <v>7.52</v>
      </c>
      <c r="G1829">
        <v>0.48</v>
      </c>
      <c r="H1829">
        <v>33.840000000000003</v>
      </c>
      <c r="I1829">
        <v>33.549999999999997</v>
      </c>
      <c r="J1829">
        <v>0.28999999999999998</v>
      </c>
      <c r="K1829">
        <v>99.14</v>
      </c>
      <c r="L1829">
        <v>94</v>
      </c>
      <c r="M1829">
        <v>92.53</v>
      </c>
      <c r="N1829">
        <v>86.23</v>
      </c>
      <c r="O1829">
        <v>48.92</v>
      </c>
      <c r="P1829">
        <v>3999.69</v>
      </c>
      <c r="Q1829" s="42">
        <f>Table1[[#This Row],[Steam_Consumed_t]]/Table1[[#This Row],[Production_t]]</f>
        <v>1.445626477541371</v>
      </c>
      <c r="R1829" s="37">
        <f>Table1[[#This Row],[Power_Consumed_kWh]]/Table1[[#This Row],[Production_t]]</f>
        <v>118.19414893617021</v>
      </c>
      <c r="S1829" t="str">
        <f>IF(Table1[[#This Row],[Quality_pct]]&lt;96,"Below Spec","Ok")</f>
        <v>Ok</v>
      </c>
      <c r="T1829" t="str">
        <f>IF(Table1[Steam_Consumed_t]&gt;$O$4383,"ABNORMAL","NORMAL")</f>
        <v>NORMAL</v>
      </c>
      <c r="U1829" t="str">
        <f>IF(Table1[Power_Consumed_kWh]&gt;$P$4383,"ABNORMAL","NORMAL")</f>
        <v>NORMAL</v>
      </c>
      <c r="V1829">
        <f>(Table1[[#This Row],[Target_Production_t]]/8)*Table1[[#This Row],[Downtime_hr]]</f>
        <v>2.2302</v>
      </c>
    </row>
    <row r="1830" spans="1:22" x14ac:dyDescent="0.25">
      <c r="A1830" s="1">
        <v>45810</v>
      </c>
      <c r="B1830" s="1" t="str">
        <f>TEXT(Table1[[#This Row],[Date]],"mm")</f>
        <v>06</v>
      </c>
      <c r="C1830" t="s">
        <v>22</v>
      </c>
      <c r="D1830" t="s">
        <v>20</v>
      </c>
      <c r="E1830">
        <v>33.630000000000003</v>
      </c>
      <c r="F1830">
        <v>7.57</v>
      </c>
      <c r="G1830">
        <v>0.43</v>
      </c>
      <c r="H1830">
        <v>30.2</v>
      </c>
      <c r="I1830">
        <v>28.92</v>
      </c>
      <c r="J1830">
        <v>1.28</v>
      </c>
      <c r="K1830">
        <v>95.76</v>
      </c>
      <c r="L1830">
        <v>94.62</v>
      </c>
      <c r="M1830">
        <v>88.92</v>
      </c>
      <c r="N1830">
        <v>80.58</v>
      </c>
      <c r="O1830">
        <v>32.46</v>
      </c>
      <c r="P1830">
        <v>2952.47</v>
      </c>
      <c r="Q1830" s="42">
        <f>Table1[[#This Row],[Steam_Consumed_t]]/Table1[[#This Row],[Production_t]]</f>
        <v>1.0748344370860927</v>
      </c>
      <c r="R1830" s="37">
        <f>Table1[[#This Row],[Power_Consumed_kWh]]/Table1[[#This Row],[Production_t]]</f>
        <v>97.763907284768209</v>
      </c>
      <c r="S1830" t="str">
        <f>IF(Table1[[#This Row],[Quality_pct]]&lt;96,"Below Spec","Ok")</f>
        <v>Below Spec</v>
      </c>
      <c r="T1830" t="str">
        <f>IF(Table1[Steam_Consumed_t]&gt;$O$4383,"ABNORMAL","NORMAL")</f>
        <v>NORMAL</v>
      </c>
      <c r="U1830" t="str">
        <f>IF(Table1[Power_Consumed_kWh]&gt;$P$4383,"ABNORMAL","NORMAL")</f>
        <v>NORMAL</v>
      </c>
      <c r="V1830">
        <f>(Table1[[#This Row],[Target_Production_t]]/8)*Table1[[#This Row],[Downtime_hr]]</f>
        <v>1.8076125000000001</v>
      </c>
    </row>
    <row r="1831" spans="1:22" x14ac:dyDescent="0.25">
      <c r="A1831" s="1">
        <v>45810</v>
      </c>
      <c r="B1831" s="1" t="str">
        <f>TEXT(Table1[[#This Row],[Date]],"mm")</f>
        <v>06</v>
      </c>
      <c r="C1831" t="s">
        <v>23</v>
      </c>
      <c r="D1831" t="s">
        <v>19</v>
      </c>
      <c r="E1831">
        <v>42.39</v>
      </c>
      <c r="F1831">
        <v>7.62</v>
      </c>
      <c r="G1831">
        <v>0.38</v>
      </c>
      <c r="H1831">
        <v>36.49</v>
      </c>
      <c r="I1831">
        <v>36.11</v>
      </c>
      <c r="J1831">
        <v>0.37</v>
      </c>
      <c r="K1831">
        <v>98.98</v>
      </c>
      <c r="L1831">
        <v>95.25</v>
      </c>
      <c r="M1831">
        <v>95.74</v>
      </c>
      <c r="N1831">
        <v>90.26</v>
      </c>
      <c r="O1831">
        <v>4.2699999999999996</v>
      </c>
      <c r="P1831">
        <v>1546.75</v>
      </c>
      <c r="Q1831" s="42">
        <f>Table1[[#This Row],[Steam_Consumed_t]]/Table1[[#This Row],[Production_t]]</f>
        <v>0.11701836119484789</v>
      </c>
      <c r="R1831" s="37">
        <f>Table1[[#This Row],[Power_Consumed_kWh]]/Table1[[#This Row],[Production_t]]</f>
        <v>42.388325568648945</v>
      </c>
      <c r="S1831" t="str">
        <f>IF(Table1[[#This Row],[Quality_pct]]&lt;96,"Below Spec","Ok")</f>
        <v>Ok</v>
      </c>
      <c r="T1831" t="str">
        <f>IF(Table1[Steam_Consumed_t]&gt;$O$4383,"ABNORMAL","NORMAL")</f>
        <v>NORMAL</v>
      </c>
      <c r="U1831" t="str">
        <f>IF(Table1[Power_Consumed_kWh]&gt;$P$4383,"ABNORMAL","NORMAL")</f>
        <v>NORMAL</v>
      </c>
      <c r="V1831">
        <f>(Table1[[#This Row],[Target_Production_t]]/8)*Table1[[#This Row],[Downtime_hr]]</f>
        <v>2.013525</v>
      </c>
    </row>
    <row r="1832" spans="1:22" x14ac:dyDescent="0.25">
      <c r="A1832" s="1">
        <v>45810</v>
      </c>
      <c r="B1832" s="1" t="str">
        <f>TEXT(Table1[[#This Row],[Date]],"mm")</f>
        <v>06</v>
      </c>
      <c r="C1832" t="s">
        <v>22</v>
      </c>
      <c r="D1832" t="s">
        <v>19</v>
      </c>
      <c r="E1832">
        <v>34.69</v>
      </c>
      <c r="F1832">
        <v>7.63</v>
      </c>
      <c r="G1832">
        <v>0.37</v>
      </c>
      <c r="H1832">
        <v>33.82</v>
      </c>
      <c r="I1832">
        <v>33.28</v>
      </c>
      <c r="J1832">
        <v>0.54</v>
      </c>
      <c r="K1832">
        <v>98.41</v>
      </c>
      <c r="L1832">
        <v>95.38</v>
      </c>
      <c r="M1832">
        <v>92.43</v>
      </c>
      <c r="N1832">
        <v>86.75</v>
      </c>
      <c r="O1832">
        <v>38.07</v>
      </c>
      <c r="P1832">
        <v>3235.41</v>
      </c>
      <c r="Q1832" s="42">
        <f>Table1[[#This Row],[Steam_Consumed_t]]/Table1[[#This Row],[Production_t]]</f>
        <v>1.125665286812537</v>
      </c>
      <c r="R1832" s="37">
        <f>Table1[[#This Row],[Power_Consumed_kWh]]/Table1[[#This Row],[Production_t]]</f>
        <v>95.665582495564749</v>
      </c>
      <c r="S1832" t="str">
        <f>IF(Table1[[#This Row],[Quality_pct]]&lt;96,"Below Spec","Ok")</f>
        <v>Ok</v>
      </c>
      <c r="T1832" t="str">
        <f>IF(Table1[Steam_Consumed_t]&gt;$O$4383,"ABNORMAL","NORMAL")</f>
        <v>NORMAL</v>
      </c>
      <c r="U1832" t="str">
        <f>IF(Table1[Power_Consumed_kWh]&gt;$P$4383,"ABNORMAL","NORMAL")</f>
        <v>NORMAL</v>
      </c>
      <c r="V1832">
        <f>(Table1[[#This Row],[Target_Production_t]]/8)*Table1[[#This Row],[Downtime_hr]]</f>
        <v>1.6044124999999998</v>
      </c>
    </row>
    <row r="1833" spans="1:22" x14ac:dyDescent="0.25">
      <c r="A1833" s="1">
        <v>45810</v>
      </c>
      <c r="B1833" s="1" t="str">
        <f>TEXT(Table1[[#This Row],[Date]],"mm")</f>
        <v>06</v>
      </c>
      <c r="C1833" t="s">
        <v>23</v>
      </c>
      <c r="D1833" t="s">
        <v>20</v>
      </c>
      <c r="E1833">
        <v>41.1</v>
      </c>
      <c r="F1833">
        <v>7.65</v>
      </c>
      <c r="G1833">
        <v>0.35</v>
      </c>
      <c r="H1833">
        <v>36.5</v>
      </c>
      <c r="I1833">
        <v>35.82</v>
      </c>
      <c r="J1833">
        <v>0.68</v>
      </c>
      <c r="K1833">
        <v>98.13</v>
      </c>
      <c r="L1833">
        <v>95.62</v>
      </c>
      <c r="M1833">
        <v>94.67</v>
      </c>
      <c r="N1833">
        <v>88.83</v>
      </c>
      <c r="O1833">
        <v>5.7</v>
      </c>
      <c r="P1833">
        <v>1584.45</v>
      </c>
      <c r="Q1833" s="42">
        <f>Table1[[#This Row],[Steam_Consumed_t]]/Table1[[#This Row],[Production_t]]</f>
        <v>0.15616438356164383</v>
      </c>
      <c r="R1833" s="37">
        <f>Table1[[#This Row],[Power_Consumed_kWh]]/Table1[[#This Row],[Production_t]]</f>
        <v>43.409589041095892</v>
      </c>
      <c r="S1833" t="str">
        <f>IF(Table1[[#This Row],[Quality_pct]]&lt;96,"Below Spec","Ok")</f>
        <v>Ok</v>
      </c>
      <c r="T1833" t="str">
        <f>IF(Table1[Steam_Consumed_t]&gt;$O$4383,"ABNORMAL","NORMAL")</f>
        <v>NORMAL</v>
      </c>
      <c r="U1833" t="str">
        <f>IF(Table1[Power_Consumed_kWh]&gt;$P$4383,"ABNORMAL","NORMAL")</f>
        <v>NORMAL</v>
      </c>
      <c r="V1833">
        <f>(Table1[[#This Row],[Target_Production_t]]/8)*Table1[[#This Row],[Downtime_hr]]</f>
        <v>1.798125</v>
      </c>
    </row>
    <row r="1834" spans="1:22" x14ac:dyDescent="0.25">
      <c r="A1834" s="1">
        <v>45810</v>
      </c>
      <c r="B1834" s="1" t="str">
        <f>TEXT(Table1[[#This Row],[Date]],"mm")</f>
        <v>06</v>
      </c>
      <c r="C1834" t="s">
        <v>17</v>
      </c>
      <c r="D1834" t="s">
        <v>19</v>
      </c>
      <c r="E1834">
        <v>40.47</v>
      </c>
      <c r="F1834">
        <v>7.66</v>
      </c>
      <c r="G1834">
        <v>0.34</v>
      </c>
      <c r="H1834">
        <v>35.57</v>
      </c>
      <c r="I1834">
        <v>35.31</v>
      </c>
      <c r="J1834">
        <v>0.26</v>
      </c>
      <c r="K1834">
        <v>99.27</v>
      </c>
      <c r="L1834">
        <v>95.75</v>
      </c>
      <c r="M1834">
        <v>96.72</v>
      </c>
      <c r="N1834">
        <v>91.93</v>
      </c>
      <c r="O1834">
        <v>30.69</v>
      </c>
      <c r="P1834">
        <v>3001.6</v>
      </c>
      <c r="Q1834" s="42">
        <f>Table1[[#This Row],[Steam_Consumed_t]]/Table1[[#This Row],[Production_t]]</f>
        <v>0.86280573517008718</v>
      </c>
      <c r="R1834" s="37">
        <f>Table1[[#This Row],[Power_Consumed_kWh]]/Table1[[#This Row],[Production_t]]</f>
        <v>84.385718301939832</v>
      </c>
      <c r="S1834" t="str">
        <f>IF(Table1[[#This Row],[Quality_pct]]&lt;96,"Below Spec","Ok")</f>
        <v>Ok</v>
      </c>
      <c r="T1834" t="str">
        <f>IF(Table1[Steam_Consumed_t]&gt;$O$4383,"ABNORMAL","NORMAL")</f>
        <v>NORMAL</v>
      </c>
      <c r="U1834" t="str">
        <f>IF(Table1[Power_Consumed_kWh]&gt;$P$4383,"ABNORMAL","NORMAL")</f>
        <v>NORMAL</v>
      </c>
      <c r="V1834">
        <f>(Table1[[#This Row],[Target_Production_t]]/8)*Table1[[#This Row],[Downtime_hr]]</f>
        <v>1.719975</v>
      </c>
    </row>
    <row r="1835" spans="1:22" x14ac:dyDescent="0.25">
      <c r="A1835" s="1">
        <v>45810</v>
      </c>
      <c r="B1835" s="1" t="str">
        <f>TEXT(Table1[[#This Row],[Date]],"mm")</f>
        <v>06</v>
      </c>
      <c r="C1835" t="s">
        <v>21</v>
      </c>
      <c r="D1835" t="s">
        <v>20</v>
      </c>
      <c r="E1835">
        <v>35.5</v>
      </c>
      <c r="F1835">
        <v>7.66</v>
      </c>
      <c r="G1835">
        <v>0.34</v>
      </c>
      <c r="H1835">
        <v>33.82</v>
      </c>
      <c r="I1835">
        <v>33.82</v>
      </c>
      <c r="J1835">
        <v>0</v>
      </c>
      <c r="K1835">
        <v>100</v>
      </c>
      <c r="L1835">
        <v>95.75</v>
      </c>
      <c r="M1835">
        <v>95.94</v>
      </c>
      <c r="N1835">
        <v>91.86</v>
      </c>
      <c r="O1835">
        <v>51.41</v>
      </c>
      <c r="P1835">
        <v>4010.39</v>
      </c>
      <c r="Q1835" s="42">
        <f>Table1[[#This Row],[Steam_Consumed_t]]/Table1[[#This Row],[Production_t]]</f>
        <v>1.5201064458900058</v>
      </c>
      <c r="R1835" s="37">
        <f>Table1[[#This Row],[Power_Consumed_kWh]]/Table1[[#This Row],[Production_t]]</f>
        <v>118.58042578356002</v>
      </c>
      <c r="S1835" t="str">
        <f>IF(Table1[[#This Row],[Quality_pct]]&lt;96,"Below Spec","Ok")</f>
        <v>Ok</v>
      </c>
      <c r="T1835" t="str">
        <f>IF(Table1[Steam_Consumed_t]&gt;$O$4383,"ABNORMAL","NORMAL")</f>
        <v>NORMAL</v>
      </c>
      <c r="U1835" t="str">
        <f>IF(Table1[Power_Consumed_kWh]&gt;$P$4383,"ABNORMAL","NORMAL")</f>
        <v>NORMAL</v>
      </c>
      <c r="V1835">
        <f>(Table1[[#This Row],[Target_Production_t]]/8)*Table1[[#This Row],[Downtime_hr]]</f>
        <v>1.50875</v>
      </c>
    </row>
    <row r="1836" spans="1:22" x14ac:dyDescent="0.25">
      <c r="A1836" s="1">
        <v>45810</v>
      </c>
      <c r="B1836" s="1" t="str">
        <f>TEXT(Table1[[#This Row],[Date]],"mm")</f>
        <v>06</v>
      </c>
      <c r="C1836" t="s">
        <v>22</v>
      </c>
      <c r="D1836" t="s">
        <v>18</v>
      </c>
      <c r="E1836">
        <v>35.21</v>
      </c>
      <c r="F1836">
        <v>7.76</v>
      </c>
      <c r="G1836">
        <v>0.24</v>
      </c>
      <c r="H1836">
        <v>33.29</v>
      </c>
      <c r="I1836">
        <v>32.44</v>
      </c>
      <c r="J1836">
        <v>0.85</v>
      </c>
      <c r="K1836">
        <v>97.45</v>
      </c>
      <c r="L1836">
        <v>97</v>
      </c>
      <c r="M1836">
        <v>91.3</v>
      </c>
      <c r="N1836">
        <v>86.3</v>
      </c>
      <c r="O1836">
        <v>37.06</v>
      </c>
      <c r="P1836">
        <v>3184.3</v>
      </c>
      <c r="Q1836" s="42">
        <f>Table1[[#This Row],[Steam_Consumed_t]]/Table1[[#This Row],[Production_t]]</f>
        <v>1.1132472213878042</v>
      </c>
      <c r="R1836" s="37">
        <f>Table1[[#This Row],[Power_Consumed_kWh]]/Table1[[#This Row],[Production_t]]</f>
        <v>95.653349354160412</v>
      </c>
      <c r="S1836" t="str">
        <f>IF(Table1[[#This Row],[Quality_pct]]&lt;96,"Below Spec","Ok")</f>
        <v>Ok</v>
      </c>
      <c r="T1836" t="str">
        <f>IF(Table1[Steam_Consumed_t]&gt;$O$4383,"ABNORMAL","NORMAL")</f>
        <v>NORMAL</v>
      </c>
      <c r="U1836" t="str">
        <f>IF(Table1[Power_Consumed_kWh]&gt;$P$4383,"ABNORMAL","NORMAL")</f>
        <v>NORMAL</v>
      </c>
      <c r="V1836">
        <f>(Table1[[#This Row],[Target_Production_t]]/8)*Table1[[#This Row],[Downtime_hr]]</f>
        <v>1.0563</v>
      </c>
    </row>
    <row r="1837" spans="1:22" x14ac:dyDescent="0.25">
      <c r="A1837" s="1">
        <v>45810</v>
      </c>
      <c r="B1837" s="1" t="str">
        <f>TEXT(Table1[[#This Row],[Date]],"mm")</f>
        <v>06</v>
      </c>
      <c r="C1837" t="s">
        <v>23</v>
      </c>
      <c r="D1837" t="s">
        <v>18</v>
      </c>
      <c r="E1837">
        <v>43.04</v>
      </c>
      <c r="F1837">
        <v>7.84</v>
      </c>
      <c r="G1837">
        <v>0.16</v>
      </c>
      <c r="H1837">
        <v>37.85</v>
      </c>
      <c r="I1837">
        <v>37.200000000000003</v>
      </c>
      <c r="J1837">
        <v>0.65</v>
      </c>
      <c r="K1837">
        <v>98.29</v>
      </c>
      <c r="L1837">
        <v>98</v>
      </c>
      <c r="M1837">
        <v>93.27</v>
      </c>
      <c r="N1837">
        <v>89.84</v>
      </c>
      <c r="O1837">
        <v>4.5999999999999996</v>
      </c>
      <c r="P1837">
        <v>1660.38</v>
      </c>
      <c r="Q1837" s="42">
        <f>Table1[[#This Row],[Steam_Consumed_t]]/Table1[[#This Row],[Production_t]]</f>
        <v>0.12153236459709378</v>
      </c>
      <c r="R1837" s="37">
        <f>Table1[[#This Row],[Power_Consumed_kWh]]/Table1[[#This Row],[Production_t]]</f>
        <v>43.86737120211361</v>
      </c>
      <c r="S1837" t="str">
        <f>IF(Table1[[#This Row],[Quality_pct]]&lt;96,"Below Spec","Ok")</f>
        <v>Ok</v>
      </c>
      <c r="T1837" t="str">
        <f>IF(Table1[Steam_Consumed_t]&gt;$O$4383,"ABNORMAL","NORMAL")</f>
        <v>NORMAL</v>
      </c>
      <c r="U1837" t="str">
        <f>IF(Table1[Power_Consumed_kWh]&gt;$P$4383,"ABNORMAL","NORMAL")</f>
        <v>NORMAL</v>
      </c>
      <c r="V1837">
        <f>(Table1[[#This Row],[Target_Production_t]]/8)*Table1[[#This Row],[Downtime_hr]]</f>
        <v>0.86080000000000001</v>
      </c>
    </row>
    <row r="1838" spans="1:22" x14ac:dyDescent="0.25">
      <c r="A1838" s="1">
        <v>45811</v>
      </c>
      <c r="B1838" s="1" t="str">
        <f>TEXT(Table1[[#This Row],[Date]],"mm")</f>
        <v>06</v>
      </c>
      <c r="C1838" t="s">
        <v>23</v>
      </c>
      <c r="D1838" t="s">
        <v>19</v>
      </c>
      <c r="E1838">
        <v>44.89</v>
      </c>
      <c r="F1838">
        <v>7.25</v>
      </c>
      <c r="G1838">
        <v>0.75</v>
      </c>
      <c r="H1838">
        <v>37.81</v>
      </c>
      <c r="I1838">
        <v>37.479999999999997</v>
      </c>
      <c r="J1838">
        <v>0.33</v>
      </c>
      <c r="K1838">
        <v>99.12</v>
      </c>
      <c r="L1838">
        <v>90.62</v>
      </c>
      <c r="M1838">
        <v>93.04</v>
      </c>
      <c r="N1838">
        <v>83.57</v>
      </c>
      <c r="O1838">
        <v>4.01</v>
      </c>
      <c r="P1838">
        <v>1534.84</v>
      </c>
      <c r="Q1838" s="42">
        <f>Table1[[#This Row],[Steam_Consumed_t]]/Table1[[#This Row],[Production_t]]</f>
        <v>0.10605659878339063</v>
      </c>
      <c r="R1838" s="37">
        <f>Table1[[#This Row],[Power_Consumed_kWh]]/Table1[[#This Row],[Production_t]]</f>
        <v>40.593493784713033</v>
      </c>
      <c r="S1838" t="str">
        <f>IF(Table1[[#This Row],[Quality_pct]]&lt;96,"Below Spec","Ok")</f>
        <v>Ok</v>
      </c>
      <c r="T1838" t="str">
        <f>IF(Table1[Steam_Consumed_t]&gt;$O$4383,"ABNORMAL","NORMAL")</f>
        <v>NORMAL</v>
      </c>
      <c r="U1838" t="str">
        <f>IF(Table1[Power_Consumed_kWh]&gt;$P$4383,"ABNORMAL","NORMAL")</f>
        <v>NORMAL</v>
      </c>
      <c r="V1838">
        <f>(Table1[[#This Row],[Target_Production_t]]/8)*Table1[[#This Row],[Downtime_hr]]</f>
        <v>4.2084375000000005</v>
      </c>
    </row>
    <row r="1839" spans="1:22" x14ac:dyDescent="0.25">
      <c r="A1839" s="1">
        <v>45811</v>
      </c>
      <c r="B1839" s="1" t="str">
        <f>TEXT(Table1[[#This Row],[Date]],"mm")</f>
        <v>06</v>
      </c>
      <c r="C1839" t="s">
        <v>21</v>
      </c>
      <c r="D1839" t="s">
        <v>19</v>
      </c>
      <c r="E1839">
        <v>38.770000000000003</v>
      </c>
      <c r="F1839">
        <v>7.33</v>
      </c>
      <c r="G1839">
        <v>0.67</v>
      </c>
      <c r="H1839">
        <v>31.32</v>
      </c>
      <c r="I1839">
        <v>30.57</v>
      </c>
      <c r="J1839">
        <v>0.75</v>
      </c>
      <c r="K1839">
        <v>97.61</v>
      </c>
      <c r="L1839">
        <v>91.62</v>
      </c>
      <c r="M1839">
        <v>97.95</v>
      </c>
      <c r="N1839">
        <v>87.6</v>
      </c>
      <c r="O1839">
        <v>44.81</v>
      </c>
      <c r="P1839">
        <v>3725.61</v>
      </c>
      <c r="Q1839" s="42">
        <f>Table1[[#This Row],[Steam_Consumed_t]]/Table1[[#This Row],[Production_t]]</f>
        <v>1.4307151979565773</v>
      </c>
      <c r="R1839" s="37">
        <f>Table1[[#This Row],[Power_Consumed_kWh]]/Table1[[#This Row],[Production_t]]</f>
        <v>118.95306513409962</v>
      </c>
      <c r="S1839" t="str">
        <f>IF(Table1[[#This Row],[Quality_pct]]&lt;96,"Below Spec","Ok")</f>
        <v>Ok</v>
      </c>
      <c r="T1839" t="str">
        <f>IF(Table1[Steam_Consumed_t]&gt;$O$4383,"ABNORMAL","NORMAL")</f>
        <v>NORMAL</v>
      </c>
      <c r="U1839" t="str">
        <f>IF(Table1[Power_Consumed_kWh]&gt;$P$4383,"ABNORMAL","NORMAL")</f>
        <v>NORMAL</v>
      </c>
      <c r="V1839">
        <f>(Table1[[#This Row],[Target_Production_t]]/8)*Table1[[#This Row],[Downtime_hr]]</f>
        <v>3.2469875000000004</v>
      </c>
    </row>
    <row r="1840" spans="1:22" x14ac:dyDescent="0.25">
      <c r="A1840" s="1">
        <v>45811</v>
      </c>
      <c r="B1840" s="1" t="str">
        <f>TEXT(Table1[[#This Row],[Date]],"mm")</f>
        <v>06</v>
      </c>
      <c r="C1840" t="s">
        <v>17</v>
      </c>
      <c r="D1840" t="s">
        <v>20</v>
      </c>
      <c r="E1840">
        <v>41.55</v>
      </c>
      <c r="F1840">
        <v>7.45</v>
      </c>
      <c r="G1840">
        <v>0.55000000000000004</v>
      </c>
      <c r="H1840">
        <v>34.020000000000003</v>
      </c>
      <c r="I1840">
        <v>33.81</v>
      </c>
      <c r="J1840">
        <v>0.2</v>
      </c>
      <c r="K1840">
        <v>99.4</v>
      </c>
      <c r="L1840">
        <v>93.12</v>
      </c>
      <c r="M1840">
        <v>95.09</v>
      </c>
      <c r="N1840">
        <v>88.03</v>
      </c>
      <c r="O1840">
        <v>28.39</v>
      </c>
      <c r="P1840">
        <v>2779.64</v>
      </c>
      <c r="Q1840" s="42">
        <f>Table1[[#This Row],[Steam_Consumed_t]]/Table1[[#This Row],[Production_t]]</f>
        <v>0.83450911228688995</v>
      </c>
      <c r="R1840" s="37">
        <f>Table1[[#This Row],[Power_Consumed_kWh]]/Table1[[#This Row],[Production_t]]</f>
        <v>81.7060552616108</v>
      </c>
      <c r="S1840" t="str">
        <f>IF(Table1[[#This Row],[Quality_pct]]&lt;96,"Below Spec","Ok")</f>
        <v>Ok</v>
      </c>
      <c r="T1840" t="str">
        <f>IF(Table1[Steam_Consumed_t]&gt;$O$4383,"ABNORMAL","NORMAL")</f>
        <v>NORMAL</v>
      </c>
      <c r="U1840" t="str">
        <f>IF(Table1[Power_Consumed_kWh]&gt;$P$4383,"ABNORMAL","NORMAL")</f>
        <v>NORMAL</v>
      </c>
      <c r="V1840">
        <f>(Table1[[#This Row],[Target_Production_t]]/8)*Table1[[#This Row],[Downtime_hr]]</f>
        <v>2.8565624999999999</v>
      </c>
    </row>
    <row r="1841" spans="1:22" x14ac:dyDescent="0.25">
      <c r="A1841" s="1">
        <v>45811</v>
      </c>
      <c r="B1841" s="1" t="str">
        <f>TEXT(Table1[[#This Row],[Date]],"mm")</f>
        <v>06</v>
      </c>
      <c r="C1841" t="s">
        <v>21</v>
      </c>
      <c r="D1841" t="s">
        <v>20</v>
      </c>
      <c r="E1841">
        <v>37.590000000000003</v>
      </c>
      <c r="F1841">
        <v>7.57</v>
      </c>
      <c r="G1841">
        <v>0.43</v>
      </c>
      <c r="H1841">
        <v>34.25</v>
      </c>
      <c r="I1841">
        <v>33.49</v>
      </c>
      <c r="J1841">
        <v>0.76</v>
      </c>
      <c r="K1841">
        <v>97.78</v>
      </c>
      <c r="L1841">
        <v>94.62</v>
      </c>
      <c r="M1841">
        <v>95.34</v>
      </c>
      <c r="N1841">
        <v>88.21</v>
      </c>
      <c r="O1841">
        <v>48.22</v>
      </c>
      <c r="P1841">
        <v>3902.25</v>
      </c>
      <c r="Q1841" s="42">
        <f>Table1[[#This Row],[Steam_Consumed_t]]/Table1[[#This Row],[Production_t]]</f>
        <v>1.407883211678832</v>
      </c>
      <c r="R1841" s="37">
        <f>Table1[[#This Row],[Power_Consumed_kWh]]/Table1[[#This Row],[Production_t]]</f>
        <v>113.93430656934306</v>
      </c>
      <c r="S1841" t="str">
        <f>IF(Table1[[#This Row],[Quality_pct]]&lt;96,"Below Spec","Ok")</f>
        <v>Ok</v>
      </c>
      <c r="T1841" t="str">
        <f>IF(Table1[Steam_Consumed_t]&gt;$O$4383,"ABNORMAL","NORMAL")</f>
        <v>NORMAL</v>
      </c>
      <c r="U1841" t="str">
        <f>IF(Table1[Power_Consumed_kWh]&gt;$P$4383,"ABNORMAL","NORMAL")</f>
        <v>NORMAL</v>
      </c>
      <c r="V1841">
        <f>(Table1[[#This Row],[Target_Production_t]]/8)*Table1[[#This Row],[Downtime_hr]]</f>
        <v>2.0204625000000003</v>
      </c>
    </row>
    <row r="1842" spans="1:22" x14ac:dyDescent="0.25">
      <c r="A1842" s="1">
        <v>45811</v>
      </c>
      <c r="B1842" s="1" t="str">
        <f>TEXT(Table1[[#This Row],[Date]],"mm")</f>
        <v>06</v>
      </c>
      <c r="C1842" t="s">
        <v>21</v>
      </c>
      <c r="D1842" t="s">
        <v>18</v>
      </c>
      <c r="E1842">
        <v>39.36</v>
      </c>
      <c r="F1842">
        <v>7.6</v>
      </c>
      <c r="G1842">
        <v>0.4</v>
      </c>
      <c r="H1842">
        <v>35.68</v>
      </c>
      <c r="I1842">
        <v>35.32</v>
      </c>
      <c r="J1842">
        <v>0.36</v>
      </c>
      <c r="K1842">
        <v>99</v>
      </c>
      <c r="L1842">
        <v>95</v>
      </c>
      <c r="M1842">
        <v>96.8</v>
      </c>
      <c r="N1842">
        <v>91.04</v>
      </c>
      <c r="O1842">
        <v>51</v>
      </c>
      <c r="P1842">
        <v>4078.01</v>
      </c>
      <c r="Q1842" s="42">
        <f>Table1[[#This Row],[Steam_Consumed_t]]/Table1[[#This Row],[Production_t]]</f>
        <v>1.4293721973094171</v>
      </c>
      <c r="R1842" s="37">
        <f>Table1[[#This Row],[Power_Consumed_kWh]]/Table1[[#This Row],[Production_t]]</f>
        <v>114.29400224215247</v>
      </c>
      <c r="S1842" t="str">
        <f>IF(Table1[[#This Row],[Quality_pct]]&lt;96,"Below Spec","Ok")</f>
        <v>Ok</v>
      </c>
      <c r="T1842" t="str">
        <f>IF(Table1[Steam_Consumed_t]&gt;$O$4383,"ABNORMAL","NORMAL")</f>
        <v>NORMAL</v>
      </c>
      <c r="U1842" t="str">
        <f>IF(Table1[Power_Consumed_kWh]&gt;$P$4383,"ABNORMAL","NORMAL")</f>
        <v>NORMAL</v>
      </c>
      <c r="V1842">
        <f>(Table1[[#This Row],[Target_Production_t]]/8)*Table1[[#This Row],[Downtime_hr]]</f>
        <v>1.968</v>
      </c>
    </row>
    <row r="1843" spans="1:22" x14ac:dyDescent="0.25">
      <c r="A1843" s="1">
        <v>45811</v>
      </c>
      <c r="B1843" s="1" t="str">
        <f>TEXT(Table1[[#This Row],[Date]],"mm")</f>
        <v>06</v>
      </c>
      <c r="C1843" t="s">
        <v>22</v>
      </c>
      <c r="D1843" t="s">
        <v>18</v>
      </c>
      <c r="E1843">
        <v>37.29</v>
      </c>
      <c r="F1843">
        <v>7.64</v>
      </c>
      <c r="G1843">
        <v>0.36</v>
      </c>
      <c r="H1843">
        <v>36.74</v>
      </c>
      <c r="I1843">
        <v>35.659999999999997</v>
      </c>
      <c r="J1843">
        <v>1.08</v>
      </c>
      <c r="K1843">
        <v>97.05</v>
      </c>
      <c r="L1843">
        <v>95.5</v>
      </c>
      <c r="M1843">
        <v>99.31</v>
      </c>
      <c r="N1843">
        <v>92.04</v>
      </c>
      <c r="O1843">
        <v>38.85</v>
      </c>
      <c r="P1843">
        <v>3556.54</v>
      </c>
      <c r="Q1843" s="42">
        <f>Table1[[#This Row],[Steam_Consumed_t]]/Table1[[#This Row],[Production_t]]</f>
        <v>1.0574305933587371</v>
      </c>
      <c r="R1843" s="37">
        <f>Table1[[#This Row],[Power_Consumed_kWh]]/Table1[[#This Row],[Production_t]]</f>
        <v>96.80293957539466</v>
      </c>
      <c r="S1843" t="str">
        <f>IF(Table1[[#This Row],[Quality_pct]]&lt;96,"Below Spec","Ok")</f>
        <v>Ok</v>
      </c>
      <c r="T1843" t="str">
        <f>IF(Table1[Steam_Consumed_t]&gt;$O$4383,"ABNORMAL","NORMAL")</f>
        <v>NORMAL</v>
      </c>
      <c r="U1843" t="str">
        <f>IF(Table1[Power_Consumed_kWh]&gt;$P$4383,"ABNORMAL","NORMAL")</f>
        <v>NORMAL</v>
      </c>
      <c r="V1843">
        <f>(Table1[[#This Row],[Target_Production_t]]/8)*Table1[[#This Row],[Downtime_hr]]</f>
        <v>1.6780499999999998</v>
      </c>
    </row>
    <row r="1844" spans="1:22" x14ac:dyDescent="0.25">
      <c r="A1844" s="1">
        <v>45811</v>
      </c>
      <c r="B1844" s="1" t="str">
        <f>TEXT(Table1[[#This Row],[Date]],"mm")</f>
        <v>06</v>
      </c>
      <c r="C1844" t="s">
        <v>23</v>
      </c>
      <c r="D1844" t="s">
        <v>20</v>
      </c>
      <c r="E1844">
        <v>43.53</v>
      </c>
      <c r="F1844">
        <v>7.65</v>
      </c>
      <c r="G1844">
        <v>0.35</v>
      </c>
      <c r="H1844">
        <v>39.86</v>
      </c>
      <c r="I1844">
        <v>39.61</v>
      </c>
      <c r="J1844">
        <v>0.25</v>
      </c>
      <c r="K1844">
        <v>99.37</v>
      </c>
      <c r="L1844">
        <v>95.62</v>
      </c>
      <c r="M1844">
        <v>90.62</v>
      </c>
      <c r="N1844">
        <v>86.11</v>
      </c>
      <c r="O1844">
        <v>3.37</v>
      </c>
      <c r="P1844">
        <v>1814.98</v>
      </c>
      <c r="Q1844" s="42">
        <f>Table1[[#This Row],[Steam_Consumed_t]]/Table1[[#This Row],[Production_t]]</f>
        <v>8.4545910687405926E-2</v>
      </c>
      <c r="R1844" s="37">
        <f>Table1[[#This Row],[Power_Consumed_kWh]]/Table1[[#This Row],[Production_t]]</f>
        <v>45.533868539889617</v>
      </c>
      <c r="S1844" t="str">
        <f>IF(Table1[[#This Row],[Quality_pct]]&lt;96,"Below Spec","Ok")</f>
        <v>Ok</v>
      </c>
      <c r="T1844" t="str">
        <f>IF(Table1[Steam_Consumed_t]&gt;$O$4383,"ABNORMAL","NORMAL")</f>
        <v>NORMAL</v>
      </c>
      <c r="U1844" t="str">
        <f>IF(Table1[Power_Consumed_kWh]&gt;$P$4383,"ABNORMAL","NORMAL")</f>
        <v>NORMAL</v>
      </c>
      <c r="V1844">
        <f>(Table1[[#This Row],[Target_Production_t]]/8)*Table1[[#This Row],[Downtime_hr]]</f>
        <v>1.9044375</v>
      </c>
    </row>
    <row r="1845" spans="1:22" x14ac:dyDescent="0.25">
      <c r="A1845" s="1">
        <v>45811</v>
      </c>
      <c r="B1845" s="1" t="str">
        <f>TEXT(Table1[[#This Row],[Date]],"mm")</f>
        <v>06</v>
      </c>
      <c r="C1845" t="s">
        <v>22</v>
      </c>
      <c r="D1845" t="s">
        <v>20</v>
      </c>
      <c r="E1845">
        <v>35.61</v>
      </c>
      <c r="F1845">
        <v>7.68</v>
      </c>
      <c r="G1845">
        <v>0.32</v>
      </c>
      <c r="H1845">
        <v>35.9</v>
      </c>
      <c r="I1845">
        <v>34.58</v>
      </c>
      <c r="J1845">
        <v>1.31</v>
      </c>
      <c r="K1845">
        <v>96.34</v>
      </c>
      <c r="L1845">
        <v>96</v>
      </c>
      <c r="M1845">
        <v>95.32</v>
      </c>
      <c r="N1845">
        <v>88.16</v>
      </c>
      <c r="O1845">
        <v>40.86</v>
      </c>
      <c r="P1845">
        <v>3440.65</v>
      </c>
      <c r="Q1845" s="42">
        <f>Table1[[#This Row],[Steam_Consumed_t]]/Table1[[#This Row],[Production_t]]</f>
        <v>1.1381615598885795</v>
      </c>
      <c r="R1845" s="37">
        <f>Table1[[#This Row],[Power_Consumed_kWh]]/Table1[[#This Row],[Production_t]]</f>
        <v>95.83983286908078</v>
      </c>
      <c r="S1845" t="str">
        <f>IF(Table1[[#This Row],[Quality_pct]]&lt;96,"Below Spec","Ok")</f>
        <v>Ok</v>
      </c>
      <c r="T1845" t="str">
        <f>IF(Table1[Steam_Consumed_t]&gt;$O$4383,"ABNORMAL","NORMAL")</f>
        <v>NORMAL</v>
      </c>
      <c r="U1845" t="str">
        <f>IF(Table1[Power_Consumed_kWh]&gt;$P$4383,"ABNORMAL","NORMAL")</f>
        <v>NORMAL</v>
      </c>
      <c r="V1845">
        <f>(Table1[[#This Row],[Target_Production_t]]/8)*Table1[[#This Row],[Downtime_hr]]</f>
        <v>1.4244000000000001</v>
      </c>
    </row>
    <row r="1846" spans="1:22" x14ac:dyDescent="0.25">
      <c r="A1846" s="1">
        <v>45811</v>
      </c>
      <c r="B1846" s="1" t="str">
        <f>TEXT(Table1[[#This Row],[Date]],"mm")</f>
        <v>06</v>
      </c>
      <c r="C1846" t="s">
        <v>23</v>
      </c>
      <c r="D1846" t="s">
        <v>18</v>
      </c>
      <c r="E1846">
        <v>45.58</v>
      </c>
      <c r="F1846">
        <v>7.72</v>
      </c>
      <c r="G1846">
        <v>0.28000000000000003</v>
      </c>
      <c r="H1846">
        <v>40.56</v>
      </c>
      <c r="I1846">
        <v>39.51</v>
      </c>
      <c r="J1846">
        <v>1.05</v>
      </c>
      <c r="K1846">
        <v>97.41</v>
      </c>
      <c r="L1846">
        <v>96.5</v>
      </c>
      <c r="M1846">
        <v>89.85</v>
      </c>
      <c r="N1846">
        <v>84.46</v>
      </c>
      <c r="O1846">
        <v>4.7300000000000004</v>
      </c>
      <c r="P1846">
        <v>1853.97</v>
      </c>
      <c r="Q1846" s="42">
        <f>Table1[[#This Row],[Steam_Consumed_t]]/Table1[[#This Row],[Production_t]]</f>
        <v>0.11661735700197239</v>
      </c>
      <c r="R1846" s="37">
        <f>Table1[[#This Row],[Power_Consumed_kWh]]/Table1[[#This Row],[Production_t]]</f>
        <v>45.709319526627219</v>
      </c>
      <c r="S1846" t="str">
        <f>IF(Table1[[#This Row],[Quality_pct]]&lt;96,"Below Spec","Ok")</f>
        <v>Ok</v>
      </c>
      <c r="T1846" t="str">
        <f>IF(Table1[Steam_Consumed_t]&gt;$O$4383,"ABNORMAL","NORMAL")</f>
        <v>NORMAL</v>
      </c>
      <c r="U1846" t="str">
        <f>IF(Table1[Power_Consumed_kWh]&gt;$P$4383,"ABNORMAL","NORMAL")</f>
        <v>NORMAL</v>
      </c>
      <c r="V1846">
        <f>(Table1[[#This Row],[Target_Production_t]]/8)*Table1[[#This Row],[Downtime_hr]]</f>
        <v>1.5953000000000002</v>
      </c>
    </row>
    <row r="1847" spans="1:22" x14ac:dyDescent="0.25">
      <c r="A1847" s="1">
        <v>45811</v>
      </c>
      <c r="B1847" s="1" t="str">
        <f>TEXT(Table1[[#This Row],[Date]],"mm")</f>
        <v>06</v>
      </c>
      <c r="C1847" t="s">
        <v>17</v>
      </c>
      <c r="D1847" t="s">
        <v>19</v>
      </c>
      <c r="E1847">
        <v>42.85</v>
      </c>
      <c r="F1847">
        <v>7.76</v>
      </c>
      <c r="G1847">
        <v>0.24</v>
      </c>
      <c r="H1847">
        <v>40.72</v>
      </c>
      <c r="I1847">
        <v>39.61</v>
      </c>
      <c r="J1847">
        <v>1.1100000000000001</v>
      </c>
      <c r="K1847">
        <v>97.28</v>
      </c>
      <c r="L1847">
        <v>97</v>
      </c>
      <c r="M1847">
        <v>94.74</v>
      </c>
      <c r="N1847">
        <v>89.4</v>
      </c>
      <c r="O1847">
        <v>33.36</v>
      </c>
      <c r="P1847">
        <v>3334.25</v>
      </c>
      <c r="Q1847" s="42">
        <f>Table1[[#This Row],[Steam_Consumed_t]]/Table1[[#This Row],[Production_t]]</f>
        <v>0.81925343811394891</v>
      </c>
      <c r="R1847" s="37">
        <f>Table1[[#This Row],[Power_Consumed_kWh]]/Table1[[#This Row],[Production_t]]</f>
        <v>81.882367387033398</v>
      </c>
      <c r="S1847" t="str">
        <f>IF(Table1[[#This Row],[Quality_pct]]&lt;96,"Below Spec","Ok")</f>
        <v>Ok</v>
      </c>
      <c r="T1847" t="str">
        <f>IF(Table1[Steam_Consumed_t]&gt;$O$4383,"ABNORMAL","NORMAL")</f>
        <v>NORMAL</v>
      </c>
      <c r="U1847" t="str">
        <f>IF(Table1[Power_Consumed_kWh]&gt;$P$4383,"ABNORMAL","NORMAL")</f>
        <v>NORMAL</v>
      </c>
      <c r="V1847">
        <f>(Table1[[#This Row],[Target_Production_t]]/8)*Table1[[#This Row],[Downtime_hr]]</f>
        <v>1.2855000000000001</v>
      </c>
    </row>
    <row r="1848" spans="1:22" x14ac:dyDescent="0.25">
      <c r="A1848" s="1">
        <v>45811</v>
      </c>
      <c r="B1848" s="1" t="str">
        <f>TEXT(Table1[[#This Row],[Date]],"mm")</f>
        <v>06</v>
      </c>
      <c r="C1848" t="s">
        <v>22</v>
      </c>
      <c r="D1848" t="s">
        <v>19</v>
      </c>
      <c r="E1848">
        <v>36.729999999999997</v>
      </c>
      <c r="F1848">
        <v>7.79</v>
      </c>
      <c r="G1848">
        <v>0.21</v>
      </c>
      <c r="H1848">
        <v>35.19</v>
      </c>
      <c r="I1848">
        <v>34.32</v>
      </c>
      <c r="J1848">
        <v>0.86</v>
      </c>
      <c r="K1848">
        <v>97.55</v>
      </c>
      <c r="L1848">
        <v>97.38</v>
      </c>
      <c r="M1848">
        <v>96.64</v>
      </c>
      <c r="N1848">
        <v>91.79</v>
      </c>
      <c r="O1848">
        <v>39.1</v>
      </c>
      <c r="P1848">
        <v>3356.17</v>
      </c>
      <c r="Q1848" s="42">
        <f>Table1[[#This Row],[Steam_Consumed_t]]/Table1[[#This Row],[Production_t]]</f>
        <v>1.1111111111111112</v>
      </c>
      <c r="R1848" s="37">
        <f>Table1[[#This Row],[Power_Consumed_kWh]]/Table1[[#This Row],[Production_t]]</f>
        <v>95.372833191247523</v>
      </c>
      <c r="S1848" t="str">
        <f>IF(Table1[[#This Row],[Quality_pct]]&lt;96,"Below Spec","Ok")</f>
        <v>Ok</v>
      </c>
      <c r="T1848" t="str">
        <f>IF(Table1[Steam_Consumed_t]&gt;$O$4383,"ABNORMAL","NORMAL")</f>
        <v>NORMAL</v>
      </c>
      <c r="U1848" t="str">
        <f>IF(Table1[Power_Consumed_kWh]&gt;$P$4383,"ABNORMAL","NORMAL")</f>
        <v>NORMAL</v>
      </c>
      <c r="V1848">
        <f>(Table1[[#This Row],[Target_Production_t]]/8)*Table1[[#This Row],[Downtime_hr]]</f>
        <v>0.96416249999999992</v>
      </c>
    </row>
    <row r="1849" spans="1:22" x14ac:dyDescent="0.25">
      <c r="A1849" s="1">
        <v>45811</v>
      </c>
      <c r="B1849" s="1" t="str">
        <f>TEXT(Table1[[#This Row],[Date]],"mm")</f>
        <v>06</v>
      </c>
      <c r="C1849" t="s">
        <v>17</v>
      </c>
      <c r="D1849" t="s">
        <v>18</v>
      </c>
      <c r="E1849">
        <v>43.51</v>
      </c>
      <c r="F1849">
        <v>7.86</v>
      </c>
      <c r="G1849">
        <v>0.14000000000000001</v>
      </c>
      <c r="H1849">
        <v>42.01</v>
      </c>
      <c r="I1849">
        <v>41.44</v>
      </c>
      <c r="J1849">
        <v>0.56999999999999995</v>
      </c>
      <c r="K1849">
        <v>98.65</v>
      </c>
      <c r="L1849">
        <v>98.25</v>
      </c>
      <c r="M1849">
        <v>101.49</v>
      </c>
      <c r="N1849">
        <v>98.37</v>
      </c>
      <c r="O1849">
        <v>33.229999999999997</v>
      </c>
      <c r="P1849">
        <v>3528.66</v>
      </c>
      <c r="Q1849" s="42">
        <f>Table1[[#This Row],[Steam_Consumed_t]]/Table1[[#This Row],[Production_t]]</f>
        <v>0.79100214234706023</v>
      </c>
      <c r="R1849" s="37">
        <f>Table1[[#This Row],[Power_Consumed_kWh]]/Table1[[#This Row],[Production_t]]</f>
        <v>83.995715305879557</v>
      </c>
      <c r="S1849" t="str">
        <f>IF(Table1[[#This Row],[Quality_pct]]&lt;96,"Below Spec","Ok")</f>
        <v>Ok</v>
      </c>
      <c r="T1849" t="str">
        <f>IF(Table1[Steam_Consumed_t]&gt;$O$4383,"ABNORMAL","NORMAL")</f>
        <v>NORMAL</v>
      </c>
      <c r="U1849" t="str">
        <f>IF(Table1[Power_Consumed_kWh]&gt;$P$4383,"ABNORMAL","NORMAL")</f>
        <v>NORMAL</v>
      </c>
      <c r="V1849">
        <f>(Table1[[#This Row],[Target_Production_t]]/8)*Table1[[#This Row],[Downtime_hr]]</f>
        <v>0.76142500000000002</v>
      </c>
    </row>
    <row r="1850" spans="1:22" x14ac:dyDescent="0.25">
      <c r="A1850" s="1">
        <v>45812</v>
      </c>
      <c r="B1850" s="1" t="str">
        <f>TEXT(Table1[[#This Row],[Date]],"mm")</f>
        <v>06</v>
      </c>
      <c r="C1850" t="s">
        <v>17</v>
      </c>
      <c r="D1850" t="s">
        <v>18</v>
      </c>
      <c r="E1850">
        <v>43.91</v>
      </c>
      <c r="F1850">
        <v>7.21</v>
      </c>
      <c r="G1850">
        <v>0.79</v>
      </c>
      <c r="H1850">
        <v>38.86</v>
      </c>
      <c r="I1850">
        <v>38.33</v>
      </c>
      <c r="J1850">
        <v>0.53</v>
      </c>
      <c r="K1850">
        <v>98.64</v>
      </c>
      <c r="L1850">
        <v>90.12</v>
      </c>
      <c r="M1850">
        <v>96.31</v>
      </c>
      <c r="N1850">
        <v>85.62</v>
      </c>
      <c r="O1850">
        <v>34.53</v>
      </c>
      <c r="P1850">
        <v>2979.62</v>
      </c>
      <c r="Q1850" s="42">
        <f>Table1[[#This Row],[Steam_Consumed_t]]/Table1[[#This Row],[Production_t]]</f>
        <v>0.88857436953165214</v>
      </c>
      <c r="R1850" s="37">
        <f>Table1[[#This Row],[Power_Consumed_kWh]]/Table1[[#This Row],[Production_t]]</f>
        <v>76.675759135357694</v>
      </c>
      <c r="S1850" t="str">
        <f>IF(Table1[[#This Row],[Quality_pct]]&lt;96,"Below Spec","Ok")</f>
        <v>Ok</v>
      </c>
      <c r="T1850" t="str">
        <f>IF(Table1[Steam_Consumed_t]&gt;$O$4383,"ABNORMAL","NORMAL")</f>
        <v>NORMAL</v>
      </c>
      <c r="U1850" t="str">
        <f>IF(Table1[Power_Consumed_kWh]&gt;$P$4383,"ABNORMAL","NORMAL")</f>
        <v>NORMAL</v>
      </c>
      <c r="V1850">
        <f>(Table1[[#This Row],[Target_Production_t]]/8)*Table1[[#This Row],[Downtime_hr]]</f>
        <v>4.3361124999999996</v>
      </c>
    </row>
    <row r="1851" spans="1:22" x14ac:dyDescent="0.25">
      <c r="A1851" s="1">
        <v>45812</v>
      </c>
      <c r="B1851" s="1" t="str">
        <f>TEXT(Table1[[#This Row],[Date]],"mm")</f>
        <v>06</v>
      </c>
      <c r="C1851" t="s">
        <v>17</v>
      </c>
      <c r="D1851" t="s">
        <v>19</v>
      </c>
      <c r="E1851">
        <v>43.25</v>
      </c>
      <c r="F1851">
        <v>7.25</v>
      </c>
      <c r="G1851">
        <v>0.75</v>
      </c>
      <c r="H1851">
        <v>41.15</v>
      </c>
      <c r="I1851">
        <v>40.119999999999997</v>
      </c>
      <c r="J1851">
        <v>1.04</v>
      </c>
      <c r="K1851">
        <v>97.48</v>
      </c>
      <c r="L1851">
        <v>90.62</v>
      </c>
      <c r="M1851">
        <v>93.02</v>
      </c>
      <c r="N1851">
        <v>82.18</v>
      </c>
      <c r="O1851">
        <v>34.700000000000003</v>
      </c>
      <c r="P1851">
        <v>3490.28</v>
      </c>
      <c r="Q1851" s="42">
        <f>Table1[[#This Row],[Steam_Consumed_t]]/Table1[[#This Row],[Production_t]]</f>
        <v>0.84325637910085061</v>
      </c>
      <c r="R1851" s="37">
        <f>Table1[[#This Row],[Power_Consumed_kWh]]/Table1[[#This Row],[Production_t]]</f>
        <v>84.81846901579587</v>
      </c>
      <c r="S1851" t="str">
        <f>IF(Table1[[#This Row],[Quality_pct]]&lt;96,"Below Spec","Ok")</f>
        <v>Ok</v>
      </c>
      <c r="T1851" t="str">
        <f>IF(Table1[Steam_Consumed_t]&gt;$O$4383,"ABNORMAL","NORMAL")</f>
        <v>NORMAL</v>
      </c>
      <c r="U1851" t="str">
        <f>IF(Table1[Power_Consumed_kWh]&gt;$P$4383,"ABNORMAL","NORMAL")</f>
        <v>NORMAL</v>
      </c>
      <c r="V1851">
        <f>(Table1[[#This Row],[Target_Production_t]]/8)*Table1[[#This Row],[Downtime_hr]]</f>
        <v>4.0546875</v>
      </c>
    </row>
    <row r="1852" spans="1:22" x14ac:dyDescent="0.25">
      <c r="A1852" s="1">
        <v>45812</v>
      </c>
      <c r="B1852" s="1" t="str">
        <f>TEXT(Table1[[#This Row],[Date]],"mm")</f>
        <v>06</v>
      </c>
      <c r="C1852" t="s">
        <v>23</v>
      </c>
      <c r="D1852" t="s">
        <v>19</v>
      </c>
      <c r="E1852">
        <v>45.31</v>
      </c>
      <c r="F1852">
        <v>7.28</v>
      </c>
      <c r="G1852">
        <v>0.72</v>
      </c>
      <c r="H1852">
        <v>38.96</v>
      </c>
      <c r="I1852">
        <v>38.18</v>
      </c>
      <c r="J1852">
        <v>0.78</v>
      </c>
      <c r="K1852">
        <v>98</v>
      </c>
      <c r="L1852">
        <v>91</v>
      </c>
      <c r="M1852">
        <v>96.79</v>
      </c>
      <c r="N1852">
        <v>86.32</v>
      </c>
      <c r="O1852">
        <v>4.6100000000000003</v>
      </c>
      <c r="P1852">
        <v>1738.75</v>
      </c>
      <c r="Q1852" s="42">
        <f>Table1[[#This Row],[Steam_Consumed_t]]/Table1[[#This Row],[Production_t]]</f>
        <v>0.11832648870636552</v>
      </c>
      <c r="R1852" s="37">
        <f>Table1[[#This Row],[Power_Consumed_kWh]]/Table1[[#This Row],[Production_t]]</f>
        <v>44.629106776180699</v>
      </c>
      <c r="S1852" t="str">
        <f>IF(Table1[[#This Row],[Quality_pct]]&lt;96,"Below Spec","Ok")</f>
        <v>Ok</v>
      </c>
      <c r="T1852" t="str">
        <f>IF(Table1[Steam_Consumed_t]&gt;$O$4383,"ABNORMAL","NORMAL")</f>
        <v>NORMAL</v>
      </c>
      <c r="U1852" t="str">
        <f>IF(Table1[Power_Consumed_kWh]&gt;$P$4383,"ABNORMAL","NORMAL")</f>
        <v>NORMAL</v>
      </c>
      <c r="V1852">
        <f>(Table1[[#This Row],[Target_Production_t]]/8)*Table1[[#This Row],[Downtime_hr]]</f>
        <v>4.0778999999999996</v>
      </c>
    </row>
    <row r="1853" spans="1:22" x14ac:dyDescent="0.25">
      <c r="A1853" s="1">
        <v>45812</v>
      </c>
      <c r="B1853" s="1" t="str">
        <f>TEXT(Table1[[#This Row],[Date]],"mm")</f>
        <v>06</v>
      </c>
      <c r="C1853" t="s">
        <v>21</v>
      </c>
      <c r="D1853" t="s">
        <v>19</v>
      </c>
      <c r="E1853">
        <v>39.130000000000003</v>
      </c>
      <c r="F1853">
        <v>7.35</v>
      </c>
      <c r="G1853">
        <v>0.65</v>
      </c>
      <c r="H1853">
        <v>32.39</v>
      </c>
      <c r="I1853">
        <v>32.299999999999997</v>
      </c>
      <c r="J1853">
        <v>0.09</v>
      </c>
      <c r="K1853">
        <v>99.72</v>
      </c>
      <c r="L1853">
        <v>91.88</v>
      </c>
      <c r="M1853">
        <v>91.62</v>
      </c>
      <c r="N1853">
        <v>83.94</v>
      </c>
      <c r="O1853">
        <v>46.13</v>
      </c>
      <c r="P1853">
        <v>3824.05</v>
      </c>
      <c r="Q1853" s="42">
        <f>Table1[[#This Row],[Steam_Consumed_t]]/Table1[[#This Row],[Production_t]]</f>
        <v>1.4242050015436865</v>
      </c>
      <c r="R1853" s="37">
        <f>Table1[[#This Row],[Power_Consumed_kWh]]/Table1[[#This Row],[Production_t]]</f>
        <v>118.06267366471134</v>
      </c>
      <c r="S1853" t="str">
        <f>IF(Table1[[#This Row],[Quality_pct]]&lt;96,"Below Spec","Ok")</f>
        <v>Ok</v>
      </c>
      <c r="T1853" t="str">
        <f>IF(Table1[Steam_Consumed_t]&gt;$O$4383,"ABNORMAL","NORMAL")</f>
        <v>NORMAL</v>
      </c>
      <c r="U1853" t="str">
        <f>IF(Table1[Power_Consumed_kWh]&gt;$P$4383,"ABNORMAL","NORMAL")</f>
        <v>NORMAL</v>
      </c>
      <c r="V1853">
        <f>(Table1[[#This Row],[Target_Production_t]]/8)*Table1[[#This Row],[Downtime_hr]]</f>
        <v>3.1793125000000004</v>
      </c>
    </row>
    <row r="1854" spans="1:22" x14ac:dyDescent="0.25">
      <c r="A1854" s="1">
        <v>45812</v>
      </c>
      <c r="B1854" s="1" t="str">
        <f>TEXT(Table1[[#This Row],[Date]],"mm")</f>
        <v>06</v>
      </c>
      <c r="C1854" t="s">
        <v>22</v>
      </c>
      <c r="D1854" t="s">
        <v>18</v>
      </c>
      <c r="E1854">
        <v>37.630000000000003</v>
      </c>
      <c r="F1854">
        <v>7.36</v>
      </c>
      <c r="G1854">
        <v>0.64</v>
      </c>
      <c r="H1854">
        <v>31.29</v>
      </c>
      <c r="I1854">
        <v>30.84</v>
      </c>
      <c r="J1854">
        <v>0.45</v>
      </c>
      <c r="K1854">
        <v>98.56</v>
      </c>
      <c r="L1854">
        <v>92</v>
      </c>
      <c r="M1854">
        <v>96.73</v>
      </c>
      <c r="N1854">
        <v>87.71</v>
      </c>
      <c r="O1854">
        <v>33.479999999999997</v>
      </c>
      <c r="P1854">
        <v>3020.67</v>
      </c>
      <c r="Q1854" s="42">
        <f>Table1[[#This Row],[Steam_Consumed_t]]/Table1[[#This Row],[Production_t]]</f>
        <v>1.0699904122722914</v>
      </c>
      <c r="R1854" s="37">
        <f>Table1[[#This Row],[Power_Consumed_kWh]]/Table1[[#This Row],[Production_t]]</f>
        <v>96.537871524448704</v>
      </c>
      <c r="S1854" t="str">
        <f>IF(Table1[[#This Row],[Quality_pct]]&lt;96,"Below Spec","Ok")</f>
        <v>Ok</v>
      </c>
      <c r="T1854" t="str">
        <f>IF(Table1[Steam_Consumed_t]&gt;$O$4383,"ABNORMAL","NORMAL")</f>
        <v>NORMAL</v>
      </c>
      <c r="U1854" t="str">
        <f>IF(Table1[Power_Consumed_kWh]&gt;$P$4383,"ABNORMAL","NORMAL")</f>
        <v>NORMAL</v>
      </c>
      <c r="V1854">
        <f>(Table1[[#This Row],[Target_Production_t]]/8)*Table1[[#This Row],[Downtime_hr]]</f>
        <v>3.0104000000000002</v>
      </c>
    </row>
    <row r="1855" spans="1:22" x14ac:dyDescent="0.25">
      <c r="A1855" s="1">
        <v>45812</v>
      </c>
      <c r="B1855" s="1" t="str">
        <f>TEXT(Table1[[#This Row],[Date]],"mm")</f>
        <v>06</v>
      </c>
      <c r="C1855" t="s">
        <v>23</v>
      </c>
      <c r="D1855" t="s">
        <v>18</v>
      </c>
      <c r="E1855">
        <v>46</v>
      </c>
      <c r="F1855">
        <v>7.43</v>
      </c>
      <c r="G1855">
        <v>0.56999999999999995</v>
      </c>
      <c r="H1855">
        <v>39.39</v>
      </c>
      <c r="I1855">
        <v>39.18</v>
      </c>
      <c r="J1855">
        <v>0.21</v>
      </c>
      <c r="K1855">
        <v>99.46</v>
      </c>
      <c r="L1855">
        <v>92.88</v>
      </c>
      <c r="M1855">
        <v>94.39</v>
      </c>
      <c r="N1855">
        <v>87.19</v>
      </c>
      <c r="O1855">
        <v>4.34</v>
      </c>
      <c r="P1855">
        <v>1834.18</v>
      </c>
      <c r="Q1855" s="42">
        <f>Table1[[#This Row],[Steam_Consumed_t]]/Table1[[#This Row],[Production_t]]</f>
        <v>0.11018024879411017</v>
      </c>
      <c r="R1855" s="37">
        <f>Table1[[#This Row],[Power_Consumed_kWh]]/Table1[[#This Row],[Production_t]]</f>
        <v>46.564610307184566</v>
      </c>
      <c r="S1855" t="str">
        <f>IF(Table1[[#This Row],[Quality_pct]]&lt;96,"Below Spec","Ok")</f>
        <v>Ok</v>
      </c>
      <c r="T1855" t="str">
        <f>IF(Table1[Steam_Consumed_t]&gt;$O$4383,"ABNORMAL","NORMAL")</f>
        <v>NORMAL</v>
      </c>
      <c r="U1855" t="str">
        <f>IF(Table1[Power_Consumed_kWh]&gt;$P$4383,"ABNORMAL","NORMAL")</f>
        <v>NORMAL</v>
      </c>
      <c r="V1855">
        <f>(Table1[[#This Row],[Target_Production_t]]/8)*Table1[[#This Row],[Downtime_hr]]</f>
        <v>3.2774999999999999</v>
      </c>
    </row>
    <row r="1856" spans="1:22" x14ac:dyDescent="0.25">
      <c r="A1856" s="1">
        <v>45812</v>
      </c>
      <c r="B1856" s="1" t="str">
        <f>TEXT(Table1[[#This Row],[Date]],"mm")</f>
        <v>06</v>
      </c>
      <c r="C1856" t="s">
        <v>22</v>
      </c>
      <c r="D1856" t="s">
        <v>20</v>
      </c>
      <c r="E1856">
        <v>35.94</v>
      </c>
      <c r="F1856">
        <v>7.53</v>
      </c>
      <c r="G1856">
        <v>0.47</v>
      </c>
      <c r="H1856">
        <v>33.04</v>
      </c>
      <c r="I1856">
        <v>32.270000000000003</v>
      </c>
      <c r="J1856">
        <v>0.78</v>
      </c>
      <c r="K1856">
        <v>97.65</v>
      </c>
      <c r="L1856">
        <v>94.12</v>
      </c>
      <c r="M1856">
        <v>89.03</v>
      </c>
      <c r="N1856">
        <v>81.83</v>
      </c>
      <c r="O1856">
        <v>37.76</v>
      </c>
      <c r="P1856">
        <v>3205.85</v>
      </c>
      <c r="Q1856" s="42">
        <f>Table1[[#This Row],[Steam_Consumed_t]]/Table1[[#This Row],[Production_t]]</f>
        <v>1.1428571428571428</v>
      </c>
      <c r="R1856" s="37">
        <f>Table1[[#This Row],[Power_Consumed_kWh]]/Table1[[#This Row],[Production_t]]</f>
        <v>97.029358353510901</v>
      </c>
      <c r="S1856" t="str">
        <f>IF(Table1[[#This Row],[Quality_pct]]&lt;96,"Below Spec","Ok")</f>
        <v>Ok</v>
      </c>
      <c r="T1856" t="str">
        <f>IF(Table1[Steam_Consumed_t]&gt;$O$4383,"ABNORMAL","NORMAL")</f>
        <v>NORMAL</v>
      </c>
      <c r="U1856" t="str">
        <f>IF(Table1[Power_Consumed_kWh]&gt;$P$4383,"ABNORMAL","NORMAL")</f>
        <v>NORMAL</v>
      </c>
      <c r="V1856">
        <f>(Table1[[#This Row],[Target_Production_t]]/8)*Table1[[#This Row],[Downtime_hr]]</f>
        <v>2.1114749999999995</v>
      </c>
    </row>
    <row r="1857" spans="1:22" x14ac:dyDescent="0.25">
      <c r="A1857" s="1">
        <v>45812</v>
      </c>
      <c r="B1857" s="1" t="str">
        <f>TEXT(Table1[[#This Row],[Date]],"mm")</f>
        <v>06</v>
      </c>
      <c r="C1857" t="s">
        <v>23</v>
      </c>
      <c r="D1857" t="s">
        <v>20</v>
      </c>
      <c r="E1857">
        <v>43.93</v>
      </c>
      <c r="F1857">
        <v>7.59</v>
      </c>
      <c r="G1857">
        <v>0.41</v>
      </c>
      <c r="H1857">
        <v>41.45</v>
      </c>
      <c r="I1857">
        <v>41.21</v>
      </c>
      <c r="J1857">
        <v>0.24</v>
      </c>
      <c r="K1857">
        <v>99.42</v>
      </c>
      <c r="L1857">
        <v>94.88</v>
      </c>
      <c r="M1857">
        <v>91.53</v>
      </c>
      <c r="N1857">
        <v>86.33</v>
      </c>
      <c r="O1857">
        <v>3.98</v>
      </c>
      <c r="P1857">
        <v>1624.15</v>
      </c>
      <c r="Q1857" s="42">
        <f>Table1[[#This Row],[Steam_Consumed_t]]/Table1[[#This Row],[Production_t]]</f>
        <v>9.6019300361881776E-2</v>
      </c>
      <c r="R1857" s="37">
        <f>Table1[[#This Row],[Power_Consumed_kWh]]/Table1[[#This Row],[Production_t]]</f>
        <v>39.18335343787696</v>
      </c>
      <c r="S1857" t="str">
        <f>IF(Table1[[#This Row],[Quality_pct]]&lt;96,"Below Spec","Ok")</f>
        <v>Ok</v>
      </c>
      <c r="T1857" t="str">
        <f>IF(Table1[Steam_Consumed_t]&gt;$O$4383,"ABNORMAL","NORMAL")</f>
        <v>NORMAL</v>
      </c>
      <c r="U1857" t="str">
        <f>IF(Table1[Power_Consumed_kWh]&gt;$P$4383,"ABNORMAL","NORMAL")</f>
        <v>NORMAL</v>
      </c>
      <c r="V1857">
        <f>(Table1[[#This Row],[Target_Production_t]]/8)*Table1[[#This Row],[Downtime_hr]]</f>
        <v>2.2514124999999998</v>
      </c>
    </row>
    <row r="1858" spans="1:22" x14ac:dyDescent="0.25">
      <c r="A1858" s="1">
        <v>45812</v>
      </c>
      <c r="B1858" s="1" t="str">
        <f>TEXT(Table1[[#This Row],[Date]],"mm")</f>
        <v>06</v>
      </c>
      <c r="C1858" t="s">
        <v>17</v>
      </c>
      <c r="D1858" t="s">
        <v>20</v>
      </c>
      <c r="E1858">
        <v>41.93</v>
      </c>
      <c r="F1858">
        <v>7.7</v>
      </c>
      <c r="G1858">
        <v>0.3</v>
      </c>
      <c r="H1858">
        <v>40.04</v>
      </c>
      <c r="I1858">
        <v>39.43</v>
      </c>
      <c r="J1858">
        <v>0.61</v>
      </c>
      <c r="K1858">
        <v>98.47</v>
      </c>
      <c r="L1858">
        <v>96.25</v>
      </c>
      <c r="M1858">
        <v>91.25</v>
      </c>
      <c r="N1858">
        <v>86.49</v>
      </c>
      <c r="O1858">
        <v>35.270000000000003</v>
      </c>
      <c r="P1858">
        <v>3282.88</v>
      </c>
      <c r="Q1858" s="42">
        <f>Table1[[#This Row],[Steam_Consumed_t]]/Table1[[#This Row],[Production_t]]</f>
        <v>0.88086913086913099</v>
      </c>
      <c r="R1858" s="37">
        <f>Table1[[#This Row],[Power_Consumed_kWh]]/Table1[[#This Row],[Production_t]]</f>
        <v>81.990009990009995</v>
      </c>
      <c r="S1858" t="str">
        <f>IF(Table1[[#This Row],[Quality_pct]]&lt;96,"Below Spec","Ok")</f>
        <v>Ok</v>
      </c>
      <c r="T1858" t="str">
        <f>IF(Table1[Steam_Consumed_t]&gt;$O$4383,"ABNORMAL","NORMAL")</f>
        <v>NORMAL</v>
      </c>
      <c r="U1858" t="str">
        <f>IF(Table1[Power_Consumed_kWh]&gt;$P$4383,"ABNORMAL","NORMAL")</f>
        <v>NORMAL</v>
      </c>
      <c r="V1858">
        <f>(Table1[[#This Row],[Target_Production_t]]/8)*Table1[[#This Row],[Downtime_hr]]</f>
        <v>1.5723749999999999</v>
      </c>
    </row>
    <row r="1859" spans="1:22" x14ac:dyDescent="0.25">
      <c r="A1859" s="1">
        <v>45812</v>
      </c>
      <c r="B1859" s="1" t="str">
        <f>TEXT(Table1[[#This Row],[Date]],"mm")</f>
        <v>06</v>
      </c>
      <c r="C1859" t="s">
        <v>21</v>
      </c>
      <c r="D1859" t="s">
        <v>18</v>
      </c>
      <c r="E1859">
        <v>39.72</v>
      </c>
      <c r="F1859">
        <v>7.7</v>
      </c>
      <c r="G1859">
        <v>0.3</v>
      </c>
      <c r="H1859">
        <v>38.450000000000003</v>
      </c>
      <c r="I1859">
        <v>37.880000000000003</v>
      </c>
      <c r="J1859">
        <v>0.56999999999999995</v>
      </c>
      <c r="K1859">
        <v>98.52</v>
      </c>
      <c r="L1859">
        <v>96.25</v>
      </c>
      <c r="M1859">
        <v>93.32</v>
      </c>
      <c r="N1859">
        <v>88.49</v>
      </c>
      <c r="O1859">
        <v>55.92</v>
      </c>
      <c r="P1859">
        <v>4500.57</v>
      </c>
      <c r="Q1859" s="42">
        <f>Table1[[#This Row],[Steam_Consumed_t]]/Table1[[#This Row],[Production_t]]</f>
        <v>1.4543563068920675</v>
      </c>
      <c r="R1859" s="37">
        <f>Table1[[#This Row],[Power_Consumed_kWh]]/Table1[[#This Row],[Production_t]]</f>
        <v>117.04993498049413</v>
      </c>
      <c r="S1859" t="str">
        <f>IF(Table1[[#This Row],[Quality_pct]]&lt;96,"Below Spec","Ok")</f>
        <v>Ok</v>
      </c>
      <c r="T1859" t="str">
        <f>IF(Table1[Steam_Consumed_t]&gt;$O$4383,"ABNORMAL","NORMAL")</f>
        <v>ABNORMAL</v>
      </c>
      <c r="U1859" t="str">
        <f>IF(Table1[Power_Consumed_kWh]&gt;$P$4383,"ABNORMAL","NORMAL")</f>
        <v>ABNORMAL</v>
      </c>
      <c r="V1859">
        <f>(Table1[[#This Row],[Target_Production_t]]/8)*Table1[[#This Row],[Downtime_hr]]</f>
        <v>1.4894999999999998</v>
      </c>
    </row>
    <row r="1860" spans="1:22" x14ac:dyDescent="0.25">
      <c r="A1860" s="1">
        <v>45812</v>
      </c>
      <c r="B1860" s="1" t="str">
        <f>TEXT(Table1[[#This Row],[Date]],"mm")</f>
        <v>06</v>
      </c>
      <c r="C1860" t="s">
        <v>21</v>
      </c>
      <c r="D1860" t="s">
        <v>20</v>
      </c>
      <c r="E1860">
        <v>37.94</v>
      </c>
      <c r="F1860">
        <v>7.88</v>
      </c>
      <c r="G1860">
        <v>0.12</v>
      </c>
      <c r="H1860">
        <v>34.880000000000003</v>
      </c>
      <c r="I1860">
        <v>34.35</v>
      </c>
      <c r="J1860">
        <v>0.53</v>
      </c>
      <c r="K1860">
        <v>98.47</v>
      </c>
      <c r="L1860">
        <v>98.5</v>
      </c>
      <c r="M1860">
        <v>95.19</v>
      </c>
      <c r="N1860">
        <v>92.32</v>
      </c>
      <c r="O1860">
        <v>50.38</v>
      </c>
      <c r="P1860">
        <v>3953.94</v>
      </c>
      <c r="Q1860" s="42">
        <f>Table1[[#This Row],[Steam_Consumed_t]]/Table1[[#This Row],[Production_t]]</f>
        <v>1.4443807339449541</v>
      </c>
      <c r="R1860" s="37">
        <f>Table1[[#This Row],[Power_Consumed_kWh]]/Table1[[#This Row],[Production_t]]</f>
        <v>113.35837155963301</v>
      </c>
      <c r="S1860" t="str">
        <f>IF(Table1[[#This Row],[Quality_pct]]&lt;96,"Below Spec","Ok")</f>
        <v>Ok</v>
      </c>
      <c r="T1860" t="str">
        <f>IF(Table1[Steam_Consumed_t]&gt;$O$4383,"ABNORMAL","NORMAL")</f>
        <v>NORMAL</v>
      </c>
      <c r="U1860" t="str">
        <f>IF(Table1[Power_Consumed_kWh]&gt;$P$4383,"ABNORMAL","NORMAL")</f>
        <v>NORMAL</v>
      </c>
      <c r="V1860">
        <f>(Table1[[#This Row],[Target_Production_t]]/8)*Table1[[#This Row],[Downtime_hr]]</f>
        <v>0.56909999999999994</v>
      </c>
    </row>
    <row r="1861" spans="1:22" x14ac:dyDescent="0.25">
      <c r="A1861" s="1">
        <v>45812</v>
      </c>
      <c r="B1861" s="1" t="str">
        <f>TEXT(Table1[[#This Row],[Date]],"mm")</f>
        <v>06</v>
      </c>
      <c r="C1861" t="s">
        <v>22</v>
      </c>
      <c r="D1861" t="s">
        <v>19</v>
      </c>
      <c r="E1861">
        <v>37.07</v>
      </c>
      <c r="F1861">
        <v>7.95</v>
      </c>
      <c r="G1861">
        <v>0.05</v>
      </c>
      <c r="H1861">
        <v>37.56</v>
      </c>
      <c r="I1861">
        <v>36.299999999999997</v>
      </c>
      <c r="J1861">
        <v>1.26</v>
      </c>
      <c r="K1861">
        <v>96.64</v>
      </c>
      <c r="L1861">
        <v>99.38</v>
      </c>
      <c r="M1861">
        <v>100.28</v>
      </c>
      <c r="N1861">
        <v>96.31</v>
      </c>
      <c r="O1861">
        <v>42.44</v>
      </c>
      <c r="P1861">
        <v>3692.27</v>
      </c>
      <c r="Q1861" s="42">
        <f>Table1[[#This Row],[Steam_Consumed_t]]/Table1[[#This Row],[Production_t]]</f>
        <v>1.1299254526091584</v>
      </c>
      <c r="R1861" s="37">
        <f>Table1[[#This Row],[Power_Consumed_kWh]]/Table1[[#This Row],[Production_t]]</f>
        <v>98.303248136315219</v>
      </c>
      <c r="S1861" t="str">
        <f>IF(Table1[[#This Row],[Quality_pct]]&lt;96,"Below Spec","Ok")</f>
        <v>Ok</v>
      </c>
      <c r="T1861" t="str">
        <f>IF(Table1[Steam_Consumed_t]&gt;$O$4383,"ABNORMAL","NORMAL")</f>
        <v>NORMAL</v>
      </c>
      <c r="U1861" t="str">
        <f>IF(Table1[Power_Consumed_kWh]&gt;$P$4383,"ABNORMAL","NORMAL")</f>
        <v>NORMAL</v>
      </c>
      <c r="V1861">
        <f>(Table1[[#This Row],[Target_Production_t]]/8)*Table1[[#This Row],[Downtime_hr]]</f>
        <v>0.23168750000000002</v>
      </c>
    </row>
    <row r="1862" spans="1:22" x14ac:dyDescent="0.25">
      <c r="A1862" s="1">
        <v>45813</v>
      </c>
      <c r="B1862" s="1" t="str">
        <f>TEXT(Table1[[#This Row],[Date]],"mm")</f>
        <v>06</v>
      </c>
      <c r="C1862" t="s">
        <v>17</v>
      </c>
      <c r="D1862" t="s">
        <v>18</v>
      </c>
      <c r="E1862">
        <v>42.71</v>
      </c>
      <c r="F1862">
        <v>7.02</v>
      </c>
      <c r="G1862">
        <v>0.98</v>
      </c>
      <c r="H1862">
        <v>36.369999999999997</v>
      </c>
      <c r="I1862">
        <v>35.369999999999997</v>
      </c>
      <c r="J1862">
        <v>1</v>
      </c>
      <c r="K1862">
        <v>97.24</v>
      </c>
      <c r="L1862">
        <v>87.75</v>
      </c>
      <c r="M1862">
        <v>99.69</v>
      </c>
      <c r="N1862">
        <v>85.07</v>
      </c>
      <c r="O1862">
        <v>30.8</v>
      </c>
      <c r="P1862">
        <v>2936.1</v>
      </c>
      <c r="Q1862" s="42">
        <f>Table1[[#This Row],[Steam_Consumed_t]]/Table1[[#This Row],[Production_t]]</f>
        <v>0.84685180093483647</v>
      </c>
      <c r="R1862" s="37">
        <f>Table1[[#This Row],[Power_Consumed_kWh]]/Table1[[#This Row],[Production_t]]</f>
        <v>80.728622491064073</v>
      </c>
      <c r="S1862" t="str">
        <f>IF(Table1[[#This Row],[Quality_pct]]&lt;96,"Below Spec","Ok")</f>
        <v>Ok</v>
      </c>
      <c r="T1862" t="str">
        <f>IF(Table1[Steam_Consumed_t]&gt;$O$4383,"ABNORMAL","NORMAL")</f>
        <v>NORMAL</v>
      </c>
      <c r="U1862" t="str">
        <f>IF(Table1[Power_Consumed_kWh]&gt;$P$4383,"ABNORMAL","NORMAL")</f>
        <v>NORMAL</v>
      </c>
      <c r="V1862">
        <f>(Table1[[#This Row],[Target_Production_t]]/8)*Table1[[#This Row],[Downtime_hr]]</f>
        <v>5.2319750000000003</v>
      </c>
    </row>
    <row r="1863" spans="1:22" x14ac:dyDescent="0.25">
      <c r="A1863" s="1">
        <v>45813</v>
      </c>
      <c r="B1863" s="1" t="str">
        <f>TEXT(Table1[[#This Row],[Date]],"mm")</f>
        <v>06</v>
      </c>
      <c r="C1863" t="s">
        <v>22</v>
      </c>
      <c r="D1863" t="s">
        <v>18</v>
      </c>
      <c r="E1863">
        <v>36.61</v>
      </c>
      <c r="F1863">
        <v>7.31</v>
      </c>
      <c r="G1863">
        <v>0.69</v>
      </c>
      <c r="H1863">
        <v>30.76</v>
      </c>
      <c r="I1863">
        <v>29.77</v>
      </c>
      <c r="J1863">
        <v>0.99</v>
      </c>
      <c r="K1863">
        <v>96.78</v>
      </c>
      <c r="L1863">
        <v>91.38</v>
      </c>
      <c r="M1863">
        <v>97.66</v>
      </c>
      <c r="N1863">
        <v>86.37</v>
      </c>
      <c r="O1863">
        <v>33.17</v>
      </c>
      <c r="P1863">
        <v>2943.37</v>
      </c>
      <c r="Q1863" s="42">
        <f>Table1[[#This Row],[Steam_Consumed_t]]/Table1[[#This Row],[Production_t]]</f>
        <v>1.0783485045513654</v>
      </c>
      <c r="R1863" s="37">
        <f>Table1[[#This Row],[Power_Consumed_kWh]]/Table1[[#This Row],[Production_t]]</f>
        <v>95.688231469440822</v>
      </c>
      <c r="S1863" t="str">
        <f>IF(Table1[[#This Row],[Quality_pct]]&lt;96,"Below Spec","Ok")</f>
        <v>Ok</v>
      </c>
      <c r="T1863" t="str">
        <f>IF(Table1[Steam_Consumed_t]&gt;$O$4383,"ABNORMAL","NORMAL")</f>
        <v>NORMAL</v>
      </c>
      <c r="U1863" t="str">
        <f>IF(Table1[Power_Consumed_kWh]&gt;$P$4383,"ABNORMAL","NORMAL")</f>
        <v>NORMAL</v>
      </c>
      <c r="V1863">
        <f>(Table1[[#This Row],[Target_Production_t]]/8)*Table1[[#This Row],[Downtime_hr]]</f>
        <v>3.1576124999999995</v>
      </c>
    </row>
    <row r="1864" spans="1:22" x14ac:dyDescent="0.25">
      <c r="A1864" s="1">
        <v>45813</v>
      </c>
      <c r="B1864" s="1" t="str">
        <f>TEXT(Table1[[#This Row],[Date]],"mm")</f>
        <v>06</v>
      </c>
      <c r="C1864" t="s">
        <v>23</v>
      </c>
      <c r="D1864" t="s">
        <v>19</v>
      </c>
      <c r="E1864">
        <v>44.08</v>
      </c>
      <c r="F1864">
        <v>7.33</v>
      </c>
      <c r="G1864">
        <v>0.67</v>
      </c>
      <c r="H1864">
        <v>38.46</v>
      </c>
      <c r="I1864">
        <v>37.69</v>
      </c>
      <c r="J1864">
        <v>0.78</v>
      </c>
      <c r="K1864">
        <v>97.98</v>
      </c>
      <c r="L1864">
        <v>91.62</v>
      </c>
      <c r="M1864">
        <v>100.25</v>
      </c>
      <c r="N1864">
        <v>90</v>
      </c>
      <c r="O1864">
        <v>0.89</v>
      </c>
      <c r="P1864">
        <v>1675.74</v>
      </c>
      <c r="Q1864" s="42">
        <f>Table1[[#This Row],[Steam_Consumed_t]]/Table1[[#This Row],[Production_t]]</f>
        <v>2.3140925637025481E-2</v>
      </c>
      <c r="R1864" s="37">
        <f>Table1[[#This Row],[Power_Consumed_kWh]]/Table1[[#This Row],[Production_t]]</f>
        <v>43.570982839313572</v>
      </c>
      <c r="S1864" t="str">
        <f>IF(Table1[[#This Row],[Quality_pct]]&lt;96,"Below Spec","Ok")</f>
        <v>Ok</v>
      </c>
      <c r="T1864" t="str">
        <f>IF(Table1[Steam_Consumed_t]&gt;$O$4383,"ABNORMAL","NORMAL")</f>
        <v>NORMAL</v>
      </c>
      <c r="U1864" t="str">
        <f>IF(Table1[Power_Consumed_kWh]&gt;$P$4383,"ABNORMAL","NORMAL")</f>
        <v>NORMAL</v>
      </c>
      <c r="V1864">
        <f>(Table1[[#This Row],[Target_Production_t]]/8)*Table1[[#This Row],[Downtime_hr]]</f>
        <v>3.6917</v>
      </c>
    </row>
    <row r="1865" spans="1:22" x14ac:dyDescent="0.25">
      <c r="A1865" s="1">
        <v>45813</v>
      </c>
      <c r="B1865" s="1" t="str">
        <f>TEXT(Table1[[#This Row],[Date]],"mm")</f>
        <v>06</v>
      </c>
      <c r="C1865" t="s">
        <v>23</v>
      </c>
      <c r="D1865" t="s">
        <v>18</v>
      </c>
      <c r="E1865">
        <v>44.75</v>
      </c>
      <c r="F1865">
        <v>7.39</v>
      </c>
      <c r="G1865">
        <v>0.61</v>
      </c>
      <c r="H1865">
        <v>39.42</v>
      </c>
      <c r="I1865">
        <v>38.700000000000003</v>
      </c>
      <c r="J1865">
        <v>0.72</v>
      </c>
      <c r="K1865">
        <v>98.18</v>
      </c>
      <c r="L1865">
        <v>92.38</v>
      </c>
      <c r="M1865">
        <v>99.66</v>
      </c>
      <c r="N1865">
        <v>90.39</v>
      </c>
      <c r="O1865">
        <v>4.6500000000000004</v>
      </c>
      <c r="P1865">
        <v>1642.53</v>
      </c>
      <c r="Q1865" s="42">
        <f>Table1[[#This Row],[Steam_Consumed_t]]/Table1[[#This Row],[Production_t]]</f>
        <v>0.11796042617960427</v>
      </c>
      <c r="R1865" s="37">
        <f>Table1[[#This Row],[Power_Consumed_kWh]]/Table1[[#This Row],[Production_t]]</f>
        <v>41.667427701674278</v>
      </c>
      <c r="S1865" t="str">
        <f>IF(Table1[[#This Row],[Quality_pct]]&lt;96,"Below Spec","Ok")</f>
        <v>Ok</v>
      </c>
      <c r="T1865" t="str">
        <f>IF(Table1[Steam_Consumed_t]&gt;$O$4383,"ABNORMAL","NORMAL")</f>
        <v>NORMAL</v>
      </c>
      <c r="U1865" t="str">
        <f>IF(Table1[Power_Consumed_kWh]&gt;$P$4383,"ABNORMAL","NORMAL")</f>
        <v>NORMAL</v>
      </c>
      <c r="V1865">
        <f>(Table1[[#This Row],[Target_Production_t]]/8)*Table1[[#This Row],[Downtime_hr]]</f>
        <v>3.4121874999999999</v>
      </c>
    </row>
    <row r="1866" spans="1:22" x14ac:dyDescent="0.25">
      <c r="A1866" s="1">
        <v>45813</v>
      </c>
      <c r="B1866" s="1" t="str">
        <f>TEXT(Table1[[#This Row],[Date]],"mm")</f>
        <v>06</v>
      </c>
      <c r="C1866" t="s">
        <v>17</v>
      </c>
      <c r="D1866" t="s">
        <v>20</v>
      </c>
      <c r="E1866">
        <v>40.79</v>
      </c>
      <c r="F1866">
        <v>7.48</v>
      </c>
      <c r="G1866">
        <v>0.52</v>
      </c>
      <c r="H1866">
        <v>35.770000000000003</v>
      </c>
      <c r="I1866">
        <v>35.14</v>
      </c>
      <c r="J1866">
        <v>0.63</v>
      </c>
      <c r="K1866">
        <v>98.25</v>
      </c>
      <c r="L1866">
        <v>93.5</v>
      </c>
      <c r="M1866">
        <v>95.98</v>
      </c>
      <c r="N1866">
        <v>88.17</v>
      </c>
      <c r="O1866">
        <v>30.93</v>
      </c>
      <c r="P1866">
        <v>3048.55</v>
      </c>
      <c r="Q1866" s="42">
        <f>Table1[[#This Row],[Steam_Consumed_t]]/Table1[[#This Row],[Production_t]]</f>
        <v>0.86469108191221689</v>
      </c>
      <c r="R1866" s="37">
        <f>Table1[[#This Row],[Power_Consumed_kWh]]/Table1[[#This Row],[Production_t]]</f>
        <v>85.226446743080785</v>
      </c>
      <c r="S1866" t="str">
        <f>IF(Table1[[#This Row],[Quality_pct]]&lt;96,"Below Spec","Ok")</f>
        <v>Ok</v>
      </c>
      <c r="T1866" t="str">
        <f>IF(Table1[Steam_Consumed_t]&gt;$O$4383,"ABNORMAL","NORMAL")</f>
        <v>NORMAL</v>
      </c>
      <c r="U1866" t="str">
        <f>IF(Table1[Power_Consumed_kWh]&gt;$P$4383,"ABNORMAL","NORMAL")</f>
        <v>NORMAL</v>
      </c>
      <c r="V1866">
        <f>(Table1[[#This Row],[Target_Production_t]]/8)*Table1[[#This Row],[Downtime_hr]]</f>
        <v>2.6513499999999999</v>
      </c>
    </row>
    <row r="1867" spans="1:22" x14ac:dyDescent="0.25">
      <c r="A1867" s="1">
        <v>45813</v>
      </c>
      <c r="B1867" s="1" t="str">
        <f>TEXT(Table1[[#This Row],[Date]],"mm")</f>
        <v>06</v>
      </c>
      <c r="C1867" t="s">
        <v>21</v>
      </c>
      <c r="D1867" t="s">
        <v>18</v>
      </c>
      <c r="E1867">
        <v>38.64</v>
      </c>
      <c r="F1867">
        <v>7.54</v>
      </c>
      <c r="G1867">
        <v>0.46</v>
      </c>
      <c r="H1867">
        <v>36.14</v>
      </c>
      <c r="I1867">
        <v>35.67</v>
      </c>
      <c r="J1867">
        <v>0.47</v>
      </c>
      <c r="K1867">
        <v>98.71</v>
      </c>
      <c r="L1867">
        <v>94.25</v>
      </c>
      <c r="M1867">
        <v>93.58</v>
      </c>
      <c r="N1867">
        <v>87.07</v>
      </c>
      <c r="O1867">
        <v>50.4</v>
      </c>
      <c r="P1867">
        <v>4203.1499999999996</v>
      </c>
      <c r="Q1867" s="42">
        <f>Table1[[#This Row],[Steam_Consumed_t]]/Table1[[#This Row],[Production_t]]</f>
        <v>1.3945766463752074</v>
      </c>
      <c r="R1867" s="37">
        <f>Table1[[#This Row],[Power_Consumed_kWh]]/Table1[[#This Row],[Production_t]]</f>
        <v>116.30188157166573</v>
      </c>
      <c r="S1867" t="str">
        <f>IF(Table1[[#This Row],[Quality_pct]]&lt;96,"Below Spec","Ok")</f>
        <v>Ok</v>
      </c>
      <c r="T1867" t="str">
        <f>IF(Table1[Steam_Consumed_t]&gt;$O$4383,"ABNORMAL","NORMAL")</f>
        <v>NORMAL</v>
      </c>
      <c r="U1867" t="str">
        <f>IF(Table1[Power_Consumed_kWh]&gt;$P$4383,"ABNORMAL","NORMAL")</f>
        <v>NORMAL</v>
      </c>
      <c r="V1867">
        <f>(Table1[[#This Row],[Target_Production_t]]/8)*Table1[[#This Row],[Downtime_hr]]</f>
        <v>2.2218</v>
      </c>
    </row>
    <row r="1868" spans="1:22" x14ac:dyDescent="0.25">
      <c r="A1868" s="1">
        <v>45813</v>
      </c>
      <c r="B1868" s="1" t="str">
        <f>TEXT(Table1[[#This Row],[Date]],"mm")</f>
        <v>06</v>
      </c>
      <c r="C1868" t="s">
        <v>21</v>
      </c>
      <c r="D1868" t="s">
        <v>20</v>
      </c>
      <c r="E1868">
        <v>36.909999999999997</v>
      </c>
      <c r="F1868">
        <v>7.55</v>
      </c>
      <c r="G1868">
        <v>0.45</v>
      </c>
      <c r="H1868">
        <v>33.409999999999997</v>
      </c>
      <c r="I1868">
        <v>32.43</v>
      </c>
      <c r="J1868">
        <v>0.98</v>
      </c>
      <c r="K1868">
        <v>97.08</v>
      </c>
      <c r="L1868">
        <v>94.38</v>
      </c>
      <c r="M1868">
        <v>94.6</v>
      </c>
      <c r="N1868">
        <v>86.67</v>
      </c>
      <c r="O1868">
        <v>49.27</v>
      </c>
      <c r="P1868">
        <v>3885.85</v>
      </c>
      <c r="Q1868" s="42">
        <f>Table1[[#This Row],[Steam_Consumed_t]]/Table1[[#This Row],[Production_t]]</f>
        <v>1.474708171206226</v>
      </c>
      <c r="R1868" s="37">
        <f>Table1[[#This Row],[Power_Consumed_kWh]]/Table1[[#This Row],[Production_t]]</f>
        <v>116.30799161927567</v>
      </c>
      <c r="S1868" t="str">
        <f>IF(Table1[[#This Row],[Quality_pct]]&lt;96,"Below Spec","Ok")</f>
        <v>Ok</v>
      </c>
      <c r="T1868" t="str">
        <f>IF(Table1[Steam_Consumed_t]&gt;$O$4383,"ABNORMAL","NORMAL")</f>
        <v>NORMAL</v>
      </c>
      <c r="U1868" t="str">
        <f>IF(Table1[Power_Consumed_kWh]&gt;$P$4383,"ABNORMAL","NORMAL")</f>
        <v>NORMAL</v>
      </c>
      <c r="V1868">
        <f>(Table1[[#This Row],[Target_Production_t]]/8)*Table1[[#This Row],[Downtime_hr]]</f>
        <v>2.0761875000000001</v>
      </c>
    </row>
    <row r="1869" spans="1:22" x14ac:dyDescent="0.25">
      <c r="A1869" s="1">
        <v>45813</v>
      </c>
      <c r="B1869" s="1" t="str">
        <f>TEXT(Table1[[#This Row],[Date]],"mm")</f>
        <v>06</v>
      </c>
      <c r="C1869" t="s">
        <v>22</v>
      </c>
      <c r="D1869" t="s">
        <v>19</v>
      </c>
      <c r="E1869">
        <v>36.06</v>
      </c>
      <c r="F1869">
        <v>7.59</v>
      </c>
      <c r="G1869">
        <v>0.41</v>
      </c>
      <c r="H1869">
        <v>33.28</v>
      </c>
      <c r="I1869">
        <v>32.450000000000003</v>
      </c>
      <c r="J1869">
        <v>0.84</v>
      </c>
      <c r="K1869">
        <v>97.49</v>
      </c>
      <c r="L1869">
        <v>94.88</v>
      </c>
      <c r="M1869">
        <v>93.25</v>
      </c>
      <c r="N1869">
        <v>86.25</v>
      </c>
      <c r="O1869">
        <v>35.71</v>
      </c>
      <c r="P1869">
        <v>3267.67</v>
      </c>
      <c r="Q1869" s="42">
        <f>Table1[[#This Row],[Steam_Consumed_t]]/Table1[[#This Row],[Production_t]]</f>
        <v>1.0730168269230769</v>
      </c>
      <c r="R1869" s="37">
        <f>Table1[[#This Row],[Power_Consumed_kWh]]/Table1[[#This Row],[Production_t]]</f>
        <v>98.187199519230774</v>
      </c>
      <c r="S1869" t="str">
        <f>IF(Table1[[#This Row],[Quality_pct]]&lt;96,"Below Spec","Ok")</f>
        <v>Ok</v>
      </c>
      <c r="T1869" t="str">
        <f>IF(Table1[Steam_Consumed_t]&gt;$O$4383,"ABNORMAL","NORMAL")</f>
        <v>NORMAL</v>
      </c>
      <c r="U1869" t="str">
        <f>IF(Table1[Power_Consumed_kWh]&gt;$P$4383,"ABNORMAL","NORMAL")</f>
        <v>NORMAL</v>
      </c>
      <c r="V1869">
        <f>(Table1[[#This Row],[Target_Production_t]]/8)*Table1[[#This Row],[Downtime_hr]]</f>
        <v>1.8480749999999999</v>
      </c>
    </row>
    <row r="1870" spans="1:22" x14ac:dyDescent="0.25">
      <c r="A1870" s="1">
        <v>45813</v>
      </c>
      <c r="B1870" s="1" t="str">
        <f>TEXT(Table1[[#This Row],[Date]],"mm")</f>
        <v>06</v>
      </c>
      <c r="C1870" t="s">
        <v>21</v>
      </c>
      <c r="D1870" t="s">
        <v>19</v>
      </c>
      <c r="E1870">
        <v>38.07</v>
      </c>
      <c r="F1870">
        <v>7.69</v>
      </c>
      <c r="G1870">
        <v>0.31</v>
      </c>
      <c r="H1870">
        <v>34.17</v>
      </c>
      <c r="I1870">
        <v>34.17</v>
      </c>
      <c r="J1870">
        <v>0</v>
      </c>
      <c r="K1870">
        <v>100</v>
      </c>
      <c r="L1870">
        <v>96.12</v>
      </c>
      <c r="M1870">
        <v>96.67</v>
      </c>
      <c r="N1870">
        <v>92.92</v>
      </c>
      <c r="O1870">
        <v>50.21</v>
      </c>
      <c r="P1870">
        <v>4025.11</v>
      </c>
      <c r="Q1870" s="42">
        <f>Table1[[#This Row],[Steam_Consumed_t]]/Table1[[#This Row],[Production_t]]</f>
        <v>1.469417617793386</v>
      </c>
      <c r="R1870" s="37">
        <f>Table1[[#This Row],[Power_Consumed_kWh]]/Table1[[#This Row],[Production_t]]</f>
        <v>117.79660520924787</v>
      </c>
      <c r="S1870" t="str">
        <f>IF(Table1[[#This Row],[Quality_pct]]&lt;96,"Below Spec","Ok")</f>
        <v>Ok</v>
      </c>
      <c r="T1870" t="str">
        <f>IF(Table1[Steam_Consumed_t]&gt;$O$4383,"ABNORMAL","NORMAL")</f>
        <v>NORMAL</v>
      </c>
      <c r="U1870" t="str">
        <f>IF(Table1[Power_Consumed_kWh]&gt;$P$4383,"ABNORMAL","NORMAL")</f>
        <v>NORMAL</v>
      </c>
      <c r="V1870">
        <f>(Table1[[#This Row],[Target_Production_t]]/8)*Table1[[#This Row],[Downtime_hr]]</f>
        <v>1.4752125</v>
      </c>
    </row>
    <row r="1871" spans="1:22" x14ac:dyDescent="0.25">
      <c r="A1871" s="1">
        <v>45813</v>
      </c>
      <c r="B1871" s="1" t="str">
        <f>TEXT(Table1[[#This Row],[Date]],"mm")</f>
        <v>06</v>
      </c>
      <c r="C1871" t="s">
        <v>17</v>
      </c>
      <c r="D1871" t="s">
        <v>19</v>
      </c>
      <c r="E1871">
        <v>42.07</v>
      </c>
      <c r="F1871">
        <v>7.71</v>
      </c>
      <c r="G1871">
        <v>0.28999999999999998</v>
      </c>
      <c r="H1871">
        <v>42.07</v>
      </c>
      <c r="I1871">
        <v>41.42</v>
      </c>
      <c r="J1871">
        <v>0.66</v>
      </c>
      <c r="K1871">
        <v>98.44</v>
      </c>
      <c r="L1871">
        <v>96.38</v>
      </c>
      <c r="M1871">
        <v>99.25</v>
      </c>
      <c r="N1871">
        <v>94.16</v>
      </c>
      <c r="O1871">
        <v>36.75</v>
      </c>
      <c r="P1871">
        <v>3517.08</v>
      </c>
      <c r="Q1871" s="42">
        <f>Table1[[#This Row],[Steam_Consumed_t]]/Table1[[#This Row],[Production_t]]</f>
        <v>0.87354409317803661</v>
      </c>
      <c r="R1871" s="37">
        <f>Table1[[#This Row],[Power_Consumed_kWh]]/Table1[[#This Row],[Production_t]]</f>
        <v>83.600665557404326</v>
      </c>
      <c r="S1871" t="str">
        <f>IF(Table1[[#This Row],[Quality_pct]]&lt;96,"Below Spec","Ok")</f>
        <v>Ok</v>
      </c>
      <c r="T1871" t="str">
        <f>IF(Table1[Steam_Consumed_t]&gt;$O$4383,"ABNORMAL","NORMAL")</f>
        <v>NORMAL</v>
      </c>
      <c r="U1871" t="str">
        <f>IF(Table1[Power_Consumed_kWh]&gt;$P$4383,"ABNORMAL","NORMAL")</f>
        <v>NORMAL</v>
      </c>
      <c r="V1871">
        <f>(Table1[[#This Row],[Target_Production_t]]/8)*Table1[[#This Row],[Downtime_hr]]</f>
        <v>1.5250374999999998</v>
      </c>
    </row>
    <row r="1872" spans="1:22" x14ac:dyDescent="0.25">
      <c r="A1872" s="1">
        <v>45813</v>
      </c>
      <c r="B1872" s="1" t="str">
        <f>TEXT(Table1[[#This Row],[Date]],"mm")</f>
        <v>06</v>
      </c>
      <c r="C1872" t="s">
        <v>23</v>
      </c>
      <c r="D1872" t="s">
        <v>20</v>
      </c>
      <c r="E1872">
        <v>42.73</v>
      </c>
      <c r="F1872">
        <v>7.71</v>
      </c>
      <c r="G1872">
        <v>0.28999999999999998</v>
      </c>
      <c r="H1872">
        <v>40.409999999999997</v>
      </c>
      <c r="I1872">
        <v>39.83</v>
      </c>
      <c r="J1872">
        <v>0.57999999999999996</v>
      </c>
      <c r="K1872">
        <v>98.56</v>
      </c>
      <c r="L1872">
        <v>96.38</v>
      </c>
      <c r="M1872">
        <v>95.17</v>
      </c>
      <c r="N1872">
        <v>90.4</v>
      </c>
      <c r="O1872">
        <v>6.61</v>
      </c>
      <c r="P1872">
        <v>1687</v>
      </c>
      <c r="Q1872" s="42">
        <f>Table1[[#This Row],[Steam_Consumed_t]]/Table1[[#This Row],[Production_t]]</f>
        <v>0.16357337292749322</v>
      </c>
      <c r="R1872" s="37">
        <f>Table1[[#This Row],[Power_Consumed_kWh]]/Table1[[#This Row],[Production_t]]</f>
        <v>41.747092303885182</v>
      </c>
      <c r="S1872" t="str">
        <f>IF(Table1[[#This Row],[Quality_pct]]&lt;96,"Below Spec","Ok")</f>
        <v>Ok</v>
      </c>
      <c r="T1872" t="str">
        <f>IF(Table1[Steam_Consumed_t]&gt;$O$4383,"ABNORMAL","NORMAL")</f>
        <v>NORMAL</v>
      </c>
      <c r="U1872" t="str">
        <f>IF(Table1[Power_Consumed_kWh]&gt;$P$4383,"ABNORMAL","NORMAL")</f>
        <v>NORMAL</v>
      </c>
      <c r="V1872">
        <f>(Table1[[#This Row],[Target_Production_t]]/8)*Table1[[#This Row],[Downtime_hr]]</f>
        <v>1.5489624999999998</v>
      </c>
    </row>
    <row r="1873" spans="1:22" x14ac:dyDescent="0.25">
      <c r="A1873" s="1">
        <v>45813</v>
      </c>
      <c r="B1873" s="1" t="str">
        <f>TEXT(Table1[[#This Row],[Date]],"mm")</f>
        <v>06</v>
      </c>
      <c r="C1873" t="s">
        <v>22</v>
      </c>
      <c r="D1873" t="s">
        <v>20</v>
      </c>
      <c r="E1873">
        <v>34.96</v>
      </c>
      <c r="F1873">
        <v>7.88</v>
      </c>
      <c r="G1873">
        <v>0.12</v>
      </c>
      <c r="H1873">
        <v>32.270000000000003</v>
      </c>
      <c r="I1873">
        <v>31.16</v>
      </c>
      <c r="J1873">
        <v>1.1100000000000001</v>
      </c>
      <c r="K1873">
        <v>96.55</v>
      </c>
      <c r="L1873">
        <v>98.5</v>
      </c>
      <c r="M1873">
        <v>96.61</v>
      </c>
      <c r="N1873">
        <v>91.87</v>
      </c>
      <c r="O1873">
        <v>36.200000000000003</v>
      </c>
      <c r="P1873">
        <v>3118.72</v>
      </c>
      <c r="Q1873" s="42">
        <f>Table1[[#This Row],[Steam_Consumed_t]]/Table1[[#This Row],[Production_t]]</f>
        <v>1.1217849395723583</v>
      </c>
      <c r="R1873" s="37">
        <f>Table1[[#This Row],[Power_Consumed_kWh]]/Table1[[#This Row],[Production_t]]</f>
        <v>96.644561512240458</v>
      </c>
      <c r="S1873" t="str">
        <f>IF(Table1[[#This Row],[Quality_pct]]&lt;96,"Below Spec","Ok")</f>
        <v>Ok</v>
      </c>
      <c r="T1873" t="str">
        <f>IF(Table1[Steam_Consumed_t]&gt;$O$4383,"ABNORMAL","NORMAL")</f>
        <v>NORMAL</v>
      </c>
      <c r="U1873" t="str">
        <f>IF(Table1[Power_Consumed_kWh]&gt;$P$4383,"ABNORMAL","NORMAL")</f>
        <v>NORMAL</v>
      </c>
      <c r="V1873">
        <f>(Table1[[#This Row],[Target_Production_t]]/8)*Table1[[#This Row],[Downtime_hr]]</f>
        <v>0.52439999999999998</v>
      </c>
    </row>
    <row r="1874" spans="1:22" x14ac:dyDescent="0.25">
      <c r="A1874" s="1">
        <v>45814</v>
      </c>
      <c r="B1874" s="1" t="str">
        <f>TEXT(Table1[[#This Row],[Date]],"mm")</f>
        <v>06</v>
      </c>
      <c r="C1874" t="s">
        <v>23</v>
      </c>
      <c r="D1874" t="s">
        <v>18</v>
      </c>
      <c r="E1874">
        <v>46.28</v>
      </c>
      <c r="F1874">
        <v>7.23</v>
      </c>
      <c r="G1874">
        <v>0.77</v>
      </c>
      <c r="H1874">
        <v>40.43</v>
      </c>
      <c r="I1874">
        <v>39.869999999999997</v>
      </c>
      <c r="J1874">
        <v>0.56000000000000005</v>
      </c>
      <c r="K1874">
        <v>98.62</v>
      </c>
      <c r="L1874">
        <v>90.38</v>
      </c>
      <c r="M1874">
        <v>98.84</v>
      </c>
      <c r="N1874">
        <v>88.09</v>
      </c>
      <c r="O1874">
        <v>4.2699999999999996</v>
      </c>
      <c r="P1874">
        <v>1550.04</v>
      </c>
      <c r="Q1874" s="42">
        <f>Table1[[#This Row],[Steam_Consumed_t]]/Table1[[#This Row],[Production_t]]</f>
        <v>0.10561464259213454</v>
      </c>
      <c r="R1874" s="37">
        <f>Table1[[#This Row],[Power_Consumed_kWh]]/Table1[[#This Row],[Production_t]]</f>
        <v>38.338857284194901</v>
      </c>
      <c r="S1874" t="str">
        <f>IF(Table1[[#This Row],[Quality_pct]]&lt;96,"Below Spec","Ok")</f>
        <v>Ok</v>
      </c>
      <c r="T1874" t="str">
        <f>IF(Table1[Steam_Consumed_t]&gt;$O$4383,"ABNORMAL","NORMAL")</f>
        <v>NORMAL</v>
      </c>
      <c r="U1874" t="str">
        <f>IF(Table1[Power_Consumed_kWh]&gt;$P$4383,"ABNORMAL","NORMAL")</f>
        <v>NORMAL</v>
      </c>
      <c r="V1874">
        <f>(Table1[[#This Row],[Target_Production_t]]/8)*Table1[[#This Row],[Downtime_hr]]</f>
        <v>4.4544500000000005</v>
      </c>
    </row>
    <row r="1875" spans="1:22" x14ac:dyDescent="0.25">
      <c r="A1875" s="1">
        <v>45814</v>
      </c>
      <c r="B1875" s="1" t="str">
        <f>TEXT(Table1[[#This Row],[Date]],"mm")</f>
        <v>06</v>
      </c>
      <c r="C1875" t="s">
        <v>23</v>
      </c>
      <c r="D1875" t="s">
        <v>20</v>
      </c>
      <c r="E1875">
        <v>44.19</v>
      </c>
      <c r="F1875">
        <v>7.28</v>
      </c>
      <c r="G1875">
        <v>0.72</v>
      </c>
      <c r="H1875">
        <v>42.23</v>
      </c>
      <c r="I1875">
        <v>41.67</v>
      </c>
      <c r="J1875">
        <v>0.55000000000000004</v>
      </c>
      <c r="K1875">
        <v>98.69</v>
      </c>
      <c r="L1875">
        <v>91</v>
      </c>
      <c r="M1875">
        <v>88.88</v>
      </c>
      <c r="N1875">
        <v>79.819999999999993</v>
      </c>
      <c r="O1875">
        <v>2.96</v>
      </c>
      <c r="P1875">
        <v>1695.44</v>
      </c>
      <c r="Q1875" s="42">
        <f>Table1[[#This Row],[Steam_Consumed_t]]/Table1[[#This Row],[Production_t]]</f>
        <v>7.0092351408950981E-2</v>
      </c>
      <c r="R1875" s="37">
        <f>Table1[[#This Row],[Power_Consumed_kWh]]/Table1[[#This Row],[Production_t]]</f>
        <v>40.147762254321577</v>
      </c>
      <c r="S1875" t="str">
        <f>IF(Table1[[#This Row],[Quality_pct]]&lt;96,"Below Spec","Ok")</f>
        <v>Ok</v>
      </c>
      <c r="T1875" t="str">
        <f>IF(Table1[Steam_Consumed_t]&gt;$O$4383,"ABNORMAL","NORMAL")</f>
        <v>NORMAL</v>
      </c>
      <c r="U1875" t="str">
        <f>IF(Table1[Power_Consumed_kWh]&gt;$P$4383,"ABNORMAL","NORMAL")</f>
        <v>NORMAL</v>
      </c>
      <c r="V1875">
        <f>(Table1[[#This Row],[Target_Production_t]]/8)*Table1[[#This Row],[Downtime_hr]]</f>
        <v>3.9770999999999996</v>
      </c>
    </row>
    <row r="1876" spans="1:22" x14ac:dyDescent="0.25">
      <c r="A1876" s="1">
        <v>45814</v>
      </c>
      <c r="B1876" s="1" t="str">
        <f>TEXT(Table1[[#This Row],[Date]],"mm")</f>
        <v>06</v>
      </c>
      <c r="C1876" t="s">
        <v>17</v>
      </c>
      <c r="D1876" t="s">
        <v>18</v>
      </c>
      <c r="E1876">
        <v>44.17</v>
      </c>
      <c r="F1876">
        <v>7.38</v>
      </c>
      <c r="G1876">
        <v>0.62</v>
      </c>
      <c r="H1876">
        <v>37.409999999999997</v>
      </c>
      <c r="I1876">
        <v>36.28</v>
      </c>
      <c r="J1876">
        <v>1.1299999999999999</v>
      </c>
      <c r="K1876">
        <v>96.98</v>
      </c>
      <c r="L1876">
        <v>92.25</v>
      </c>
      <c r="M1876">
        <v>97.42</v>
      </c>
      <c r="N1876">
        <v>87.16</v>
      </c>
      <c r="O1876">
        <v>31.03</v>
      </c>
      <c r="P1876">
        <v>3005</v>
      </c>
      <c r="Q1876" s="42">
        <f>Table1[[#This Row],[Steam_Consumed_t]]/Table1[[#This Row],[Production_t]]</f>
        <v>0.82945736434108541</v>
      </c>
      <c r="R1876" s="37">
        <f>Table1[[#This Row],[Power_Consumed_kWh]]/Table1[[#This Row],[Production_t]]</f>
        <v>80.32611601176157</v>
      </c>
      <c r="S1876" t="str">
        <f>IF(Table1[[#This Row],[Quality_pct]]&lt;96,"Below Spec","Ok")</f>
        <v>Ok</v>
      </c>
      <c r="T1876" t="str">
        <f>IF(Table1[Steam_Consumed_t]&gt;$O$4383,"ABNORMAL","NORMAL")</f>
        <v>NORMAL</v>
      </c>
      <c r="U1876" t="str">
        <f>IF(Table1[Power_Consumed_kWh]&gt;$P$4383,"ABNORMAL","NORMAL")</f>
        <v>NORMAL</v>
      </c>
      <c r="V1876">
        <f>(Table1[[#This Row],[Target_Production_t]]/8)*Table1[[#This Row],[Downtime_hr]]</f>
        <v>3.4231750000000001</v>
      </c>
    </row>
    <row r="1877" spans="1:22" x14ac:dyDescent="0.25">
      <c r="A1877" s="1">
        <v>45814</v>
      </c>
      <c r="B1877" s="1" t="str">
        <f>TEXT(Table1[[#This Row],[Date]],"mm")</f>
        <v>06</v>
      </c>
      <c r="C1877" t="s">
        <v>22</v>
      </c>
      <c r="D1877" t="s">
        <v>19</v>
      </c>
      <c r="E1877">
        <v>37.29</v>
      </c>
      <c r="F1877">
        <v>7.52</v>
      </c>
      <c r="G1877">
        <v>0.48</v>
      </c>
      <c r="H1877">
        <v>33.6</v>
      </c>
      <c r="I1877">
        <v>32.270000000000003</v>
      </c>
      <c r="J1877">
        <v>1.33</v>
      </c>
      <c r="K1877">
        <v>96.04</v>
      </c>
      <c r="L1877">
        <v>94</v>
      </c>
      <c r="M1877">
        <v>96.59</v>
      </c>
      <c r="N1877">
        <v>87.2</v>
      </c>
      <c r="O1877">
        <v>36.200000000000003</v>
      </c>
      <c r="P1877">
        <v>3137.34</v>
      </c>
      <c r="Q1877" s="42">
        <f>Table1[[#This Row],[Steam_Consumed_t]]/Table1[[#This Row],[Production_t]]</f>
        <v>1.0773809523809523</v>
      </c>
      <c r="R1877" s="37">
        <f>Table1[[#This Row],[Power_Consumed_kWh]]/Table1[[#This Row],[Production_t]]</f>
        <v>93.373214285714283</v>
      </c>
      <c r="S1877" t="str">
        <f>IF(Table1[[#This Row],[Quality_pct]]&lt;96,"Below Spec","Ok")</f>
        <v>Ok</v>
      </c>
      <c r="T1877" t="str">
        <f>IF(Table1[Steam_Consumed_t]&gt;$O$4383,"ABNORMAL","NORMAL")</f>
        <v>NORMAL</v>
      </c>
      <c r="U1877" t="str">
        <f>IF(Table1[Power_Consumed_kWh]&gt;$P$4383,"ABNORMAL","NORMAL")</f>
        <v>NORMAL</v>
      </c>
      <c r="V1877">
        <f>(Table1[[#This Row],[Target_Production_t]]/8)*Table1[[#This Row],[Downtime_hr]]</f>
        <v>2.2374000000000001</v>
      </c>
    </row>
    <row r="1878" spans="1:22" x14ac:dyDescent="0.25">
      <c r="A1878" s="1">
        <v>45814</v>
      </c>
      <c r="B1878" s="1" t="str">
        <f>TEXT(Table1[[#This Row],[Date]],"mm")</f>
        <v>06</v>
      </c>
      <c r="C1878" t="s">
        <v>21</v>
      </c>
      <c r="D1878" t="s">
        <v>18</v>
      </c>
      <c r="E1878">
        <v>39.97</v>
      </c>
      <c r="F1878">
        <v>7.58</v>
      </c>
      <c r="G1878">
        <v>0.42</v>
      </c>
      <c r="H1878">
        <v>34.33</v>
      </c>
      <c r="I1878">
        <v>33.96</v>
      </c>
      <c r="J1878">
        <v>0.37</v>
      </c>
      <c r="K1878">
        <v>98.92</v>
      </c>
      <c r="L1878">
        <v>94.75</v>
      </c>
      <c r="M1878">
        <v>98.25</v>
      </c>
      <c r="N1878">
        <v>92.08</v>
      </c>
      <c r="O1878">
        <v>49.41</v>
      </c>
      <c r="P1878">
        <v>4094.12</v>
      </c>
      <c r="Q1878" s="42">
        <f>Table1[[#This Row],[Steam_Consumed_t]]/Table1[[#This Row],[Production_t]]</f>
        <v>1.4392659481503058</v>
      </c>
      <c r="R1878" s="37">
        <f>Table1[[#This Row],[Power_Consumed_kWh]]/Table1[[#This Row],[Production_t]]</f>
        <v>119.25779201864259</v>
      </c>
      <c r="S1878" t="str">
        <f>IF(Table1[[#This Row],[Quality_pct]]&lt;96,"Below Spec","Ok")</f>
        <v>Ok</v>
      </c>
      <c r="T1878" t="str">
        <f>IF(Table1[Steam_Consumed_t]&gt;$O$4383,"ABNORMAL","NORMAL")</f>
        <v>NORMAL</v>
      </c>
      <c r="U1878" t="str">
        <f>IF(Table1[Power_Consumed_kWh]&gt;$P$4383,"ABNORMAL","NORMAL")</f>
        <v>NORMAL</v>
      </c>
      <c r="V1878">
        <f>(Table1[[#This Row],[Target_Production_t]]/8)*Table1[[#This Row],[Downtime_hr]]</f>
        <v>2.0984249999999998</v>
      </c>
    </row>
    <row r="1879" spans="1:22" x14ac:dyDescent="0.25">
      <c r="A1879" s="1">
        <v>45814</v>
      </c>
      <c r="B1879" s="1" t="str">
        <f>TEXT(Table1[[#This Row],[Date]],"mm")</f>
        <v>06</v>
      </c>
      <c r="C1879" t="s">
        <v>22</v>
      </c>
      <c r="D1879" t="s">
        <v>20</v>
      </c>
      <c r="E1879">
        <v>36.159999999999997</v>
      </c>
      <c r="F1879">
        <v>7.6</v>
      </c>
      <c r="G1879">
        <v>0.4</v>
      </c>
      <c r="H1879">
        <v>29.66</v>
      </c>
      <c r="I1879">
        <v>28.93</v>
      </c>
      <c r="J1879">
        <v>0.73</v>
      </c>
      <c r="K1879">
        <v>97.53</v>
      </c>
      <c r="L1879">
        <v>95</v>
      </c>
      <c r="M1879">
        <v>93.31</v>
      </c>
      <c r="N1879">
        <v>86.46</v>
      </c>
      <c r="O1879">
        <v>33.28</v>
      </c>
      <c r="P1879">
        <v>2790.58</v>
      </c>
      <c r="Q1879" s="42">
        <f>Table1[[#This Row],[Steam_Consumed_t]]/Table1[[#This Row],[Production_t]]</f>
        <v>1.1220498988536751</v>
      </c>
      <c r="R1879" s="37">
        <f>Table1[[#This Row],[Power_Consumed_kWh]]/Table1[[#This Row],[Production_t]]</f>
        <v>94.085637221847605</v>
      </c>
      <c r="S1879" t="str">
        <f>IF(Table1[[#This Row],[Quality_pct]]&lt;96,"Below Spec","Ok")</f>
        <v>Ok</v>
      </c>
      <c r="T1879" t="str">
        <f>IF(Table1[Steam_Consumed_t]&gt;$O$4383,"ABNORMAL","NORMAL")</f>
        <v>NORMAL</v>
      </c>
      <c r="U1879" t="str">
        <f>IF(Table1[Power_Consumed_kWh]&gt;$P$4383,"ABNORMAL","NORMAL")</f>
        <v>NORMAL</v>
      </c>
      <c r="V1879">
        <f>(Table1[[#This Row],[Target_Production_t]]/8)*Table1[[#This Row],[Downtime_hr]]</f>
        <v>1.8079999999999998</v>
      </c>
    </row>
    <row r="1880" spans="1:22" x14ac:dyDescent="0.25">
      <c r="A1880" s="1">
        <v>45814</v>
      </c>
      <c r="B1880" s="1" t="str">
        <f>TEXT(Table1[[#This Row],[Date]],"mm")</f>
        <v>06</v>
      </c>
      <c r="C1880" t="s">
        <v>17</v>
      </c>
      <c r="D1880" t="s">
        <v>19</v>
      </c>
      <c r="E1880">
        <v>43.51</v>
      </c>
      <c r="F1880">
        <v>7.78</v>
      </c>
      <c r="G1880">
        <v>0.22</v>
      </c>
      <c r="H1880">
        <v>40.200000000000003</v>
      </c>
      <c r="I1880">
        <v>39.53</v>
      </c>
      <c r="J1880">
        <v>0.67</v>
      </c>
      <c r="K1880">
        <v>98.33</v>
      </c>
      <c r="L1880">
        <v>97.25</v>
      </c>
      <c r="M1880">
        <v>97.56</v>
      </c>
      <c r="N1880">
        <v>93.29</v>
      </c>
      <c r="O1880">
        <v>34.799999999999997</v>
      </c>
      <c r="P1880">
        <v>3422.09</v>
      </c>
      <c r="Q1880" s="42">
        <f>Table1[[#This Row],[Steam_Consumed_t]]/Table1[[#This Row],[Production_t]]</f>
        <v>0.86567164179104461</v>
      </c>
      <c r="R1880" s="37">
        <f>Table1[[#This Row],[Power_Consumed_kWh]]/Table1[[#This Row],[Production_t]]</f>
        <v>85.126616915422886</v>
      </c>
      <c r="S1880" t="str">
        <f>IF(Table1[[#This Row],[Quality_pct]]&lt;96,"Below Spec","Ok")</f>
        <v>Ok</v>
      </c>
      <c r="T1880" t="str">
        <f>IF(Table1[Steam_Consumed_t]&gt;$O$4383,"ABNORMAL","NORMAL")</f>
        <v>NORMAL</v>
      </c>
      <c r="U1880" t="str">
        <f>IF(Table1[Power_Consumed_kWh]&gt;$P$4383,"ABNORMAL","NORMAL")</f>
        <v>NORMAL</v>
      </c>
      <c r="V1880">
        <f>(Table1[[#This Row],[Target_Production_t]]/8)*Table1[[#This Row],[Downtime_hr]]</f>
        <v>1.1965250000000001</v>
      </c>
    </row>
    <row r="1881" spans="1:22" x14ac:dyDescent="0.25">
      <c r="A1881" s="1">
        <v>45814</v>
      </c>
      <c r="B1881" s="1" t="str">
        <f>TEXT(Table1[[#This Row],[Date]],"mm")</f>
        <v>06</v>
      </c>
      <c r="C1881" t="s">
        <v>23</v>
      </c>
      <c r="D1881" t="s">
        <v>19</v>
      </c>
      <c r="E1881">
        <v>45.58</v>
      </c>
      <c r="F1881">
        <v>7.8</v>
      </c>
      <c r="G1881">
        <v>0.2</v>
      </c>
      <c r="H1881">
        <v>36.15</v>
      </c>
      <c r="I1881">
        <v>36.119999999999997</v>
      </c>
      <c r="J1881">
        <v>0.03</v>
      </c>
      <c r="K1881">
        <v>99.91</v>
      </c>
      <c r="L1881">
        <v>97.5</v>
      </c>
      <c r="M1881">
        <v>98.48</v>
      </c>
      <c r="N1881">
        <v>95.93</v>
      </c>
      <c r="O1881">
        <v>4.9400000000000004</v>
      </c>
      <c r="P1881">
        <v>1568.48</v>
      </c>
      <c r="Q1881" s="42">
        <f>Table1[[#This Row],[Steam_Consumed_t]]/Table1[[#This Row],[Production_t]]</f>
        <v>0.13665283540802214</v>
      </c>
      <c r="R1881" s="37">
        <f>Table1[[#This Row],[Power_Consumed_kWh]]/Table1[[#This Row],[Production_t]]</f>
        <v>43.388105117565701</v>
      </c>
      <c r="S1881" t="str">
        <f>IF(Table1[[#This Row],[Quality_pct]]&lt;96,"Below Spec","Ok")</f>
        <v>Ok</v>
      </c>
      <c r="T1881" t="str">
        <f>IF(Table1[Steam_Consumed_t]&gt;$O$4383,"ABNORMAL","NORMAL")</f>
        <v>NORMAL</v>
      </c>
      <c r="U1881" t="str">
        <f>IF(Table1[Power_Consumed_kWh]&gt;$P$4383,"ABNORMAL","NORMAL")</f>
        <v>NORMAL</v>
      </c>
      <c r="V1881">
        <f>(Table1[[#This Row],[Target_Production_t]]/8)*Table1[[#This Row],[Downtime_hr]]</f>
        <v>1.1395</v>
      </c>
    </row>
    <row r="1882" spans="1:22" x14ac:dyDescent="0.25">
      <c r="A1882" s="1">
        <v>45814</v>
      </c>
      <c r="B1882" s="1" t="str">
        <f>TEXT(Table1[[#This Row],[Date]],"mm")</f>
        <v>06</v>
      </c>
      <c r="C1882" t="s">
        <v>21</v>
      </c>
      <c r="D1882" t="s">
        <v>19</v>
      </c>
      <c r="E1882">
        <v>39.369999999999997</v>
      </c>
      <c r="F1882">
        <v>7.84</v>
      </c>
      <c r="G1882">
        <v>0.16</v>
      </c>
      <c r="H1882">
        <v>36.86</v>
      </c>
      <c r="I1882">
        <v>36.42</v>
      </c>
      <c r="J1882">
        <v>0.44</v>
      </c>
      <c r="K1882">
        <v>98.81</v>
      </c>
      <c r="L1882">
        <v>98</v>
      </c>
      <c r="M1882">
        <v>91.03</v>
      </c>
      <c r="N1882">
        <v>88.15</v>
      </c>
      <c r="O1882">
        <v>54.68</v>
      </c>
      <c r="P1882">
        <v>4313.7</v>
      </c>
      <c r="Q1882" s="42">
        <f>Table1[[#This Row],[Steam_Consumed_t]]/Table1[[#This Row],[Production_t]]</f>
        <v>1.4834508952794356</v>
      </c>
      <c r="R1882" s="37">
        <f>Table1[[#This Row],[Power_Consumed_kWh]]/Table1[[#This Row],[Production_t]]</f>
        <v>117.02930005425935</v>
      </c>
      <c r="S1882" t="str">
        <f>IF(Table1[[#This Row],[Quality_pct]]&lt;96,"Below Spec","Ok")</f>
        <v>Ok</v>
      </c>
      <c r="T1882" t="str">
        <f>IF(Table1[Steam_Consumed_t]&gt;$O$4383,"ABNORMAL","NORMAL")</f>
        <v>ABNORMAL</v>
      </c>
      <c r="U1882" t="str">
        <f>IF(Table1[Power_Consumed_kWh]&gt;$P$4383,"ABNORMAL","NORMAL")</f>
        <v>ABNORMAL</v>
      </c>
      <c r="V1882">
        <f>(Table1[[#This Row],[Target_Production_t]]/8)*Table1[[#This Row],[Downtime_hr]]</f>
        <v>0.78739999999999999</v>
      </c>
    </row>
    <row r="1883" spans="1:22" x14ac:dyDescent="0.25">
      <c r="A1883" s="1">
        <v>45814</v>
      </c>
      <c r="B1883" s="1" t="str">
        <f>TEXT(Table1[[#This Row],[Date]],"mm")</f>
        <v>06</v>
      </c>
      <c r="C1883" t="s">
        <v>21</v>
      </c>
      <c r="D1883" t="s">
        <v>20</v>
      </c>
      <c r="E1883">
        <v>38.17</v>
      </c>
      <c r="F1883">
        <v>7.86</v>
      </c>
      <c r="G1883">
        <v>0.14000000000000001</v>
      </c>
      <c r="H1883">
        <v>35.93</v>
      </c>
      <c r="I1883">
        <v>35.409999999999997</v>
      </c>
      <c r="J1883">
        <v>0.52</v>
      </c>
      <c r="K1883">
        <v>98.55</v>
      </c>
      <c r="L1883">
        <v>98.25</v>
      </c>
      <c r="M1883">
        <v>94.51</v>
      </c>
      <c r="N1883">
        <v>91.51</v>
      </c>
      <c r="O1883">
        <v>50</v>
      </c>
      <c r="P1883">
        <v>4242.79</v>
      </c>
      <c r="Q1883" s="42">
        <f>Table1[[#This Row],[Steam_Consumed_t]]/Table1[[#This Row],[Production_t]]</f>
        <v>1.3915947676036737</v>
      </c>
      <c r="R1883" s="37">
        <f>Table1[[#This Row],[Power_Consumed_kWh]]/Table1[[#This Row],[Production_t]]</f>
        <v>118.08488728082382</v>
      </c>
      <c r="S1883" t="str">
        <f>IF(Table1[[#This Row],[Quality_pct]]&lt;96,"Below Spec","Ok")</f>
        <v>Ok</v>
      </c>
      <c r="T1883" t="str">
        <f>IF(Table1[Steam_Consumed_t]&gt;$O$4383,"ABNORMAL","NORMAL")</f>
        <v>NORMAL</v>
      </c>
      <c r="U1883" t="str">
        <f>IF(Table1[Power_Consumed_kWh]&gt;$P$4383,"ABNORMAL","NORMAL")</f>
        <v>ABNORMAL</v>
      </c>
      <c r="V1883">
        <f>(Table1[[#This Row],[Target_Production_t]]/8)*Table1[[#This Row],[Downtime_hr]]</f>
        <v>0.6679750000000001</v>
      </c>
    </row>
    <row r="1884" spans="1:22" x14ac:dyDescent="0.25">
      <c r="A1884" s="1">
        <v>45814</v>
      </c>
      <c r="B1884" s="1" t="str">
        <f>TEXT(Table1[[#This Row],[Date]],"mm")</f>
        <v>06</v>
      </c>
      <c r="C1884" t="s">
        <v>22</v>
      </c>
      <c r="D1884" t="s">
        <v>18</v>
      </c>
      <c r="E1884">
        <v>37.86</v>
      </c>
      <c r="F1884">
        <v>7.87</v>
      </c>
      <c r="G1884">
        <v>0.13</v>
      </c>
      <c r="H1884">
        <v>39</v>
      </c>
      <c r="I1884">
        <v>37.520000000000003</v>
      </c>
      <c r="J1884">
        <v>1.48</v>
      </c>
      <c r="K1884">
        <v>96.21</v>
      </c>
      <c r="L1884">
        <v>98.38</v>
      </c>
      <c r="M1884">
        <v>99.73</v>
      </c>
      <c r="N1884">
        <v>94.39</v>
      </c>
      <c r="O1884">
        <v>45.18</v>
      </c>
      <c r="P1884">
        <v>3710.65</v>
      </c>
      <c r="Q1884" s="42">
        <f>Table1[[#This Row],[Steam_Consumed_t]]/Table1[[#This Row],[Production_t]]</f>
        <v>1.1584615384615384</v>
      </c>
      <c r="R1884" s="37">
        <f>Table1[[#This Row],[Power_Consumed_kWh]]/Table1[[#This Row],[Production_t]]</f>
        <v>95.144871794871804</v>
      </c>
      <c r="S1884" t="str">
        <f>IF(Table1[[#This Row],[Quality_pct]]&lt;96,"Below Spec","Ok")</f>
        <v>Ok</v>
      </c>
      <c r="T1884" t="str">
        <f>IF(Table1[Steam_Consumed_t]&gt;$O$4383,"ABNORMAL","NORMAL")</f>
        <v>NORMAL</v>
      </c>
      <c r="U1884" t="str">
        <f>IF(Table1[Power_Consumed_kWh]&gt;$P$4383,"ABNORMAL","NORMAL")</f>
        <v>NORMAL</v>
      </c>
      <c r="V1884">
        <f>(Table1[[#This Row],[Target_Production_t]]/8)*Table1[[#This Row],[Downtime_hr]]</f>
        <v>0.61522500000000002</v>
      </c>
    </row>
    <row r="1885" spans="1:22" x14ac:dyDescent="0.25">
      <c r="A1885" s="1">
        <v>45814</v>
      </c>
      <c r="B1885" s="1" t="str">
        <f>TEXT(Table1[[#This Row],[Date]],"mm")</f>
        <v>06</v>
      </c>
      <c r="C1885" t="s">
        <v>17</v>
      </c>
      <c r="D1885" t="s">
        <v>20</v>
      </c>
      <c r="E1885">
        <v>42.18</v>
      </c>
      <c r="F1885">
        <v>8</v>
      </c>
      <c r="G1885">
        <v>0</v>
      </c>
      <c r="H1885">
        <v>36.22</v>
      </c>
      <c r="I1885">
        <v>35.090000000000003</v>
      </c>
      <c r="J1885">
        <v>1.1299999999999999</v>
      </c>
      <c r="K1885">
        <v>96.88</v>
      </c>
      <c r="L1885">
        <v>100</v>
      </c>
      <c r="M1885">
        <v>90.2</v>
      </c>
      <c r="N1885">
        <v>87.39</v>
      </c>
      <c r="O1885">
        <v>32.15</v>
      </c>
      <c r="P1885">
        <v>3106.15</v>
      </c>
      <c r="Q1885" s="42">
        <f>Table1[[#This Row],[Steam_Consumed_t]]/Table1[[#This Row],[Production_t]]</f>
        <v>0.88763114301490886</v>
      </c>
      <c r="R1885" s="37">
        <f>Table1[[#This Row],[Power_Consumed_kWh]]/Table1[[#This Row],[Production_t]]</f>
        <v>85.757868580894538</v>
      </c>
      <c r="S1885" t="str">
        <f>IF(Table1[[#This Row],[Quality_pct]]&lt;96,"Below Spec","Ok")</f>
        <v>Ok</v>
      </c>
      <c r="T1885" t="str">
        <f>IF(Table1[Steam_Consumed_t]&gt;$O$4383,"ABNORMAL","NORMAL")</f>
        <v>NORMAL</v>
      </c>
      <c r="U1885" t="str">
        <f>IF(Table1[Power_Consumed_kWh]&gt;$P$4383,"ABNORMAL","NORMAL")</f>
        <v>NORMAL</v>
      </c>
      <c r="V1885">
        <f>(Table1[[#This Row],[Target_Production_t]]/8)*Table1[[#This Row],[Downtime_hr]]</f>
        <v>0</v>
      </c>
    </row>
    <row r="1886" spans="1:22" x14ac:dyDescent="0.25">
      <c r="A1886" s="1">
        <v>45815</v>
      </c>
      <c r="B1886" s="1" t="str">
        <f>TEXT(Table1[[#This Row],[Date]],"mm")</f>
        <v>06</v>
      </c>
      <c r="C1886" t="s">
        <v>22</v>
      </c>
      <c r="D1886" t="s">
        <v>18</v>
      </c>
      <c r="E1886">
        <v>36.74</v>
      </c>
      <c r="F1886">
        <v>7.21</v>
      </c>
      <c r="G1886">
        <v>0.79</v>
      </c>
      <c r="H1886">
        <v>30.23</v>
      </c>
      <c r="I1886">
        <v>29.02</v>
      </c>
      <c r="J1886">
        <v>1.21</v>
      </c>
      <c r="K1886">
        <v>96</v>
      </c>
      <c r="L1886">
        <v>90.12</v>
      </c>
      <c r="M1886">
        <v>94.83</v>
      </c>
      <c r="N1886">
        <v>82.05</v>
      </c>
      <c r="O1886">
        <v>33.770000000000003</v>
      </c>
      <c r="P1886">
        <v>2835.99</v>
      </c>
      <c r="Q1886" s="42">
        <f>Table1[[#This Row],[Steam_Consumed_t]]/Table1[[#This Row],[Production_t]]</f>
        <v>1.1171022163413828</v>
      </c>
      <c r="R1886" s="37">
        <f>Table1[[#This Row],[Power_Consumed_kWh]]/Table1[[#This Row],[Production_t]]</f>
        <v>93.813761164406216</v>
      </c>
      <c r="S1886" t="str">
        <f>IF(Table1[[#This Row],[Quality_pct]]&lt;96,"Below Spec","Ok")</f>
        <v>Ok</v>
      </c>
      <c r="T1886" t="str">
        <f>IF(Table1[Steam_Consumed_t]&gt;$O$4383,"ABNORMAL","NORMAL")</f>
        <v>NORMAL</v>
      </c>
      <c r="U1886" t="str">
        <f>IF(Table1[Power_Consumed_kWh]&gt;$P$4383,"ABNORMAL","NORMAL")</f>
        <v>NORMAL</v>
      </c>
      <c r="V1886">
        <f>(Table1[[#This Row],[Target_Production_t]]/8)*Table1[[#This Row],[Downtime_hr]]</f>
        <v>3.6280750000000004</v>
      </c>
    </row>
    <row r="1887" spans="1:22" x14ac:dyDescent="0.25">
      <c r="A1887" s="1">
        <v>45815</v>
      </c>
      <c r="B1887" s="1" t="str">
        <f>TEXT(Table1[[#This Row],[Date]],"mm")</f>
        <v>06</v>
      </c>
      <c r="C1887" t="s">
        <v>21</v>
      </c>
      <c r="D1887" t="s">
        <v>20</v>
      </c>
      <c r="E1887">
        <v>37.04</v>
      </c>
      <c r="F1887">
        <v>7.22</v>
      </c>
      <c r="G1887">
        <v>0.78</v>
      </c>
      <c r="H1887">
        <v>32.159999999999997</v>
      </c>
      <c r="I1887">
        <v>31.43</v>
      </c>
      <c r="J1887">
        <v>0.73</v>
      </c>
      <c r="K1887">
        <v>97.72</v>
      </c>
      <c r="L1887">
        <v>90.25</v>
      </c>
      <c r="M1887">
        <v>92.42</v>
      </c>
      <c r="N1887">
        <v>81.510000000000005</v>
      </c>
      <c r="O1887">
        <v>46.87</v>
      </c>
      <c r="P1887">
        <v>3686.18</v>
      </c>
      <c r="Q1887" s="42">
        <f>Table1[[#This Row],[Steam_Consumed_t]]/Table1[[#This Row],[Production_t]]</f>
        <v>1.4574004975124379</v>
      </c>
      <c r="R1887" s="37">
        <f>Table1[[#This Row],[Power_Consumed_kWh]]/Table1[[#This Row],[Production_t]]</f>
        <v>114.62002487562189</v>
      </c>
      <c r="S1887" t="str">
        <f>IF(Table1[[#This Row],[Quality_pct]]&lt;96,"Below Spec","Ok")</f>
        <v>Ok</v>
      </c>
      <c r="T1887" t="str">
        <f>IF(Table1[Steam_Consumed_t]&gt;$O$4383,"ABNORMAL","NORMAL")</f>
        <v>NORMAL</v>
      </c>
      <c r="U1887" t="str">
        <f>IF(Table1[Power_Consumed_kWh]&gt;$P$4383,"ABNORMAL","NORMAL")</f>
        <v>NORMAL</v>
      </c>
      <c r="V1887">
        <f>(Table1[[#This Row],[Target_Production_t]]/8)*Table1[[#This Row],[Downtime_hr]]</f>
        <v>3.6114000000000002</v>
      </c>
    </row>
    <row r="1888" spans="1:22" x14ac:dyDescent="0.25">
      <c r="A1888" s="1">
        <v>45815</v>
      </c>
      <c r="B1888" s="1" t="str">
        <f>TEXT(Table1[[#This Row],[Date]],"mm")</f>
        <v>06</v>
      </c>
      <c r="C1888" t="s">
        <v>23</v>
      </c>
      <c r="D1888" t="s">
        <v>19</v>
      </c>
      <c r="E1888">
        <v>44.23</v>
      </c>
      <c r="F1888">
        <v>7.41</v>
      </c>
      <c r="G1888">
        <v>0.59</v>
      </c>
      <c r="H1888">
        <v>39.1</v>
      </c>
      <c r="I1888">
        <v>38.5</v>
      </c>
      <c r="J1888">
        <v>0.6</v>
      </c>
      <c r="K1888">
        <v>98.47</v>
      </c>
      <c r="L1888">
        <v>92.62</v>
      </c>
      <c r="M1888">
        <v>96.81</v>
      </c>
      <c r="N1888">
        <v>88.3</v>
      </c>
      <c r="O1888">
        <v>3.82</v>
      </c>
      <c r="P1888">
        <v>1611.18</v>
      </c>
      <c r="Q1888" s="42">
        <f>Table1[[#This Row],[Steam_Consumed_t]]/Table1[[#This Row],[Production_t]]</f>
        <v>9.7698209718670076E-2</v>
      </c>
      <c r="R1888" s="37">
        <f>Table1[[#This Row],[Power_Consumed_kWh]]/Table1[[#This Row],[Production_t]]</f>
        <v>41.206649616368288</v>
      </c>
      <c r="S1888" t="str">
        <f>IF(Table1[[#This Row],[Quality_pct]]&lt;96,"Below Spec","Ok")</f>
        <v>Ok</v>
      </c>
      <c r="T1888" t="str">
        <f>IF(Table1[Steam_Consumed_t]&gt;$O$4383,"ABNORMAL","NORMAL")</f>
        <v>NORMAL</v>
      </c>
      <c r="U1888" t="str">
        <f>IF(Table1[Power_Consumed_kWh]&gt;$P$4383,"ABNORMAL","NORMAL")</f>
        <v>NORMAL</v>
      </c>
      <c r="V1888">
        <f>(Table1[[#This Row],[Target_Production_t]]/8)*Table1[[#This Row],[Downtime_hr]]</f>
        <v>3.2619624999999997</v>
      </c>
    </row>
    <row r="1889" spans="1:22" x14ac:dyDescent="0.25">
      <c r="A1889" s="1">
        <v>45815</v>
      </c>
      <c r="B1889" s="1" t="str">
        <f>TEXT(Table1[[#This Row],[Date]],"mm")</f>
        <v>06</v>
      </c>
      <c r="C1889" t="s">
        <v>17</v>
      </c>
      <c r="D1889" t="s">
        <v>18</v>
      </c>
      <c r="E1889">
        <v>42.86</v>
      </c>
      <c r="F1889">
        <v>7.5</v>
      </c>
      <c r="G1889">
        <v>0.5</v>
      </c>
      <c r="H1889">
        <v>38.200000000000003</v>
      </c>
      <c r="I1889">
        <v>37.78</v>
      </c>
      <c r="J1889">
        <v>0.41</v>
      </c>
      <c r="K1889">
        <v>98.92</v>
      </c>
      <c r="L1889">
        <v>93.75</v>
      </c>
      <c r="M1889">
        <v>96.14</v>
      </c>
      <c r="N1889">
        <v>89.15</v>
      </c>
      <c r="O1889">
        <v>33</v>
      </c>
      <c r="P1889">
        <v>3217.77</v>
      </c>
      <c r="Q1889" s="42">
        <f>Table1[[#This Row],[Steam_Consumed_t]]/Table1[[#This Row],[Production_t]]</f>
        <v>0.86387434554973819</v>
      </c>
      <c r="R1889" s="37">
        <f>Table1[[#This Row],[Power_Consumed_kWh]]/Table1[[#This Row],[Production_t]]</f>
        <v>84.234816753926694</v>
      </c>
      <c r="S1889" t="str">
        <f>IF(Table1[[#This Row],[Quality_pct]]&lt;96,"Below Spec","Ok")</f>
        <v>Ok</v>
      </c>
      <c r="T1889" t="str">
        <f>IF(Table1[Steam_Consumed_t]&gt;$O$4383,"ABNORMAL","NORMAL")</f>
        <v>NORMAL</v>
      </c>
      <c r="U1889" t="str">
        <f>IF(Table1[Power_Consumed_kWh]&gt;$P$4383,"ABNORMAL","NORMAL")</f>
        <v>NORMAL</v>
      </c>
      <c r="V1889">
        <f>(Table1[[#This Row],[Target_Production_t]]/8)*Table1[[#This Row],[Downtime_hr]]</f>
        <v>2.67875</v>
      </c>
    </row>
    <row r="1890" spans="1:22" x14ac:dyDescent="0.25">
      <c r="A1890" s="1">
        <v>45815</v>
      </c>
      <c r="B1890" s="1" t="str">
        <f>TEXT(Table1[[#This Row],[Date]],"mm")</f>
        <v>06</v>
      </c>
      <c r="C1890" t="s">
        <v>22</v>
      </c>
      <c r="D1890" t="s">
        <v>19</v>
      </c>
      <c r="E1890">
        <v>36.19</v>
      </c>
      <c r="F1890">
        <v>7.52</v>
      </c>
      <c r="G1890">
        <v>0.48</v>
      </c>
      <c r="H1890">
        <v>34.479999999999997</v>
      </c>
      <c r="I1890">
        <v>33.22</v>
      </c>
      <c r="J1890">
        <v>1.26</v>
      </c>
      <c r="K1890">
        <v>96.35</v>
      </c>
      <c r="L1890">
        <v>94</v>
      </c>
      <c r="M1890">
        <v>96.81</v>
      </c>
      <c r="N1890">
        <v>87.68</v>
      </c>
      <c r="O1890">
        <v>37.36</v>
      </c>
      <c r="P1890">
        <v>3247.51</v>
      </c>
      <c r="Q1890" s="42">
        <f>Table1[[#This Row],[Steam_Consumed_t]]/Table1[[#This Row],[Production_t]]</f>
        <v>1.0835266821345708</v>
      </c>
      <c r="R1890" s="37">
        <f>Table1[[#This Row],[Power_Consumed_kWh]]/Table1[[#This Row],[Production_t]]</f>
        <v>94.1853248259861</v>
      </c>
      <c r="S1890" t="str">
        <f>IF(Table1[[#This Row],[Quality_pct]]&lt;96,"Below Spec","Ok")</f>
        <v>Ok</v>
      </c>
      <c r="T1890" t="str">
        <f>IF(Table1[Steam_Consumed_t]&gt;$O$4383,"ABNORMAL","NORMAL")</f>
        <v>NORMAL</v>
      </c>
      <c r="U1890" t="str">
        <f>IF(Table1[Power_Consumed_kWh]&gt;$P$4383,"ABNORMAL","NORMAL")</f>
        <v>NORMAL</v>
      </c>
      <c r="V1890">
        <f>(Table1[[#This Row],[Target_Production_t]]/8)*Table1[[#This Row],[Downtime_hr]]</f>
        <v>2.1713999999999998</v>
      </c>
    </row>
    <row r="1891" spans="1:22" x14ac:dyDescent="0.25">
      <c r="A1891" s="1">
        <v>45815</v>
      </c>
      <c r="B1891" s="1" t="str">
        <f>TEXT(Table1[[#This Row],[Date]],"mm")</f>
        <v>06</v>
      </c>
      <c r="C1891" t="s">
        <v>21</v>
      </c>
      <c r="D1891" t="s">
        <v>19</v>
      </c>
      <c r="E1891">
        <v>38.200000000000003</v>
      </c>
      <c r="F1891">
        <v>7.64</v>
      </c>
      <c r="G1891">
        <v>0.36</v>
      </c>
      <c r="H1891">
        <v>34.21</v>
      </c>
      <c r="I1891">
        <v>33.67</v>
      </c>
      <c r="J1891">
        <v>0.53</v>
      </c>
      <c r="K1891">
        <v>98.44</v>
      </c>
      <c r="L1891">
        <v>95.5</v>
      </c>
      <c r="M1891">
        <v>92.85</v>
      </c>
      <c r="N1891">
        <v>87.29</v>
      </c>
      <c r="O1891">
        <v>49.87</v>
      </c>
      <c r="P1891">
        <v>3986.41</v>
      </c>
      <c r="Q1891" s="42">
        <f>Table1[[#This Row],[Steam_Consumed_t]]/Table1[[#This Row],[Production_t]]</f>
        <v>1.4577608886290556</v>
      </c>
      <c r="R1891" s="37">
        <f>Table1[[#This Row],[Power_Consumed_kWh]]/Table1[[#This Row],[Production_t]]</f>
        <v>116.52762350190002</v>
      </c>
      <c r="S1891" t="str">
        <f>IF(Table1[[#This Row],[Quality_pct]]&lt;96,"Below Spec","Ok")</f>
        <v>Ok</v>
      </c>
      <c r="T1891" t="str">
        <f>IF(Table1[Steam_Consumed_t]&gt;$O$4383,"ABNORMAL","NORMAL")</f>
        <v>NORMAL</v>
      </c>
      <c r="U1891" t="str">
        <f>IF(Table1[Power_Consumed_kWh]&gt;$P$4383,"ABNORMAL","NORMAL")</f>
        <v>NORMAL</v>
      </c>
      <c r="V1891">
        <f>(Table1[[#This Row],[Target_Production_t]]/8)*Table1[[#This Row],[Downtime_hr]]</f>
        <v>1.7190000000000001</v>
      </c>
    </row>
    <row r="1892" spans="1:22" x14ac:dyDescent="0.25">
      <c r="A1892" s="1">
        <v>45815</v>
      </c>
      <c r="B1892" s="1" t="str">
        <f>TEXT(Table1[[#This Row],[Date]],"mm")</f>
        <v>06</v>
      </c>
      <c r="C1892" t="s">
        <v>22</v>
      </c>
      <c r="D1892" t="s">
        <v>20</v>
      </c>
      <c r="E1892">
        <v>35.090000000000003</v>
      </c>
      <c r="F1892">
        <v>7.67</v>
      </c>
      <c r="G1892">
        <v>0.33</v>
      </c>
      <c r="H1892">
        <v>32.380000000000003</v>
      </c>
      <c r="I1892">
        <v>31.62</v>
      </c>
      <c r="J1892">
        <v>0.76</v>
      </c>
      <c r="K1892">
        <v>97.64</v>
      </c>
      <c r="L1892">
        <v>95.88</v>
      </c>
      <c r="M1892">
        <v>95.67</v>
      </c>
      <c r="N1892">
        <v>89.56</v>
      </c>
      <c r="O1892">
        <v>36.229999999999997</v>
      </c>
      <c r="P1892">
        <v>3139.72</v>
      </c>
      <c r="Q1892" s="42">
        <f>Table1[[#This Row],[Steam_Consumed_t]]/Table1[[#This Row],[Production_t]]</f>
        <v>1.1189005558987026</v>
      </c>
      <c r="R1892" s="37">
        <f>Table1[[#This Row],[Power_Consumed_kWh]]/Table1[[#This Row],[Production_t]]</f>
        <v>96.964793082149455</v>
      </c>
      <c r="S1892" t="str">
        <f>IF(Table1[[#This Row],[Quality_pct]]&lt;96,"Below Spec","Ok")</f>
        <v>Ok</v>
      </c>
      <c r="T1892" t="str">
        <f>IF(Table1[Steam_Consumed_t]&gt;$O$4383,"ABNORMAL","NORMAL")</f>
        <v>NORMAL</v>
      </c>
      <c r="U1892" t="str">
        <f>IF(Table1[Power_Consumed_kWh]&gt;$P$4383,"ABNORMAL","NORMAL")</f>
        <v>NORMAL</v>
      </c>
      <c r="V1892">
        <f>(Table1[[#This Row],[Target_Production_t]]/8)*Table1[[#This Row],[Downtime_hr]]</f>
        <v>1.4474625000000003</v>
      </c>
    </row>
    <row r="1893" spans="1:22" x14ac:dyDescent="0.25">
      <c r="A1893" s="1">
        <v>45815</v>
      </c>
      <c r="B1893" s="1" t="str">
        <f>TEXT(Table1[[#This Row],[Date]],"mm")</f>
        <v>06</v>
      </c>
      <c r="C1893" t="s">
        <v>23</v>
      </c>
      <c r="D1893" t="s">
        <v>18</v>
      </c>
      <c r="E1893">
        <v>44.9</v>
      </c>
      <c r="F1893">
        <v>7.78</v>
      </c>
      <c r="G1893">
        <v>0.22</v>
      </c>
      <c r="H1893">
        <v>39.58</v>
      </c>
      <c r="I1893">
        <v>39.58</v>
      </c>
      <c r="J1893">
        <v>0</v>
      </c>
      <c r="K1893">
        <v>100</v>
      </c>
      <c r="L1893">
        <v>97.25</v>
      </c>
      <c r="M1893">
        <v>95.76</v>
      </c>
      <c r="N1893">
        <v>93.13</v>
      </c>
      <c r="O1893">
        <v>4.3099999999999996</v>
      </c>
      <c r="P1893">
        <v>1636.55</v>
      </c>
      <c r="Q1893" s="42">
        <f>Table1[[#This Row],[Steam_Consumed_t]]/Table1[[#This Row],[Production_t]]</f>
        <v>0.10889338049519959</v>
      </c>
      <c r="R1893" s="37">
        <f>Table1[[#This Row],[Power_Consumed_kWh]]/Table1[[#This Row],[Production_t]]</f>
        <v>41.34790298130369</v>
      </c>
      <c r="S1893" t="str">
        <f>IF(Table1[[#This Row],[Quality_pct]]&lt;96,"Below Spec","Ok")</f>
        <v>Ok</v>
      </c>
      <c r="T1893" t="str">
        <f>IF(Table1[Steam_Consumed_t]&gt;$O$4383,"ABNORMAL","NORMAL")</f>
        <v>NORMAL</v>
      </c>
      <c r="U1893" t="str">
        <f>IF(Table1[Power_Consumed_kWh]&gt;$P$4383,"ABNORMAL","NORMAL")</f>
        <v>NORMAL</v>
      </c>
      <c r="V1893">
        <f>(Table1[[#This Row],[Target_Production_t]]/8)*Table1[[#This Row],[Downtime_hr]]</f>
        <v>1.23475</v>
      </c>
    </row>
    <row r="1894" spans="1:22" x14ac:dyDescent="0.25">
      <c r="A1894" s="1">
        <v>45815</v>
      </c>
      <c r="B1894" s="1" t="str">
        <f>TEXT(Table1[[#This Row],[Date]],"mm")</f>
        <v>06</v>
      </c>
      <c r="C1894" t="s">
        <v>21</v>
      </c>
      <c r="D1894" t="s">
        <v>18</v>
      </c>
      <c r="E1894">
        <v>38.78</v>
      </c>
      <c r="F1894">
        <v>7.79</v>
      </c>
      <c r="G1894">
        <v>0.21</v>
      </c>
      <c r="H1894">
        <v>36.86</v>
      </c>
      <c r="I1894">
        <v>35.15</v>
      </c>
      <c r="J1894">
        <v>1.71</v>
      </c>
      <c r="K1894">
        <v>95.36</v>
      </c>
      <c r="L1894">
        <v>97.38</v>
      </c>
      <c r="M1894">
        <v>96.98</v>
      </c>
      <c r="N1894">
        <v>90.05</v>
      </c>
      <c r="O1894">
        <v>53.18</v>
      </c>
      <c r="P1894">
        <v>4467.3900000000003</v>
      </c>
      <c r="Q1894" s="42">
        <f>Table1[[#This Row],[Steam_Consumed_t]]/Table1[[#This Row],[Production_t]]</f>
        <v>1.4427563754747694</v>
      </c>
      <c r="R1894" s="37">
        <f>Table1[[#This Row],[Power_Consumed_kWh]]/Table1[[#This Row],[Production_t]]</f>
        <v>121.19886055344548</v>
      </c>
      <c r="S1894" t="str">
        <f>IF(Table1[[#This Row],[Quality_pct]]&lt;96,"Below Spec","Ok")</f>
        <v>Below Spec</v>
      </c>
      <c r="T1894" t="str">
        <f>IF(Table1[Steam_Consumed_t]&gt;$O$4383,"ABNORMAL","NORMAL")</f>
        <v>ABNORMAL</v>
      </c>
      <c r="U1894" t="str">
        <f>IF(Table1[Power_Consumed_kWh]&gt;$P$4383,"ABNORMAL","NORMAL")</f>
        <v>ABNORMAL</v>
      </c>
      <c r="V1894">
        <f>(Table1[[#This Row],[Target_Production_t]]/8)*Table1[[#This Row],[Downtime_hr]]</f>
        <v>1.0179750000000001</v>
      </c>
    </row>
    <row r="1895" spans="1:22" x14ac:dyDescent="0.25">
      <c r="A1895" s="1">
        <v>45815</v>
      </c>
      <c r="B1895" s="1" t="str">
        <f>TEXT(Table1[[#This Row],[Date]],"mm")</f>
        <v>06</v>
      </c>
      <c r="C1895" t="s">
        <v>17</v>
      </c>
      <c r="D1895" t="s">
        <v>19</v>
      </c>
      <c r="E1895">
        <v>42.22</v>
      </c>
      <c r="F1895">
        <v>7.85</v>
      </c>
      <c r="G1895">
        <v>0.15</v>
      </c>
      <c r="H1895">
        <v>38.5</v>
      </c>
      <c r="I1895">
        <v>37.43</v>
      </c>
      <c r="J1895">
        <v>1.07</v>
      </c>
      <c r="K1895">
        <v>97.21</v>
      </c>
      <c r="L1895">
        <v>98.12</v>
      </c>
      <c r="M1895">
        <v>97.2</v>
      </c>
      <c r="N1895">
        <v>92.72</v>
      </c>
      <c r="O1895">
        <v>32.83</v>
      </c>
      <c r="P1895">
        <v>3112.06</v>
      </c>
      <c r="Q1895" s="42">
        <f>Table1[[#This Row],[Steam_Consumed_t]]/Table1[[#This Row],[Production_t]]</f>
        <v>0.85272727272727267</v>
      </c>
      <c r="R1895" s="37">
        <f>Table1[[#This Row],[Power_Consumed_kWh]]/Table1[[#This Row],[Production_t]]</f>
        <v>80.832727272727269</v>
      </c>
      <c r="S1895" t="str">
        <f>IF(Table1[[#This Row],[Quality_pct]]&lt;96,"Below Spec","Ok")</f>
        <v>Ok</v>
      </c>
      <c r="T1895" t="str">
        <f>IF(Table1[Steam_Consumed_t]&gt;$O$4383,"ABNORMAL","NORMAL")</f>
        <v>NORMAL</v>
      </c>
      <c r="U1895" t="str">
        <f>IF(Table1[Power_Consumed_kWh]&gt;$P$4383,"ABNORMAL","NORMAL")</f>
        <v>NORMAL</v>
      </c>
      <c r="V1895">
        <f>(Table1[[#This Row],[Target_Production_t]]/8)*Table1[[#This Row],[Downtime_hr]]</f>
        <v>0.79162499999999991</v>
      </c>
    </row>
    <row r="1896" spans="1:22" x14ac:dyDescent="0.25">
      <c r="A1896" s="1">
        <v>45815</v>
      </c>
      <c r="B1896" s="1" t="str">
        <f>TEXT(Table1[[#This Row],[Date]],"mm")</f>
        <v>06</v>
      </c>
      <c r="C1896" t="s">
        <v>23</v>
      </c>
      <c r="D1896" t="s">
        <v>20</v>
      </c>
      <c r="E1896">
        <v>42.88</v>
      </c>
      <c r="F1896">
        <v>7.87</v>
      </c>
      <c r="G1896">
        <v>0.13</v>
      </c>
      <c r="H1896">
        <v>39.9</v>
      </c>
      <c r="I1896">
        <v>39.22</v>
      </c>
      <c r="J1896">
        <v>0.68</v>
      </c>
      <c r="K1896">
        <v>98.29</v>
      </c>
      <c r="L1896">
        <v>98.38</v>
      </c>
      <c r="M1896">
        <v>92.73</v>
      </c>
      <c r="N1896">
        <v>89.66</v>
      </c>
      <c r="O1896">
        <v>2.2999999999999998</v>
      </c>
      <c r="P1896">
        <v>1673.96</v>
      </c>
      <c r="Q1896" s="42">
        <f>Table1[[#This Row],[Steam_Consumed_t]]/Table1[[#This Row],[Production_t]]</f>
        <v>5.764411027568922E-2</v>
      </c>
      <c r="R1896" s="37">
        <f>Table1[[#This Row],[Power_Consumed_kWh]]/Table1[[#This Row],[Production_t]]</f>
        <v>41.953884711779452</v>
      </c>
      <c r="S1896" t="str">
        <f>IF(Table1[[#This Row],[Quality_pct]]&lt;96,"Below Spec","Ok")</f>
        <v>Ok</v>
      </c>
      <c r="T1896" t="str">
        <f>IF(Table1[Steam_Consumed_t]&gt;$O$4383,"ABNORMAL","NORMAL")</f>
        <v>NORMAL</v>
      </c>
      <c r="U1896" t="str">
        <f>IF(Table1[Power_Consumed_kWh]&gt;$P$4383,"ABNORMAL","NORMAL")</f>
        <v>NORMAL</v>
      </c>
      <c r="V1896">
        <f>(Table1[[#This Row],[Target_Production_t]]/8)*Table1[[#This Row],[Downtime_hr]]</f>
        <v>0.69680000000000009</v>
      </c>
    </row>
    <row r="1897" spans="1:22" x14ac:dyDescent="0.25">
      <c r="A1897" s="1">
        <v>45815</v>
      </c>
      <c r="B1897" s="1" t="str">
        <f>TEXT(Table1[[#This Row],[Date]],"mm")</f>
        <v>06</v>
      </c>
      <c r="C1897" t="s">
        <v>17</v>
      </c>
      <c r="D1897" t="s">
        <v>20</v>
      </c>
      <c r="E1897">
        <v>40.93</v>
      </c>
      <c r="F1897">
        <v>8</v>
      </c>
      <c r="G1897">
        <v>0</v>
      </c>
      <c r="H1897">
        <v>38.26</v>
      </c>
      <c r="I1897">
        <v>37.83</v>
      </c>
      <c r="J1897">
        <v>0.43</v>
      </c>
      <c r="K1897">
        <v>98.87</v>
      </c>
      <c r="L1897">
        <v>100</v>
      </c>
      <c r="M1897">
        <v>91.48</v>
      </c>
      <c r="N1897">
        <v>90.45</v>
      </c>
      <c r="O1897">
        <v>32.04</v>
      </c>
      <c r="P1897">
        <v>3108.27</v>
      </c>
      <c r="Q1897" s="42">
        <f>Table1[[#This Row],[Steam_Consumed_t]]/Table1[[#This Row],[Production_t]]</f>
        <v>0.83742812336644012</v>
      </c>
      <c r="R1897" s="37">
        <f>Table1[[#This Row],[Power_Consumed_kWh]]/Table1[[#This Row],[Production_t]]</f>
        <v>81.240721380031374</v>
      </c>
      <c r="S1897" t="str">
        <f>IF(Table1[[#This Row],[Quality_pct]]&lt;96,"Below Spec","Ok")</f>
        <v>Ok</v>
      </c>
      <c r="T1897" t="str">
        <f>IF(Table1[Steam_Consumed_t]&gt;$O$4383,"ABNORMAL","NORMAL")</f>
        <v>NORMAL</v>
      </c>
      <c r="U1897" t="str">
        <f>IF(Table1[Power_Consumed_kWh]&gt;$P$4383,"ABNORMAL","NORMAL")</f>
        <v>NORMAL</v>
      </c>
      <c r="V1897">
        <f>(Table1[[#This Row],[Target_Production_t]]/8)*Table1[[#This Row],[Downtime_hr]]</f>
        <v>0</v>
      </c>
    </row>
    <row r="1898" spans="1:22" x14ac:dyDescent="0.25">
      <c r="A1898" s="1">
        <v>45816</v>
      </c>
      <c r="B1898" s="1" t="str">
        <f>TEXT(Table1[[#This Row],[Date]],"mm")</f>
        <v>06</v>
      </c>
      <c r="C1898" t="s">
        <v>17</v>
      </c>
      <c r="D1898" t="s">
        <v>20</v>
      </c>
      <c r="E1898">
        <v>41.92</v>
      </c>
      <c r="F1898">
        <v>7.15</v>
      </c>
      <c r="G1898">
        <v>0.85</v>
      </c>
      <c r="H1898">
        <v>36.18</v>
      </c>
      <c r="I1898">
        <v>35.67</v>
      </c>
      <c r="J1898">
        <v>0.51</v>
      </c>
      <c r="K1898">
        <v>98.58</v>
      </c>
      <c r="L1898">
        <v>89.38</v>
      </c>
      <c r="M1898">
        <v>96.41</v>
      </c>
      <c r="N1898">
        <v>84.94</v>
      </c>
      <c r="O1898">
        <v>31.26</v>
      </c>
      <c r="P1898">
        <v>2926.5</v>
      </c>
      <c r="Q1898" s="42">
        <f>Table1[[#This Row],[Steam_Consumed_t]]/Table1[[#This Row],[Production_t]]</f>
        <v>0.86401326699834169</v>
      </c>
      <c r="R1898" s="37">
        <f>Table1[[#This Row],[Power_Consumed_kWh]]/Table1[[#This Row],[Production_t]]</f>
        <v>80.887230514096188</v>
      </c>
      <c r="S1898" t="str">
        <f>IF(Table1[[#This Row],[Quality_pct]]&lt;96,"Below Spec","Ok")</f>
        <v>Ok</v>
      </c>
      <c r="T1898" t="str">
        <f>IF(Table1[Steam_Consumed_t]&gt;$O$4383,"ABNORMAL","NORMAL")</f>
        <v>NORMAL</v>
      </c>
      <c r="U1898" t="str">
        <f>IF(Table1[Power_Consumed_kWh]&gt;$P$4383,"ABNORMAL","NORMAL")</f>
        <v>NORMAL</v>
      </c>
      <c r="V1898">
        <f>(Table1[[#This Row],[Target_Production_t]]/8)*Table1[[#This Row],[Downtime_hr]]</f>
        <v>4.4539999999999997</v>
      </c>
    </row>
    <row r="1899" spans="1:22" x14ac:dyDescent="0.25">
      <c r="A1899" s="1">
        <v>45816</v>
      </c>
      <c r="B1899" s="1" t="str">
        <f>TEXT(Table1[[#This Row],[Date]],"mm")</f>
        <v>06</v>
      </c>
      <c r="C1899" t="s">
        <v>22</v>
      </c>
      <c r="D1899" t="s">
        <v>18</v>
      </c>
      <c r="E1899">
        <v>37.630000000000003</v>
      </c>
      <c r="F1899">
        <v>7.32</v>
      </c>
      <c r="G1899">
        <v>0.68</v>
      </c>
      <c r="H1899">
        <v>34.119999999999997</v>
      </c>
      <c r="I1899">
        <v>32.799999999999997</v>
      </c>
      <c r="J1899">
        <v>1.32</v>
      </c>
      <c r="K1899">
        <v>96.14</v>
      </c>
      <c r="L1899">
        <v>91.5</v>
      </c>
      <c r="M1899">
        <v>99.14</v>
      </c>
      <c r="N1899">
        <v>87.22</v>
      </c>
      <c r="O1899">
        <v>36.46</v>
      </c>
      <c r="P1899">
        <v>3342.9</v>
      </c>
      <c r="Q1899" s="42">
        <f>Table1[[#This Row],[Steam_Consumed_t]]/Table1[[#This Row],[Production_t]]</f>
        <v>1.0685814771395077</v>
      </c>
      <c r="R1899" s="37">
        <f>Table1[[#This Row],[Power_Consumed_kWh]]/Table1[[#This Row],[Production_t]]</f>
        <v>97.974794841735061</v>
      </c>
      <c r="S1899" t="str">
        <f>IF(Table1[[#This Row],[Quality_pct]]&lt;96,"Below Spec","Ok")</f>
        <v>Ok</v>
      </c>
      <c r="T1899" t="str">
        <f>IF(Table1[Steam_Consumed_t]&gt;$O$4383,"ABNORMAL","NORMAL")</f>
        <v>NORMAL</v>
      </c>
      <c r="U1899" t="str">
        <f>IF(Table1[Power_Consumed_kWh]&gt;$P$4383,"ABNORMAL","NORMAL")</f>
        <v>NORMAL</v>
      </c>
      <c r="V1899">
        <f>(Table1[[#This Row],[Target_Production_t]]/8)*Table1[[#This Row],[Downtime_hr]]</f>
        <v>3.1985500000000004</v>
      </c>
    </row>
    <row r="1900" spans="1:22" x14ac:dyDescent="0.25">
      <c r="A1900" s="1">
        <v>45816</v>
      </c>
      <c r="B1900" s="1" t="str">
        <f>TEXT(Table1[[#This Row],[Date]],"mm")</f>
        <v>06</v>
      </c>
      <c r="C1900" t="s">
        <v>22</v>
      </c>
      <c r="D1900" t="s">
        <v>20</v>
      </c>
      <c r="E1900">
        <v>35.93</v>
      </c>
      <c r="F1900">
        <v>7.34</v>
      </c>
      <c r="G1900">
        <v>0.66</v>
      </c>
      <c r="H1900">
        <v>31.58</v>
      </c>
      <c r="I1900">
        <v>30.92</v>
      </c>
      <c r="J1900">
        <v>0.66</v>
      </c>
      <c r="K1900">
        <v>97.9</v>
      </c>
      <c r="L1900">
        <v>91.75</v>
      </c>
      <c r="M1900">
        <v>94.18</v>
      </c>
      <c r="N1900">
        <v>84.6</v>
      </c>
      <c r="O1900">
        <v>34.69</v>
      </c>
      <c r="P1900">
        <v>3052.86</v>
      </c>
      <c r="Q1900" s="42">
        <f>Table1[[#This Row],[Steam_Consumed_t]]/Table1[[#This Row],[Production_t]]</f>
        <v>1.0984800506649779</v>
      </c>
      <c r="R1900" s="37">
        <f>Table1[[#This Row],[Power_Consumed_kWh]]/Table1[[#This Row],[Production_t]]</f>
        <v>96.670677644078538</v>
      </c>
      <c r="S1900" t="str">
        <f>IF(Table1[[#This Row],[Quality_pct]]&lt;96,"Below Spec","Ok")</f>
        <v>Ok</v>
      </c>
      <c r="T1900" t="str">
        <f>IF(Table1[Steam_Consumed_t]&gt;$O$4383,"ABNORMAL","NORMAL")</f>
        <v>NORMAL</v>
      </c>
      <c r="U1900" t="str">
        <f>IF(Table1[Power_Consumed_kWh]&gt;$P$4383,"ABNORMAL","NORMAL")</f>
        <v>NORMAL</v>
      </c>
      <c r="V1900">
        <f>(Table1[[#This Row],[Target_Production_t]]/8)*Table1[[#This Row],[Downtime_hr]]</f>
        <v>2.9642250000000003</v>
      </c>
    </row>
    <row r="1901" spans="1:22" x14ac:dyDescent="0.25">
      <c r="A1901" s="1">
        <v>45816</v>
      </c>
      <c r="B1901" s="1" t="str">
        <f>TEXT(Table1[[#This Row],[Date]],"mm")</f>
        <v>06</v>
      </c>
      <c r="C1901" t="s">
        <v>21</v>
      </c>
      <c r="D1901" t="s">
        <v>19</v>
      </c>
      <c r="E1901">
        <v>39.119999999999997</v>
      </c>
      <c r="F1901">
        <v>7.61</v>
      </c>
      <c r="G1901">
        <v>0.39</v>
      </c>
      <c r="H1901">
        <v>34.450000000000003</v>
      </c>
      <c r="I1901">
        <v>33.659999999999997</v>
      </c>
      <c r="J1901">
        <v>0.8</v>
      </c>
      <c r="K1901">
        <v>97.69</v>
      </c>
      <c r="L1901">
        <v>95.12</v>
      </c>
      <c r="M1901">
        <v>101.52</v>
      </c>
      <c r="N1901">
        <v>94.34</v>
      </c>
      <c r="O1901">
        <v>48.73</v>
      </c>
      <c r="P1901">
        <v>3865.09</v>
      </c>
      <c r="Q1901" s="42">
        <f>Table1[[#This Row],[Steam_Consumed_t]]/Table1[[#This Row],[Production_t]]</f>
        <v>1.4145137880986935</v>
      </c>
      <c r="R1901" s="37">
        <f>Table1[[#This Row],[Power_Consumed_kWh]]/Table1[[#This Row],[Production_t]]</f>
        <v>112.19419448476052</v>
      </c>
      <c r="S1901" t="str">
        <f>IF(Table1[[#This Row],[Quality_pct]]&lt;96,"Below Spec","Ok")</f>
        <v>Ok</v>
      </c>
      <c r="T1901" t="str">
        <f>IF(Table1[Steam_Consumed_t]&gt;$O$4383,"ABNORMAL","NORMAL")</f>
        <v>NORMAL</v>
      </c>
      <c r="U1901" t="str">
        <f>IF(Table1[Power_Consumed_kWh]&gt;$P$4383,"ABNORMAL","NORMAL")</f>
        <v>NORMAL</v>
      </c>
      <c r="V1901">
        <f>(Table1[[#This Row],[Target_Production_t]]/8)*Table1[[#This Row],[Downtime_hr]]</f>
        <v>1.9071</v>
      </c>
    </row>
    <row r="1902" spans="1:22" x14ac:dyDescent="0.25">
      <c r="A1902" s="1">
        <v>45816</v>
      </c>
      <c r="B1902" s="1" t="str">
        <f>TEXT(Table1[[#This Row],[Date]],"mm")</f>
        <v>06</v>
      </c>
      <c r="C1902" t="s">
        <v>17</v>
      </c>
      <c r="D1902" t="s">
        <v>18</v>
      </c>
      <c r="E1902">
        <v>43.9</v>
      </c>
      <c r="F1902">
        <v>7.63</v>
      </c>
      <c r="G1902">
        <v>0.37</v>
      </c>
      <c r="H1902">
        <v>36.69</v>
      </c>
      <c r="I1902">
        <v>36.67</v>
      </c>
      <c r="J1902">
        <v>0.01</v>
      </c>
      <c r="K1902">
        <v>99.96</v>
      </c>
      <c r="L1902">
        <v>95.38</v>
      </c>
      <c r="M1902">
        <v>95.5</v>
      </c>
      <c r="N1902">
        <v>91.05</v>
      </c>
      <c r="O1902">
        <v>30.2</v>
      </c>
      <c r="P1902">
        <v>3023.21</v>
      </c>
      <c r="Q1902" s="42">
        <f>Table1[[#This Row],[Steam_Consumed_t]]/Table1[[#This Row],[Production_t]]</f>
        <v>0.82311256473153449</v>
      </c>
      <c r="R1902" s="37">
        <f>Table1[[#This Row],[Power_Consumed_kWh]]/Table1[[#This Row],[Production_t]]</f>
        <v>82.398746252384854</v>
      </c>
      <c r="S1902" t="str">
        <f>IF(Table1[[#This Row],[Quality_pct]]&lt;96,"Below Spec","Ok")</f>
        <v>Ok</v>
      </c>
      <c r="T1902" t="str">
        <f>IF(Table1[Steam_Consumed_t]&gt;$O$4383,"ABNORMAL","NORMAL")</f>
        <v>NORMAL</v>
      </c>
      <c r="U1902" t="str">
        <f>IF(Table1[Power_Consumed_kWh]&gt;$P$4383,"ABNORMAL","NORMAL")</f>
        <v>NORMAL</v>
      </c>
      <c r="V1902">
        <f>(Table1[[#This Row],[Target_Production_t]]/8)*Table1[[#This Row],[Downtime_hr]]</f>
        <v>2.0303749999999998</v>
      </c>
    </row>
    <row r="1903" spans="1:22" x14ac:dyDescent="0.25">
      <c r="A1903" s="1">
        <v>45816</v>
      </c>
      <c r="B1903" s="1" t="str">
        <f>TEXT(Table1[[#This Row],[Date]],"mm")</f>
        <v>06</v>
      </c>
      <c r="C1903" t="s">
        <v>17</v>
      </c>
      <c r="D1903" t="s">
        <v>19</v>
      </c>
      <c r="E1903">
        <v>43.24</v>
      </c>
      <c r="F1903">
        <v>7.63</v>
      </c>
      <c r="G1903">
        <v>0.37</v>
      </c>
      <c r="H1903">
        <v>41.66</v>
      </c>
      <c r="I1903">
        <v>40.6</v>
      </c>
      <c r="J1903">
        <v>1.06</v>
      </c>
      <c r="K1903">
        <v>97.45</v>
      </c>
      <c r="L1903">
        <v>95.38</v>
      </c>
      <c r="M1903">
        <v>98.1</v>
      </c>
      <c r="N1903">
        <v>91.18</v>
      </c>
      <c r="O1903">
        <v>35.979999999999997</v>
      </c>
      <c r="P1903">
        <v>3477.1</v>
      </c>
      <c r="Q1903" s="42">
        <f>Table1[[#This Row],[Steam_Consumed_t]]/Table1[[#This Row],[Production_t]]</f>
        <v>0.86365818530964955</v>
      </c>
      <c r="R1903" s="37">
        <f>Table1[[#This Row],[Power_Consumed_kWh]]/Table1[[#This Row],[Production_t]]</f>
        <v>83.463754200672113</v>
      </c>
      <c r="S1903" t="str">
        <f>IF(Table1[[#This Row],[Quality_pct]]&lt;96,"Below Spec","Ok")</f>
        <v>Ok</v>
      </c>
      <c r="T1903" t="str">
        <f>IF(Table1[Steam_Consumed_t]&gt;$O$4383,"ABNORMAL","NORMAL")</f>
        <v>NORMAL</v>
      </c>
      <c r="U1903" t="str">
        <f>IF(Table1[Power_Consumed_kWh]&gt;$P$4383,"ABNORMAL","NORMAL")</f>
        <v>NORMAL</v>
      </c>
      <c r="V1903">
        <f>(Table1[[#This Row],[Target_Production_t]]/8)*Table1[[#This Row],[Downtime_hr]]</f>
        <v>1.9998500000000001</v>
      </c>
    </row>
    <row r="1904" spans="1:22" x14ac:dyDescent="0.25">
      <c r="A1904" s="1">
        <v>45816</v>
      </c>
      <c r="B1904" s="1" t="str">
        <f>TEXT(Table1[[#This Row],[Date]],"mm")</f>
        <v>06</v>
      </c>
      <c r="C1904" t="s">
        <v>23</v>
      </c>
      <c r="D1904" t="s">
        <v>18</v>
      </c>
      <c r="E1904">
        <v>45.99</v>
      </c>
      <c r="F1904">
        <v>7.66</v>
      </c>
      <c r="G1904">
        <v>0.34</v>
      </c>
      <c r="H1904">
        <v>41.68</v>
      </c>
      <c r="I1904">
        <v>41.31</v>
      </c>
      <c r="J1904">
        <v>0.37</v>
      </c>
      <c r="K1904">
        <v>99.12</v>
      </c>
      <c r="L1904">
        <v>95.75</v>
      </c>
      <c r="M1904">
        <v>95.61</v>
      </c>
      <c r="N1904">
        <v>90.74</v>
      </c>
      <c r="O1904">
        <v>2.5499999999999998</v>
      </c>
      <c r="P1904">
        <v>1706.12</v>
      </c>
      <c r="Q1904" s="42">
        <f>Table1[[#This Row],[Steam_Consumed_t]]/Table1[[#This Row],[Production_t]]</f>
        <v>6.1180422264875238E-2</v>
      </c>
      <c r="R1904" s="37">
        <f>Table1[[#This Row],[Power_Consumed_kWh]]/Table1[[#This Row],[Production_t]]</f>
        <v>40.933781190019189</v>
      </c>
      <c r="S1904" t="str">
        <f>IF(Table1[[#This Row],[Quality_pct]]&lt;96,"Below Spec","Ok")</f>
        <v>Ok</v>
      </c>
      <c r="T1904" t="str">
        <f>IF(Table1[Steam_Consumed_t]&gt;$O$4383,"ABNORMAL","NORMAL")</f>
        <v>NORMAL</v>
      </c>
      <c r="U1904" t="str">
        <f>IF(Table1[Power_Consumed_kWh]&gt;$P$4383,"ABNORMAL","NORMAL")</f>
        <v>NORMAL</v>
      </c>
      <c r="V1904">
        <f>(Table1[[#This Row],[Target_Production_t]]/8)*Table1[[#This Row],[Downtime_hr]]</f>
        <v>1.9545750000000002</v>
      </c>
    </row>
    <row r="1905" spans="1:22" x14ac:dyDescent="0.25">
      <c r="A1905" s="1">
        <v>45816</v>
      </c>
      <c r="B1905" s="1" t="str">
        <f>TEXT(Table1[[#This Row],[Date]],"mm")</f>
        <v>06</v>
      </c>
      <c r="C1905" t="s">
        <v>22</v>
      </c>
      <c r="D1905" t="s">
        <v>19</v>
      </c>
      <c r="E1905">
        <v>37.06</v>
      </c>
      <c r="F1905">
        <v>7.67</v>
      </c>
      <c r="G1905">
        <v>0.33</v>
      </c>
      <c r="H1905">
        <v>35</v>
      </c>
      <c r="I1905">
        <v>34.14</v>
      </c>
      <c r="J1905">
        <v>0.85</v>
      </c>
      <c r="K1905">
        <v>97.56</v>
      </c>
      <c r="L1905">
        <v>95.88</v>
      </c>
      <c r="M1905">
        <v>101.02</v>
      </c>
      <c r="N1905">
        <v>94.49</v>
      </c>
      <c r="O1905">
        <v>38.369999999999997</v>
      </c>
      <c r="P1905">
        <v>3493.53</v>
      </c>
      <c r="Q1905" s="42">
        <f>Table1[[#This Row],[Steam_Consumed_t]]/Table1[[#This Row],[Production_t]]</f>
        <v>1.0962857142857143</v>
      </c>
      <c r="R1905" s="37">
        <f>Table1[[#This Row],[Power_Consumed_kWh]]/Table1[[#This Row],[Production_t]]</f>
        <v>99.81514285714286</v>
      </c>
      <c r="S1905" t="str">
        <f>IF(Table1[[#This Row],[Quality_pct]]&lt;96,"Below Spec","Ok")</f>
        <v>Ok</v>
      </c>
      <c r="T1905" t="str">
        <f>IF(Table1[Steam_Consumed_t]&gt;$O$4383,"ABNORMAL","NORMAL")</f>
        <v>NORMAL</v>
      </c>
      <c r="U1905" t="str">
        <f>IF(Table1[Power_Consumed_kWh]&gt;$P$4383,"ABNORMAL","NORMAL")</f>
        <v>NORMAL</v>
      </c>
      <c r="V1905">
        <f>(Table1[[#This Row],[Target_Production_t]]/8)*Table1[[#This Row],[Downtime_hr]]</f>
        <v>1.5287250000000001</v>
      </c>
    </row>
    <row r="1906" spans="1:22" x14ac:dyDescent="0.25">
      <c r="A1906" s="1">
        <v>45816</v>
      </c>
      <c r="B1906" s="1" t="str">
        <f>TEXT(Table1[[#This Row],[Date]],"mm")</f>
        <v>06</v>
      </c>
      <c r="C1906" t="s">
        <v>21</v>
      </c>
      <c r="D1906" t="s">
        <v>20</v>
      </c>
      <c r="E1906">
        <v>37.93</v>
      </c>
      <c r="F1906">
        <v>7.68</v>
      </c>
      <c r="G1906">
        <v>0.32</v>
      </c>
      <c r="H1906">
        <v>36.880000000000003</v>
      </c>
      <c r="I1906">
        <v>36.340000000000003</v>
      </c>
      <c r="J1906">
        <v>0.53</v>
      </c>
      <c r="K1906">
        <v>98.56</v>
      </c>
      <c r="L1906">
        <v>96</v>
      </c>
      <c r="M1906">
        <v>97.27</v>
      </c>
      <c r="N1906">
        <v>92.03</v>
      </c>
      <c r="O1906">
        <v>52.63</v>
      </c>
      <c r="P1906">
        <v>4281.78</v>
      </c>
      <c r="Q1906" s="42">
        <f>Table1[[#This Row],[Steam_Consumed_t]]/Table1[[#This Row],[Production_t]]</f>
        <v>1.4270607375271149</v>
      </c>
      <c r="R1906" s="37">
        <f>Table1[[#This Row],[Power_Consumed_kWh]]/Table1[[#This Row],[Production_t]]</f>
        <v>116.10032537960953</v>
      </c>
      <c r="S1906" t="str">
        <f>IF(Table1[[#This Row],[Quality_pct]]&lt;96,"Below Spec","Ok")</f>
        <v>Ok</v>
      </c>
      <c r="T1906" t="str">
        <f>IF(Table1[Steam_Consumed_t]&gt;$O$4383,"ABNORMAL","NORMAL")</f>
        <v>ABNORMAL</v>
      </c>
      <c r="U1906" t="str">
        <f>IF(Table1[Power_Consumed_kWh]&gt;$P$4383,"ABNORMAL","NORMAL")</f>
        <v>ABNORMAL</v>
      </c>
      <c r="V1906">
        <f>(Table1[[#This Row],[Target_Production_t]]/8)*Table1[[#This Row],[Downtime_hr]]</f>
        <v>1.5172000000000001</v>
      </c>
    </row>
    <row r="1907" spans="1:22" x14ac:dyDescent="0.25">
      <c r="A1907" s="1">
        <v>45816</v>
      </c>
      <c r="B1907" s="1" t="str">
        <f>TEXT(Table1[[#This Row],[Date]],"mm")</f>
        <v>06</v>
      </c>
      <c r="C1907" t="s">
        <v>23</v>
      </c>
      <c r="D1907" t="s">
        <v>19</v>
      </c>
      <c r="E1907">
        <v>45.3</v>
      </c>
      <c r="F1907">
        <v>7.7</v>
      </c>
      <c r="G1907">
        <v>0.3</v>
      </c>
      <c r="H1907">
        <v>42.32</v>
      </c>
      <c r="I1907">
        <v>41.76</v>
      </c>
      <c r="J1907">
        <v>0.56000000000000005</v>
      </c>
      <c r="K1907">
        <v>98.67</v>
      </c>
      <c r="L1907">
        <v>96.25</v>
      </c>
      <c r="M1907">
        <v>95.98</v>
      </c>
      <c r="N1907">
        <v>91.16</v>
      </c>
      <c r="O1907">
        <v>3.88</v>
      </c>
      <c r="P1907">
        <v>1882.17</v>
      </c>
      <c r="Q1907" s="42">
        <f>Table1[[#This Row],[Steam_Consumed_t]]/Table1[[#This Row],[Production_t]]</f>
        <v>9.1682419659735351E-2</v>
      </c>
      <c r="R1907" s="37">
        <f>Table1[[#This Row],[Power_Consumed_kWh]]/Table1[[#This Row],[Production_t]]</f>
        <v>44.474716446124766</v>
      </c>
      <c r="S1907" t="str">
        <f>IF(Table1[[#This Row],[Quality_pct]]&lt;96,"Below Spec","Ok")</f>
        <v>Ok</v>
      </c>
      <c r="T1907" t="str">
        <f>IF(Table1[Steam_Consumed_t]&gt;$O$4383,"ABNORMAL","NORMAL")</f>
        <v>NORMAL</v>
      </c>
      <c r="U1907" t="str">
        <f>IF(Table1[Power_Consumed_kWh]&gt;$P$4383,"ABNORMAL","NORMAL")</f>
        <v>NORMAL</v>
      </c>
      <c r="V1907">
        <f>(Table1[[#This Row],[Target_Production_t]]/8)*Table1[[#This Row],[Downtime_hr]]</f>
        <v>1.6987499999999998</v>
      </c>
    </row>
    <row r="1908" spans="1:22" x14ac:dyDescent="0.25">
      <c r="A1908" s="1">
        <v>45816</v>
      </c>
      <c r="B1908" s="1" t="str">
        <f>TEXT(Table1[[#This Row],[Date]],"mm")</f>
        <v>06</v>
      </c>
      <c r="C1908" t="s">
        <v>23</v>
      </c>
      <c r="D1908" t="s">
        <v>20</v>
      </c>
      <c r="E1908">
        <v>43.92</v>
      </c>
      <c r="F1908">
        <v>7.75</v>
      </c>
      <c r="G1908">
        <v>0.25</v>
      </c>
      <c r="H1908">
        <v>42.69</v>
      </c>
      <c r="I1908">
        <v>42.4</v>
      </c>
      <c r="J1908">
        <v>0.28999999999999998</v>
      </c>
      <c r="K1908">
        <v>99.31</v>
      </c>
      <c r="L1908">
        <v>96.88</v>
      </c>
      <c r="M1908">
        <v>98.46</v>
      </c>
      <c r="N1908">
        <v>94.73</v>
      </c>
      <c r="O1908">
        <v>4.59</v>
      </c>
      <c r="P1908">
        <v>1864.11</v>
      </c>
      <c r="Q1908" s="42">
        <f>Table1[[#This Row],[Steam_Consumed_t]]/Table1[[#This Row],[Production_t]]</f>
        <v>0.10751932536893886</v>
      </c>
      <c r="R1908" s="37">
        <f>Table1[[#This Row],[Power_Consumed_kWh]]/Table1[[#This Row],[Production_t]]</f>
        <v>43.666198172874211</v>
      </c>
      <c r="S1908" t="str">
        <f>IF(Table1[[#This Row],[Quality_pct]]&lt;96,"Below Spec","Ok")</f>
        <v>Ok</v>
      </c>
      <c r="T1908" t="str">
        <f>IF(Table1[Steam_Consumed_t]&gt;$O$4383,"ABNORMAL","NORMAL")</f>
        <v>NORMAL</v>
      </c>
      <c r="U1908" t="str">
        <f>IF(Table1[Power_Consumed_kWh]&gt;$P$4383,"ABNORMAL","NORMAL")</f>
        <v>NORMAL</v>
      </c>
      <c r="V1908">
        <f>(Table1[[#This Row],[Target_Production_t]]/8)*Table1[[#This Row],[Downtime_hr]]</f>
        <v>1.3725000000000001</v>
      </c>
    </row>
    <row r="1909" spans="1:22" x14ac:dyDescent="0.25">
      <c r="A1909" s="1">
        <v>45816</v>
      </c>
      <c r="B1909" s="1" t="str">
        <f>TEXT(Table1[[#This Row],[Date]],"mm")</f>
        <v>06</v>
      </c>
      <c r="C1909" t="s">
        <v>21</v>
      </c>
      <c r="D1909" t="s">
        <v>18</v>
      </c>
      <c r="E1909">
        <v>39.72</v>
      </c>
      <c r="F1909">
        <v>7.8</v>
      </c>
      <c r="G1909">
        <v>0.2</v>
      </c>
      <c r="H1909">
        <v>34.53</v>
      </c>
      <c r="I1909">
        <v>33.94</v>
      </c>
      <c r="J1909">
        <v>0.59</v>
      </c>
      <c r="K1909">
        <v>98.3</v>
      </c>
      <c r="L1909">
        <v>97.5</v>
      </c>
      <c r="M1909">
        <v>93.4</v>
      </c>
      <c r="N1909">
        <v>89.52</v>
      </c>
      <c r="O1909">
        <v>50.34</v>
      </c>
      <c r="P1909">
        <v>4022.39</v>
      </c>
      <c r="Q1909" s="42">
        <f>Table1[[#This Row],[Steam_Consumed_t]]/Table1[[#This Row],[Production_t]]</f>
        <v>1.4578627280625545</v>
      </c>
      <c r="R1909" s="37">
        <f>Table1[[#This Row],[Power_Consumed_kWh]]/Table1[[#This Row],[Production_t]]</f>
        <v>116.48971908485375</v>
      </c>
      <c r="S1909" t="str">
        <f>IF(Table1[[#This Row],[Quality_pct]]&lt;96,"Below Spec","Ok")</f>
        <v>Ok</v>
      </c>
      <c r="T1909" t="str">
        <f>IF(Table1[Steam_Consumed_t]&gt;$O$4383,"ABNORMAL","NORMAL")</f>
        <v>NORMAL</v>
      </c>
      <c r="U1909" t="str">
        <f>IF(Table1[Power_Consumed_kWh]&gt;$P$4383,"ABNORMAL","NORMAL")</f>
        <v>NORMAL</v>
      </c>
      <c r="V1909">
        <f>(Table1[[#This Row],[Target_Production_t]]/8)*Table1[[#This Row],[Downtime_hr]]</f>
        <v>0.99299999999999999</v>
      </c>
    </row>
    <row r="1910" spans="1:22" x14ac:dyDescent="0.25">
      <c r="A1910" s="1">
        <v>45817</v>
      </c>
      <c r="B1910" s="1" t="str">
        <f>TEXT(Table1[[#This Row],[Date]],"mm")</f>
        <v>06</v>
      </c>
      <c r="C1910" t="s">
        <v>22</v>
      </c>
      <c r="D1910" t="s">
        <v>18</v>
      </c>
      <c r="E1910">
        <v>39.08</v>
      </c>
      <c r="F1910">
        <v>5.42</v>
      </c>
      <c r="G1910">
        <v>2.58</v>
      </c>
      <c r="H1910">
        <v>25.98</v>
      </c>
      <c r="I1910">
        <v>24.95</v>
      </c>
      <c r="J1910">
        <v>1.03</v>
      </c>
      <c r="K1910">
        <v>96.03</v>
      </c>
      <c r="L1910">
        <v>67.75</v>
      </c>
      <c r="M1910">
        <v>97.27</v>
      </c>
      <c r="N1910">
        <v>63.28</v>
      </c>
      <c r="O1910">
        <v>28.19</v>
      </c>
      <c r="P1910">
        <v>2486.2399999999998</v>
      </c>
      <c r="Q1910" s="42">
        <f>Table1[[#This Row],[Steam_Consumed_t]]/Table1[[#This Row],[Production_t]]</f>
        <v>1.0850654349499615</v>
      </c>
      <c r="R1910" s="37">
        <f>Table1[[#This Row],[Power_Consumed_kWh]]/Table1[[#This Row],[Production_t]]</f>
        <v>95.698229407236326</v>
      </c>
      <c r="S1910" t="str">
        <f>IF(Table1[[#This Row],[Quality_pct]]&lt;96,"Below Spec","Ok")</f>
        <v>Ok</v>
      </c>
      <c r="T1910" t="str">
        <f>IF(Table1[Steam_Consumed_t]&gt;$O$4383,"ABNORMAL","NORMAL")</f>
        <v>NORMAL</v>
      </c>
      <c r="U1910" t="str">
        <f>IF(Table1[Power_Consumed_kWh]&gt;$P$4383,"ABNORMAL","NORMAL")</f>
        <v>NORMAL</v>
      </c>
      <c r="V1910">
        <f>(Table1[[#This Row],[Target_Production_t]]/8)*Table1[[#This Row],[Downtime_hr]]</f>
        <v>12.603299999999999</v>
      </c>
    </row>
    <row r="1911" spans="1:22" x14ac:dyDescent="0.25">
      <c r="A1911" s="1">
        <v>45817</v>
      </c>
      <c r="B1911" s="1" t="str">
        <f>TEXT(Table1[[#This Row],[Date]],"mm")</f>
        <v>06</v>
      </c>
      <c r="C1911" t="s">
        <v>22</v>
      </c>
      <c r="D1911" t="s">
        <v>20</v>
      </c>
      <c r="E1911">
        <v>37.32</v>
      </c>
      <c r="F1911">
        <v>5.9</v>
      </c>
      <c r="G1911">
        <v>2.1</v>
      </c>
      <c r="H1911">
        <v>27.16</v>
      </c>
      <c r="I1911">
        <v>26.6</v>
      </c>
      <c r="J1911">
        <v>0.56000000000000005</v>
      </c>
      <c r="K1911">
        <v>97.94</v>
      </c>
      <c r="L1911">
        <v>73.75</v>
      </c>
      <c r="M1911">
        <v>87.25</v>
      </c>
      <c r="N1911">
        <v>63.02</v>
      </c>
      <c r="O1911">
        <v>31.09</v>
      </c>
      <c r="P1911">
        <v>2663.09</v>
      </c>
      <c r="Q1911" s="42">
        <f>Table1[[#This Row],[Steam_Consumed_t]]/Table1[[#This Row],[Production_t]]</f>
        <v>1.1446980854197348</v>
      </c>
      <c r="R1911" s="37">
        <f>Table1[[#This Row],[Power_Consumed_kWh]]/Table1[[#This Row],[Production_t]]</f>
        <v>98.051914580265105</v>
      </c>
      <c r="S1911" t="str">
        <f>IF(Table1[[#This Row],[Quality_pct]]&lt;96,"Below Spec","Ok")</f>
        <v>Ok</v>
      </c>
      <c r="T1911" t="str">
        <f>IF(Table1[Steam_Consumed_t]&gt;$O$4383,"ABNORMAL","NORMAL")</f>
        <v>NORMAL</v>
      </c>
      <c r="U1911" t="str">
        <f>IF(Table1[Power_Consumed_kWh]&gt;$P$4383,"ABNORMAL","NORMAL")</f>
        <v>NORMAL</v>
      </c>
      <c r="V1911">
        <f>(Table1[[#This Row],[Target_Production_t]]/8)*Table1[[#This Row],[Downtime_hr]]</f>
        <v>9.7965</v>
      </c>
    </row>
    <row r="1912" spans="1:22" x14ac:dyDescent="0.25">
      <c r="A1912" s="1">
        <v>45817</v>
      </c>
      <c r="B1912" s="1" t="str">
        <f>TEXT(Table1[[#This Row],[Date]],"mm")</f>
        <v>06</v>
      </c>
      <c r="C1912" t="s">
        <v>17</v>
      </c>
      <c r="D1912" t="s">
        <v>19</v>
      </c>
      <c r="E1912">
        <v>44.91</v>
      </c>
      <c r="F1912">
        <v>7.07</v>
      </c>
      <c r="G1912">
        <v>0.93</v>
      </c>
      <c r="H1912">
        <v>37.799999999999997</v>
      </c>
      <c r="I1912">
        <v>37.06</v>
      </c>
      <c r="J1912">
        <v>0.74</v>
      </c>
      <c r="K1912">
        <v>98.05</v>
      </c>
      <c r="L1912">
        <v>88.38</v>
      </c>
      <c r="M1912">
        <v>97.52</v>
      </c>
      <c r="N1912">
        <v>84.51</v>
      </c>
      <c r="O1912">
        <v>32.06</v>
      </c>
      <c r="P1912">
        <v>3129.89</v>
      </c>
      <c r="Q1912" s="42">
        <f>Table1[[#This Row],[Steam_Consumed_t]]/Table1[[#This Row],[Production_t]]</f>
        <v>0.84814814814814832</v>
      </c>
      <c r="R1912" s="37">
        <f>Table1[[#This Row],[Power_Consumed_kWh]]/Table1[[#This Row],[Production_t]]</f>
        <v>82.801322751322758</v>
      </c>
      <c r="S1912" t="str">
        <f>IF(Table1[[#This Row],[Quality_pct]]&lt;96,"Below Spec","Ok")</f>
        <v>Ok</v>
      </c>
      <c r="T1912" t="str">
        <f>IF(Table1[Steam_Consumed_t]&gt;$O$4383,"ABNORMAL","NORMAL")</f>
        <v>NORMAL</v>
      </c>
      <c r="U1912" t="str">
        <f>IF(Table1[Power_Consumed_kWh]&gt;$P$4383,"ABNORMAL","NORMAL")</f>
        <v>NORMAL</v>
      </c>
      <c r="V1912">
        <f>(Table1[[#This Row],[Target_Production_t]]/8)*Table1[[#This Row],[Downtime_hr]]</f>
        <v>5.2207875000000001</v>
      </c>
    </row>
    <row r="1913" spans="1:22" x14ac:dyDescent="0.25">
      <c r="A1913" s="1">
        <v>45817</v>
      </c>
      <c r="B1913" s="1" t="str">
        <f>TEXT(Table1[[#This Row],[Date]],"mm")</f>
        <v>06</v>
      </c>
      <c r="C1913" t="s">
        <v>21</v>
      </c>
      <c r="D1913" t="s">
        <v>18</v>
      </c>
      <c r="E1913">
        <v>41.25</v>
      </c>
      <c r="F1913">
        <v>7.18</v>
      </c>
      <c r="G1913">
        <v>0.82</v>
      </c>
      <c r="H1913">
        <v>35.71</v>
      </c>
      <c r="I1913">
        <v>35.08</v>
      </c>
      <c r="J1913">
        <v>0.64</v>
      </c>
      <c r="K1913">
        <v>98.22</v>
      </c>
      <c r="L1913">
        <v>89.75</v>
      </c>
      <c r="M1913">
        <v>94.72</v>
      </c>
      <c r="N1913">
        <v>83.5</v>
      </c>
      <c r="O1913">
        <v>53.78</v>
      </c>
      <c r="P1913">
        <v>4249.21</v>
      </c>
      <c r="Q1913" s="42">
        <f>Table1[[#This Row],[Steam_Consumed_t]]/Table1[[#This Row],[Production_t]]</f>
        <v>1.5060207224866984</v>
      </c>
      <c r="R1913" s="37">
        <f>Table1[[#This Row],[Power_Consumed_kWh]]/Table1[[#This Row],[Production_t]]</f>
        <v>118.99215905908709</v>
      </c>
      <c r="S1913" t="str">
        <f>IF(Table1[[#This Row],[Quality_pct]]&lt;96,"Below Spec","Ok")</f>
        <v>Ok</v>
      </c>
      <c r="T1913" t="str">
        <f>IF(Table1[Steam_Consumed_t]&gt;$O$4383,"ABNORMAL","NORMAL")</f>
        <v>ABNORMAL</v>
      </c>
      <c r="U1913" t="str">
        <f>IF(Table1[Power_Consumed_kWh]&gt;$P$4383,"ABNORMAL","NORMAL")</f>
        <v>ABNORMAL</v>
      </c>
      <c r="V1913">
        <f>(Table1[[#This Row],[Target_Production_t]]/8)*Table1[[#This Row],[Downtime_hr]]</f>
        <v>4.2281249999999995</v>
      </c>
    </row>
    <row r="1914" spans="1:22" x14ac:dyDescent="0.25">
      <c r="A1914" s="1">
        <v>45817</v>
      </c>
      <c r="B1914" s="1" t="str">
        <f>TEXT(Table1[[#This Row],[Date]],"mm")</f>
        <v>06</v>
      </c>
      <c r="C1914" t="s">
        <v>22</v>
      </c>
      <c r="D1914" t="s">
        <v>19</v>
      </c>
      <c r="E1914">
        <v>38.5</v>
      </c>
      <c r="F1914">
        <v>7.27</v>
      </c>
      <c r="G1914">
        <v>0.73</v>
      </c>
      <c r="H1914">
        <v>32.549999999999997</v>
      </c>
      <c r="I1914">
        <v>31.57</v>
      </c>
      <c r="J1914">
        <v>0.98</v>
      </c>
      <c r="K1914">
        <v>96.99</v>
      </c>
      <c r="L1914">
        <v>90.88</v>
      </c>
      <c r="M1914">
        <v>95.51</v>
      </c>
      <c r="N1914">
        <v>84.18</v>
      </c>
      <c r="O1914">
        <v>34.92</v>
      </c>
      <c r="P1914">
        <v>3116.1</v>
      </c>
      <c r="Q1914" s="42">
        <f>Table1[[#This Row],[Steam_Consumed_t]]/Table1[[#This Row],[Production_t]]</f>
        <v>1.0728110599078342</v>
      </c>
      <c r="R1914" s="37">
        <f>Table1[[#This Row],[Power_Consumed_kWh]]/Table1[[#This Row],[Production_t]]</f>
        <v>95.732718894009224</v>
      </c>
      <c r="S1914" t="str">
        <f>IF(Table1[[#This Row],[Quality_pct]]&lt;96,"Below Spec","Ok")</f>
        <v>Ok</v>
      </c>
      <c r="T1914" t="str">
        <f>IF(Table1[Steam_Consumed_t]&gt;$O$4383,"ABNORMAL","NORMAL")</f>
        <v>NORMAL</v>
      </c>
      <c r="U1914" t="str">
        <f>IF(Table1[Power_Consumed_kWh]&gt;$P$4383,"ABNORMAL","NORMAL")</f>
        <v>NORMAL</v>
      </c>
      <c r="V1914">
        <f>(Table1[[#This Row],[Target_Production_t]]/8)*Table1[[#This Row],[Downtime_hr]]</f>
        <v>3.5131250000000001</v>
      </c>
    </row>
    <row r="1915" spans="1:22" x14ac:dyDescent="0.25">
      <c r="A1915" s="1">
        <v>45817</v>
      </c>
      <c r="B1915" s="1" t="str">
        <f>TEXT(Table1[[#This Row],[Date]],"mm")</f>
        <v>06</v>
      </c>
      <c r="C1915" t="s">
        <v>17</v>
      </c>
      <c r="D1915" t="s">
        <v>20</v>
      </c>
      <c r="E1915">
        <v>43.54</v>
      </c>
      <c r="F1915">
        <v>7.33</v>
      </c>
      <c r="G1915">
        <v>0.67</v>
      </c>
      <c r="H1915">
        <v>37.18</v>
      </c>
      <c r="I1915">
        <v>36.46</v>
      </c>
      <c r="J1915">
        <v>0.72</v>
      </c>
      <c r="K1915">
        <v>98.06</v>
      </c>
      <c r="L1915">
        <v>91.62</v>
      </c>
      <c r="M1915">
        <v>95.16</v>
      </c>
      <c r="N1915">
        <v>85.5</v>
      </c>
      <c r="O1915">
        <v>31.62</v>
      </c>
      <c r="P1915">
        <v>3029.55</v>
      </c>
      <c r="Q1915" s="42">
        <f>Table1[[#This Row],[Steam_Consumed_t]]/Table1[[#This Row],[Production_t]]</f>
        <v>0.85045723507261972</v>
      </c>
      <c r="R1915" s="37">
        <f>Table1[[#This Row],[Power_Consumed_kWh]]/Table1[[#This Row],[Production_t]]</f>
        <v>81.483324367939758</v>
      </c>
      <c r="S1915" t="str">
        <f>IF(Table1[[#This Row],[Quality_pct]]&lt;96,"Below Spec","Ok")</f>
        <v>Ok</v>
      </c>
      <c r="T1915" t="str">
        <f>IF(Table1[Steam_Consumed_t]&gt;$O$4383,"ABNORMAL","NORMAL")</f>
        <v>NORMAL</v>
      </c>
      <c r="U1915" t="str">
        <f>IF(Table1[Power_Consumed_kWh]&gt;$P$4383,"ABNORMAL","NORMAL")</f>
        <v>NORMAL</v>
      </c>
      <c r="V1915">
        <f>(Table1[[#This Row],[Target_Production_t]]/8)*Table1[[#This Row],[Downtime_hr]]</f>
        <v>3.6464750000000001</v>
      </c>
    </row>
    <row r="1916" spans="1:22" x14ac:dyDescent="0.25">
      <c r="A1916" s="1">
        <v>45817</v>
      </c>
      <c r="B1916" s="1" t="str">
        <f>TEXT(Table1[[#This Row],[Date]],"mm")</f>
        <v>06</v>
      </c>
      <c r="C1916" t="s">
        <v>21</v>
      </c>
      <c r="D1916" t="s">
        <v>19</v>
      </c>
      <c r="E1916">
        <v>40.630000000000003</v>
      </c>
      <c r="F1916">
        <v>7.41</v>
      </c>
      <c r="G1916">
        <v>0.59</v>
      </c>
      <c r="H1916">
        <v>35.01</v>
      </c>
      <c r="I1916">
        <v>33.97</v>
      </c>
      <c r="J1916">
        <v>1.04</v>
      </c>
      <c r="K1916">
        <v>97.02</v>
      </c>
      <c r="L1916">
        <v>92.62</v>
      </c>
      <c r="M1916">
        <v>99.47</v>
      </c>
      <c r="N1916">
        <v>89.39</v>
      </c>
      <c r="O1916">
        <v>51.24</v>
      </c>
      <c r="P1916">
        <v>4067.41</v>
      </c>
      <c r="Q1916" s="42">
        <f>Table1[[#This Row],[Steam_Consumed_t]]/Table1[[#This Row],[Production_t]]</f>
        <v>1.4635818337617825</v>
      </c>
      <c r="R1916" s="37">
        <f>Table1[[#This Row],[Power_Consumed_kWh]]/Table1[[#This Row],[Production_t]]</f>
        <v>116.17852042273637</v>
      </c>
      <c r="S1916" t="str">
        <f>IF(Table1[[#This Row],[Quality_pct]]&lt;96,"Below Spec","Ok")</f>
        <v>Ok</v>
      </c>
      <c r="T1916" t="str">
        <f>IF(Table1[Steam_Consumed_t]&gt;$O$4383,"ABNORMAL","NORMAL")</f>
        <v>NORMAL</v>
      </c>
      <c r="U1916" t="str">
        <f>IF(Table1[Power_Consumed_kWh]&gt;$P$4383,"ABNORMAL","NORMAL")</f>
        <v>NORMAL</v>
      </c>
      <c r="V1916">
        <f>(Table1[[#This Row],[Target_Production_t]]/8)*Table1[[#This Row],[Downtime_hr]]</f>
        <v>2.9964625000000003</v>
      </c>
    </row>
    <row r="1917" spans="1:22" x14ac:dyDescent="0.25">
      <c r="A1917" s="1">
        <v>45817</v>
      </c>
      <c r="B1917" s="1" t="str">
        <f>TEXT(Table1[[#This Row],[Date]],"mm")</f>
        <v>06</v>
      </c>
      <c r="C1917" t="s">
        <v>23</v>
      </c>
      <c r="D1917" t="s">
        <v>19</v>
      </c>
      <c r="E1917">
        <v>47.05</v>
      </c>
      <c r="F1917">
        <v>7.45</v>
      </c>
      <c r="G1917">
        <v>0.55000000000000004</v>
      </c>
      <c r="H1917">
        <v>40.79</v>
      </c>
      <c r="I1917">
        <v>40.68</v>
      </c>
      <c r="J1917">
        <v>0.11</v>
      </c>
      <c r="K1917">
        <v>99.72</v>
      </c>
      <c r="L1917">
        <v>93.12</v>
      </c>
      <c r="M1917">
        <v>97.2</v>
      </c>
      <c r="N1917">
        <v>90.26</v>
      </c>
      <c r="O1917">
        <v>6.86</v>
      </c>
      <c r="P1917">
        <v>1687.91</v>
      </c>
      <c r="Q1917" s="42">
        <f>Table1[[#This Row],[Steam_Consumed_t]]/Table1[[#This Row],[Production_t]]</f>
        <v>0.16817847511645012</v>
      </c>
      <c r="R1917" s="37">
        <f>Table1[[#This Row],[Power_Consumed_kWh]]/Table1[[#This Row],[Production_t]]</f>
        <v>41.380485413091449</v>
      </c>
      <c r="S1917" t="str">
        <f>IF(Table1[[#This Row],[Quality_pct]]&lt;96,"Below Spec","Ok")</f>
        <v>Ok</v>
      </c>
      <c r="T1917" t="str">
        <f>IF(Table1[Steam_Consumed_t]&gt;$O$4383,"ABNORMAL","NORMAL")</f>
        <v>NORMAL</v>
      </c>
      <c r="U1917" t="str">
        <f>IF(Table1[Power_Consumed_kWh]&gt;$P$4383,"ABNORMAL","NORMAL")</f>
        <v>NORMAL</v>
      </c>
      <c r="V1917">
        <f>(Table1[[#This Row],[Target_Production_t]]/8)*Table1[[#This Row],[Downtime_hr]]</f>
        <v>3.2346875000000002</v>
      </c>
    </row>
    <row r="1918" spans="1:22" x14ac:dyDescent="0.25">
      <c r="A1918" s="1">
        <v>45817</v>
      </c>
      <c r="B1918" s="1" t="str">
        <f>TEXT(Table1[[#This Row],[Date]],"mm")</f>
        <v>06</v>
      </c>
      <c r="C1918" t="s">
        <v>23</v>
      </c>
      <c r="D1918" t="s">
        <v>18</v>
      </c>
      <c r="E1918">
        <v>47.77</v>
      </c>
      <c r="F1918">
        <v>7.55</v>
      </c>
      <c r="G1918">
        <v>0.45</v>
      </c>
      <c r="H1918">
        <v>47.33</v>
      </c>
      <c r="I1918">
        <v>46.61</v>
      </c>
      <c r="J1918">
        <v>0.72</v>
      </c>
      <c r="K1918">
        <v>98.47</v>
      </c>
      <c r="L1918">
        <v>94.38</v>
      </c>
      <c r="M1918">
        <v>101.36</v>
      </c>
      <c r="N1918">
        <v>94.19</v>
      </c>
      <c r="O1918">
        <v>4.21</v>
      </c>
      <c r="P1918">
        <v>1921.28</v>
      </c>
      <c r="Q1918" s="42">
        <f>Table1[[#This Row],[Steam_Consumed_t]]/Table1[[#This Row],[Production_t]]</f>
        <v>8.8949926051130362E-2</v>
      </c>
      <c r="R1918" s="37">
        <f>Table1[[#This Row],[Power_Consumed_kWh]]/Table1[[#This Row],[Production_t]]</f>
        <v>40.593281216987116</v>
      </c>
      <c r="S1918" t="str">
        <f>IF(Table1[[#This Row],[Quality_pct]]&lt;96,"Below Spec","Ok")</f>
        <v>Ok</v>
      </c>
      <c r="T1918" t="str">
        <f>IF(Table1[Steam_Consumed_t]&gt;$O$4383,"ABNORMAL","NORMAL")</f>
        <v>NORMAL</v>
      </c>
      <c r="U1918" t="str">
        <f>IF(Table1[Power_Consumed_kWh]&gt;$P$4383,"ABNORMAL","NORMAL")</f>
        <v>NORMAL</v>
      </c>
      <c r="V1918">
        <f>(Table1[[#This Row],[Target_Production_t]]/8)*Table1[[#This Row],[Downtime_hr]]</f>
        <v>2.6870625000000001</v>
      </c>
    </row>
    <row r="1919" spans="1:22" x14ac:dyDescent="0.25">
      <c r="A1919" s="1">
        <v>45817</v>
      </c>
      <c r="B1919" s="1" t="str">
        <f>TEXT(Table1[[#This Row],[Date]],"mm")</f>
        <v>06</v>
      </c>
      <c r="C1919" t="s">
        <v>17</v>
      </c>
      <c r="D1919" t="s">
        <v>18</v>
      </c>
      <c r="E1919">
        <v>45.6</v>
      </c>
      <c r="F1919">
        <v>7.67</v>
      </c>
      <c r="G1919">
        <v>0.33</v>
      </c>
      <c r="H1919">
        <v>41.31</v>
      </c>
      <c r="I1919">
        <v>40.71</v>
      </c>
      <c r="J1919">
        <v>0.6</v>
      </c>
      <c r="K1919">
        <v>98.54</v>
      </c>
      <c r="L1919">
        <v>95.88</v>
      </c>
      <c r="M1919">
        <v>98.91</v>
      </c>
      <c r="N1919">
        <v>93.44</v>
      </c>
      <c r="O1919">
        <v>37.549999999999997</v>
      </c>
      <c r="P1919">
        <v>3373.83</v>
      </c>
      <c r="Q1919" s="42">
        <f>Table1[[#This Row],[Steam_Consumed_t]]/Table1[[#This Row],[Production_t]]</f>
        <v>0.90898087630113766</v>
      </c>
      <c r="R1919" s="37">
        <f>Table1[[#This Row],[Power_Consumed_kWh]]/Table1[[#This Row],[Production_t]]</f>
        <v>81.6710239651416</v>
      </c>
      <c r="S1919" t="str">
        <f>IF(Table1[[#This Row],[Quality_pct]]&lt;96,"Below Spec","Ok")</f>
        <v>Ok</v>
      </c>
      <c r="T1919" t="str">
        <f>IF(Table1[Steam_Consumed_t]&gt;$O$4383,"ABNORMAL","NORMAL")</f>
        <v>NORMAL</v>
      </c>
      <c r="U1919" t="str">
        <f>IF(Table1[Power_Consumed_kWh]&gt;$P$4383,"ABNORMAL","NORMAL")</f>
        <v>NORMAL</v>
      </c>
      <c r="V1919">
        <f>(Table1[[#This Row],[Target_Production_t]]/8)*Table1[[#This Row],[Downtime_hr]]</f>
        <v>1.8810000000000002</v>
      </c>
    </row>
    <row r="1920" spans="1:22" x14ac:dyDescent="0.25">
      <c r="A1920" s="1">
        <v>45817</v>
      </c>
      <c r="B1920" s="1" t="str">
        <f>TEXT(Table1[[#This Row],[Date]],"mm")</f>
        <v>06</v>
      </c>
      <c r="C1920" t="s">
        <v>23</v>
      </c>
      <c r="D1920" t="s">
        <v>20</v>
      </c>
      <c r="E1920">
        <v>45.62</v>
      </c>
      <c r="F1920">
        <v>7.72</v>
      </c>
      <c r="G1920">
        <v>0.28000000000000003</v>
      </c>
      <c r="H1920">
        <v>40.85</v>
      </c>
      <c r="I1920">
        <v>40.57</v>
      </c>
      <c r="J1920">
        <v>0.28000000000000003</v>
      </c>
      <c r="K1920">
        <v>99.32</v>
      </c>
      <c r="L1920">
        <v>96.5</v>
      </c>
      <c r="M1920">
        <v>90.04</v>
      </c>
      <c r="N1920">
        <v>86.3</v>
      </c>
      <c r="O1920">
        <v>5.34</v>
      </c>
      <c r="P1920">
        <v>1683.07</v>
      </c>
      <c r="Q1920" s="42">
        <f>Table1[[#This Row],[Steam_Consumed_t]]/Table1[[#This Row],[Production_t]]</f>
        <v>0.1307221542227662</v>
      </c>
      <c r="R1920" s="37">
        <f>Table1[[#This Row],[Power_Consumed_kWh]]/Table1[[#This Row],[Production_t]]</f>
        <v>41.201223990208078</v>
      </c>
      <c r="S1920" t="str">
        <f>IF(Table1[[#This Row],[Quality_pct]]&lt;96,"Below Spec","Ok")</f>
        <v>Ok</v>
      </c>
      <c r="T1920" t="str">
        <f>IF(Table1[Steam_Consumed_t]&gt;$O$4383,"ABNORMAL","NORMAL")</f>
        <v>NORMAL</v>
      </c>
      <c r="U1920" t="str">
        <f>IF(Table1[Power_Consumed_kWh]&gt;$P$4383,"ABNORMAL","NORMAL")</f>
        <v>NORMAL</v>
      </c>
      <c r="V1920">
        <f>(Table1[[#This Row],[Target_Production_t]]/8)*Table1[[#This Row],[Downtime_hr]]</f>
        <v>1.5967</v>
      </c>
    </row>
    <row r="1921" spans="1:22" x14ac:dyDescent="0.25">
      <c r="A1921" s="1">
        <v>45817</v>
      </c>
      <c r="B1921" s="1" t="str">
        <f>TEXT(Table1[[#This Row],[Date]],"mm")</f>
        <v>06</v>
      </c>
      <c r="C1921" t="s">
        <v>21</v>
      </c>
      <c r="D1921" t="s">
        <v>20</v>
      </c>
      <c r="E1921">
        <v>39.4</v>
      </c>
      <c r="F1921">
        <v>7.76</v>
      </c>
      <c r="G1921">
        <v>0.24</v>
      </c>
      <c r="H1921">
        <v>34.130000000000003</v>
      </c>
      <c r="I1921">
        <v>34.130000000000003</v>
      </c>
      <c r="J1921">
        <v>0</v>
      </c>
      <c r="K1921">
        <v>100</v>
      </c>
      <c r="L1921">
        <v>97</v>
      </c>
      <c r="M1921">
        <v>95.11</v>
      </c>
      <c r="N1921">
        <v>92.25</v>
      </c>
      <c r="O1921">
        <v>48.9</v>
      </c>
      <c r="P1921">
        <v>3933.35</v>
      </c>
      <c r="Q1921" s="42">
        <f>Table1[[#This Row],[Steam_Consumed_t]]/Table1[[#This Row],[Production_t]]</f>
        <v>1.4327571051860533</v>
      </c>
      <c r="R1921" s="37">
        <f>Table1[[#This Row],[Power_Consumed_kWh]]/Table1[[#This Row],[Production_t]]</f>
        <v>115.24611778493993</v>
      </c>
      <c r="S1921" t="str">
        <f>IF(Table1[[#This Row],[Quality_pct]]&lt;96,"Below Spec","Ok")</f>
        <v>Ok</v>
      </c>
      <c r="T1921" t="str">
        <f>IF(Table1[Steam_Consumed_t]&gt;$O$4383,"ABNORMAL","NORMAL")</f>
        <v>NORMAL</v>
      </c>
      <c r="U1921" t="str">
        <f>IF(Table1[Power_Consumed_kWh]&gt;$P$4383,"ABNORMAL","NORMAL")</f>
        <v>NORMAL</v>
      </c>
      <c r="V1921">
        <f>(Table1[[#This Row],[Target_Production_t]]/8)*Table1[[#This Row],[Downtime_hr]]</f>
        <v>1.1819999999999999</v>
      </c>
    </row>
    <row r="1922" spans="1:22" x14ac:dyDescent="0.25">
      <c r="A1922" s="1">
        <v>45818</v>
      </c>
      <c r="B1922" s="1" t="str">
        <f>TEXT(Table1[[#This Row],[Date]],"mm")</f>
        <v>06</v>
      </c>
      <c r="C1922" t="s">
        <v>22</v>
      </c>
      <c r="D1922" t="s">
        <v>18</v>
      </c>
      <c r="E1922">
        <v>35.51</v>
      </c>
      <c r="F1922">
        <v>6.21</v>
      </c>
      <c r="G1922">
        <v>1.79</v>
      </c>
      <c r="H1922">
        <v>26.34</v>
      </c>
      <c r="I1922">
        <v>25.73</v>
      </c>
      <c r="J1922">
        <v>0.61</v>
      </c>
      <c r="K1922">
        <v>97.69</v>
      </c>
      <c r="L1922">
        <v>77.62</v>
      </c>
      <c r="M1922">
        <v>97.92</v>
      </c>
      <c r="N1922">
        <v>74.260000000000005</v>
      </c>
      <c r="O1922">
        <v>29.31</v>
      </c>
      <c r="P1922">
        <v>2526.4499999999998</v>
      </c>
      <c r="Q1922" s="42">
        <f>Table1[[#This Row],[Steam_Consumed_t]]/Table1[[#This Row],[Production_t]]</f>
        <v>1.112756264236902</v>
      </c>
      <c r="R1922" s="37">
        <f>Table1[[#This Row],[Power_Consumed_kWh]]/Table1[[#This Row],[Production_t]]</f>
        <v>95.916856492027335</v>
      </c>
      <c r="S1922" t="str">
        <f>IF(Table1[[#This Row],[Quality_pct]]&lt;96,"Below Spec","Ok")</f>
        <v>Ok</v>
      </c>
      <c r="T1922" t="str">
        <f>IF(Table1[Steam_Consumed_t]&gt;$O$4383,"ABNORMAL","NORMAL")</f>
        <v>NORMAL</v>
      </c>
      <c r="U1922" t="str">
        <f>IF(Table1[Power_Consumed_kWh]&gt;$P$4383,"ABNORMAL","NORMAL")</f>
        <v>NORMAL</v>
      </c>
      <c r="V1922">
        <f>(Table1[[#This Row],[Target_Production_t]]/8)*Table1[[#This Row],[Downtime_hr]]</f>
        <v>7.9453624999999999</v>
      </c>
    </row>
    <row r="1923" spans="1:22" x14ac:dyDescent="0.25">
      <c r="A1923" s="1">
        <v>45818</v>
      </c>
      <c r="B1923" s="1" t="str">
        <f>TEXT(Table1[[#This Row],[Date]],"mm")</f>
        <v>06</v>
      </c>
      <c r="C1923" t="s">
        <v>17</v>
      </c>
      <c r="D1923" t="s">
        <v>20</v>
      </c>
      <c r="E1923">
        <v>39.57</v>
      </c>
      <c r="F1923">
        <v>7.13</v>
      </c>
      <c r="G1923">
        <v>0.87</v>
      </c>
      <c r="H1923">
        <v>31.25</v>
      </c>
      <c r="I1923">
        <v>30.9</v>
      </c>
      <c r="J1923">
        <v>0.35</v>
      </c>
      <c r="K1923">
        <v>98.87</v>
      </c>
      <c r="L1923">
        <v>89.12</v>
      </c>
      <c r="M1923">
        <v>95.68</v>
      </c>
      <c r="N1923">
        <v>84.31</v>
      </c>
      <c r="O1923">
        <v>26.27</v>
      </c>
      <c r="P1923">
        <v>2611.3200000000002</v>
      </c>
      <c r="Q1923" s="42">
        <f>Table1[[#This Row],[Steam_Consumed_t]]/Table1[[#This Row],[Production_t]]</f>
        <v>0.84063999999999994</v>
      </c>
      <c r="R1923" s="37">
        <f>Table1[[#This Row],[Power_Consumed_kWh]]/Table1[[#This Row],[Production_t]]</f>
        <v>83.562240000000003</v>
      </c>
      <c r="S1923" t="str">
        <f>IF(Table1[[#This Row],[Quality_pct]]&lt;96,"Below Spec","Ok")</f>
        <v>Ok</v>
      </c>
      <c r="T1923" t="str">
        <f>IF(Table1[Steam_Consumed_t]&gt;$O$4383,"ABNORMAL","NORMAL")</f>
        <v>NORMAL</v>
      </c>
      <c r="U1923" t="str">
        <f>IF(Table1[Power_Consumed_kWh]&gt;$P$4383,"ABNORMAL","NORMAL")</f>
        <v>NORMAL</v>
      </c>
      <c r="V1923">
        <f>(Table1[[#This Row],[Target_Production_t]]/8)*Table1[[#This Row],[Downtime_hr]]</f>
        <v>4.3032374999999998</v>
      </c>
    </row>
    <row r="1924" spans="1:22" x14ac:dyDescent="0.25">
      <c r="A1924" s="1">
        <v>45818</v>
      </c>
      <c r="B1924" s="1" t="str">
        <f>TEXT(Table1[[#This Row],[Date]],"mm")</f>
        <v>06</v>
      </c>
      <c r="C1924" t="s">
        <v>17</v>
      </c>
      <c r="D1924" t="s">
        <v>18</v>
      </c>
      <c r="E1924">
        <v>41.43</v>
      </c>
      <c r="F1924">
        <v>7.42</v>
      </c>
      <c r="G1924">
        <v>0.57999999999999996</v>
      </c>
      <c r="H1924">
        <v>38.04</v>
      </c>
      <c r="I1924">
        <v>37.01</v>
      </c>
      <c r="J1924">
        <v>1.03</v>
      </c>
      <c r="K1924">
        <v>97.3</v>
      </c>
      <c r="L1924">
        <v>92.75</v>
      </c>
      <c r="M1924">
        <v>96.42</v>
      </c>
      <c r="N1924">
        <v>87.02</v>
      </c>
      <c r="O1924">
        <v>33.22</v>
      </c>
      <c r="P1924">
        <v>2953.83</v>
      </c>
      <c r="Q1924" s="42">
        <f>Table1[[#This Row],[Steam_Consumed_t]]/Table1[[#This Row],[Production_t]]</f>
        <v>0.87329127234490012</v>
      </c>
      <c r="R1924" s="37">
        <f>Table1[[#This Row],[Power_Consumed_kWh]]/Table1[[#This Row],[Production_t]]</f>
        <v>77.650630914826493</v>
      </c>
      <c r="S1924" t="str">
        <f>IF(Table1[[#This Row],[Quality_pct]]&lt;96,"Below Spec","Ok")</f>
        <v>Ok</v>
      </c>
      <c r="T1924" t="str">
        <f>IF(Table1[Steam_Consumed_t]&gt;$O$4383,"ABNORMAL","NORMAL")</f>
        <v>NORMAL</v>
      </c>
      <c r="U1924" t="str">
        <f>IF(Table1[Power_Consumed_kWh]&gt;$P$4383,"ABNORMAL","NORMAL")</f>
        <v>NORMAL</v>
      </c>
      <c r="V1924">
        <f>(Table1[[#This Row],[Target_Production_t]]/8)*Table1[[#This Row],[Downtime_hr]]</f>
        <v>3.0036749999999999</v>
      </c>
    </row>
    <row r="1925" spans="1:22" x14ac:dyDescent="0.25">
      <c r="A1925" s="1">
        <v>45818</v>
      </c>
      <c r="B1925" s="1" t="str">
        <f>TEXT(Table1[[#This Row],[Date]],"mm")</f>
        <v>06</v>
      </c>
      <c r="C1925" t="s">
        <v>22</v>
      </c>
      <c r="D1925" t="s">
        <v>20</v>
      </c>
      <c r="E1925">
        <v>33.909999999999997</v>
      </c>
      <c r="F1925">
        <v>7.45</v>
      </c>
      <c r="G1925">
        <v>0.55000000000000004</v>
      </c>
      <c r="H1925">
        <v>31.85</v>
      </c>
      <c r="I1925">
        <v>30.66</v>
      </c>
      <c r="J1925">
        <v>1.19</v>
      </c>
      <c r="K1925">
        <v>96.26</v>
      </c>
      <c r="L1925">
        <v>93.12</v>
      </c>
      <c r="M1925">
        <v>98.17</v>
      </c>
      <c r="N1925">
        <v>88</v>
      </c>
      <c r="O1925">
        <v>35.14</v>
      </c>
      <c r="P1925">
        <v>3077.87</v>
      </c>
      <c r="Q1925" s="42">
        <f>Table1[[#This Row],[Steam_Consumed_t]]/Table1[[#This Row],[Production_t]]</f>
        <v>1.1032967032967034</v>
      </c>
      <c r="R1925" s="37">
        <f>Table1[[#This Row],[Power_Consumed_kWh]]/Table1[[#This Row],[Production_t]]</f>
        <v>96.636420722135</v>
      </c>
      <c r="S1925" t="str">
        <f>IF(Table1[[#This Row],[Quality_pct]]&lt;96,"Below Spec","Ok")</f>
        <v>Ok</v>
      </c>
      <c r="T1925" t="str">
        <f>IF(Table1[Steam_Consumed_t]&gt;$O$4383,"ABNORMAL","NORMAL")</f>
        <v>NORMAL</v>
      </c>
      <c r="U1925" t="str">
        <f>IF(Table1[Power_Consumed_kWh]&gt;$P$4383,"ABNORMAL","NORMAL")</f>
        <v>NORMAL</v>
      </c>
      <c r="V1925">
        <f>(Table1[[#This Row],[Target_Production_t]]/8)*Table1[[#This Row],[Downtime_hr]]</f>
        <v>2.3313125000000001</v>
      </c>
    </row>
    <row r="1926" spans="1:22" x14ac:dyDescent="0.25">
      <c r="A1926" s="1">
        <v>45818</v>
      </c>
      <c r="B1926" s="1" t="str">
        <f>TEXT(Table1[[#This Row],[Date]],"mm")</f>
        <v>06</v>
      </c>
      <c r="C1926" t="s">
        <v>23</v>
      </c>
      <c r="D1926" t="s">
        <v>19</v>
      </c>
      <c r="E1926">
        <v>42.75</v>
      </c>
      <c r="F1926">
        <v>7.48</v>
      </c>
      <c r="G1926">
        <v>0.52</v>
      </c>
      <c r="H1926">
        <v>41.97</v>
      </c>
      <c r="I1926">
        <v>41.38</v>
      </c>
      <c r="J1926">
        <v>0.59</v>
      </c>
      <c r="K1926">
        <v>98.59</v>
      </c>
      <c r="L1926">
        <v>93.5</v>
      </c>
      <c r="M1926">
        <v>98.16</v>
      </c>
      <c r="N1926">
        <v>90.48</v>
      </c>
      <c r="O1926">
        <v>4</v>
      </c>
      <c r="P1926">
        <v>1888.4</v>
      </c>
      <c r="Q1926" s="42">
        <f>Table1[[#This Row],[Steam_Consumed_t]]/Table1[[#This Row],[Production_t]]</f>
        <v>9.5306171074577076E-2</v>
      </c>
      <c r="R1926" s="37">
        <f>Table1[[#This Row],[Power_Consumed_kWh]]/Table1[[#This Row],[Production_t]]</f>
        <v>44.994043364307842</v>
      </c>
      <c r="S1926" t="str">
        <f>IF(Table1[[#This Row],[Quality_pct]]&lt;96,"Below Spec","Ok")</f>
        <v>Ok</v>
      </c>
      <c r="T1926" t="str">
        <f>IF(Table1[Steam_Consumed_t]&gt;$O$4383,"ABNORMAL","NORMAL")</f>
        <v>NORMAL</v>
      </c>
      <c r="U1926" t="str">
        <f>IF(Table1[Power_Consumed_kWh]&gt;$P$4383,"ABNORMAL","NORMAL")</f>
        <v>NORMAL</v>
      </c>
      <c r="V1926">
        <f>(Table1[[#This Row],[Target_Production_t]]/8)*Table1[[#This Row],[Downtime_hr]]</f>
        <v>2.7787500000000001</v>
      </c>
    </row>
    <row r="1927" spans="1:22" x14ac:dyDescent="0.25">
      <c r="A1927" s="1">
        <v>45818</v>
      </c>
      <c r="B1927" s="1" t="str">
        <f>TEXT(Table1[[#This Row],[Date]],"mm")</f>
        <v>06</v>
      </c>
      <c r="C1927" t="s">
        <v>21</v>
      </c>
      <c r="D1927" t="s">
        <v>20</v>
      </c>
      <c r="E1927">
        <v>35.799999999999997</v>
      </c>
      <c r="F1927">
        <v>7.57</v>
      </c>
      <c r="G1927">
        <v>0.43</v>
      </c>
      <c r="H1927">
        <v>33.22</v>
      </c>
      <c r="I1927">
        <v>32.96</v>
      </c>
      <c r="J1927">
        <v>0.26</v>
      </c>
      <c r="K1927">
        <v>99.21</v>
      </c>
      <c r="L1927">
        <v>94.62</v>
      </c>
      <c r="M1927">
        <v>91.73</v>
      </c>
      <c r="N1927">
        <v>86.11</v>
      </c>
      <c r="O1927">
        <v>48.32</v>
      </c>
      <c r="P1927">
        <v>3945.93</v>
      </c>
      <c r="Q1927" s="42">
        <f>Table1[[#This Row],[Steam_Consumed_t]]/Table1[[#This Row],[Production_t]]</f>
        <v>1.4545454545454546</v>
      </c>
      <c r="R1927" s="37">
        <f>Table1[[#This Row],[Power_Consumed_kWh]]/Table1[[#This Row],[Production_t]]</f>
        <v>118.78175797712221</v>
      </c>
      <c r="S1927" t="str">
        <f>IF(Table1[[#This Row],[Quality_pct]]&lt;96,"Below Spec","Ok")</f>
        <v>Ok</v>
      </c>
      <c r="T1927" t="str">
        <f>IF(Table1[Steam_Consumed_t]&gt;$O$4383,"ABNORMAL","NORMAL")</f>
        <v>NORMAL</v>
      </c>
      <c r="U1927" t="str">
        <f>IF(Table1[Power_Consumed_kWh]&gt;$P$4383,"ABNORMAL","NORMAL")</f>
        <v>NORMAL</v>
      </c>
      <c r="V1927">
        <f>(Table1[[#This Row],[Target_Production_t]]/8)*Table1[[#This Row],[Downtime_hr]]</f>
        <v>1.9242499999999998</v>
      </c>
    </row>
    <row r="1928" spans="1:22" x14ac:dyDescent="0.25">
      <c r="A1928" s="1">
        <v>45818</v>
      </c>
      <c r="B1928" s="1" t="str">
        <f>TEXT(Table1[[#This Row],[Date]],"mm")</f>
        <v>06</v>
      </c>
      <c r="C1928" t="s">
        <v>23</v>
      </c>
      <c r="D1928" t="s">
        <v>18</v>
      </c>
      <c r="E1928">
        <v>43.4</v>
      </c>
      <c r="F1928">
        <v>7.64</v>
      </c>
      <c r="G1928">
        <v>0.36</v>
      </c>
      <c r="H1928">
        <v>43.52</v>
      </c>
      <c r="I1928">
        <v>42.94</v>
      </c>
      <c r="J1928">
        <v>0.59</v>
      </c>
      <c r="K1928">
        <v>98.65</v>
      </c>
      <c r="L1928">
        <v>95.5</v>
      </c>
      <c r="M1928">
        <v>87.79</v>
      </c>
      <c r="N1928">
        <v>82.71</v>
      </c>
      <c r="O1928">
        <v>6.05</v>
      </c>
      <c r="P1928">
        <v>1774.38</v>
      </c>
      <c r="Q1928" s="42">
        <f>Table1[[#This Row],[Steam_Consumed_t]]/Table1[[#This Row],[Production_t]]</f>
        <v>0.13901654411764705</v>
      </c>
      <c r="R1928" s="37">
        <f>Table1[[#This Row],[Power_Consumed_kWh]]/Table1[[#This Row],[Production_t]]</f>
        <v>40.771599264705884</v>
      </c>
      <c r="S1928" t="str">
        <f>IF(Table1[[#This Row],[Quality_pct]]&lt;96,"Below Spec","Ok")</f>
        <v>Ok</v>
      </c>
      <c r="T1928" t="str">
        <f>IF(Table1[Steam_Consumed_t]&gt;$O$4383,"ABNORMAL","NORMAL")</f>
        <v>NORMAL</v>
      </c>
      <c r="U1928" t="str">
        <f>IF(Table1[Power_Consumed_kWh]&gt;$P$4383,"ABNORMAL","NORMAL")</f>
        <v>NORMAL</v>
      </c>
      <c r="V1928">
        <f>(Table1[[#This Row],[Target_Production_t]]/8)*Table1[[#This Row],[Downtime_hr]]</f>
        <v>1.9529999999999998</v>
      </c>
    </row>
    <row r="1929" spans="1:22" x14ac:dyDescent="0.25">
      <c r="A1929" s="1">
        <v>45818</v>
      </c>
      <c r="B1929" s="1" t="str">
        <f>TEXT(Table1[[#This Row],[Date]],"mm")</f>
        <v>06</v>
      </c>
      <c r="C1929" t="s">
        <v>17</v>
      </c>
      <c r="D1929" t="s">
        <v>19</v>
      </c>
      <c r="E1929">
        <v>40.81</v>
      </c>
      <c r="F1929">
        <v>7.65</v>
      </c>
      <c r="G1929">
        <v>0.35</v>
      </c>
      <c r="H1929">
        <v>36.549999999999997</v>
      </c>
      <c r="I1929">
        <v>36.31</v>
      </c>
      <c r="J1929">
        <v>0.24</v>
      </c>
      <c r="K1929">
        <v>99.34</v>
      </c>
      <c r="L1929">
        <v>95.62</v>
      </c>
      <c r="M1929">
        <v>93.94</v>
      </c>
      <c r="N1929">
        <v>89.23</v>
      </c>
      <c r="O1929">
        <v>30.05</v>
      </c>
      <c r="P1929">
        <v>3099.04</v>
      </c>
      <c r="Q1929" s="42">
        <f>Table1[[#This Row],[Steam_Consumed_t]]/Table1[[#This Row],[Production_t]]</f>
        <v>0.82216142270861836</v>
      </c>
      <c r="R1929" s="37">
        <f>Table1[[#This Row],[Power_Consumed_kWh]]/Table1[[#This Row],[Production_t]]</f>
        <v>84.789056087551302</v>
      </c>
      <c r="S1929" t="str">
        <f>IF(Table1[[#This Row],[Quality_pct]]&lt;96,"Below Spec","Ok")</f>
        <v>Ok</v>
      </c>
      <c r="T1929" t="str">
        <f>IF(Table1[Steam_Consumed_t]&gt;$O$4383,"ABNORMAL","NORMAL")</f>
        <v>NORMAL</v>
      </c>
      <c r="U1929" t="str">
        <f>IF(Table1[Power_Consumed_kWh]&gt;$P$4383,"ABNORMAL","NORMAL")</f>
        <v>NORMAL</v>
      </c>
      <c r="V1929">
        <f>(Table1[[#This Row],[Target_Production_t]]/8)*Table1[[#This Row],[Downtime_hr]]</f>
        <v>1.7854375</v>
      </c>
    </row>
    <row r="1930" spans="1:22" x14ac:dyDescent="0.25">
      <c r="A1930" s="1">
        <v>45818</v>
      </c>
      <c r="B1930" s="1" t="str">
        <f>TEXT(Table1[[#This Row],[Date]],"mm")</f>
        <v>06</v>
      </c>
      <c r="C1930" t="s">
        <v>21</v>
      </c>
      <c r="D1930" t="s">
        <v>18</v>
      </c>
      <c r="E1930">
        <v>37.49</v>
      </c>
      <c r="F1930">
        <v>7.72</v>
      </c>
      <c r="G1930">
        <v>0.28000000000000003</v>
      </c>
      <c r="H1930">
        <v>32.32</v>
      </c>
      <c r="I1930">
        <v>32</v>
      </c>
      <c r="J1930">
        <v>0.32</v>
      </c>
      <c r="K1930">
        <v>99.01</v>
      </c>
      <c r="L1930">
        <v>96.5</v>
      </c>
      <c r="M1930">
        <v>98.12</v>
      </c>
      <c r="N1930">
        <v>93.74</v>
      </c>
      <c r="O1930">
        <v>46.42</v>
      </c>
      <c r="P1930">
        <v>3981.12</v>
      </c>
      <c r="Q1930" s="42">
        <f>Table1[[#This Row],[Steam_Consumed_t]]/Table1[[#This Row],[Production_t]]</f>
        <v>1.4362623762376239</v>
      </c>
      <c r="R1930" s="37">
        <f>Table1[[#This Row],[Power_Consumed_kWh]]/Table1[[#This Row],[Production_t]]</f>
        <v>123.17821782178217</v>
      </c>
      <c r="S1930" t="str">
        <f>IF(Table1[[#This Row],[Quality_pct]]&lt;96,"Below Spec","Ok")</f>
        <v>Ok</v>
      </c>
      <c r="T1930" t="str">
        <f>IF(Table1[Steam_Consumed_t]&gt;$O$4383,"ABNORMAL","NORMAL")</f>
        <v>NORMAL</v>
      </c>
      <c r="U1930" t="str">
        <f>IF(Table1[Power_Consumed_kWh]&gt;$P$4383,"ABNORMAL","NORMAL")</f>
        <v>NORMAL</v>
      </c>
      <c r="V1930">
        <f>(Table1[[#This Row],[Target_Production_t]]/8)*Table1[[#This Row],[Downtime_hr]]</f>
        <v>1.3121500000000001</v>
      </c>
    </row>
    <row r="1931" spans="1:22" x14ac:dyDescent="0.25">
      <c r="A1931" s="1">
        <v>45818</v>
      </c>
      <c r="B1931" s="1" t="str">
        <f>TEXT(Table1[[#This Row],[Date]],"mm")</f>
        <v>06</v>
      </c>
      <c r="C1931" t="s">
        <v>22</v>
      </c>
      <c r="D1931" t="s">
        <v>19</v>
      </c>
      <c r="E1931">
        <v>34.979999999999997</v>
      </c>
      <c r="F1931">
        <v>7.72</v>
      </c>
      <c r="G1931">
        <v>0.28000000000000003</v>
      </c>
      <c r="H1931">
        <v>33.04</v>
      </c>
      <c r="I1931">
        <v>31.5</v>
      </c>
      <c r="J1931">
        <v>1.54</v>
      </c>
      <c r="K1931">
        <v>95.35</v>
      </c>
      <c r="L1931">
        <v>96.5</v>
      </c>
      <c r="M1931">
        <v>98.87</v>
      </c>
      <c r="N1931">
        <v>90.97</v>
      </c>
      <c r="O1931">
        <v>36.6</v>
      </c>
      <c r="P1931">
        <v>3226.7</v>
      </c>
      <c r="Q1931" s="42">
        <f>Table1[[#This Row],[Steam_Consumed_t]]/Table1[[#This Row],[Production_t]]</f>
        <v>1.1077481840193706</v>
      </c>
      <c r="R1931" s="37">
        <f>Table1[[#This Row],[Power_Consumed_kWh]]/Table1[[#This Row],[Production_t]]</f>
        <v>97.66041162227603</v>
      </c>
      <c r="S1931" t="str">
        <f>IF(Table1[[#This Row],[Quality_pct]]&lt;96,"Below Spec","Ok")</f>
        <v>Below Spec</v>
      </c>
      <c r="T1931" t="str">
        <f>IF(Table1[Steam_Consumed_t]&gt;$O$4383,"ABNORMAL","NORMAL")</f>
        <v>NORMAL</v>
      </c>
      <c r="U1931" t="str">
        <f>IF(Table1[Power_Consumed_kWh]&gt;$P$4383,"ABNORMAL","NORMAL")</f>
        <v>NORMAL</v>
      </c>
      <c r="V1931">
        <f>(Table1[[#This Row],[Target_Production_t]]/8)*Table1[[#This Row],[Downtime_hr]]</f>
        <v>1.2242999999999999</v>
      </c>
    </row>
    <row r="1932" spans="1:22" x14ac:dyDescent="0.25">
      <c r="A1932" s="1">
        <v>45818</v>
      </c>
      <c r="B1932" s="1" t="str">
        <f>TEXT(Table1[[#This Row],[Date]],"mm")</f>
        <v>06</v>
      </c>
      <c r="C1932" t="s">
        <v>21</v>
      </c>
      <c r="D1932" t="s">
        <v>19</v>
      </c>
      <c r="E1932">
        <v>36.92</v>
      </c>
      <c r="F1932">
        <v>7.83</v>
      </c>
      <c r="G1932">
        <v>0.17</v>
      </c>
      <c r="H1932">
        <v>34.64</v>
      </c>
      <c r="I1932">
        <v>34.17</v>
      </c>
      <c r="J1932">
        <v>0.47</v>
      </c>
      <c r="K1932">
        <v>98.64</v>
      </c>
      <c r="L1932">
        <v>97.88</v>
      </c>
      <c r="M1932">
        <v>97.16</v>
      </c>
      <c r="N1932">
        <v>93.81</v>
      </c>
      <c r="O1932">
        <v>50.92</v>
      </c>
      <c r="P1932">
        <v>4068.76</v>
      </c>
      <c r="Q1932" s="42">
        <f>Table1[[#This Row],[Steam_Consumed_t]]/Table1[[#This Row],[Production_t]]</f>
        <v>1.4699769053117784</v>
      </c>
      <c r="R1932" s="37">
        <f>Table1[[#This Row],[Power_Consumed_kWh]]/Table1[[#This Row],[Production_t]]</f>
        <v>117.45842956120093</v>
      </c>
      <c r="S1932" t="str">
        <f>IF(Table1[[#This Row],[Quality_pct]]&lt;96,"Below Spec","Ok")</f>
        <v>Ok</v>
      </c>
      <c r="T1932" t="str">
        <f>IF(Table1[Steam_Consumed_t]&gt;$O$4383,"ABNORMAL","NORMAL")</f>
        <v>NORMAL</v>
      </c>
      <c r="U1932" t="str">
        <f>IF(Table1[Power_Consumed_kWh]&gt;$P$4383,"ABNORMAL","NORMAL")</f>
        <v>NORMAL</v>
      </c>
      <c r="V1932">
        <f>(Table1[[#This Row],[Target_Production_t]]/8)*Table1[[#This Row],[Downtime_hr]]</f>
        <v>0.78455000000000008</v>
      </c>
    </row>
    <row r="1933" spans="1:22" x14ac:dyDescent="0.25">
      <c r="A1933" s="1">
        <v>45818</v>
      </c>
      <c r="B1933" s="1" t="str">
        <f>TEXT(Table1[[#This Row],[Date]],"mm")</f>
        <v>06</v>
      </c>
      <c r="C1933" t="s">
        <v>23</v>
      </c>
      <c r="D1933" t="s">
        <v>20</v>
      </c>
      <c r="E1933">
        <v>41.45</v>
      </c>
      <c r="F1933">
        <v>7.88</v>
      </c>
      <c r="G1933">
        <v>0.12</v>
      </c>
      <c r="H1933">
        <v>41.34</v>
      </c>
      <c r="I1933">
        <v>40.98</v>
      </c>
      <c r="J1933">
        <v>0.37</v>
      </c>
      <c r="K1933">
        <v>99.11</v>
      </c>
      <c r="L1933">
        <v>98.5</v>
      </c>
      <c r="M1933">
        <v>90.35</v>
      </c>
      <c r="N1933">
        <v>88.2</v>
      </c>
      <c r="O1933">
        <v>4.08</v>
      </c>
      <c r="P1933">
        <v>1578.9</v>
      </c>
      <c r="Q1933" s="42">
        <f>Table1[[#This Row],[Steam_Consumed_t]]/Table1[[#This Row],[Production_t]]</f>
        <v>9.8693759071117562E-2</v>
      </c>
      <c r="R1933" s="37">
        <f>Table1[[#This Row],[Power_Consumed_kWh]]/Table1[[#This Row],[Production_t]]</f>
        <v>38.193033381712624</v>
      </c>
      <c r="S1933" t="str">
        <f>IF(Table1[[#This Row],[Quality_pct]]&lt;96,"Below Spec","Ok")</f>
        <v>Ok</v>
      </c>
      <c r="T1933" t="str">
        <f>IF(Table1[Steam_Consumed_t]&gt;$O$4383,"ABNORMAL","NORMAL")</f>
        <v>NORMAL</v>
      </c>
      <c r="U1933" t="str">
        <f>IF(Table1[Power_Consumed_kWh]&gt;$P$4383,"ABNORMAL","NORMAL")</f>
        <v>NORMAL</v>
      </c>
      <c r="V1933">
        <f>(Table1[[#This Row],[Target_Production_t]]/8)*Table1[[#This Row],[Downtime_hr]]</f>
        <v>0.62175000000000002</v>
      </c>
    </row>
    <row r="1934" spans="1:22" x14ac:dyDescent="0.25">
      <c r="A1934" s="1">
        <v>45819</v>
      </c>
      <c r="B1934" s="1" t="str">
        <f>TEXT(Table1[[#This Row],[Date]],"mm")</f>
        <v>06</v>
      </c>
      <c r="C1934" t="s">
        <v>21</v>
      </c>
      <c r="D1934" t="s">
        <v>20</v>
      </c>
      <c r="E1934">
        <v>36.200000000000003</v>
      </c>
      <c r="F1934">
        <v>7.2</v>
      </c>
      <c r="G1934">
        <v>0.8</v>
      </c>
      <c r="H1934">
        <v>32.659999999999997</v>
      </c>
      <c r="I1934">
        <v>31.83</v>
      </c>
      <c r="J1934">
        <v>0.83</v>
      </c>
      <c r="K1934">
        <v>97.46</v>
      </c>
      <c r="L1934">
        <v>90</v>
      </c>
      <c r="M1934">
        <v>88.94</v>
      </c>
      <c r="N1934">
        <v>78.02</v>
      </c>
      <c r="O1934">
        <v>48.05</v>
      </c>
      <c r="P1934">
        <v>3755.15</v>
      </c>
      <c r="Q1934" s="42">
        <f>Table1[[#This Row],[Steam_Consumed_t]]/Table1[[#This Row],[Production_t]]</f>
        <v>1.4712186160440908</v>
      </c>
      <c r="R1934" s="37">
        <f>Table1[[#This Row],[Power_Consumed_kWh]]/Table1[[#This Row],[Production_t]]</f>
        <v>114.97703612982242</v>
      </c>
      <c r="S1934" t="str">
        <f>IF(Table1[[#This Row],[Quality_pct]]&lt;96,"Below Spec","Ok")</f>
        <v>Ok</v>
      </c>
      <c r="T1934" t="str">
        <f>IF(Table1[Steam_Consumed_t]&gt;$O$4383,"ABNORMAL","NORMAL")</f>
        <v>NORMAL</v>
      </c>
      <c r="U1934" t="str">
        <f>IF(Table1[Power_Consumed_kWh]&gt;$P$4383,"ABNORMAL","NORMAL")</f>
        <v>NORMAL</v>
      </c>
      <c r="V1934">
        <f>(Table1[[#This Row],[Target_Production_t]]/8)*Table1[[#This Row],[Downtime_hr]]</f>
        <v>3.6200000000000006</v>
      </c>
    </row>
    <row r="1935" spans="1:22" x14ac:dyDescent="0.25">
      <c r="A1935" s="1">
        <v>45819</v>
      </c>
      <c r="B1935" s="1" t="str">
        <f>TEXT(Table1[[#This Row],[Date]],"mm")</f>
        <v>06</v>
      </c>
      <c r="C1935" t="s">
        <v>17</v>
      </c>
      <c r="D1935" t="s">
        <v>18</v>
      </c>
      <c r="E1935">
        <v>41.89</v>
      </c>
      <c r="F1935">
        <v>7.28</v>
      </c>
      <c r="G1935">
        <v>0.72</v>
      </c>
      <c r="H1935">
        <v>36.01</v>
      </c>
      <c r="I1935">
        <v>35.43</v>
      </c>
      <c r="J1935">
        <v>0.57999999999999996</v>
      </c>
      <c r="K1935">
        <v>98.38</v>
      </c>
      <c r="L1935">
        <v>91</v>
      </c>
      <c r="M1935">
        <v>95.75</v>
      </c>
      <c r="N1935">
        <v>85.72</v>
      </c>
      <c r="O1935">
        <v>30.5</v>
      </c>
      <c r="P1935">
        <v>3018</v>
      </c>
      <c r="Q1935" s="42">
        <f>Table1[[#This Row],[Steam_Consumed_t]]/Table1[[#This Row],[Production_t]]</f>
        <v>0.84698694806998065</v>
      </c>
      <c r="R1935" s="37">
        <f>Table1[[#This Row],[Power_Consumed_kWh]]/Table1[[#This Row],[Production_t]]</f>
        <v>83.810052763121362</v>
      </c>
      <c r="S1935" t="str">
        <f>IF(Table1[[#This Row],[Quality_pct]]&lt;96,"Below Spec","Ok")</f>
        <v>Ok</v>
      </c>
      <c r="T1935" t="str">
        <f>IF(Table1[Steam_Consumed_t]&gt;$O$4383,"ABNORMAL","NORMAL")</f>
        <v>NORMAL</v>
      </c>
      <c r="U1935" t="str">
        <f>IF(Table1[Power_Consumed_kWh]&gt;$P$4383,"ABNORMAL","NORMAL")</f>
        <v>NORMAL</v>
      </c>
      <c r="V1935">
        <f>(Table1[[#This Row],[Target_Production_t]]/8)*Table1[[#This Row],[Downtime_hr]]</f>
        <v>3.7700999999999998</v>
      </c>
    </row>
    <row r="1936" spans="1:22" x14ac:dyDescent="0.25">
      <c r="A1936" s="1">
        <v>45819</v>
      </c>
      <c r="B1936" s="1" t="str">
        <f>TEXT(Table1[[#This Row],[Date]],"mm")</f>
        <v>06</v>
      </c>
      <c r="C1936" t="s">
        <v>22</v>
      </c>
      <c r="D1936" t="s">
        <v>20</v>
      </c>
      <c r="E1936">
        <v>34.29</v>
      </c>
      <c r="F1936">
        <v>7.4</v>
      </c>
      <c r="G1936">
        <v>0.6</v>
      </c>
      <c r="H1936">
        <v>32.72</v>
      </c>
      <c r="I1936">
        <v>31.68</v>
      </c>
      <c r="J1936">
        <v>1.04</v>
      </c>
      <c r="K1936">
        <v>96.83</v>
      </c>
      <c r="L1936">
        <v>92.5</v>
      </c>
      <c r="M1936">
        <v>93.26</v>
      </c>
      <c r="N1936">
        <v>83.53</v>
      </c>
      <c r="O1936">
        <v>35.520000000000003</v>
      </c>
      <c r="P1936">
        <v>3154</v>
      </c>
      <c r="Q1936" s="42">
        <f>Table1[[#This Row],[Steam_Consumed_t]]/Table1[[#This Row],[Production_t]]</f>
        <v>1.0855745721271395</v>
      </c>
      <c r="R1936" s="37">
        <f>Table1[[#This Row],[Power_Consumed_kWh]]/Table1[[#This Row],[Production_t]]</f>
        <v>96.393643031784848</v>
      </c>
      <c r="S1936" t="str">
        <f>IF(Table1[[#This Row],[Quality_pct]]&lt;96,"Below Spec","Ok")</f>
        <v>Ok</v>
      </c>
      <c r="T1936" t="str">
        <f>IF(Table1[Steam_Consumed_t]&gt;$O$4383,"ABNORMAL","NORMAL")</f>
        <v>NORMAL</v>
      </c>
      <c r="U1936" t="str">
        <f>IF(Table1[Power_Consumed_kWh]&gt;$P$4383,"ABNORMAL","NORMAL")</f>
        <v>NORMAL</v>
      </c>
      <c r="V1936">
        <f>(Table1[[#This Row],[Target_Production_t]]/8)*Table1[[#This Row],[Downtime_hr]]</f>
        <v>2.5717499999999998</v>
      </c>
    </row>
    <row r="1937" spans="1:22" x14ac:dyDescent="0.25">
      <c r="A1937" s="1">
        <v>45819</v>
      </c>
      <c r="B1937" s="1" t="str">
        <f>TEXT(Table1[[#This Row],[Date]],"mm")</f>
        <v>06</v>
      </c>
      <c r="C1937" t="s">
        <v>23</v>
      </c>
      <c r="D1937" t="s">
        <v>18</v>
      </c>
      <c r="E1937">
        <v>43.89</v>
      </c>
      <c r="F1937">
        <v>7.47</v>
      </c>
      <c r="G1937">
        <v>0.53</v>
      </c>
      <c r="H1937">
        <v>38.64</v>
      </c>
      <c r="I1937">
        <v>38.46</v>
      </c>
      <c r="J1937">
        <v>0.17</v>
      </c>
      <c r="K1937">
        <v>99.55</v>
      </c>
      <c r="L1937">
        <v>93.38</v>
      </c>
      <c r="M1937">
        <v>95.66</v>
      </c>
      <c r="N1937">
        <v>88.92</v>
      </c>
      <c r="O1937">
        <v>7.85</v>
      </c>
      <c r="P1937">
        <v>1558.91</v>
      </c>
      <c r="Q1937" s="42">
        <f>Table1[[#This Row],[Steam_Consumed_t]]/Table1[[#This Row],[Production_t]]</f>
        <v>0.20315734989648032</v>
      </c>
      <c r="R1937" s="37">
        <f>Table1[[#This Row],[Power_Consumed_kWh]]/Table1[[#This Row],[Production_t]]</f>
        <v>40.344461697722572</v>
      </c>
      <c r="S1937" t="str">
        <f>IF(Table1[[#This Row],[Quality_pct]]&lt;96,"Below Spec","Ok")</f>
        <v>Ok</v>
      </c>
      <c r="T1937" t="str">
        <f>IF(Table1[Steam_Consumed_t]&gt;$O$4383,"ABNORMAL","NORMAL")</f>
        <v>NORMAL</v>
      </c>
      <c r="U1937" t="str">
        <f>IF(Table1[Power_Consumed_kWh]&gt;$P$4383,"ABNORMAL","NORMAL")</f>
        <v>NORMAL</v>
      </c>
      <c r="V1937">
        <f>(Table1[[#This Row],[Target_Production_t]]/8)*Table1[[#This Row],[Downtime_hr]]</f>
        <v>2.9077125000000001</v>
      </c>
    </row>
    <row r="1938" spans="1:22" x14ac:dyDescent="0.25">
      <c r="A1938" s="1">
        <v>45819</v>
      </c>
      <c r="B1938" s="1" t="str">
        <f>TEXT(Table1[[#This Row],[Date]],"mm")</f>
        <v>06</v>
      </c>
      <c r="C1938" t="s">
        <v>23</v>
      </c>
      <c r="D1938" t="s">
        <v>20</v>
      </c>
      <c r="E1938">
        <v>41.91</v>
      </c>
      <c r="F1938">
        <v>7.5</v>
      </c>
      <c r="G1938">
        <v>0.5</v>
      </c>
      <c r="H1938">
        <v>39.64</v>
      </c>
      <c r="I1938">
        <v>39.22</v>
      </c>
      <c r="J1938">
        <v>0.42</v>
      </c>
      <c r="K1938">
        <v>98.93</v>
      </c>
      <c r="L1938">
        <v>93.75</v>
      </c>
      <c r="M1938">
        <v>89.11</v>
      </c>
      <c r="N1938">
        <v>82.65</v>
      </c>
      <c r="O1938">
        <v>3.02</v>
      </c>
      <c r="P1938">
        <v>1504.02</v>
      </c>
      <c r="Q1938" s="42">
        <f>Table1[[#This Row],[Steam_Consumed_t]]/Table1[[#This Row],[Production_t]]</f>
        <v>7.6185671039354183E-2</v>
      </c>
      <c r="R1938" s="37">
        <f>Table1[[#This Row],[Power_Consumed_kWh]]/Table1[[#This Row],[Production_t]]</f>
        <v>37.941977800201812</v>
      </c>
      <c r="S1938" t="str">
        <f>IF(Table1[[#This Row],[Quality_pct]]&lt;96,"Below Spec","Ok")</f>
        <v>Ok</v>
      </c>
      <c r="T1938" t="str">
        <f>IF(Table1[Steam_Consumed_t]&gt;$O$4383,"ABNORMAL","NORMAL")</f>
        <v>NORMAL</v>
      </c>
      <c r="U1938" t="str">
        <f>IF(Table1[Power_Consumed_kWh]&gt;$P$4383,"ABNORMAL","NORMAL")</f>
        <v>NORMAL</v>
      </c>
      <c r="V1938">
        <f>(Table1[[#This Row],[Target_Production_t]]/8)*Table1[[#This Row],[Downtime_hr]]</f>
        <v>2.6193749999999998</v>
      </c>
    </row>
    <row r="1939" spans="1:22" x14ac:dyDescent="0.25">
      <c r="A1939" s="1">
        <v>45819</v>
      </c>
      <c r="B1939" s="1" t="str">
        <f>TEXT(Table1[[#This Row],[Date]],"mm")</f>
        <v>06</v>
      </c>
      <c r="C1939" t="s">
        <v>23</v>
      </c>
      <c r="D1939" t="s">
        <v>19</v>
      </c>
      <c r="E1939">
        <v>43.23</v>
      </c>
      <c r="F1939">
        <v>7.61</v>
      </c>
      <c r="G1939">
        <v>0.39</v>
      </c>
      <c r="H1939">
        <v>40.42</v>
      </c>
      <c r="I1939">
        <v>40.42</v>
      </c>
      <c r="J1939">
        <v>0</v>
      </c>
      <c r="K1939">
        <v>100</v>
      </c>
      <c r="L1939">
        <v>95.12</v>
      </c>
      <c r="M1939">
        <v>95.81</v>
      </c>
      <c r="N1939">
        <v>91.14</v>
      </c>
      <c r="O1939">
        <v>3.48</v>
      </c>
      <c r="P1939">
        <v>1718.94</v>
      </c>
      <c r="Q1939" s="42">
        <f>Table1[[#This Row],[Steam_Consumed_t]]/Table1[[#This Row],[Production_t]]</f>
        <v>8.6095992083127154E-2</v>
      </c>
      <c r="R1939" s="37">
        <f>Table1[[#This Row],[Power_Consumed_kWh]]/Table1[[#This Row],[Production_t]]</f>
        <v>42.526966848095</v>
      </c>
      <c r="S1939" t="str">
        <f>IF(Table1[[#This Row],[Quality_pct]]&lt;96,"Below Spec","Ok")</f>
        <v>Ok</v>
      </c>
      <c r="T1939" t="str">
        <f>IF(Table1[Steam_Consumed_t]&gt;$O$4383,"ABNORMAL","NORMAL")</f>
        <v>NORMAL</v>
      </c>
      <c r="U1939" t="str">
        <f>IF(Table1[Power_Consumed_kWh]&gt;$P$4383,"ABNORMAL","NORMAL")</f>
        <v>NORMAL</v>
      </c>
      <c r="V1939">
        <f>(Table1[[#This Row],[Target_Production_t]]/8)*Table1[[#This Row],[Downtime_hr]]</f>
        <v>2.1074625</v>
      </c>
    </row>
    <row r="1940" spans="1:22" x14ac:dyDescent="0.25">
      <c r="A1940" s="1">
        <v>45819</v>
      </c>
      <c r="B1940" s="1" t="str">
        <f>TEXT(Table1[[#This Row],[Date]],"mm")</f>
        <v>06</v>
      </c>
      <c r="C1940" t="s">
        <v>22</v>
      </c>
      <c r="D1940" t="s">
        <v>18</v>
      </c>
      <c r="E1940">
        <v>35.909999999999997</v>
      </c>
      <c r="F1940">
        <v>7.64</v>
      </c>
      <c r="G1940">
        <v>0.36</v>
      </c>
      <c r="H1940">
        <v>31.53</v>
      </c>
      <c r="I1940">
        <v>30.29</v>
      </c>
      <c r="J1940">
        <v>1.25</v>
      </c>
      <c r="K1940">
        <v>96.05</v>
      </c>
      <c r="L1940">
        <v>95.5</v>
      </c>
      <c r="M1940">
        <v>90.55</v>
      </c>
      <c r="N1940">
        <v>83.06</v>
      </c>
      <c r="O1940">
        <v>34.57</v>
      </c>
      <c r="P1940">
        <v>2979.48</v>
      </c>
      <c r="Q1940" s="42">
        <f>Table1[[#This Row],[Steam_Consumed_t]]/Table1[[#This Row],[Production_t]]</f>
        <v>1.0964161116397082</v>
      </c>
      <c r="R1940" s="37">
        <f>Table1[[#This Row],[Power_Consumed_kWh]]/Table1[[#This Row],[Production_t]]</f>
        <v>94.496669838249289</v>
      </c>
      <c r="S1940" t="str">
        <f>IF(Table1[[#This Row],[Quality_pct]]&lt;96,"Below Spec","Ok")</f>
        <v>Ok</v>
      </c>
      <c r="T1940" t="str">
        <f>IF(Table1[Steam_Consumed_t]&gt;$O$4383,"ABNORMAL","NORMAL")</f>
        <v>NORMAL</v>
      </c>
      <c r="U1940" t="str">
        <f>IF(Table1[Power_Consumed_kWh]&gt;$P$4383,"ABNORMAL","NORMAL")</f>
        <v>NORMAL</v>
      </c>
      <c r="V1940">
        <f>(Table1[[#This Row],[Target_Production_t]]/8)*Table1[[#This Row],[Downtime_hr]]</f>
        <v>1.6159499999999998</v>
      </c>
    </row>
    <row r="1941" spans="1:22" x14ac:dyDescent="0.25">
      <c r="A1941" s="1">
        <v>45819</v>
      </c>
      <c r="B1941" s="1" t="str">
        <f>TEXT(Table1[[#This Row],[Date]],"mm")</f>
        <v>06</v>
      </c>
      <c r="C1941" t="s">
        <v>21</v>
      </c>
      <c r="D1941" t="s">
        <v>19</v>
      </c>
      <c r="E1941">
        <v>37.33</v>
      </c>
      <c r="F1941">
        <v>7.67</v>
      </c>
      <c r="G1941">
        <v>0.33</v>
      </c>
      <c r="H1941">
        <v>36.11</v>
      </c>
      <c r="I1941">
        <v>35.979999999999997</v>
      </c>
      <c r="J1941">
        <v>0.13</v>
      </c>
      <c r="K1941">
        <v>99.65</v>
      </c>
      <c r="L1941">
        <v>95.88</v>
      </c>
      <c r="M1941">
        <v>96.73</v>
      </c>
      <c r="N1941">
        <v>92.41</v>
      </c>
      <c r="O1941">
        <v>54.48</v>
      </c>
      <c r="P1941">
        <v>4236.8599999999997</v>
      </c>
      <c r="Q1941" s="42">
        <f>Table1[[#This Row],[Steam_Consumed_t]]/Table1[[#This Row],[Production_t]]</f>
        <v>1.5087233453337026</v>
      </c>
      <c r="R1941" s="37">
        <f>Table1[[#This Row],[Power_Consumed_kWh]]/Table1[[#This Row],[Production_t]]</f>
        <v>117.33204098587647</v>
      </c>
      <c r="S1941" t="str">
        <f>IF(Table1[[#This Row],[Quality_pct]]&lt;96,"Below Spec","Ok")</f>
        <v>Ok</v>
      </c>
      <c r="T1941" t="str">
        <f>IF(Table1[Steam_Consumed_t]&gt;$O$4383,"ABNORMAL","NORMAL")</f>
        <v>ABNORMAL</v>
      </c>
      <c r="U1941" t="str">
        <f>IF(Table1[Power_Consumed_kWh]&gt;$P$4383,"ABNORMAL","NORMAL")</f>
        <v>ABNORMAL</v>
      </c>
      <c r="V1941">
        <f>(Table1[[#This Row],[Target_Production_t]]/8)*Table1[[#This Row],[Downtime_hr]]</f>
        <v>1.5398624999999999</v>
      </c>
    </row>
    <row r="1942" spans="1:22" x14ac:dyDescent="0.25">
      <c r="A1942" s="1">
        <v>45819</v>
      </c>
      <c r="B1942" s="1" t="str">
        <f>TEXT(Table1[[#This Row],[Date]],"mm")</f>
        <v>06</v>
      </c>
      <c r="C1942" t="s">
        <v>21</v>
      </c>
      <c r="D1942" t="s">
        <v>18</v>
      </c>
      <c r="E1942">
        <v>37.9</v>
      </c>
      <c r="F1942">
        <v>7.71</v>
      </c>
      <c r="G1942">
        <v>0.28999999999999998</v>
      </c>
      <c r="H1942">
        <v>33.33</v>
      </c>
      <c r="I1942">
        <v>32.82</v>
      </c>
      <c r="J1942">
        <v>0.51</v>
      </c>
      <c r="K1942">
        <v>98.46</v>
      </c>
      <c r="L1942">
        <v>96.38</v>
      </c>
      <c r="M1942">
        <v>96.37</v>
      </c>
      <c r="N1942">
        <v>91.45</v>
      </c>
      <c r="O1942">
        <v>48.59</v>
      </c>
      <c r="P1942">
        <v>3921.63</v>
      </c>
      <c r="Q1942" s="42">
        <f>Table1[[#This Row],[Steam_Consumed_t]]/Table1[[#This Row],[Production_t]]</f>
        <v>1.457845784578458</v>
      </c>
      <c r="R1942" s="37">
        <f>Table1[[#This Row],[Power_Consumed_kWh]]/Table1[[#This Row],[Production_t]]</f>
        <v>117.66066606660667</v>
      </c>
      <c r="S1942" t="str">
        <f>IF(Table1[[#This Row],[Quality_pct]]&lt;96,"Below Spec","Ok")</f>
        <v>Ok</v>
      </c>
      <c r="T1942" t="str">
        <f>IF(Table1[Steam_Consumed_t]&gt;$O$4383,"ABNORMAL","NORMAL")</f>
        <v>NORMAL</v>
      </c>
      <c r="U1942" t="str">
        <f>IF(Table1[Power_Consumed_kWh]&gt;$P$4383,"ABNORMAL","NORMAL")</f>
        <v>NORMAL</v>
      </c>
      <c r="V1942">
        <f>(Table1[[#This Row],[Target_Production_t]]/8)*Table1[[#This Row],[Downtime_hr]]</f>
        <v>1.373875</v>
      </c>
    </row>
    <row r="1943" spans="1:22" x14ac:dyDescent="0.25">
      <c r="A1943" s="1">
        <v>45819</v>
      </c>
      <c r="B1943" s="1" t="str">
        <f>TEXT(Table1[[#This Row],[Date]],"mm")</f>
        <v>06</v>
      </c>
      <c r="C1943" t="s">
        <v>22</v>
      </c>
      <c r="D1943" t="s">
        <v>19</v>
      </c>
      <c r="E1943">
        <v>35.369999999999997</v>
      </c>
      <c r="F1943">
        <v>7.72</v>
      </c>
      <c r="G1943">
        <v>0.28000000000000003</v>
      </c>
      <c r="H1943">
        <v>30.09</v>
      </c>
      <c r="I1943">
        <v>28.88</v>
      </c>
      <c r="J1943">
        <v>1.21</v>
      </c>
      <c r="K1943">
        <v>95.99</v>
      </c>
      <c r="L1943">
        <v>96.5</v>
      </c>
      <c r="M1943">
        <v>94.65</v>
      </c>
      <c r="N1943">
        <v>87.67</v>
      </c>
      <c r="O1943">
        <v>32.25</v>
      </c>
      <c r="P1943">
        <v>2822.63</v>
      </c>
      <c r="Q1943" s="42">
        <f>Table1[[#This Row],[Steam_Consumed_t]]/Table1[[#This Row],[Production_t]]</f>
        <v>1.0717846460618146</v>
      </c>
      <c r="R1943" s="37">
        <f>Table1[[#This Row],[Power_Consumed_kWh]]/Table1[[#This Row],[Production_t]]</f>
        <v>93.806247922897981</v>
      </c>
      <c r="S1943" t="str">
        <f>IF(Table1[[#This Row],[Quality_pct]]&lt;96,"Below Spec","Ok")</f>
        <v>Below Spec</v>
      </c>
      <c r="T1943" t="str">
        <f>IF(Table1[Steam_Consumed_t]&gt;$O$4383,"ABNORMAL","NORMAL")</f>
        <v>NORMAL</v>
      </c>
      <c r="U1943" t="str">
        <f>IF(Table1[Power_Consumed_kWh]&gt;$P$4383,"ABNORMAL","NORMAL")</f>
        <v>NORMAL</v>
      </c>
      <c r="V1943">
        <f>(Table1[[#This Row],[Target_Production_t]]/8)*Table1[[#This Row],[Downtime_hr]]</f>
        <v>1.2379500000000001</v>
      </c>
    </row>
    <row r="1944" spans="1:22" x14ac:dyDescent="0.25">
      <c r="A1944" s="1">
        <v>45819</v>
      </c>
      <c r="B1944" s="1" t="str">
        <f>TEXT(Table1[[#This Row],[Date]],"mm")</f>
        <v>06</v>
      </c>
      <c r="C1944" t="s">
        <v>17</v>
      </c>
      <c r="D1944" t="s">
        <v>19</v>
      </c>
      <c r="E1944">
        <v>41.26</v>
      </c>
      <c r="F1944">
        <v>7.88</v>
      </c>
      <c r="G1944">
        <v>0.12</v>
      </c>
      <c r="H1944">
        <v>35.29</v>
      </c>
      <c r="I1944">
        <v>34.380000000000003</v>
      </c>
      <c r="J1944">
        <v>0.91</v>
      </c>
      <c r="K1944">
        <v>97.43</v>
      </c>
      <c r="L1944">
        <v>98.5</v>
      </c>
      <c r="M1944">
        <v>96.53</v>
      </c>
      <c r="N1944">
        <v>92.64</v>
      </c>
      <c r="O1944">
        <v>30.07</v>
      </c>
      <c r="P1944">
        <v>2862.71</v>
      </c>
      <c r="Q1944" s="42">
        <f>Table1[[#This Row],[Steam_Consumed_t]]/Table1[[#This Row],[Production_t]]</f>
        <v>0.85208274298668185</v>
      </c>
      <c r="R1944" s="37">
        <f>Table1[[#This Row],[Power_Consumed_kWh]]/Table1[[#This Row],[Production_t]]</f>
        <v>81.119580617738734</v>
      </c>
      <c r="S1944" t="str">
        <f>IF(Table1[[#This Row],[Quality_pct]]&lt;96,"Below Spec","Ok")</f>
        <v>Ok</v>
      </c>
      <c r="T1944" t="str">
        <f>IF(Table1[Steam_Consumed_t]&gt;$O$4383,"ABNORMAL","NORMAL")</f>
        <v>NORMAL</v>
      </c>
      <c r="U1944" t="str">
        <f>IF(Table1[Power_Consumed_kWh]&gt;$P$4383,"ABNORMAL","NORMAL")</f>
        <v>NORMAL</v>
      </c>
      <c r="V1944">
        <f>(Table1[[#This Row],[Target_Production_t]]/8)*Table1[[#This Row],[Downtime_hr]]</f>
        <v>0.61889999999999989</v>
      </c>
    </row>
    <row r="1945" spans="1:22" x14ac:dyDescent="0.25">
      <c r="A1945" s="1">
        <v>45819</v>
      </c>
      <c r="B1945" s="1" t="str">
        <f>TEXT(Table1[[#This Row],[Date]],"mm")</f>
        <v>06</v>
      </c>
      <c r="C1945" t="s">
        <v>17</v>
      </c>
      <c r="D1945" t="s">
        <v>20</v>
      </c>
      <c r="E1945">
        <v>40.01</v>
      </c>
      <c r="F1945">
        <v>7.98</v>
      </c>
      <c r="G1945">
        <v>0.02</v>
      </c>
      <c r="H1945">
        <v>34.840000000000003</v>
      </c>
      <c r="I1945">
        <v>34.130000000000003</v>
      </c>
      <c r="J1945">
        <v>0.71</v>
      </c>
      <c r="K1945">
        <v>97.95</v>
      </c>
      <c r="L1945">
        <v>99.75</v>
      </c>
      <c r="M1945">
        <v>93.73</v>
      </c>
      <c r="N1945">
        <v>91.58</v>
      </c>
      <c r="O1945">
        <v>31</v>
      </c>
      <c r="P1945">
        <v>2790.21</v>
      </c>
      <c r="Q1945" s="42">
        <f>Table1[[#This Row],[Steam_Consumed_t]]/Table1[[#This Row],[Production_t]]</f>
        <v>0.88978185993111358</v>
      </c>
      <c r="R1945" s="37">
        <f>Table1[[#This Row],[Power_Consumed_kWh]]/Table1[[#This Row],[Production_t]]</f>
        <v>80.08639494833524</v>
      </c>
      <c r="S1945" t="str">
        <f>IF(Table1[[#This Row],[Quality_pct]]&lt;96,"Below Spec","Ok")</f>
        <v>Ok</v>
      </c>
      <c r="T1945" t="str">
        <f>IF(Table1[Steam_Consumed_t]&gt;$O$4383,"ABNORMAL","NORMAL")</f>
        <v>NORMAL</v>
      </c>
      <c r="U1945" t="str">
        <f>IF(Table1[Power_Consumed_kWh]&gt;$P$4383,"ABNORMAL","NORMAL")</f>
        <v>NORMAL</v>
      </c>
      <c r="V1945">
        <f>(Table1[[#This Row],[Target_Production_t]]/8)*Table1[[#This Row],[Downtime_hr]]</f>
        <v>0.100025</v>
      </c>
    </row>
    <row r="1946" spans="1:22" x14ac:dyDescent="0.25">
      <c r="A1946" s="1">
        <v>45820</v>
      </c>
      <c r="B1946" s="1" t="str">
        <f>TEXT(Table1[[#This Row],[Date]],"mm")</f>
        <v>06</v>
      </c>
      <c r="C1946" t="s">
        <v>17</v>
      </c>
      <c r="D1946" t="s">
        <v>18</v>
      </c>
      <c r="E1946">
        <v>42.67</v>
      </c>
      <c r="F1946">
        <v>7.31</v>
      </c>
      <c r="G1946">
        <v>0.69</v>
      </c>
      <c r="H1946">
        <v>37.81</v>
      </c>
      <c r="I1946">
        <v>36.85</v>
      </c>
      <c r="J1946">
        <v>0.96</v>
      </c>
      <c r="K1946">
        <v>97.46</v>
      </c>
      <c r="L1946">
        <v>91.38</v>
      </c>
      <c r="M1946">
        <v>95</v>
      </c>
      <c r="N1946">
        <v>84.61</v>
      </c>
      <c r="O1946">
        <v>31.67</v>
      </c>
      <c r="P1946">
        <v>3048.11</v>
      </c>
      <c r="Q1946" s="42">
        <f>Table1[[#This Row],[Steam_Consumed_t]]/Table1[[#This Row],[Production_t]]</f>
        <v>0.83760909812218987</v>
      </c>
      <c r="R1946" s="37">
        <f>Table1[[#This Row],[Power_Consumed_kWh]]/Table1[[#This Row],[Production_t]]</f>
        <v>80.616503570483999</v>
      </c>
      <c r="S1946" t="str">
        <f>IF(Table1[[#This Row],[Quality_pct]]&lt;96,"Below Spec","Ok")</f>
        <v>Ok</v>
      </c>
      <c r="T1946" t="str">
        <f>IF(Table1[Steam_Consumed_t]&gt;$O$4383,"ABNORMAL","NORMAL")</f>
        <v>NORMAL</v>
      </c>
      <c r="U1946" t="str">
        <f>IF(Table1[Power_Consumed_kWh]&gt;$P$4383,"ABNORMAL","NORMAL")</f>
        <v>NORMAL</v>
      </c>
      <c r="V1946">
        <f>(Table1[[#This Row],[Target_Production_t]]/8)*Table1[[#This Row],[Downtime_hr]]</f>
        <v>3.6802874999999999</v>
      </c>
    </row>
    <row r="1947" spans="1:22" x14ac:dyDescent="0.25">
      <c r="A1947" s="1">
        <v>45820</v>
      </c>
      <c r="B1947" s="1" t="str">
        <f>TEXT(Table1[[#This Row],[Date]],"mm")</f>
        <v>06</v>
      </c>
      <c r="C1947" t="s">
        <v>21</v>
      </c>
      <c r="D1947" t="s">
        <v>20</v>
      </c>
      <c r="E1947">
        <v>36.869999999999997</v>
      </c>
      <c r="F1947">
        <v>7.45</v>
      </c>
      <c r="G1947">
        <v>0.55000000000000004</v>
      </c>
      <c r="H1947">
        <v>35.1</v>
      </c>
      <c r="I1947">
        <v>34.28</v>
      </c>
      <c r="J1947">
        <v>0.81</v>
      </c>
      <c r="K1947">
        <v>97.68</v>
      </c>
      <c r="L1947">
        <v>93.12</v>
      </c>
      <c r="M1947">
        <v>92.73</v>
      </c>
      <c r="N1947">
        <v>84.35</v>
      </c>
      <c r="O1947">
        <v>52.15</v>
      </c>
      <c r="P1947">
        <v>4077.54</v>
      </c>
      <c r="Q1947" s="42">
        <f>Table1[[#This Row],[Steam_Consumed_t]]/Table1[[#This Row],[Production_t]]</f>
        <v>1.4857549857549857</v>
      </c>
      <c r="R1947" s="37">
        <f>Table1[[#This Row],[Power_Consumed_kWh]]/Table1[[#This Row],[Production_t]]</f>
        <v>116.16923076923077</v>
      </c>
      <c r="S1947" t="str">
        <f>IF(Table1[[#This Row],[Quality_pct]]&lt;96,"Below Spec","Ok")</f>
        <v>Ok</v>
      </c>
      <c r="T1947" t="str">
        <f>IF(Table1[Steam_Consumed_t]&gt;$O$4383,"ABNORMAL","NORMAL")</f>
        <v>ABNORMAL</v>
      </c>
      <c r="U1947" t="str">
        <f>IF(Table1[Power_Consumed_kWh]&gt;$P$4383,"ABNORMAL","NORMAL")</f>
        <v>NORMAL</v>
      </c>
      <c r="V1947">
        <f>(Table1[[#This Row],[Target_Production_t]]/8)*Table1[[#This Row],[Downtime_hr]]</f>
        <v>2.5348125000000001</v>
      </c>
    </row>
    <row r="1948" spans="1:22" x14ac:dyDescent="0.25">
      <c r="A1948" s="1">
        <v>45820</v>
      </c>
      <c r="B1948" s="1" t="str">
        <f>TEXT(Table1[[#This Row],[Date]],"mm")</f>
        <v>06</v>
      </c>
      <c r="C1948" t="s">
        <v>21</v>
      </c>
      <c r="D1948" t="s">
        <v>18</v>
      </c>
      <c r="E1948">
        <v>38.61</v>
      </c>
      <c r="F1948">
        <v>7.6</v>
      </c>
      <c r="G1948">
        <v>0.4</v>
      </c>
      <c r="H1948">
        <v>35.07</v>
      </c>
      <c r="I1948">
        <v>34.24</v>
      </c>
      <c r="J1948">
        <v>0.82</v>
      </c>
      <c r="K1948">
        <v>97.65</v>
      </c>
      <c r="L1948">
        <v>95</v>
      </c>
      <c r="M1948">
        <v>97.26</v>
      </c>
      <c r="N1948">
        <v>90.23</v>
      </c>
      <c r="O1948">
        <v>52.23</v>
      </c>
      <c r="P1948">
        <v>4052.82</v>
      </c>
      <c r="Q1948" s="42">
        <f>Table1[[#This Row],[Steam_Consumed_t]]/Table1[[#This Row],[Production_t]]</f>
        <v>1.4893071000855431</v>
      </c>
      <c r="R1948" s="37">
        <f>Table1[[#This Row],[Power_Consumed_kWh]]/Table1[[#This Row],[Production_t]]</f>
        <v>115.56372968349017</v>
      </c>
      <c r="S1948" t="str">
        <f>IF(Table1[[#This Row],[Quality_pct]]&lt;96,"Below Spec","Ok")</f>
        <v>Ok</v>
      </c>
      <c r="T1948" t="str">
        <f>IF(Table1[Steam_Consumed_t]&gt;$O$4383,"ABNORMAL","NORMAL")</f>
        <v>ABNORMAL</v>
      </c>
      <c r="U1948" t="str">
        <f>IF(Table1[Power_Consumed_kWh]&gt;$P$4383,"ABNORMAL","NORMAL")</f>
        <v>NORMAL</v>
      </c>
      <c r="V1948">
        <f>(Table1[[#This Row],[Target_Production_t]]/8)*Table1[[#This Row],[Downtime_hr]]</f>
        <v>1.9305000000000001</v>
      </c>
    </row>
    <row r="1949" spans="1:22" x14ac:dyDescent="0.25">
      <c r="A1949" s="1">
        <v>45820</v>
      </c>
      <c r="B1949" s="1" t="str">
        <f>TEXT(Table1[[#This Row],[Date]],"mm")</f>
        <v>06</v>
      </c>
      <c r="C1949" t="s">
        <v>17</v>
      </c>
      <c r="D1949" t="s">
        <v>20</v>
      </c>
      <c r="E1949">
        <v>40.75</v>
      </c>
      <c r="F1949">
        <v>7.7</v>
      </c>
      <c r="G1949">
        <v>0.3</v>
      </c>
      <c r="H1949">
        <v>36.369999999999997</v>
      </c>
      <c r="I1949">
        <v>35.86</v>
      </c>
      <c r="J1949">
        <v>0.51</v>
      </c>
      <c r="K1949">
        <v>98.6</v>
      </c>
      <c r="L1949">
        <v>96.25</v>
      </c>
      <c r="M1949">
        <v>96.46</v>
      </c>
      <c r="N1949">
        <v>91.55</v>
      </c>
      <c r="O1949">
        <v>30.97</v>
      </c>
      <c r="P1949">
        <v>2976.71</v>
      </c>
      <c r="Q1949" s="42">
        <f>Table1[[#This Row],[Steam_Consumed_t]]/Table1[[#This Row],[Production_t]]</f>
        <v>0.85152598295298321</v>
      </c>
      <c r="R1949" s="37">
        <f>Table1[[#This Row],[Power_Consumed_kWh]]/Table1[[#This Row],[Production_t]]</f>
        <v>81.845202089634327</v>
      </c>
      <c r="S1949" t="str">
        <f>IF(Table1[[#This Row],[Quality_pct]]&lt;96,"Below Spec","Ok")</f>
        <v>Ok</v>
      </c>
      <c r="T1949" t="str">
        <f>IF(Table1[Steam_Consumed_t]&gt;$O$4383,"ABNORMAL","NORMAL")</f>
        <v>NORMAL</v>
      </c>
      <c r="U1949" t="str">
        <f>IF(Table1[Power_Consumed_kWh]&gt;$P$4383,"ABNORMAL","NORMAL")</f>
        <v>NORMAL</v>
      </c>
      <c r="V1949">
        <f>(Table1[[#This Row],[Target_Production_t]]/8)*Table1[[#This Row],[Downtime_hr]]</f>
        <v>1.528125</v>
      </c>
    </row>
    <row r="1950" spans="1:22" x14ac:dyDescent="0.25">
      <c r="A1950" s="1">
        <v>45820</v>
      </c>
      <c r="B1950" s="1" t="str">
        <f>TEXT(Table1[[#This Row],[Date]],"mm")</f>
        <v>06</v>
      </c>
      <c r="C1950" t="s">
        <v>22</v>
      </c>
      <c r="D1950" t="s">
        <v>20</v>
      </c>
      <c r="E1950">
        <v>34.93</v>
      </c>
      <c r="F1950">
        <v>7.71</v>
      </c>
      <c r="G1950">
        <v>0.28999999999999998</v>
      </c>
      <c r="H1950">
        <v>33.75</v>
      </c>
      <c r="I1950">
        <v>32.78</v>
      </c>
      <c r="J1950">
        <v>0.97</v>
      </c>
      <c r="K1950">
        <v>97.12</v>
      </c>
      <c r="L1950">
        <v>96.38</v>
      </c>
      <c r="M1950">
        <v>89.61</v>
      </c>
      <c r="N1950">
        <v>83.87</v>
      </c>
      <c r="O1950">
        <v>37.1</v>
      </c>
      <c r="P1950">
        <v>3266.01</v>
      </c>
      <c r="Q1950" s="42">
        <f>Table1[[#This Row],[Steam_Consumed_t]]/Table1[[#This Row],[Production_t]]</f>
        <v>1.0992592592592594</v>
      </c>
      <c r="R1950" s="37">
        <f>Table1[[#This Row],[Power_Consumed_kWh]]/Table1[[#This Row],[Production_t]]</f>
        <v>96.770666666666671</v>
      </c>
      <c r="S1950" t="str">
        <f>IF(Table1[[#This Row],[Quality_pct]]&lt;96,"Below Spec","Ok")</f>
        <v>Ok</v>
      </c>
      <c r="T1950" t="str">
        <f>IF(Table1[Steam_Consumed_t]&gt;$O$4383,"ABNORMAL","NORMAL")</f>
        <v>NORMAL</v>
      </c>
      <c r="U1950" t="str">
        <f>IF(Table1[Power_Consumed_kWh]&gt;$P$4383,"ABNORMAL","NORMAL")</f>
        <v>NORMAL</v>
      </c>
      <c r="V1950">
        <f>(Table1[[#This Row],[Target_Production_t]]/8)*Table1[[#This Row],[Downtime_hr]]</f>
        <v>1.2662125</v>
      </c>
    </row>
    <row r="1951" spans="1:22" x14ac:dyDescent="0.25">
      <c r="A1951" s="1">
        <v>45820</v>
      </c>
      <c r="B1951" s="1" t="str">
        <f>TEXT(Table1[[#This Row],[Date]],"mm")</f>
        <v>06</v>
      </c>
      <c r="C1951" t="s">
        <v>23</v>
      </c>
      <c r="D1951" t="s">
        <v>19</v>
      </c>
      <c r="E1951">
        <v>44.04</v>
      </c>
      <c r="F1951">
        <v>7.72</v>
      </c>
      <c r="G1951">
        <v>0.28000000000000003</v>
      </c>
      <c r="H1951">
        <v>44.05</v>
      </c>
      <c r="I1951">
        <v>43.76</v>
      </c>
      <c r="J1951">
        <v>0.28999999999999998</v>
      </c>
      <c r="K1951">
        <v>99.34</v>
      </c>
      <c r="L1951">
        <v>96.5</v>
      </c>
      <c r="M1951">
        <v>95.98</v>
      </c>
      <c r="N1951">
        <v>92.01</v>
      </c>
      <c r="O1951">
        <v>5.14</v>
      </c>
      <c r="P1951">
        <v>1885.36</v>
      </c>
      <c r="Q1951" s="42">
        <f>Table1[[#This Row],[Steam_Consumed_t]]/Table1[[#This Row],[Production_t]]</f>
        <v>0.11668558456299659</v>
      </c>
      <c r="R1951" s="37">
        <f>Table1[[#This Row],[Power_Consumed_kWh]]/Table1[[#This Row],[Production_t]]</f>
        <v>42.800454029511918</v>
      </c>
      <c r="S1951" t="str">
        <f>IF(Table1[[#This Row],[Quality_pct]]&lt;96,"Below Spec","Ok")</f>
        <v>Ok</v>
      </c>
      <c r="T1951" t="str">
        <f>IF(Table1[Steam_Consumed_t]&gt;$O$4383,"ABNORMAL","NORMAL")</f>
        <v>NORMAL</v>
      </c>
      <c r="U1951" t="str">
        <f>IF(Table1[Power_Consumed_kWh]&gt;$P$4383,"ABNORMAL","NORMAL")</f>
        <v>NORMAL</v>
      </c>
      <c r="V1951">
        <f>(Table1[[#This Row],[Target_Production_t]]/8)*Table1[[#This Row],[Downtime_hr]]</f>
        <v>1.5414000000000001</v>
      </c>
    </row>
    <row r="1952" spans="1:22" x14ac:dyDescent="0.25">
      <c r="A1952" s="1">
        <v>45820</v>
      </c>
      <c r="B1952" s="1" t="str">
        <f>TEXT(Table1[[#This Row],[Date]],"mm")</f>
        <v>06</v>
      </c>
      <c r="C1952" t="s">
        <v>22</v>
      </c>
      <c r="D1952" t="s">
        <v>18</v>
      </c>
      <c r="E1952">
        <v>36.58</v>
      </c>
      <c r="F1952">
        <v>7.73</v>
      </c>
      <c r="G1952">
        <v>0.27</v>
      </c>
      <c r="H1952">
        <v>33.51</v>
      </c>
      <c r="I1952">
        <v>32.340000000000003</v>
      </c>
      <c r="J1952">
        <v>1.17</v>
      </c>
      <c r="K1952">
        <v>96.51</v>
      </c>
      <c r="L1952">
        <v>96.62</v>
      </c>
      <c r="M1952">
        <v>97.12</v>
      </c>
      <c r="N1952">
        <v>90.57</v>
      </c>
      <c r="O1952">
        <v>37.520000000000003</v>
      </c>
      <c r="P1952">
        <v>3283.89</v>
      </c>
      <c r="Q1952" s="42">
        <f>Table1[[#This Row],[Steam_Consumed_t]]/Table1[[#This Row],[Production_t]]</f>
        <v>1.119665771411519</v>
      </c>
      <c r="R1952" s="37">
        <f>Table1[[#This Row],[Power_Consumed_kWh]]/Table1[[#This Row],[Production_t]]</f>
        <v>97.997314234556853</v>
      </c>
      <c r="S1952" t="str">
        <f>IF(Table1[[#This Row],[Quality_pct]]&lt;96,"Below Spec","Ok")</f>
        <v>Ok</v>
      </c>
      <c r="T1952" t="str">
        <f>IF(Table1[Steam_Consumed_t]&gt;$O$4383,"ABNORMAL","NORMAL")</f>
        <v>NORMAL</v>
      </c>
      <c r="U1952" t="str">
        <f>IF(Table1[Power_Consumed_kWh]&gt;$P$4383,"ABNORMAL","NORMAL")</f>
        <v>NORMAL</v>
      </c>
      <c r="V1952">
        <f>(Table1[[#This Row],[Target_Production_t]]/8)*Table1[[#This Row],[Downtime_hr]]</f>
        <v>1.234575</v>
      </c>
    </row>
    <row r="1953" spans="1:22" x14ac:dyDescent="0.25">
      <c r="A1953" s="1">
        <v>45820</v>
      </c>
      <c r="B1953" s="1" t="str">
        <f>TEXT(Table1[[#This Row],[Date]],"mm")</f>
        <v>06</v>
      </c>
      <c r="C1953" t="s">
        <v>23</v>
      </c>
      <c r="D1953" t="s">
        <v>20</v>
      </c>
      <c r="E1953">
        <v>42.69</v>
      </c>
      <c r="F1953">
        <v>7.74</v>
      </c>
      <c r="G1953">
        <v>0.26</v>
      </c>
      <c r="H1953">
        <v>39.42</v>
      </c>
      <c r="I1953">
        <v>39.07</v>
      </c>
      <c r="J1953">
        <v>0.35</v>
      </c>
      <c r="K1953">
        <v>99.1</v>
      </c>
      <c r="L1953">
        <v>96.75</v>
      </c>
      <c r="M1953">
        <v>95.06</v>
      </c>
      <c r="N1953">
        <v>91.14</v>
      </c>
      <c r="O1953">
        <v>3</v>
      </c>
      <c r="P1953">
        <v>1597.24</v>
      </c>
      <c r="Q1953" s="42">
        <f>Table1[[#This Row],[Steam_Consumed_t]]/Table1[[#This Row],[Production_t]]</f>
        <v>7.6103500761035003E-2</v>
      </c>
      <c r="R1953" s="37">
        <f>Table1[[#This Row],[Power_Consumed_kWh]]/Table1[[#This Row],[Production_t]]</f>
        <v>40.518518518518519</v>
      </c>
      <c r="S1953" t="str">
        <f>IF(Table1[[#This Row],[Quality_pct]]&lt;96,"Below Spec","Ok")</f>
        <v>Ok</v>
      </c>
      <c r="T1953" t="str">
        <f>IF(Table1[Steam_Consumed_t]&gt;$O$4383,"ABNORMAL","NORMAL")</f>
        <v>NORMAL</v>
      </c>
      <c r="U1953" t="str">
        <f>IF(Table1[Power_Consumed_kWh]&gt;$P$4383,"ABNORMAL","NORMAL")</f>
        <v>NORMAL</v>
      </c>
      <c r="V1953">
        <f>(Table1[[#This Row],[Target_Production_t]]/8)*Table1[[#This Row],[Downtime_hr]]</f>
        <v>1.3874249999999999</v>
      </c>
    </row>
    <row r="1954" spans="1:22" x14ac:dyDescent="0.25">
      <c r="A1954" s="1">
        <v>45820</v>
      </c>
      <c r="B1954" s="1" t="str">
        <f>TEXT(Table1[[#This Row],[Date]],"mm")</f>
        <v>06</v>
      </c>
      <c r="C1954" t="s">
        <v>17</v>
      </c>
      <c r="D1954" t="s">
        <v>19</v>
      </c>
      <c r="E1954">
        <v>42.03</v>
      </c>
      <c r="F1954">
        <v>7.79</v>
      </c>
      <c r="G1954">
        <v>0.21</v>
      </c>
      <c r="H1954">
        <v>37.18</v>
      </c>
      <c r="I1954">
        <v>36.840000000000003</v>
      </c>
      <c r="J1954">
        <v>0.34</v>
      </c>
      <c r="K1954">
        <v>99.08</v>
      </c>
      <c r="L1954">
        <v>97.38</v>
      </c>
      <c r="M1954">
        <v>95.86</v>
      </c>
      <c r="N1954">
        <v>92.48</v>
      </c>
      <c r="O1954">
        <v>30.97</v>
      </c>
      <c r="P1954">
        <v>3087.46</v>
      </c>
      <c r="Q1954" s="42">
        <f>Table1[[#This Row],[Steam_Consumed_t]]/Table1[[#This Row],[Production_t]]</f>
        <v>0.83297471759010222</v>
      </c>
      <c r="R1954" s="37">
        <f>Table1[[#This Row],[Power_Consumed_kWh]]/Table1[[#This Row],[Production_t]]</f>
        <v>83.040882194728354</v>
      </c>
      <c r="S1954" t="str">
        <f>IF(Table1[[#This Row],[Quality_pct]]&lt;96,"Below Spec","Ok")</f>
        <v>Ok</v>
      </c>
      <c r="T1954" t="str">
        <f>IF(Table1[Steam_Consumed_t]&gt;$O$4383,"ABNORMAL","NORMAL")</f>
        <v>NORMAL</v>
      </c>
      <c r="U1954" t="str">
        <f>IF(Table1[Power_Consumed_kWh]&gt;$P$4383,"ABNORMAL","NORMAL")</f>
        <v>NORMAL</v>
      </c>
      <c r="V1954">
        <f>(Table1[[#This Row],[Target_Production_t]]/8)*Table1[[#This Row],[Downtime_hr]]</f>
        <v>1.1032875</v>
      </c>
    </row>
    <row r="1955" spans="1:22" x14ac:dyDescent="0.25">
      <c r="A1955" s="1">
        <v>45820</v>
      </c>
      <c r="B1955" s="1" t="str">
        <f>TEXT(Table1[[#This Row],[Date]],"mm")</f>
        <v>06</v>
      </c>
      <c r="C1955" t="s">
        <v>22</v>
      </c>
      <c r="D1955" t="s">
        <v>19</v>
      </c>
      <c r="E1955">
        <v>36.03</v>
      </c>
      <c r="F1955">
        <v>7.79</v>
      </c>
      <c r="G1955">
        <v>0.21</v>
      </c>
      <c r="H1955">
        <v>33.17</v>
      </c>
      <c r="I1955">
        <v>32.33</v>
      </c>
      <c r="J1955">
        <v>0.84</v>
      </c>
      <c r="K1955">
        <v>97.47</v>
      </c>
      <c r="L1955">
        <v>97.38</v>
      </c>
      <c r="M1955">
        <v>95.65</v>
      </c>
      <c r="N1955">
        <v>90.78</v>
      </c>
      <c r="O1955">
        <v>36.15</v>
      </c>
      <c r="P1955">
        <v>3292.53</v>
      </c>
      <c r="Q1955" s="42">
        <f>Table1[[#This Row],[Steam_Consumed_t]]/Table1[[#This Row],[Production_t]]</f>
        <v>1.0898402170636117</v>
      </c>
      <c r="R1955" s="37">
        <f>Table1[[#This Row],[Power_Consumed_kWh]]/Table1[[#This Row],[Production_t]]</f>
        <v>99.262285197467591</v>
      </c>
      <c r="S1955" t="str">
        <f>IF(Table1[[#This Row],[Quality_pct]]&lt;96,"Below Spec","Ok")</f>
        <v>Ok</v>
      </c>
      <c r="T1955" t="str">
        <f>IF(Table1[Steam_Consumed_t]&gt;$O$4383,"ABNORMAL","NORMAL")</f>
        <v>NORMAL</v>
      </c>
      <c r="U1955" t="str">
        <f>IF(Table1[Power_Consumed_kWh]&gt;$P$4383,"ABNORMAL","NORMAL")</f>
        <v>NORMAL</v>
      </c>
      <c r="V1955">
        <f>(Table1[[#This Row],[Target_Production_t]]/8)*Table1[[#This Row],[Downtime_hr]]</f>
        <v>0.9457875</v>
      </c>
    </row>
    <row r="1956" spans="1:22" x14ac:dyDescent="0.25">
      <c r="A1956" s="1">
        <v>45820</v>
      </c>
      <c r="B1956" s="1" t="str">
        <f>TEXT(Table1[[#This Row],[Date]],"mm")</f>
        <v>06</v>
      </c>
      <c r="C1956" t="s">
        <v>23</v>
      </c>
      <c r="D1956" t="s">
        <v>18</v>
      </c>
      <c r="E1956">
        <v>44.71</v>
      </c>
      <c r="F1956">
        <v>7.84</v>
      </c>
      <c r="G1956">
        <v>0.16</v>
      </c>
      <c r="H1956">
        <v>40.57</v>
      </c>
      <c r="I1956">
        <v>40.31</v>
      </c>
      <c r="J1956">
        <v>0.26</v>
      </c>
      <c r="K1956">
        <v>99.37</v>
      </c>
      <c r="L1956">
        <v>98</v>
      </c>
      <c r="M1956">
        <v>99.03</v>
      </c>
      <c r="N1956">
        <v>96.44</v>
      </c>
      <c r="O1956">
        <v>4.24</v>
      </c>
      <c r="P1956">
        <v>1724.82</v>
      </c>
      <c r="Q1956" s="42">
        <f>Table1[[#This Row],[Steam_Consumed_t]]/Table1[[#This Row],[Production_t]]</f>
        <v>0.10451072220852847</v>
      </c>
      <c r="R1956" s="37">
        <f>Table1[[#This Row],[Power_Consumed_kWh]]/Table1[[#This Row],[Production_t]]</f>
        <v>42.514666009366522</v>
      </c>
      <c r="S1956" t="str">
        <f>IF(Table1[[#This Row],[Quality_pct]]&lt;96,"Below Spec","Ok")</f>
        <v>Ok</v>
      </c>
      <c r="T1956" t="str">
        <f>IF(Table1[Steam_Consumed_t]&gt;$O$4383,"ABNORMAL","NORMAL")</f>
        <v>NORMAL</v>
      </c>
      <c r="U1956" t="str">
        <f>IF(Table1[Power_Consumed_kWh]&gt;$P$4383,"ABNORMAL","NORMAL")</f>
        <v>NORMAL</v>
      </c>
      <c r="V1956">
        <f>(Table1[[#This Row],[Target_Production_t]]/8)*Table1[[#This Row],[Downtime_hr]]</f>
        <v>0.89419999999999999</v>
      </c>
    </row>
    <row r="1957" spans="1:22" x14ac:dyDescent="0.25">
      <c r="A1957" s="1">
        <v>45820</v>
      </c>
      <c r="B1957" s="1" t="str">
        <f>TEXT(Table1[[#This Row],[Date]],"mm")</f>
        <v>06</v>
      </c>
      <c r="C1957" t="s">
        <v>21</v>
      </c>
      <c r="D1957" t="s">
        <v>19</v>
      </c>
      <c r="E1957">
        <v>38.03</v>
      </c>
      <c r="F1957">
        <v>7.87</v>
      </c>
      <c r="G1957">
        <v>0.13</v>
      </c>
      <c r="H1957">
        <v>35.43</v>
      </c>
      <c r="I1957">
        <v>34.49</v>
      </c>
      <c r="J1957">
        <v>0.94</v>
      </c>
      <c r="K1957">
        <v>97.34</v>
      </c>
      <c r="L1957">
        <v>98.38</v>
      </c>
      <c r="M1957">
        <v>97.85</v>
      </c>
      <c r="N1957">
        <v>93.7</v>
      </c>
      <c r="O1957">
        <v>52.52</v>
      </c>
      <c r="P1957">
        <v>4174.04</v>
      </c>
      <c r="Q1957" s="42">
        <f>Table1[[#This Row],[Steam_Consumed_t]]/Table1[[#This Row],[Production_t]]</f>
        <v>1.4823595822749083</v>
      </c>
      <c r="R1957" s="37">
        <f>Table1[[#This Row],[Power_Consumed_kWh]]/Table1[[#This Row],[Production_t]]</f>
        <v>117.81089472198701</v>
      </c>
      <c r="S1957" t="str">
        <f>IF(Table1[[#This Row],[Quality_pct]]&lt;96,"Below Spec","Ok")</f>
        <v>Ok</v>
      </c>
      <c r="T1957" t="str">
        <f>IF(Table1[Steam_Consumed_t]&gt;$O$4383,"ABNORMAL","NORMAL")</f>
        <v>ABNORMAL</v>
      </c>
      <c r="U1957" t="str">
        <f>IF(Table1[Power_Consumed_kWh]&gt;$P$4383,"ABNORMAL","NORMAL")</f>
        <v>NORMAL</v>
      </c>
      <c r="V1957">
        <f>(Table1[[#This Row],[Target_Production_t]]/8)*Table1[[#This Row],[Downtime_hr]]</f>
        <v>0.61798750000000002</v>
      </c>
    </row>
    <row r="1958" spans="1:22" x14ac:dyDescent="0.25">
      <c r="A1958" s="1">
        <v>45821</v>
      </c>
      <c r="B1958" s="1" t="str">
        <f>TEXT(Table1[[#This Row],[Date]],"mm")</f>
        <v>06</v>
      </c>
      <c r="C1958" t="s">
        <v>21</v>
      </c>
      <c r="D1958" t="s">
        <v>18</v>
      </c>
      <c r="E1958">
        <v>38.14</v>
      </c>
      <c r="F1958">
        <v>4.59</v>
      </c>
      <c r="G1958">
        <v>3.41</v>
      </c>
      <c r="H1958">
        <v>21</v>
      </c>
      <c r="I1958">
        <v>20.47</v>
      </c>
      <c r="J1958">
        <v>0.53</v>
      </c>
      <c r="K1958">
        <v>97.48</v>
      </c>
      <c r="L1958">
        <v>57.38</v>
      </c>
      <c r="M1958">
        <v>101.76</v>
      </c>
      <c r="N1958">
        <v>56.92</v>
      </c>
      <c r="O1958">
        <v>30.37</v>
      </c>
      <c r="P1958">
        <v>2528.0700000000002</v>
      </c>
      <c r="Q1958" s="42">
        <f>Table1[[#This Row],[Steam_Consumed_t]]/Table1[[#This Row],[Production_t]]</f>
        <v>1.4461904761904762</v>
      </c>
      <c r="R1958" s="37">
        <f>Table1[[#This Row],[Power_Consumed_kWh]]/Table1[[#This Row],[Production_t]]</f>
        <v>120.38428571428572</v>
      </c>
      <c r="S1958" t="str">
        <f>IF(Table1[[#This Row],[Quality_pct]]&lt;96,"Below Spec","Ok")</f>
        <v>Ok</v>
      </c>
      <c r="T1958" t="str">
        <f>IF(Table1[Steam_Consumed_t]&gt;$O$4383,"ABNORMAL","NORMAL")</f>
        <v>NORMAL</v>
      </c>
      <c r="U1958" t="str">
        <f>IF(Table1[Power_Consumed_kWh]&gt;$P$4383,"ABNORMAL","NORMAL")</f>
        <v>NORMAL</v>
      </c>
      <c r="V1958">
        <f>(Table1[[#This Row],[Target_Production_t]]/8)*Table1[[#This Row],[Downtime_hr]]</f>
        <v>16.257175</v>
      </c>
    </row>
    <row r="1959" spans="1:22" x14ac:dyDescent="0.25">
      <c r="A1959" s="1">
        <v>45821</v>
      </c>
      <c r="B1959" s="1" t="str">
        <f>TEXT(Table1[[#This Row],[Date]],"mm")</f>
        <v>06</v>
      </c>
      <c r="C1959" t="s">
        <v>22</v>
      </c>
      <c r="D1959" t="s">
        <v>19</v>
      </c>
      <c r="E1959">
        <v>35.590000000000003</v>
      </c>
      <c r="F1959">
        <v>5.65</v>
      </c>
      <c r="G1959">
        <v>2.35</v>
      </c>
      <c r="H1959">
        <v>24.12</v>
      </c>
      <c r="I1959">
        <v>23.47</v>
      </c>
      <c r="J1959">
        <v>0.65</v>
      </c>
      <c r="K1959">
        <v>97.29</v>
      </c>
      <c r="L1959">
        <v>70.62</v>
      </c>
      <c r="M1959">
        <v>88.32</v>
      </c>
      <c r="N1959">
        <v>60.68</v>
      </c>
      <c r="O1959">
        <v>26.9</v>
      </c>
      <c r="P1959">
        <v>2308.75</v>
      </c>
      <c r="Q1959" s="42">
        <f>Table1[[#This Row],[Steam_Consumed_t]]/Table1[[#This Row],[Production_t]]</f>
        <v>1.115257048092869</v>
      </c>
      <c r="R1959" s="37">
        <f>Table1[[#This Row],[Power_Consumed_kWh]]/Table1[[#This Row],[Production_t]]</f>
        <v>95.719320066334987</v>
      </c>
      <c r="S1959" t="str">
        <f>IF(Table1[[#This Row],[Quality_pct]]&lt;96,"Below Spec","Ok")</f>
        <v>Ok</v>
      </c>
      <c r="T1959" t="str">
        <f>IF(Table1[Steam_Consumed_t]&gt;$O$4383,"ABNORMAL","NORMAL")</f>
        <v>NORMAL</v>
      </c>
      <c r="U1959" t="str">
        <f>IF(Table1[Power_Consumed_kWh]&gt;$P$4383,"ABNORMAL","NORMAL")</f>
        <v>NORMAL</v>
      </c>
      <c r="V1959">
        <f>(Table1[[#This Row],[Target_Production_t]]/8)*Table1[[#This Row],[Downtime_hr]]</f>
        <v>10.454562500000002</v>
      </c>
    </row>
    <row r="1960" spans="1:22" x14ac:dyDescent="0.25">
      <c r="A1960" s="1">
        <v>45821</v>
      </c>
      <c r="B1960" s="1" t="str">
        <f>TEXT(Table1[[#This Row],[Date]],"mm")</f>
        <v>06</v>
      </c>
      <c r="C1960" t="s">
        <v>22</v>
      </c>
      <c r="D1960" t="s">
        <v>20</v>
      </c>
      <c r="E1960">
        <v>34.51</v>
      </c>
      <c r="F1960">
        <v>7.3</v>
      </c>
      <c r="G1960">
        <v>0.7</v>
      </c>
      <c r="H1960">
        <v>29.07</v>
      </c>
      <c r="I1960">
        <v>28.11</v>
      </c>
      <c r="J1960">
        <v>0.97</v>
      </c>
      <c r="K1960">
        <v>96.68</v>
      </c>
      <c r="L1960">
        <v>91.25</v>
      </c>
      <c r="M1960">
        <v>91.92</v>
      </c>
      <c r="N1960">
        <v>81.09</v>
      </c>
      <c r="O1960">
        <v>33.79</v>
      </c>
      <c r="P1960">
        <v>2821.18</v>
      </c>
      <c r="Q1960" s="42">
        <f>Table1[[#This Row],[Steam_Consumed_t]]/Table1[[#This Row],[Production_t]]</f>
        <v>1.1623667010663914</v>
      </c>
      <c r="R1960" s="37">
        <f>Table1[[#This Row],[Power_Consumed_kWh]]/Table1[[#This Row],[Production_t]]</f>
        <v>97.047815617475052</v>
      </c>
      <c r="S1960" t="str">
        <f>IF(Table1[[#This Row],[Quality_pct]]&lt;96,"Below Spec","Ok")</f>
        <v>Ok</v>
      </c>
      <c r="T1960" t="str">
        <f>IF(Table1[Steam_Consumed_t]&gt;$O$4383,"ABNORMAL","NORMAL")</f>
        <v>NORMAL</v>
      </c>
      <c r="U1960" t="str">
        <f>IF(Table1[Power_Consumed_kWh]&gt;$P$4383,"ABNORMAL","NORMAL")</f>
        <v>NORMAL</v>
      </c>
      <c r="V1960">
        <f>(Table1[[#This Row],[Target_Production_t]]/8)*Table1[[#This Row],[Downtime_hr]]</f>
        <v>3.0196249999999996</v>
      </c>
    </row>
    <row r="1961" spans="1:22" x14ac:dyDescent="0.25">
      <c r="A1961" s="1">
        <v>45821</v>
      </c>
      <c r="B1961" s="1" t="str">
        <f>TEXT(Table1[[#This Row],[Date]],"mm")</f>
        <v>06</v>
      </c>
      <c r="C1961" t="s">
        <v>17</v>
      </c>
      <c r="D1961" t="s">
        <v>18</v>
      </c>
      <c r="E1961">
        <v>42.16</v>
      </c>
      <c r="F1961">
        <v>7.33</v>
      </c>
      <c r="G1961">
        <v>0.67</v>
      </c>
      <c r="H1961">
        <v>34.67</v>
      </c>
      <c r="I1961">
        <v>34.35</v>
      </c>
      <c r="J1961">
        <v>0.33</v>
      </c>
      <c r="K1961">
        <v>99.06</v>
      </c>
      <c r="L1961">
        <v>91.62</v>
      </c>
      <c r="M1961">
        <v>96.6</v>
      </c>
      <c r="N1961">
        <v>87.68</v>
      </c>
      <c r="O1961">
        <v>29.87</v>
      </c>
      <c r="P1961">
        <v>2868.23</v>
      </c>
      <c r="Q1961" s="42">
        <f>Table1[[#This Row],[Steam_Consumed_t]]/Table1[[#This Row],[Production_t]]</f>
        <v>0.86155177386789727</v>
      </c>
      <c r="R1961" s="37">
        <f>Table1[[#This Row],[Power_Consumed_kWh]]/Table1[[#This Row],[Production_t]]</f>
        <v>82.729449091433509</v>
      </c>
      <c r="S1961" t="str">
        <f>IF(Table1[[#This Row],[Quality_pct]]&lt;96,"Below Spec","Ok")</f>
        <v>Ok</v>
      </c>
      <c r="T1961" t="str">
        <f>IF(Table1[Steam_Consumed_t]&gt;$O$4383,"ABNORMAL","NORMAL")</f>
        <v>NORMAL</v>
      </c>
      <c r="U1961" t="str">
        <f>IF(Table1[Power_Consumed_kWh]&gt;$P$4383,"ABNORMAL","NORMAL")</f>
        <v>NORMAL</v>
      </c>
      <c r="V1961">
        <f>(Table1[[#This Row],[Target_Production_t]]/8)*Table1[[#This Row],[Downtime_hr]]</f>
        <v>3.5308999999999999</v>
      </c>
    </row>
    <row r="1962" spans="1:22" x14ac:dyDescent="0.25">
      <c r="A1962" s="1">
        <v>45821</v>
      </c>
      <c r="B1962" s="1" t="str">
        <f>TEXT(Table1[[#This Row],[Date]],"mm")</f>
        <v>06</v>
      </c>
      <c r="C1962" t="s">
        <v>23</v>
      </c>
      <c r="D1962" t="s">
        <v>18</v>
      </c>
      <c r="E1962">
        <v>44.16</v>
      </c>
      <c r="F1962">
        <v>7.37</v>
      </c>
      <c r="G1962">
        <v>0.63</v>
      </c>
      <c r="H1962">
        <v>36.369999999999997</v>
      </c>
      <c r="I1962">
        <v>35.96</v>
      </c>
      <c r="J1962">
        <v>0.42</v>
      </c>
      <c r="K1962">
        <v>98.85</v>
      </c>
      <c r="L1962">
        <v>92.12</v>
      </c>
      <c r="M1962">
        <v>93.34</v>
      </c>
      <c r="N1962">
        <v>85.01</v>
      </c>
      <c r="O1962">
        <v>3.17</v>
      </c>
      <c r="P1962">
        <v>1472.44</v>
      </c>
      <c r="Q1962" s="42">
        <f>Table1[[#This Row],[Steam_Consumed_t]]/Table1[[#This Row],[Production_t]]</f>
        <v>8.7159747044267252E-2</v>
      </c>
      <c r="R1962" s="37">
        <f>Table1[[#This Row],[Power_Consumed_kWh]]/Table1[[#This Row],[Production_t]]</f>
        <v>40.485015122353595</v>
      </c>
      <c r="S1962" t="str">
        <f>IF(Table1[[#This Row],[Quality_pct]]&lt;96,"Below Spec","Ok")</f>
        <v>Ok</v>
      </c>
      <c r="T1962" t="str">
        <f>IF(Table1[Steam_Consumed_t]&gt;$O$4383,"ABNORMAL","NORMAL")</f>
        <v>NORMAL</v>
      </c>
      <c r="U1962" t="str">
        <f>IF(Table1[Power_Consumed_kWh]&gt;$P$4383,"ABNORMAL","NORMAL")</f>
        <v>NORMAL</v>
      </c>
      <c r="V1962">
        <f>(Table1[[#This Row],[Target_Production_t]]/8)*Table1[[#This Row],[Downtime_hr]]</f>
        <v>3.4775999999999998</v>
      </c>
    </row>
    <row r="1963" spans="1:22" x14ac:dyDescent="0.25">
      <c r="A1963" s="1">
        <v>45821</v>
      </c>
      <c r="B1963" s="1" t="str">
        <f>TEXT(Table1[[#This Row],[Date]],"mm")</f>
        <v>06</v>
      </c>
      <c r="C1963" t="s">
        <v>21</v>
      </c>
      <c r="D1963" t="s">
        <v>20</v>
      </c>
      <c r="E1963">
        <v>36.42</v>
      </c>
      <c r="F1963">
        <v>7.38</v>
      </c>
      <c r="G1963">
        <v>0.62</v>
      </c>
      <c r="H1963">
        <v>31.5</v>
      </c>
      <c r="I1963">
        <v>31.06</v>
      </c>
      <c r="J1963">
        <v>0.43</v>
      </c>
      <c r="K1963">
        <v>98.62</v>
      </c>
      <c r="L1963">
        <v>92.25</v>
      </c>
      <c r="M1963">
        <v>92.72</v>
      </c>
      <c r="N1963">
        <v>84.35</v>
      </c>
      <c r="O1963">
        <v>44.77</v>
      </c>
      <c r="P1963">
        <v>3683.2</v>
      </c>
      <c r="Q1963" s="42">
        <f>Table1[[#This Row],[Steam_Consumed_t]]/Table1[[#This Row],[Production_t]]</f>
        <v>1.4212698412698415</v>
      </c>
      <c r="R1963" s="37">
        <f>Table1[[#This Row],[Power_Consumed_kWh]]/Table1[[#This Row],[Production_t]]</f>
        <v>116.92698412698412</v>
      </c>
      <c r="S1963" t="str">
        <f>IF(Table1[[#This Row],[Quality_pct]]&lt;96,"Below Spec","Ok")</f>
        <v>Ok</v>
      </c>
      <c r="T1963" t="str">
        <f>IF(Table1[Steam_Consumed_t]&gt;$O$4383,"ABNORMAL","NORMAL")</f>
        <v>NORMAL</v>
      </c>
      <c r="U1963" t="str">
        <f>IF(Table1[Power_Consumed_kWh]&gt;$P$4383,"ABNORMAL","NORMAL")</f>
        <v>NORMAL</v>
      </c>
      <c r="V1963">
        <f>(Table1[[#This Row],[Target_Production_t]]/8)*Table1[[#This Row],[Downtime_hr]]</f>
        <v>2.8225500000000001</v>
      </c>
    </row>
    <row r="1964" spans="1:22" x14ac:dyDescent="0.25">
      <c r="A1964" s="1">
        <v>45821</v>
      </c>
      <c r="B1964" s="1" t="str">
        <f>TEXT(Table1[[#This Row],[Date]],"mm")</f>
        <v>06</v>
      </c>
      <c r="C1964" t="s">
        <v>17</v>
      </c>
      <c r="D1964" t="s">
        <v>20</v>
      </c>
      <c r="E1964">
        <v>40.26</v>
      </c>
      <c r="F1964">
        <v>7.39</v>
      </c>
      <c r="G1964">
        <v>0.61</v>
      </c>
      <c r="H1964">
        <v>34.97</v>
      </c>
      <c r="I1964">
        <v>33.909999999999997</v>
      </c>
      <c r="J1964">
        <v>1.06</v>
      </c>
      <c r="K1964">
        <v>96.97</v>
      </c>
      <c r="L1964">
        <v>92.38</v>
      </c>
      <c r="M1964">
        <v>96.04</v>
      </c>
      <c r="N1964">
        <v>86.03</v>
      </c>
      <c r="O1964">
        <v>29.81</v>
      </c>
      <c r="P1964">
        <v>2878.23</v>
      </c>
      <c r="Q1964" s="42">
        <f>Table1[[#This Row],[Steam_Consumed_t]]/Table1[[#This Row],[Production_t]]</f>
        <v>0.85244495281670007</v>
      </c>
      <c r="R1964" s="37">
        <f>Table1[[#This Row],[Power_Consumed_kWh]]/Table1[[#This Row],[Production_t]]</f>
        <v>82.305690591935942</v>
      </c>
      <c r="S1964" t="str">
        <f>IF(Table1[[#This Row],[Quality_pct]]&lt;96,"Below Spec","Ok")</f>
        <v>Ok</v>
      </c>
      <c r="T1964" t="str">
        <f>IF(Table1[Steam_Consumed_t]&gt;$O$4383,"ABNORMAL","NORMAL")</f>
        <v>NORMAL</v>
      </c>
      <c r="U1964" t="str">
        <f>IF(Table1[Power_Consumed_kWh]&gt;$P$4383,"ABNORMAL","NORMAL")</f>
        <v>NORMAL</v>
      </c>
      <c r="V1964">
        <f>(Table1[[#This Row],[Target_Production_t]]/8)*Table1[[#This Row],[Downtime_hr]]</f>
        <v>3.0698249999999998</v>
      </c>
    </row>
    <row r="1965" spans="1:22" x14ac:dyDescent="0.25">
      <c r="A1965" s="1">
        <v>45821</v>
      </c>
      <c r="B1965" s="1" t="str">
        <f>TEXT(Table1[[#This Row],[Date]],"mm")</f>
        <v>06</v>
      </c>
      <c r="C1965" t="s">
        <v>17</v>
      </c>
      <c r="D1965" t="s">
        <v>19</v>
      </c>
      <c r="E1965">
        <v>41.52</v>
      </c>
      <c r="F1965">
        <v>7.47</v>
      </c>
      <c r="G1965">
        <v>0.53</v>
      </c>
      <c r="H1965">
        <v>33.880000000000003</v>
      </c>
      <c r="I1965">
        <v>33.14</v>
      </c>
      <c r="J1965">
        <v>0.74</v>
      </c>
      <c r="K1965">
        <v>97.82</v>
      </c>
      <c r="L1965">
        <v>93.38</v>
      </c>
      <c r="M1965">
        <v>94.82</v>
      </c>
      <c r="N1965">
        <v>86.61</v>
      </c>
      <c r="O1965">
        <v>28.5</v>
      </c>
      <c r="P1965">
        <v>2679.77</v>
      </c>
      <c r="Q1965" s="42">
        <f>Table1[[#This Row],[Steam_Consumed_t]]/Table1[[#This Row],[Production_t]]</f>
        <v>0.84120425029515933</v>
      </c>
      <c r="R1965" s="37">
        <f>Table1[[#This Row],[Power_Consumed_kWh]]/Table1[[#This Row],[Production_t]]</f>
        <v>79.095926800472242</v>
      </c>
      <c r="S1965" t="str">
        <f>IF(Table1[[#This Row],[Quality_pct]]&lt;96,"Below Spec","Ok")</f>
        <v>Ok</v>
      </c>
      <c r="T1965" t="str">
        <f>IF(Table1[Steam_Consumed_t]&gt;$O$4383,"ABNORMAL","NORMAL")</f>
        <v>NORMAL</v>
      </c>
      <c r="U1965" t="str">
        <f>IF(Table1[Power_Consumed_kWh]&gt;$P$4383,"ABNORMAL","NORMAL")</f>
        <v>NORMAL</v>
      </c>
      <c r="V1965">
        <f>(Table1[[#This Row],[Target_Production_t]]/8)*Table1[[#This Row],[Downtime_hr]]</f>
        <v>2.7507000000000001</v>
      </c>
    </row>
    <row r="1966" spans="1:22" x14ac:dyDescent="0.25">
      <c r="A1966" s="1">
        <v>45821</v>
      </c>
      <c r="B1966" s="1" t="str">
        <f>TEXT(Table1[[#This Row],[Date]],"mm")</f>
        <v>06</v>
      </c>
      <c r="C1966" t="s">
        <v>23</v>
      </c>
      <c r="D1966" t="s">
        <v>19</v>
      </c>
      <c r="E1966">
        <v>43.5</v>
      </c>
      <c r="F1966">
        <v>7.61</v>
      </c>
      <c r="G1966">
        <v>0.39</v>
      </c>
      <c r="H1966">
        <v>37.32</v>
      </c>
      <c r="I1966">
        <v>36.799999999999997</v>
      </c>
      <c r="J1966">
        <v>0.52</v>
      </c>
      <c r="K1966">
        <v>98.61</v>
      </c>
      <c r="L1966">
        <v>95.12</v>
      </c>
      <c r="M1966">
        <v>92.37</v>
      </c>
      <c r="N1966">
        <v>86.64</v>
      </c>
      <c r="O1966">
        <v>4.79</v>
      </c>
      <c r="P1966">
        <v>1483.31</v>
      </c>
      <c r="Q1966" s="42">
        <f>Table1[[#This Row],[Steam_Consumed_t]]/Table1[[#This Row],[Production_t]]</f>
        <v>0.12834941050375134</v>
      </c>
      <c r="R1966" s="37">
        <f>Table1[[#This Row],[Power_Consumed_kWh]]/Table1[[#This Row],[Production_t]]</f>
        <v>39.7457127545552</v>
      </c>
      <c r="S1966" t="str">
        <f>IF(Table1[[#This Row],[Quality_pct]]&lt;96,"Below Spec","Ok")</f>
        <v>Ok</v>
      </c>
      <c r="T1966" t="str">
        <f>IF(Table1[Steam_Consumed_t]&gt;$O$4383,"ABNORMAL","NORMAL")</f>
        <v>NORMAL</v>
      </c>
      <c r="U1966" t="str">
        <f>IF(Table1[Power_Consumed_kWh]&gt;$P$4383,"ABNORMAL","NORMAL")</f>
        <v>NORMAL</v>
      </c>
      <c r="V1966">
        <f>(Table1[[#This Row],[Target_Production_t]]/8)*Table1[[#This Row],[Downtime_hr]]</f>
        <v>2.120625</v>
      </c>
    </row>
    <row r="1967" spans="1:22" x14ac:dyDescent="0.25">
      <c r="A1967" s="1">
        <v>45821</v>
      </c>
      <c r="B1967" s="1" t="str">
        <f>TEXT(Table1[[#This Row],[Date]],"mm")</f>
        <v>06</v>
      </c>
      <c r="C1967" t="s">
        <v>23</v>
      </c>
      <c r="D1967" t="s">
        <v>20</v>
      </c>
      <c r="E1967">
        <v>42.18</v>
      </c>
      <c r="F1967">
        <v>7.73</v>
      </c>
      <c r="G1967">
        <v>0.27</v>
      </c>
      <c r="H1967">
        <v>36.159999999999997</v>
      </c>
      <c r="I1967">
        <v>36.1</v>
      </c>
      <c r="J1967">
        <v>0.06</v>
      </c>
      <c r="K1967">
        <v>99.84</v>
      </c>
      <c r="L1967">
        <v>96.62</v>
      </c>
      <c r="M1967">
        <v>89.53</v>
      </c>
      <c r="N1967">
        <v>86.37</v>
      </c>
      <c r="O1967">
        <v>3.33</v>
      </c>
      <c r="P1967">
        <v>1477.12</v>
      </c>
      <c r="Q1967" s="42">
        <f>Table1[[#This Row],[Steam_Consumed_t]]/Table1[[#This Row],[Production_t]]</f>
        <v>9.2090707964601781E-2</v>
      </c>
      <c r="R1967" s="37">
        <f>Table1[[#This Row],[Power_Consumed_kWh]]/Table1[[#This Row],[Production_t]]</f>
        <v>40.849557522123895</v>
      </c>
      <c r="S1967" t="str">
        <f>IF(Table1[[#This Row],[Quality_pct]]&lt;96,"Below Spec","Ok")</f>
        <v>Ok</v>
      </c>
      <c r="T1967" t="str">
        <f>IF(Table1[Steam_Consumed_t]&gt;$O$4383,"ABNORMAL","NORMAL")</f>
        <v>NORMAL</v>
      </c>
      <c r="U1967" t="str">
        <f>IF(Table1[Power_Consumed_kWh]&gt;$P$4383,"ABNORMAL","NORMAL")</f>
        <v>NORMAL</v>
      </c>
      <c r="V1967">
        <f>(Table1[[#This Row],[Target_Production_t]]/8)*Table1[[#This Row],[Downtime_hr]]</f>
        <v>1.423575</v>
      </c>
    </row>
    <row r="1968" spans="1:22" x14ac:dyDescent="0.25">
      <c r="A1968" s="1">
        <v>45821</v>
      </c>
      <c r="B1968" s="1" t="str">
        <f>TEXT(Table1[[#This Row],[Date]],"mm")</f>
        <v>06</v>
      </c>
      <c r="C1968" t="s">
        <v>21</v>
      </c>
      <c r="D1968" t="s">
        <v>19</v>
      </c>
      <c r="E1968">
        <v>37.57</v>
      </c>
      <c r="F1968">
        <v>7.76</v>
      </c>
      <c r="G1968">
        <v>0.24</v>
      </c>
      <c r="H1968">
        <v>36.869999999999997</v>
      </c>
      <c r="I1968">
        <v>36.049999999999997</v>
      </c>
      <c r="J1968">
        <v>0.82</v>
      </c>
      <c r="K1968">
        <v>97.77</v>
      </c>
      <c r="L1968">
        <v>97</v>
      </c>
      <c r="M1968">
        <v>92.18</v>
      </c>
      <c r="N1968">
        <v>87.42</v>
      </c>
      <c r="O1968">
        <v>55.96</v>
      </c>
      <c r="P1968">
        <v>4283.4799999999996</v>
      </c>
      <c r="Q1968" s="42">
        <f>Table1[[#This Row],[Steam_Consumed_t]]/Table1[[#This Row],[Production_t]]</f>
        <v>1.5177651206943317</v>
      </c>
      <c r="R1968" s="37">
        <f>Table1[[#This Row],[Power_Consumed_kWh]]/Table1[[#This Row],[Production_t]]</f>
        <v>116.17792243016002</v>
      </c>
      <c r="S1968" t="str">
        <f>IF(Table1[[#This Row],[Quality_pct]]&lt;96,"Below Spec","Ok")</f>
        <v>Ok</v>
      </c>
      <c r="T1968" t="str">
        <f>IF(Table1[Steam_Consumed_t]&gt;$O$4383,"ABNORMAL","NORMAL")</f>
        <v>ABNORMAL</v>
      </c>
      <c r="U1968" t="str">
        <f>IF(Table1[Power_Consumed_kWh]&gt;$P$4383,"ABNORMAL","NORMAL")</f>
        <v>ABNORMAL</v>
      </c>
      <c r="V1968">
        <f>(Table1[[#This Row],[Target_Production_t]]/8)*Table1[[#This Row],[Downtime_hr]]</f>
        <v>1.1271</v>
      </c>
    </row>
    <row r="1969" spans="1:22" x14ac:dyDescent="0.25">
      <c r="A1969" s="1">
        <v>45821</v>
      </c>
      <c r="B1969" s="1" t="str">
        <f>TEXT(Table1[[#This Row],[Date]],"mm")</f>
        <v>06</v>
      </c>
      <c r="C1969" t="s">
        <v>22</v>
      </c>
      <c r="D1969" t="s">
        <v>18</v>
      </c>
      <c r="E1969">
        <v>36.130000000000003</v>
      </c>
      <c r="F1969">
        <v>7.77</v>
      </c>
      <c r="G1969">
        <v>0.23</v>
      </c>
      <c r="H1969">
        <v>31.89</v>
      </c>
      <c r="I1969">
        <v>30.99</v>
      </c>
      <c r="J1969">
        <v>0.9</v>
      </c>
      <c r="K1969">
        <v>97.18</v>
      </c>
      <c r="L1969">
        <v>97.12</v>
      </c>
      <c r="M1969">
        <v>100.16</v>
      </c>
      <c r="N1969">
        <v>94.54</v>
      </c>
      <c r="O1969">
        <v>35.479999999999997</v>
      </c>
      <c r="P1969">
        <v>3001.25</v>
      </c>
      <c r="Q1969" s="42">
        <f>Table1[[#This Row],[Steam_Consumed_t]]/Table1[[#This Row],[Production_t]]</f>
        <v>1.112574474756977</v>
      </c>
      <c r="R1969" s="37">
        <f>Table1[[#This Row],[Power_Consumed_kWh]]/Table1[[#This Row],[Production_t]]</f>
        <v>94.112574474756968</v>
      </c>
      <c r="S1969" t="str">
        <f>IF(Table1[[#This Row],[Quality_pct]]&lt;96,"Below Spec","Ok")</f>
        <v>Ok</v>
      </c>
      <c r="T1969" t="str">
        <f>IF(Table1[Steam_Consumed_t]&gt;$O$4383,"ABNORMAL","NORMAL")</f>
        <v>NORMAL</v>
      </c>
      <c r="U1969" t="str">
        <f>IF(Table1[Power_Consumed_kWh]&gt;$P$4383,"ABNORMAL","NORMAL")</f>
        <v>NORMAL</v>
      </c>
      <c r="V1969">
        <f>(Table1[[#This Row],[Target_Production_t]]/8)*Table1[[#This Row],[Downtime_hr]]</f>
        <v>1.0387375000000001</v>
      </c>
    </row>
    <row r="1970" spans="1:22" x14ac:dyDescent="0.25">
      <c r="A1970" s="1">
        <v>45822</v>
      </c>
      <c r="B1970" s="1" t="str">
        <f>TEXT(Table1[[#This Row],[Date]],"mm")</f>
        <v>06</v>
      </c>
      <c r="C1970" t="s">
        <v>21</v>
      </c>
      <c r="D1970" t="s">
        <v>18</v>
      </c>
      <c r="E1970">
        <v>40.31</v>
      </c>
      <c r="F1970">
        <v>6.13</v>
      </c>
      <c r="G1970">
        <v>1.87</v>
      </c>
      <c r="H1970">
        <v>32.21</v>
      </c>
      <c r="I1970">
        <v>31.96</v>
      </c>
      <c r="J1970">
        <v>0.25</v>
      </c>
      <c r="K1970">
        <v>99.22</v>
      </c>
      <c r="L1970">
        <v>76.62</v>
      </c>
      <c r="M1970">
        <v>100.12</v>
      </c>
      <c r="N1970">
        <v>76.12</v>
      </c>
      <c r="O1970">
        <v>46.63</v>
      </c>
      <c r="P1970">
        <v>3760.49</v>
      </c>
      <c r="Q1970" s="42">
        <f>Table1[[#This Row],[Steam_Consumed_t]]/Table1[[#This Row],[Production_t]]</f>
        <v>1.4476870537100279</v>
      </c>
      <c r="R1970" s="37">
        <f>Table1[[#This Row],[Power_Consumed_kWh]]/Table1[[#This Row],[Production_t]]</f>
        <v>116.74914622787954</v>
      </c>
      <c r="S1970" t="str">
        <f>IF(Table1[[#This Row],[Quality_pct]]&lt;96,"Below Spec","Ok")</f>
        <v>Ok</v>
      </c>
      <c r="T1970" t="str">
        <f>IF(Table1[Steam_Consumed_t]&gt;$O$4383,"ABNORMAL","NORMAL")</f>
        <v>NORMAL</v>
      </c>
      <c r="U1970" t="str">
        <f>IF(Table1[Power_Consumed_kWh]&gt;$P$4383,"ABNORMAL","NORMAL")</f>
        <v>NORMAL</v>
      </c>
      <c r="V1970">
        <f>(Table1[[#This Row],[Target_Production_t]]/8)*Table1[[#This Row],[Downtime_hr]]</f>
        <v>9.4224625000000017</v>
      </c>
    </row>
    <row r="1971" spans="1:22" x14ac:dyDescent="0.25">
      <c r="A1971" s="1">
        <v>45822</v>
      </c>
      <c r="B1971" s="1" t="str">
        <f>TEXT(Table1[[#This Row],[Date]],"mm")</f>
        <v>06</v>
      </c>
      <c r="C1971" t="s">
        <v>23</v>
      </c>
      <c r="D1971" t="s">
        <v>19</v>
      </c>
      <c r="E1971">
        <v>45.98</v>
      </c>
      <c r="F1971">
        <v>6.84</v>
      </c>
      <c r="G1971">
        <v>1.1599999999999999</v>
      </c>
      <c r="H1971">
        <v>39.880000000000003</v>
      </c>
      <c r="I1971">
        <v>39.880000000000003</v>
      </c>
      <c r="J1971">
        <v>0</v>
      </c>
      <c r="K1971">
        <v>100</v>
      </c>
      <c r="L1971">
        <v>85.5</v>
      </c>
      <c r="M1971">
        <v>94.8</v>
      </c>
      <c r="N1971">
        <v>81.05</v>
      </c>
      <c r="O1971">
        <v>6.61</v>
      </c>
      <c r="P1971">
        <v>1613.6</v>
      </c>
      <c r="Q1971" s="42">
        <f>Table1[[#This Row],[Steam_Consumed_t]]/Table1[[#This Row],[Production_t]]</f>
        <v>0.16574724172517552</v>
      </c>
      <c r="R1971" s="37">
        <f>Table1[[#This Row],[Power_Consumed_kWh]]/Table1[[#This Row],[Production_t]]</f>
        <v>40.46138415245737</v>
      </c>
      <c r="S1971" t="str">
        <f>IF(Table1[[#This Row],[Quality_pct]]&lt;96,"Below Spec","Ok")</f>
        <v>Ok</v>
      </c>
      <c r="T1971" t="str">
        <f>IF(Table1[Steam_Consumed_t]&gt;$O$4383,"ABNORMAL","NORMAL")</f>
        <v>NORMAL</v>
      </c>
      <c r="U1971" t="str">
        <f>IF(Table1[Power_Consumed_kWh]&gt;$P$4383,"ABNORMAL","NORMAL")</f>
        <v>NORMAL</v>
      </c>
      <c r="V1971">
        <f>(Table1[[#This Row],[Target_Production_t]]/8)*Table1[[#This Row],[Downtime_hr]]</f>
        <v>6.6670999999999987</v>
      </c>
    </row>
    <row r="1972" spans="1:22" x14ac:dyDescent="0.25">
      <c r="A1972" s="1">
        <v>45822</v>
      </c>
      <c r="B1972" s="1" t="str">
        <f>TEXT(Table1[[#This Row],[Date]],"mm")</f>
        <v>06</v>
      </c>
      <c r="C1972" t="s">
        <v>21</v>
      </c>
      <c r="D1972" t="s">
        <v>20</v>
      </c>
      <c r="E1972">
        <v>38.5</v>
      </c>
      <c r="F1972">
        <v>7</v>
      </c>
      <c r="G1972">
        <v>1</v>
      </c>
      <c r="H1972">
        <v>29.63</v>
      </c>
      <c r="I1972">
        <v>29.17</v>
      </c>
      <c r="J1972">
        <v>0.46</v>
      </c>
      <c r="K1972">
        <v>98.44</v>
      </c>
      <c r="L1972">
        <v>87.5</v>
      </c>
      <c r="M1972">
        <v>99.35</v>
      </c>
      <c r="N1972">
        <v>85.57</v>
      </c>
      <c r="O1972">
        <v>42.51</v>
      </c>
      <c r="P1972">
        <v>3394.98</v>
      </c>
      <c r="Q1972" s="42">
        <f>Table1[[#This Row],[Steam_Consumed_t]]/Table1[[#This Row],[Production_t]]</f>
        <v>1.4346945663179209</v>
      </c>
      <c r="R1972" s="37">
        <f>Table1[[#This Row],[Power_Consumed_kWh]]/Table1[[#This Row],[Production_t]]</f>
        <v>114.5791427607155</v>
      </c>
      <c r="S1972" t="str">
        <f>IF(Table1[[#This Row],[Quality_pct]]&lt;96,"Below Spec","Ok")</f>
        <v>Ok</v>
      </c>
      <c r="T1972" t="str">
        <f>IF(Table1[Steam_Consumed_t]&gt;$O$4383,"ABNORMAL","NORMAL")</f>
        <v>NORMAL</v>
      </c>
      <c r="U1972" t="str">
        <f>IF(Table1[Power_Consumed_kWh]&gt;$P$4383,"ABNORMAL","NORMAL")</f>
        <v>NORMAL</v>
      </c>
      <c r="V1972">
        <f>(Table1[[#This Row],[Target_Production_t]]/8)*Table1[[#This Row],[Downtime_hr]]</f>
        <v>4.8125</v>
      </c>
    </row>
    <row r="1973" spans="1:22" x14ac:dyDescent="0.25">
      <c r="A1973" s="1">
        <v>45822</v>
      </c>
      <c r="B1973" s="1" t="str">
        <f>TEXT(Table1[[#This Row],[Date]],"mm")</f>
        <v>06</v>
      </c>
      <c r="C1973" t="s">
        <v>17</v>
      </c>
      <c r="D1973" t="s">
        <v>18</v>
      </c>
      <c r="E1973">
        <v>44.56</v>
      </c>
      <c r="F1973">
        <v>7.22</v>
      </c>
      <c r="G1973">
        <v>0.78</v>
      </c>
      <c r="H1973">
        <v>38.33</v>
      </c>
      <c r="I1973">
        <v>37.700000000000003</v>
      </c>
      <c r="J1973">
        <v>0.63</v>
      </c>
      <c r="K1973">
        <v>98.35</v>
      </c>
      <c r="L1973">
        <v>90.25</v>
      </c>
      <c r="M1973">
        <v>101.72</v>
      </c>
      <c r="N1973">
        <v>90.29</v>
      </c>
      <c r="O1973">
        <v>33.270000000000003</v>
      </c>
      <c r="P1973">
        <v>3225.95</v>
      </c>
      <c r="Q1973" s="42">
        <f>Table1[[#This Row],[Steam_Consumed_t]]/Table1[[#This Row],[Production_t]]</f>
        <v>0.86798852074093413</v>
      </c>
      <c r="R1973" s="37">
        <f>Table1[[#This Row],[Power_Consumed_kWh]]/Table1[[#This Row],[Production_t]]</f>
        <v>84.162535872684586</v>
      </c>
      <c r="S1973" t="str">
        <f>IF(Table1[[#This Row],[Quality_pct]]&lt;96,"Below Spec","Ok")</f>
        <v>Ok</v>
      </c>
      <c r="T1973" t="str">
        <f>IF(Table1[Steam_Consumed_t]&gt;$O$4383,"ABNORMAL","NORMAL")</f>
        <v>NORMAL</v>
      </c>
      <c r="U1973" t="str">
        <f>IF(Table1[Power_Consumed_kWh]&gt;$P$4383,"ABNORMAL","NORMAL")</f>
        <v>NORMAL</v>
      </c>
      <c r="V1973">
        <f>(Table1[[#This Row],[Target_Production_t]]/8)*Table1[[#This Row],[Downtime_hr]]</f>
        <v>4.3446000000000007</v>
      </c>
    </row>
    <row r="1974" spans="1:22" x14ac:dyDescent="0.25">
      <c r="A1974" s="1">
        <v>45822</v>
      </c>
      <c r="B1974" s="1" t="str">
        <f>TEXT(Table1[[#This Row],[Date]],"mm")</f>
        <v>06</v>
      </c>
      <c r="C1974" t="s">
        <v>23</v>
      </c>
      <c r="D1974" t="s">
        <v>20</v>
      </c>
      <c r="E1974">
        <v>44.58</v>
      </c>
      <c r="F1974">
        <v>7.26</v>
      </c>
      <c r="G1974">
        <v>0.74</v>
      </c>
      <c r="H1974">
        <v>41.76</v>
      </c>
      <c r="I1974">
        <v>41.28</v>
      </c>
      <c r="J1974">
        <v>0.48</v>
      </c>
      <c r="K1974">
        <v>98.85</v>
      </c>
      <c r="L1974">
        <v>90.75</v>
      </c>
      <c r="M1974">
        <v>94.64</v>
      </c>
      <c r="N1974">
        <v>84.9</v>
      </c>
      <c r="O1974">
        <v>6.16</v>
      </c>
      <c r="P1974">
        <v>1659.64</v>
      </c>
      <c r="Q1974" s="42">
        <f>Table1[[#This Row],[Steam_Consumed_t]]/Table1[[#This Row],[Production_t]]</f>
        <v>0.14750957854406133</v>
      </c>
      <c r="R1974" s="37">
        <f>Table1[[#This Row],[Power_Consumed_kWh]]/Table1[[#This Row],[Production_t]]</f>
        <v>39.742337164750964</v>
      </c>
      <c r="S1974" t="str">
        <f>IF(Table1[[#This Row],[Quality_pct]]&lt;96,"Below Spec","Ok")</f>
        <v>Ok</v>
      </c>
      <c r="T1974" t="str">
        <f>IF(Table1[Steam_Consumed_t]&gt;$O$4383,"ABNORMAL","NORMAL")</f>
        <v>NORMAL</v>
      </c>
      <c r="U1974" t="str">
        <f>IF(Table1[Power_Consumed_kWh]&gt;$P$4383,"ABNORMAL","NORMAL")</f>
        <v>NORMAL</v>
      </c>
      <c r="V1974">
        <f>(Table1[[#This Row],[Target_Production_t]]/8)*Table1[[#This Row],[Downtime_hr]]</f>
        <v>4.1236499999999996</v>
      </c>
    </row>
    <row r="1975" spans="1:22" x14ac:dyDescent="0.25">
      <c r="A1975" s="1">
        <v>45822</v>
      </c>
      <c r="B1975" s="1" t="str">
        <f>TEXT(Table1[[#This Row],[Date]],"mm")</f>
        <v>06</v>
      </c>
      <c r="C1975" t="s">
        <v>22</v>
      </c>
      <c r="D1975" t="s">
        <v>18</v>
      </c>
      <c r="E1975">
        <v>38.19</v>
      </c>
      <c r="F1975">
        <v>7.32</v>
      </c>
      <c r="G1975">
        <v>0.68</v>
      </c>
      <c r="H1975">
        <v>29.44</v>
      </c>
      <c r="I1975">
        <v>28.45</v>
      </c>
      <c r="J1975">
        <v>0.99</v>
      </c>
      <c r="K1975">
        <v>96.64</v>
      </c>
      <c r="L1975">
        <v>91.5</v>
      </c>
      <c r="M1975">
        <v>89.6</v>
      </c>
      <c r="N1975">
        <v>79.23</v>
      </c>
      <c r="O1975">
        <v>33.74</v>
      </c>
      <c r="P1975">
        <v>2800.67</v>
      </c>
      <c r="Q1975" s="42">
        <f>Table1[[#This Row],[Steam_Consumed_t]]/Table1[[#This Row],[Production_t]]</f>
        <v>1.1460597826086956</v>
      </c>
      <c r="R1975" s="37">
        <f>Table1[[#This Row],[Power_Consumed_kWh]]/Table1[[#This Row],[Production_t]]</f>
        <v>95.131453804347828</v>
      </c>
      <c r="S1975" t="str">
        <f>IF(Table1[[#This Row],[Quality_pct]]&lt;96,"Below Spec","Ok")</f>
        <v>Ok</v>
      </c>
      <c r="T1975" t="str">
        <f>IF(Table1[Steam_Consumed_t]&gt;$O$4383,"ABNORMAL","NORMAL")</f>
        <v>NORMAL</v>
      </c>
      <c r="U1975" t="str">
        <f>IF(Table1[Power_Consumed_kWh]&gt;$P$4383,"ABNORMAL","NORMAL")</f>
        <v>NORMAL</v>
      </c>
      <c r="V1975">
        <f>(Table1[[#This Row],[Target_Production_t]]/8)*Table1[[#This Row],[Downtime_hr]]</f>
        <v>3.2461500000000001</v>
      </c>
    </row>
    <row r="1976" spans="1:22" x14ac:dyDescent="0.25">
      <c r="A1976" s="1">
        <v>45822</v>
      </c>
      <c r="B1976" s="1" t="str">
        <f>TEXT(Table1[[#This Row],[Date]],"mm")</f>
        <v>06</v>
      </c>
      <c r="C1976" t="s">
        <v>23</v>
      </c>
      <c r="D1976" t="s">
        <v>18</v>
      </c>
      <c r="E1976">
        <v>46.68</v>
      </c>
      <c r="F1976">
        <v>7.49</v>
      </c>
      <c r="G1976">
        <v>0.51</v>
      </c>
      <c r="H1976">
        <v>43.49</v>
      </c>
      <c r="I1976">
        <v>42.69</v>
      </c>
      <c r="J1976">
        <v>0.8</v>
      </c>
      <c r="K1976">
        <v>98.17</v>
      </c>
      <c r="L1976">
        <v>93.62</v>
      </c>
      <c r="M1976">
        <v>99.13</v>
      </c>
      <c r="N1976">
        <v>91.11</v>
      </c>
      <c r="O1976">
        <v>5.78</v>
      </c>
      <c r="P1976">
        <v>1899.3</v>
      </c>
      <c r="Q1976" s="42">
        <f>Table1[[#This Row],[Steam_Consumed_t]]/Table1[[#This Row],[Production_t]]</f>
        <v>0.13290411588871004</v>
      </c>
      <c r="R1976" s="37">
        <f>Table1[[#This Row],[Power_Consumed_kWh]]/Table1[[#This Row],[Production_t]]</f>
        <v>43.672108530696711</v>
      </c>
      <c r="S1976" t="str">
        <f>IF(Table1[[#This Row],[Quality_pct]]&lt;96,"Below Spec","Ok")</f>
        <v>Ok</v>
      </c>
      <c r="T1976" t="str">
        <f>IF(Table1[Steam_Consumed_t]&gt;$O$4383,"ABNORMAL","NORMAL")</f>
        <v>NORMAL</v>
      </c>
      <c r="U1976" t="str">
        <f>IF(Table1[Power_Consumed_kWh]&gt;$P$4383,"ABNORMAL","NORMAL")</f>
        <v>NORMAL</v>
      </c>
      <c r="V1976">
        <f>(Table1[[#This Row],[Target_Production_t]]/8)*Table1[[#This Row],[Downtime_hr]]</f>
        <v>2.9758499999999999</v>
      </c>
    </row>
    <row r="1977" spans="1:22" x14ac:dyDescent="0.25">
      <c r="A1977" s="1">
        <v>45822</v>
      </c>
      <c r="B1977" s="1" t="str">
        <f>TEXT(Table1[[#This Row],[Date]],"mm")</f>
        <v>06</v>
      </c>
      <c r="C1977" t="s">
        <v>21</v>
      </c>
      <c r="D1977" t="s">
        <v>19</v>
      </c>
      <c r="E1977">
        <v>39.71</v>
      </c>
      <c r="F1977">
        <v>7.67</v>
      </c>
      <c r="G1977">
        <v>0.33</v>
      </c>
      <c r="H1977">
        <v>36.24</v>
      </c>
      <c r="I1977">
        <v>36.07</v>
      </c>
      <c r="J1977">
        <v>0.17</v>
      </c>
      <c r="K1977">
        <v>99.52</v>
      </c>
      <c r="L1977">
        <v>95.88</v>
      </c>
      <c r="M1977">
        <v>95.05</v>
      </c>
      <c r="N1977">
        <v>90.69</v>
      </c>
      <c r="O1977">
        <v>52</v>
      </c>
      <c r="P1977">
        <v>4238.51</v>
      </c>
      <c r="Q1977" s="42">
        <f>Table1[[#This Row],[Steam_Consumed_t]]/Table1[[#This Row],[Production_t]]</f>
        <v>1.434878587196468</v>
      </c>
      <c r="R1977" s="37">
        <f>Table1[[#This Row],[Power_Consumed_kWh]]/Table1[[#This Row],[Production_t]]</f>
        <v>116.95667770419426</v>
      </c>
      <c r="S1977" t="str">
        <f>IF(Table1[[#This Row],[Quality_pct]]&lt;96,"Below Spec","Ok")</f>
        <v>Ok</v>
      </c>
      <c r="T1977" t="str">
        <f>IF(Table1[Steam_Consumed_t]&gt;$O$4383,"ABNORMAL","NORMAL")</f>
        <v>ABNORMAL</v>
      </c>
      <c r="U1977" t="str">
        <f>IF(Table1[Power_Consumed_kWh]&gt;$P$4383,"ABNORMAL","NORMAL")</f>
        <v>ABNORMAL</v>
      </c>
      <c r="V1977">
        <f>(Table1[[#This Row],[Target_Production_t]]/8)*Table1[[#This Row],[Downtime_hr]]</f>
        <v>1.6380375</v>
      </c>
    </row>
    <row r="1978" spans="1:22" x14ac:dyDescent="0.25">
      <c r="A1978" s="1">
        <v>45822</v>
      </c>
      <c r="B1978" s="1" t="str">
        <f>TEXT(Table1[[#This Row],[Date]],"mm")</f>
        <v>06</v>
      </c>
      <c r="C1978" t="s">
        <v>22</v>
      </c>
      <c r="D1978" t="s">
        <v>20</v>
      </c>
      <c r="E1978">
        <v>36.47</v>
      </c>
      <c r="F1978">
        <v>7.74</v>
      </c>
      <c r="G1978">
        <v>0.26</v>
      </c>
      <c r="H1978">
        <v>34.909999999999997</v>
      </c>
      <c r="I1978">
        <v>34.479999999999997</v>
      </c>
      <c r="J1978">
        <v>0.44</v>
      </c>
      <c r="K1978">
        <v>98.75</v>
      </c>
      <c r="L1978">
        <v>96.75</v>
      </c>
      <c r="M1978">
        <v>96.52</v>
      </c>
      <c r="N1978">
        <v>92.21</v>
      </c>
      <c r="O1978">
        <v>39.22</v>
      </c>
      <c r="P1978">
        <v>3335.52</v>
      </c>
      <c r="Q1978" s="42">
        <f>Table1[[#This Row],[Steam_Consumed_t]]/Table1[[#This Row],[Production_t]]</f>
        <v>1.123460326553996</v>
      </c>
      <c r="R1978" s="37">
        <f>Table1[[#This Row],[Power_Consumed_kWh]]/Table1[[#This Row],[Production_t]]</f>
        <v>95.54626181609855</v>
      </c>
      <c r="S1978" t="str">
        <f>IF(Table1[[#This Row],[Quality_pct]]&lt;96,"Below Spec","Ok")</f>
        <v>Ok</v>
      </c>
      <c r="T1978" t="str">
        <f>IF(Table1[Steam_Consumed_t]&gt;$O$4383,"ABNORMAL","NORMAL")</f>
        <v>NORMAL</v>
      </c>
      <c r="U1978" t="str">
        <f>IF(Table1[Power_Consumed_kWh]&gt;$P$4383,"ABNORMAL","NORMAL")</f>
        <v>NORMAL</v>
      </c>
      <c r="V1978">
        <f>(Table1[[#This Row],[Target_Production_t]]/8)*Table1[[#This Row],[Downtime_hr]]</f>
        <v>1.1852750000000001</v>
      </c>
    </row>
    <row r="1979" spans="1:22" x14ac:dyDescent="0.25">
      <c r="A1979" s="1">
        <v>45822</v>
      </c>
      <c r="B1979" s="1" t="str">
        <f>TEXT(Table1[[#This Row],[Date]],"mm")</f>
        <v>06</v>
      </c>
      <c r="C1979" t="s">
        <v>17</v>
      </c>
      <c r="D1979" t="s">
        <v>20</v>
      </c>
      <c r="E1979">
        <v>42.55</v>
      </c>
      <c r="F1979">
        <v>7.75</v>
      </c>
      <c r="G1979">
        <v>0.25</v>
      </c>
      <c r="H1979">
        <v>40.65</v>
      </c>
      <c r="I1979">
        <v>39.79</v>
      </c>
      <c r="J1979">
        <v>0.86</v>
      </c>
      <c r="K1979">
        <v>97.89</v>
      </c>
      <c r="L1979">
        <v>96.88</v>
      </c>
      <c r="M1979">
        <v>95.37</v>
      </c>
      <c r="N1979">
        <v>90.44</v>
      </c>
      <c r="O1979">
        <v>36.5</v>
      </c>
      <c r="P1979">
        <v>3418.99</v>
      </c>
      <c r="Q1979" s="42">
        <f>Table1[[#This Row],[Steam_Consumed_t]]/Table1[[#This Row],[Production_t]]</f>
        <v>0.89790897908979095</v>
      </c>
      <c r="R1979" s="37">
        <f>Table1[[#This Row],[Power_Consumed_kWh]]/Table1[[#This Row],[Production_t]]</f>
        <v>84.107995079950797</v>
      </c>
      <c r="S1979" t="str">
        <f>IF(Table1[[#This Row],[Quality_pct]]&lt;96,"Below Spec","Ok")</f>
        <v>Ok</v>
      </c>
      <c r="T1979" t="str">
        <f>IF(Table1[Steam_Consumed_t]&gt;$O$4383,"ABNORMAL","NORMAL")</f>
        <v>NORMAL</v>
      </c>
      <c r="U1979" t="str">
        <f>IF(Table1[Power_Consumed_kWh]&gt;$P$4383,"ABNORMAL","NORMAL")</f>
        <v>NORMAL</v>
      </c>
      <c r="V1979">
        <f>(Table1[[#This Row],[Target_Production_t]]/8)*Table1[[#This Row],[Downtime_hr]]</f>
        <v>1.3296874999999999</v>
      </c>
    </row>
    <row r="1980" spans="1:22" x14ac:dyDescent="0.25">
      <c r="A1980" s="1">
        <v>45822</v>
      </c>
      <c r="B1980" s="1" t="str">
        <f>TEXT(Table1[[#This Row],[Date]],"mm")</f>
        <v>06</v>
      </c>
      <c r="C1980" t="s">
        <v>17</v>
      </c>
      <c r="D1980" t="s">
        <v>19</v>
      </c>
      <c r="E1980">
        <v>43.89</v>
      </c>
      <c r="F1980">
        <v>7.77</v>
      </c>
      <c r="G1980">
        <v>0.23</v>
      </c>
      <c r="H1980">
        <v>42.63</v>
      </c>
      <c r="I1980">
        <v>41.94</v>
      </c>
      <c r="J1980">
        <v>0.69</v>
      </c>
      <c r="K1980">
        <v>98.39</v>
      </c>
      <c r="L1980">
        <v>97.12</v>
      </c>
      <c r="M1980">
        <v>96.02</v>
      </c>
      <c r="N1980">
        <v>91.76</v>
      </c>
      <c r="O1980">
        <v>36.799999999999997</v>
      </c>
      <c r="P1980">
        <v>3594.45</v>
      </c>
      <c r="Q1980" s="42">
        <f>Table1[[#This Row],[Steam_Consumed_t]]/Table1[[#This Row],[Production_t]]</f>
        <v>0.86324184846352325</v>
      </c>
      <c r="R1980" s="37">
        <f>Table1[[#This Row],[Power_Consumed_kWh]]/Table1[[#This Row],[Production_t]]</f>
        <v>84.31738212526389</v>
      </c>
      <c r="S1980" t="str">
        <f>IF(Table1[[#This Row],[Quality_pct]]&lt;96,"Below Spec","Ok")</f>
        <v>Ok</v>
      </c>
      <c r="T1980" t="str">
        <f>IF(Table1[Steam_Consumed_t]&gt;$O$4383,"ABNORMAL","NORMAL")</f>
        <v>NORMAL</v>
      </c>
      <c r="U1980" t="str">
        <f>IF(Table1[Power_Consumed_kWh]&gt;$P$4383,"ABNORMAL","NORMAL")</f>
        <v>NORMAL</v>
      </c>
      <c r="V1980">
        <f>(Table1[[#This Row],[Target_Production_t]]/8)*Table1[[#This Row],[Downtime_hr]]</f>
        <v>1.2618375000000002</v>
      </c>
    </row>
    <row r="1981" spans="1:22" x14ac:dyDescent="0.25">
      <c r="A1981" s="1">
        <v>45822</v>
      </c>
      <c r="B1981" s="1" t="str">
        <f>TEXT(Table1[[#This Row],[Date]],"mm")</f>
        <v>06</v>
      </c>
      <c r="C1981" t="s">
        <v>22</v>
      </c>
      <c r="D1981" t="s">
        <v>19</v>
      </c>
      <c r="E1981">
        <v>37.619999999999997</v>
      </c>
      <c r="F1981">
        <v>7.84</v>
      </c>
      <c r="G1981">
        <v>0.16</v>
      </c>
      <c r="H1981">
        <v>38.35</v>
      </c>
      <c r="I1981">
        <v>36.96</v>
      </c>
      <c r="J1981">
        <v>1.39</v>
      </c>
      <c r="K1981">
        <v>96.37</v>
      </c>
      <c r="L1981">
        <v>98</v>
      </c>
      <c r="M1981">
        <v>97.09</v>
      </c>
      <c r="N1981">
        <v>91.7</v>
      </c>
      <c r="O1981">
        <v>42.83</v>
      </c>
      <c r="P1981">
        <v>3713.25</v>
      </c>
      <c r="Q1981" s="42">
        <f>Table1[[#This Row],[Steam_Consumed_t]]/Table1[[#This Row],[Production_t]]</f>
        <v>1.1168187744458931</v>
      </c>
      <c r="R1981" s="37">
        <f>Table1[[#This Row],[Power_Consumed_kWh]]/Table1[[#This Row],[Production_t]]</f>
        <v>96.825293350717075</v>
      </c>
      <c r="S1981" t="str">
        <f>IF(Table1[[#This Row],[Quality_pct]]&lt;96,"Below Spec","Ok")</f>
        <v>Ok</v>
      </c>
      <c r="T1981" t="str">
        <f>IF(Table1[Steam_Consumed_t]&gt;$O$4383,"ABNORMAL","NORMAL")</f>
        <v>NORMAL</v>
      </c>
      <c r="U1981" t="str">
        <f>IF(Table1[Power_Consumed_kWh]&gt;$P$4383,"ABNORMAL","NORMAL")</f>
        <v>NORMAL</v>
      </c>
      <c r="V1981">
        <f>(Table1[[#This Row],[Target_Production_t]]/8)*Table1[[#This Row],[Downtime_hr]]</f>
        <v>0.75239999999999996</v>
      </c>
    </row>
    <row r="1982" spans="1:22" x14ac:dyDescent="0.25">
      <c r="A1982" s="1">
        <v>45823</v>
      </c>
      <c r="B1982" s="1" t="str">
        <f>TEXT(Table1[[#This Row],[Date]],"mm")</f>
        <v>06</v>
      </c>
      <c r="C1982" t="s">
        <v>17</v>
      </c>
      <c r="D1982" t="s">
        <v>19</v>
      </c>
      <c r="E1982">
        <v>40.04</v>
      </c>
      <c r="F1982">
        <v>4.8499999999999996</v>
      </c>
      <c r="G1982">
        <v>3.15</v>
      </c>
      <c r="H1982">
        <v>24.5</v>
      </c>
      <c r="I1982">
        <v>23.56</v>
      </c>
      <c r="J1982">
        <v>0.94</v>
      </c>
      <c r="K1982">
        <v>96.15</v>
      </c>
      <c r="L1982">
        <v>60.62</v>
      </c>
      <c r="M1982">
        <v>93.02</v>
      </c>
      <c r="N1982">
        <v>54.22</v>
      </c>
      <c r="O1982">
        <v>20.77</v>
      </c>
      <c r="P1982">
        <v>2057.17</v>
      </c>
      <c r="Q1982" s="42">
        <f>Table1[[#This Row],[Steam_Consumed_t]]/Table1[[#This Row],[Production_t]]</f>
        <v>0.84775510204081628</v>
      </c>
      <c r="R1982" s="37">
        <f>Table1[[#This Row],[Power_Consumed_kWh]]/Table1[[#This Row],[Production_t]]</f>
        <v>83.96612244897959</v>
      </c>
      <c r="S1982" t="str">
        <f>IF(Table1[[#This Row],[Quality_pct]]&lt;96,"Below Spec","Ok")</f>
        <v>Ok</v>
      </c>
      <c r="T1982" t="str">
        <f>IF(Table1[Steam_Consumed_t]&gt;$O$4383,"ABNORMAL","NORMAL")</f>
        <v>NORMAL</v>
      </c>
      <c r="U1982" t="str">
        <f>IF(Table1[Power_Consumed_kWh]&gt;$P$4383,"ABNORMAL","NORMAL")</f>
        <v>NORMAL</v>
      </c>
      <c r="V1982">
        <f>(Table1[[#This Row],[Target_Production_t]]/8)*Table1[[#This Row],[Downtime_hr]]</f>
        <v>15.765749999999999</v>
      </c>
    </row>
    <row r="1983" spans="1:22" x14ac:dyDescent="0.25">
      <c r="A1983" s="1">
        <v>45823</v>
      </c>
      <c r="B1983" s="1" t="str">
        <f>TEXT(Table1[[#This Row],[Date]],"mm")</f>
        <v>06</v>
      </c>
      <c r="C1983" t="s">
        <v>23</v>
      </c>
      <c r="D1983" t="s">
        <v>20</v>
      </c>
      <c r="E1983">
        <v>40.67</v>
      </c>
      <c r="F1983">
        <v>7.2</v>
      </c>
      <c r="G1983">
        <v>0.8</v>
      </c>
      <c r="H1983">
        <v>36.92</v>
      </c>
      <c r="I1983">
        <v>36.770000000000003</v>
      </c>
      <c r="J1983">
        <v>0.15</v>
      </c>
      <c r="K1983">
        <v>99.59</v>
      </c>
      <c r="L1983">
        <v>90</v>
      </c>
      <c r="M1983">
        <v>93.68</v>
      </c>
      <c r="N1983">
        <v>83.96</v>
      </c>
      <c r="O1983">
        <v>5.25</v>
      </c>
      <c r="P1983">
        <v>1373</v>
      </c>
      <c r="Q1983" s="42">
        <f>Table1[[#This Row],[Steam_Consumed_t]]/Table1[[#This Row],[Production_t]]</f>
        <v>0.14219934994582881</v>
      </c>
      <c r="R1983" s="37">
        <f>Table1[[#This Row],[Power_Consumed_kWh]]/Table1[[#This Row],[Production_t]]</f>
        <v>37.188515709642466</v>
      </c>
      <c r="S1983" t="str">
        <f>IF(Table1[[#This Row],[Quality_pct]]&lt;96,"Below Spec","Ok")</f>
        <v>Ok</v>
      </c>
      <c r="T1983" t="str">
        <f>IF(Table1[Steam_Consumed_t]&gt;$O$4383,"ABNORMAL","NORMAL")</f>
        <v>NORMAL</v>
      </c>
      <c r="U1983" t="str">
        <f>IF(Table1[Power_Consumed_kWh]&gt;$P$4383,"ABNORMAL","NORMAL")</f>
        <v>NORMAL</v>
      </c>
      <c r="V1983">
        <f>(Table1[[#This Row],[Target_Production_t]]/8)*Table1[[#This Row],[Downtime_hr]]</f>
        <v>4.0670000000000002</v>
      </c>
    </row>
    <row r="1984" spans="1:22" x14ac:dyDescent="0.25">
      <c r="A1984" s="1">
        <v>45823</v>
      </c>
      <c r="B1984" s="1" t="str">
        <f>TEXT(Table1[[#This Row],[Date]],"mm")</f>
        <v>06</v>
      </c>
      <c r="C1984" t="s">
        <v>22</v>
      </c>
      <c r="D1984" t="s">
        <v>19</v>
      </c>
      <c r="E1984">
        <v>34.32</v>
      </c>
      <c r="F1984">
        <v>7.25</v>
      </c>
      <c r="G1984">
        <v>0.75</v>
      </c>
      <c r="H1984">
        <v>30.21</v>
      </c>
      <c r="I1984">
        <v>28.36</v>
      </c>
      <c r="J1984">
        <v>1.84</v>
      </c>
      <c r="K1984">
        <v>93.9</v>
      </c>
      <c r="L1984">
        <v>90.62</v>
      </c>
      <c r="M1984">
        <v>103</v>
      </c>
      <c r="N1984">
        <v>87.65</v>
      </c>
      <c r="O1984">
        <v>32.4</v>
      </c>
      <c r="P1984">
        <v>2852.76</v>
      </c>
      <c r="Q1984" s="42">
        <f>Table1[[#This Row],[Steam_Consumed_t]]/Table1[[#This Row],[Production_t]]</f>
        <v>1.0724925521350546</v>
      </c>
      <c r="R1984" s="37">
        <f>Table1[[#This Row],[Power_Consumed_kWh]]/Table1[[#This Row],[Production_t]]</f>
        <v>94.43098311817279</v>
      </c>
      <c r="S1984" t="str">
        <f>IF(Table1[[#This Row],[Quality_pct]]&lt;96,"Below Spec","Ok")</f>
        <v>Below Spec</v>
      </c>
      <c r="T1984" t="str">
        <f>IF(Table1[Steam_Consumed_t]&gt;$O$4383,"ABNORMAL","NORMAL")</f>
        <v>NORMAL</v>
      </c>
      <c r="U1984" t="str">
        <f>IF(Table1[Power_Consumed_kWh]&gt;$P$4383,"ABNORMAL","NORMAL")</f>
        <v>NORMAL</v>
      </c>
      <c r="V1984">
        <f>(Table1[[#This Row],[Target_Production_t]]/8)*Table1[[#This Row],[Downtime_hr]]</f>
        <v>3.2175000000000002</v>
      </c>
    </row>
    <row r="1985" spans="1:22" x14ac:dyDescent="0.25">
      <c r="A1985" s="1">
        <v>45823</v>
      </c>
      <c r="B1985" s="1" t="str">
        <f>TEXT(Table1[[#This Row],[Date]],"mm")</f>
        <v>06</v>
      </c>
      <c r="C1985" t="s">
        <v>17</v>
      </c>
      <c r="D1985" t="s">
        <v>20</v>
      </c>
      <c r="E1985">
        <v>38.82</v>
      </c>
      <c r="F1985">
        <v>7.28</v>
      </c>
      <c r="G1985">
        <v>0.72</v>
      </c>
      <c r="H1985">
        <v>31.21</v>
      </c>
      <c r="I1985">
        <v>30.57</v>
      </c>
      <c r="J1985">
        <v>0.63</v>
      </c>
      <c r="K1985">
        <v>97.97</v>
      </c>
      <c r="L1985">
        <v>91</v>
      </c>
      <c r="M1985">
        <v>92.53</v>
      </c>
      <c r="N1985">
        <v>82.49</v>
      </c>
      <c r="O1985">
        <v>27.72</v>
      </c>
      <c r="P1985">
        <v>2603.15</v>
      </c>
      <c r="Q1985" s="42">
        <f>Table1[[#This Row],[Steam_Consumed_t]]/Table1[[#This Row],[Production_t]]</f>
        <v>0.88817686638897786</v>
      </c>
      <c r="R1985" s="37">
        <f>Table1[[#This Row],[Power_Consumed_kWh]]/Table1[[#This Row],[Production_t]]</f>
        <v>83.407561678949051</v>
      </c>
      <c r="S1985" t="str">
        <f>IF(Table1[[#This Row],[Quality_pct]]&lt;96,"Below Spec","Ok")</f>
        <v>Ok</v>
      </c>
      <c r="T1985" t="str">
        <f>IF(Table1[Steam_Consumed_t]&gt;$O$4383,"ABNORMAL","NORMAL")</f>
        <v>NORMAL</v>
      </c>
      <c r="U1985" t="str">
        <f>IF(Table1[Power_Consumed_kWh]&gt;$P$4383,"ABNORMAL","NORMAL")</f>
        <v>NORMAL</v>
      </c>
      <c r="V1985">
        <f>(Table1[[#This Row],[Target_Production_t]]/8)*Table1[[#This Row],[Downtime_hr]]</f>
        <v>3.4937999999999998</v>
      </c>
    </row>
    <row r="1986" spans="1:22" x14ac:dyDescent="0.25">
      <c r="A1986" s="1">
        <v>45823</v>
      </c>
      <c r="B1986" s="1" t="str">
        <f>TEXT(Table1[[#This Row],[Date]],"mm")</f>
        <v>06</v>
      </c>
      <c r="C1986" t="s">
        <v>23</v>
      </c>
      <c r="D1986" t="s">
        <v>18</v>
      </c>
      <c r="E1986">
        <v>42.58</v>
      </c>
      <c r="F1986">
        <v>7.33</v>
      </c>
      <c r="G1986">
        <v>0.67</v>
      </c>
      <c r="H1986">
        <v>36.119999999999997</v>
      </c>
      <c r="I1986">
        <v>34.44</v>
      </c>
      <c r="J1986">
        <v>1.68</v>
      </c>
      <c r="K1986">
        <v>95.34</v>
      </c>
      <c r="L1986">
        <v>91.62</v>
      </c>
      <c r="M1986">
        <v>94.91</v>
      </c>
      <c r="N1986">
        <v>82.91</v>
      </c>
      <c r="O1986">
        <v>3.95</v>
      </c>
      <c r="P1986">
        <v>1404.28</v>
      </c>
      <c r="Q1986" s="42">
        <f>Table1[[#This Row],[Steam_Consumed_t]]/Table1[[#This Row],[Production_t]]</f>
        <v>0.10935769656699891</v>
      </c>
      <c r="R1986" s="37">
        <f>Table1[[#This Row],[Power_Consumed_kWh]]/Table1[[#This Row],[Production_t]]</f>
        <v>38.878183831672203</v>
      </c>
      <c r="S1986" t="str">
        <f>IF(Table1[[#This Row],[Quality_pct]]&lt;96,"Below Spec","Ok")</f>
        <v>Below Spec</v>
      </c>
      <c r="T1986" t="str">
        <f>IF(Table1[Steam_Consumed_t]&gt;$O$4383,"ABNORMAL","NORMAL")</f>
        <v>NORMAL</v>
      </c>
      <c r="U1986" t="str">
        <f>IF(Table1[Power_Consumed_kWh]&gt;$P$4383,"ABNORMAL","NORMAL")</f>
        <v>NORMAL</v>
      </c>
      <c r="V1986">
        <f>(Table1[[#This Row],[Target_Production_t]]/8)*Table1[[#This Row],[Downtime_hr]]</f>
        <v>3.5660750000000001</v>
      </c>
    </row>
    <row r="1987" spans="1:22" x14ac:dyDescent="0.25">
      <c r="A1987" s="1">
        <v>45823</v>
      </c>
      <c r="B1987" s="1" t="str">
        <f>TEXT(Table1[[#This Row],[Date]],"mm")</f>
        <v>06</v>
      </c>
      <c r="C1987" t="s">
        <v>21</v>
      </c>
      <c r="D1987" t="s">
        <v>18</v>
      </c>
      <c r="E1987">
        <v>36.78</v>
      </c>
      <c r="F1987">
        <v>7.37</v>
      </c>
      <c r="G1987">
        <v>0.63</v>
      </c>
      <c r="H1987">
        <v>30.74</v>
      </c>
      <c r="I1987">
        <v>30.38</v>
      </c>
      <c r="J1987">
        <v>0.37</v>
      </c>
      <c r="K1987">
        <v>98.81</v>
      </c>
      <c r="L1987">
        <v>92.12</v>
      </c>
      <c r="M1987">
        <v>93.38</v>
      </c>
      <c r="N1987">
        <v>85</v>
      </c>
      <c r="O1987">
        <v>45.73</v>
      </c>
      <c r="P1987">
        <v>3664.13</v>
      </c>
      <c r="Q1987" s="42">
        <f>Table1[[#This Row],[Steam_Consumed_t]]/Table1[[#This Row],[Production_t]]</f>
        <v>1.4876382563435264</v>
      </c>
      <c r="R1987" s="37">
        <f>Table1[[#This Row],[Power_Consumed_kWh]]/Table1[[#This Row],[Production_t]]</f>
        <v>119.19746258946</v>
      </c>
      <c r="S1987" t="str">
        <f>IF(Table1[[#This Row],[Quality_pct]]&lt;96,"Below Spec","Ok")</f>
        <v>Ok</v>
      </c>
      <c r="T1987" t="str">
        <f>IF(Table1[Steam_Consumed_t]&gt;$O$4383,"ABNORMAL","NORMAL")</f>
        <v>NORMAL</v>
      </c>
      <c r="U1987" t="str">
        <f>IF(Table1[Power_Consumed_kWh]&gt;$P$4383,"ABNORMAL","NORMAL")</f>
        <v>NORMAL</v>
      </c>
      <c r="V1987">
        <f>(Table1[[#This Row],[Target_Production_t]]/8)*Table1[[#This Row],[Downtime_hr]]</f>
        <v>2.8964250000000002</v>
      </c>
    </row>
    <row r="1988" spans="1:22" x14ac:dyDescent="0.25">
      <c r="A1988" s="1">
        <v>45823</v>
      </c>
      <c r="B1988" s="1" t="str">
        <f>TEXT(Table1[[#This Row],[Date]],"mm")</f>
        <v>06</v>
      </c>
      <c r="C1988" t="s">
        <v>17</v>
      </c>
      <c r="D1988" t="s">
        <v>18</v>
      </c>
      <c r="E1988">
        <v>40.65</v>
      </c>
      <c r="F1988">
        <v>7.4</v>
      </c>
      <c r="G1988">
        <v>0.6</v>
      </c>
      <c r="H1988">
        <v>35.83</v>
      </c>
      <c r="I1988">
        <v>34.92</v>
      </c>
      <c r="J1988">
        <v>0.91</v>
      </c>
      <c r="K1988">
        <v>97.46</v>
      </c>
      <c r="L1988">
        <v>92.5</v>
      </c>
      <c r="M1988">
        <v>96.71</v>
      </c>
      <c r="N1988">
        <v>87.18</v>
      </c>
      <c r="O1988">
        <v>32.14</v>
      </c>
      <c r="P1988">
        <v>2904.15</v>
      </c>
      <c r="Q1988" s="42">
        <f>Table1[[#This Row],[Steam_Consumed_t]]/Table1[[#This Row],[Production_t]]</f>
        <v>0.89701367569076196</v>
      </c>
      <c r="R1988" s="37">
        <f>Table1[[#This Row],[Power_Consumed_kWh]]/Table1[[#This Row],[Production_t]]</f>
        <v>81.053586380128394</v>
      </c>
      <c r="S1988" t="str">
        <f>IF(Table1[[#This Row],[Quality_pct]]&lt;96,"Below Spec","Ok")</f>
        <v>Ok</v>
      </c>
      <c r="T1988" t="str">
        <f>IF(Table1[Steam_Consumed_t]&gt;$O$4383,"ABNORMAL","NORMAL")</f>
        <v>NORMAL</v>
      </c>
      <c r="U1988" t="str">
        <f>IF(Table1[Power_Consumed_kWh]&gt;$P$4383,"ABNORMAL","NORMAL")</f>
        <v>NORMAL</v>
      </c>
      <c r="V1988">
        <f>(Table1[[#This Row],[Target_Production_t]]/8)*Table1[[#This Row],[Downtime_hr]]</f>
        <v>3.0487499999999996</v>
      </c>
    </row>
    <row r="1989" spans="1:22" x14ac:dyDescent="0.25">
      <c r="A1989" s="1">
        <v>45823</v>
      </c>
      <c r="B1989" s="1" t="str">
        <f>TEXT(Table1[[#This Row],[Date]],"mm")</f>
        <v>06</v>
      </c>
      <c r="C1989" t="s">
        <v>23</v>
      </c>
      <c r="D1989" t="s">
        <v>19</v>
      </c>
      <c r="E1989">
        <v>41.94</v>
      </c>
      <c r="F1989">
        <v>7.61</v>
      </c>
      <c r="G1989">
        <v>0.39</v>
      </c>
      <c r="H1989">
        <v>39.42</v>
      </c>
      <c r="I1989">
        <v>39.42</v>
      </c>
      <c r="J1989">
        <v>0</v>
      </c>
      <c r="K1989">
        <v>100</v>
      </c>
      <c r="L1989">
        <v>95.12</v>
      </c>
      <c r="M1989">
        <v>97.67</v>
      </c>
      <c r="N1989">
        <v>92.91</v>
      </c>
      <c r="O1989">
        <v>4.3899999999999997</v>
      </c>
      <c r="P1989">
        <v>1813.42</v>
      </c>
      <c r="Q1989" s="42">
        <f>Table1[[#This Row],[Steam_Consumed_t]]/Table1[[#This Row],[Production_t]]</f>
        <v>0.11136478944698122</v>
      </c>
      <c r="R1989" s="37">
        <f>Table1[[#This Row],[Power_Consumed_kWh]]/Table1[[#This Row],[Production_t]]</f>
        <v>46.0025367833587</v>
      </c>
      <c r="S1989" t="str">
        <f>IF(Table1[[#This Row],[Quality_pct]]&lt;96,"Below Spec","Ok")</f>
        <v>Ok</v>
      </c>
      <c r="T1989" t="str">
        <f>IF(Table1[Steam_Consumed_t]&gt;$O$4383,"ABNORMAL","NORMAL")</f>
        <v>NORMAL</v>
      </c>
      <c r="U1989" t="str">
        <f>IF(Table1[Power_Consumed_kWh]&gt;$P$4383,"ABNORMAL","NORMAL")</f>
        <v>NORMAL</v>
      </c>
      <c r="V1989">
        <f>(Table1[[#This Row],[Target_Production_t]]/8)*Table1[[#This Row],[Downtime_hr]]</f>
        <v>2.044575</v>
      </c>
    </row>
    <row r="1990" spans="1:22" x14ac:dyDescent="0.25">
      <c r="A1990" s="1">
        <v>45823</v>
      </c>
      <c r="B1990" s="1" t="str">
        <f>TEXT(Table1[[#This Row],[Date]],"mm")</f>
        <v>06</v>
      </c>
      <c r="C1990" t="s">
        <v>22</v>
      </c>
      <c r="D1990" t="s">
        <v>18</v>
      </c>
      <c r="E1990">
        <v>34.840000000000003</v>
      </c>
      <c r="F1990">
        <v>7.63</v>
      </c>
      <c r="G1990">
        <v>0.37</v>
      </c>
      <c r="H1990">
        <v>31.55</v>
      </c>
      <c r="I1990">
        <v>31.16</v>
      </c>
      <c r="J1990">
        <v>0.39</v>
      </c>
      <c r="K1990">
        <v>98.75</v>
      </c>
      <c r="L1990">
        <v>95.38</v>
      </c>
      <c r="M1990">
        <v>93.98</v>
      </c>
      <c r="N1990">
        <v>88.51</v>
      </c>
      <c r="O1990">
        <v>33.51</v>
      </c>
      <c r="P1990">
        <v>3148.48</v>
      </c>
      <c r="Q1990" s="42">
        <f>Table1[[#This Row],[Steam_Consumed_t]]/Table1[[#This Row],[Production_t]]</f>
        <v>1.0621236133122027</v>
      </c>
      <c r="R1990" s="37">
        <f>Table1[[#This Row],[Power_Consumed_kWh]]/Table1[[#This Row],[Production_t]]</f>
        <v>99.793343898573696</v>
      </c>
      <c r="S1990" t="str">
        <f>IF(Table1[[#This Row],[Quality_pct]]&lt;96,"Below Spec","Ok")</f>
        <v>Ok</v>
      </c>
      <c r="T1990" t="str">
        <f>IF(Table1[Steam_Consumed_t]&gt;$O$4383,"ABNORMAL","NORMAL")</f>
        <v>NORMAL</v>
      </c>
      <c r="U1990" t="str">
        <f>IF(Table1[Power_Consumed_kWh]&gt;$P$4383,"ABNORMAL","NORMAL")</f>
        <v>NORMAL</v>
      </c>
      <c r="V1990">
        <f>(Table1[[#This Row],[Target_Production_t]]/8)*Table1[[#This Row],[Downtime_hr]]</f>
        <v>1.6113500000000001</v>
      </c>
    </row>
    <row r="1991" spans="1:22" x14ac:dyDescent="0.25">
      <c r="A1991" s="1">
        <v>45823</v>
      </c>
      <c r="B1991" s="1" t="str">
        <f>TEXT(Table1[[#This Row],[Date]],"mm")</f>
        <v>06</v>
      </c>
      <c r="C1991" t="s">
        <v>21</v>
      </c>
      <c r="D1991" t="s">
        <v>19</v>
      </c>
      <c r="E1991">
        <v>36.22</v>
      </c>
      <c r="F1991">
        <v>7.68</v>
      </c>
      <c r="G1991">
        <v>0.32</v>
      </c>
      <c r="H1991">
        <v>31.08</v>
      </c>
      <c r="I1991">
        <v>30.32</v>
      </c>
      <c r="J1991">
        <v>0.77</v>
      </c>
      <c r="K1991">
        <v>97.53</v>
      </c>
      <c r="L1991">
        <v>96</v>
      </c>
      <c r="M1991">
        <v>95.16</v>
      </c>
      <c r="N1991">
        <v>89.1</v>
      </c>
      <c r="O1991">
        <v>46.46</v>
      </c>
      <c r="P1991">
        <v>3659.87</v>
      </c>
      <c r="Q1991" s="42">
        <f>Table1[[#This Row],[Steam_Consumed_t]]/Table1[[#This Row],[Production_t]]</f>
        <v>1.4948519948519949</v>
      </c>
      <c r="R1991" s="37">
        <f>Table1[[#This Row],[Power_Consumed_kWh]]/Table1[[#This Row],[Production_t]]</f>
        <v>117.75643500643501</v>
      </c>
      <c r="S1991" t="str">
        <f>IF(Table1[[#This Row],[Quality_pct]]&lt;96,"Below Spec","Ok")</f>
        <v>Ok</v>
      </c>
      <c r="T1991" t="str">
        <f>IF(Table1[Steam_Consumed_t]&gt;$O$4383,"ABNORMAL","NORMAL")</f>
        <v>NORMAL</v>
      </c>
      <c r="U1991" t="str">
        <f>IF(Table1[Power_Consumed_kWh]&gt;$P$4383,"ABNORMAL","NORMAL")</f>
        <v>NORMAL</v>
      </c>
      <c r="V1991">
        <f>(Table1[[#This Row],[Target_Production_t]]/8)*Table1[[#This Row],[Downtime_hr]]</f>
        <v>1.4488000000000001</v>
      </c>
    </row>
    <row r="1992" spans="1:22" x14ac:dyDescent="0.25">
      <c r="A1992" s="1">
        <v>45823</v>
      </c>
      <c r="B1992" s="1" t="str">
        <f>TEXT(Table1[[#This Row],[Date]],"mm")</f>
        <v>06</v>
      </c>
      <c r="C1992" t="s">
        <v>22</v>
      </c>
      <c r="D1992" t="s">
        <v>20</v>
      </c>
      <c r="E1992">
        <v>33.270000000000003</v>
      </c>
      <c r="F1992">
        <v>7.68</v>
      </c>
      <c r="G1992">
        <v>0.32</v>
      </c>
      <c r="H1992">
        <v>29.94</v>
      </c>
      <c r="I1992">
        <v>28.75</v>
      </c>
      <c r="J1992">
        <v>1.19</v>
      </c>
      <c r="K1992">
        <v>96.01</v>
      </c>
      <c r="L1992">
        <v>96</v>
      </c>
      <c r="M1992">
        <v>97.8</v>
      </c>
      <c r="N1992">
        <v>90.14</v>
      </c>
      <c r="O1992">
        <v>33.42</v>
      </c>
      <c r="P1992">
        <v>2821.06</v>
      </c>
      <c r="Q1992" s="42">
        <f>Table1[[#This Row],[Steam_Consumed_t]]/Table1[[#This Row],[Production_t]]</f>
        <v>1.1162324649298598</v>
      </c>
      <c r="R1992" s="37">
        <f>Table1[[#This Row],[Power_Consumed_kWh]]/Table1[[#This Row],[Production_t]]</f>
        <v>94.223780895123568</v>
      </c>
      <c r="S1992" t="str">
        <f>IF(Table1[[#This Row],[Quality_pct]]&lt;96,"Below Spec","Ok")</f>
        <v>Ok</v>
      </c>
      <c r="T1992" t="str">
        <f>IF(Table1[Steam_Consumed_t]&gt;$O$4383,"ABNORMAL","NORMAL")</f>
        <v>NORMAL</v>
      </c>
      <c r="U1992" t="str">
        <f>IF(Table1[Power_Consumed_kWh]&gt;$P$4383,"ABNORMAL","NORMAL")</f>
        <v>NORMAL</v>
      </c>
      <c r="V1992">
        <f>(Table1[[#This Row],[Target_Production_t]]/8)*Table1[[#This Row],[Downtime_hr]]</f>
        <v>1.3308000000000002</v>
      </c>
    </row>
    <row r="1993" spans="1:22" x14ac:dyDescent="0.25">
      <c r="A1993" s="1">
        <v>45823</v>
      </c>
      <c r="B1993" s="1" t="str">
        <f>TEXT(Table1[[#This Row],[Date]],"mm")</f>
        <v>06</v>
      </c>
      <c r="C1993" t="s">
        <v>21</v>
      </c>
      <c r="D1993" t="s">
        <v>20</v>
      </c>
      <c r="E1993">
        <v>35.119999999999997</v>
      </c>
      <c r="F1993">
        <v>7.7</v>
      </c>
      <c r="G1993">
        <v>0.3</v>
      </c>
      <c r="H1993">
        <v>31.35</v>
      </c>
      <c r="I1993">
        <v>30.54</v>
      </c>
      <c r="J1993">
        <v>0.81</v>
      </c>
      <c r="K1993">
        <v>97.41</v>
      </c>
      <c r="L1993">
        <v>96.25</v>
      </c>
      <c r="M1993">
        <v>93.21</v>
      </c>
      <c r="N1993">
        <v>87.39</v>
      </c>
      <c r="O1993">
        <v>45.99</v>
      </c>
      <c r="P1993">
        <v>3695.14</v>
      </c>
      <c r="Q1993" s="42">
        <f>Table1[[#This Row],[Steam_Consumed_t]]/Table1[[#This Row],[Production_t]]</f>
        <v>1.4669856459330144</v>
      </c>
      <c r="R1993" s="37">
        <f>Table1[[#This Row],[Power_Consumed_kWh]]/Table1[[#This Row],[Production_t]]</f>
        <v>117.86730462519935</v>
      </c>
      <c r="S1993" t="str">
        <f>IF(Table1[[#This Row],[Quality_pct]]&lt;96,"Below Spec","Ok")</f>
        <v>Ok</v>
      </c>
      <c r="T1993" t="str">
        <f>IF(Table1[Steam_Consumed_t]&gt;$O$4383,"ABNORMAL","NORMAL")</f>
        <v>NORMAL</v>
      </c>
      <c r="U1993" t="str">
        <f>IF(Table1[Power_Consumed_kWh]&gt;$P$4383,"ABNORMAL","NORMAL")</f>
        <v>NORMAL</v>
      </c>
      <c r="V1993">
        <f>(Table1[[#This Row],[Target_Production_t]]/8)*Table1[[#This Row],[Downtime_hr]]</f>
        <v>1.3169999999999999</v>
      </c>
    </row>
    <row r="1994" spans="1:22" x14ac:dyDescent="0.25">
      <c r="A1994" s="1">
        <v>45824</v>
      </c>
      <c r="B1994" s="1" t="str">
        <f>TEXT(Table1[[#This Row],[Date]],"mm")</f>
        <v>06</v>
      </c>
      <c r="C1994" t="s">
        <v>22</v>
      </c>
      <c r="D1994" t="s">
        <v>19</v>
      </c>
      <c r="E1994">
        <v>35.72</v>
      </c>
      <c r="F1994">
        <v>7.31</v>
      </c>
      <c r="G1994">
        <v>0.69</v>
      </c>
      <c r="H1994">
        <v>32.119999999999997</v>
      </c>
      <c r="I1994">
        <v>31.12</v>
      </c>
      <c r="J1994">
        <v>1</v>
      </c>
      <c r="K1994">
        <v>96.88</v>
      </c>
      <c r="L1994">
        <v>91.38</v>
      </c>
      <c r="M1994">
        <v>93.54</v>
      </c>
      <c r="N1994">
        <v>82.81</v>
      </c>
      <c r="O1994">
        <v>34.619999999999997</v>
      </c>
      <c r="P1994">
        <v>3113.68</v>
      </c>
      <c r="Q1994" s="42">
        <f>Table1[[#This Row],[Steam_Consumed_t]]/Table1[[#This Row],[Production_t]]</f>
        <v>1.0778331257783313</v>
      </c>
      <c r="R1994" s="37">
        <f>Table1[[#This Row],[Power_Consumed_kWh]]/Table1[[#This Row],[Production_t]]</f>
        <v>96.938978829389796</v>
      </c>
      <c r="S1994" t="str">
        <f>IF(Table1[[#This Row],[Quality_pct]]&lt;96,"Below Spec","Ok")</f>
        <v>Ok</v>
      </c>
      <c r="T1994" t="str">
        <f>IF(Table1[Steam_Consumed_t]&gt;$O$4383,"ABNORMAL","NORMAL")</f>
        <v>NORMAL</v>
      </c>
      <c r="U1994" t="str">
        <f>IF(Table1[Power_Consumed_kWh]&gt;$P$4383,"ABNORMAL","NORMAL")</f>
        <v>NORMAL</v>
      </c>
      <c r="V1994">
        <f>(Table1[[#This Row],[Target_Production_t]]/8)*Table1[[#This Row],[Downtime_hr]]</f>
        <v>3.0808499999999999</v>
      </c>
    </row>
    <row r="1995" spans="1:22" x14ac:dyDescent="0.25">
      <c r="A1995" s="1">
        <v>45824</v>
      </c>
      <c r="B1995" s="1" t="str">
        <f>TEXT(Table1[[#This Row],[Date]],"mm")</f>
        <v>06</v>
      </c>
      <c r="C1995" t="s">
        <v>21</v>
      </c>
      <c r="D1995" t="s">
        <v>20</v>
      </c>
      <c r="E1995">
        <v>36.549999999999997</v>
      </c>
      <c r="F1995">
        <v>7.36</v>
      </c>
      <c r="G1995">
        <v>0.64</v>
      </c>
      <c r="H1995">
        <v>32.200000000000003</v>
      </c>
      <c r="I1995">
        <v>31.31</v>
      </c>
      <c r="J1995">
        <v>0.89</v>
      </c>
      <c r="K1995">
        <v>97.23</v>
      </c>
      <c r="L1995">
        <v>92</v>
      </c>
      <c r="M1995">
        <v>92.95</v>
      </c>
      <c r="N1995">
        <v>83.14</v>
      </c>
      <c r="O1995">
        <v>47.01</v>
      </c>
      <c r="P1995">
        <v>3741.35</v>
      </c>
      <c r="Q1995" s="42">
        <f>Table1[[#This Row],[Steam_Consumed_t]]/Table1[[#This Row],[Production_t]]</f>
        <v>1.4599378881987575</v>
      </c>
      <c r="R1995" s="37">
        <f>Table1[[#This Row],[Power_Consumed_kWh]]/Table1[[#This Row],[Production_t]]</f>
        <v>116.19099378881987</v>
      </c>
      <c r="S1995" t="str">
        <f>IF(Table1[[#This Row],[Quality_pct]]&lt;96,"Below Spec","Ok")</f>
        <v>Ok</v>
      </c>
      <c r="T1995" t="str">
        <f>IF(Table1[Steam_Consumed_t]&gt;$O$4383,"ABNORMAL","NORMAL")</f>
        <v>NORMAL</v>
      </c>
      <c r="U1995" t="str">
        <f>IF(Table1[Power_Consumed_kWh]&gt;$P$4383,"ABNORMAL","NORMAL")</f>
        <v>NORMAL</v>
      </c>
      <c r="V1995">
        <f>(Table1[[#This Row],[Target_Production_t]]/8)*Table1[[#This Row],[Downtime_hr]]</f>
        <v>2.9239999999999999</v>
      </c>
    </row>
    <row r="1996" spans="1:22" x14ac:dyDescent="0.25">
      <c r="A1996" s="1">
        <v>45824</v>
      </c>
      <c r="B1996" s="1" t="str">
        <f>TEXT(Table1[[#This Row],[Date]],"mm")</f>
        <v>06</v>
      </c>
      <c r="C1996" t="s">
        <v>22</v>
      </c>
      <c r="D1996" t="s">
        <v>20</v>
      </c>
      <c r="E1996">
        <v>34.630000000000003</v>
      </c>
      <c r="F1996">
        <v>7.45</v>
      </c>
      <c r="G1996">
        <v>0.55000000000000004</v>
      </c>
      <c r="H1996">
        <v>30.33</v>
      </c>
      <c r="I1996">
        <v>29.27</v>
      </c>
      <c r="J1996">
        <v>1.06</v>
      </c>
      <c r="K1996">
        <v>96.51</v>
      </c>
      <c r="L1996">
        <v>93.12</v>
      </c>
      <c r="M1996">
        <v>90.53</v>
      </c>
      <c r="N1996">
        <v>81.37</v>
      </c>
      <c r="O1996">
        <v>32.25</v>
      </c>
      <c r="P1996">
        <v>2974.74</v>
      </c>
      <c r="Q1996" s="42">
        <f>Table1[[#This Row],[Steam_Consumed_t]]/Table1[[#This Row],[Production_t]]</f>
        <v>1.0633036597428289</v>
      </c>
      <c r="R1996" s="37">
        <f>Table1[[#This Row],[Power_Consumed_kWh]]/Table1[[#This Row],[Production_t]]</f>
        <v>98.079129574678532</v>
      </c>
      <c r="S1996" t="str">
        <f>IF(Table1[[#This Row],[Quality_pct]]&lt;96,"Below Spec","Ok")</f>
        <v>Ok</v>
      </c>
      <c r="T1996" t="str">
        <f>IF(Table1[Steam_Consumed_t]&gt;$O$4383,"ABNORMAL","NORMAL")</f>
        <v>NORMAL</v>
      </c>
      <c r="U1996" t="str">
        <f>IF(Table1[Power_Consumed_kWh]&gt;$P$4383,"ABNORMAL","NORMAL")</f>
        <v>NORMAL</v>
      </c>
      <c r="V1996">
        <f>(Table1[[#This Row],[Target_Production_t]]/8)*Table1[[#This Row],[Downtime_hr]]</f>
        <v>2.3808125000000002</v>
      </c>
    </row>
    <row r="1997" spans="1:22" x14ac:dyDescent="0.25">
      <c r="A1997" s="1">
        <v>45824</v>
      </c>
      <c r="B1997" s="1" t="str">
        <f>TEXT(Table1[[#This Row],[Date]],"mm")</f>
        <v>06</v>
      </c>
      <c r="C1997" t="s">
        <v>21</v>
      </c>
      <c r="D1997" t="s">
        <v>19</v>
      </c>
      <c r="E1997">
        <v>37.700000000000003</v>
      </c>
      <c r="F1997">
        <v>7.51</v>
      </c>
      <c r="G1997">
        <v>0.49</v>
      </c>
      <c r="H1997">
        <v>34.130000000000003</v>
      </c>
      <c r="I1997">
        <v>33.36</v>
      </c>
      <c r="J1997">
        <v>0.76</v>
      </c>
      <c r="K1997">
        <v>97.76</v>
      </c>
      <c r="L1997">
        <v>93.88</v>
      </c>
      <c r="M1997">
        <v>95.82</v>
      </c>
      <c r="N1997">
        <v>87.93</v>
      </c>
      <c r="O1997">
        <v>49.12</v>
      </c>
      <c r="P1997">
        <v>3978.2</v>
      </c>
      <c r="Q1997" s="42">
        <f>Table1[[#This Row],[Steam_Consumed_t]]/Table1[[#This Row],[Production_t]]</f>
        <v>1.4392030471725752</v>
      </c>
      <c r="R1997" s="37">
        <f>Table1[[#This Row],[Power_Consumed_kWh]]/Table1[[#This Row],[Production_t]]</f>
        <v>116.56021095810137</v>
      </c>
      <c r="S1997" t="str">
        <f>IF(Table1[[#This Row],[Quality_pct]]&lt;96,"Below Spec","Ok")</f>
        <v>Ok</v>
      </c>
      <c r="T1997" t="str">
        <f>IF(Table1[Steam_Consumed_t]&gt;$O$4383,"ABNORMAL","NORMAL")</f>
        <v>NORMAL</v>
      </c>
      <c r="U1997" t="str">
        <f>IF(Table1[Power_Consumed_kWh]&gt;$P$4383,"ABNORMAL","NORMAL")</f>
        <v>NORMAL</v>
      </c>
      <c r="V1997">
        <f>(Table1[[#This Row],[Target_Production_t]]/8)*Table1[[#This Row],[Downtime_hr]]</f>
        <v>2.3091250000000003</v>
      </c>
    </row>
    <row r="1998" spans="1:22" x14ac:dyDescent="0.25">
      <c r="A1998" s="1">
        <v>45824</v>
      </c>
      <c r="B1998" s="1" t="str">
        <f>TEXT(Table1[[#This Row],[Date]],"mm")</f>
        <v>06</v>
      </c>
      <c r="C1998" t="s">
        <v>23</v>
      </c>
      <c r="D1998" t="s">
        <v>20</v>
      </c>
      <c r="E1998">
        <v>42.32</v>
      </c>
      <c r="F1998">
        <v>7.51</v>
      </c>
      <c r="G1998">
        <v>0.49</v>
      </c>
      <c r="H1998">
        <v>35.86</v>
      </c>
      <c r="I1998">
        <v>35.549999999999997</v>
      </c>
      <c r="J1998">
        <v>0.31</v>
      </c>
      <c r="K1998">
        <v>99.14</v>
      </c>
      <c r="L1998">
        <v>93.88</v>
      </c>
      <c r="M1998">
        <v>99.51</v>
      </c>
      <c r="N1998">
        <v>92.61</v>
      </c>
      <c r="O1998">
        <v>5.34</v>
      </c>
      <c r="P1998">
        <v>1416.55</v>
      </c>
      <c r="Q1998" s="42">
        <f>Table1[[#This Row],[Steam_Consumed_t]]/Table1[[#This Row],[Production_t]]</f>
        <v>0.14891243725599554</v>
      </c>
      <c r="R1998" s="37">
        <f>Table1[[#This Row],[Power_Consumed_kWh]]/Table1[[#This Row],[Production_t]]</f>
        <v>39.502230897936421</v>
      </c>
      <c r="S1998" t="str">
        <f>IF(Table1[[#This Row],[Quality_pct]]&lt;96,"Below Spec","Ok")</f>
        <v>Ok</v>
      </c>
      <c r="T1998" t="str">
        <f>IF(Table1[Steam_Consumed_t]&gt;$O$4383,"ABNORMAL","NORMAL")</f>
        <v>NORMAL</v>
      </c>
      <c r="U1998" t="str">
        <f>IF(Table1[Power_Consumed_kWh]&gt;$P$4383,"ABNORMAL","NORMAL")</f>
        <v>NORMAL</v>
      </c>
      <c r="V1998">
        <f>(Table1[[#This Row],[Target_Production_t]]/8)*Table1[[#This Row],[Downtime_hr]]</f>
        <v>2.5920999999999998</v>
      </c>
    </row>
    <row r="1999" spans="1:22" x14ac:dyDescent="0.25">
      <c r="A1999" s="1">
        <v>45824</v>
      </c>
      <c r="B1999" s="1" t="str">
        <f>TEXT(Table1[[#This Row],[Date]],"mm")</f>
        <v>06</v>
      </c>
      <c r="C1999" t="s">
        <v>17</v>
      </c>
      <c r="D1999" t="s">
        <v>19</v>
      </c>
      <c r="E1999">
        <v>41.67</v>
      </c>
      <c r="F1999">
        <v>7.54</v>
      </c>
      <c r="G1999">
        <v>0.46</v>
      </c>
      <c r="H1999">
        <v>38.76</v>
      </c>
      <c r="I1999">
        <v>37.479999999999997</v>
      </c>
      <c r="J1999">
        <v>1.28</v>
      </c>
      <c r="K1999">
        <v>96.7</v>
      </c>
      <c r="L1999">
        <v>94.25</v>
      </c>
      <c r="M1999">
        <v>101.71</v>
      </c>
      <c r="N1999">
        <v>92.7</v>
      </c>
      <c r="O1999">
        <v>35.42</v>
      </c>
      <c r="P1999">
        <v>3101.76</v>
      </c>
      <c r="Q1999" s="42">
        <f>Table1[[#This Row],[Steam_Consumed_t]]/Table1[[#This Row],[Production_t]]</f>
        <v>0.91382868937048511</v>
      </c>
      <c r="R1999" s="37">
        <f>Table1[[#This Row],[Power_Consumed_kWh]]/Table1[[#This Row],[Production_t]]</f>
        <v>80.024767801857593</v>
      </c>
      <c r="S1999" t="str">
        <f>IF(Table1[[#This Row],[Quality_pct]]&lt;96,"Below Spec","Ok")</f>
        <v>Ok</v>
      </c>
      <c r="T1999" t="str">
        <f>IF(Table1[Steam_Consumed_t]&gt;$O$4383,"ABNORMAL","NORMAL")</f>
        <v>NORMAL</v>
      </c>
      <c r="U1999" t="str">
        <f>IF(Table1[Power_Consumed_kWh]&gt;$P$4383,"ABNORMAL","NORMAL")</f>
        <v>NORMAL</v>
      </c>
      <c r="V1999">
        <f>(Table1[[#This Row],[Target_Production_t]]/8)*Table1[[#This Row],[Downtime_hr]]</f>
        <v>2.3960250000000003</v>
      </c>
    </row>
    <row r="2000" spans="1:22" x14ac:dyDescent="0.25">
      <c r="A2000" s="1">
        <v>45824</v>
      </c>
      <c r="B2000" s="1" t="str">
        <f>TEXT(Table1[[#This Row],[Date]],"mm")</f>
        <v>06</v>
      </c>
      <c r="C2000" t="s">
        <v>17</v>
      </c>
      <c r="D2000" t="s">
        <v>20</v>
      </c>
      <c r="E2000">
        <v>40.4</v>
      </c>
      <c r="F2000">
        <v>7.58</v>
      </c>
      <c r="G2000">
        <v>0.42</v>
      </c>
      <c r="H2000">
        <v>37.35</v>
      </c>
      <c r="I2000">
        <v>36.83</v>
      </c>
      <c r="J2000">
        <v>0.52</v>
      </c>
      <c r="K2000">
        <v>98.62</v>
      </c>
      <c r="L2000">
        <v>94.75</v>
      </c>
      <c r="M2000">
        <v>93.16</v>
      </c>
      <c r="N2000">
        <v>87.05</v>
      </c>
      <c r="O2000">
        <v>31.51</v>
      </c>
      <c r="P2000">
        <v>3220.88</v>
      </c>
      <c r="Q2000" s="42">
        <f>Table1[[#This Row],[Steam_Consumed_t]]/Table1[[#This Row],[Production_t]]</f>
        <v>0.84364123159303883</v>
      </c>
      <c r="R2000" s="37">
        <f>Table1[[#This Row],[Power_Consumed_kWh]]/Table1[[#This Row],[Production_t]]</f>
        <v>86.235073627844713</v>
      </c>
      <c r="S2000" t="str">
        <f>IF(Table1[[#This Row],[Quality_pct]]&lt;96,"Below Spec","Ok")</f>
        <v>Ok</v>
      </c>
      <c r="T2000" t="str">
        <f>IF(Table1[Steam_Consumed_t]&gt;$O$4383,"ABNORMAL","NORMAL")</f>
        <v>NORMAL</v>
      </c>
      <c r="U2000" t="str">
        <f>IF(Table1[Power_Consumed_kWh]&gt;$P$4383,"ABNORMAL","NORMAL")</f>
        <v>NORMAL</v>
      </c>
      <c r="V2000">
        <f>(Table1[[#This Row],[Target_Production_t]]/8)*Table1[[#This Row],[Downtime_hr]]</f>
        <v>2.121</v>
      </c>
    </row>
    <row r="2001" spans="1:22" x14ac:dyDescent="0.25">
      <c r="A2001" s="1">
        <v>45824</v>
      </c>
      <c r="B2001" s="1" t="str">
        <f>TEXT(Table1[[#This Row],[Date]],"mm")</f>
        <v>06</v>
      </c>
      <c r="C2001" t="s">
        <v>17</v>
      </c>
      <c r="D2001" t="s">
        <v>18</v>
      </c>
      <c r="E2001">
        <v>42.3</v>
      </c>
      <c r="F2001">
        <v>7.59</v>
      </c>
      <c r="G2001">
        <v>0.41</v>
      </c>
      <c r="H2001">
        <v>37.31</v>
      </c>
      <c r="I2001">
        <v>35.49</v>
      </c>
      <c r="J2001">
        <v>1.82</v>
      </c>
      <c r="K2001">
        <v>95.12</v>
      </c>
      <c r="L2001">
        <v>94.88</v>
      </c>
      <c r="M2001">
        <v>95.3</v>
      </c>
      <c r="N2001">
        <v>86.01</v>
      </c>
      <c r="O2001">
        <v>32.03</v>
      </c>
      <c r="P2001">
        <v>3097.72</v>
      </c>
      <c r="Q2001" s="42">
        <f>Table1[[#This Row],[Steam_Consumed_t]]/Table1[[#This Row],[Production_t]]</f>
        <v>0.8584829804341999</v>
      </c>
      <c r="R2001" s="37">
        <f>Table1[[#This Row],[Power_Consumed_kWh]]/Table1[[#This Row],[Production_t]]</f>
        <v>83.026534441168579</v>
      </c>
      <c r="S2001" t="str">
        <f>IF(Table1[[#This Row],[Quality_pct]]&lt;96,"Below Spec","Ok")</f>
        <v>Below Spec</v>
      </c>
      <c r="T2001" t="str">
        <f>IF(Table1[Steam_Consumed_t]&gt;$O$4383,"ABNORMAL","NORMAL")</f>
        <v>NORMAL</v>
      </c>
      <c r="U2001" t="str">
        <f>IF(Table1[Power_Consumed_kWh]&gt;$P$4383,"ABNORMAL","NORMAL")</f>
        <v>NORMAL</v>
      </c>
      <c r="V2001">
        <f>(Table1[[#This Row],[Target_Production_t]]/8)*Table1[[#This Row],[Downtime_hr]]</f>
        <v>2.1678749999999996</v>
      </c>
    </row>
    <row r="2002" spans="1:22" x14ac:dyDescent="0.25">
      <c r="A2002" s="1">
        <v>45824</v>
      </c>
      <c r="B2002" s="1" t="str">
        <f>TEXT(Table1[[#This Row],[Date]],"mm")</f>
        <v>06</v>
      </c>
      <c r="C2002" t="s">
        <v>23</v>
      </c>
      <c r="D2002" t="s">
        <v>19</v>
      </c>
      <c r="E2002">
        <v>43.65</v>
      </c>
      <c r="F2002">
        <v>7.63</v>
      </c>
      <c r="G2002">
        <v>0.37</v>
      </c>
      <c r="H2002">
        <v>35.18</v>
      </c>
      <c r="I2002">
        <v>34.92</v>
      </c>
      <c r="J2002">
        <v>0.26</v>
      </c>
      <c r="K2002">
        <v>99.25</v>
      </c>
      <c r="L2002">
        <v>95.38</v>
      </c>
      <c r="M2002">
        <v>95.6</v>
      </c>
      <c r="N2002">
        <v>90.5</v>
      </c>
      <c r="O2002">
        <v>3.98</v>
      </c>
      <c r="P2002">
        <v>1395.37</v>
      </c>
      <c r="Q2002" s="42">
        <f>Table1[[#This Row],[Steam_Consumed_t]]/Table1[[#This Row],[Production_t]]</f>
        <v>0.11313246162592382</v>
      </c>
      <c r="R2002" s="37">
        <f>Table1[[#This Row],[Power_Consumed_kWh]]/Table1[[#This Row],[Production_t]]</f>
        <v>39.663729391699825</v>
      </c>
      <c r="S2002" t="str">
        <f>IF(Table1[[#This Row],[Quality_pct]]&lt;96,"Below Spec","Ok")</f>
        <v>Ok</v>
      </c>
      <c r="T2002" t="str">
        <f>IF(Table1[Steam_Consumed_t]&gt;$O$4383,"ABNORMAL","NORMAL")</f>
        <v>NORMAL</v>
      </c>
      <c r="U2002" t="str">
        <f>IF(Table1[Power_Consumed_kWh]&gt;$P$4383,"ABNORMAL","NORMAL")</f>
        <v>NORMAL</v>
      </c>
      <c r="V2002">
        <f>(Table1[[#This Row],[Target_Production_t]]/8)*Table1[[#This Row],[Downtime_hr]]</f>
        <v>2.0188125000000001</v>
      </c>
    </row>
    <row r="2003" spans="1:22" x14ac:dyDescent="0.25">
      <c r="A2003" s="1">
        <v>45824</v>
      </c>
      <c r="B2003" s="1" t="str">
        <f>TEXT(Table1[[#This Row],[Date]],"mm")</f>
        <v>06</v>
      </c>
      <c r="C2003" t="s">
        <v>23</v>
      </c>
      <c r="D2003" t="s">
        <v>18</v>
      </c>
      <c r="E2003">
        <v>44.32</v>
      </c>
      <c r="F2003">
        <v>7.69</v>
      </c>
      <c r="G2003">
        <v>0.31</v>
      </c>
      <c r="H2003">
        <v>39.21</v>
      </c>
      <c r="I2003">
        <v>39.21</v>
      </c>
      <c r="J2003">
        <v>0</v>
      </c>
      <c r="K2003">
        <v>100</v>
      </c>
      <c r="L2003">
        <v>96.12</v>
      </c>
      <c r="M2003">
        <v>97.77</v>
      </c>
      <c r="N2003">
        <v>93.98</v>
      </c>
      <c r="O2003">
        <v>5.56</v>
      </c>
      <c r="P2003">
        <v>1629.66</v>
      </c>
      <c r="Q2003" s="42">
        <f>Table1[[#This Row],[Steam_Consumed_t]]/Table1[[#This Row],[Production_t]]</f>
        <v>0.14180056108135677</v>
      </c>
      <c r="R2003" s="37">
        <f>Table1[[#This Row],[Power_Consumed_kWh]]/Table1[[#This Row],[Production_t]]</f>
        <v>41.562356541698549</v>
      </c>
      <c r="S2003" t="str">
        <f>IF(Table1[[#This Row],[Quality_pct]]&lt;96,"Below Spec","Ok")</f>
        <v>Ok</v>
      </c>
      <c r="T2003" t="str">
        <f>IF(Table1[Steam_Consumed_t]&gt;$O$4383,"ABNORMAL","NORMAL")</f>
        <v>NORMAL</v>
      </c>
      <c r="U2003" t="str">
        <f>IF(Table1[Power_Consumed_kWh]&gt;$P$4383,"ABNORMAL","NORMAL")</f>
        <v>NORMAL</v>
      </c>
      <c r="V2003">
        <f>(Table1[[#This Row],[Target_Production_t]]/8)*Table1[[#This Row],[Downtime_hr]]</f>
        <v>1.7174</v>
      </c>
    </row>
    <row r="2004" spans="1:22" x14ac:dyDescent="0.25">
      <c r="A2004" s="1">
        <v>45824</v>
      </c>
      <c r="B2004" s="1" t="str">
        <f>TEXT(Table1[[#This Row],[Date]],"mm")</f>
        <v>06</v>
      </c>
      <c r="C2004" t="s">
        <v>21</v>
      </c>
      <c r="D2004" t="s">
        <v>18</v>
      </c>
      <c r="E2004">
        <v>38.28</v>
      </c>
      <c r="F2004">
        <v>7.75</v>
      </c>
      <c r="G2004">
        <v>0.25</v>
      </c>
      <c r="H2004">
        <v>35.03</v>
      </c>
      <c r="I2004">
        <v>34.520000000000003</v>
      </c>
      <c r="J2004">
        <v>0.51</v>
      </c>
      <c r="K2004">
        <v>98.55</v>
      </c>
      <c r="L2004">
        <v>96.88</v>
      </c>
      <c r="M2004">
        <v>98.78</v>
      </c>
      <c r="N2004">
        <v>94.31</v>
      </c>
      <c r="O2004">
        <v>50.55</v>
      </c>
      <c r="P2004">
        <v>4118.25</v>
      </c>
      <c r="Q2004" s="42">
        <f>Table1[[#This Row],[Steam_Consumed_t]]/Table1[[#This Row],[Production_t]]</f>
        <v>1.4430488153011702</v>
      </c>
      <c r="R2004" s="37">
        <f>Table1[[#This Row],[Power_Consumed_kWh]]/Table1[[#This Row],[Production_t]]</f>
        <v>117.56351698544104</v>
      </c>
      <c r="S2004" t="str">
        <f>IF(Table1[[#This Row],[Quality_pct]]&lt;96,"Below Spec","Ok")</f>
        <v>Ok</v>
      </c>
      <c r="T2004" t="str">
        <f>IF(Table1[Steam_Consumed_t]&gt;$O$4383,"ABNORMAL","NORMAL")</f>
        <v>NORMAL</v>
      </c>
      <c r="U2004" t="str">
        <f>IF(Table1[Power_Consumed_kWh]&gt;$P$4383,"ABNORMAL","NORMAL")</f>
        <v>NORMAL</v>
      </c>
      <c r="V2004">
        <f>(Table1[[#This Row],[Target_Production_t]]/8)*Table1[[#This Row],[Downtime_hr]]</f>
        <v>1.19625</v>
      </c>
    </row>
    <row r="2005" spans="1:22" x14ac:dyDescent="0.25">
      <c r="A2005" s="1">
        <v>45824</v>
      </c>
      <c r="B2005" s="1" t="str">
        <f>TEXT(Table1[[#This Row],[Date]],"mm")</f>
        <v>06</v>
      </c>
      <c r="C2005" t="s">
        <v>22</v>
      </c>
      <c r="D2005" t="s">
        <v>18</v>
      </c>
      <c r="E2005">
        <v>36.26</v>
      </c>
      <c r="F2005">
        <v>7.92</v>
      </c>
      <c r="G2005">
        <v>0.08</v>
      </c>
      <c r="H2005">
        <v>30.15</v>
      </c>
      <c r="I2005">
        <v>29.54</v>
      </c>
      <c r="J2005">
        <v>0.61</v>
      </c>
      <c r="K2005">
        <v>97.98</v>
      </c>
      <c r="L2005">
        <v>99</v>
      </c>
      <c r="M2005">
        <v>98.27</v>
      </c>
      <c r="N2005">
        <v>95.32</v>
      </c>
      <c r="O2005">
        <v>33.24</v>
      </c>
      <c r="P2005">
        <v>2877.79</v>
      </c>
      <c r="Q2005" s="42">
        <f>Table1[[#This Row],[Steam_Consumed_t]]/Table1[[#This Row],[Production_t]]</f>
        <v>1.1024875621890549</v>
      </c>
      <c r="R2005" s="37">
        <f>Table1[[#This Row],[Power_Consumed_kWh]]/Table1[[#This Row],[Production_t]]</f>
        <v>95.449087893864018</v>
      </c>
      <c r="S2005" t="str">
        <f>IF(Table1[[#This Row],[Quality_pct]]&lt;96,"Below Spec","Ok")</f>
        <v>Ok</v>
      </c>
      <c r="T2005" t="str">
        <f>IF(Table1[Steam_Consumed_t]&gt;$O$4383,"ABNORMAL","NORMAL")</f>
        <v>NORMAL</v>
      </c>
      <c r="U2005" t="str">
        <f>IF(Table1[Power_Consumed_kWh]&gt;$P$4383,"ABNORMAL","NORMAL")</f>
        <v>NORMAL</v>
      </c>
      <c r="V2005">
        <f>(Table1[[#This Row],[Target_Production_t]]/8)*Table1[[#This Row],[Downtime_hr]]</f>
        <v>0.36259999999999998</v>
      </c>
    </row>
    <row r="2006" spans="1:22" x14ac:dyDescent="0.25">
      <c r="A2006" s="1">
        <v>45825</v>
      </c>
      <c r="B2006" s="1" t="str">
        <f>TEXT(Table1[[#This Row],[Date]],"mm")</f>
        <v>06</v>
      </c>
      <c r="C2006" t="s">
        <v>21</v>
      </c>
      <c r="D2006" t="s">
        <v>20</v>
      </c>
      <c r="E2006">
        <v>36.54</v>
      </c>
      <c r="F2006">
        <v>7.44</v>
      </c>
      <c r="G2006">
        <v>0.56000000000000005</v>
      </c>
      <c r="H2006">
        <v>32.08</v>
      </c>
      <c r="I2006">
        <v>32.08</v>
      </c>
      <c r="J2006">
        <v>0</v>
      </c>
      <c r="K2006">
        <v>100</v>
      </c>
      <c r="L2006">
        <v>93</v>
      </c>
      <c r="M2006">
        <v>92.51</v>
      </c>
      <c r="N2006">
        <v>86.04</v>
      </c>
      <c r="O2006">
        <v>46.3</v>
      </c>
      <c r="P2006">
        <v>3712.75</v>
      </c>
      <c r="Q2006" s="42">
        <f>Table1[[#This Row],[Steam_Consumed_t]]/Table1[[#This Row],[Production_t]]</f>
        <v>1.4432668329177056</v>
      </c>
      <c r="R2006" s="37">
        <f>Table1[[#This Row],[Power_Consumed_kWh]]/Table1[[#This Row],[Production_t]]</f>
        <v>115.73410224438904</v>
      </c>
      <c r="S2006" t="str">
        <f>IF(Table1[[#This Row],[Quality_pct]]&lt;96,"Below Spec","Ok")</f>
        <v>Ok</v>
      </c>
      <c r="T2006" t="str">
        <f>IF(Table1[Steam_Consumed_t]&gt;$O$4383,"ABNORMAL","NORMAL")</f>
        <v>NORMAL</v>
      </c>
      <c r="U2006" t="str">
        <f>IF(Table1[Power_Consumed_kWh]&gt;$P$4383,"ABNORMAL","NORMAL")</f>
        <v>NORMAL</v>
      </c>
      <c r="V2006">
        <f>(Table1[[#This Row],[Target_Production_t]]/8)*Table1[[#This Row],[Downtime_hr]]</f>
        <v>2.5578000000000003</v>
      </c>
    </row>
    <row r="2007" spans="1:22" x14ac:dyDescent="0.25">
      <c r="A2007" s="1">
        <v>45825</v>
      </c>
      <c r="B2007" s="1" t="str">
        <f>TEXT(Table1[[#This Row],[Date]],"mm")</f>
        <v>06</v>
      </c>
      <c r="C2007" t="s">
        <v>22</v>
      </c>
      <c r="D2007" t="s">
        <v>20</v>
      </c>
      <c r="E2007">
        <v>34.61</v>
      </c>
      <c r="F2007">
        <v>7.51</v>
      </c>
      <c r="G2007">
        <v>0.49</v>
      </c>
      <c r="H2007">
        <v>34.119999999999997</v>
      </c>
      <c r="I2007">
        <v>32.93</v>
      </c>
      <c r="J2007">
        <v>1.19</v>
      </c>
      <c r="K2007">
        <v>96.51</v>
      </c>
      <c r="L2007">
        <v>93.88</v>
      </c>
      <c r="M2007">
        <v>97.1</v>
      </c>
      <c r="N2007">
        <v>87.98</v>
      </c>
      <c r="O2007">
        <v>36.630000000000003</v>
      </c>
      <c r="P2007">
        <v>3261.22</v>
      </c>
      <c r="Q2007" s="42">
        <f>Table1[[#This Row],[Steam_Consumed_t]]/Table1[[#This Row],[Production_t]]</f>
        <v>1.0735638921453694</v>
      </c>
      <c r="R2007" s="37">
        <f>Table1[[#This Row],[Power_Consumed_kWh]]/Table1[[#This Row],[Production_t]]</f>
        <v>95.580890973036347</v>
      </c>
      <c r="S2007" t="str">
        <f>IF(Table1[[#This Row],[Quality_pct]]&lt;96,"Below Spec","Ok")</f>
        <v>Ok</v>
      </c>
      <c r="T2007" t="str">
        <f>IF(Table1[Steam_Consumed_t]&gt;$O$4383,"ABNORMAL","NORMAL")</f>
        <v>NORMAL</v>
      </c>
      <c r="U2007" t="str">
        <f>IF(Table1[Power_Consumed_kWh]&gt;$P$4383,"ABNORMAL","NORMAL")</f>
        <v>NORMAL</v>
      </c>
      <c r="V2007">
        <f>(Table1[[#This Row],[Target_Production_t]]/8)*Table1[[#This Row],[Downtime_hr]]</f>
        <v>2.1198625</v>
      </c>
    </row>
    <row r="2008" spans="1:22" x14ac:dyDescent="0.25">
      <c r="A2008" s="1">
        <v>45825</v>
      </c>
      <c r="B2008" s="1" t="str">
        <f>TEXT(Table1[[#This Row],[Date]],"mm")</f>
        <v>06</v>
      </c>
      <c r="C2008" t="s">
        <v>22</v>
      </c>
      <c r="D2008" t="s">
        <v>19</v>
      </c>
      <c r="E2008">
        <v>35.700000000000003</v>
      </c>
      <c r="F2008">
        <v>7.54</v>
      </c>
      <c r="G2008">
        <v>0.46</v>
      </c>
      <c r="H2008">
        <v>34.619999999999997</v>
      </c>
      <c r="I2008">
        <v>33.590000000000003</v>
      </c>
      <c r="J2008">
        <v>1.03</v>
      </c>
      <c r="K2008">
        <v>97.02</v>
      </c>
      <c r="L2008">
        <v>94.25</v>
      </c>
      <c r="M2008">
        <v>99.4</v>
      </c>
      <c r="N2008">
        <v>90.89</v>
      </c>
      <c r="O2008">
        <v>38.76</v>
      </c>
      <c r="P2008">
        <v>3348</v>
      </c>
      <c r="Q2008" s="42">
        <f>Table1[[#This Row],[Steam_Consumed_t]]/Table1[[#This Row],[Production_t]]</f>
        <v>1.1195840554592722</v>
      </c>
      <c r="R2008" s="37">
        <f>Table1[[#This Row],[Power_Consumed_kWh]]/Table1[[#This Row],[Production_t]]</f>
        <v>96.707105719237447</v>
      </c>
      <c r="S2008" t="str">
        <f>IF(Table1[[#This Row],[Quality_pct]]&lt;96,"Below Spec","Ok")</f>
        <v>Ok</v>
      </c>
      <c r="T2008" t="str">
        <f>IF(Table1[Steam_Consumed_t]&gt;$O$4383,"ABNORMAL","NORMAL")</f>
        <v>NORMAL</v>
      </c>
      <c r="U2008" t="str">
        <f>IF(Table1[Power_Consumed_kWh]&gt;$P$4383,"ABNORMAL","NORMAL")</f>
        <v>NORMAL</v>
      </c>
      <c r="V2008">
        <f>(Table1[[#This Row],[Target_Production_t]]/8)*Table1[[#This Row],[Downtime_hr]]</f>
        <v>2.0527500000000001</v>
      </c>
    </row>
    <row r="2009" spans="1:22" x14ac:dyDescent="0.25">
      <c r="A2009" s="1">
        <v>45825</v>
      </c>
      <c r="B2009" s="1" t="str">
        <f>TEXT(Table1[[#This Row],[Date]],"mm")</f>
        <v>06</v>
      </c>
      <c r="C2009" t="s">
        <v>23</v>
      </c>
      <c r="D2009" t="s">
        <v>20</v>
      </c>
      <c r="E2009">
        <v>42.3</v>
      </c>
      <c r="F2009">
        <v>7.6</v>
      </c>
      <c r="G2009">
        <v>0.4</v>
      </c>
      <c r="H2009">
        <v>36.96</v>
      </c>
      <c r="I2009">
        <v>36.54</v>
      </c>
      <c r="J2009">
        <v>0.42</v>
      </c>
      <c r="K2009">
        <v>98.86</v>
      </c>
      <c r="L2009">
        <v>95</v>
      </c>
      <c r="M2009">
        <v>94.06</v>
      </c>
      <c r="N2009">
        <v>88.34</v>
      </c>
      <c r="O2009">
        <v>4.79</v>
      </c>
      <c r="P2009">
        <v>1413.77</v>
      </c>
      <c r="Q2009" s="42">
        <f>Table1[[#This Row],[Steam_Consumed_t]]/Table1[[#This Row],[Production_t]]</f>
        <v>0.1295995670995671</v>
      </c>
      <c r="R2009" s="37">
        <f>Table1[[#This Row],[Power_Consumed_kWh]]/Table1[[#This Row],[Production_t]]</f>
        <v>38.251352813852812</v>
      </c>
      <c r="S2009" t="str">
        <f>IF(Table1[[#This Row],[Quality_pct]]&lt;96,"Below Spec","Ok")</f>
        <v>Ok</v>
      </c>
      <c r="T2009" t="str">
        <f>IF(Table1[Steam_Consumed_t]&gt;$O$4383,"ABNORMAL","NORMAL")</f>
        <v>NORMAL</v>
      </c>
      <c r="U2009" t="str">
        <f>IF(Table1[Power_Consumed_kWh]&gt;$P$4383,"ABNORMAL","NORMAL")</f>
        <v>NORMAL</v>
      </c>
      <c r="V2009">
        <f>(Table1[[#This Row],[Target_Production_t]]/8)*Table1[[#This Row],[Downtime_hr]]</f>
        <v>2.1149999999999998</v>
      </c>
    </row>
    <row r="2010" spans="1:22" x14ac:dyDescent="0.25">
      <c r="A2010" s="1">
        <v>45825</v>
      </c>
      <c r="B2010" s="1" t="str">
        <f>TEXT(Table1[[#This Row],[Date]],"mm")</f>
        <v>06</v>
      </c>
      <c r="C2010" t="s">
        <v>17</v>
      </c>
      <c r="D2010" t="s">
        <v>18</v>
      </c>
      <c r="E2010">
        <v>42.28</v>
      </c>
      <c r="F2010">
        <v>7.62</v>
      </c>
      <c r="G2010">
        <v>0.38</v>
      </c>
      <c r="H2010">
        <v>39.770000000000003</v>
      </c>
      <c r="I2010">
        <v>39.049999999999997</v>
      </c>
      <c r="J2010">
        <v>0.72</v>
      </c>
      <c r="K2010">
        <v>98.19</v>
      </c>
      <c r="L2010">
        <v>95.25</v>
      </c>
      <c r="M2010">
        <v>88.84</v>
      </c>
      <c r="N2010">
        <v>83.09</v>
      </c>
      <c r="O2010">
        <v>32.049999999999997</v>
      </c>
      <c r="P2010">
        <v>3323.34</v>
      </c>
      <c r="Q2010" s="42">
        <f>Table1[[#This Row],[Steam_Consumed_t]]/Table1[[#This Row],[Production_t]]</f>
        <v>0.80588383203419645</v>
      </c>
      <c r="R2010" s="37">
        <f>Table1[[#This Row],[Power_Consumed_kWh]]/Table1[[#This Row],[Production_t]]</f>
        <v>83.563992959517222</v>
      </c>
      <c r="S2010" t="str">
        <f>IF(Table1[[#This Row],[Quality_pct]]&lt;96,"Below Spec","Ok")</f>
        <v>Ok</v>
      </c>
      <c r="T2010" t="str">
        <f>IF(Table1[Steam_Consumed_t]&gt;$O$4383,"ABNORMAL","NORMAL")</f>
        <v>NORMAL</v>
      </c>
      <c r="U2010" t="str">
        <f>IF(Table1[Power_Consumed_kWh]&gt;$P$4383,"ABNORMAL","NORMAL")</f>
        <v>NORMAL</v>
      </c>
      <c r="V2010">
        <f>(Table1[[#This Row],[Target_Production_t]]/8)*Table1[[#This Row],[Downtime_hr]]</f>
        <v>2.0083000000000002</v>
      </c>
    </row>
    <row r="2011" spans="1:22" x14ac:dyDescent="0.25">
      <c r="A2011" s="1">
        <v>45825</v>
      </c>
      <c r="B2011" s="1" t="str">
        <f>TEXT(Table1[[#This Row],[Date]],"mm")</f>
        <v>06</v>
      </c>
      <c r="C2011" t="s">
        <v>17</v>
      </c>
      <c r="D2011" t="s">
        <v>19</v>
      </c>
      <c r="E2011">
        <v>41.65</v>
      </c>
      <c r="F2011">
        <v>7.64</v>
      </c>
      <c r="G2011">
        <v>0.36</v>
      </c>
      <c r="H2011">
        <v>38.520000000000003</v>
      </c>
      <c r="I2011">
        <v>37.65</v>
      </c>
      <c r="J2011">
        <v>0.87</v>
      </c>
      <c r="K2011">
        <v>97.74</v>
      </c>
      <c r="L2011">
        <v>95.5</v>
      </c>
      <c r="M2011">
        <v>103</v>
      </c>
      <c r="N2011">
        <v>96.14</v>
      </c>
      <c r="O2011">
        <v>35.229999999999997</v>
      </c>
      <c r="P2011">
        <v>3054.81</v>
      </c>
      <c r="Q2011" s="42">
        <f>Table1[[#This Row],[Steam_Consumed_t]]/Table1[[#This Row],[Production_t]]</f>
        <v>0.91458982346832796</v>
      </c>
      <c r="R2011" s="37">
        <f>Table1[[#This Row],[Power_Consumed_kWh]]/Table1[[#This Row],[Production_t]]</f>
        <v>79.304517133956381</v>
      </c>
      <c r="S2011" t="str">
        <f>IF(Table1[[#This Row],[Quality_pct]]&lt;96,"Below Spec","Ok")</f>
        <v>Ok</v>
      </c>
      <c r="T2011" t="str">
        <f>IF(Table1[Steam_Consumed_t]&gt;$O$4383,"ABNORMAL","NORMAL")</f>
        <v>NORMAL</v>
      </c>
      <c r="U2011" t="str">
        <f>IF(Table1[Power_Consumed_kWh]&gt;$P$4383,"ABNORMAL","NORMAL")</f>
        <v>NORMAL</v>
      </c>
      <c r="V2011">
        <f>(Table1[[#This Row],[Target_Production_t]]/8)*Table1[[#This Row],[Downtime_hr]]</f>
        <v>1.87425</v>
      </c>
    </row>
    <row r="2012" spans="1:22" x14ac:dyDescent="0.25">
      <c r="A2012" s="1">
        <v>45825</v>
      </c>
      <c r="B2012" s="1" t="str">
        <f>TEXT(Table1[[#This Row],[Date]],"mm")</f>
        <v>06</v>
      </c>
      <c r="C2012" t="s">
        <v>21</v>
      </c>
      <c r="D2012" t="s">
        <v>19</v>
      </c>
      <c r="E2012">
        <v>37.68</v>
      </c>
      <c r="F2012">
        <v>7.66</v>
      </c>
      <c r="G2012">
        <v>0.34</v>
      </c>
      <c r="H2012">
        <v>33.630000000000003</v>
      </c>
      <c r="I2012">
        <v>33.299999999999997</v>
      </c>
      <c r="J2012">
        <v>0.33</v>
      </c>
      <c r="K2012">
        <v>99.03</v>
      </c>
      <c r="L2012">
        <v>95.75</v>
      </c>
      <c r="M2012">
        <v>103</v>
      </c>
      <c r="N2012">
        <v>97.67</v>
      </c>
      <c r="O2012">
        <v>47.12</v>
      </c>
      <c r="P2012">
        <v>3999.6</v>
      </c>
      <c r="Q2012" s="42">
        <f>Table1[[#This Row],[Steam_Consumed_t]]/Table1[[#This Row],[Production_t]]</f>
        <v>1.4011299435028246</v>
      </c>
      <c r="R2012" s="37">
        <f>Table1[[#This Row],[Power_Consumed_kWh]]/Table1[[#This Row],[Production_t]]</f>
        <v>118.92952720785013</v>
      </c>
      <c r="S2012" t="str">
        <f>IF(Table1[[#This Row],[Quality_pct]]&lt;96,"Below Spec","Ok")</f>
        <v>Ok</v>
      </c>
      <c r="T2012" t="str">
        <f>IF(Table1[Steam_Consumed_t]&gt;$O$4383,"ABNORMAL","NORMAL")</f>
        <v>NORMAL</v>
      </c>
      <c r="U2012" t="str">
        <f>IF(Table1[Power_Consumed_kWh]&gt;$P$4383,"ABNORMAL","NORMAL")</f>
        <v>NORMAL</v>
      </c>
      <c r="V2012">
        <f>(Table1[[#This Row],[Target_Production_t]]/8)*Table1[[#This Row],[Downtime_hr]]</f>
        <v>1.6014000000000002</v>
      </c>
    </row>
    <row r="2013" spans="1:22" x14ac:dyDescent="0.25">
      <c r="A2013" s="1">
        <v>45825</v>
      </c>
      <c r="B2013" s="1" t="str">
        <f>TEXT(Table1[[#This Row],[Date]],"mm")</f>
        <v>06</v>
      </c>
      <c r="C2013" t="s">
        <v>23</v>
      </c>
      <c r="D2013" t="s">
        <v>18</v>
      </c>
      <c r="E2013">
        <v>44.3</v>
      </c>
      <c r="F2013">
        <v>7.73</v>
      </c>
      <c r="G2013">
        <v>0.27</v>
      </c>
      <c r="H2013">
        <v>36.86</v>
      </c>
      <c r="I2013">
        <v>36.25</v>
      </c>
      <c r="J2013">
        <v>0.6</v>
      </c>
      <c r="K2013">
        <v>98.36</v>
      </c>
      <c r="L2013">
        <v>96.62</v>
      </c>
      <c r="M2013">
        <v>92.22</v>
      </c>
      <c r="N2013">
        <v>87.65</v>
      </c>
      <c r="O2013">
        <v>4.4400000000000004</v>
      </c>
      <c r="P2013">
        <v>1622.48</v>
      </c>
      <c r="Q2013" s="42">
        <f>Table1[[#This Row],[Steam_Consumed_t]]/Table1[[#This Row],[Production_t]]</f>
        <v>0.12045577862181228</v>
      </c>
      <c r="R2013" s="37">
        <f>Table1[[#This Row],[Power_Consumed_kWh]]/Table1[[#This Row],[Production_t]]</f>
        <v>44.017362995116656</v>
      </c>
      <c r="S2013" t="str">
        <f>IF(Table1[[#This Row],[Quality_pct]]&lt;96,"Below Spec","Ok")</f>
        <v>Ok</v>
      </c>
      <c r="T2013" t="str">
        <f>IF(Table1[Steam_Consumed_t]&gt;$O$4383,"ABNORMAL","NORMAL")</f>
        <v>NORMAL</v>
      </c>
      <c r="U2013" t="str">
        <f>IF(Table1[Power_Consumed_kWh]&gt;$P$4383,"ABNORMAL","NORMAL")</f>
        <v>NORMAL</v>
      </c>
      <c r="V2013">
        <f>(Table1[[#This Row],[Target_Production_t]]/8)*Table1[[#This Row],[Downtime_hr]]</f>
        <v>1.495125</v>
      </c>
    </row>
    <row r="2014" spans="1:22" x14ac:dyDescent="0.25">
      <c r="A2014" s="1">
        <v>45825</v>
      </c>
      <c r="B2014" s="1" t="str">
        <f>TEXT(Table1[[#This Row],[Date]],"mm")</f>
        <v>06</v>
      </c>
      <c r="C2014" t="s">
        <v>23</v>
      </c>
      <c r="D2014" t="s">
        <v>19</v>
      </c>
      <c r="E2014">
        <v>43.63</v>
      </c>
      <c r="F2014">
        <v>7.73</v>
      </c>
      <c r="G2014">
        <v>0.27</v>
      </c>
      <c r="H2014">
        <v>39.5</v>
      </c>
      <c r="I2014">
        <v>39.33</v>
      </c>
      <c r="J2014">
        <v>0.17</v>
      </c>
      <c r="K2014">
        <v>99.57</v>
      </c>
      <c r="L2014">
        <v>96.62</v>
      </c>
      <c r="M2014">
        <v>96.68</v>
      </c>
      <c r="N2014">
        <v>93.02</v>
      </c>
      <c r="O2014">
        <v>7.04</v>
      </c>
      <c r="P2014">
        <v>1736.3</v>
      </c>
      <c r="Q2014" s="42">
        <f>Table1[[#This Row],[Steam_Consumed_t]]/Table1[[#This Row],[Production_t]]</f>
        <v>0.17822784810126582</v>
      </c>
      <c r="R2014" s="37">
        <f>Table1[[#This Row],[Power_Consumed_kWh]]/Table1[[#This Row],[Production_t]]</f>
        <v>43.956962025316457</v>
      </c>
      <c r="S2014" t="str">
        <f>IF(Table1[[#This Row],[Quality_pct]]&lt;96,"Below Spec","Ok")</f>
        <v>Ok</v>
      </c>
      <c r="T2014" t="str">
        <f>IF(Table1[Steam_Consumed_t]&gt;$O$4383,"ABNORMAL","NORMAL")</f>
        <v>NORMAL</v>
      </c>
      <c r="U2014" t="str">
        <f>IF(Table1[Power_Consumed_kWh]&gt;$P$4383,"ABNORMAL","NORMAL")</f>
        <v>NORMAL</v>
      </c>
      <c r="V2014">
        <f>(Table1[[#This Row],[Target_Production_t]]/8)*Table1[[#This Row],[Downtime_hr]]</f>
        <v>1.4725125000000001</v>
      </c>
    </row>
    <row r="2015" spans="1:22" x14ac:dyDescent="0.25">
      <c r="A2015" s="1">
        <v>45825</v>
      </c>
      <c r="B2015" s="1" t="str">
        <f>TEXT(Table1[[#This Row],[Date]],"mm")</f>
        <v>06</v>
      </c>
      <c r="C2015" t="s">
        <v>21</v>
      </c>
      <c r="D2015" t="s">
        <v>18</v>
      </c>
      <c r="E2015">
        <v>38.26</v>
      </c>
      <c r="F2015">
        <v>7.74</v>
      </c>
      <c r="G2015">
        <v>0.26</v>
      </c>
      <c r="H2015">
        <v>33.96</v>
      </c>
      <c r="I2015">
        <v>33.130000000000003</v>
      </c>
      <c r="J2015">
        <v>0.83</v>
      </c>
      <c r="K2015">
        <v>97.57</v>
      </c>
      <c r="L2015">
        <v>96.75</v>
      </c>
      <c r="M2015">
        <v>98.01</v>
      </c>
      <c r="N2015">
        <v>92.52</v>
      </c>
      <c r="O2015">
        <v>49.03</v>
      </c>
      <c r="P2015">
        <v>3948.56</v>
      </c>
      <c r="Q2015" s="42">
        <f>Table1[[#This Row],[Steam_Consumed_t]]/Table1[[#This Row],[Production_t]]</f>
        <v>1.4437573616018846</v>
      </c>
      <c r="R2015" s="37">
        <f>Table1[[#This Row],[Power_Consumed_kWh]]/Table1[[#This Row],[Production_t]]</f>
        <v>116.27090694935218</v>
      </c>
      <c r="S2015" t="str">
        <f>IF(Table1[[#This Row],[Quality_pct]]&lt;96,"Below Spec","Ok")</f>
        <v>Ok</v>
      </c>
      <c r="T2015" t="str">
        <f>IF(Table1[Steam_Consumed_t]&gt;$O$4383,"ABNORMAL","NORMAL")</f>
        <v>NORMAL</v>
      </c>
      <c r="U2015" t="str">
        <f>IF(Table1[Power_Consumed_kWh]&gt;$P$4383,"ABNORMAL","NORMAL")</f>
        <v>NORMAL</v>
      </c>
      <c r="V2015">
        <f>(Table1[[#This Row],[Target_Production_t]]/8)*Table1[[#This Row],[Downtime_hr]]</f>
        <v>1.2434499999999999</v>
      </c>
    </row>
    <row r="2016" spans="1:22" x14ac:dyDescent="0.25">
      <c r="A2016" s="1">
        <v>45825</v>
      </c>
      <c r="B2016" s="1" t="str">
        <f>TEXT(Table1[[#This Row],[Date]],"mm")</f>
        <v>06</v>
      </c>
      <c r="C2016" t="s">
        <v>22</v>
      </c>
      <c r="D2016" t="s">
        <v>18</v>
      </c>
      <c r="E2016">
        <v>36.24</v>
      </c>
      <c r="F2016">
        <v>7.75</v>
      </c>
      <c r="G2016">
        <v>0.25</v>
      </c>
      <c r="H2016">
        <v>36.869999999999997</v>
      </c>
      <c r="I2016">
        <v>36.08</v>
      </c>
      <c r="J2016">
        <v>0.79</v>
      </c>
      <c r="K2016">
        <v>97.86</v>
      </c>
      <c r="L2016">
        <v>96.88</v>
      </c>
      <c r="M2016">
        <v>96.71</v>
      </c>
      <c r="N2016">
        <v>91.68</v>
      </c>
      <c r="O2016">
        <v>38.39</v>
      </c>
      <c r="P2016">
        <v>3585.71</v>
      </c>
      <c r="Q2016" s="42">
        <f>Table1[[#This Row],[Steam_Consumed_t]]/Table1[[#This Row],[Production_t]]</f>
        <v>1.0412259289395174</v>
      </c>
      <c r="R2016" s="37">
        <f>Table1[[#This Row],[Power_Consumed_kWh]]/Table1[[#This Row],[Production_t]]</f>
        <v>97.252780037971263</v>
      </c>
      <c r="S2016" t="str">
        <f>IF(Table1[[#This Row],[Quality_pct]]&lt;96,"Below Spec","Ok")</f>
        <v>Ok</v>
      </c>
      <c r="T2016" t="str">
        <f>IF(Table1[Steam_Consumed_t]&gt;$O$4383,"ABNORMAL","NORMAL")</f>
        <v>NORMAL</v>
      </c>
      <c r="U2016" t="str">
        <f>IF(Table1[Power_Consumed_kWh]&gt;$P$4383,"ABNORMAL","NORMAL")</f>
        <v>NORMAL</v>
      </c>
      <c r="V2016">
        <f>(Table1[[#This Row],[Target_Production_t]]/8)*Table1[[#This Row],[Downtime_hr]]</f>
        <v>1.1325000000000001</v>
      </c>
    </row>
    <row r="2017" spans="1:22" x14ac:dyDescent="0.25">
      <c r="A2017" s="1">
        <v>45825</v>
      </c>
      <c r="B2017" s="1" t="str">
        <f>TEXT(Table1[[#This Row],[Date]],"mm")</f>
        <v>06</v>
      </c>
      <c r="C2017" t="s">
        <v>17</v>
      </c>
      <c r="D2017" t="s">
        <v>20</v>
      </c>
      <c r="E2017">
        <v>40.380000000000003</v>
      </c>
      <c r="F2017">
        <v>7.78</v>
      </c>
      <c r="G2017">
        <v>0.22</v>
      </c>
      <c r="H2017">
        <v>40.68</v>
      </c>
      <c r="I2017">
        <v>39.21</v>
      </c>
      <c r="J2017">
        <v>1.47</v>
      </c>
      <c r="K2017">
        <v>96.38</v>
      </c>
      <c r="L2017">
        <v>97.25</v>
      </c>
      <c r="M2017">
        <v>95.59</v>
      </c>
      <c r="N2017">
        <v>89.59</v>
      </c>
      <c r="O2017">
        <v>35.92</v>
      </c>
      <c r="P2017">
        <v>3275.97</v>
      </c>
      <c r="Q2017" s="42">
        <f>Table1[[#This Row],[Steam_Consumed_t]]/Table1[[#This Row],[Production_t]]</f>
        <v>0.88298918387413972</v>
      </c>
      <c r="R2017" s="37">
        <f>Table1[[#This Row],[Power_Consumed_kWh]]/Table1[[#This Row],[Production_t]]</f>
        <v>80.530235988200587</v>
      </c>
      <c r="S2017" t="str">
        <f>IF(Table1[[#This Row],[Quality_pct]]&lt;96,"Below Spec","Ok")</f>
        <v>Ok</v>
      </c>
      <c r="T2017" t="str">
        <f>IF(Table1[Steam_Consumed_t]&gt;$O$4383,"ABNORMAL","NORMAL")</f>
        <v>NORMAL</v>
      </c>
      <c r="U2017" t="str">
        <f>IF(Table1[Power_Consumed_kWh]&gt;$P$4383,"ABNORMAL","NORMAL")</f>
        <v>NORMAL</v>
      </c>
      <c r="V2017">
        <f>(Table1[[#This Row],[Target_Production_t]]/8)*Table1[[#This Row],[Downtime_hr]]</f>
        <v>1.1104500000000002</v>
      </c>
    </row>
    <row r="2018" spans="1:22" x14ac:dyDescent="0.25">
      <c r="A2018" s="1">
        <v>45826</v>
      </c>
      <c r="B2018" s="1" t="str">
        <f>TEXT(Table1[[#This Row],[Date]],"mm")</f>
        <v>06</v>
      </c>
      <c r="C2018" t="s">
        <v>17</v>
      </c>
      <c r="D2018" t="s">
        <v>19</v>
      </c>
      <c r="E2018">
        <v>41.18</v>
      </c>
      <c r="F2018">
        <v>7.33</v>
      </c>
      <c r="G2018">
        <v>0.67</v>
      </c>
      <c r="H2018">
        <v>36.57</v>
      </c>
      <c r="I2018">
        <v>35.83</v>
      </c>
      <c r="J2018">
        <v>0.74</v>
      </c>
      <c r="K2018">
        <v>97.98</v>
      </c>
      <c r="L2018">
        <v>91.62</v>
      </c>
      <c r="M2018">
        <v>95.4</v>
      </c>
      <c r="N2018">
        <v>85.64</v>
      </c>
      <c r="O2018">
        <v>32.85</v>
      </c>
      <c r="P2018">
        <v>2966.24</v>
      </c>
      <c r="Q2018" s="42">
        <f>Table1[[#This Row],[Steam_Consumed_t]]/Table1[[#This Row],[Production_t]]</f>
        <v>0.89827727645611155</v>
      </c>
      <c r="R2018" s="37">
        <f>Table1[[#This Row],[Power_Consumed_kWh]]/Table1[[#This Row],[Production_t]]</f>
        <v>81.111293409898821</v>
      </c>
      <c r="S2018" t="str">
        <f>IF(Table1[[#This Row],[Quality_pct]]&lt;96,"Below Spec","Ok")</f>
        <v>Ok</v>
      </c>
      <c r="T2018" t="str">
        <f>IF(Table1[Steam_Consumed_t]&gt;$O$4383,"ABNORMAL","NORMAL")</f>
        <v>NORMAL</v>
      </c>
      <c r="U2018" t="str">
        <f>IF(Table1[Power_Consumed_kWh]&gt;$P$4383,"ABNORMAL","NORMAL")</f>
        <v>NORMAL</v>
      </c>
      <c r="V2018">
        <f>(Table1[[#This Row],[Target_Production_t]]/8)*Table1[[#This Row],[Downtime_hr]]</f>
        <v>3.4488250000000003</v>
      </c>
    </row>
    <row r="2019" spans="1:22" x14ac:dyDescent="0.25">
      <c r="A2019" s="1">
        <v>45826</v>
      </c>
      <c r="B2019" s="1" t="str">
        <f>TEXT(Table1[[#This Row],[Date]],"mm")</f>
        <v>06</v>
      </c>
      <c r="C2019" t="s">
        <v>23</v>
      </c>
      <c r="D2019" t="s">
        <v>20</v>
      </c>
      <c r="E2019">
        <v>41.83</v>
      </c>
      <c r="F2019">
        <v>7.36</v>
      </c>
      <c r="G2019">
        <v>0.64</v>
      </c>
      <c r="H2019">
        <v>36.71</v>
      </c>
      <c r="I2019">
        <v>35.729999999999997</v>
      </c>
      <c r="J2019">
        <v>0.98</v>
      </c>
      <c r="K2019">
        <v>97.32</v>
      </c>
      <c r="L2019">
        <v>92</v>
      </c>
      <c r="M2019">
        <v>91.8</v>
      </c>
      <c r="N2019">
        <v>82.19</v>
      </c>
      <c r="O2019">
        <v>4.3899999999999997</v>
      </c>
      <c r="P2019">
        <v>1599.23</v>
      </c>
      <c r="Q2019" s="42">
        <f>Table1[[#This Row],[Steam_Consumed_t]]/Table1[[#This Row],[Production_t]]</f>
        <v>0.11958594388450013</v>
      </c>
      <c r="R2019" s="37">
        <f>Table1[[#This Row],[Power_Consumed_kWh]]/Table1[[#This Row],[Production_t]]</f>
        <v>43.563879052029421</v>
      </c>
      <c r="S2019" t="str">
        <f>IF(Table1[[#This Row],[Quality_pct]]&lt;96,"Below Spec","Ok")</f>
        <v>Ok</v>
      </c>
      <c r="T2019" t="str">
        <f>IF(Table1[Steam_Consumed_t]&gt;$O$4383,"ABNORMAL","NORMAL")</f>
        <v>NORMAL</v>
      </c>
      <c r="U2019" t="str">
        <f>IF(Table1[Power_Consumed_kWh]&gt;$P$4383,"ABNORMAL","NORMAL")</f>
        <v>NORMAL</v>
      </c>
      <c r="V2019">
        <f>(Table1[[#This Row],[Target_Production_t]]/8)*Table1[[#This Row],[Downtime_hr]]</f>
        <v>3.3464</v>
      </c>
    </row>
    <row r="2020" spans="1:22" x14ac:dyDescent="0.25">
      <c r="A2020" s="1">
        <v>45826</v>
      </c>
      <c r="B2020" s="1" t="str">
        <f>TEXT(Table1[[#This Row],[Date]],"mm")</f>
        <v>06</v>
      </c>
      <c r="C2020" t="s">
        <v>22</v>
      </c>
      <c r="D2020" t="s">
        <v>20</v>
      </c>
      <c r="E2020">
        <v>34.22</v>
      </c>
      <c r="F2020">
        <v>7.37</v>
      </c>
      <c r="G2020">
        <v>0.63</v>
      </c>
      <c r="H2020">
        <v>31.6</v>
      </c>
      <c r="I2020">
        <v>30.62</v>
      </c>
      <c r="J2020">
        <v>0.98</v>
      </c>
      <c r="K2020">
        <v>96.91</v>
      </c>
      <c r="L2020">
        <v>92.12</v>
      </c>
      <c r="M2020">
        <v>91.43</v>
      </c>
      <c r="N2020">
        <v>81.63</v>
      </c>
      <c r="O2020">
        <v>34.69</v>
      </c>
      <c r="P2020">
        <v>2998.49</v>
      </c>
      <c r="Q2020" s="42">
        <f>Table1[[#This Row],[Steam_Consumed_t]]/Table1[[#This Row],[Production_t]]</f>
        <v>1.0977848101265821</v>
      </c>
      <c r="R2020" s="37">
        <f>Table1[[#This Row],[Power_Consumed_kWh]]/Table1[[#This Row],[Production_t]]</f>
        <v>94.888924050632895</v>
      </c>
      <c r="S2020" t="str">
        <f>IF(Table1[[#This Row],[Quality_pct]]&lt;96,"Below Spec","Ok")</f>
        <v>Ok</v>
      </c>
      <c r="T2020" t="str">
        <f>IF(Table1[Steam_Consumed_t]&gt;$O$4383,"ABNORMAL","NORMAL")</f>
        <v>NORMAL</v>
      </c>
      <c r="U2020" t="str">
        <f>IF(Table1[Power_Consumed_kWh]&gt;$P$4383,"ABNORMAL","NORMAL")</f>
        <v>NORMAL</v>
      </c>
      <c r="V2020">
        <f>(Table1[[#This Row],[Target_Production_t]]/8)*Table1[[#This Row],[Downtime_hr]]</f>
        <v>2.6948249999999998</v>
      </c>
    </row>
    <row r="2021" spans="1:22" x14ac:dyDescent="0.25">
      <c r="A2021" s="1">
        <v>45826</v>
      </c>
      <c r="B2021" s="1" t="str">
        <f>TEXT(Table1[[#This Row],[Date]],"mm")</f>
        <v>06</v>
      </c>
      <c r="C2021" t="s">
        <v>17</v>
      </c>
      <c r="D2021" t="s">
        <v>18</v>
      </c>
      <c r="E2021">
        <v>41.81</v>
      </c>
      <c r="F2021">
        <v>7.47</v>
      </c>
      <c r="G2021">
        <v>0.53</v>
      </c>
      <c r="H2021">
        <v>37.99</v>
      </c>
      <c r="I2021">
        <v>37.340000000000003</v>
      </c>
      <c r="J2021">
        <v>0.64</v>
      </c>
      <c r="K2021">
        <v>98.31</v>
      </c>
      <c r="L2021">
        <v>93.38</v>
      </c>
      <c r="M2021">
        <v>97.25</v>
      </c>
      <c r="N2021">
        <v>89.27</v>
      </c>
      <c r="O2021">
        <v>32.01</v>
      </c>
      <c r="P2021">
        <v>2907.04</v>
      </c>
      <c r="Q2021" s="42">
        <f>Table1[[#This Row],[Steam_Consumed_t]]/Table1[[#This Row],[Production_t]]</f>
        <v>0.84259015530402726</v>
      </c>
      <c r="R2021" s="37">
        <f>Table1[[#This Row],[Power_Consumed_kWh]]/Table1[[#This Row],[Production_t]]</f>
        <v>76.521189786785996</v>
      </c>
      <c r="S2021" t="str">
        <f>IF(Table1[[#This Row],[Quality_pct]]&lt;96,"Below Spec","Ok")</f>
        <v>Ok</v>
      </c>
      <c r="T2021" t="str">
        <f>IF(Table1[Steam_Consumed_t]&gt;$O$4383,"ABNORMAL","NORMAL")</f>
        <v>NORMAL</v>
      </c>
      <c r="U2021" t="str">
        <f>IF(Table1[Power_Consumed_kWh]&gt;$P$4383,"ABNORMAL","NORMAL")</f>
        <v>NORMAL</v>
      </c>
      <c r="V2021">
        <f>(Table1[[#This Row],[Target_Production_t]]/8)*Table1[[#This Row],[Downtime_hr]]</f>
        <v>2.7699125000000002</v>
      </c>
    </row>
    <row r="2022" spans="1:22" x14ac:dyDescent="0.25">
      <c r="A2022" s="1">
        <v>45826</v>
      </c>
      <c r="B2022" s="1" t="str">
        <f>TEXT(Table1[[#This Row],[Date]],"mm")</f>
        <v>06</v>
      </c>
      <c r="C2022" t="s">
        <v>17</v>
      </c>
      <c r="D2022" t="s">
        <v>20</v>
      </c>
      <c r="E2022">
        <v>39.93</v>
      </c>
      <c r="F2022">
        <v>7.47</v>
      </c>
      <c r="G2022">
        <v>0.53</v>
      </c>
      <c r="H2022">
        <v>35.89</v>
      </c>
      <c r="I2022">
        <v>34.5</v>
      </c>
      <c r="J2022">
        <v>1.38</v>
      </c>
      <c r="K2022">
        <v>96.15</v>
      </c>
      <c r="L2022">
        <v>93.38</v>
      </c>
      <c r="M2022">
        <v>98.71</v>
      </c>
      <c r="N2022">
        <v>88.62</v>
      </c>
      <c r="O2022">
        <v>30.35</v>
      </c>
      <c r="P2022">
        <v>2922.43</v>
      </c>
      <c r="Q2022" s="42">
        <f>Table1[[#This Row],[Steam_Consumed_t]]/Table1[[#This Row],[Production_t]]</f>
        <v>0.84563945388687656</v>
      </c>
      <c r="R2022" s="37">
        <f>Table1[[#This Row],[Power_Consumed_kWh]]/Table1[[#This Row],[Production_t]]</f>
        <v>81.42741710782947</v>
      </c>
      <c r="S2022" t="str">
        <f>IF(Table1[[#This Row],[Quality_pct]]&lt;96,"Below Spec","Ok")</f>
        <v>Ok</v>
      </c>
      <c r="T2022" t="str">
        <f>IF(Table1[Steam_Consumed_t]&gt;$O$4383,"ABNORMAL","NORMAL")</f>
        <v>NORMAL</v>
      </c>
      <c r="U2022" t="str">
        <f>IF(Table1[Power_Consumed_kWh]&gt;$P$4383,"ABNORMAL","NORMAL")</f>
        <v>NORMAL</v>
      </c>
      <c r="V2022">
        <f>(Table1[[#This Row],[Target_Production_t]]/8)*Table1[[#This Row],[Downtime_hr]]</f>
        <v>2.6453625000000001</v>
      </c>
    </row>
    <row r="2023" spans="1:22" x14ac:dyDescent="0.25">
      <c r="A2023" s="1">
        <v>45826</v>
      </c>
      <c r="B2023" s="1" t="str">
        <f>TEXT(Table1[[#This Row],[Date]],"mm")</f>
        <v>06</v>
      </c>
      <c r="C2023" t="s">
        <v>23</v>
      </c>
      <c r="D2023" t="s">
        <v>19</v>
      </c>
      <c r="E2023">
        <v>43.14</v>
      </c>
      <c r="F2023">
        <v>7.52</v>
      </c>
      <c r="G2023">
        <v>0.48</v>
      </c>
      <c r="H2023">
        <v>41.18</v>
      </c>
      <c r="I2023">
        <v>40.83</v>
      </c>
      <c r="J2023">
        <v>0.34</v>
      </c>
      <c r="K2023">
        <v>99.17</v>
      </c>
      <c r="L2023">
        <v>94</v>
      </c>
      <c r="M2023">
        <v>97.07</v>
      </c>
      <c r="N2023">
        <v>90.49</v>
      </c>
      <c r="O2023">
        <v>5.24</v>
      </c>
      <c r="P2023">
        <v>1568.91</v>
      </c>
      <c r="Q2023" s="42">
        <f>Table1[[#This Row],[Steam_Consumed_t]]/Table1[[#This Row],[Production_t]]</f>
        <v>0.12724623603691113</v>
      </c>
      <c r="R2023" s="37">
        <f>Table1[[#This Row],[Power_Consumed_kWh]]/Table1[[#This Row],[Production_t]]</f>
        <v>38.098834385624095</v>
      </c>
      <c r="S2023" t="str">
        <f>IF(Table1[[#This Row],[Quality_pct]]&lt;96,"Below Spec","Ok")</f>
        <v>Ok</v>
      </c>
      <c r="T2023" t="str">
        <f>IF(Table1[Steam_Consumed_t]&gt;$O$4383,"ABNORMAL","NORMAL")</f>
        <v>NORMAL</v>
      </c>
      <c r="U2023" t="str">
        <f>IF(Table1[Power_Consumed_kWh]&gt;$P$4383,"ABNORMAL","NORMAL")</f>
        <v>NORMAL</v>
      </c>
      <c r="V2023">
        <f>(Table1[[#This Row],[Target_Production_t]]/8)*Table1[[#This Row],[Downtime_hr]]</f>
        <v>2.5884</v>
      </c>
    </row>
    <row r="2024" spans="1:22" x14ac:dyDescent="0.25">
      <c r="A2024" s="1">
        <v>45826</v>
      </c>
      <c r="B2024" s="1" t="str">
        <f>TEXT(Table1[[#This Row],[Date]],"mm")</f>
        <v>06</v>
      </c>
      <c r="C2024" t="s">
        <v>21</v>
      </c>
      <c r="D2024" t="s">
        <v>19</v>
      </c>
      <c r="E2024">
        <v>37.26</v>
      </c>
      <c r="F2024">
        <v>7.57</v>
      </c>
      <c r="G2024">
        <v>0.43</v>
      </c>
      <c r="H2024">
        <v>33.200000000000003</v>
      </c>
      <c r="I2024">
        <v>32.51</v>
      </c>
      <c r="J2024">
        <v>0.69</v>
      </c>
      <c r="K2024">
        <v>97.93</v>
      </c>
      <c r="L2024">
        <v>94.62</v>
      </c>
      <c r="M2024">
        <v>98.2</v>
      </c>
      <c r="N2024">
        <v>90.99</v>
      </c>
      <c r="O2024">
        <v>47.66</v>
      </c>
      <c r="P2024">
        <v>3943.27</v>
      </c>
      <c r="Q2024" s="42">
        <f>Table1[[#This Row],[Steam_Consumed_t]]/Table1[[#This Row],[Production_t]]</f>
        <v>1.4355421686746985</v>
      </c>
      <c r="R2024" s="37">
        <f>Table1[[#This Row],[Power_Consumed_kWh]]/Table1[[#This Row],[Production_t]]</f>
        <v>118.77319277108433</v>
      </c>
      <c r="S2024" t="str">
        <f>IF(Table1[[#This Row],[Quality_pct]]&lt;96,"Below Spec","Ok")</f>
        <v>Ok</v>
      </c>
      <c r="T2024" t="str">
        <f>IF(Table1[Steam_Consumed_t]&gt;$O$4383,"ABNORMAL","NORMAL")</f>
        <v>NORMAL</v>
      </c>
      <c r="U2024" t="str">
        <f>IF(Table1[Power_Consumed_kWh]&gt;$P$4383,"ABNORMAL","NORMAL")</f>
        <v>NORMAL</v>
      </c>
      <c r="V2024">
        <f>(Table1[[#This Row],[Target_Production_t]]/8)*Table1[[#This Row],[Downtime_hr]]</f>
        <v>2.0027249999999999</v>
      </c>
    </row>
    <row r="2025" spans="1:22" x14ac:dyDescent="0.25">
      <c r="A2025" s="1">
        <v>45826</v>
      </c>
      <c r="B2025" s="1" t="str">
        <f>TEXT(Table1[[#This Row],[Date]],"mm")</f>
        <v>06</v>
      </c>
      <c r="C2025" t="s">
        <v>22</v>
      </c>
      <c r="D2025" t="s">
        <v>19</v>
      </c>
      <c r="E2025">
        <v>35.299999999999997</v>
      </c>
      <c r="F2025">
        <v>7.76</v>
      </c>
      <c r="G2025">
        <v>0.24</v>
      </c>
      <c r="H2025">
        <v>29.97</v>
      </c>
      <c r="I2025">
        <v>29.02</v>
      </c>
      <c r="J2025">
        <v>0.95</v>
      </c>
      <c r="K2025">
        <v>96.84</v>
      </c>
      <c r="L2025">
        <v>97</v>
      </c>
      <c r="M2025">
        <v>95.57</v>
      </c>
      <c r="N2025">
        <v>89.78</v>
      </c>
      <c r="O2025">
        <v>33.33</v>
      </c>
      <c r="P2025">
        <v>2918.1</v>
      </c>
      <c r="Q2025" s="42">
        <f>Table1[[#This Row],[Steam_Consumed_t]]/Table1[[#This Row],[Production_t]]</f>
        <v>1.112112112112112</v>
      </c>
      <c r="R2025" s="37">
        <f>Table1[[#This Row],[Power_Consumed_kWh]]/Table1[[#This Row],[Production_t]]</f>
        <v>97.367367367367365</v>
      </c>
      <c r="S2025" t="str">
        <f>IF(Table1[[#This Row],[Quality_pct]]&lt;96,"Below Spec","Ok")</f>
        <v>Ok</v>
      </c>
      <c r="T2025" t="str">
        <f>IF(Table1[Steam_Consumed_t]&gt;$O$4383,"ABNORMAL","NORMAL")</f>
        <v>NORMAL</v>
      </c>
      <c r="U2025" t="str">
        <f>IF(Table1[Power_Consumed_kWh]&gt;$P$4383,"ABNORMAL","NORMAL")</f>
        <v>NORMAL</v>
      </c>
      <c r="V2025">
        <f>(Table1[[#This Row],[Target_Production_t]]/8)*Table1[[#This Row],[Downtime_hr]]</f>
        <v>1.0589999999999999</v>
      </c>
    </row>
    <row r="2026" spans="1:22" x14ac:dyDescent="0.25">
      <c r="A2026" s="1">
        <v>45826</v>
      </c>
      <c r="B2026" s="1" t="str">
        <f>TEXT(Table1[[#This Row],[Date]],"mm")</f>
        <v>06</v>
      </c>
      <c r="C2026" t="s">
        <v>21</v>
      </c>
      <c r="D2026" t="s">
        <v>18</v>
      </c>
      <c r="E2026">
        <v>37.83</v>
      </c>
      <c r="F2026">
        <v>7.77</v>
      </c>
      <c r="G2026">
        <v>0.23</v>
      </c>
      <c r="H2026">
        <v>34.01</v>
      </c>
      <c r="I2026">
        <v>33.39</v>
      </c>
      <c r="J2026">
        <v>0.62</v>
      </c>
      <c r="K2026">
        <v>98.19</v>
      </c>
      <c r="L2026">
        <v>97.12</v>
      </c>
      <c r="M2026">
        <v>98.02</v>
      </c>
      <c r="N2026">
        <v>93.48</v>
      </c>
      <c r="O2026">
        <v>49.33</v>
      </c>
      <c r="P2026">
        <v>4046.82</v>
      </c>
      <c r="Q2026" s="42">
        <f>Table1[[#This Row],[Steam_Consumed_t]]/Table1[[#This Row],[Production_t]]</f>
        <v>1.4504557483093208</v>
      </c>
      <c r="R2026" s="37">
        <f>Table1[[#This Row],[Power_Consumed_kWh]]/Table1[[#This Row],[Production_t]]</f>
        <v>118.98912084680977</v>
      </c>
      <c r="S2026" t="str">
        <f>IF(Table1[[#This Row],[Quality_pct]]&lt;96,"Below Spec","Ok")</f>
        <v>Ok</v>
      </c>
      <c r="T2026" t="str">
        <f>IF(Table1[Steam_Consumed_t]&gt;$O$4383,"ABNORMAL","NORMAL")</f>
        <v>NORMAL</v>
      </c>
      <c r="U2026" t="str">
        <f>IF(Table1[Power_Consumed_kWh]&gt;$P$4383,"ABNORMAL","NORMAL")</f>
        <v>NORMAL</v>
      </c>
      <c r="V2026">
        <f>(Table1[[#This Row],[Target_Production_t]]/8)*Table1[[#This Row],[Downtime_hr]]</f>
        <v>1.0876125000000001</v>
      </c>
    </row>
    <row r="2027" spans="1:22" x14ac:dyDescent="0.25">
      <c r="A2027" s="1">
        <v>45826</v>
      </c>
      <c r="B2027" s="1" t="str">
        <f>TEXT(Table1[[#This Row],[Date]],"mm")</f>
        <v>06</v>
      </c>
      <c r="C2027" t="s">
        <v>22</v>
      </c>
      <c r="D2027" t="s">
        <v>18</v>
      </c>
      <c r="E2027">
        <v>35.83</v>
      </c>
      <c r="F2027">
        <v>7.77</v>
      </c>
      <c r="G2027">
        <v>0.23</v>
      </c>
      <c r="H2027">
        <v>32.200000000000003</v>
      </c>
      <c r="I2027">
        <v>31.13</v>
      </c>
      <c r="J2027">
        <v>1.07</v>
      </c>
      <c r="K2027">
        <v>96.68</v>
      </c>
      <c r="L2027">
        <v>97.12</v>
      </c>
      <c r="M2027">
        <v>103</v>
      </c>
      <c r="N2027">
        <v>96.72</v>
      </c>
      <c r="O2027">
        <v>35.590000000000003</v>
      </c>
      <c r="P2027">
        <v>3060.26</v>
      </c>
      <c r="Q2027" s="42">
        <f>Table1[[#This Row],[Steam_Consumed_t]]/Table1[[#This Row],[Production_t]]</f>
        <v>1.10527950310559</v>
      </c>
      <c r="R2027" s="37">
        <f>Table1[[#This Row],[Power_Consumed_kWh]]/Table1[[#This Row],[Production_t]]</f>
        <v>95.039130434782606</v>
      </c>
      <c r="S2027" t="str">
        <f>IF(Table1[[#This Row],[Quality_pct]]&lt;96,"Below Spec","Ok")</f>
        <v>Ok</v>
      </c>
      <c r="T2027" t="str">
        <f>IF(Table1[Steam_Consumed_t]&gt;$O$4383,"ABNORMAL","NORMAL")</f>
        <v>NORMAL</v>
      </c>
      <c r="U2027" t="str">
        <f>IF(Table1[Power_Consumed_kWh]&gt;$P$4383,"ABNORMAL","NORMAL")</f>
        <v>NORMAL</v>
      </c>
      <c r="V2027">
        <f>(Table1[[#This Row],[Target_Production_t]]/8)*Table1[[#This Row],[Downtime_hr]]</f>
        <v>1.0301125</v>
      </c>
    </row>
    <row r="2028" spans="1:22" x14ac:dyDescent="0.25">
      <c r="A2028" s="1">
        <v>45826</v>
      </c>
      <c r="B2028" s="1" t="str">
        <f>TEXT(Table1[[#This Row],[Date]],"mm")</f>
        <v>06</v>
      </c>
      <c r="C2028" t="s">
        <v>21</v>
      </c>
      <c r="D2028" t="s">
        <v>20</v>
      </c>
      <c r="E2028">
        <v>36.119999999999997</v>
      </c>
      <c r="F2028">
        <v>7.82</v>
      </c>
      <c r="G2028">
        <v>0.18</v>
      </c>
      <c r="H2028">
        <v>32.65</v>
      </c>
      <c r="I2028">
        <v>32.32</v>
      </c>
      <c r="J2028">
        <v>0.33</v>
      </c>
      <c r="K2028">
        <v>98.98</v>
      </c>
      <c r="L2028">
        <v>97.75</v>
      </c>
      <c r="M2028">
        <v>96.75</v>
      </c>
      <c r="N2028">
        <v>93.61</v>
      </c>
      <c r="O2028">
        <v>47.96</v>
      </c>
      <c r="P2028">
        <v>3871.71</v>
      </c>
      <c r="Q2028" s="42">
        <f>Table1[[#This Row],[Steam_Consumed_t]]/Table1[[#This Row],[Production_t]]</f>
        <v>1.4689127105666158</v>
      </c>
      <c r="R2028" s="37">
        <f>Table1[[#This Row],[Power_Consumed_kWh]]/Table1[[#This Row],[Production_t]]</f>
        <v>118.58223583460951</v>
      </c>
      <c r="S2028" t="str">
        <f>IF(Table1[[#This Row],[Quality_pct]]&lt;96,"Below Spec","Ok")</f>
        <v>Ok</v>
      </c>
      <c r="T2028" t="str">
        <f>IF(Table1[Steam_Consumed_t]&gt;$O$4383,"ABNORMAL","NORMAL")</f>
        <v>NORMAL</v>
      </c>
      <c r="U2028" t="str">
        <f>IF(Table1[Power_Consumed_kWh]&gt;$P$4383,"ABNORMAL","NORMAL")</f>
        <v>NORMAL</v>
      </c>
      <c r="V2028">
        <f>(Table1[[#This Row],[Target_Production_t]]/8)*Table1[[#This Row],[Downtime_hr]]</f>
        <v>0.81269999999999987</v>
      </c>
    </row>
    <row r="2029" spans="1:22" x14ac:dyDescent="0.25">
      <c r="A2029" s="1">
        <v>45826</v>
      </c>
      <c r="B2029" s="1" t="str">
        <f>TEXT(Table1[[#This Row],[Date]],"mm")</f>
        <v>06</v>
      </c>
      <c r="C2029" t="s">
        <v>23</v>
      </c>
      <c r="D2029" t="s">
        <v>18</v>
      </c>
      <c r="E2029">
        <v>43.8</v>
      </c>
      <c r="F2029">
        <v>7.97</v>
      </c>
      <c r="G2029">
        <v>0.03</v>
      </c>
      <c r="H2029">
        <v>41.92</v>
      </c>
      <c r="I2029">
        <v>41.71</v>
      </c>
      <c r="J2029">
        <v>0.21</v>
      </c>
      <c r="K2029">
        <v>99.5</v>
      </c>
      <c r="L2029">
        <v>99.62</v>
      </c>
      <c r="M2029">
        <v>96.33</v>
      </c>
      <c r="N2029">
        <v>95.49</v>
      </c>
      <c r="O2029">
        <v>6.94</v>
      </c>
      <c r="P2029">
        <v>1662.82</v>
      </c>
      <c r="Q2029" s="42">
        <f>Table1[[#This Row],[Steam_Consumed_t]]/Table1[[#This Row],[Production_t]]</f>
        <v>0.16555343511450382</v>
      </c>
      <c r="R2029" s="37">
        <f>Table1[[#This Row],[Power_Consumed_kWh]]/Table1[[#This Row],[Production_t]]</f>
        <v>39.666507633587784</v>
      </c>
      <c r="S2029" t="str">
        <f>IF(Table1[[#This Row],[Quality_pct]]&lt;96,"Below Spec","Ok")</f>
        <v>Ok</v>
      </c>
      <c r="T2029" t="str">
        <f>IF(Table1[Steam_Consumed_t]&gt;$O$4383,"ABNORMAL","NORMAL")</f>
        <v>NORMAL</v>
      </c>
      <c r="U2029" t="str">
        <f>IF(Table1[Power_Consumed_kWh]&gt;$P$4383,"ABNORMAL","NORMAL")</f>
        <v>NORMAL</v>
      </c>
      <c r="V2029">
        <f>(Table1[[#This Row],[Target_Production_t]]/8)*Table1[[#This Row],[Downtime_hr]]</f>
        <v>0.16424999999999998</v>
      </c>
    </row>
    <row r="2030" spans="1:22" x14ac:dyDescent="0.25">
      <c r="A2030" s="1">
        <v>45827</v>
      </c>
      <c r="B2030" s="1" t="str">
        <f>TEXT(Table1[[#This Row],[Date]],"mm")</f>
        <v>06</v>
      </c>
      <c r="C2030" t="s">
        <v>22</v>
      </c>
      <c r="D2030" t="s">
        <v>20</v>
      </c>
      <c r="E2030">
        <v>35.6</v>
      </c>
      <c r="F2030">
        <v>7.06</v>
      </c>
      <c r="G2030">
        <v>0.94</v>
      </c>
      <c r="H2030">
        <v>29.53</v>
      </c>
      <c r="I2030">
        <v>28.73</v>
      </c>
      <c r="J2030">
        <v>0.81</v>
      </c>
      <c r="K2030">
        <v>97.27</v>
      </c>
      <c r="L2030">
        <v>88.25</v>
      </c>
      <c r="M2030">
        <v>90.22</v>
      </c>
      <c r="N2030">
        <v>77.44</v>
      </c>
      <c r="O2030">
        <v>32.79</v>
      </c>
      <c r="P2030">
        <v>2854.48</v>
      </c>
      <c r="Q2030" s="42">
        <f>Table1[[#This Row],[Steam_Consumed_t]]/Table1[[#This Row],[Production_t]]</f>
        <v>1.1103962072468676</v>
      </c>
      <c r="R2030" s="37">
        <f>Table1[[#This Row],[Power_Consumed_kWh]]/Table1[[#This Row],[Production_t]]</f>
        <v>96.663731798171355</v>
      </c>
      <c r="S2030" t="str">
        <f>IF(Table1[[#This Row],[Quality_pct]]&lt;96,"Below Spec","Ok")</f>
        <v>Ok</v>
      </c>
      <c r="T2030" t="str">
        <f>IF(Table1[Steam_Consumed_t]&gt;$O$4383,"ABNORMAL","NORMAL")</f>
        <v>NORMAL</v>
      </c>
      <c r="U2030" t="str">
        <f>IF(Table1[Power_Consumed_kWh]&gt;$P$4383,"ABNORMAL","NORMAL")</f>
        <v>NORMAL</v>
      </c>
      <c r="V2030">
        <f>(Table1[[#This Row],[Target_Production_t]]/8)*Table1[[#This Row],[Downtime_hr]]</f>
        <v>4.1829999999999998</v>
      </c>
    </row>
    <row r="2031" spans="1:22" x14ac:dyDescent="0.25">
      <c r="A2031" s="1">
        <v>45827</v>
      </c>
      <c r="B2031" s="1" t="str">
        <f>TEXT(Table1[[#This Row],[Date]],"mm")</f>
        <v>06</v>
      </c>
      <c r="C2031" t="s">
        <v>22</v>
      </c>
      <c r="D2031" t="s">
        <v>19</v>
      </c>
      <c r="E2031">
        <v>36.71</v>
      </c>
      <c r="F2031">
        <v>7.23</v>
      </c>
      <c r="G2031">
        <v>0.77</v>
      </c>
      <c r="H2031">
        <v>29.44</v>
      </c>
      <c r="I2031">
        <v>28.63</v>
      </c>
      <c r="J2031">
        <v>0.81</v>
      </c>
      <c r="K2031">
        <v>97.25</v>
      </c>
      <c r="L2031">
        <v>90.38</v>
      </c>
      <c r="M2031">
        <v>98.04</v>
      </c>
      <c r="N2031">
        <v>86.17</v>
      </c>
      <c r="O2031">
        <v>32.06</v>
      </c>
      <c r="P2031">
        <v>2737.36</v>
      </c>
      <c r="Q2031" s="42">
        <f>Table1[[#This Row],[Steam_Consumed_t]]/Table1[[#This Row],[Production_t]]</f>
        <v>1.0889945652173914</v>
      </c>
      <c r="R2031" s="37">
        <f>Table1[[#This Row],[Power_Consumed_kWh]]/Table1[[#This Row],[Production_t]]</f>
        <v>92.980978260869563</v>
      </c>
      <c r="S2031" t="str">
        <f>IF(Table1[[#This Row],[Quality_pct]]&lt;96,"Below Spec","Ok")</f>
        <v>Ok</v>
      </c>
      <c r="T2031" t="str">
        <f>IF(Table1[Steam_Consumed_t]&gt;$O$4383,"ABNORMAL","NORMAL")</f>
        <v>NORMAL</v>
      </c>
      <c r="U2031" t="str">
        <f>IF(Table1[Power_Consumed_kWh]&gt;$P$4383,"ABNORMAL","NORMAL")</f>
        <v>NORMAL</v>
      </c>
      <c r="V2031">
        <f>(Table1[[#This Row],[Target_Production_t]]/8)*Table1[[#This Row],[Downtime_hr]]</f>
        <v>3.5333375</v>
      </c>
    </row>
    <row r="2032" spans="1:22" x14ac:dyDescent="0.25">
      <c r="A2032" s="1">
        <v>45827</v>
      </c>
      <c r="B2032" s="1" t="str">
        <f>TEXT(Table1[[#This Row],[Date]],"mm")</f>
        <v>06</v>
      </c>
      <c r="C2032" t="s">
        <v>21</v>
      </c>
      <c r="D2032" t="s">
        <v>18</v>
      </c>
      <c r="E2032">
        <v>39.340000000000003</v>
      </c>
      <c r="F2032">
        <v>7.33</v>
      </c>
      <c r="G2032">
        <v>0.67</v>
      </c>
      <c r="H2032">
        <v>34.92</v>
      </c>
      <c r="I2032">
        <v>34.46</v>
      </c>
      <c r="J2032">
        <v>0.46</v>
      </c>
      <c r="K2032">
        <v>98.68</v>
      </c>
      <c r="L2032">
        <v>91.62</v>
      </c>
      <c r="M2032">
        <v>99.1</v>
      </c>
      <c r="N2032">
        <v>89.6</v>
      </c>
      <c r="O2032">
        <v>49.89</v>
      </c>
      <c r="P2032">
        <v>4101.8500000000004</v>
      </c>
      <c r="Q2032" s="42">
        <f>Table1[[#This Row],[Steam_Consumed_t]]/Table1[[#This Row],[Production_t]]</f>
        <v>1.4286941580756014</v>
      </c>
      <c r="R2032" s="37">
        <f>Table1[[#This Row],[Power_Consumed_kWh]]/Table1[[#This Row],[Production_t]]</f>
        <v>117.46420389461628</v>
      </c>
      <c r="S2032" t="str">
        <f>IF(Table1[[#This Row],[Quality_pct]]&lt;96,"Below Spec","Ok")</f>
        <v>Ok</v>
      </c>
      <c r="T2032" t="str">
        <f>IF(Table1[Steam_Consumed_t]&gt;$O$4383,"ABNORMAL","NORMAL")</f>
        <v>NORMAL</v>
      </c>
      <c r="U2032" t="str">
        <f>IF(Table1[Power_Consumed_kWh]&gt;$P$4383,"ABNORMAL","NORMAL")</f>
        <v>NORMAL</v>
      </c>
      <c r="V2032">
        <f>(Table1[[#This Row],[Target_Production_t]]/8)*Table1[[#This Row],[Downtime_hr]]</f>
        <v>3.2947250000000006</v>
      </c>
    </row>
    <row r="2033" spans="1:22" x14ac:dyDescent="0.25">
      <c r="A2033" s="1">
        <v>45827</v>
      </c>
      <c r="B2033" s="1" t="str">
        <f>TEXT(Table1[[#This Row],[Date]],"mm")</f>
        <v>06</v>
      </c>
      <c r="C2033" t="s">
        <v>17</v>
      </c>
      <c r="D2033" t="s">
        <v>19</v>
      </c>
      <c r="E2033">
        <v>42.83</v>
      </c>
      <c r="F2033">
        <v>7.49</v>
      </c>
      <c r="G2033">
        <v>0.51</v>
      </c>
      <c r="H2033">
        <v>38.94</v>
      </c>
      <c r="I2033">
        <v>38.4</v>
      </c>
      <c r="J2033">
        <v>0.55000000000000004</v>
      </c>
      <c r="K2033">
        <v>98.6</v>
      </c>
      <c r="L2033">
        <v>93.62</v>
      </c>
      <c r="M2033">
        <v>91.92</v>
      </c>
      <c r="N2033">
        <v>84.86</v>
      </c>
      <c r="O2033">
        <v>32.06</v>
      </c>
      <c r="P2033">
        <v>3147.68</v>
      </c>
      <c r="Q2033" s="42">
        <f>Table1[[#This Row],[Steam_Consumed_t]]/Table1[[#This Row],[Production_t]]</f>
        <v>0.8233179250128404</v>
      </c>
      <c r="R2033" s="37">
        <f>Table1[[#This Row],[Power_Consumed_kWh]]/Table1[[#This Row],[Production_t]]</f>
        <v>80.834103749357993</v>
      </c>
      <c r="S2033" t="str">
        <f>IF(Table1[[#This Row],[Quality_pct]]&lt;96,"Below Spec","Ok")</f>
        <v>Ok</v>
      </c>
      <c r="T2033" t="str">
        <f>IF(Table1[Steam_Consumed_t]&gt;$O$4383,"ABNORMAL","NORMAL")</f>
        <v>NORMAL</v>
      </c>
      <c r="U2033" t="str">
        <f>IF(Table1[Power_Consumed_kWh]&gt;$P$4383,"ABNORMAL","NORMAL")</f>
        <v>NORMAL</v>
      </c>
      <c r="V2033">
        <f>(Table1[[#This Row],[Target_Production_t]]/8)*Table1[[#This Row],[Downtime_hr]]</f>
        <v>2.7304124999999999</v>
      </c>
    </row>
    <row r="2034" spans="1:22" x14ac:dyDescent="0.25">
      <c r="A2034" s="1">
        <v>45827</v>
      </c>
      <c r="B2034" s="1" t="str">
        <f>TEXT(Table1[[#This Row],[Date]],"mm")</f>
        <v>06</v>
      </c>
      <c r="C2034" t="s">
        <v>21</v>
      </c>
      <c r="D2034" t="s">
        <v>19</v>
      </c>
      <c r="E2034">
        <v>38.75</v>
      </c>
      <c r="F2034">
        <v>7.52</v>
      </c>
      <c r="G2034">
        <v>0.48</v>
      </c>
      <c r="H2034">
        <v>34.33</v>
      </c>
      <c r="I2034">
        <v>33.6</v>
      </c>
      <c r="J2034">
        <v>0.72</v>
      </c>
      <c r="K2034">
        <v>97.89</v>
      </c>
      <c r="L2034">
        <v>94</v>
      </c>
      <c r="M2034">
        <v>102.63</v>
      </c>
      <c r="N2034">
        <v>94.44</v>
      </c>
      <c r="O2034">
        <v>51.3</v>
      </c>
      <c r="P2034">
        <v>3951.09</v>
      </c>
      <c r="Q2034" s="42">
        <f>Table1[[#This Row],[Steam_Consumed_t]]/Table1[[#This Row],[Production_t]]</f>
        <v>1.4943198368773667</v>
      </c>
      <c r="R2034" s="37">
        <f>Table1[[#This Row],[Power_Consumed_kWh]]/Table1[[#This Row],[Production_t]]</f>
        <v>115.09146519079523</v>
      </c>
      <c r="S2034" t="str">
        <f>IF(Table1[[#This Row],[Quality_pct]]&lt;96,"Below Spec","Ok")</f>
        <v>Ok</v>
      </c>
      <c r="T2034" t="str">
        <f>IF(Table1[Steam_Consumed_t]&gt;$O$4383,"ABNORMAL","NORMAL")</f>
        <v>NORMAL</v>
      </c>
      <c r="U2034" t="str">
        <f>IF(Table1[Power_Consumed_kWh]&gt;$P$4383,"ABNORMAL","NORMAL")</f>
        <v>NORMAL</v>
      </c>
      <c r="V2034">
        <f>(Table1[[#This Row],[Target_Production_t]]/8)*Table1[[#This Row],[Downtime_hr]]</f>
        <v>2.3249999999999997</v>
      </c>
    </row>
    <row r="2035" spans="1:22" x14ac:dyDescent="0.25">
      <c r="A2035" s="1">
        <v>45827</v>
      </c>
      <c r="B2035" s="1" t="str">
        <f>TEXT(Table1[[#This Row],[Date]],"mm")</f>
        <v>06</v>
      </c>
      <c r="C2035" t="s">
        <v>21</v>
      </c>
      <c r="D2035" t="s">
        <v>20</v>
      </c>
      <c r="E2035">
        <v>37.57</v>
      </c>
      <c r="F2035">
        <v>7.62</v>
      </c>
      <c r="G2035">
        <v>0.38</v>
      </c>
      <c r="H2035">
        <v>34.04</v>
      </c>
      <c r="I2035">
        <v>33.15</v>
      </c>
      <c r="J2035">
        <v>0.88</v>
      </c>
      <c r="K2035">
        <v>97.41</v>
      </c>
      <c r="L2035">
        <v>95.25</v>
      </c>
      <c r="M2035">
        <v>89.13</v>
      </c>
      <c r="N2035">
        <v>82.7</v>
      </c>
      <c r="O2035">
        <v>49.21</v>
      </c>
      <c r="P2035">
        <v>3962.63</v>
      </c>
      <c r="Q2035" s="42">
        <f>Table1[[#This Row],[Steam_Consumed_t]]/Table1[[#This Row],[Production_t]]</f>
        <v>1.4456521739130435</v>
      </c>
      <c r="R2035" s="37">
        <f>Table1[[#This Row],[Power_Consumed_kWh]]/Table1[[#This Row],[Production_t]]</f>
        <v>116.41098707403056</v>
      </c>
      <c r="S2035" t="str">
        <f>IF(Table1[[#This Row],[Quality_pct]]&lt;96,"Below Spec","Ok")</f>
        <v>Ok</v>
      </c>
      <c r="T2035" t="str">
        <f>IF(Table1[Steam_Consumed_t]&gt;$O$4383,"ABNORMAL","NORMAL")</f>
        <v>NORMAL</v>
      </c>
      <c r="U2035" t="str">
        <f>IF(Table1[Power_Consumed_kWh]&gt;$P$4383,"ABNORMAL","NORMAL")</f>
        <v>NORMAL</v>
      </c>
      <c r="V2035">
        <f>(Table1[[#This Row],[Target_Production_t]]/8)*Table1[[#This Row],[Downtime_hr]]</f>
        <v>1.784575</v>
      </c>
    </row>
    <row r="2036" spans="1:22" x14ac:dyDescent="0.25">
      <c r="A2036" s="1">
        <v>45827</v>
      </c>
      <c r="B2036" s="1" t="str">
        <f>TEXT(Table1[[#This Row],[Date]],"mm")</f>
        <v>06</v>
      </c>
      <c r="C2036" t="s">
        <v>17</v>
      </c>
      <c r="D2036" t="s">
        <v>20</v>
      </c>
      <c r="E2036">
        <v>41.53</v>
      </c>
      <c r="F2036">
        <v>7.64</v>
      </c>
      <c r="G2036">
        <v>0.36</v>
      </c>
      <c r="H2036">
        <v>37.590000000000003</v>
      </c>
      <c r="I2036">
        <v>37.590000000000003</v>
      </c>
      <c r="J2036">
        <v>0</v>
      </c>
      <c r="K2036">
        <v>100</v>
      </c>
      <c r="L2036">
        <v>95.5</v>
      </c>
      <c r="M2036">
        <v>99.04</v>
      </c>
      <c r="N2036">
        <v>94.58</v>
      </c>
      <c r="O2036">
        <v>32.19</v>
      </c>
      <c r="P2036">
        <v>3109.01</v>
      </c>
      <c r="Q2036" s="42">
        <f>Table1[[#This Row],[Steam_Consumed_t]]/Table1[[#This Row],[Production_t]]</f>
        <v>0.8563447725458897</v>
      </c>
      <c r="R2036" s="37">
        <f>Table1[[#This Row],[Power_Consumed_kWh]]/Table1[[#This Row],[Production_t]]</f>
        <v>82.708433093907956</v>
      </c>
      <c r="S2036" t="str">
        <f>IF(Table1[[#This Row],[Quality_pct]]&lt;96,"Below Spec","Ok")</f>
        <v>Ok</v>
      </c>
      <c r="T2036" t="str">
        <f>IF(Table1[Steam_Consumed_t]&gt;$O$4383,"ABNORMAL","NORMAL")</f>
        <v>NORMAL</v>
      </c>
      <c r="U2036" t="str">
        <f>IF(Table1[Power_Consumed_kWh]&gt;$P$4383,"ABNORMAL","NORMAL")</f>
        <v>NORMAL</v>
      </c>
      <c r="V2036">
        <f>(Table1[[#This Row],[Target_Production_t]]/8)*Table1[[#This Row],[Downtime_hr]]</f>
        <v>1.8688499999999999</v>
      </c>
    </row>
    <row r="2037" spans="1:22" x14ac:dyDescent="0.25">
      <c r="A2037" s="1">
        <v>45827</v>
      </c>
      <c r="B2037" s="1" t="str">
        <f>TEXT(Table1[[#This Row],[Date]],"mm")</f>
        <v>06</v>
      </c>
      <c r="C2037" t="s">
        <v>23</v>
      </c>
      <c r="D2037" t="s">
        <v>18</v>
      </c>
      <c r="E2037">
        <v>45.56</v>
      </c>
      <c r="F2037">
        <v>7.64</v>
      </c>
      <c r="G2037">
        <v>0.36</v>
      </c>
      <c r="H2037">
        <v>44.17</v>
      </c>
      <c r="I2037">
        <v>43.19</v>
      </c>
      <c r="J2037">
        <v>0.98</v>
      </c>
      <c r="K2037">
        <v>97.79</v>
      </c>
      <c r="L2037">
        <v>95.5</v>
      </c>
      <c r="M2037">
        <v>98.38</v>
      </c>
      <c r="N2037">
        <v>91.87</v>
      </c>
      <c r="O2037">
        <v>6.45</v>
      </c>
      <c r="P2037">
        <v>1909.26</v>
      </c>
      <c r="Q2037" s="42">
        <f>Table1[[#This Row],[Steam_Consumed_t]]/Table1[[#This Row],[Production_t]]</f>
        <v>0.14602671496490829</v>
      </c>
      <c r="R2037" s="37">
        <f>Table1[[#This Row],[Power_Consumed_kWh]]/Table1[[#This Row],[Production_t]]</f>
        <v>43.225266017659045</v>
      </c>
      <c r="S2037" t="str">
        <f>IF(Table1[[#This Row],[Quality_pct]]&lt;96,"Below Spec","Ok")</f>
        <v>Ok</v>
      </c>
      <c r="T2037" t="str">
        <f>IF(Table1[Steam_Consumed_t]&gt;$O$4383,"ABNORMAL","NORMAL")</f>
        <v>NORMAL</v>
      </c>
      <c r="U2037" t="str">
        <f>IF(Table1[Power_Consumed_kWh]&gt;$P$4383,"ABNORMAL","NORMAL")</f>
        <v>NORMAL</v>
      </c>
      <c r="V2037">
        <f>(Table1[[#This Row],[Target_Production_t]]/8)*Table1[[#This Row],[Downtime_hr]]</f>
        <v>2.0502000000000002</v>
      </c>
    </row>
    <row r="2038" spans="1:22" x14ac:dyDescent="0.25">
      <c r="A2038" s="1">
        <v>45827</v>
      </c>
      <c r="B2038" s="1" t="str">
        <f>TEXT(Table1[[#This Row],[Date]],"mm")</f>
        <v>06</v>
      </c>
      <c r="C2038" t="s">
        <v>22</v>
      </c>
      <c r="D2038" t="s">
        <v>18</v>
      </c>
      <c r="E2038">
        <v>37.270000000000003</v>
      </c>
      <c r="F2038">
        <v>7.68</v>
      </c>
      <c r="G2038">
        <v>0.32</v>
      </c>
      <c r="H2038">
        <v>34.53</v>
      </c>
      <c r="I2038">
        <v>33.43</v>
      </c>
      <c r="J2038">
        <v>1.1100000000000001</v>
      </c>
      <c r="K2038">
        <v>96.8</v>
      </c>
      <c r="L2038">
        <v>96</v>
      </c>
      <c r="M2038">
        <v>96.99</v>
      </c>
      <c r="N2038">
        <v>90.13</v>
      </c>
      <c r="O2038">
        <v>39.83</v>
      </c>
      <c r="P2038">
        <v>3197.17</v>
      </c>
      <c r="Q2038" s="42">
        <f>Table1[[#This Row],[Steam_Consumed_t]]/Table1[[#This Row],[Production_t]]</f>
        <v>1.1534897190848536</v>
      </c>
      <c r="R2038" s="37">
        <f>Table1[[#This Row],[Power_Consumed_kWh]]/Table1[[#This Row],[Production_t]]</f>
        <v>92.591080220098462</v>
      </c>
      <c r="S2038" t="str">
        <f>IF(Table1[[#This Row],[Quality_pct]]&lt;96,"Below Spec","Ok")</f>
        <v>Ok</v>
      </c>
      <c r="T2038" t="str">
        <f>IF(Table1[Steam_Consumed_t]&gt;$O$4383,"ABNORMAL","NORMAL")</f>
        <v>NORMAL</v>
      </c>
      <c r="U2038" t="str">
        <f>IF(Table1[Power_Consumed_kWh]&gt;$P$4383,"ABNORMAL","NORMAL")</f>
        <v>NORMAL</v>
      </c>
      <c r="V2038">
        <f>(Table1[[#This Row],[Target_Production_t]]/8)*Table1[[#This Row],[Downtime_hr]]</f>
        <v>1.4908000000000001</v>
      </c>
    </row>
    <row r="2039" spans="1:22" x14ac:dyDescent="0.25">
      <c r="A2039" s="1">
        <v>45827</v>
      </c>
      <c r="B2039" s="1" t="str">
        <f>TEXT(Table1[[#This Row],[Date]],"mm")</f>
        <v>06</v>
      </c>
      <c r="C2039" t="s">
        <v>17</v>
      </c>
      <c r="D2039" t="s">
        <v>18</v>
      </c>
      <c r="E2039">
        <v>43.49</v>
      </c>
      <c r="F2039">
        <v>7.7</v>
      </c>
      <c r="G2039">
        <v>0.3</v>
      </c>
      <c r="H2039">
        <v>38.409999999999997</v>
      </c>
      <c r="I2039">
        <v>37.479999999999997</v>
      </c>
      <c r="J2039">
        <v>0.93</v>
      </c>
      <c r="K2039">
        <v>97.58</v>
      </c>
      <c r="L2039">
        <v>96.25</v>
      </c>
      <c r="M2039">
        <v>93.18</v>
      </c>
      <c r="N2039">
        <v>87.51</v>
      </c>
      <c r="O2039">
        <v>31.31</v>
      </c>
      <c r="P2039">
        <v>3126.53</v>
      </c>
      <c r="Q2039" s="42">
        <f>Table1[[#This Row],[Steam_Consumed_t]]/Table1[[#This Row],[Production_t]]</f>
        <v>0.8151523040874773</v>
      </c>
      <c r="R2039" s="37">
        <f>Table1[[#This Row],[Power_Consumed_kWh]]/Table1[[#This Row],[Production_t]]</f>
        <v>81.398854464983089</v>
      </c>
      <c r="S2039" t="str">
        <f>IF(Table1[[#This Row],[Quality_pct]]&lt;96,"Below Spec","Ok")</f>
        <v>Ok</v>
      </c>
      <c r="T2039" t="str">
        <f>IF(Table1[Steam_Consumed_t]&gt;$O$4383,"ABNORMAL","NORMAL")</f>
        <v>NORMAL</v>
      </c>
      <c r="U2039" t="str">
        <f>IF(Table1[Power_Consumed_kWh]&gt;$P$4383,"ABNORMAL","NORMAL")</f>
        <v>NORMAL</v>
      </c>
      <c r="V2039">
        <f>(Table1[[#This Row],[Target_Production_t]]/8)*Table1[[#This Row],[Downtime_hr]]</f>
        <v>1.6308750000000001</v>
      </c>
    </row>
    <row r="2040" spans="1:22" x14ac:dyDescent="0.25">
      <c r="A2040" s="1">
        <v>45827</v>
      </c>
      <c r="B2040" s="1" t="str">
        <f>TEXT(Table1[[#This Row],[Date]],"mm")</f>
        <v>06</v>
      </c>
      <c r="C2040" t="s">
        <v>23</v>
      </c>
      <c r="D2040" t="s">
        <v>20</v>
      </c>
      <c r="E2040">
        <v>43.51</v>
      </c>
      <c r="F2040">
        <v>7.8</v>
      </c>
      <c r="G2040">
        <v>0.2</v>
      </c>
      <c r="H2040">
        <v>42.92</v>
      </c>
      <c r="I2040">
        <v>42.48</v>
      </c>
      <c r="J2040">
        <v>0.44</v>
      </c>
      <c r="K2040">
        <v>98.98</v>
      </c>
      <c r="L2040">
        <v>97.5</v>
      </c>
      <c r="M2040">
        <v>90.69</v>
      </c>
      <c r="N2040">
        <v>87.52</v>
      </c>
      <c r="O2040">
        <v>3.74</v>
      </c>
      <c r="P2040">
        <v>1763.65</v>
      </c>
      <c r="Q2040" s="42">
        <f>Table1[[#This Row],[Steam_Consumed_t]]/Table1[[#This Row],[Production_t]]</f>
        <v>8.7138863000931974E-2</v>
      </c>
      <c r="R2040" s="37">
        <f>Table1[[#This Row],[Power_Consumed_kWh]]/Table1[[#This Row],[Production_t]]</f>
        <v>41.091565703634672</v>
      </c>
      <c r="S2040" t="str">
        <f>IF(Table1[[#This Row],[Quality_pct]]&lt;96,"Below Spec","Ok")</f>
        <v>Ok</v>
      </c>
      <c r="T2040" t="str">
        <f>IF(Table1[Steam_Consumed_t]&gt;$O$4383,"ABNORMAL","NORMAL")</f>
        <v>NORMAL</v>
      </c>
      <c r="U2040" t="str">
        <f>IF(Table1[Power_Consumed_kWh]&gt;$P$4383,"ABNORMAL","NORMAL")</f>
        <v>NORMAL</v>
      </c>
      <c r="V2040">
        <f>(Table1[[#This Row],[Target_Production_t]]/8)*Table1[[#This Row],[Downtime_hr]]</f>
        <v>1.08775</v>
      </c>
    </row>
    <row r="2041" spans="1:22" x14ac:dyDescent="0.25">
      <c r="A2041" s="1">
        <v>45827</v>
      </c>
      <c r="B2041" s="1" t="str">
        <f>TEXT(Table1[[#This Row],[Date]],"mm")</f>
        <v>06</v>
      </c>
      <c r="C2041" t="s">
        <v>23</v>
      </c>
      <c r="D2041" t="s">
        <v>19</v>
      </c>
      <c r="E2041">
        <v>44.87</v>
      </c>
      <c r="F2041">
        <v>7.81</v>
      </c>
      <c r="G2041">
        <v>0.19</v>
      </c>
      <c r="H2041">
        <v>43.75</v>
      </c>
      <c r="I2041">
        <v>42.18</v>
      </c>
      <c r="J2041">
        <v>1.56</v>
      </c>
      <c r="K2041">
        <v>96.43</v>
      </c>
      <c r="L2041">
        <v>97.62</v>
      </c>
      <c r="M2041">
        <v>96.48</v>
      </c>
      <c r="N2041">
        <v>90.82</v>
      </c>
      <c r="O2041">
        <v>3.89</v>
      </c>
      <c r="P2041">
        <v>1683.65</v>
      </c>
      <c r="Q2041" s="42">
        <f>Table1[[#This Row],[Steam_Consumed_t]]/Table1[[#This Row],[Production_t]]</f>
        <v>8.8914285714285723E-2</v>
      </c>
      <c r="R2041" s="37">
        <f>Table1[[#This Row],[Power_Consumed_kWh]]/Table1[[#This Row],[Production_t]]</f>
        <v>38.483428571428576</v>
      </c>
      <c r="S2041" t="str">
        <f>IF(Table1[[#This Row],[Quality_pct]]&lt;96,"Below Spec","Ok")</f>
        <v>Ok</v>
      </c>
      <c r="T2041" t="str">
        <f>IF(Table1[Steam_Consumed_t]&gt;$O$4383,"ABNORMAL","NORMAL")</f>
        <v>NORMAL</v>
      </c>
      <c r="U2041" t="str">
        <f>IF(Table1[Power_Consumed_kWh]&gt;$P$4383,"ABNORMAL","NORMAL")</f>
        <v>NORMAL</v>
      </c>
      <c r="V2041">
        <f>(Table1[[#This Row],[Target_Production_t]]/8)*Table1[[#This Row],[Downtime_hr]]</f>
        <v>1.0656625</v>
      </c>
    </row>
    <row r="2042" spans="1:22" x14ac:dyDescent="0.25">
      <c r="A2042" s="1">
        <v>45828</v>
      </c>
      <c r="B2042" s="1" t="str">
        <f>TEXT(Table1[[#This Row],[Date]],"mm")</f>
        <v>06</v>
      </c>
      <c r="C2042" t="s">
        <v>17</v>
      </c>
      <c r="D2042" t="s">
        <v>19</v>
      </c>
      <c r="E2042">
        <v>39.78</v>
      </c>
      <c r="F2042">
        <v>6.93</v>
      </c>
      <c r="G2042">
        <v>1.07</v>
      </c>
      <c r="H2042">
        <v>32.85</v>
      </c>
      <c r="I2042">
        <v>32.85</v>
      </c>
      <c r="J2042">
        <v>0</v>
      </c>
      <c r="K2042">
        <v>100</v>
      </c>
      <c r="L2042">
        <v>86.62</v>
      </c>
      <c r="M2042">
        <v>98.84</v>
      </c>
      <c r="N2042">
        <v>85.62</v>
      </c>
      <c r="O2042">
        <v>28.22</v>
      </c>
      <c r="P2042">
        <v>2739.39</v>
      </c>
      <c r="Q2042" s="42">
        <f>Table1[[#This Row],[Steam_Consumed_t]]/Table1[[#This Row],[Production_t]]</f>
        <v>0.85905631659056314</v>
      </c>
      <c r="R2042" s="37">
        <f>Table1[[#This Row],[Power_Consumed_kWh]]/Table1[[#This Row],[Production_t]]</f>
        <v>83.390867579908672</v>
      </c>
      <c r="S2042" t="str">
        <f>IF(Table1[[#This Row],[Quality_pct]]&lt;96,"Below Spec","Ok")</f>
        <v>Ok</v>
      </c>
      <c r="T2042" t="str">
        <f>IF(Table1[Steam_Consumed_t]&gt;$O$4383,"ABNORMAL","NORMAL")</f>
        <v>NORMAL</v>
      </c>
      <c r="U2042" t="str">
        <f>IF(Table1[Power_Consumed_kWh]&gt;$P$4383,"ABNORMAL","NORMAL")</f>
        <v>NORMAL</v>
      </c>
      <c r="V2042">
        <f>(Table1[[#This Row],[Target_Production_t]]/8)*Table1[[#This Row],[Downtime_hr]]</f>
        <v>5.3205750000000007</v>
      </c>
    </row>
    <row r="2043" spans="1:22" x14ac:dyDescent="0.25">
      <c r="A2043" s="1">
        <v>45828</v>
      </c>
      <c r="B2043" s="1" t="str">
        <f>TEXT(Table1[[#This Row],[Date]],"mm")</f>
        <v>06</v>
      </c>
      <c r="C2043" t="s">
        <v>23</v>
      </c>
      <c r="D2043" t="s">
        <v>20</v>
      </c>
      <c r="E2043">
        <v>40.409999999999997</v>
      </c>
      <c r="F2043">
        <v>7.15</v>
      </c>
      <c r="G2043">
        <v>0.85</v>
      </c>
      <c r="H2043">
        <v>32.72</v>
      </c>
      <c r="I2043">
        <v>32.229999999999997</v>
      </c>
      <c r="J2043">
        <v>0.48</v>
      </c>
      <c r="K2043">
        <v>98.52</v>
      </c>
      <c r="L2043">
        <v>89.38</v>
      </c>
      <c r="M2043">
        <v>89.92</v>
      </c>
      <c r="N2043">
        <v>79.180000000000007</v>
      </c>
      <c r="O2043">
        <v>4.49</v>
      </c>
      <c r="P2043">
        <v>1407.32</v>
      </c>
      <c r="Q2043" s="42">
        <f>Table1[[#This Row],[Steam_Consumed_t]]/Table1[[#This Row],[Production_t]]</f>
        <v>0.13722493887530562</v>
      </c>
      <c r="R2043" s="37">
        <f>Table1[[#This Row],[Power_Consumed_kWh]]/Table1[[#This Row],[Production_t]]</f>
        <v>43.011002444987774</v>
      </c>
      <c r="S2043" t="str">
        <f>IF(Table1[[#This Row],[Quality_pct]]&lt;96,"Below Spec","Ok")</f>
        <v>Ok</v>
      </c>
      <c r="T2043" t="str">
        <f>IF(Table1[Steam_Consumed_t]&gt;$O$4383,"ABNORMAL","NORMAL")</f>
        <v>NORMAL</v>
      </c>
      <c r="U2043" t="str">
        <f>IF(Table1[Power_Consumed_kWh]&gt;$P$4383,"ABNORMAL","NORMAL")</f>
        <v>NORMAL</v>
      </c>
      <c r="V2043">
        <f>(Table1[[#This Row],[Target_Production_t]]/8)*Table1[[#This Row],[Downtime_hr]]</f>
        <v>4.2935624999999993</v>
      </c>
    </row>
    <row r="2044" spans="1:22" x14ac:dyDescent="0.25">
      <c r="A2044" s="1">
        <v>45828</v>
      </c>
      <c r="B2044" s="1" t="str">
        <f>TEXT(Table1[[#This Row],[Date]],"mm")</f>
        <v>06</v>
      </c>
      <c r="C2044" t="s">
        <v>22</v>
      </c>
      <c r="D2044" t="s">
        <v>20</v>
      </c>
      <c r="E2044">
        <v>33.06</v>
      </c>
      <c r="F2044">
        <v>7.22</v>
      </c>
      <c r="G2044">
        <v>0.78</v>
      </c>
      <c r="H2044">
        <v>28.89</v>
      </c>
      <c r="I2044">
        <v>28.07</v>
      </c>
      <c r="J2044">
        <v>0.81</v>
      </c>
      <c r="K2044">
        <v>97.19</v>
      </c>
      <c r="L2044">
        <v>90.25</v>
      </c>
      <c r="M2044">
        <v>100.45</v>
      </c>
      <c r="N2044">
        <v>88.11</v>
      </c>
      <c r="O2044">
        <v>32.18</v>
      </c>
      <c r="P2044">
        <v>2745.92</v>
      </c>
      <c r="Q2044" s="42">
        <f>Table1[[#This Row],[Steam_Consumed_t]]/Table1[[#This Row],[Production_t]]</f>
        <v>1.1138802353755624</v>
      </c>
      <c r="R2044" s="37">
        <f>Table1[[#This Row],[Power_Consumed_kWh]]/Table1[[#This Row],[Production_t]]</f>
        <v>95.04742125302873</v>
      </c>
      <c r="S2044" t="str">
        <f>IF(Table1[[#This Row],[Quality_pct]]&lt;96,"Below Spec","Ok")</f>
        <v>Ok</v>
      </c>
      <c r="T2044" t="str">
        <f>IF(Table1[Steam_Consumed_t]&gt;$O$4383,"ABNORMAL","NORMAL")</f>
        <v>NORMAL</v>
      </c>
      <c r="U2044" t="str">
        <f>IF(Table1[Power_Consumed_kWh]&gt;$P$4383,"ABNORMAL","NORMAL")</f>
        <v>NORMAL</v>
      </c>
      <c r="V2044">
        <f>(Table1[[#This Row],[Target_Production_t]]/8)*Table1[[#This Row],[Downtime_hr]]</f>
        <v>3.2233500000000004</v>
      </c>
    </row>
    <row r="2045" spans="1:22" x14ac:dyDescent="0.25">
      <c r="A2045" s="1">
        <v>45828</v>
      </c>
      <c r="B2045" s="1" t="str">
        <f>TEXT(Table1[[#This Row],[Date]],"mm")</f>
        <v>06</v>
      </c>
      <c r="C2045" t="s">
        <v>17</v>
      </c>
      <c r="D2045" t="s">
        <v>18</v>
      </c>
      <c r="E2045">
        <v>40.39</v>
      </c>
      <c r="F2045">
        <v>7.41</v>
      </c>
      <c r="G2045">
        <v>0.59</v>
      </c>
      <c r="H2045">
        <v>35.380000000000003</v>
      </c>
      <c r="I2045">
        <v>34.89</v>
      </c>
      <c r="J2045">
        <v>0.49</v>
      </c>
      <c r="K2045">
        <v>98.62</v>
      </c>
      <c r="L2045">
        <v>92.62</v>
      </c>
      <c r="M2045">
        <v>97.31</v>
      </c>
      <c r="N2045">
        <v>88.89</v>
      </c>
      <c r="O2045">
        <v>29.13</v>
      </c>
      <c r="P2045">
        <v>2927.31</v>
      </c>
      <c r="Q2045" s="42">
        <f>Table1[[#This Row],[Steam_Consumed_t]]/Table1[[#This Row],[Production_t]]</f>
        <v>0.82334652345958159</v>
      </c>
      <c r="R2045" s="37">
        <f>Table1[[#This Row],[Power_Consumed_kWh]]/Table1[[#This Row],[Production_t]]</f>
        <v>82.739118145845097</v>
      </c>
      <c r="S2045" t="str">
        <f>IF(Table1[[#This Row],[Quality_pct]]&lt;96,"Below Spec","Ok")</f>
        <v>Ok</v>
      </c>
      <c r="T2045" t="str">
        <f>IF(Table1[Steam_Consumed_t]&gt;$O$4383,"ABNORMAL","NORMAL")</f>
        <v>NORMAL</v>
      </c>
      <c r="U2045" t="str">
        <f>IF(Table1[Power_Consumed_kWh]&gt;$P$4383,"ABNORMAL","NORMAL")</f>
        <v>NORMAL</v>
      </c>
      <c r="V2045">
        <f>(Table1[[#This Row],[Target_Production_t]]/8)*Table1[[#This Row],[Downtime_hr]]</f>
        <v>2.9787624999999998</v>
      </c>
    </row>
    <row r="2046" spans="1:22" x14ac:dyDescent="0.25">
      <c r="A2046" s="1">
        <v>45828</v>
      </c>
      <c r="B2046" s="1" t="str">
        <f>TEXT(Table1[[#This Row],[Date]],"mm")</f>
        <v>06</v>
      </c>
      <c r="C2046" t="s">
        <v>22</v>
      </c>
      <c r="D2046" t="s">
        <v>19</v>
      </c>
      <c r="E2046">
        <v>34.1</v>
      </c>
      <c r="F2046">
        <v>7.46</v>
      </c>
      <c r="G2046">
        <v>0.54</v>
      </c>
      <c r="H2046">
        <v>28.98</v>
      </c>
      <c r="I2046">
        <v>28.1</v>
      </c>
      <c r="J2046">
        <v>0.88</v>
      </c>
      <c r="K2046">
        <v>96.97</v>
      </c>
      <c r="L2046">
        <v>93.25</v>
      </c>
      <c r="M2046">
        <v>96.68</v>
      </c>
      <c r="N2046">
        <v>87.42</v>
      </c>
      <c r="O2046">
        <v>31.63</v>
      </c>
      <c r="P2046">
        <v>2859.98</v>
      </c>
      <c r="Q2046" s="42">
        <f>Table1[[#This Row],[Steam_Consumed_t]]/Table1[[#This Row],[Production_t]]</f>
        <v>1.0914423740510697</v>
      </c>
      <c r="R2046" s="37">
        <f>Table1[[#This Row],[Power_Consumed_kWh]]/Table1[[#This Row],[Production_t]]</f>
        <v>98.688060731538997</v>
      </c>
      <c r="S2046" t="str">
        <f>IF(Table1[[#This Row],[Quality_pct]]&lt;96,"Below Spec","Ok")</f>
        <v>Ok</v>
      </c>
      <c r="T2046" t="str">
        <f>IF(Table1[Steam_Consumed_t]&gt;$O$4383,"ABNORMAL","NORMAL")</f>
        <v>NORMAL</v>
      </c>
      <c r="U2046" t="str">
        <f>IF(Table1[Power_Consumed_kWh]&gt;$P$4383,"ABNORMAL","NORMAL")</f>
        <v>NORMAL</v>
      </c>
      <c r="V2046">
        <f>(Table1[[#This Row],[Target_Production_t]]/8)*Table1[[#This Row],[Downtime_hr]]</f>
        <v>2.3017500000000002</v>
      </c>
    </row>
    <row r="2047" spans="1:22" x14ac:dyDescent="0.25">
      <c r="A2047" s="1">
        <v>45828</v>
      </c>
      <c r="B2047" s="1" t="str">
        <f>TEXT(Table1[[#This Row],[Date]],"mm")</f>
        <v>06</v>
      </c>
      <c r="C2047" t="s">
        <v>23</v>
      </c>
      <c r="D2047" t="s">
        <v>19</v>
      </c>
      <c r="E2047">
        <v>41.67</v>
      </c>
      <c r="F2047">
        <v>7.46</v>
      </c>
      <c r="G2047">
        <v>0.54</v>
      </c>
      <c r="H2047">
        <v>36.54</v>
      </c>
      <c r="I2047">
        <v>36.54</v>
      </c>
      <c r="J2047">
        <v>0</v>
      </c>
      <c r="K2047">
        <v>100</v>
      </c>
      <c r="L2047">
        <v>93.25</v>
      </c>
      <c r="M2047">
        <v>96.91</v>
      </c>
      <c r="N2047">
        <v>90.37</v>
      </c>
      <c r="O2047">
        <v>5.52</v>
      </c>
      <c r="P2047">
        <v>1545.45</v>
      </c>
      <c r="Q2047" s="42">
        <f>Table1[[#This Row],[Steam_Consumed_t]]/Table1[[#This Row],[Production_t]]</f>
        <v>0.15106732348111657</v>
      </c>
      <c r="R2047" s="37">
        <f>Table1[[#This Row],[Power_Consumed_kWh]]/Table1[[#This Row],[Production_t]]</f>
        <v>42.294745484400657</v>
      </c>
      <c r="S2047" t="str">
        <f>IF(Table1[[#This Row],[Quality_pct]]&lt;96,"Below Spec","Ok")</f>
        <v>Ok</v>
      </c>
      <c r="T2047" t="str">
        <f>IF(Table1[Steam_Consumed_t]&gt;$O$4383,"ABNORMAL","NORMAL")</f>
        <v>NORMAL</v>
      </c>
      <c r="U2047" t="str">
        <f>IF(Table1[Power_Consumed_kWh]&gt;$P$4383,"ABNORMAL","NORMAL")</f>
        <v>NORMAL</v>
      </c>
      <c r="V2047">
        <f>(Table1[[#This Row],[Target_Production_t]]/8)*Table1[[#This Row],[Downtime_hr]]</f>
        <v>2.8127250000000004</v>
      </c>
    </row>
    <row r="2048" spans="1:22" x14ac:dyDescent="0.25">
      <c r="A2048" s="1">
        <v>45828</v>
      </c>
      <c r="B2048" s="1" t="str">
        <f>TEXT(Table1[[#This Row],[Date]],"mm")</f>
        <v>06</v>
      </c>
      <c r="C2048" t="s">
        <v>17</v>
      </c>
      <c r="D2048" t="s">
        <v>20</v>
      </c>
      <c r="E2048">
        <v>38.57</v>
      </c>
      <c r="F2048">
        <v>7.51</v>
      </c>
      <c r="G2048">
        <v>0.49</v>
      </c>
      <c r="H2048">
        <v>38.020000000000003</v>
      </c>
      <c r="I2048">
        <v>36.99</v>
      </c>
      <c r="J2048">
        <v>1.03</v>
      </c>
      <c r="K2048">
        <v>97.3</v>
      </c>
      <c r="L2048">
        <v>93.88</v>
      </c>
      <c r="M2048">
        <v>90.19</v>
      </c>
      <c r="N2048">
        <v>82.38</v>
      </c>
      <c r="O2048">
        <v>32.39</v>
      </c>
      <c r="P2048">
        <v>3142.65</v>
      </c>
      <c r="Q2048" s="42">
        <f>Table1[[#This Row],[Steam_Consumed_t]]/Table1[[#This Row],[Production_t]]</f>
        <v>0.85192004208311412</v>
      </c>
      <c r="R2048" s="37">
        <f>Table1[[#This Row],[Power_Consumed_kWh]]/Table1[[#This Row],[Production_t]]</f>
        <v>82.657811678064178</v>
      </c>
      <c r="S2048" t="str">
        <f>IF(Table1[[#This Row],[Quality_pct]]&lt;96,"Below Spec","Ok")</f>
        <v>Ok</v>
      </c>
      <c r="T2048" t="str">
        <f>IF(Table1[Steam_Consumed_t]&gt;$O$4383,"ABNORMAL","NORMAL")</f>
        <v>NORMAL</v>
      </c>
      <c r="U2048" t="str">
        <f>IF(Table1[Power_Consumed_kWh]&gt;$P$4383,"ABNORMAL","NORMAL")</f>
        <v>NORMAL</v>
      </c>
      <c r="V2048">
        <f>(Table1[[#This Row],[Target_Production_t]]/8)*Table1[[#This Row],[Downtime_hr]]</f>
        <v>2.3624125</v>
      </c>
    </row>
    <row r="2049" spans="1:22" x14ac:dyDescent="0.25">
      <c r="A2049" s="1">
        <v>45828</v>
      </c>
      <c r="B2049" s="1" t="str">
        <f>TEXT(Table1[[#This Row],[Date]],"mm")</f>
        <v>06</v>
      </c>
      <c r="C2049" t="s">
        <v>21</v>
      </c>
      <c r="D2049" t="s">
        <v>20</v>
      </c>
      <c r="E2049">
        <v>34.9</v>
      </c>
      <c r="F2049">
        <v>7.55</v>
      </c>
      <c r="G2049">
        <v>0.45</v>
      </c>
      <c r="H2049">
        <v>31.7</v>
      </c>
      <c r="I2049">
        <v>31.36</v>
      </c>
      <c r="J2049">
        <v>0.34</v>
      </c>
      <c r="K2049">
        <v>98.93</v>
      </c>
      <c r="L2049">
        <v>94.38</v>
      </c>
      <c r="M2049">
        <v>90.27</v>
      </c>
      <c r="N2049">
        <v>84.28</v>
      </c>
      <c r="O2049">
        <v>45.46</v>
      </c>
      <c r="P2049">
        <v>3817.29</v>
      </c>
      <c r="Q2049" s="42">
        <f>Table1[[#This Row],[Steam_Consumed_t]]/Table1[[#This Row],[Production_t]]</f>
        <v>1.4340694006309149</v>
      </c>
      <c r="R2049" s="37">
        <f>Table1[[#This Row],[Power_Consumed_kWh]]/Table1[[#This Row],[Production_t]]</f>
        <v>120.4192429022082</v>
      </c>
      <c r="S2049" t="str">
        <f>IF(Table1[[#This Row],[Quality_pct]]&lt;96,"Below Spec","Ok")</f>
        <v>Ok</v>
      </c>
      <c r="T2049" t="str">
        <f>IF(Table1[Steam_Consumed_t]&gt;$O$4383,"ABNORMAL","NORMAL")</f>
        <v>NORMAL</v>
      </c>
      <c r="U2049" t="str">
        <f>IF(Table1[Power_Consumed_kWh]&gt;$P$4383,"ABNORMAL","NORMAL")</f>
        <v>NORMAL</v>
      </c>
      <c r="V2049">
        <f>(Table1[[#This Row],[Target_Production_t]]/8)*Table1[[#This Row],[Downtime_hr]]</f>
        <v>1.963125</v>
      </c>
    </row>
    <row r="2050" spans="1:22" x14ac:dyDescent="0.25">
      <c r="A2050" s="1">
        <v>45828</v>
      </c>
      <c r="B2050" s="1" t="str">
        <f>TEXT(Table1[[#This Row],[Date]],"mm")</f>
        <v>06</v>
      </c>
      <c r="C2050" t="s">
        <v>22</v>
      </c>
      <c r="D2050" t="s">
        <v>18</v>
      </c>
      <c r="E2050">
        <v>34.619999999999997</v>
      </c>
      <c r="F2050">
        <v>7.6</v>
      </c>
      <c r="G2050">
        <v>0.4</v>
      </c>
      <c r="H2050">
        <v>29.16</v>
      </c>
      <c r="I2050">
        <v>28.24</v>
      </c>
      <c r="J2050">
        <v>0.92</v>
      </c>
      <c r="K2050">
        <v>96.83</v>
      </c>
      <c r="L2050">
        <v>95</v>
      </c>
      <c r="M2050">
        <v>96.55</v>
      </c>
      <c r="N2050">
        <v>88.81</v>
      </c>
      <c r="O2050">
        <v>32.51</v>
      </c>
      <c r="P2050">
        <v>2705.76</v>
      </c>
      <c r="Q2050" s="42">
        <f>Table1[[#This Row],[Steam_Consumed_t]]/Table1[[#This Row],[Production_t]]</f>
        <v>1.1148834019204388</v>
      </c>
      <c r="R2050" s="37">
        <f>Table1[[#This Row],[Power_Consumed_kWh]]/Table1[[#This Row],[Production_t]]</f>
        <v>92.790123456790127</v>
      </c>
      <c r="S2050" t="str">
        <f>IF(Table1[[#This Row],[Quality_pct]]&lt;96,"Below Spec","Ok")</f>
        <v>Ok</v>
      </c>
      <c r="T2050" t="str">
        <f>IF(Table1[Steam_Consumed_t]&gt;$O$4383,"ABNORMAL","NORMAL")</f>
        <v>NORMAL</v>
      </c>
      <c r="U2050" t="str">
        <f>IF(Table1[Power_Consumed_kWh]&gt;$P$4383,"ABNORMAL","NORMAL")</f>
        <v>NORMAL</v>
      </c>
      <c r="V2050">
        <f>(Table1[[#This Row],[Target_Production_t]]/8)*Table1[[#This Row],[Downtime_hr]]</f>
        <v>1.7309999999999999</v>
      </c>
    </row>
    <row r="2051" spans="1:22" x14ac:dyDescent="0.25">
      <c r="A2051" s="1">
        <v>45828</v>
      </c>
      <c r="B2051" s="1" t="str">
        <f>TEXT(Table1[[#This Row],[Date]],"mm")</f>
        <v>06</v>
      </c>
      <c r="C2051" t="s">
        <v>21</v>
      </c>
      <c r="D2051" t="s">
        <v>19</v>
      </c>
      <c r="E2051">
        <v>35.99</v>
      </c>
      <c r="F2051">
        <v>7.62</v>
      </c>
      <c r="G2051">
        <v>0.38</v>
      </c>
      <c r="H2051">
        <v>31.26</v>
      </c>
      <c r="I2051">
        <v>30.57</v>
      </c>
      <c r="J2051">
        <v>0.69</v>
      </c>
      <c r="K2051">
        <v>97.79</v>
      </c>
      <c r="L2051">
        <v>95.25</v>
      </c>
      <c r="M2051">
        <v>95.04</v>
      </c>
      <c r="N2051">
        <v>88.52</v>
      </c>
      <c r="O2051">
        <v>45.18</v>
      </c>
      <c r="P2051">
        <v>3559.73</v>
      </c>
      <c r="Q2051" s="42">
        <f>Table1[[#This Row],[Steam_Consumed_t]]/Table1[[#This Row],[Production_t]]</f>
        <v>1.4452975047984644</v>
      </c>
      <c r="R2051" s="37">
        <f>Table1[[#This Row],[Power_Consumed_kWh]]/Table1[[#This Row],[Production_t]]</f>
        <v>113.87492002559181</v>
      </c>
      <c r="S2051" t="str">
        <f>IF(Table1[[#This Row],[Quality_pct]]&lt;96,"Below Spec","Ok")</f>
        <v>Ok</v>
      </c>
      <c r="T2051" t="str">
        <f>IF(Table1[Steam_Consumed_t]&gt;$O$4383,"ABNORMAL","NORMAL")</f>
        <v>NORMAL</v>
      </c>
      <c r="U2051" t="str">
        <f>IF(Table1[Power_Consumed_kWh]&gt;$P$4383,"ABNORMAL","NORMAL")</f>
        <v>NORMAL</v>
      </c>
      <c r="V2051">
        <f>(Table1[[#This Row],[Target_Production_t]]/8)*Table1[[#This Row],[Downtime_hr]]</f>
        <v>1.7095250000000002</v>
      </c>
    </row>
    <row r="2052" spans="1:22" x14ac:dyDescent="0.25">
      <c r="A2052" s="1">
        <v>45828</v>
      </c>
      <c r="B2052" s="1" t="str">
        <f>TEXT(Table1[[#This Row],[Date]],"mm")</f>
        <v>06</v>
      </c>
      <c r="C2052" t="s">
        <v>23</v>
      </c>
      <c r="D2052" t="s">
        <v>18</v>
      </c>
      <c r="E2052">
        <v>42.31</v>
      </c>
      <c r="F2052">
        <v>7.74</v>
      </c>
      <c r="G2052">
        <v>0.26</v>
      </c>
      <c r="H2052">
        <v>39.58</v>
      </c>
      <c r="I2052">
        <v>39.22</v>
      </c>
      <c r="J2052">
        <v>0.36</v>
      </c>
      <c r="K2052">
        <v>99.09</v>
      </c>
      <c r="L2052">
        <v>96.75</v>
      </c>
      <c r="M2052">
        <v>92.17</v>
      </c>
      <c r="N2052">
        <v>88.37</v>
      </c>
      <c r="O2052">
        <v>2.5499999999999998</v>
      </c>
      <c r="P2052">
        <v>1749.42</v>
      </c>
      <c r="Q2052" s="42">
        <f>Table1[[#This Row],[Steam_Consumed_t]]/Table1[[#This Row],[Production_t]]</f>
        <v>6.4426478019201622E-2</v>
      </c>
      <c r="R2052" s="37">
        <f>Table1[[#This Row],[Power_Consumed_kWh]]/Table1[[#This Row],[Production_t]]</f>
        <v>44.199595755432043</v>
      </c>
      <c r="S2052" t="str">
        <f>IF(Table1[[#This Row],[Quality_pct]]&lt;96,"Below Spec","Ok")</f>
        <v>Ok</v>
      </c>
      <c r="T2052" t="str">
        <f>IF(Table1[Steam_Consumed_t]&gt;$O$4383,"ABNORMAL","NORMAL")</f>
        <v>NORMAL</v>
      </c>
      <c r="U2052" t="str">
        <f>IF(Table1[Power_Consumed_kWh]&gt;$P$4383,"ABNORMAL","NORMAL")</f>
        <v>NORMAL</v>
      </c>
      <c r="V2052">
        <f>(Table1[[#This Row],[Target_Production_t]]/8)*Table1[[#This Row],[Downtime_hr]]</f>
        <v>1.375075</v>
      </c>
    </row>
    <row r="2053" spans="1:22" x14ac:dyDescent="0.25">
      <c r="A2053" s="1">
        <v>45828</v>
      </c>
      <c r="B2053" s="1" t="str">
        <f>TEXT(Table1[[#This Row],[Date]],"mm")</f>
        <v>06</v>
      </c>
      <c r="C2053" t="s">
        <v>21</v>
      </c>
      <c r="D2053" t="s">
        <v>18</v>
      </c>
      <c r="E2053">
        <v>36.54</v>
      </c>
      <c r="F2053">
        <v>7.79</v>
      </c>
      <c r="G2053">
        <v>0.21</v>
      </c>
      <c r="H2053">
        <v>33.090000000000003</v>
      </c>
      <c r="I2053">
        <v>32.71</v>
      </c>
      <c r="J2053">
        <v>0.38</v>
      </c>
      <c r="K2053">
        <v>98.85</v>
      </c>
      <c r="L2053">
        <v>97.38</v>
      </c>
      <c r="M2053">
        <v>96.21</v>
      </c>
      <c r="N2053">
        <v>92.61</v>
      </c>
      <c r="O2053">
        <v>45.97</v>
      </c>
      <c r="P2053">
        <v>3910.23</v>
      </c>
      <c r="Q2053" s="42">
        <f>Table1[[#This Row],[Steam_Consumed_t]]/Table1[[#This Row],[Production_t]]</f>
        <v>1.389241462677546</v>
      </c>
      <c r="R2053" s="37">
        <f>Table1[[#This Row],[Power_Consumed_kWh]]/Table1[[#This Row],[Production_t]]</f>
        <v>118.16953762466001</v>
      </c>
      <c r="S2053" t="str">
        <f>IF(Table1[[#This Row],[Quality_pct]]&lt;96,"Below Spec","Ok")</f>
        <v>Ok</v>
      </c>
      <c r="T2053" t="str">
        <f>IF(Table1[Steam_Consumed_t]&gt;$O$4383,"ABNORMAL","NORMAL")</f>
        <v>NORMAL</v>
      </c>
      <c r="U2053" t="str">
        <f>IF(Table1[Power_Consumed_kWh]&gt;$P$4383,"ABNORMAL","NORMAL")</f>
        <v>NORMAL</v>
      </c>
      <c r="V2053">
        <f>(Table1[[#This Row],[Target_Production_t]]/8)*Table1[[#This Row],[Downtime_hr]]</f>
        <v>0.95917499999999989</v>
      </c>
    </row>
    <row r="2054" spans="1:22" x14ac:dyDescent="0.25">
      <c r="A2054" s="1">
        <v>45829</v>
      </c>
      <c r="B2054" s="1" t="str">
        <f>TEXT(Table1[[#This Row],[Date]],"mm")</f>
        <v>06</v>
      </c>
      <c r="C2054" t="s">
        <v>17</v>
      </c>
      <c r="D2054" t="s">
        <v>20</v>
      </c>
      <c r="E2054">
        <v>40.340000000000003</v>
      </c>
      <c r="F2054">
        <v>7.09</v>
      </c>
      <c r="G2054">
        <v>0.91</v>
      </c>
      <c r="H2054">
        <v>33.71</v>
      </c>
      <c r="I2054">
        <v>33.4</v>
      </c>
      <c r="J2054">
        <v>0.31</v>
      </c>
      <c r="K2054">
        <v>99.07</v>
      </c>
      <c r="L2054">
        <v>88.62</v>
      </c>
      <c r="M2054">
        <v>93.51</v>
      </c>
      <c r="N2054">
        <v>82.11</v>
      </c>
      <c r="O2054">
        <v>27.89</v>
      </c>
      <c r="P2054">
        <v>2873.39</v>
      </c>
      <c r="Q2054" s="42">
        <f>Table1[[#This Row],[Steam_Consumed_t]]/Table1[[#This Row],[Production_t]]</f>
        <v>0.82735093444081875</v>
      </c>
      <c r="R2054" s="37">
        <f>Table1[[#This Row],[Power_Consumed_kWh]]/Table1[[#This Row],[Production_t]]</f>
        <v>85.238504894689996</v>
      </c>
      <c r="S2054" t="str">
        <f>IF(Table1[[#This Row],[Quality_pct]]&lt;96,"Below Spec","Ok")</f>
        <v>Ok</v>
      </c>
      <c r="T2054" t="str">
        <f>IF(Table1[Steam_Consumed_t]&gt;$O$4383,"ABNORMAL","NORMAL")</f>
        <v>NORMAL</v>
      </c>
      <c r="U2054" t="str">
        <f>IF(Table1[Power_Consumed_kWh]&gt;$P$4383,"ABNORMAL","NORMAL")</f>
        <v>NORMAL</v>
      </c>
      <c r="V2054">
        <f>(Table1[[#This Row],[Target_Production_t]]/8)*Table1[[#This Row],[Downtime_hr]]</f>
        <v>4.5886750000000003</v>
      </c>
    </row>
    <row r="2055" spans="1:22" x14ac:dyDescent="0.25">
      <c r="A2055" s="1">
        <v>45829</v>
      </c>
      <c r="B2055" s="1" t="str">
        <f>TEXT(Table1[[#This Row],[Date]],"mm")</f>
        <v>06</v>
      </c>
      <c r="C2055" t="s">
        <v>22</v>
      </c>
      <c r="D2055" t="s">
        <v>19</v>
      </c>
      <c r="E2055">
        <v>35.67</v>
      </c>
      <c r="F2055">
        <v>7.21</v>
      </c>
      <c r="G2055">
        <v>0.79</v>
      </c>
      <c r="H2055">
        <v>29.9</v>
      </c>
      <c r="I2055">
        <v>29.54</v>
      </c>
      <c r="J2055">
        <v>0.36</v>
      </c>
      <c r="K2055">
        <v>98.79</v>
      </c>
      <c r="L2055">
        <v>90.12</v>
      </c>
      <c r="M2055">
        <v>92.1</v>
      </c>
      <c r="N2055">
        <v>82</v>
      </c>
      <c r="O2055">
        <v>31.24</v>
      </c>
      <c r="P2055">
        <v>2849.82</v>
      </c>
      <c r="Q2055" s="42">
        <f>Table1[[#This Row],[Steam_Consumed_t]]/Table1[[#This Row],[Production_t]]</f>
        <v>1.0448160535117057</v>
      </c>
      <c r="R2055" s="37">
        <f>Table1[[#This Row],[Power_Consumed_kWh]]/Table1[[#This Row],[Production_t]]</f>
        <v>95.311705685618733</v>
      </c>
      <c r="S2055" t="str">
        <f>IF(Table1[[#This Row],[Quality_pct]]&lt;96,"Below Spec","Ok")</f>
        <v>Ok</v>
      </c>
      <c r="T2055" t="str">
        <f>IF(Table1[Steam_Consumed_t]&gt;$O$4383,"ABNORMAL","NORMAL")</f>
        <v>NORMAL</v>
      </c>
      <c r="U2055" t="str">
        <f>IF(Table1[Power_Consumed_kWh]&gt;$P$4383,"ABNORMAL","NORMAL")</f>
        <v>NORMAL</v>
      </c>
      <c r="V2055">
        <f>(Table1[[#This Row],[Target_Production_t]]/8)*Table1[[#This Row],[Downtime_hr]]</f>
        <v>3.5224125000000002</v>
      </c>
    </row>
    <row r="2056" spans="1:22" x14ac:dyDescent="0.25">
      <c r="A2056" s="1">
        <v>45829</v>
      </c>
      <c r="B2056" s="1" t="str">
        <f>TEXT(Table1[[#This Row],[Date]],"mm")</f>
        <v>06</v>
      </c>
      <c r="C2056" t="s">
        <v>23</v>
      </c>
      <c r="D2056" t="s">
        <v>18</v>
      </c>
      <c r="E2056">
        <v>44.26</v>
      </c>
      <c r="F2056">
        <v>7.29</v>
      </c>
      <c r="G2056">
        <v>0.71</v>
      </c>
      <c r="H2056">
        <v>37.450000000000003</v>
      </c>
      <c r="I2056">
        <v>37.01</v>
      </c>
      <c r="J2056">
        <v>0.44</v>
      </c>
      <c r="K2056">
        <v>98.82</v>
      </c>
      <c r="L2056">
        <v>91.12</v>
      </c>
      <c r="M2056">
        <v>93.72</v>
      </c>
      <c r="N2056">
        <v>84.39</v>
      </c>
      <c r="O2056">
        <v>5.82</v>
      </c>
      <c r="P2056">
        <v>1501.01</v>
      </c>
      <c r="Q2056" s="42">
        <f>Table1[[#This Row],[Steam_Consumed_t]]/Table1[[#This Row],[Production_t]]</f>
        <v>0.15540720961281709</v>
      </c>
      <c r="R2056" s="37">
        <f>Table1[[#This Row],[Power_Consumed_kWh]]/Table1[[#This Row],[Production_t]]</f>
        <v>40.080373831775695</v>
      </c>
      <c r="S2056" t="str">
        <f>IF(Table1[[#This Row],[Quality_pct]]&lt;96,"Below Spec","Ok")</f>
        <v>Ok</v>
      </c>
      <c r="T2056" t="str">
        <f>IF(Table1[Steam_Consumed_t]&gt;$O$4383,"ABNORMAL","NORMAL")</f>
        <v>NORMAL</v>
      </c>
      <c r="U2056" t="str">
        <f>IF(Table1[Power_Consumed_kWh]&gt;$P$4383,"ABNORMAL","NORMAL")</f>
        <v>NORMAL</v>
      </c>
      <c r="V2056">
        <f>(Table1[[#This Row],[Target_Production_t]]/8)*Table1[[#This Row],[Downtime_hr]]</f>
        <v>3.9280749999999998</v>
      </c>
    </row>
    <row r="2057" spans="1:22" x14ac:dyDescent="0.25">
      <c r="A2057" s="1">
        <v>45829</v>
      </c>
      <c r="B2057" s="1" t="str">
        <f>TEXT(Table1[[#This Row],[Date]],"mm")</f>
        <v>06</v>
      </c>
      <c r="C2057" t="s">
        <v>21</v>
      </c>
      <c r="D2057" t="s">
        <v>20</v>
      </c>
      <c r="E2057">
        <v>36.5</v>
      </c>
      <c r="F2057">
        <v>7.3</v>
      </c>
      <c r="G2057">
        <v>0.7</v>
      </c>
      <c r="H2057">
        <v>30.99</v>
      </c>
      <c r="I2057">
        <v>30.61</v>
      </c>
      <c r="J2057">
        <v>0.38</v>
      </c>
      <c r="K2057">
        <v>98.77</v>
      </c>
      <c r="L2057">
        <v>91.25</v>
      </c>
      <c r="M2057">
        <v>91.6</v>
      </c>
      <c r="N2057">
        <v>82.56</v>
      </c>
      <c r="O2057">
        <v>44.09</v>
      </c>
      <c r="P2057">
        <v>3528.59</v>
      </c>
      <c r="Q2057" s="42">
        <f>Table1[[#This Row],[Steam_Consumed_t]]/Table1[[#This Row],[Production_t]]</f>
        <v>1.4227170054856406</v>
      </c>
      <c r="R2057" s="37">
        <f>Table1[[#This Row],[Power_Consumed_kWh]]/Table1[[#This Row],[Production_t]]</f>
        <v>113.86221361729591</v>
      </c>
      <c r="S2057" t="str">
        <f>IF(Table1[[#This Row],[Quality_pct]]&lt;96,"Below Spec","Ok")</f>
        <v>Ok</v>
      </c>
      <c r="T2057" t="str">
        <f>IF(Table1[Steam_Consumed_t]&gt;$O$4383,"ABNORMAL","NORMAL")</f>
        <v>NORMAL</v>
      </c>
      <c r="U2057" t="str">
        <f>IF(Table1[Power_Consumed_kWh]&gt;$P$4383,"ABNORMAL","NORMAL")</f>
        <v>NORMAL</v>
      </c>
      <c r="V2057">
        <f>(Table1[[#This Row],[Target_Production_t]]/8)*Table1[[#This Row],[Downtime_hr]]</f>
        <v>3.1937499999999996</v>
      </c>
    </row>
    <row r="2058" spans="1:22" x14ac:dyDescent="0.25">
      <c r="A2058" s="1">
        <v>45829</v>
      </c>
      <c r="B2058" s="1" t="str">
        <f>TEXT(Table1[[#This Row],[Date]],"mm")</f>
        <v>06</v>
      </c>
      <c r="C2058" t="s">
        <v>23</v>
      </c>
      <c r="D2058" t="s">
        <v>19</v>
      </c>
      <c r="E2058">
        <v>43.59</v>
      </c>
      <c r="F2058">
        <v>7.37</v>
      </c>
      <c r="G2058">
        <v>0.63</v>
      </c>
      <c r="H2058">
        <v>38.33</v>
      </c>
      <c r="I2058">
        <v>37.61</v>
      </c>
      <c r="J2058">
        <v>0.73</v>
      </c>
      <c r="K2058">
        <v>98.1</v>
      </c>
      <c r="L2058">
        <v>92.12</v>
      </c>
      <c r="M2058">
        <v>101.2</v>
      </c>
      <c r="N2058">
        <v>91.45</v>
      </c>
      <c r="O2058">
        <v>4.25</v>
      </c>
      <c r="P2058">
        <v>1518.38</v>
      </c>
      <c r="Q2058" s="42">
        <f>Table1[[#This Row],[Steam_Consumed_t]]/Table1[[#This Row],[Production_t]]</f>
        <v>0.11087920688755544</v>
      </c>
      <c r="R2058" s="37">
        <f>Table1[[#This Row],[Power_Consumed_kWh]]/Table1[[#This Row],[Production_t]]</f>
        <v>39.61335768327681</v>
      </c>
      <c r="S2058" t="str">
        <f>IF(Table1[[#This Row],[Quality_pct]]&lt;96,"Below Spec","Ok")</f>
        <v>Ok</v>
      </c>
      <c r="T2058" t="str">
        <f>IF(Table1[Steam_Consumed_t]&gt;$O$4383,"ABNORMAL","NORMAL")</f>
        <v>NORMAL</v>
      </c>
      <c r="U2058" t="str">
        <f>IF(Table1[Power_Consumed_kWh]&gt;$P$4383,"ABNORMAL","NORMAL")</f>
        <v>NORMAL</v>
      </c>
      <c r="V2058">
        <f>(Table1[[#This Row],[Target_Production_t]]/8)*Table1[[#This Row],[Downtime_hr]]</f>
        <v>3.4327125000000005</v>
      </c>
    </row>
    <row r="2059" spans="1:22" x14ac:dyDescent="0.25">
      <c r="A2059" s="1">
        <v>45829</v>
      </c>
      <c r="B2059" s="1" t="str">
        <f>TEXT(Table1[[#This Row],[Date]],"mm")</f>
        <v>06</v>
      </c>
      <c r="C2059" t="s">
        <v>22</v>
      </c>
      <c r="D2059" t="s">
        <v>20</v>
      </c>
      <c r="E2059">
        <v>34.58</v>
      </c>
      <c r="F2059">
        <v>7.39</v>
      </c>
      <c r="G2059">
        <v>0.61</v>
      </c>
      <c r="H2059">
        <v>29.45</v>
      </c>
      <c r="I2059">
        <v>28.57</v>
      </c>
      <c r="J2059">
        <v>0.89</v>
      </c>
      <c r="K2059">
        <v>96.98</v>
      </c>
      <c r="L2059">
        <v>92.38</v>
      </c>
      <c r="M2059">
        <v>96.62</v>
      </c>
      <c r="N2059">
        <v>86.56</v>
      </c>
      <c r="O2059">
        <v>33.369999999999997</v>
      </c>
      <c r="P2059">
        <v>2666.1</v>
      </c>
      <c r="Q2059" s="42">
        <f>Table1[[#This Row],[Steam_Consumed_t]]/Table1[[#This Row],[Production_t]]</f>
        <v>1.133106960950764</v>
      </c>
      <c r="R2059" s="37">
        <f>Table1[[#This Row],[Power_Consumed_kWh]]/Table1[[#This Row],[Production_t]]</f>
        <v>90.52971137521223</v>
      </c>
      <c r="S2059" t="str">
        <f>IF(Table1[[#This Row],[Quality_pct]]&lt;96,"Below Spec","Ok")</f>
        <v>Ok</v>
      </c>
      <c r="T2059" t="str">
        <f>IF(Table1[Steam_Consumed_t]&gt;$O$4383,"ABNORMAL","NORMAL")</f>
        <v>NORMAL</v>
      </c>
      <c r="U2059" t="str">
        <f>IF(Table1[Power_Consumed_kWh]&gt;$P$4383,"ABNORMAL","NORMAL")</f>
        <v>NORMAL</v>
      </c>
      <c r="V2059">
        <f>(Table1[[#This Row],[Target_Production_t]]/8)*Table1[[#This Row],[Downtime_hr]]</f>
        <v>2.6367249999999998</v>
      </c>
    </row>
    <row r="2060" spans="1:22" x14ac:dyDescent="0.25">
      <c r="A2060" s="1">
        <v>45829</v>
      </c>
      <c r="B2060" s="1" t="str">
        <f>TEXT(Table1[[#This Row],[Date]],"mm")</f>
        <v>06</v>
      </c>
      <c r="C2060" t="s">
        <v>21</v>
      </c>
      <c r="D2060" t="s">
        <v>18</v>
      </c>
      <c r="E2060">
        <v>38.22</v>
      </c>
      <c r="F2060">
        <v>7.43</v>
      </c>
      <c r="G2060">
        <v>0.56999999999999995</v>
      </c>
      <c r="H2060">
        <v>33.39</v>
      </c>
      <c r="I2060">
        <v>32.99</v>
      </c>
      <c r="J2060">
        <v>0.39</v>
      </c>
      <c r="K2060">
        <v>98.82</v>
      </c>
      <c r="L2060">
        <v>92.88</v>
      </c>
      <c r="M2060">
        <v>94.59</v>
      </c>
      <c r="N2060">
        <v>86.81</v>
      </c>
      <c r="O2060">
        <v>49.43</v>
      </c>
      <c r="P2060">
        <v>4042.01</v>
      </c>
      <c r="Q2060" s="42">
        <f>Table1[[#This Row],[Steam_Consumed_t]]/Table1[[#This Row],[Production_t]]</f>
        <v>1.4803833483078765</v>
      </c>
      <c r="R2060" s="37">
        <f>Table1[[#This Row],[Power_Consumed_kWh]]/Table1[[#This Row],[Production_t]]</f>
        <v>121.0545073375262</v>
      </c>
      <c r="S2060" t="str">
        <f>IF(Table1[[#This Row],[Quality_pct]]&lt;96,"Below Spec","Ok")</f>
        <v>Ok</v>
      </c>
      <c r="T2060" t="str">
        <f>IF(Table1[Steam_Consumed_t]&gt;$O$4383,"ABNORMAL","NORMAL")</f>
        <v>NORMAL</v>
      </c>
      <c r="U2060" t="str">
        <f>IF(Table1[Power_Consumed_kWh]&gt;$P$4383,"ABNORMAL","NORMAL")</f>
        <v>NORMAL</v>
      </c>
      <c r="V2060">
        <f>(Table1[[#This Row],[Target_Production_t]]/8)*Table1[[#This Row],[Downtime_hr]]</f>
        <v>2.7231749999999999</v>
      </c>
    </row>
    <row r="2061" spans="1:22" x14ac:dyDescent="0.25">
      <c r="A2061" s="1">
        <v>45829</v>
      </c>
      <c r="B2061" s="1" t="str">
        <f>TEXT(Table1[[#This Row],[Date]],"mm")</f>
        <v>06</v>
      </c>
      <c r="C2061" t="s">
        <v>21</v>
      </c>
      <c r="D2061" t="s">
        <v>19</v>
      </c>
      <c r="E2061">
        <v>37.65</v>
      </c>
      <c r="F2061">
        <v>7.49</v>
      </c>
      <c r="G2061">
        <v>0.51</v>
      </c>
      <c r="H2061">
        <v>34.79</v>
      </c>
      <c r="I2061">
        <v>33.869999999999997</v>
      </c>
      <c r="J2061">
        <v>0.92</v>
      </c>
      <c r="K2061">
        <v>97.36</v>
      </c>
      <c r="L2061">
        <v>93.62</v>
      </c>
      <c r="M2061">
        <v>94.77</v>
      </c>
      <c r="N2061">
        <v>86.39</v>
      </c>
      <c r="O2061">
        <v>49.5</v>
      </c>
      <c r="P2061">
        <v>4113.2</v>
      </c>
      <c r="Q2061" s="42">
        <f>Table1[[#This Row],[Steam_Consumed_t]]/Table1[[#This Row],[Production_t]]</f>
        <v>1.4228226501868353</v>
      </c>
      <c r="R2061" s="37">
        <f>Table1[[#This Row],[Power_Consumed_kWh]]/Table1[[#This Row],[Production_t]]</f>
        <v>118.22937625754527</v>
      </c>
      <c r="S2061" t="str">
        <f>IF(Table1[[#This Row],[Quality_pct]]&lt;96,"Below Spec","Ok")</f>
        <v>Ok</v>
      </c>
      <c r="T2061" t="str">
        <f>IF(Table1[Steam_Consumed_t]&gt;$O$4383,"ABNORMAL","NORMAL")</f>
        <v>NORMAL</v>
      </c>
      <c r="U2061" t="str">
        <f>IF(Table1[Power_Consumed_kWh]&gt;$P$4383,"ABNORMAL","NORMAL")</f>
        <v>NORMAL</v>
      </c>
      <c r="V2061">
        <f>(Table1[[#This Row],[Target_Production_t]]/8)*Table1[[#This Row],[Downtime_hr]]</f>
        <v>2.4001874999999999</v>
      </c>
    </row>
    <row r="2062" spans="1:22" x14ac:dyDescent="0.25">
      <c r="A2062" s="1">
        <v>45829</v>
      </c>
      <c r="B2062" s="1" t="str">
        <f>TEXT(Table1[[#This Row],[Date]],"mm")</f>
        <v>06</v>
      </c>
      <c r="C2062" t="s">
        <v>23</v>
      </c>
      <c r="D2062" t="s">
        <v>20</v>
      </c>
      <c r="E2062">
        <v>42.26</v>
      </c>
      <c r="F2062">
        <v>7.54</v>
      </c>
      <c r="G2062">
        <v>0.46</v>
      </c>
      <c r="H2062">
        <v>40.32</v>
      </c>
      <c r="I2062">
        <v>39.82</v>
      </c>
      <c r="J2062">
        <v>0.5</v>
      </c>
      <c r="K2062">
        <v>98.76</v>
      </c>
      <c r="L2062">
        <v>94.25</v>
      </c>
      <c r="M2062">
        <v>98.87</v>
      </c>
      <c r="N2062">
        <v>92.03</v>
      </c>
      <c r="O2062">
        <v>5.33</v>
      </c>
      <c r="P2062">
        <v>1640.02</v>
      </c>
      <c r="Q2062" s="42">
        <f>Table1[[#This Row],[Steam_Consumed_t]]/Table1[[#This Row],[Production_t]]</f>
        <v>0.13219246031746032</v>
      </c>
      <c r="R2062" s="37">
        <f>Table1[[#This Row],[Power_Consumed_kWh]]/Table1[[#This Row],[Production_t]]</f>
        <v>40.675099206349202</v>
      </c>
      <c r="S2062" t="str">
        <f>IF(Table1[[#This Row],[Quality_pct]]&lt;96,"Below Spec","Ok")</f>
        <v>Ok</v>
      </c>
      <c r="T2062" t="str">
        <f>IF(Table1[Steam_Consumed_t]&gt;$O$4383,"ABNORMAL","NORMAL")</f>
        <v>NORMAL</v>
      </c>
      <c r="U2062" t="str">
        <f>IF(Table1[Power_Consumed_kWh]&gt;$P$4383,"ABNORMAL","NORMAL")</f>
        <v>NORMAL</v>
      </c>
      <c r="V2062">
        <f>(Table1[[#This Row],[Target_Production_t]]/8)*Table1[[#This Row],[Downtime_hr]]</f>
        <v>2.4299499999999998</v>
      </c>
    </row>
    <row r="2063" spans="1:22" x14ac:dyDescent="0.25">
      <c r="A2063" s="1">
        <v>45829</v>
      </c>
      <c r="B2063" s="1" t="str">
        <f>TEXT(Table1[[#This Row],[Date]],"mm")</f>
        <v>06</v>
      </c>
      <c r="C2063" t="s">
        <v>17</v>
      </c>
      <c r="D2063" t="s">
        <v>19</v>
      </c>
      <c r="E2063">
        <v>41.61</v>
      </c>
      <c r="F2063">
        <v>7.73</v>
      </c>
      <c r="G2063">
        <v>0.27</v>
      </c>
      <c r="H2063">
        <v>38.07</v>
      </c>
      <c r="I2063">
        <v>37.33</v>
      </c>
      <c r="J2063">
        <v>0.74</v>
      </c>
      <c r="K2063">
        <v>98.06</v>
      </c>
      <c r="L2063">
        <v>96.62</v>
      </c>
      <c r="M2063">
        <v>93.2</v>
      </c>
      <c r="N2063">
        <v>88.3</v>
      </c>
      <c r="O2063">
        <v>32.409999999999997</v>
      </c>
      <c r="P2063">
        <v>3046.9</v>
      </c>
      <c r="Q2063" s="42">
        <f>Table1[[#This Row],[Steam_Consumed_t]]/Table1[[#This Row],[Production_t]]</f>
        <v>0.85132650380877317</v>
      </c>
      <c r="R2063" s="37">
        <f>Table1[[#This Row],[Power_Consumed_kWh]]/Table1[[#This Row],[Production_t]]</f>
        <v>80.034147622800106</v>
      </c>
      <c r="S2063" t="str">
        <f>IF(Table1[[#This Row],[Quality_pct]]&lt;96,"Below Spec","Ok")</f>
        <v>Ok</v>
      </c>
      <c r="T2063" t="str">
        <f>IF(Table1[Steam_Consumed_t]&gt;$O$4383,"ABNORMAL","NORMAL")</f>
        <v>NORMAL</v>
      </c>
      <c r="U2063" t="str">
        <f>IF(Table1[Power_Consumed_kWh]&gt;$P$4383,"ABNORMAL","NORMAL")</f>
        <v>NORMAL</v>
      </c>
      <c r="V2063">
        <f>(Table1[[#This Row],[Target_Production_t]]/8)*Table1[[#This Row],[Downtime_hr]]</f>
        <v>1.4043375</v>
      </c>
    </row>
    <row r="2064" spans="1:22" x14ac:dyDescent="0.25">
      <c r="A2064" s="1">
        <v>45829</v>
      </c>
      <c r="B2064" s="1" t="str">
        <f>TEXT(Table1[[#This Row],[Date]],"mm")</f>
        <v>06</v>
      </c>
      <c r="C2064" t="s">
        <v>22</v>
      </c>
      <c r="D2064" t="s">
        <v>18</v>
      </c>
      <c r="E2064">
        <v>36.21</v>
      </c>
      <c r="F2064">
        <v>7.77</v>
      </c>
      <c r="G2064">
        <v>0.23</v>
      </c>
      <c r="H2064">
        <v>33.14</v>
      </c>
      <c r="I2064">
        <v>32.36</v>
      </c>
      <c r="J2064">
        <v>0.78</v>
      </c>
      <c r="K2064">
        <v>97.64</v>
      </c>
      <c r="L2064">
        <v>97.12</v>
      </c>
      <c r="M2064">
        <v>94.55</v>
      </c>
      <c r="N2064">
        <v>89.66</v>
      </c>
      <c r="O2064">
        <v>35.85</v>
      </c>
      <c r="P2064">
        <v>3146.38</v>
      </c>
      <c r="Q2064" s="42">
        <f>Table1[[#This Row],[Steam_Consumed_t]]/Table1[[#This Row],[Production_t]]</f>
        <v>1.0817742908871455</v>
      </c>
      <c r="R2064" s="37">
        <f>Table1[[#This Row],[Power_Consumed_kWh]]/Table1[[#This Row],[Production_t]]</f>
        <v>94.942063971031985</v>
      </c>
      <c r="S2064" t="str">
        <f>IF(Table1[[#This Row],[Quality_pct]]&lt;96,"Below Spec","Ok")</f>
        <v>Ok</v>
      </c>
      <c r="T2064" t="str">
        <f>IF(Table1[Steam_Consumed_t]&gt;$O$4383,"ABNORMAL","NORMAL")</f>
        <v>NORMAL</v>
      </c>
      <c r="U2064" t="str">
        <f>IF(Table1[Power_Consumed_kWh]&gt;$P$4383,"ABNORMAL","NORMAL")</f>
        <v>NORMAL</v>
      </c>
      <c r="V2064">
        <f>(Table1[[#This Row],[Target_Production_t]]/8)*Table1[[#This Row],[Downtime_hr]]</f>
        <v>1.0410375000000001</v>
      </c>
    </row>
    <row r="2065" spans="1:22" x14ac:dyDescent="0.25">
      <c r="A2065" s="1">
        <v>45829</v>
      </c>
      <c r="B2065" s="1" t="str">
        <f>TEXT(Table1[[#This Row],[Date]],"mm")</f>
        <v>06</v>
      </c>
      <c r="C2065" t="s">
        <v>17</v>
      </c>
      <c r="D2065" t="s">
        <v>18</v>
      </c>
      <c r="E2065">
        <v>42.24</v>
      </c>
      <c r="F2065">
        <v>7.82</v>
      </c>
      <c r="G2065">
        <v>0.18</v>
      </c>
      <c r="H2065">
        <v>36.659999999999997</v>
      </c>
      <c r="I2065">
        <v>35.729999999999997</v>
      </c>
      <c r="J2065">
        <v>0.93</v>
      </c>
      <c r="K2065">
        <v>97.46</v>
      </c>
      <c r="L2065">
        <v>97.75</v>
      </c>
      <c r="M2065">
        <v>94.97</v>
      </c>
      <c r="N2065">
        <v>90.48</v>
      </c>
      <c r="O2065">
        <v>29.77</v>
      </c>
      <c r="P2065">
        <v>3064.21</v>
      </c>
      <c r="Q2065" s="42">
        <f>Table1[[#This Row],[Steam_Consumed_t]]/Table1[[#This Row],[Production_t]]</f>
        <v>0.8120567375886526</v>
      </c>
      <c r="R2065" s="37">
        <f>Table1[[#This Row],[Power_Consumed_kWh]]/Table1[[#This Row],[Production_t]]</f>
        <v>83.584560829241696</v>
      </c>
      <c r="S2065" t="str">
        <f>IF(Table1[[#This Row],[Quality_pct]]&lt;96,"Below Spec","Ok")</f>
        <v>Ok</v>
      </c>
      <c r="T2065" t="str">
        <f>IF(Table1[Steam_Consumed_t]&gt;$O$4383,"ABNORMAL","NORMAL")</f>
        <v>NORMAL</v>
      </c>
      <c r="U2065" t="str">
        <f>IF(Table1[Power_Consumed_kWh]&gt;$P$4383,"ABNORMAL","NORMAL")</f>
        <v>NORMAL</v>
      </c>
      <c r="V2065">
        <f>(Table1[[#This Row],[Target_Production_t]]/8)*Table1[[#This Row],[Downtime_hr]]</f>
        <v>0.95040000000000002</v>
      </c>
    </row>
    <row r="2066" spans="1:22" x14ac:dyDescent="0.25">
      <c r="A2066" s="1">
        <v>45830</v>
      </c>
      <c r="B2066" s="1" t="str">
        <f>TEXT(Table1[[#This Row],[Date]],"mm")</f>
        <v>06</v>
      </c>
      <c r="C2066" t="s">
        <v>23</v>
      </c>
      <c r="D2066" t="s">
        <v>18</v>
      </c>
      <c r="E2066">
        <v>44</v>
      </c>
      <c r="F2066">
        <v>7.24</v>
      </c>
      <c r="G2066">
        <v>0.76</v>
      </c>
      <c r="H2066">
        <v>34.340000000000003</v>
      </c>
      <c r="I2066">
        <v>34.11</v>
      </c>
      <c r="J2066">
        <v>0.23</v>
      </c>
      <c r="K2066">
        <v>99.33</v>
      </c>
      <c r="L2066">
        <v>90.5</v>
      </c>
      <c r="M2066">
        <v>97.28</v>
      </c>
      <c r="N2066">
        <v>87.45</v>
      </c>
      <c r="O2066">
        <v>5.37</v>
      </c>
      <c r="P2066">
        <v>1607.99</v>
      </c>
      <c r="Q2066" s="42">
        <f>Table1[[#This Row],[Steam_Consumed_t]]/Table1[[#This Row],[Production_t]]</f>
        <v>0.15637740244612694</v>
      </c>
      <c r="R2066" s="37">
        <f>Table1[[#This Row],[Power_Consumed_kWh]]/Table1[[#This Row],[Production_t]]</f>
        <v>46.825567850902736</v>
      </c>
      <c r="S2066" t="str">
        <f>IF(Table1[[#This Row],[Quality_pct]]&lt;96,"Below Spec","Ok")</f>
        <v>Ok</v>
      </c>
      <c r="T2066" t="str">
        <f>IF(Table1[Steam_Consumed_t]&gt;$O$4383,"ABNORMAL","NORMAL")</f>
        <v>NORMAL</v>
      </c>
      <c r="U2066" t="str">
        <f>IF(Table1[Power_Consumed_kWh]&gt;$P$4383,"ABNORMAL","NORMAL")</f>
        <v>NORMAL</v>
      </c>
      <c r="V2066">
        <f>(Table1[[#This Row],[Target_Production_t]]/8)*Table1[[#This Row],[Downtime_hr]]</f>
        <v>4.18</v>
      </c>
    </row>
    <row r="2067" spans="1:22" x14ac:dyDescent="0.25">
      <c r="A2067" s="1">
        <v>45830</v>
      </c>
      <c r="B2067" s="1" t="str">
        <f>TEXT(Table1[[#This Row],[Date]],"mm")</f>
        <v>06</v>
      </c>
      <c r="C2067" t="s">
        <v>21</v>
      </c>
      <c r="D2067" t="s">
        <v>19</v>
      </c>
      <c r="E2067">
        <v>37.43</v>
      </c>
      <c r="F2067">
        <v>7.29</v>
      </c>
      <c r="G2067">
        <v>0.71</v>
      </c>
      <c r="H2067">
        <v>34.81</v>
      </c>
      <c r="I2067">
        <v>34.18</v>
      </c>
      <c r="J2067">
        <v>0.63</v>
      </c>
      <c r="K2067">
        <v>98.18</v>
      </c>
      <c r="L2067">
        <v>91.12</v>
      </c>
      <c r="M2067">
        <v>96.13</v>
      </c>
      <c r="N2067">
        <v>86</v>
      </c>
      <c r="O2067">
        <v>50.66</v>
      </c>
      <c r="P2067">
        <v>4046.27</v>
      </c>
      <c r="Q2067" s="42">
        <f>Table1[[#This Row],[Steam_Consumed_t]]/Table1[[#This Row],[Production_t]]</f>
        <v>1.4553289284688307</v>
      </c>
      <c r="R2067" s="37">
        <f>Table1[[#This Row],[Power_Consumed_kWh]]/Table1[[#This Row],[Production_t]]</f>
        <v>116.23872450445273</v>
      </c>
      <c r="S2067" t="str">
        <f>IF(Table1[[#This Row],[Quality_pct]]&lt;96,"Below Spec","Ok")</f>
        <v>Ok</v>
      </c>
      <c r="T2067" t="str">
        <f>IF(Table1[Steam_Consumed_t]&gt;$O$4383,"ABNORMAL","NORMAL")</f>
        <v>NORMAL</v>
      </c>
      <c r="U2067" t="str">
        <f>IF(Table1[Power_Consumed_kWh]&gt;$P$4383,"ABNORMAL","NORMAL")</f>
        <v>NORMAL</v>
      </c>
      <c r="V2067">
        <f>(Table1[[#This Row],[Target_Production_t]]/8)*Table1[[#This Row],[Downtime_hr]]</f>
        <v>3.3219124999999998</v>
      </c>
    </row>
    <row r="2068" spans="1:22" x14ac:dyDescent="0.25">
      <c r="A2068" s="1">
        <v>45830</v>
      </c>
      <c r="B2068" s="1" t="str">
        <f>TEXT(Table1[[#This Row],[Date]],"mm")</f>
        <v>06</v>
      </c>
      <c r="C2068" t="s">
        <v>22</v>
      </c>
      <c r="D2068" t="s">
        <v>18</v>
      </c>
      <c r="E2068">
        <v>36</v>
      </c>
      <c r="F2068">
        <v>7.37</v>
      </c>
      <c r="G2068">
        <v>0.63</v>
      </c>
      <c r="H2068">
        <v>30.06</v>
      </c>
      <c r="I2068">
        <v>29.01</v>
      </c>
      <c r="J2068">
        <v>1.05</v>
      </c>
      <c r="K2068">
        <v>96.52</v>
      </c>
      <c r="L2068">
        <v>92.12</v>
      </c>
      <c r="M2068">
        <v>96.89</v>
      </c>
      <c r="N2068">
        <v>86.15</v>
      </c>
      <c r="O2068">
        <v>31.99</v>
      </c>
      <c r="P2068">
        <v>2886.11</v>
      </c>
      <c r="Q2068" s="42">
        <f>Table1[[#This Row],[Steam_Consumed_t]]/Table1[[#This Row],[Production_t]]</f>
        <v>1.0642049234863606</v>
      </c>
      <c r="R2068" s="37">
        <f>Table1[[#This Row],[Power_Consumed_kWh]]/Table1[[#This Row],[Production_t]]</f>
        <v>96.011643379906857</v>
      </c>
      <c r="S2068" t="str">
        <f>IF(Table1[[#This Row],[Quality_pct]]&lt;96,"Below Spec","Ok")</f>
        <v>Ok</v>
      </c>
      <c r="T2068" t="str">
        <f>IF(Table1[Steam_Consumed_t]&gt;$O$4383,"ABNORMAL","NORMAL")</f>
        <v>NORMAL</v>
      </c>
      <c r="U2068" t="str">
        <f>IF(Table1[Power_Consumed_kWh]&gt;$P$4383,"ABNORMAL","NORMAL")</f>
        <v>NORMAL</v>
      </c>
      <c r="V2068">
        <f>(Table1[[#This Row],[Target_Production_t]]/8)*Table1[[#This Row],[Downtime_hr]]</f>
        <v>2.835</v>
      </c>
    </row>
    <row r="2069" spans="1:22" x14ac:dyDescent="0.25">
      <c r="A2069" s="1">
        <v>45830</v>
      </c>
      <c r="B2069" s="1" t="str">
        <f>TEXT(Table1[[#This Row],[Date]],"mm")</f>
        <v>06</v>
      </c>
      <c r="C2069" t="s">
        <v>21</v>
      </c>
      <c r="D2069" t="s">
        <v>18</v>
      </c>
      <c r="E2069">
        <v>38</v>
      </c>
      <c r="F2069">
        <v>7.41</v>
      </c>
      <c r="G2069">
        <v>0.59</v>
      </c>
      <c r="H2069">
        <v>33.53</v>
      </c>
      <c r="I2069">
        <v>33</v>
      </c>
      <c r="J2069">
        <v>0.53</v>
      </c>
      <c r="K2069">
        <v>98.42</v>
      </c>
      <c r="L2069">
        <v>92.62</v>
      </c>
      <c r="M2069">
        <v>91.32</v>
      </c>
      <c r="N2069">
        <v>83.25</v>
      </c>
      <c r="O2069">
        <v>47.65</v>
      </c>
      <c r="P2069">
        <v>3922.86</v>
      </c>
      <c r="Q2069" s="42">
        <f>Table1[[#This Row],[Steam_Consumed_t]]/Table1[[#This Row],[Production_t]]</f>
        <v>1.4211154190277362</v>
      </c>
      <c r="R2069" s="37">
        <f>Table1[[#This Row],[Power_Consumed_kWh]]/Table1[[#This Row],[Production_t]]</f>
        <v>116.99552639427378</v>
      </c>
      <c r="S2069" t="str">
        <f>IF(Table1[[#This Row],[Quality_pct]]&lt;96,"Below Spec","Ok")</f>
        <v>Ok</v>
      </c>
      <c r="T2069" t="str">
        <f>IF(Table1[Steam_Consumed_t]&gt;$O$4383,"ABNORMAL","NORMAL")</f>
        <v>NORMAL</v>
      </c>
      <c r="U2069" t="str">
        <f>IF(Table1[Power_Consumed_kWh]&gt;$P$4383,"ABNORMAL","NORMAL")</f>
        <v>NORMAL</v>
      </c>
      <c r="V2069">
        <f>(Table1[[#This Row],[Target_Production_t]]/8)*Table1[[#This Row],[Downtime_hr]]</f>
        <v>2.8024999999999998</v>
      </c>
    </row>
    <row r="2070" spans="1:22" x14ac:dyDescent="0.25">
      <c r="A2070" s="1">
        <v>45830</v>
      </c>
      <c r="B2070" s="1" t="str">
        <f>TEXT(Table1[[#This Row],[Date]],"mm")</f>
        <v>06</v>
      </c>
      <c r="C2070" t="s">
        <v>23</v>
      </c>
      <c r="D2070" t="s">
        <v>19</v>
      </c>
      <c r="E2070">
        <v>43.34</v>
      </c>
      <c r="F2070">
        <v>7.43</v>
      </c>
      <c r="G2070">
        <v>0.56999999999999995</v>
      </c>
      <c r="H2070">
        <v>36.58</v>
      </c>
      <c r="I2070">
        <v>36.229999999999997</v>
      </c>
      <c r="J2070">
        <v>0.34</v>
      </c>
      <c r="K2070">
        <v>99.06</v>
      </c>
      <c r="L2070">
        <v>92.88</v>
      </c>
      <c r="M2070">
        <v>87.36</v>
      </c>
      <c r="N2070">
        <v>80.37</v>
      </c>
      <c r="O2070">
        <v>4.75</v>
      </c>
      <c r="P2070">
        <v>1492.92</v>
      </c>
      <c r="Q2070" s="42">
        <f>Table1[[#This Row],[Steam_Consumed_t]]/Table1[[#This Row],[Production_t]]</f>
        <v>0.12985237834882449</v>
      </c>
      <c r="R2070" s="37">
        <f>Table1[[#This Row],[Power_Consumed_kWh]]/Table1[[#This Row],[Production_t]]</f>
        <v>40.812465828321493</v>
      </c>
      <c r="S2070" t="str">
        <f>IF(Table1[[#This Row],[Quality_pct]]&lt;96,"Below Spec","Ok")</f>
        <v>Ok</v>
      </c>
      <c r="T2070" t="str">
        <f>IF(Table1[Steam_Consumed_t]&gt;$O$4383,"ABNORMAL","NORMAL")</f>
        <v>NORMAL</v>
      </c>
      <c r="U2070" t="str">
        <f>IF(Table1[Power_Consumed_kWh]&gt;$P$4383,"ABNORMAL","NORMAL")</f>
        <v>NORMAL</v>
      </c>
      <c r="V2070">
        <f>(Table1[[#This Row],[Target_Production_t]]/8)*Table1[[#This Row],[Downtime_hr]]</f>
        <v>3.0879750000000001</v>
      </c>
    </row>
    <row r="2071" spans="1:22" x14ac:dyDescent="0.25">
      <c r="A2071" s="1">
        <v>45830</v>
      </c>
      <c r="B2071" s="1" t="str">
        <f>TEXT(Table1[[#This Row],[Date]],"mm")</f>
        <v>06</v>
      </c>
      <c r="C2071" t="s">
        <v>17</v>
      </c>
      <c r="D2071" t="s">
        <v>19</v>
      </c>
      <c r="E2071">
        <v>41.37</v>
      </c>
      <c r="F2071">
        <v>7.46</v>
      </c>
      <c r="G2071">
        <v>0.54</v>
      </c>
      <c r="H2071">
        <v>36.06</v>
      </c>
      <c r="I2071">
        <v>35.33</v>
      </c>
      <c r="J2071">
        <v>0.73</v>
      </c>
      <c r="K2071">
        <v>97.97</v>
      </c>
      <c r="L2071">
        <v>93.25</v>
      </c>
      <c r="M2071">
        <v>95.5</v>
      </c>
      <c r="N2071">
        <v>87.25</v>
      </c>
      <c r="O2071">
        <v>30.5</v>
      </c>
      <c r="P2071">
        <v>2803.52</v>
      </c>
      <c r="Q2071" s="42">
        <f>Table1[[#This Row],[Steam_Consumed_t]]/Table1[[#This Row],[Production_t]]</f>
        <v>0.84581253466444806</v>
      </c>
      <c r="R2071" s="37">
        <f>Table1[[#This Row],[Power_Consumed_kWh]]/Table1[[#This Row],[Production_t]]</f>
        <v>77.745978924015517</v>
      </c>
      <c r="S2071" t="str">
        <f>IF(Table1[[#This Row],[Quality_pct]]&lt;96,"Below Spec","Ok")</f>
        <v>Ok</v>
      </c>
      <c r="T2071" t="str">
        <f>IF(Table1[Steam_Consumed_t]&gt;$O$4383,"ABNORMAL","NORMAL")</f>
        <v>NORMAL</v>
      </c>
      <c r="U2071" t="str">
        <f>IF(Table1[Power_Consumed_kWh]&gt;$P$4383,"ABNORMAL","NORMAL")</f>
        <v>NORMAL</v>
      </c>
      <c r="V2071">
        <f>(Table1[[#This Row],[Target_Production_t]]/8)*Table1[[#This Row],[Downtime_hr]]</f>
        <v>2.792475</v>
      </c>
    </row>
    <row r="2072" spans="1:22" x14ac:dyDescent="0.25">
      <c r="A2072" s="1">
        <v>45830</v>
      </c>
      <c r="B2072" s="1" t="str">
        <f>TEXT(Table1[[#This Row],[Date]],"mm")</f>
        <v>06</v>
      </c>
      <c r="C2072" t="s">
        <v>22</v>
      </c>
      <c r="D2072" t="s">
        <v>20</v>
      </c>
      <c r="E2072">
        <v>34.380000000000003</v>
      </c>
      <c r="F2072">
        <v>7.5</v>
      </c>
      <c r="G2072">
        <v>0.5</v>
      </c>
      <c r="H2072">
        <v>32.869999999999997</v>
      </c>
      <c r="I2072">
        <v>31.56</v>
      </c>
      <c r="J2072">
        <v>1.32</v>
      </c>
      <c r="K2072">
        <v>95.99</v>
      </c>
      <c r="L2072">
        <v>93.75</v>
      </c>
      <c r="M2072">
        <v>91.86</v>
      </c>
      <c r="N2072">
        <v>82.67</v>
      </c>
      <c r="O2072">
        <v>37.39</v>
      </c>
      <c r="P2072">
        <v>3210.41</v>
      </c>
      <c r="Q2072" s="42">
        <f>Table1[[#This Row],[Steam_Consumed_t]]/Table1[[#This Row],[Production_t]]</f>
        <v>1.1375114085792517</v>
      </c>
      <c r="R2072" s="37">
        <f>Table1[[#This Row],[Power_Consumed_kWh]]/Table1[[#This Row],[Production_t]]</f>
        <v>97.669911773653794</v>
      </c>
      <c r="S2072" t="str">
        <f>IF(Table1[[#This Row],[Quality_pct]]&lt;96,"Below Spec","Ok")</f>
        <v>Below Spec</v>
      </c>
      <c r="T2072" t="str">
        <f>IF(Table1[Steam_Consumed_t]&gt;$O$4383,"ABNORMAL","NORMAL")</f>
        <v>NORMAL</v>
      </c>
      <c r="U2072" t="str">
        <f>IF(Table1[Power_Consumed_kWh]&gt;$P$4383,"ABNORMAL","NORMAL")</f>
        <v>NORMAL</v>
      </c>
      <c r="V2072">
        <f>(Table1[[#This Row],[Target_Production_t]]/8)*Table1[[#This Row],[Downtime_hr]]</f>
        <v>2.1487500000000002</v>
      </c>
    </row>
    <row r="2073" spans="1:22" x14ac:dyDescent="0.25">
      <c r="A2073" s="1">
        <v>45830</v>
      </c>
      <c r="B2073" s="1" t="str">
        <f>TEXT(Table1[[#This Row],[Date]],"mm")</f>
        <v>06</v>
      </c>
      <c r="C2073" t="s">
        <v>21</v>
      </c>
      <c r="D2073" t="s">
        <v>20</v>
      </c>
      <c r="E2073">
        <v>36.29</v>
      </c>
      <c r="F2073">
        <v>7.53</v>
      </c>
      <c r="G2073">
        <v>0.47</v>
      </c>
      <c r="H2073">
        <v>33.31</v>
      </c>
      <c r="I2073">
        <v>33.15</v>
      </c>
      <c r="J2073">
        <v>0.16</v>
      </c>
      <c r="K2073">
        <v>99.51</v>
      </c>
      <c r="L2073">
        <v>94.12</v>
      </c>
      <c r="M2073">
        <v>94.46</v>
      </c>
      <c r="N2073">
        <v>88.48</v>
      </c>
      <c r="O2073">
        <v>47.22</v>
      </c>
      <c r="P2073">
        <v>3933.41</v>
      </c>
      <c r="Q2073" s="42">
        <f>Table1[[#This Row],[Steam_Consumed_t]]/Table1[[#This Row],[Production_t]]</f>
        <v>1.4175923146202341</v>
      </c>
      <c r="R2073" s="37">
        <f>Table1[[#This Row],[Power_Consumed_kWh]]/Table1[[#This Row],[Production_t]]</f>
        <v>118.08495947163013</v>
      </c>
      <c r="S2073" t="str">
        <f>IF(Table1[[#This Row],[Quality_pct]]&lt;96,"Below Spec","Ok")</f>
        <v>Ok</v>
      </c>
      <c r="T2073" t="str">
        <f>IF(Table1[Steam_Consumed_t]&gt;$O$4383,"ABNORMAL","NORMAL")</f>
        <v>NORMAL</v>
      </c>
      <c r="U2073" t="str">
        <f>IF(Table1[Power_Consumed_kWh]&gt;$P$4383,"ABNORMAL","NORMAL")</f>
        <v>NORMAL</v>
      </c>
      <c r="V2073">
        <f>(Table1[[#This Row],[Target_Production_t]]/8)*Table1[[#This Row],[Downtime_hr]]</f>
        <v>2.1320375</v>
      </c>
    </row>
    <row r="2074" spans="1:22" x14ac:dyDescent="0.25">
      <c r="A2074" s="1">
        <v>45830</v>
      </c>
      <c r="B2074" s="1" t="str">
        <f>TEXT(Table1[[#This Row],[Date]],"mm")</f>
        <v>06</v>
      </c>
      <c r="C2074" t="s">
        <v>23</v>
      </c>
      <c r="D2074" t="s">
        <v>20</v>
      </c>
      <c r="E2074">
        <v>42.02</v>
      </c>
      <c r="F2074">
        <v>7.6</v>
      </c>
      <c r="G2074">
        <v>0.4</v>
      </c>
      <c r="H2074">
        <v>36.68</v>
      </c>
      <c r="I2074">
        <v>36.450000000000003</v>
      </c>
      <c r="J2074">
        <v>0.22</v>
      </c>
      <c r="K2074">
        <v>99.39</v>
      </c>
      <c r="L2074">
        <v>95</v>
      </c>
      <c r="M2074">
        <v>93.26</v>
      </c>
      <c r="N2074">
        <v>88.05</v>
      </c>
      <c r="O2074">
        <v>4.74</v>
      </c>
      <c r="P2074">
        <v>1543.26</v>
      </c>
      <c r="Q2074" s="42">
        <f>Table1[[#This Row],[Steam_Consumed_t]]/Table1[[#This Row],[Production_t]]</f>
        <v>0.1292257360959651</v>
      </c>
      <c r="R2074" s="37">
        <f>Table1[[#This Row],[Power_Consumed_kWh]]/Table1[[#This Row],[Production_t]]</f>
        <v>42.073609596510359</v>
      </c>
      <c r="S2074" t="str">
        <f>IF(Table1[[#This Row],[Quality_pct]]&lt;96,"Below Spec","Ok")</f>
        <v>Ok</v>
      </c>
      <c r="T2074" t="str">
        <f>IF(Table1[Steam_Consumed_t]&gt;$O$4383,"ABNORMAL","NORMAL")</f>
        <v>NORMAL</v>
      </c>
      <c r="U2074" t="str">
        <f>IF(Table1[Power_Consumed_kWh]&gt;$P$4383,"ABNORMAL","NORMAL")</f>
        <v>NORMAL</v>
      </c>
      <c r="V2074">
        <f>(Table1[[#This Row],[Target_Production_t]]/8)*Table1[[#This Row],[Downtime_hr]]</f>
        <v>2.1010000000000004</v>
      </c>
    </row>
    <row r="2075" spans="1:22" x14ac:dyDescent="0.25">
      <c r="A2075" s="1">
        <v>45830</v>
      </c>
      <c r="B2075" s="1" t="str">
        <f>TEXT(Table1[[#This Row],[Date]],"mm")</f>
        <v>06</v>
      </c>
      <c r="C2075" t="s">
        <v>17</v>
      </c>
      <c r="D2075" t="s">
        <v>20</v>
      </c>
      <c r="E2075">
        <v>40.11</v>
      </c>
      <c r="F2075">
        <v>7.72</v>
      </c>
      <c r="G2075">
        <v>0.28000000000000003</v>
      </c>
      <c r="H2075">
        <v>35.24</v>
      </c>
      <c r="I2075">
        <v>34.72</v>
      </c>
      <c r="J2075">
        <v>0.52</v>
      </c>
      <c r="K2075">
        <v>98.53</v>
      </c>
      <c r="L2075">
        <v>96.5</v>
      </c>
      <c r="M2075">
        <v>95.17</v>
      </c>
      <c r="N2075">
        <v>90.49</v>
      </c>
      <c r="O2075">
        <v>31.38</v>
      </c>
      <c r="P2075">
        <v>2863.48</v>
      </c>
      <c r="Q2075" s="42">
        <f>Table1[[#This Row],[Steam_Consumed_t]]/Table1[[#This Row],[Production_t]]</f>
        <v>0.89046538024971611</v>
      </c>
      <c r="R2075" s="37">
        <f>Table1[[#This Row],[Power_Consumed_kWh]]/Table1[[#This Row],[Production_t]]</f>
        <v>81.256526674233825</v>
      </c>
      <c r="S2075" t="str">
        <f>IF(Table1[[#This Row],[Quality_pct]]&lt;96,"Below Spec","Ok")</f>
        <v>Ok</v>
      </c>
      <c r="T2075" t="str">
        <f>IF(Table1[Steam_Consumed_t]&gt;$O$4383,"ABNORMAL","NORMAL")</f>
        <v>NORMAL</v>
      </c>
      <c r="U2075" t="str">
        <f>IF(Table1[Power_Consumed_kWh]&gt;$P$4383,"ABNORMAL","NORMAL")</f>
        <v>NORMAL</v>
      </c>
      <c r="V2075">
        <f>(Table1[[#This Row],[Target_Production_t]]/8)*Table1[[#This Row],[Downtime_hr]]</f>
        <v>1.40385</v>
      </c>
    </row>
    <row r="2076" spans="1:22" x14ac:dyDescent="0.25">
      <c r="A2076" s="1">
        <v>45830</v>
      </c>
      <c r="B2076" s="1" t="str">
        <f>TEXT(Table1[[#This Row],[Date]],"mm")</f>
        <v>06</v>
      </c>
      <c r="C2076" t="s">
        <v>22</v>
      </c>
      <c r="D2076" t="s">
        <v>19</v>
      </c>
      <c r="E2076">
        <v>35.46</v>
      </c>
      <c r="F2076">
        <v>7.87</v>
      </c>
      <c r="G2076">
        <v>0.13</v>
      </c>
      <c r="H2076">
        <v>32.6</v>
      </c>
      <c r="I2076">
        <v>31.25</v>
      </c>
      <c r="J2076">
        <v>1.36</v>
      </c>
      <c r="K2076">
        <v>95.84</v>
      </c>
      <c r="L2076">
        <v>98.38</v>
      </c>
      <c r="M2076">
        <v>94.92</v>
      </c>
      <c r="N2076">
        <v>89.49</v>
      </c>
      <c r="O2076">
        <v>36.130000000000003</v>
      </c>
      <c r="P2076">
        <v>3169.44</v>
      </c>
      <c r="Q2076" s="42">
        <f>Table1[[#This Row],[Steam_Consumed_t]]/Table1[[#This Row],[Production_t]]</f>
        <v>1.108282208588957</v>
      </c>
      <c r="R2076" s="37">
        <f>Table1[[#This Row],[Power_Consumed_kWh]]/Table1[[#This Row],[Production_t]]</f>
        <v>97.22208588957055</v>
      </c>
      <c r="S2076" t="str">
        <f>IF(Table1[[#This Row],[Quality_pct]]&lt;96,"Below Spec","Ok")</f>
        <v>Below Spec</v>
      </c>
      <c r="T2076" t="str">
        <f>IF(Table1[Steam_Consumed_t]&gt;$O$4383,"ABNORMAL","NORMAL")</f>
        <v>NORMAL</v>
      </c>
      <c r="U2076" t="str">
        <f>IF(Table1[Power_Consumed_kWh]&gt;$P$4383,"ABNORMAL","NORMAL")</f>
        <v>NORMAL</v>
      </c>
      <c r="V2076">
        <f>(Table1[[#This Row],[Target_Production_t]]/8)*Table1[[#This Row],[Downtime_hr]]</f>
        <v>0.57622499999999999</v>
      </c>
    </row>
    <row r="2077" spans="1:22" x14ac:dyDescent="0.25">
      <c r="A2077" s="1">
        <v>45830</v>
      </c>
      <c r="B2077" s="1" t="str">
        <f>TEXT(Table1[[#This Row],[Date]],"mm")</f>
        <v>06</v>
      </c>
      <c r="C2077" t="s">
        <v>17</v>
      </c>
      <c r="D2077" t="s">
        <v>18</v>
      </c>
      <c r="E2077">
        <v>42</v>
      </c>
      <c r="F2077">
        <v>8</v>
      </c>
      <c r="G2077">
        <v>0</v>
      </c>
      <c r="H2077">
        <v>39.64</v>
      </c>
      <c r="I2077">
        <v>38.909999999999997</v>
      </c>
      <c r="J2077">
        <v>0.73</v>
      </c>
      <c r="K2077">
        <v>98.15</v>
      </c>
      <c r="L2077">
        <v>100</v>
      </c>
      <c r="M2077">
        <v>101.2</v>
      </c>
      <c r="N2077">
        <v>99.32</v>
      </c>
      <c r="O2077">
        <v>32.31</v>
      </c>
      <c r="P2077">
        <v>3152.43</v>
      </c>
      <c r="Q2077" s="42">
        <f>Table1[[#This Row],[Steam_Consumed_t]]/Table1[[#This Row],[Production_t]]</f>
        <v>0.81508577194752785</v>
      </c>
      <c r="R2077" s="37">
        <f>Table1[[#This Row],[Power_Consumed_kWh]]/Table1[[#This Row],[Production_t]]</f>
        <v>79.526488395560037</v>
      </c>
      <c r="S2077" t="str">
        <f>IF(Table1[[#This Row],[Quality_pct]]&lt;96,"Below Spec","Ok")</f>
        <v>Ok</v>
      </c>
      <c r="T2077" t="str">
        <f>IF(Table1[Steam_Consumed_t]&gt;$O$4383,"ABNORMAL","NORMAL")</f>
        <v>NORMAL</v>
      </c>
      <c r="U2077" t="str">
        <f>IF(Table1[Power_Consumed_kWh]&gt;$P$4383,"ABNORMAL","NORMAL")</f>
        <v>NORMAL</v>
      </c>
      <c r="V2077">
        <f>(Table1[[#This Row],[Target_Production_t]]/8)*Table1[[#This Row],[Downtime_hr]]</f>
        <v>0</v>
      </c>
    </row>
    <row r="2078" spans="1:22" x14ac:dyDescent="0.25">
      <c r="A2078" s="1">
        <v>45831</v>
      </c>
      <c r="B2078" s="1" t="str">
        <f>TEXT(Table1[[#This Row],[Date]],"mm")</f>
        <v>06</v>
      </c>
      <c r="C2078" t="s">
        <v>21</v>
      </c>
      <c r="D2078" t="s">
        <v>20</v>
      </c>
      <c r="E2078">
        <v>35.5</v>
      </c>
      <c r="F2078">
        <v>7.34</v>
      </c>
      <c r="G2078">
        <v>0.66</v>
      </c>
      <c r="H2078">
        <v>31.3</v>
      </c>
      <c r="I2078">
        <v>31</v>
      </c>
      <c r="J2078">
        <v>0.31</v>
      </c>
      <c r="K2078">
        <v>99.02</v>
      </c>
      <c r="L2078">
        <v>91.75</v>
      </c>
      <c r="M2078">
        <v>95.09</v>
      </c>
      <c r="N2078">
        <v>86.39</v>
      </c>
      <c r="O2078">
        <v>45.49</v>
      </c>
      <c r="P2078">
        <v>3644.84</v>
      </c>
      <c r="Q2078" s="42">
        <f>Table1[[#This Row],[Steam_Consumed_t]]/Table1[[#This Row],[Production_t]]</f>
        <v>1.4533546325878595</v>
      </c>
      <c r="R2078" s="37">
        <f>Table1[[#This Row],[Power_Consumed_kWh]]/Table1[[#This Row],[Production_t]]</f>
        <v>116.44856230031949</v>
      </c>
      <c r="S2078" t="str">
        <f>IF(Table1[[#This Row],[Quality_pct]]&lt;96,"Below Spec","Ok")</f>
        <v>Ok</v>
      </c>
      <c r="T2078" t="str">
        <f>IF(Table1[Steam_Consumed_t]&gt;$O$4383,"ABNORMAL","NORMAL")</f>
        <v>NORMAL</v>
      </c>
      <c r="U2078" t="str">
        <f>IF(Table1[Power_Consumed_kWh]&gt;$P$4383,"ABNORMAL","NORMAL")</f>
        <v>NORMAL</v>
      </c>
      <c r="V2078">
        <f>(Table1[[#This Row],[Target_Production_t]]/8)*Table1[[#This Row],[Downtime_hr]]</f>
        <v>2.92875</v>
      </c>
    </row>
    <row r="2079" spans="1:22" x14ac:dyDescent="0.25">
      <c r="A2079" s="1">
        <v>45831</v>
      </c>
      <c r="B2079" s="1" t="str">
        <f>TEXT(Table1[[#This Row],[Date]],"mm")</f>
        <v>06</v>
      </c>
      <c r="C2079" t="s">
        <v>21</v>
      </c>
      <c r="D2079" t="s">
        <v>19</v>
      </c>
      <c r="E2079">
        <v>36.61</v>
      </c>
      <c r="F2079">
        <v>7.53</v>
      </c>
      <c r="G2079">
        <v>0.47</v>
      </c>
      <c r="H2079">
        <v>33.21</v>
      </c>
      <c r="I2079">
        <v>32.78</v>
      </c>
      <c r="J2079">
        <v>0.43</v>
      </c>
      <c r="K2079">
        <v>98.71</v>
      </c>
      <c r="L2079">
        <v>94.12</v>
      </c>
      <c r="M2079">
        <v>95.38</v>
      </c>
      <c r="N2079">
        <v>88.62</v>
      </c>
      <c r="O2079">
        <v>48.85</v>
      </c>
      <c r="P2079">
        <v>3986.4</v>
      </c>
      <c r="Q2079" s="42">
        <f>Table1[[#This Row],[Steam_Consumed_t]]/Table1[[#This Row],[Production_t]]</f>
        <v>1.4709424872026498</v>
      </c>
      <c r="R2079" s="37">
        <f>Table1[[#This Row],[Power_Consumed_kWh]]/Table1[[#This Row],[Production_t]]</f>
        <v>120.03613369467028</v>
      </c>
      <c r="S2079" t="str">
        <f>IF(Table1[[#This Row],[Quality_pct]]&lt;96,"Below Spec","Ok")</f>
        <v>Ok</v>
      </c>
      <c r="T2079" t="str">
        <f>IF(Table1[Steam_Consumed_t]&gt;$O$4383,"ABNORMAL","NORMAL")</f>
        <v>NORMAL</v>
      </c>
      <c r="U2079" t="str">
        <f>IF(Table1[Power_Consumed_kWh]&gt;$P$4383,"ABNORMAL","NORMAL")</f>
        <v>NORMAL</v>
      </c>
      <c r="V2079">
        <f>(Table1[[#This Row],[Target_Production_t]]/8)*Table1[[#This Row],[Downtime_hr]]</f>
        <v>2.1508374999999997</v>
      </c>
    </row>
    <row r="2080" spans="1:22" x14ac:dyDescent="0.25">
      <c r="A2080" s="1">
        <v>45831</v>
      </c>
      <c r="B2080" s="1" t="str">
        <f>TEXT(Table1[[#This Row],[Date]],"mm")</f>
        <v>06</v>
      </c>
      <c r="C2080" t="s">
        <v>23</v>
      </c>
      <c r="D2080" t="s">
        <v>18</v>
      </c>
      <c r="E2080">
        <v>43.04</v>
      </c>
      <c r="F2080">
        <v>7.55</v>
      </c>
      <c r="G2080">
        <v>0.45</v>
      </c>
      <c r="H2080">
        <v>33.869999999999997</v>
      </c>
      <c r="I2080">
        <v>33.71</v>
      </c>
      <c r="J2080">
        <v>0.16</v>
      </c>
      <c r="K2080">
        <v>99.52</v>
      </c>
      <c r="L2080">
        <v>94.38</v>
      </c>
      <c r="M2080">
        <v>92.01</v>
      </c>
      <c r="N2080">
        <v>86.42</v>
      </c>
      <c r="O2080">
        <v>5.5</v>
      </c>
      <c r="P2080">
        <v>1454.96</v>
      </c>
      <c r="Q2080" s="42">
        <f>Table1[[#This Row],[Steam_Consumed_t]]/Table1[[#This Row],[Production_t]]</f>
        <v>0.16238559196929436</v>
      </c>
      <c r="R2080" s="37">
        <f>Table1[[#This Row],[Power_Consumed_kWh]]/Table1[[#This Row],[Production_t]]</f>
        <v>42.957189253026279</v>
      </c>
      <c r="S2080" t="str">
        <f>IF(Table1[[#This Row],[Quality_pct]]&lt;96,"Below Spec","Ok")</f>
        <v>Ok</v>
      </c>
      <c r="T2080" t="str">
        <f>IF(Table1[Steam_Consumed_t]&gt;$O$4383,"ABNORMAL","NORMAL")</f>
        <v>NORMAL</v>
      </c>
      <c r="U2080" t="str">
        <f>IF(Table1[Power_Consumed_kWh]&gt;$P$4383,"ABNORMAL","NORMAL")</f>
        <v>NORMAL</v>
      </c>
      <c r="V2080">
        <f>(Table1[[#This Row],[Target_Production_t]]/8)*Table1[[#This Row],[Downtime_hr]]</f>
        <v>2.4209999999999998</v>
      </c>
    </row>
    <row r="2081" spans="1:22" x14ac:dyDescent="0.25">
      <c r="A2081" s="1">
        <v>45831</v>
      </c>
      <c r="B2081" s="1" t="str">
        <f>TEXT(Table1[[#This Row],[Date]],"mm")</f>
        <v>06</v>
      </c>
      <c r="C2081" t="s">
        <v>17</v>
      </c>
      <c r="D2081" t="s">
        <v>20</v>
      </c>
      <c r="E2081">
        <v>39.229999999999997</v>
      </c>
      <c r="F2081">
        <v>7.56</v>
      </c>
      <c r="G2081">
        <v>0.44</v>
      </c>
      <c r="H2081">
        <v>37.119999999999997</v>
      </c>
      <c r="I2081">
        <v>36.380000000000003</v>
      </c>
      <c r="J2081">
        <v>0.74</v>
      </c>
      <c r="K2081">
        <v>98.01</v>
      </c>
      <c r="L2081">
        <v>94.5</v>
      </c>
      <c r="M2081">
        <v>97.43</v>
      </c>
      <c r="N2081">
        <v>90.24</v>
      </c>
      <c r="O2081">
        <v>30.84</v>
      </c>
      <c r="P2081">
        <v>3010.3</v>
      </c>
      <c r="Q2081" s="42">
        <f>Table1[[#This Row],[Steam_Consumed_t]]/Table1[[#This Row],[Production_t]]</f>
        <v>0.83081896551724144</v>
      </c>
      <c r="R2081" s="37">
        <f>Table1[[#This Row],[Power_Consumed_kWh]]/Table1[[#This Row],[Production_t]]</f>
        <v>81.096443965517253</v>
      </c>
      <c r="S2081" t="str">
        <f>IF(Table1[[#This Row],[Quality_pct]]&lt;96,"Below Spec","Ok")</f>
        <v>Ok</v>
      </c>
      <c r="T2081" t="str">
        <f>IF(Table1[Steam_Consumed_t]&gt;$O$4383,"ABNORMAL","NORMAL")</f>
        <v>NORMAL</v>
      </c>
      <c r="U2081" t="str">
        <f>IF(Table1[Power_Consumed_kWh]&gt;$P$4383,"ABNORMAL","NORMAL")</f>
        <v>NORMAL</v>
      </c>
      <c r="V2081">
        <f>(Table1[[#This Row],[Target_Production_t]]/8)*Table1[[#This Row],[Downtime_hr]]</f>
        <v>2.1576499999999998</v>
      </c>
    </row>
    <row r="2082" spans="1:22" x14ac:dyDescent="0.25">
      <c r="A2082" s="1">
        <v>45831</v>
      </c>
      <c r="B2082" s="1" t="str">
        <f>TEXT(Table1[[#This Row],[Date]],"mm")</f>
        <v>06</v>
      </c>
      <c r="C2082" t="s">
        <v>17</v>
      </c>
      <c r="D2082" t="s">
        <v>19</v>
      </c>
      <c r="E2082">
        <v>40.46</v>
      </c>
      <c r="F2082">
        <v>7.66</v>
      </c>
      <c r="G2082">
        <v>0.34</v>
      </c>
      <c r="H2082">
        <v>38.31</v>
      </c>
      <c r="I2082">
        <v>37.380000000000003</v>
      </c>
      <c r="J2082">
        <v>0.93</v>
      </c>
      <c r="K2082">
        <v>97.56</v>
      </c>
      <c r="L2082">
        <v>95.75</v>
      </c>
      <c r="M2082">
        <v>102.2</v>
      </c>
      <c r="N2082">
        <v>95.46</v>
      </c>
      <c r="O2082">
        <v>32.979999999999997</v>
      </c>
      <c r="P2082">
        <v>3344.68</v>
      </c>
      <c r="Q2082" s="42">
        <f>Table1[[#This Row],[Steam_Consumed_t]]/Table1[[#This Row],[Production_t]]</f>
        <v>0.86087183503001818</v>
      </c>
      <c r="R2082" s="37">
        <f>Table1[[#This Row],[Power_Consumed_kWh]]/Table1[[#This Row],[Production_t]]</f>
        <v>87.305664317410589</v>
      </c>
      <c r="S2082" t="str">
        <f>IF(Table1[[#This Row],[Quality_pct]]&lt;96,"Below Spec","Ok")</f>
        <v>Ok</v>
      </c>
      <c r="T2082" t="str">
        <f>IF(Table1[Steam_Consumed_t]&gt;$O$4383,"ABNORMAL","NORMAL")</f>
        <v>NORMAL</v>
      </c>
      <c r="U2082" t="str">
        <f>IF(Table1[Power_Consumed_kWh]&gt;$P$4383,"ABNORMAL","NORMAL")</f>
        <v>NORMAL</v>
      </c>
      <c r="V2082">
        <f>(Table1[[#This Row],[Target_Production_t]]/8)*Table1[[#This Row],[Downtime_hr]]</f>
        <v>1.7195500000000001</v>
      </c>
    </row>
    <row r="2083" spans="1:22" x14ac:dyDescent="0.25">
      <c r="A2083" s="1">
        <v>45831</v>
      </c>
      <c r="B2083" s="1" t="str">
        <f>TEXT(Table1[[#This Row],[Date]],"mm")</f>
        <v>06</v>
      </c>
      <c r="C2083" t="s">
        <v>23</v>
      </c>
      <c r="D2083" t="s">
        <v>20</v>
      </c>
      <c r="E2083">
        <v>41.1</v>
      </c>
      <c r="F2083">
        <v>7.66</v>
      </c>
      <c r="G2083">
        <v>0.34</v>
      </c>
      <c r="H2083">
        <v>37.950000000000003</v>
      </c>
      <c r="I2083">
        <v>37.31</v>
      </c>
      <c r="J2083">
        <v>0.64</v>
      </c>
      <c r="K2083">
        <v>98.31</v>
      </c>
      <c r="L2083">
        <v>95.75</v>
      </c>
      <c r="M2083">
        <v>94.4</v>
      </c>
      <c r="N2083">
        <v>88.86</v>
      </c>
      <c r="O2083">
        <v>3.96</v>
      </c>
      <c r="P2083">
        <v>1609.07</v>
      </c>
      <c r="Q2083" s="42">
        <f>Table1[[#This Row],[Steam_Consumed_t]]/Table1[[#This Row],[Production_t]]</f>
        <v>0.10434782608695652</v>
      </c>
      <c r="R2083" s="37">
        <f>Table1[[#This Row],[Power_Consumed_kWh]]/Table1[[#This Row],[Production_t]]</f>
        <v>42.399736495388666</v>
      </c>
      <c r="S2083" t="str">
        <f>IF(Table1[[#This Row],[Quality_pct]]&lt;96,"Below Spec","Ok")</f>
        <v>Ok</v>
      </c>
      <c r="T2083" t="str">
        <f>IF(Table1[Steam_Consumed_t]&gt;$O$4383,"ABNORMAL","NORMAL")</f>
        <v>NORMAL</v>
      </c>
      <c r="U2083" t="str">
        <f>IF(Table1[Power_Consumed_kWh]&gt;$P$4383,"ABNORMAL","NORMAL")</f>
        <v>NORMAL</v>
      </c>
      <c r="V2083">
        <f>(Table1[[#This Row],[Target_Production_t]]/8)*Table1[[#This Row],[Downtime_hr]]</f>
        <v>1.7467500000000002</v>
      </c>
    </row>
    <row r="2084" spans="1:22" x14ac:dyDescent="0.25">
      <c r="A2084" s="1">
        <v>45831</v>
      </c>
      <c r="B2084" s="1" t="str">
        <f>TEXT(Table1[[#This Row],[Date]],"mm")</f>
        <v>06</v>
      </c>
      <c r="C2084" t="s">
        <v>21</v>
      </c>
      <c r="D2084" t="s">
        <v>18</v>
      </c>
      <c r="E2084">
        <v>37.17</v>
      </c>
      <c r="F2084">
        <v>7.67</v>
      </c>
      <c r="G2084">
        <v>0.33</v>
      </c>
      <c r="H2084">
        <v>33.04</v>
      </c>
      <c r="I2084">
        <v>32.24</v>
      </c>
      <c r="J2084">
        <v>0.8</v>
      </c>
      <c r="K2084">
        <v>97.57</v>
      </c>
      <c r="L2084">
        <v>95.88</v>
      </c>
      <c r="M2084">
        <v>98.1</v>
      </c>
      <c r="N2084">
        <v>91.76</v>
      </c>
      <c r="O2084">
        <v>47.05</v>
      </c>
      <c r="P2084">
        <v>3927.66</v>
      </c>
      <c r="Q2084" s="42">
        <f>Table1[[#This Row],[Steam_Consumed_t]]/Table1[[#This Row],[Production_t]]</f>
        <v>1.4240314769975786</v>
      </c>
      <c r="R2084" s="37">
        <f>Table1[[#This Row],[Power_Consumed_kWh]]/Table1[[#This Row],[Production_t]]</f>
        <v>118.87590799031477</v>
      </c>
      <c r="S2084" t="str">
        <f>IF(Table1[[#This Row],[Quality_pct]]&lt;96,"Below Spec","Ok")</f>
        <v>Ok</v>
      </c>
      <c r="T2084" t="str">
        <f>IF(Table1[Steam_Consumed_t]&gt;$O$4383,"ABNORMAL","NORMAL")</f>
        <v>NORMAL</v>
      </c>
      <c r="U2084" t="str">
        <f>IF(Table1[Power_Consumed_kWh]&gt;$P$4383,"ABNORMAL","NORMAL")</f>
        <v>NORMAL</v>
      </c>
      <c r="V2084">
        <f>(Table1[[#This Row],[Target_Production_t]]/8)*Table1[[#This Row],[Downtime_hr]]</f>
        <v>1.5332625000000002</v>
      </c>
    </row>
    <row r="2085" spans="1:22" x14ac:dyDescent="0.25">
      <c r="A2085" s="1">
        <v>45831</v>
      </c>
      <c r="B2085" s="1" t="str">
        <f>TEXT(Table1[[#This Row],[Date]],"mm")</f>
        <v>06</v>
      </c>
      <c r="C2085" t="s">
        <v>22</v>
      </c>
      <c r="D2085" t="s">
        <v>18</v>
      </c>
      <c r="E2085">
        <v>35.21</v>
      </c>
      <c r="F2085">
        <v>7.7</v>
      </c>
      <c r="G2085">
        <v>0.3</v>
      </c>
      <c r="H2085">
        <v>32.86</v>
      </c>
      <c r="I2085">
        <v>31.76</v>
      </c>
      <c r="J2085">
        <v>1.1100000000000001</v>
      </c>
      <c r="K2085">
        <v>96.63</v>
      </c>
      <c r="L2085">
        <v>96.25</v>
      </c>
      <c r="M2085">
        <v>101.25</v>
      </c>
      <c r="N2085">
        <v>94.16</v>
      </c>
      <c r="O2085">
        <v>35.729999999999997</v>
      </c>
      <c r="P2085">
        <v>3106.66</v>
      </c>
      <c r="Q2085" s="42">
        <f>Table1[[#This Row],[Steam_Consumed_t]]/Table1[[#This Row],[Production_t]]</f>
        <v>1.0873402312842362</v>
      </c>
      <c r="R2085" s="37">
        <f>Table1[[#This Row],[Power_Consumed_kWh]]/Table1[[#This Row],[Production_t]]</f>
        <v>94.542300669507</v>
      </c>
      <c r="S2085" t="str">
        <f>IF(Table1[[#This Row],[Quality_pct]]&lt;96,"Below Spec","Ok")</f>
        <v>Ok</v>
      </c>
      <c r="T2085" t="str">
        <f>IF(Table1[Steam_Consumed_t]&gt;$O$4383,"ABNORMAL","NORMAL")</f>
        <v>NORMAL</v>
      </c>
      <c r="U2085" t="str">
        <f>IF(Table1[Power_Consumed_kWh]&gt;$P$4383,"ABNORMAL","NORMAL")</f>
        <v>NORMAL</v>
      </c>
      <c r="V2085">
        <f>(Table1[[#This Row],[Target_Production_t]]/8)*Table1[[#This Row],[Downtime_hr]]</f>
        <v>1.3203750000000001</v>
      </c>
    </row>
    <row r="2086" spans="1:22" x14ac:dyDescent="0.25">
      <c r="A2086" s="1">
        <v>45831</v>
      </c>
      <c r="B2086" s="1" t="str">
        <f>TEXT(Table1[[#This Row],[Date]],"mm")</f>
        <v>06</v>
      </c>
      <c r="C2086" t="s">
        <v>17</v>
      </c>
      <c r="D2086" t="s">
        <v>18</v>
      </c>
      <c r="E2086">
        <v>41.08</v>
      </c>
      <c r="F2086">
        <v>7.71</v>
      </c>
      <c r="G2086">
        <v>0.28999999999999998</v>
      </c>
      <c r="H2086">
        <v>34.450000000000003</v>
      </c>
      <c r="I2086">
        <v>33.61</v>
      </c>
      <c r="J2086">
        <v>0.84</v>
      </c>
      <c r="K2086">
        <v>97.57</v>
      </c>
      <c r="L2086">
        <v>96.38</v>
      </c>
      <c r="M2086">
        <v>97.79</v>
      </c>
      <c r="N2086">
        <v>91.96</v>
      </c>
      <c r="O2086">
        <v>30.43</v>
      </c>
      <c r="P2086">
        <v>2916.39</v>
      </c>
      <c r="Q2086" s="42">
        <f>Table1[[#This Row],[Steam_Consumed_t]]/Table1[[#This Row],[Production_t]]</f>
        <v>0.88330914368650204</v>
      </c>
      <c r="R2086" s="37">
        <f>Table1[[#This Row],[Power_Consumed_kWh]]/Table1[[#This Row],[Production_t]]</f>
        <v>84.655732946298968</v>
      </c>
      <c r="S2086" t="str">
        <f>IF(Table1[[#This Row],[Quality_pct]]&lt;96,"Below Spec","Ok")</f>
        <v>Ok</v>
      </c>
      <c r="T2086" t="str">
        <f>IF(Table1[Steam_Consumed_t]&gt;$O$4383,"ABNORMAL","NORMAL")</f>
        <v>NORMAL</v>
      </c>
      <c r="U2086" t="str">
        <f>IF(Table1[Power_Consumed_kWh]&gt;$P$4383,"ABNORMAL","NORMAL")</f>
        <v>NORMAL</v>
      </c>
      <c r="V2086">
        <f>(Table1[[#This Row],[Target_Production_t]]/8)*Table1[[#This Row],[Downtime_hr]]</f>
        <v>1.4891499999999998</v>
      </c>
    </row>
    <row r="2087" spans="1:22" x14ac:dyDescent="0.25">
      <c r="A2087" s="1">
        <v>45831</v>
      </c>
      <c r="B2087" s="1" t="str">
        <f>TEXT(Table1[[#This Row],[Date]],"mm")</f>
        <v>06</v>
      </c>
      <c r="C2087" t="s">
        <v>22</v>
      </c>
      <c r="D2087" t="s">
        <v>20</v>
      </c>
      <c r="E2087">
        <v>33.630000000000003</v>
      </c>
      <c r="F2087">
        <v>7.71</v>
      </c>
      <c r="G2087">
        <v>0.28999999999999998</v>
      </c>
      <c r="H2087">
        <v>31.57</v>
      </c>
      <c r="I2087">
        <v>30.7</v>
      </c>
      <c r="J2087">
        <v>0.87</v>
      </c>
      <c r="K2087">
        <v>97.24</v>
      </c>
      <c r="L2087">
        <v>96.38</v>
      </c>
      <c r="M2087">
        <v>97.72</v>
      </c>
      <c r="N2087">
        <v>91.58</v>
      </c>
      <c r="O2087">
        <v>34.85</v>
      </c>
      <c r="P2087">
        <v>3048.25</v>
      </c>
      <c r="Q2087" s="42">
        <f>Table1[[#This Row],[Steam_Consumed_t]]/Table1[[#This Row],[Production_t]]</f>
        <v>1.1038961038961039</v>
      </c>
      <c r="R2087" s="37">
        <f>Table1[[#This Row],[Power_Consumed_kWh]]/Table1[[#This Row],[Production_t]]</f>
        <v>96.555273994298389</v>
      </c>
      <c r="S2087" t="str">
        <f>IF(Table1[[#This Row],[Quality_pct]]&lt;96,"Below Spec","Ok")</f>
        <v>Ok</v>
      </c>
      <c r="T2087" t="str">
        <f>IF(Table1[Steam_Consumed_t]&gt;$O$4383,"ABNORMAL","NORMAL")</f>
        <v>NORMAL</v>
      </c>
      <c r="U2087" t="str">
        <f>IF(Table1[Power_Consumed_kWh]&gt;$P$4383,"ABNORMAL","NORMAL")</f>
        <v>NORMAL</v>
      </c>
      <c r="V2087">
        <f>(Table1[[#This Row],[Target_Production_t]]/8)*Table1[[#This Row],[Downtime_hr]]</f>
        <v>1.2190875000000001</v>
      </c>
    </row>
    <row r="2088" spans="1:22" x14ac:dyDescent="0.25">
      <c r="A2088" s="1">
        <v>45831</v>
      </c>
      <c r="B2088" s="1" t="str">
        <f>TEXT(Table1[[#This Row],[Date]],"mm")</f>
        <v>06</v>
      </c>
      <c r="C2088" t="s">
        <v>23</v>
      </c>
      <c r="D2088" t="s">
        <v>19</v>
      </c>
      <c r="E2088">
        <v>42.39</v>
      </c>
      <c r="F2088">
        <v>7.74</v>
      </c>
      <c r="G2088">
        <v>0.26</v>
      </c>
      <c r="H2088">
        <v>39.97</v>
      </c>
      <c r="I2088">
        <v>39.32</v>
      </c>
      <c r="J2088">
        <v>0.65</v>
      </c>
      <c r="K2088">
        <v>98.37</v>
      </c>
      <c r="L2088">
        <v>96.75</v>
      </c>
      <c r="M2088">
        <v>95.23</v>
      </c>
      <c r="N2088">
        <v>90.63</v>
      </c>
      <c r="O2088">
        <v>6.6</v>
      </c>
      <c r="P2088">
        <v>1671.01</v>
      </c>
      <c r="Q2088" s="42">
        <f>Table1[[#This Row],[Steam_Consumed_t]]/Table1[[#This Row],[Production_t]]</f>
        <v>0.16512384288216161</v>
      </c>
      <c r="R2088" s="37">
        <f>Table1[[#This Row],[Power_Consumed_kWh]]/Table1[[#This Row],[Production_t]]</f>
        <v>41.806604953715286</v>
      </c>
      <c r="S2088" t="str">
        <f>IF(Table1[[#This Row],[Quality_pct]]&lt;96,"Below Spec","Ok")</f>
        <v>Ok</v>
      </c>
      <c r="T2088" t="str">
        <f>IF(Table1[Steam_Consumed_t]&gt;$O$4383,"ABNORMAL","NORMAL")</f>
        <v>NORMAL</v>
      </c>
      <c r="U2088" t="str">
        <f>IF(Table1[Power_Consumed_kWh]&gt;$P$4383,"ABNORMAL","NORMAL")</f>
        <v>NORMAL</v>
      </c>
      <c r="V2088">
        <f>(Table1[[#This Row],[Target_Production_t]]/8)*Table1[[#This Row],[Downtime_hr]]</f>
        <v>1.377675</v>
      </c>
    </row>
    <row r="2089" spans="1:22" x14ac:dyDescent="0.25">
      <c r="A2089" s="1">
        <v>45831</v>
      </c>
      <c r="B2089" s="1" t="str">
        <f>TEXT(Table1[[#This Row],[Date]],"mm")</f>
        <v>06</v>
      </c>
      <c r="C2089" t="s">
        <v>22</v>
      </c>
      <c r="D2089" t="s">
        <v>19</v>
      </c>
      <c r="E2089">
        <v>34.68</v>
      </c>
      <c r="F2089">
        <v>7.76</v>
      </c>
      <c r="G2089">
        <v>0.24</v>
      </c>
      <c r="H2089">
        <v>35.33</v>
      </c>
      <c r="I2089">
        <v>33.78</v>
      </c>
      <c r="J2089">
        <v>1.55</v>
      </c>
      <c r="K2089">
        <v>95.61</v>
      </c>
      <c r="L2089">
        <v>97</v>
      </c>
      <c r="M2089">
        <v>97.15</v>
      </c>
      <c r="N2089">
        <v>90.09</v>
      </c>
      <c r="O2089">
        <v>39.68</v>
      </c>
      <c r="P2089">
        <v>3386.33</v>
      </c>
      <c r="Q2089" s="42">
        <f>Table1[[#This Row],[Steam_Consumed_t]]/Table1[[#This Row],[Production_t]]</f>
        <v>1.1231248230965185</v>
      </c>
      <c r="R2089" s="37">
        <f>Table1[[#This Row],[Power_Consumed_kWh]]/Table1[[#This Row],[Production_t]]</f>
        <v>95.848570619869804</v>
      </c>
      <c r="S2089" t="str">
        <f>IF(Table1[[#This Row],[Quality_pct]]&lt;96,"Below Spec","Ok")</f>
        <v>Below Spec</v>
      </c>
      <c r="T2089" t="str">
        <f>IF(Table1[Steam_Consumed_t]&gt;$O$4383,"ABNORMAL","NORMAL")</f>
        <v>NORMAL</v>
      </c>
      <c r="U2089" t="str">
        <f>IF(Table1[Power_Consumed_kWh]&gt;$P$4383,"ABNORMAL","NORMAL")</f>
        <v>NORMAL</v>
      </c>
      <c r="V2089">
        <f>(Table1[[#This Row],[Target_Production_t]]/8)*Table1[[#This Row],[Downtime_hr]]</f>
        <v>1.0404</v>
      </c>
    </row>
    <row r="2090" spans="1:22" x14ac:dyDescent="0.25">
      <c r="A2090" s="1">
        <v>45832</v>
      </c>
      <c r="B2090" s="1" t="str">
        <f>TEXT(Table1[[#This Row],[Date]],"mm")</f>
        <v>06</v>
      </c>
      <c r="C2090" t="s">
        <v>23</v>
      </c>
      <c r="D2090" t="s">
        <v>20</v>
      </c>
      <c r="E2090">
        <v>43.4</v>
      </c>
      <c r="F2090">
        <v>7.26</v>
      </c>
      <c r="G2090">
        <v>0.74</v>
      </c>
      <c r="H2090">
        <v>34.47</v>
      </c>
      <c r="I2090">
        <v>33.47</v>
      </c>
      <c r="J2090">
        <v>0.99</v>
      </c>
      <c r="K2090">
        <v>97.12</v>
      </c>
      <c r="L2090">
        <v>90.75</v>
      </c>
      <c r="M2090">
        <v>92.96</v>
      </c>
      <c r="N2090">
        <v>81.94</v>
      </c>
      <c r="O2090">
        <v>5.95</v>
      </c>
      <c r="P2090">
        <v>1314.09</v>
      </c>
      <c r="Q2090" s="42">
        <f>Table1[[#This Row],[Steam_Consumed_t]]/Table1[[#This Row],[Production_t]]</f>
        <v>0.17261386713083843</v>
      </c>
      <c r="R2090" s="37">
        <f>Table1[[#This Row],[Power_Consumed_kWh]]/Table1[[#This Row],[Production_t]]</f>
        <v>38.12271540469974</v>
      </c>
      <c r="S2090" t="str">
        <f>IF(Table1[[#This Row],[Quality_pct]]&lt;96,"Below Spec","Ok")</f>
        <v>Ok</v>
      </c>
      <c r="T2090" t="str">
        <f>IF(Table1[Steam_Consumed_t]&gt;$O$4383,"ABNORMAL","NORMAL")</f>
        <v>NORMAL</v>
      </c>
      <c r="U2090" t="str">
        <f>IF(Table1[Power_Consumed_kWh]&gt;$P$4383,"ABNORMAL","NORMAL")</f>
        <v>NORMAL</v>
      </c>
      <c r="V2090">
        <f>(Table1[[#This Row],[Target_Production_t]]/8)*Table1[[#This Row],[Downtime_hr]]</f>
        <v>4.0145</v>
      </c>
    </row>
    <row r="2091" spans="1:22" x14ac:dyDescent="0.25">
      <c r="A2091" s="1">
        <v>45832</v>
      </c>
      <c r="B2091" s="1" t="str">
        <f>TEXT(Table1[[#This Row],[Date]],"mm")</f>
        <v>06</v>
      </c>
      <c r="C2091" t="s">
        <v>23</v>
      </c>
      <c r="D2091" t="s">
        <v>18</v>
      </c>
      <c r="E2091">
        <v>45.44</v>
      </c>
      <c r="F2091">
        <v>7.33</v>
      </c>
      <c r="G2091">
        <v>0.67</v>
      </c>
      <c r="H2091">
        <v>41.45</v>
      </c>
      <c r="I2091">
        <v>40.22</v>
      </c>
      <c r="J2091">
        <v>1.24</v>
      </c>
      <c r="K2091">
        <v>97.02</v>
      </c>
      <c r="L2091">
        <v>91.62</v>
      </c>
      <c r="M2091">
        <v>98.42</v>
      </c>
      <c r="N2091">
        <v>87.49</v>
      </c>
      <c r="O2091">
        <v>4.63</v>
      </c>
      <c r="P2091">
        <v>1635.8</v>
      </c>
      <c r="Q2091" s="42">
        <f>Table1[[#This Row],[Steam_Consumed_t]]/Table1[[#This Row],[Production_t]]</f>
        <v>0.11170084439083232</v>
      </c>
      <c r="R2091" s="37">
        <f>Table1[[#This Row],[Power_Consumed_kWh]]/Table1[[#This Row],[Production_t]]</f>
        <v>39.464414957780455</v>
      </c>
      <c r="S2091" t="str">
        <f>IF(Table1[[#This Row],[Quality_pct]]&lt;96,"Below Spec","Ok")</f>
        <v>Ok</v>
      </c>
      <c r="T2091" t="str">
        <f>IF(Table1[Steam_Consumed_t]&gt;$O$4383,"ABNORMAL","NORMAL")</f>
        <v>NORMAL</v>
      </c>
      <c r="U2091" t="str">
        <f>IF(Table1[Power_Consumed_kWh]&gt;$P$4383,"ABNORMAL","NORMAL")</f>
        <v>NORMAL</v>
      </c>
      <c r="V2091">
        <f>(Table1[[#This Row],[Target_Production_t]]/8)*Table1[[#This Row],[Downtime_hr]]</f>
        <v>3.8056000000000001</v>
      </c>
    </row>
    <row r="2092" spans="1:22" x14ac:dyDescent="0.25">
      <c r="A2092" s="1">
        <v>45832</v>
      </c>
      <c r="B2092" s="1" t="str">
        <f>TEXT(Table1[[#This Row],[Date]],"mm")</f>
        <v>06</v>
      </c>
      <c r="C2092" t="s">
        <v>17</v>
      </c>
      <c r="D2092" t="s">
        <v>20</v>
      </c>
      <c r="E2092">
        <v>41.42</v>
      </c>
      <c r="F2092">
        <v>7.35</v>
      </c>
      <c r="G2092">
        <v>0.65</v>
      </c>
      <c r="H2092">
        <v>34.75</v>
      </c>
      <c r="I2092">
        <v>34.19</v>
      </c>
      <c r="J2092">
        <v>0.55000000000000004</v>
      </c>
      <c r="K2092">
        <v>98.41</v>
      </c>
      <c r="L2092">
        <v>91.88</v>
      </c>
      <c r="M2092">
        <v>92.36</v>
      </c>
      <c r="N2092">
        <v>83.5</v>
      </c>
      <c r="O2092">
        <v>28.92</v>
      </c>
      <c r="P2092">
        <v>2856.46</v>
      </c>
      <c r="Q2092" s="42">
        <f>Table1[[#This Row],[Steam_Consumed_t]]/Table1[[#This Row],[Production_t]]</f>
        <v>0.83223021582733814</v>
      </c>
      <c r="R2092" s="37">
        <f>Table1[[#This Row],[Power_Consumed_kWh]]/Table1[[#This Row],[Production_t]]</f>
        <v>82.200287769784168</v>
      </c>
      <c r="S2092" t="str">
        <f>IF(Table1[[#This Row],[Quality_pct]]&lt;96,"Below Spec","Ok")</f>
        <v>Ok</v>
      </c>
      <c r="T2092" t="str">
        <f>IF(Table1[Steam_Consumed_t]&gt;$O$4383,"ABNORMAL","NORMAL")</f>
        <v>NORMAL</v>
      </c>
      <c r="U2092" t="str">
        <f>IF(Table1[Power_Consumed_kWh]&gt;$P$4383,"ABNORMAL","NORMAL")</f>
        <v>NORMAL</v>
      </c>
      <c r="V2092">
        <f>(Table1[[#This Row],[Target_Production_t]]/8)*Table1[[#This Row],[Downtime_hr]]</f>
        <v>3.3653750000000002</v>
      </c>
    </row>
    <row r="2093" spans="1:22" x14ac:dyDescent="0.25">
      <c r="A2093" s="1">
        <v>45832</v>
      </c>
      <c r="B2093" s="1" t="str">
        <f>TEXT(Table1[[#This Row],[Date]],"mm")</f>
        <v>06</v>
      </c>
      <c r="C2093" t="s">
        <v>22</v>
      </c>
      <c r="D2093" t="s">
        <v>20</v>
      </c>
      <c r="E2093">
        <v>35.51</v>
      </c>
      <c r="F2093">
        <v>7.36</v>
      </c>
      <c r="G2093">
        <v>0.64</v>
      </c>
      <c r="H2093">
        <v>32.4</v>
      </c>
      <c r="I2093">
        <v>31.65</v>
      </c>
      <c r="J2093">
        <v>0.75</v>
      </c>
      <c r="K2093">
        <v>97.7</v>
      </c>
      <c r="L2093">
        <v>92</v>
      </c>
      <c r="M2093">
        <v>90.82</v>
      </c>
      <c r="N2093">
        <v>81.64</v>
      </c>
      <c r="O2093">
        <v>35.24</v>
      </c>
      <c r="P2093">
        <v>3113.16</v>
      </c>
      <c r="Q2093" s="42">
        <f>Table1[[#This Row],[Steam_Consumed_t]]/Table1[[#This Row],[Production_t]]</f>
        <v>1.0876543209876544</v>
      </c>
      <c r="R2093" s="37">
        <f>Table1[[#This Row],[Power_Consumed_kWh]]/Table1[[#This Row],[Production_t]]</f>
        <v>96.085185185185182</v>
      </c>
      <c r="S2093" t="str">
        <f>IF(Table1[[#This Row],[Quality_pct]]&lt;96,"Below Spec","Ok")</f>
        <v>Ok</v>
      </c>
      <c r="T2093" t="str">
        <f>IF(Table1[Steam_Consumed_t]&gt;$O$4383,"ABNORMAL","NORMAL")</f>
        <v>NORMAL</v>
      </c>
      <c r="U2093" t="str">
        <f>IF(Table1[Power_Consumed_kWh]&gt;$P$4383,"ABNORMAL","NORMAL")</f>
        <v>NORMAL</v>
      </c>
      <c r="V2093">
        <f>(Table1[[#This Row],[Target_Production_t]]/8)*Table1[[#This Row],[Downtime_hr]]</f>
        <v>2.8407999999999998</v>
      </c>
    </row>
    <row r="2094" spans="1:22" x14ac:dyDescent="0.25">
      <c r="A2094" s="1">
        <v>45832</v>
      </c>
      <c r="B2094" s="1" t="str">
        <f>TEXT(Table1[[#This Row],[Date]],"mm")</f>
        <v>06</v>
      </c>
      <c r="C2094" t="s">
        <v>17</v>
      </c>
      <c r="D2094" t="s">
        <v>19</v>
      </c>
      <c r="E2094">
        <v>42.73</v>
      </c>
      <c r="F2094">
        <v>7.47</v>
      </c>
      <c r="G2094">
        <v>0.53</v>
      </c>
      <c r="H2094">
        <v>39.729999999999997</v>
      </c>
      <c r="I2094">
        <v>38.159999999999997</v>
      </c>
      <c r="J2094">
        <v>1.57</v>
      </c>
      <c r="K2094">
        <v>96.04</v>
      </c>
      <c r="L2094">
        <v>93.38</v>
      </c>
      <c r="M2094">
        <v>98.94</v>
      </c>
      <c r="N2094">
        <v>88.73</v>
      </c>
      <c r="O2094">
        <v>32.9</v>
      </c>
      <c r="P2094">
        <v>3090.63</v>
      </c>
      <c r="Q2094" s="42">
        <f>Table1[[#This Row],[Steam_Consumed_t]]/Table1[[#This Row],[Production_t]]</f>
        <v>0.82808960483262017</v>
      </c>
      <c r="R2094" s="37">
        <f>Table1[[#This Row],[Power_Consumed_kWh]]/Table1[[#This Row],[Production_t]]</f>
        <v>77.790838157563556</v>
      </c>
      <c r="S2094" t="str">
        <f>IF(Table1[[#This Row],[Quality_pct]]&lt;96,"Below Spec","Ok")</f>
        <v>Ok</v>
      </c>
      <c r="T2094" t="str">
        <f>IF(Table1[Steam_Consumed_t]&gt;$O$4383,"ABNORMAL","NORMAL")</f>
        <v>NORMAL</v>
      </c>
      <c r="U2094" t="str">
        <f>IF(Table1[Power_Consumed_kWh]&gt;$P$4383,"ABNORMAL","NORMAL")</f>
        <v>NORMAL</v>
      </c>
      <c r="V2094">
        <f>(Table1[[#This Row],[Target_Production_t]]/8)*Table1[[#This Row],[Downtime_hr]]</f>
        <v>2.8308624999999998</v>
      </c>
    </row>
    <row r="2095" spans="1:22" x14ac:dyDescent="0.25">
      <c r="A2095" s="1">
        <v>45832</v>
      </c>
      <c r="B2095" s="1" t="str">
        <f>TEXT(Table1[[#This Row],[Date]],"mm")</f>
        <v>06</v>
      </c>
      <c r="C2095" t="s">
        <v>21</v>
      </c>
      <c r="D2095" t="s">
        <v>18</v>
      </c>
      <c r="E2095">
        <v>39.25</v>
      </c>
      <c r="F2095">
        <v>7.53</v>
      </c>
      <c r="G2095">
        <v>0.47</v>
      </c>
      <c r="H2095">
        <v>36.950000000000003</v>
      </c>
      <c r="I2095">
        <v>36.729999999999997</v>
      </c>
      <c r="J2095">
        <v>0.22</v>
      </c>
      <c r="K2095">
        <v>99.41</v>
      </c>
      <c r="L2095">
        <v>94.12</v>
      </c>
      <c r="M2095">
        <v>100.22</v>
      </c>
      <c r="N2095">
        <v>93.77</v>
      </c>
      <c r="O2095">
        <v>53.84</v>
      </c>
      <c r="P2095">
        <v>4222.25</v>
      </c>
      <c r="Q2095" s="42">
        <f>Table1[[#This Row],[Steam_Consumed_t]]/Table1[[#This Row],[Production_t]]</f>
        <v>1.457104194857916</v>
      </c>
      <c r="R2095" s="37">
        <f>Table1[[#This Row],[Power_Consumed_kWh]]/Table1[[#This Row],[Production_t]]</f>
        <v>114.26928281461433</v>
      </c>
      <c r="S2095" t="str">
        <f>IF(Table1[[#This Row],[Quality_pct]]&lt;96,"Below Spec","Ok")</f>
        <v>Ok</v>
      </c>
      <c r="T2095" t="str">
        <f>IF(Table1[Steam_Consumed_t]&gt;$O$4383,"ABNORMAL","NORMAL")</f>
        <v>ABNORMAL</v>
      </c>
      <c r="U2095" t="str">
        <f>IF(Table1[Power_Consumed_kWh]&gt;$P$4383,"ABNORMAL","NORMAL")</f>
        <v>ABNORMAL</v>
      </c>
      <c r="V2095">
        <f>(Table1[[#This Row],[Target_Production_t]]/8)*Table1[[#This Row],[Downtime_hr]]</f>
        <v>2.3059374999999998</v>
      </c>
    </row>
    <row r="2096" spans="1:22" x14ac:dyDescent="0.25">
      <c r="A2096" s="1">
        <v>45832</v>
      </c>
      <c r="B2096" s="1" t="str">
        <f>TEXT(Table1[[#This Row],[Date]],"mm")</f>
        <v>06</v>
      </c>
      <c r="C2096" t="s">
        <v>22</v>
      </c>
      <c r="D2096" t="s">
        <v>18</v>
      </c>
      <c r="E2096">
        <v>37.18</v>
      </c>
      <c r="F2096">
        <v>7.57</v>
      </c>
      <c r="G2096">
        <v>0.43</v>
      </c>
      <c r="H2096">
        <v>32.1</v>
      </c>
      <c r="I2096">
        <v>31.27</v>
      </c>
      <c r="J2096">
        <v>0.84</v>
      </c>
      <c r="K2096">
        <v>97.39</v>
      </c>
      <c r="L2096">
        <v>94.62</v>
      </c>
      <c r="M2096">
        <v>93.67</v>
      </c>
      <c r="N2096">
        <v>86.32</v>
      </c>
      <c r="O2096">
        <v>36.49</v>
      </c>
      <c r="P2096">
        <v>3077.47</v>
      </c>
      <c r="Q2096" s="42">
        <f>Table1[[#This Row],[Steam_Consumed_t]]/Table1[[#This Row],[Production_t]]</f>
        <v>1.1367601246105918</v>
      </c>
      <c r="R2096" s="37">
        <f>Table1[[#This Row],[Power_Consumed_kWh]]/Table1[[#This Row],[Production_t]]</f>
        <v>95.871339563862918</v>
      </c>
      <c r="S2096" t="str">
        <f>IF(Table1[[#This Row],[Quality_pct]]&lt;96,"Below Spec","Ok")</f>
        <v>Ok</v>
      </c>
      <c r="T2096" t="str">
        <f>IF(Table1[Steam_Consumed_t]&gt;$O$4383,"ABNORMAL","NORMAL")</f>
        <v>NORMAL</v>
      </c>
      <c r="U2096" t="str">
        <f>IF(Table1[Power_Consumed_kWh]&gt;$P$4383,"ABNORMAL","NORMAL")</f>
        <v>NORMAL</v>
      </c>
      <c r="V2096">
        <f>(Table1[[#This Row],[Target_Production_t]]/8)*Table1[[#This Row],[Downtime_hr]]</f>
        <v>1.9984249999999999</v>
      </c>
    </row>
    <row r="2097" spans="1:22" x14ac:dyDescent="0.25">
      <c r="A2097" s="1">
        <v>45832</v>
      </c>
      <c r="B2097" s="1" t="str">
        <f>TEXT(Table1[[#This Row],[Date]],"mm")</f>
        <v>06</v>
      </c>
      <c r="C2097" t="s">
        <v>22</v>
      </c>
      <c r="D2097" t="s">
        <v>19</v>
      </c>
      <c r="E2097">
        <v>36.619999999999997</v>
      </c>
      <c r="F2097">
        <v>7.76</v>
      </c>
      <c r="G2097">
        <v>0.24</v>
      </c>
      <c r="H2097">
        <v>36.89</v>
      </c>
      <c r="I2097">
        <v>35.75</v>
      </c>
      <c r="J2097">
        <v>1.1399999999999999</v>
      </c>
      <c r="K2097">
        <v>96.9</v>
      </c>
      <c r="L2097">
        <v>97</v>
      </c>
      <c r="M2097">
        <v>91.49</v>
      </c>
      <c r="N2097">
        <v>85.99</v>
      </c>
      <c r="O2097">
        <v>38.82</v>
      </c>
      <c r="P2097">
        <v>3568.53</v>
      </c>
      <c r="Q2097" s="42">
        <f>Table1[[#This Row],[Steam_Consumed_t]]/Table1[[#This Row],[Production_t]]</f>
        <v>1.0523177012740581</v>
      </c>
      <c r="R2097" s="37">
        <f>Table1[[#This Row],[Power_Consumed_kWh]]/Table1[[#This Row],[Production_t]]</f>
        <v>96.734345351043643</v>
      </c>
      <c r="S2097" t="str">
        <f>IF(Table1[[#This Row],[Quality_pct]]&lt;96,"Below Spec","Ok")</f>
        <v>Ok</v>
      </c>
      <c r="T2097" t="str">
        <f>IF(Table1[Steam_Consumed_t]&gt;$O$4383,"ABNORMAL","NORMAL")</f>
        <v>NORMAL</v>
      </c>
      <c r="U2097" t="str">
        <f>IF(Table1[Power_Consumed_kWh]&gt;$P$4383,"ABNORMAL","NORMAL")</f>
        <v>NORMAL</v>
      </c>
      <c r="V2097">
        <f>(Table1[[#This Row],[Target_Production_t]]/8)*Table1[[#This Row],[Downtime_hr]]</f>
        <v>1.0985999999999998</v>
      </c>
    </row>
    <row r="2098" spans="1:22" x14ac:dyDescent="0.25">
      <c r="A2098" s="1">
        <v>45832</v>
      </c>
      <c r="B2098" s="1" t="str">
        <f>TEXT(Table1[[#This Row],[Date]],"mm")</f>
        <v>06</v>
      </c>
      <c r="C2098" t="s">
        <v>17</v>
      </c>
      <c r="D2098" t="s">
        <v>18</v>
      </c>
      <c r="E2098">
        <v>43.38</v>
      </c>
      <c r="F2098">
        <v>7.78</v>
      </c>
      <c r="G2098">
        <v>0.22</v>
      </c>
      <c r="H2098">
        <v>38.549999999999997</v>
      </c>
      <c r="I2098">
        <v>37.630000000000003</v>
      </c>
      <c r="J2098">
        <v>0.92</v>
      </c>
      <c r="K2098">
        <v>97.62</v>
      </c>
      <c r="L2098">
        <v>97.25</v>
      </c>
      <c r="M2098">
        <v>96.39</v>
      </c>
      <c r="N2098">
        <v>91.51</v>
      </c>
      <c r="O2098">
        <v>34.03</v>
      </c>
      <c r="P2098">
        <v>3340.26</v>
      </c>
      <c r="Q2098" s="42">
        <f>Table1[[#This Row],[Steam_Consumed_t]]/Table1[[#This Row],[Production_t]]</f>
        <v>0.88274967574578478</v>
      </c>
      <c r="R2098" s="37">
        <f>Table1[[#This Row],[Power_Consumed_kWh]]/Table1[[#This Row],[Production_t]]</f>
        <v>86.647470817120634</v>
      </c>
      <c r="S2098" t="str">
        <f>IF(Table1[[#This Row],[Quality_pct]]&lt;96,"Below Spec","Ok")</f>
        <v>Ok</v>
      </c>
      <c r="T2098" t="str">
        <f>IF(Table1[Steam_Consumed_t]&gt;$O$4383,"ABNORMAL","NORMAL")</f>
        <v>NORMAL</v>
      </c>
      <c r="U2098" t="str">
        <f>IF(Table1[Power_Consumed_kWh]&gt;$P$4383,"ABNORMAL","NORMAL")</f>
        <v>NORMAL</v>
      </c>
      <c r="V2098">
        <f>(Table1[[#This Row],[Target_Production_t]]/8)*Table1[[#This Row],[Downtime_hr]]</f>
        <v>1.1929500000000002</v>
      </c>
    </row>
    <row r="2099" spans="1:22" x14ac:dyDescent="0.25">
      <c r="A2099" s="1">
        <v>45832</v>
      </c>
      <c r="B2099" s="1" t="str">
        <f>TEXT(Table1[[#This Row],[Date]],"mm")</f>
        <v>06</v>
      </c>
      <c r="C2099" t="s">
        <v>23</v>
      </c>
      <c r="D2099" t="s">
        <v>19</v>
      </c>
      <c r="E2099">
        <v>44.76</v>
      </c>
      <c r="F2099">
        <v>7.83</v>
      </c>
      <c r="G2099">
        <v>0.17</v>
      </c>
      <c r="H2099">
        <v>38.11</v>
      </c>
      <c r="I2099">
        <v>37.72</v>
      </c>
      <c r="J2099">
        <v>0.39</v>
      </c>
      <c r="K2099">
        <v>98.98</v>
      </c>
      <c r="L2099">
        <v>97.88</v>
      </c>
      <c r="M2099">
        <v>95.98</v>
      </c>
      <c r="N2099">
        <v>92.98</v>
      </c>
      <c r="O2099">
        <v>4.12</v>
      </c>
      <c r="P2099">
        <v>1468.66</v>
      </c>
      <c r="Q2099" s="42">
        <f>Table1[[#This Row],[Steam_Consumed_t]]/Table1[[#This Row],[Production_t]]</f>
        <v>0.10810810810810811</v>
      </c>
      <c r="R2099" s="37">
        <f>Table1[[#This Row],[Power_Consumed_kWh]]/Table1[[#This Row],[Production_t]]</f>
        <v>38.537391760692735</v>
      </c>
      <c r="S2099" t="str">
        <f>IF(Table1[[#This Row],[Quality_pct]]&lt;96,"Below Spec","Ok")</f>
        <v>Ok</v>
      </c>
      <c r="T2099" t="str">
        <f>IF(Table1[Steam_Consumed_t]&gt;$O$4383,"ABNORMAL","NORMAL")</f>
        <v>NORMAL</v>
      </c>
      <c r="U2099" t="str">
        <f>IF(Table1[Power_Consumed_kWh]&gt;$P$4383,"ABNORMAL","NORMAL")</f>
        <v>NORMAL</v>
      </c>
      <c r="V2099">
        <f>(Table1[[#This Row],[Target_Production_t]]/8)*Table1[[#This Row],[Downtime_hr]]</f>
        <v>0.95115000000000005</v>
      </c>
    </row>
    <row r="2100" spans="1:22" x14ac:dyDescent="0.25">
      <c r="A2100" s="1">
        <v>45832</v>
      </c>
      <c r="B2100" s="1" t="str">
        <f>TEXT(Table1[[#This Row],[Date]],"mm")</f>
        <v>06</v>
      </c>
      <c r="C2100" t="s">
        <v>21</v>
      </c>
      <c r="D2100" t="s">
        <v>20</v>
      </c>
      <c r="E2100">
        <v>37.479999999999997</v>
      </c>
      <c r="F2100">
        <v>7.89</v>
      </c>
      <c r="G2100">
        <v>0.11</v>
      </c>
      <c r="H2100">
        <v>36.64</v>
      </c>
      <c r="I2100">
        <v>36.56</v>
      </c>
      <c r="J2100">
        <v>0.08</v>
      </c>
      <c r="K2100">
        <v>99.77</v>
      </c>
      <c r="L2100">
        <v>98.62</v>
      </c>
      <c r="M2100">
        <v>92.47</v>
      </c>
      <c r="N2100">
        <v>90.99</v>
      </c>
      <c r="O2100">
        <v>52.06</v>
      </c>
      <c r="P2100">
        <v>4475.28</v>
      </c>
      <c r="Q2100" s="42">
        <f>Table1[[#This Row],[Steam_Consumed_t]]/Table1[[#This Row],[Production_t]]</f>
        <v>1.4208515283842795</v>
      </c>
      <c r="R2100" s="37">
        <f>Table1[[#This Row],[Power_Consumed_kWh]]/Table1[[#This Row],[Production_t]]</f>
        <v>122.1419213973799</v>
      </c>
      <c r="S2100" t="str">
        <f>IF(Table1[[#This Row],[Quality_pct]]&lt;96,"Below Spec","Ok")</f>
        <v>Ok</v>
      </c>
      <c r="T2100" t="str">
        <f>IF(Table1[Steam_Consumed_t]&gt;$O$4383,"ABNORMAL","NORMAL")</f>
        <v>ABNORMAL</v>
      </c>
      <c r="U2100" t="str">
        <f>IF(Table1[Power_Consumed_kWh]&gt;$P$4383,"ABNORMAL","NORMAL")</f>
        <v>ABNORMAL</v>
      </c>
      <c r="V2100">
        <f>(Table1[[#This Row],[Target_Production_t]]/8)*Table1[[#This Row],[Downtime_hr]]</f>
        <v>0.51534999999999997</v>
      </c>
    </row>
    <row r="2101" spans="1:22" x14ac:dyDescent="0.25">
      <c r="A2101" s="1">
        <v>45832</v>
      </c>
      <c r="B2101" s="1" t="str">
        <f>TEXT(Table1[[#This Row],[Date]],"mm")</f>
        <v>06</v>
      </c>
      <c r="C2101" t="s">
        <v>21</v>
      </c>
      <c r="D2101" t="s">
        <v>19</v>
      </c>
      <c r="E2101">
        <v>38.659999999999997</v>
      </c>
      <c r="F2101">
        <v>7.9</v>
      </c>
      <c r="G2101">
        <v>0.1</v>
      </c>
      <c r="H2101">
        <v>36.96</v>
      </c>
      <c r="I2101">
        <v>36.299999999999997</v>
      </c>
      <c r="J2101">
        <v>0.66</v>
      </c>
      <c r="K2101">
        <v>98.21</v>
      </c>
      <c r="L2101">
        <v>98.75</v>
      </c>
      <c r="M2101">
        <v>92.01</v>
      </c>
      <c r="N2101">
        <v>89.23</v>
      </c>
      <c r="O2101">
        <v>53.29</v>
      </c>
      <c r="P2101">
        <v>4409.1499999999996</v>
      </c>
      <c r="Q2101" s="42">
        <f>Table1[[#This Row],[Steam_Consumed_t]]/Table1[[#This Row],[Production_t]]</f>
        <v>1.4418290043290043</v>
      </c>
      <c r="R2101" s="37">
        <f>Table1[[#This Row],[Power_Consumed_kWh]]/Table1[[#This Row],[Production_t]]</f>
        <v>119.29518398268397</v>
      </c>
      <c r="S2101" t="str">
        <f>IF(Table1[[#This Row],[Quality_pct]]&lt;96,"Below Spec","Ok")</f>
        <v>Ok</v>
      </c>
      <c r="T2101" t="str">
        <f>IF(Table1[Steam_Consumed_t]&gt;$O$4383,"ABNORMAL","NORMAL")</f>
        <v>ABNORMAL</v>
      </c>
      <c r="U2101" t="str">
        <f>IF(Table1[Power_Consumed_kWh]&gt;$P$4383,"ABNORMAL","NORMAL")</f>
        <v>ABNORMAL</v>
      </c>
      <c r="V2101">
        <f>(Table1[[#This Row],[Target_Production_t]]/8)*Table1[[#This Row],[Downtime_hr]]</f>
        <v>0.48324999999999996</v>
      </c>
    </row>
    <row r="2102" spans="1:22" x14ac:dyDescent="0.25">
      <c r="A2102" s="1">
        <v>45833</v>
      </c>
      <c r="B2102" s="1" t="str">
        <f>TEXT(Table1[[#This Row],[Date]],"mm")</f>
        <v>06</v>
      </c>
      <c r="C2102" t="s">
        <v>21</v>
      </c>
      <c r="D2102" t="s">
        <v>18</v>
      </c>
      <c r="E2102">
        <v>38.369999999999997</v>
      </c>
      <c r="F2102">
        <v>7.19</v>
      </c>
      <c r="G2102">
        <v>0.81</v>
      </c>
      <c r="H2102">
        <v>31.99</v>
      </c>
      <c r="I2102">
        <v>31.99</v>
      </c>
      <c r="J2102">
        <v>0</v>
      </c>
      <c r="K2102">
        <v>100</v>
      </c>
      <c r="L2102">
        <v>89.88</v>
      </c>
      <c r="M2102">
        <v>97.42</v>
      </c>
      <c r="N2102">
        <v>87.56</v>
      </c>
      <c r="O2102">
        <v>46.12</v>
      </c>
      <c r="P2102">
        <v>3755.1</v>
      </c>
      <c r="Q2102" s="42">
        <f>Table1[[#This Row],[Steam_Consumed_t]]/Table1[[#This Row],[Production_t]]</f>
        <v>1.4417005314160676</v>
      </c>
      <c r="R2102" s="37">
        <f>Table1[[#This Row],[Power_Consumed_kWh]]/Table1[[#This Row],[Production_t]]</f>
        <v>117.38355736167553</v>
      </c>
      <c r="S2102" t="str">
        <f>IF(Table1[[#This Row],[Quality_pct]]&lt;96,"Below Spec","Ok")</f>
        <v>Ok</v>
      </c>
      <c r="T2102" t="str">
        <f>IF(Table1[Steam_Consumed_t]&gt;$O$4383,"ABNORMAL","NORMAL")</f>
        <v>NORMAL</v>
      </c>
      <c r="U2102" t="str">
        <f>IF(Table1[Power_Consumed_kWh]&gt;$P$4383,"ABNORMAL","NORMAL")</f>
        <v>NORMAL</v>
      </c>
      <c r="V2102">
        <f>(Table1[[#This Row],[Target_Production_t]]/8)*Table1[[#This Row],[Downtime_hr]]</f>
        <v>3.8849624999999999</v>
      </c>
    </row>
    <row r="2103" spans="1:22" x14ac:dyDescent="0.25">
      <c r="A2103" s="1">
        <v>45833</v>
      </c>
      <c r="B2103" s="1" t="str">
        <f>TEXT(Table1[[#This Row],[Date]],"mm")</f>
        <v>06</v>
      </c>
      <c r="C2103" t="s">
        <v>23</v>
      </c>
      <c r="D2103" t="s">
        <v>18</v>
      </c>
      <c r="E2103">
        <v>44.43</v>
      </c>
      <c r="F2103">
        <v>7.24</v>
      </c>
      <c r="G2103">
        <v>0.76</v>
      </c>
      <c r="H2103">
        <v>37.72</v>
      </c>
      <c r="I2103">
        <v>37.479999999999997</v>
      </c>
      <c r="J2103">
        <v>0.24</v>
      </c>
      <c r="K2103">
        <v>99.36</v>
      </c>
      <c r="L2103">
        <v>90.5</v>
      </c>
      <c r="M2103">
        <v>97.57</v>
      </c>
      <c r="N2103">
        <v>87.73</v>
      </c>
      <c r="O2103">
        <v>3.24</v>
      </c>
      <c r="P2103">
        <v>1597.63</v>
      </c>
      <c r="Q2103" s="42">
        <f>Table1[[#This Row],[Steam_Consumed_t]]/Table1[[#This Row],[Production_t]]</f>
        <v>8.5896076352067877E-2</v>
      </c>
      <c r="R2103" s="37">
        <f>Table1[[#This Row],[Power_Consumed_kWh]]/Table1[[#This Row],[Production_t]]</f>
        <v>42.354984093319196</v>
      </c>
      <c r="S2103" t="str">
        <f>IF(Table1[[#This Row],[Quality_pct]]&lt;96,"Below Spec","Ok")</f>
        <v>Ok</v>
      </c>
      <c r="T2103" t="str">
        <f>IF(Table1[Steam_Consumed_t]&gt;$O$4383,"ABNORMAL","NORMAL")</f>
        <v>NORMAL</v>
      </c>
      <c r="U2103" t="str">
        <f>IF(Table1[Power_Consumed_kWh]&gt;$P$4383,"ABNORMAL","NORMAL")</f>
        <v>NORMAL</v>
      </c>
      <c r="V2103">
        <f>(Table1[[#This Row],[Target_Production_t]]/8)*Table1[[#This Row],[Downtime_hr]]</f>
        <v>4.2208500000000004</v>
      </c>
    </row>
    <row r="2104" spans="1:22" x14ac:dyDescent="0.25">
      <c r="A2104" s="1">
        <v>45833</v>
      </c>
      <c r="B2104" s="1" t="str">
        <f>TEXT(Table1[[#This Row],[Date]],"mm")</f>
        <v>06</v>
      </c>
      <c r="C2104" t="s">
        <v>22</v>
      </c>
      <c r="D2104" t="s">
        <v>18</v>
      </c>
      <c r="E2104">
        <v>36.35</v>
      </c>
      <c r="F2104">
        <v>7.39</v>
      </c>
      <c r="G2104">
        <v>0.61</v>
      </c>
      <c r="H2104">
        <v>31.76</v>
      </c>
      <c r="I2104">
        <v>30.75</v>
      </c>
      <c r="J2104">
        <v>1.02</v>
      </c>
      <c r="K2104">
        <v>96.8</v>
      </c>
      <c r="L2104">
        <v>92.38</v>
      </c>
      <c r="M2104">
        <v>97.94</v>
      </c>
      <c r="N2104">
        <v>87.58</v>
      </c>
      <c r="O2104">
        <v>35.06</v>
      </c>
      <c r="P2104">
        <v>2965.44</v>
      </c>
      <c r="Q2104" s="42">
        <f>Table1[[#This Row],[Steam_Consumed_t]]/Table1[[#This Row],[Production_t]]</f>
        <v>1.1039042821158691</v>
      </c>
      <c r="R2104" s="37">
        <f>Table1[[#This Row],[Power_Consumed_kWh]]/Table1[[#This Row],[Production_t]]</f>
        <v>93.370277078085635</v>
      </c>
      <c r="S2104" t="str">
        <f>IF(Table1[[#This Row],[Quality_pct]]&lt;96,"Below Spec","Ok")</f>
        <v>Ok</v>
      </c>
      <c r="T2104" t="str">
        <f>IF(Table1[Steam_Consumed_t]&gt;$O$4383,"ABNORMAL","NORMAL")</f>
        <v>NORMAL</v>
      </c>
      <c r="U2104" t="str">
        <f>IF(Table1[Power_Consumed_kWh]&gt;$P$4383,"ABNORMAL","NORMAL")</f>
        <v>NORMAL</v>
      </c>
      <c r="V2104">
        <f>(Table1[[#This Row],[Target_Production_t]]/8)*Table1[[#This Row],[Downtime_hr]]</f>
        <v>2.7716875000000001</v>
      </c>
    </row>
    <row r="2105" spans="1:22" x14ac:dyDescent="0.25">
      <c r="A2105" s="1">
        <v>45833</v>
      </c>
      <c r="B2105" s="1" t="str">
        <f>TEXT(Table1[[#This Row],[Date]],"mm")</f>
        <v>06</v>
      </c>
      <c r="C2105" t="s">
        <v>17</v>
      </c>
      <c r="D2105" t="s">
        <v>20</v>
      </c>
      <c r="E2105">
        <v>40.5</v>
      </c>
      <c r="F2105">
        <v>7.45</v>
      </c>
      <c r="G2105">
        <v>0.55000000000000004</v>
      </c>
      <c r="H2105">
        <v>38.08</v>
      </c>
      <c r="I2105">
        <v>36.86</v>
      </c>
      <c r="J2105">
        <v>1.23</v>
      </c>
      <c r="K2105">
        <v>96.78</v>
      </c>
      <c r="L2105">
        <v>93.12</v>
      </c>
      <c r="M2105">
        <v>93</v>
      </c>
      <c r="N2105">
        <v>83.82</v>
      </c>
      <c r="O2105">
        <v>32.07</v>
      </c>
      <c r="P2105">
        <v>3059.85</v>
      </c>
      <c r="Q2105" s="42">
        <f>Table1[[#This Row],[Steam_Consumed_t]]/Table1[[#This Row],[Production_t]]</f>
        <v>0.84217436974789917</v>
      </c>
      <c r="R2105" s="37">
        <f>Table1[[#This Row],[Power_Consumed_kWh]]/Table1[[#This Row],[Production_t]]</f>
        <v>80.353203781512605</v>
      </c>
      <c r="S2105" t="str">
        <f>IF(Table1[[#This Row],[Quality_pct]]&lt;96,"Below Spec","Ok")</f>
        <v>Ok</v>
      </c>
      <c r="T2105" t="str">
        <f>IF(Table1[Steam_Consumed_t]&gt;$O$4383,"ABNORMAL","NORMAL")</f>
        <v>NORMAL</v>
      </c>
      <c r="U2105" t="str">
        <f>IF(Table1[Power_Consumed_kWh]&gt;$P$4383,"ABNORMAL","NORMAL")</f>
        <v>NORMAL</v>
      </c>
      <c r="V2105">
        <f>(Table1[[#This Row],[Target_Production_t]]/8)*Table1[[#This Row],[Downtime_hr]]</f>
        <v>2.7843750000000003</v>
      </c>
    </row>
    <row r="2106" spans="1:22" x14ac:dyDescent="0.25">
      <c r="A2106" s="1">
        <v>45833</v>
      </c>
      <c r="B2106" s="1" t="str">
        <f>TEXT(Table1[[#This Row],[Date]],"mm")</f>
        <v>06</v>
      </c>
      <c r="C2106" t="s">
        <v>17</v>
      </c>
      <c r="D2106" t="s">
        <v>18</v>
      </c>
      <c r="E2106">
        <v>42.41</v>
      </c>
      <c r="F2106">
        <v>7.52</v>
      </c>
      <c r="G2106">
        <v>0.48</v>
      </c>
      <c r="H2106">
        <v>41.86</v>
      </c>
      <c r="I2106">
        <v>41.23</v>
      </c>
      <c r="J2106">
        <v>0.63</v>
      </c>
      <c r="K2106">
        <v>98.5</v>
      </c>
      <c r="L2106">
        <v>94</v>
      </c>
      <c r="M2106">
        <v>96.45</v>
      </c>
      <c r="N2106">
        <v>89.3</v>
      </c>
      <c r="O2106">
        <v>37.6</v>
      </c>
      <c r="P2106">
        <v>3471.8</v>
      </c>
      <c r="Q2106" s="42">
        <f>Table1[[#This Row],[Steam_Consumed_t]]/Table1[[#This Row],[Production_t]]</f>
        <v>0.89823220258002867</v>
      </c>
      <c r="R2106" s="37">
        <f>Table1[[#This Row],[Power_Consumed_kWh]]/Table1[[#This Row],[Production_t]]</f>
        <v>82.938365981844242</v>
      </c>
      <c r="S2106" t="str">
        <f>IF(Table1[[#This Row],[Quality_pct]]&lt;96,"Below Spec","Ok")</f>
        <v>Ok</v>
      </c>
      <c r="T2106" t="str">
        <f>IF(Table1[Steam_Consumed_t]&gt;$O$4383,"ABNORMAL","NORMAL")</f>
        <v>NORMAL</v>
      </c>
      <c r="U2106" t="str">
        <f>IF(Table1[Power_Consumed_kWh]&gt;$P$4383,"ABNORMAL","NORMAL")</f>
        <v>NORMAL</v>
      </c>
      <c r="V2106">
        <f>(Table1[[#This Row],[Target_Production_t]]/8)*Table1[[#This Row],[Downtime_hr]]</f>
        <v>2.5445999999999995</v>
      </c>
    </row>
    <row r="2107" spans="1:22" x14ac:dyDescent="0.25">
      <c r="A2107" s="1">
        <v>45833</v>
      </c>
      <c r="B2107" s="1" t="str">
        <f>TEXT(Table1[[#This Row],[Date]],"mm")</f>
        <v>06</v>
      </c>
      <c r="C2107" t="s">
        <v>21</v>
      </c>
      <c r="D2107" t="s">
        <v>19</v>
      </c>
      <c r="E2107">
        <v>37.799999999999997</v>
      </c>
      <c r="F2107">
        <v>7.59</v>
      </c>
      <c r="G2107">
        <v>0.41</v>
      </c>
      <c r="H2107">
        <v>35.119999999999997</v>
      </c>
      <c r="I2107">
        <v>34.69</v>
      </c>
      <c r="J2107">
        <v>0.44</v>
      </c>
      <c r="K2107">
        <v>98.76</v>
      </c>
      <c r="L2107">
        <v>94.88</v>
      </c>
      <c r="M2107">
        <v>98.56</v>
      </c>
      <c r="N2107">
        <v>92.35</v>
      </c>
      <c r="O2107">
        <v>51.25</v>
      </c>
      <c r="P2107">
        <v>4230.03</v>
      </c>
      <c r="Q2107" s="42">
        <f>Table1[[#This Row],[Steam_Consumed_t]]/Table1[[#This Row],[Production_t]]</f>
        <v>1.4592824601366743</v>
      </c>
      <c r="R2107" s="37">
        <f>Table1[[#This Row],[Power_Consumed_kWh]]/Table1[[#This Row],[Production_t]]</f>
        <v>120.44504555808656</v>
      </c>
      <c r="S2107" t="str">
        <f>IF(Table1[[#This Row],[Quality_pct]]&lt;96,"Below Spec","Ok")</f>
        <v>Ok</v>
      </c>
      <c r="T2107" t="str">
        <f>IF(Table1[Steam_Consumed_t]&gt;$O$4383,"ABNORMAL","NORMAL")</f>
        <v>NORMAL</v>
      </c>
      <c r="U2107" t="str">
        <f>IF(Table1[Power_Consumed_kWh]&gt;$P$4383,"ABNORMAL","NORMAL")</f>
        <v>ABNORMAL</v>
      </c>
      <c r="V2107">
        <f>(Table1[[#This Row],[Target_Production_t]]/8)*Table1[[#This Row],[Downtime_hr]]</f>
        <v>1.9372499999999997</v>
      </c>
    </row>
    <row r="2108" spans="1:22" x14ac:dyDescent="0.25">
      <c r="A2108" s="1">
        <v>45833</v>
      </c>
      <c r="B2108" s="1" t="str">
        <f>TEXT(Table1[[#This Row],[Date]],"mm")</f>
        <v>06</v>
      </c>
      <c r="C2108" t="s">
        <v>22</v>
      </c>
      <c r="D2108" t="s">
        <v>20</v>
      </c>
      <c r="E2108">
        <v>34.72</v>
      </c>
      <c r="F2108">
        <v>7.61</v>
      </c>
      <c r="G2108">
        <v>0.39</v>
      </c>
      <c r="H2108">
        <v>30.18</v>
      </c>
      <c r="I2108">
        <v>29.32</v>
      </c>
      <c r="J2108">
        <v>0.86</v>
      </c>
      <c r="K2108">
        <v>97.15</v>
      </c>
      <c r="L2108">
        <v>95.12</v>
      </c>
      <c r="M2108">
        <v>92.56</v>
      </c>
      <c r="N2108">
        <v>85.54</v>
      </c>
      <c r="O2108">
        <v>31.41</v>
      </c>
      <c r="P2108">
        <v>3023.41</v>
      </c>
      <c r="Q2108" s="42">
        <f>Table1[[#This Row],[Steam_Consumed_t]]/Table1[[#This Row],[Production_t]]</f>
        <v>1.0407554671968191</v>
      </c>
      <c r="R2108" s="37">
        <f>Table1[[#This Row],[Power_Consumed_kWh]]/Table1[[#This Row],[Production_t]]</f>
        <v>100.17925778661365</v>
      </c>
      <c r="S2108" t="str">
        <f>IF(Table1[[#This Row],[Quality_pct]]&lt;96,"Below Spec","Ok")</f>
        <v>Ok</v>
      </c>
      <c r="T2108" t="str">
        <f>IF(Table1[Steam_Consumed_t]&gt;$O$4383,"ABNORMAL","NORMAL")</f>
        <v>NORMAL</v>
      </c>
      <c r="U2108" t="str">
        <f>IF(Table1[Power_Consumed_kWh]&gt;$P$4383,"ABNORMAL","NORMAL")</f>
        <v>NORMAL</v>
      </c>
      <c r="V2108">
        <f>(Table1[[#This Row],[Target_Production_t]]/8)*Table1[[#This Row],[Downtime_hr]]</f>
        <v>1.6926000000000001</v>
      </c>
    </row>
    <row r="2109" spans="1:22" x14ac:dyDescent="0.25">
      <c r="A2109" s="1">
        <v>45833</v>
      </c>
      <c r="B2109" s="1" t="str">
        <f>TEXT(Table1[[#This Row],[Date]],"mm")</f>
        <v>06</v>
      </c>
      <c r="C2109" t="s">
        <v>21</v>
      </c>
      <c r="D2109" t="s">
        <v>20</v>
      </c>
      <c r="E2109">
        <v>36.65</v>
      </c>
      <c r="F2109">
        <v>7.69</v>
      </c>
      <c r="G2109">
        <v>0.31</v>
      </c>
      <c r="H2109">
        <v>32.869999999999997</v>
      </c>
      <c r="I2109">
        <v>32.11</v>
      </c>
      <c r="J2109">
        <v>0.76</v>
      </c>
      <c r="K2109">
        <v>97.68</v>
      </c>
      <c r="L2109">
        <v>96.12</v>
      </c>
      <c r="M2109">
        <v>101.75</v>
      </c>
      <c r="N2109">
        <v>95.54</v>
      </c>
      <c r="O2109">
        <v>49.24</v>
      </c>
      <c r="P2109">
        <v>3963.23</v>
      </c>
      <c r="Q2109" s="42">
        <f>Table1[[#This Row],[Steam_Consumed_t]]/Table1[[#This Row],[Production_t]]</f>
        <v>1.4980225129297233</v>
      </c>
      <c r="R2109" s="37">
        <f>Table1[[#This Row],[Power_Consumed_kWh]]/Table1[[#This Row],[Production_t]]</f>
        <v>120.57286279282022</v>
      </c>
      <c r="S2109" t="str">
        <f>IF(Table1[[#This Row],[Quality_pct]]&lt;96,"Below Spec","Ok")</f>
        <v>Ok</v>
      </c>
      <c r="T2109" t="str">
        <f>IF(Table1[Steam_Consumed_t]&gt;$O$4383,"ABNORMAL","NORMAL")</f>
        <v>NORMAL</v>
      </c>
      <c r="U2109" t="str">
        <f>IF(Table1[Power_Consumed_kWh]&gt;$P$4383,"ABNORMAL","NORMAL")</f>
        <v>NORMAL</v>
      </c>
      <c r="V2109">
        <f>(Table1[[#This Row],[Target_Production_t]]/8)*Table1[[#This Row],[Downtime_hr]]</f>
        <v>1.4201874999999999</v>
      </c>
    </row>
    <row r="2110" spans="1:22" x14ac:dyDescent="0.25">
      <c r="A2110" s="1">
        <v>45833</v>
      </c>
      <c r="B2110" s="1" t="str">
        <f>TEXT(Table1[[#This Row],[Date]],"mm")</f>
        <v>06</v>
      </c>
      <c r="C2110" t="s">
        <v>17</v>
      </c>
      <c r="D2110" t="s">
        <v>19</v>
      </c>
      <c r="E2110">
        <v>41.78</v>
      </c>
      <c r="F2110">
        <v>7.74</v>
      </c>
      <c r="G2110">
        <v>0.26</v>
      </c>
      <c r="H2110">
        <v>35.75</v>
      </c>
      <c r="I2110">
        <v>35.159999999999997</v>
      </c>
      <c r="J2110">
        <v>0.59</v>
      </c>
      <c r="K2110">
        <v>98.36</v>
      </c>
      <c r="L2110">
        <v>96.75</v>
      </c>
      <c r="M2110">
        <v>93.78</v>
      </c>
      <c r="N2110">
        <v>89.24</v>
      </c>
      <c r="O2110">
        <v>30.85</v>
      </c>
      <c r="P2110">
        <v>2926.02</v>
      </c>
      <c r="Q2110" s="42">
        <f>Table1[[#This Row],[Steam_Consumed_t]]/Table1[[#This Row],[Production_t]]</f>
        <v>0.86293706293706296</v>
      </c>
      <c r="R2110" s="37">
        <f>Table1[[#This Row],[Power_Consumed_kWh]]/Table1[[#This Row],[Production_t]]</f>
        <v>81.846713286713282</v>
      </c>
      <c r="S2110" t="str">
        <f>IF(Table1[[#This Row],[Quality_pct]]&lt;96,"Below Spec","Ok")</f>
        <v>Ok</v>
      </c>
      <c r="T2110" t="str">
        <f>IF(Table1[Steam_Consumed_t]&gt;$O$4383,"ABNORMAL","NORMAL")</f>
        <v>NORMAL</v>
      </c>
      <c r="U2110" t="str">
        <f>IF(Table1[Power_Consumed_kWh]&gt;$P$4383,"ABNORMAL","NORMAL")</f>
        <v>NORMAL</v>
      </c>
      <c r="V2110">
        <f>(Table1[[#This Row],[Target_Production_t]]/8)*Table1[[#This Row],[Downtime_hr]]</f>
        <v>1.35785</v>
      </c>
    </row>
    <row r="2111" spans="1:22" x14ac:dyDescent="0.25">
      <c r="A2111" s="1">
        <v>45833</v>
      </c>
      <c r="B2111" s="1" t="str">
        <f>TEXT(Table1[[#This Row],[Date]],"mm")</f>
        <v>06</v>
      </c>
      <c r="C2111" t="s">
        <v>22</v>
      </c>
      <c r="D2111" t="s">
        <v>19</v>
      </c>
      <c r="E2111">
        <v>35.81</v>
      </c>
      <c r="F2111">
        <v>7.79</v>
      </c>
      <c r="G2111">
        <v>0.21</v>
      </c>
      <c r="H2111">
        <v>36.53</v>
      </c>
      <c r="I2111">
        <v>35.9</v>
      </c>
      <c r="J2111">
        <v>0.63</v>
      </c>
      <c r="K2111">
        <v>98.28</v>
      </c>
      <c r="L2111">
        <v>97.38</v>
      </c>
      <c r="M2111">
        <v>95.48</v>
      </c>
      <c r="N2111">
        <v>91.37</v>
      </c>
      <c r="O2111">
        <v>42.07</v>
      </c>
      <c r="P2111">
        <v>3389.9</v>
      </c>
      <c r="Q2111" s="42">
        <f>Table1[[#This Row],[Steam_Consumed_t]]/Table1[[#This Row],[Production_t]]</f>
        <v>1.1516561730084862</v>
      </c>
      <c r="R2111" s="37">
        <f>Table1[[#This Row],[Power_Consumed_kWh]]/Table1[[#This Row],[Production_t]]</f>
        <v>92.797700520120443</v>
      </c>
      <c r="S2111" t="str">
        <f>IF(Table1[[#This Row],[Quality_pct]]&lt;96,"Below Spec","Ok")</f>
        <v>Ok</v>
      </c>
      <c r="T2111" t="str">
        <f>IF(Table1[Steam_Consumed_t]&gt;$O$4383,"ABNORMAL","NORMAL")</f>
        <v>NORMAL</v>
      </c>
      <c r="U2111" t="str">
        <f>IF(Table1[Power_Consumed_kWh]&gt;$P$4383,"ABNORMAL","NORMAL")</f>
        <v>NORMAL</v>
      </c>
      <c r="V2111">
        <f>(Table1[[#This Row],[Target_Production_t]]/8)*Table1[[#This Row],[Downtime_hr]]</f>
        <v>0.94001250000000003</v>
      </c>
    </row>
    <row r="2112" spans="1:22" x14ac:dyDescent="0.25">
      <c r="A2112" s="1">
        <v>45833</v>
      </c>
      <c r="B2112" s="1" t="str">
        <f>TEXT(Table1[[#This Row],[Date]],"mm")</f>
        <v>06</v>
      </c>
      <c r="C2112" t="s">
        <v>23</v>
      </c>
      <c r="D2112" t="s">
        <v>19</v>
      </c>
      <c r="E2112">
        <v>43.77</v>
      </c>
      <c r="F2112">
        <v>7.85</v>
      </c>
      <c r="G2112">
        <v>0.15</v>
      </c>
      <c r="H2112">
        <v>38.770000000000003</v>
      </c>
      <c r="I2112">
        <v>38.64</v>
      </c>
      <c r="J2112">
        <v>0.12</v>
      </c>
      <c r="K2112">
        <v>99.68</v>
      </c>
      <c r="L2112">
        <v>98.12</v>
      </c>
      <c r="M2112">
        <v>92.67</v>
      </c>
      <c r="N2112">
        <v>90.64</v>
      </c>
      <c r="O2112">
        <v>5.21</v>
      </c>
      <c r="P2112">
        <v>1605.61</v>
      </c>
      <c r="Q2112" s="42">
        <f>Table1[[#This Row],[Steam_Consumed_t]]/Table1[[#This Row],[Production_t]]</f>
        <v>0.13438225432035078</v>
      </c>
      <c r="R2112" s="37">
        <f>Table1[[#This Row],[Power_Consumed_kWh]]/Table1[[#This Row],[Production_t]]</f>
        <v>41.413721949961307</v>
      </c>
      <c r="S2112" t="str">
        <f>IF(Table1[[#This Row],[Quality_pct]]&lt;96,"Below Spec","Ok")</f>
        <v>Ok</v>
      </c>
      <c r="T2112" t="str">
        <f>IF(Table1[Steam_Consumed_t]&gt;$O$4383,"ABNORMAL","NORMAL")</f>
        <v>NORMAL</v>
      </c>
      <c r="U2112" t="str">
        <f>IF(Table1[Power_Consumed_kWh]&gt;$P$4383,"ABNORMAL","NORMAL")</f>
        <v>NORMAL</v>
      </c>
      <c r="V2112">
        <f>(Table1[[#This Row],[Target_Production_t]]/8)*Table1[[#This Row],[Downtime_hr]]</f>
        <v>0.82068750000000001</v>
      </c>
    </row>
    <row r="2113" spans="1:22" x14ac:dyDescent="0.25">
      <c r="A2113" s="1">
        <v>45833</v>
      </c>
      <c r="B2113" s="1" t="str">
        <f>TEXT(Table1[[#This Row],[Date]],"mm")</f>
        <v>06</v>
      </c>
      <c r="C2113" t="s">
        <v>23</v>
      </c>
      <c r="D2113" t="s">
        <v>20</v>
      </c>
      <c r="E2113">
        <v>42.43</v>
      </c>
      <c r="F2113">
        <v>7.88</v>
      </c>
      <c r="G2113">
        <v>0.12</v>
      </c>
      <c r="H2113">
        <v>39.020000000000003</v>
      </c>
      <c r="I2113">
        <v>38.28</v>
      </c>
      <c r="J2113">
        <v>0.75</v>
      </c>
      <c r="K2113">
        <v>98.09</v>
      </c>
      <c r="L2113">
        <v>98.5</v>
      </c>
      <c r="M2113">
        <v>95.08</v>
      </c>
      <c r="N2113">
        <v>91.87</v>
      </c>
      <c r="O2113">
        <v>4.3600000000000003</v>
      </c>
      <c r="P2113">
        <v>1549.92</v>
      </c>
      <c r="Q2113" s="42">
        <f>Table1[[#This Row],[Steam_Consumed_t]]/Table1[[#This Row],[Production_t]]</f>
        <v>0.11173757047667862</v>
      </c>
      <c r="R2113" s="37">
        <f>Table1[[#This Row],[Power_Consumed_kWh]]/Table1[[#This Row],[Production_t]]</f>
        <v>39.721168631471038</v>
      </c>
      <c r="S2113" t="str">
        <f>IF(Table1[[#This Row],[Quality_pct]]&lt;96,"Below Spec","Ok")</f>
        <v>Ok</v>
      </c>
      <c r="T2113" t="str">
        <f>IF(Table1[Steam_Consumed_t]&gt;$O$4383,"ABNORMAL","NORMAL")</f>
        <v>NORMAL</v>
      </c>
      <c r="U2113" t="str">
        <f>IF(Table1[Power_Consumed_kWh]&gt;$P$4383,"ABNORMAL","NORMAL")</f>
        <v>NORMAL</v>
      </c>
      <c r="V2113">
        <f>(Table1[[#This Row],[Target_Production_t]]/8)*Table1[[#This Row],[Downtime_hr]]</f>
        <v>0.63644999999999996</v>
      </c>
    </row>
    <row r="2114" spans="1:22" x14ac:dyDescent="0.25">
      <c r="A2114" s="1">
        <v>45834</v>
      </c>
      <c r="B2114" s="1" t="str">
        <f>TEXT(Table1[[#This Row],[Date]],"mm")</f>
        <v>06</v>
      </c>
      <c r="C2114" t="s">
        <v>22</v>
      </c>
      <c r="D2114" t="s">
        <v>20</v>
      </c>
      <c r="E2114">
        <v>33.39</v>
      </c>
      <c r="F2114">
        <v>7.42</v>
      </c>
      <c r="G2114">
        <v>0.57999999999999996</v>
      </c>
      <c r="H2114">
        <v>28.01</v>
      </c>
      <c r="I2114">
        <v>27.41</v>
      </c>
      <c r="J2114">
        <v>0.6</v>
      </c>
      <c r="K2114">
        <v>97.85</v>
      </c>
      <c r="L2114">
        <v>92.75</v>
      </c>
      <c r="M2114">
        <v>94.06</v>
      </c>
      <c r="N2114">
        <v>85.36</v>
      </c>
      <c r="O2114">
        <v>30.9</v>
      </c>
      <c r="P2114">
        <v>2653.36</v>
      </c>
      <c r="Q2114" s="42">
        <f>Table1[[#This Row],[Steam_Consumed_t]]/Table1[[#This Row],[Production_t]]</f>
        <v>1.1031774366297751</v>
      </c>
      <c r="R2114" s="37">
        <f>Table1[[#This Row],[Power_Consumed_kWh]]/Table1[[#This Row],[Production_t]]</f>
        <v>94.729025348089962</v>
      </c>
      <c r="S2114" t="str">
        <f>IF(Table1[[#This Row],[Quality_pct]]&lt;96,"Below Spec","Ok")</f>
        <v>Ok</v>
      </c>
      <c r="T2114" t="str">
        <f>IF(Table1[Steam_Consumed_t]&gt;$O$4383,"ABNORMAL","NORMAL")</f>
        <v>NORMAL</v>
      </c>
      <c r="U2114" t="str">
        <f>IF(Table1[Power_Consumed_kWh]&gt;$P$4383,"ABNORMAL","NORMAL")</f>
        <v>NORMAL</v>
      </c>
      <c r="V2114">
        <f>(Table1[[#This Row],[Target_Production_t]]/8)*Table1[[#This Row],[Downtime_hr]]</f>
        <v>2.4207749999999999</v>
      </c>
    </row>
    <row r="2115" spans="1:22" x14ac:dyDescent="0.25">
      <c r="A2115" s="1">
        <v>45834</v>
      </c>
      <c r="B2115" s="1" t="str">
        <f>TEXT(Table1[[#This Row],[Date]],"mm")</f>
        <v>06</v>
      </c>
      <c r="C2115" t="s">
        <v>23</v>
      </c>
      <c r="D2115" t="s">
        <v>20</v>
      </c>
      <c r="E2115">
        <v>40.82</v>
      </c>
      <c r="F2115">
        <v>7.44</v>
      </c>
      <c r="G2115">
        <v>0.56000000000000005</v>
      </c>
      <c r="H2115">
        <v>34.200000000000003</v>
      </c>
      <c r="I2115">
        <v>33.299999999999997</v>
      </c>
      <c r="J2115">
        <v>0.9</v>
      </c>
      <c r="K2115">
        <v>97.36</v>
      </c>
      <c r="L2115">
        <v>93</v>
      </c>
      <c r="M2115">
        <v>94.03</v>
      </c>
      <c r="N2115">
        <v>85.14</v>
      </c>
      <c r="O2115">
        <v>4.5</v>
      </c>
      <c r="P2115">
        <v>1246.26</v>
      </c>
      <c r="Q2115" s="42">
        <f>Table1[[#This Row],[Steam_Consumed_t]]/Table1[[#This Row],[Production_t]]</f>
        <v>0.13157894736842105</v>
      </c>
      <c r="R2115" s="37">
        <f>Table1[[#This Row],[Power_Consumed_kWh]]/Table1[[#This Row],[Production_t]]</f>
        <v>36.440350877192976</v>
      </c>
      <c r="S2115" t="str">
        <f>IF(Table1[[#This Row],[Quality_pct]]&lt;96,"Below Spec","Ok")</f>
        <v>Ok</v>
      </c>
      <c r="T2115" t="str">
        <f>IF(Table1[Steam_Consumed_t]&gt;$O$4383,"ABNORMAL","NORMAL")</f>
        <v>NORMAL</v>
      </c>
      <c r="U2115" t="str">
        <f>IF(Table1[Power_Consumed_kWh]&gt;$P$4383,"ABNORMAL","NORMAL")</f>
        <v>NORMAL</v>
      </c>
      <c r="V2115">
        <f>(Table1[[#This Row],[Target_Production_t]]/8)*Table1[[#This Row],[Downtime_hr]]</f>
        <v>2.8574000000000002</v>
      </c>
    </row>
    <row r="2116" spans="1:22" x14ac:dyDescent="0.25">
      <c r="A2116" s="1">
        <v>45834</v>
      </c>
      <c r="B2116" s="1" t="str">
        <f>TEXT(Table1[[#This Row],[Date]],"mm")</f>
        <v>06</v>
      </c>
      <c r="C2116" t="s">
        <v>21</v>
      </c>
      <c r="D2116" t="s">
        <v>18</v>
      </c>
      <c r="E2116">
        <v>36.909999999999997</v>
      </c>
      <c r="F2116">
        <v>7.54</v>
      </c>
      <c r="G2116">
        <v>0.46</v>
      </c>
      <c r="H2116">
        <v>32.229999999999997</v>
      </c>
      <c r="I2116">
        <v>31.91</v>
      </c>
      <c r="J2116">
        <v>0.33</v>
      </c>
      <c r="K2116">
        <v>98.99</v>
      </c>
      <c r="L2116">
        <v>94.25</v>
      </c>
      <c r="M2116">
        <v>98.99</v>
      </c>
      <c r="N2116">
        <v>92.36</v>
      </c>
      <c r="O2116">
        <v>46.12</v>
      </c>
      <c r="P2116">
        <v>3850.23</v>
      </c>
      <c r="Q2116" s="42">
        <f>Table1[[#This Row],[Steam_Consumed_t]]/Table1[[#This Row],[Production_t]]</f>
        <v>1.4309649394973627</v>
      </c>
      <c r="R2116" s="37">
        <f>Table1[[#This Row],[Power_Consumed_kWh]]/Table1[[#This Row],[Production_t]]</f>
        <v>119.46106112317717</v>
      </c>
      <c r="S2116" t="str">
        <f>IF(Table1[[#This Row],[Quality_pct]]&lt;96,"Below Spec","Ok")</f>
        <v>Ok</v>
      </c>
      <c r="T2116" t="str">
        <f>IF(Table1[Steam_Consumed_t]&gt;$O$4383,"ABNORMAL","NORMAL")</f>
        <v>NORMAL</v>
      </c>
      <c r="U2116" t="str">
        <f>IF(Table1[Power_Consumed_kWh]&gt;$P$4383,"ABNORMAL","NORMAL")</f>
        <v>NORMAL</v>
      </c>
      <c r="V2116">
        <f>(Table1[[#This Row],[Target_Production_t]]/8)*Table1[[#This Row],[Downtime_hr]]</f>
        <v>2.122325</v>
      </c>
    </row>
    <row r="2117" spans="1:22" x14ac:dyDescent="0.25">
      <c r="A2117" s="1">
        <v>45834</v>
      </c>
      <c r="B2117" s="1" t="str">
        <f>TEXT(Table1[[#This Row],[Date]],"mm")</f>
        <v>06</v>
      </c>
      <c r="C2117" t="s">
        <v>17</v>
      </c>
      <c r="D2117" t="s">
        <v>18</v>
      </c>
      <c r="E2117">
        <v>40.799999999999997</v>
      </c>
      <c r="F2117">
        <v>7.57</v>
      </c>
      <c r="G2117">
        <v>0.43</v>
      </c>
      <c r="H2117">
        <v>38.380000000000003</v>
      </c>
      <c r="I2117">
        <v>37.450000000000003</v>
      </c>
      <c r="J2117">
        <v>0.93</v>
      </c>
      <c r="K2117">
        <v>97.58</v>
      </c>
      <c r="L2117">
        <v>94.62</v>
      </c>
      <c r="M2117">
        <v>95.57</v>
      </c>
      <c r="N2117">
        <v>88.25</v>
      </c>
      <c r="O2117">
        <v>34.36</v>
      </c>
      <c r="P2117">
        <v>3254.24</v>
      </c>
      <c r="Q2117" s="42">
        <f>Table1[[#This Row],[Steam_Consumed_t]]/Table1[[#This Row],[Production_t]]</f>
        <v>0.89525794684731619</v>
      </c>
      <c r="R2117" s="37">
        <f>Table1[[#This Row],[Power_Consumed_kWh]]/Table1[[#This Row],[Production_t]]</f>
        <v>84.789994788952569</v>
      </c>
      <c r="S2117" t="str">
        <f>IF(Table1[[#This Row],[Quality_pct]]&lt;96,"Below Spec","Ok")</f>
        <v>Ok</v>
      </c>
      <c r="T2117" t="str">
        <f>IF(Table1[Steam_Consumed_t]&gt;$O$4383,"ABNORMAL","NORMAL")</f>
        <v>NORMAL</v>
      </c>
      <c r="U2117" t="str">
        <f>IF(Table1[Power_Consumed_kWh]&gt;$P$4383,"ABNORMAL","NORMAL")</f>
        <v>NORMAL</v>
      </c>
      <c r="V2117">
        <f>(Table1[[#This Row],[Target_Production_t]]/8)*Table1[[#This Row],[Downtime_hr]]</f>
        <v>2.1929999999999996</v>
      </c>
    </row>
    <row r="2118" spans="1:22" x14ac:dyDescent="0.25">
      <c r="A2118" s="1">
        <v>45834</v>
      </c>
      <c r="B2118" s="1" t="str">
        <f>TEXT(Table1[[#This Row],[Date]],"mm")</f>
        <v>06</v>
      </c>
      <c r="C2118" t="s">
        <v>23</v>
      </c>
      <c r="D2118" t="s">
        <v>19</v>
      </c>
      <c r="E2118">
        <v>42.1</v>
      </c>
      <c r="F2118">
        <v>7.69</v>
      </c>
      <c r="G2118">
        <v>0.31</v>
      </c>
      <c r="H2118">
        <v>34.79</v>
      </c>
      <c r="I2118">
        <v>34.19</v>
      </c>
      <c r="J2118">
        <v>0.6</v>
      </c>
      <c r="K2118">
        <v>98.27</v>
      </c>
      <c r="L2118">
        <v>96.12</v>
      </c>
      <c r="M2118">
        <v>97.79</v>
      </c>
      <c r="N2118">
        <v>92.37</v>
      </c>
      <c r="O2118">
        <v>3.86</v>
      </c>
      <c r="P2118">
        <v>1554.83</v>
      </c>
      <c r="Q2118" s="42">
        <f>Table1[[#This Row],[Steam_Consumed_t]]/Table1[[#This Row],[Production_t]]</f>
        <v>0.11095142282265019</v>
      </c>
      <c r="R2118" s="37">
        <f>Table1[[#This Row],[Power_Consumed_kWh]]/Table1[[#This Row],[Production_t]]</f>
        <v>44.691865478585797</v>
      </c>
      <c r="S2118" t="str">
        <f>IF(Table1[[#This Row],[Quality_pct]]&lt;96,"Below Spec","Ok")</f>
        <v>Ok</v>
      </c>
      <c r="T2118" t="str">
        <f>IF(Table1[Steam_Consumed_t]&gt;$O$4383,"ABNORMAL","NORMAL")</f>
        <v>NORMAL</v>
      </c>
      <c r="U2118" t="str">
        <f>IF(Table1[Power_Consumed_kWh]&gt;$P$4383,"ABNORMAL","NORMAL")</f>
        <v>NORMAL</v>
      </c>
      <c r="V2118">
        <f>(Table1[[#This Row],[Target_Production_t]]/8)*Table1[[#This Row],[Downtime_hr]]</f>
        <v>1.631375</v>
      </c>
    </row>
    <row r="2119" spans="1:22" x14ac:dyDescent="0.25">
      <c r="A2119" s="1">
        <v>45834</v>
      </c>
      <c r="B2119" s="1" t="str">
        <f>TEXT(Table1[[#This Row],[Date]],"mm")</f>
        <v>06</v>
      </c>
      <c r="C2119" t="s">
        <v>17</v>
      </c>
      <c r="D2119" t="s">
        <v>19</v>
      </c>
      <c r="E2119">
        <v>40.18</v>
      </c>
      <c r="F2119">
        <v>7.72</v>
      </c>
      <c r="G2119">
        <v>0.28000000000000003</v>
      </c>
      <c r="H2119">
        <v>36.08</v>
      </c>
      <c r="I2119">
        <v>35.22</v>
      </c>
      <c r="J2119">
        <v>0.85</v>
      </c>
      <c r="K2119">
        <v>97.64</v>
      </c>
      <c r="L2119">
        <v>96.5</v>
      </c>
      <c r="M2119">
        <v>93.6</v>
      </c>
      <c r="N2119">
        <v>88.19</v>
      </c>
      <c r="O2119">
        <v>31.29</v>
      </c>
      <c r="P2119">
        <v>2958.93</v>
      </c>
      <c r="Q2119" s="42">
        <f>Table1[[#This Row],[Steam_Consumed_t]]/Table1[[#This Row],[Production_t]]</f>
        <v>0.86723946784922401</v>
      </c>
      <c r="R2119" s="37">
        <f>Table1[[#This Row],[Power_Consumed_kWh]]/Table1[[#This Row],[Production_t]]</f>
        <v>82.01025498891353</v>
      </c>
      <c r="S2119" t="str">
        <f>IF(Table1[[#This Row],[Quality_pct]]&lt;96,"Below Spec","Ok")</f>
        <v>Ok</v>
      </c>
      <c r="T2119" t="str">
        <f>IF(Table1[Steam_Consumed_t]&gt;$O$4383,"ABNORMAL","NORMAL")</f>
        <v>NORMAL</v>
      </c>
      <c r="U2119" t="str">
        <f>IF(Table1[Power_Consumed_kWh]&gt;$P$4383,"ABNORMAL","NORMAL")</f>
        <v>NORMAL</v>
      </c>
      <c r="V2119">
        <f>(Table1[[#This Row],[Target_Production_t]]/8)*Table1[[#This Row],[Downtime_hr]]</f>
        <v>1.4063000000000001</v>
      </c>
    </row>
    <row r="2120" spans="1:22" x14ac:dyDescent="0.25">
      <c r="A2120" s="1">
        <v>45834</v>
      </c>
      <c r="B2120" s="1" t="str">
        <f>TEXT(Table1[[#This Row],[Date]],"mm")</f>
        <v>06</v>
      </c>
      <c r="C2120" t="s">
        <v>21</v>
      </c>
      <c r="D2120" t="s">
        <v>19</v>
      </c>
      <c r="E2120">
        <v>36.36</v>
      </c>
      <c r="F2120">
        <v>7.72</v>
      </c>
      <c r="G2120">
        <v>0.28000000000000003</v>
      </c>
      <c r="H2120">
        <v>30.44</v>
      </c>
      <c r="I2120">
        <v>29.59</v>
      </c>
      <c r="J2120">
        <v>0.85</v>
      </c>
      <c r="K2120">
        <v>97.22</v>
      </c>
      <c r="L2120">
        <v>96.5</v>
      </c>
      <c r="M2120">
        <v>97.74</v>
      </c>
      <c r="N2120">
        <v>91.69</v>
      </c>
      <c r="O2120">
        <v>44.53</v>
      </c>
      <c r="P2120">
        <v>3623.07</v>
      </c>
      <c r="Q2120" s="42">
        <f>Table1[[#This Row],[Steam_Consumed_t]]/Table1[[#This Row],[Production_t]]</f>
        <v>1.4628777923784493</v>
      </c>
      <c r="R2120" s="37">
        <f>Table1[[#This Row],[Power_Consumed_kWh]]/Table1[[#This Row],[Production_t]]</f>
        <v>119.02332457293035</v>
      </c>
      <c r="S2120" t="str">
        <f>IF(Table1[[#This Row],[Quality_pct]]&lt;96,"Below Spec","Ok")</f>
        <v>Ok</v>
      </c>
      <c r="T2120" t="str">
        <f>IF(Table1[Steam_Consumed_t]&gt;$O$4383,"ABNORMAL","NORMAL")</f>
        <v>NORMAL</v>
      </c>
      <c r="U2120" t="str">
        <f>IF(Table1[Power_Consumed_kWh]&gt;$P$4383,"ABNORMAL","NORMAL")</f>
        <v>NORMAL</v>
      </c>
      <c r="V2120">
        <f>(Table1[[#This Row],[Target_Production_t]]/8)*Table1[[#This Row],[Downtime_hr]]</f>
        <v>1.2726000000000002</v>
      </c>
    </row>
    <row r="2121" spans="1:22" x14ac:dyDescent="0.25">
      <c r="A2121" s="1">
        <v>45834</v>
      </c>
      <c r="B2121" s="1" t="str">
        <f>TEXT(Table1[[#This Row],[Date]],"mm")</f>
        <v>06</v>
      </c>
      <c r="C2121" t="s">
        <v>22</v>
      </c>
      <c r="D2121" t="s">
        <v>18</v>
      </c>
      <c r="E2121">
        <v>34.97</v>
      </c>
      <c r="F2121">
        <v>7.77</v>
      </c>
      <c r="G2121">
        <v>0.23</v>
      </c>
      <c r="H2121">
        <v>34.64</v>
      </c>
      <c r="I2121">
        <v>33.74</v>
      </c>
      <c r="J2121">
        <v>0.9</v>
      </c>
      <c r="K2121">
        <v>97.41</v>
      </c>
      <c r="L2121">
        <v>97.12</v>
      </c>
      <c r="M2121">
        <v>99.2</v>
      </c>
      <c r="N2121">
        <v>93.85</v>
      </c>
      <c r="O2121">
        <v>40.22</v>
      </c>
      <c r="P2121">
        <v>3365.17</v>
      </c>
      <c r="Q2121" s="42">
        <f>Table1[[#This Row],[Steam_Consumed_t]]/Table1[[#This Row],[Production_t]]</f>
        <v>1.1610854503464203</v>
      </c>
      <c r="R2121" s="37">
        <f>Table1[[#This Row],[Power_Consumed_kWh]]/Table1[[#This Row],[Production_t]]</f>
        <v>97.14693995381063</v>
      </c>
      <c r="S2121" t="str">
        <f>IF(Table1[[#This Row],[Quality_pct]]&lt;96,"Below Spec","Ok")</f>
        <v>Ok</v>
      </c>
      <c r="T2121" t="str">
        <f>IF(Table1[Steam_Consumed_t]&gt;$O$4383,"ABNORMAL","NORMAL")</f>
        <v>NORMAL</v>
      </c>
      <c r="U2121" t="str">
        <f>IF(Table1[Power_Consumed_kWh]&gt;$P$4383,"ABNORMAL","NORMAL")</f>
        <v>NORMAL</v>
      </c>
      <c r="V2121">
        <f>(Table1[[#This Row],[Target_Production_t]]/8)*Table1[[#This Row],[Downtime_hr]]</f>
        <v>1.0053875000000001</v>
      </c>
    </row>
    <row r="2122" spans="1:22" x14ac:dyDescent="0.25">
      <c r="A2122" s="1">
        <v>45834</v>
      </c>
      <c r="B2122" s="1" t="str">
        <f>TEXT(Table1[[#This Row],[Date]],"mm")</f>
        <v>06</v>
      </c>
      <c r="C2122" t="s">
        <v>23</v>
      </c>
      <c r="D2122" t="s">
        <v>18</v>
      </c>
      <c r="E2122">
        <v>42.74</v>
      </c>
      <c r="F2122">
        <v>7.77</v>
      </c>
      <c r="G2122">
        <v>0.23</v>
      </c>
      <c r="H2122">
        <v>37.72</v>
      </c>
      <c r="I2122">
        <v>37.65</v>
      </c>
      <c r="J2122">
        <v>7.0000000000000007E-2</v>
      </c>
      <c r="K2122">
        <v>99.82</v>
      </c>
      <c r="L2122">
        <v>97.12</v>
      </c>
      <c r="M2122">
        <v>98.76</v>
      </c>
      <c r="N2122">
        <v>95.75</v>
      </c>
      <c r="O2122">
        <v>5.18</v>
      </c>
      <c r="P2122">
        <v>1586.09</v>
      </c>
      <c r="Q2122" s="42">
        <f>Table1[[#This Row],[Steam_Consumed_t]]/Table1[[#This Row],[Production_t]]</f>
        <v>0.13732767762460232</v>
      </c>
      <c r="R2122" s="37">
        <f>Table1[[#This Row],[Power_Consumed_kWh]]/Table1[[#This Row],[Production_t]]</f>
        <v>42.04904559915164</v>
      </c>
      <c r="S2122" t="str">
        <f>IF(Table1[[#This Row],[Quality_pct]]&lt;96,"Below Spec","Ok")</f>
        <v>Ok</v>
      </c>
      <c r="T2122" t="str">
        <f>IF(Table1[Steam_Consumed_t]&gt;$O$4383,"ABNORMAL","NORMAL")</f>
        <v>NORMAL</v>
      </c>
      <c r="U2122" t="str">
        <f>IF(Table1[Power_Consumed_kWh]&gt;$P$4383,"ABNORMAL","NORMAL")</f>
        <v>NORMAL</v>
      </c>
      <c r="V2122">
        <f>(Table1[[#This Row],[Target_Production_t]]/8)*Table1[[#This Row],[Downtime_hr]]</f>
        <v>1.2287750000000002</v>
      </c>
    </row>
    <row r="2123" spans="1:22" x14ac:dyDescent="0.25">
      <c r="A2123" s="1">
        <v>45834</v>
      </c>
      <c r="B2123" s="1" t="str">
        <f>TEXT(Table1[[#This Row],[Date]],"mm")</f>
        <v>06</v>
      </c>
      <c r="C2123" t="s">
        <v>21</v>
      </c>
      <c r="D2123" t="s">
        <v>20</v>
      </c>
      <c r="E2123">
        <v>35.25</v>
      </c>
      <c r="F2123">
        <v>7.88</v>
      </c>
      <c r="G2123">
        <v>0.12</v>
      </c>
      <c r="H2123">
        <v>33.090000000000003</v>
      </c>
      <c r="I2123">
        <v>32.35</v>
      </c>
      <c r="J2123">
        <v>0.74</v>
      </c>
      <c r="K2123">
        <v>97.76</v>
      </c>
      <c r="L2123">
        <v>98.5</v>
      </c>
      <c r="M2123">
        <v>95.85</v>
      </c>
      <c r="N2123">
        <v>92.29</v>
      </c>
      <c r="O2123">
        <v>48.85</v>
      </c>
      <c r="P2123">
        <v>4071.18</v>
      </c>
      <c r="Q2123" s="42">
        <f>Table1[[#This Row],[Steam_Consumed_t]]/Table1[[#This Row],[Production_t]]</f>
        <v>1.4762768207917798</v>
      </c>
      <c r="R2123" s="37">
        <f>Table1[[#This Row],[Power_Consumed_kWh]]/Table1[[#This Row],[Production_t]]</f>
        <v>123.03354487760652</v>
      </c>
      <c r="S2123" t="str">
        <f>IF(Table1[[#This Row],[Quality_pct]]&lt;96,"Below Spec","Ok")</f>
        <v>Ok</v>
      </c>
      <c r="T2123" t="str">
        <f>IF(Table1[Steam_Consumed_t]&gt;$O$4383,"ABNORMAL","NORMAL")</f>
        <v>NORMAL</v>
      </c>
      <c r="U2123" t="str">
        <f>IF(Table1[Power_Consumed_kWh]&gt;$P$4383,"ABNORMAL","NORMAL")</f>
        <v>NORMAL</v>
      </c>
      <c r="V2123">
        <f>(Table1[[#This Row],[Target_Production_t]]/8)*Table1[[#This Row],[Downtime_hr]]</f>
        <v>0.52874999999999994</v>
      </c>
    </row>
    <row r="2124" spans="1:22" x14ac:dyDescent="0.25">
      <c r="A2124" s="1">
        <v>45834</v>
      </c>
      <c r="B2124" s="1" t="str">
        <f>TEXT(Table1[[#This Row],[Date]],"mm")</f>
        <v>06</v>
      </c>
      <c r="C2124" t="s">
        <v>22</v>
      </c>
      <c r="D2124" t="s">
        <v>19</v>
      </c>
      <c r="E2124">
        <v>34.44</v>
      </c>
      <c r="F2124">
        <v>7.88</v>
      </c>
      <c r="G2124">
        <v>0.12</v>
      </c>
      <c r="H2124">
        <v>32.479999999999997</v>
      </c>
      <c r="I2124">
        <v>31.99</v>
      </c>
      <c r="J2124">
        <v>0.48</v>
      </c>
      <c r="K2124">
        <v>98.51</v>
      </c>
      <c r="L2124">
        <v>98.5</v>
      </c>
      <c r="M2124">
        <v>96.85</v>
      </c>
      <c r="N2124">
        <v>93.97</v>
      </c>
      <c r="O2124">
        <v>35.74</v>
      </c>
      <c r="P2124">
        <v>3020.78</v>
      </c>
      <c r="Q2124" s="42">
        <f>Table1[[#This Row],[Steam_Consumed_t]]/Table1[[#This Row],[Production_t]]</f>
        <v>1.100369458128079</v>
      </c>
      <c r="R2124" s="37">
        <f>Table1[[#This Row],[Power_Consumed_kWh]]/Table1[[#This Row],[Production_t]]</f>
        <v>93.004310344827601</v>
      </c>
      <c r="S2124" t="str">
        <f>IF(Table1[[#This Row],[Quality_pct]]&lt;96,"Below Spec","Ok")</f>
        <v>Ok</v>
      </c>
      <c r="T2124" t="str">
        <f>IF(Table1[Steam_Consumed_t]&gt;$O$4383,"ABNORMAL","NORMAL")</f>
        <v>NORMAL</v>
      </c>
      <c r="U2124" t="str">
        <f>IF(Table1[Power_Consumed_kWh]&gt;$P$4383,"ABNORMAL","NORMAL")</f>
        <v>NORMAL</v>
      </c>
      <c r="V2124">
        <f>(Table1[[#This Row],[Target_Production_t]]/8)*Table1[[#This Row],[Downtime_hr]]</f>
        <v>0.51659999999999995</v>
      </c>
    </row>
    <row r="2125" spans="1:22" x14ac:dyDescent="0.25">
      <c r="A2125" s="1">
        <v>45834</v>
      </c>
      <c r="B2125" s="1" t="str">
        <f>TEXT(Table1[[#This Row],[Date]],"mm")</f>
        <v>06</v>
      </c>
      <c r="C2125" t="s">
        <v>17</v>
      </c>
      <c r="D2125" t="s">
        <v>20</v>
      </c>
      <c r="E2125">
        <v>38.96</v>
      </c>
      <c r="F2125">
        <v>7.91</v>
      </c>
      <c r="G2125">
        <v>0.09</v>
      </c>
      <c r="H2125">
        <v>38.53</v>
      </c>
      <c r="I2125">
        <v>37.36</v>
      </c>
      <c r="J2125">
        <v>1.17</v>
      </c>
      <c r="K2125">
        <v>96.97</v>
      </c>
      <c r="L2125">
        <v>98.88</v>
      </c>
      <c r="M2125">
        <v>95.38</v>
      </c>
      <c r="N2125">
        <v>91.45</v>
      </c>
      <c r="O2125">
        <v>34.29</v>
      </c>
      <c r="P2125">
        <v>3151.52</v>
      </c>
      <c r="Q2125" s="42">
        <f>Table1[[#This Row],[Steam_Consumed_t]]/Table1[[#This Row],[Production_t]]</f>
        <v>0.8899558785362055</v>
      </c>
      <c r="R2125" s="37">
        <f>Table1[[#This Row],[Power_Consumed_kWh]]/Table1[[#This Row],[Production_t]]</f>
        <v>81.793926810277696</v>
      </c>
      <c r="S2125" t="str">
        <f>IF(Table1[[#This Row],[Quality_pct]]&lt;96,"Below Spec","Ok")</f>
        <v>Ok</v>
      </c>
      <c r="T2125" t="str">
        <f>IF(Table1[Steam_Consumed_t]&gt;$O$4383,"ABNORMAL","NORMAL")</f>
        <v>NORMAL</v>
      </c>
      <c r="U2125" t="str">
        <f>IF(Table1[Power_Consumed_kWh]&gt;$P$4383,"ABNORMAL","NORMAL")</f>
        <v>NORMAL</v>
      </c>
      <c r="V2125">
        <f>(Table1[[#This Row],[Target_Production_t]]/8)*Table1[[#This Row],[Downtime_hr]]</f>
        <v>0.43829999999999997</v>
      </c>
    </row>
    <row r="2126" spans="1:22" x14ac:dyDescent="0.25">
      <c r="A2126" s="1">
        <v>45835</v>
      </c>
      <c r="B2126" s="1" t="str">
        <f>TEXT(Table1[[#This Row],[Date]],"mm")</f>
        <v>06</v>
      </c>
      <c r="C2126" t="s">
        <v>23</v>
      </c>
      <c r="D2126" t="s">
        <v>18</v>
      </c>
      <c r="E2126">
        <v>43.06</v>
      </c>
      <c r="F2126">
        <v>4.87</v>
      </c>
      <c r="G2126">
        <v>3.13</v>
      </c>
      <c r="H2126">
        <v>25.16</v>
      </c>
      <c r="I2126">
        <v>25.16</v>
      </c>
      <c r="J2126">
        <v>0</v>
      </c>
      <c r="K2126">
        <v>100</v>
      </c>
      <c r="L2126">
        <v>60.88</v>
      </c>
      <c r="M2126">
        <v>91.39</v>
      </c>
      <c r="N2126">
        <v>55.64</v>
      </c>
      <c r="O2126">
        <v>3.22</v>
      </c>
      <c r="P2126">
        <v>1015.84</v>
      </c>
      <c r="Q2126" s="42">
        <f>Table1[[#This Row],[Steam_Consumed_t]]/Table1[[#This Row],[Production_t]]</f>
        <v>0.12798092209856918</v>
      </c>
      <c r="R2126" s="37">
        <f>Table1[[#This Row],[Power_Consumed_kWh]]/Table1[[#This Row],[Production_t]]</f>
        <v>40.375198728139907</v>
      </c>
      <c r="S2126" t="str">
        <f>IF(Table1[[#This Row],[Quality_pct]]&lt;96,"Below Spec","Ok")</f>
        <v>Ok</v>
      </c>
      <c r="T2126" t="str">
        <f>IF(Table1[Steam_Consumed_t]&gt;$O$4383,"ABNORMAL","NORMAL")</f>
        <v>NORMAL</v>
      </c>
      <c r="U2126" t="str">
        <f>IF(Table1[Power_Consumed_kWh]&gt;$P$4383,"ABNORMAL","NORMAL")</f>
        <v>NORMAL</v>
      </c>
      <c r="V2126">
        <f>(Table1[[#This Row],[Target_Production_t]]/8)*Table1[[#This Row],[Downtime_hr]]</f>
        <v>16.847225000000002</v>
      </c>
    </row>
    <row r="2127" spans="1:22" x14ac:dyDescent="0.25">
      <c r="A2127" s="1">
        <v>45835</v>
      </c>
      <c r="B2127" s="1" t="str">
        <f>TEXT(Table1[[#This Row],[Date]],"mm")</f>
        <v>06</v>
      </c>
      <c r="C2127" t="s">
        <v>23</v>
      </c>
      <c r="D2127" t="s">
        <v>19</v>
      </c>
      <c r="E2127">
        <v>42.41</v>
      </c>
      <c r="F2127">
        <v>7.06</v>
      </c>
      <c r="G2127">
        <v>0.94</v>
      </c>
      <c r="H2127">
        <v>36.950000000000003</v>
      </c>
      <c r="I2127">
        <v>36.729999999999997</v>
      </c>
      <c r="J2127">
        <v>0.22</v>
      </c>
      <c r="K2127">
        <v>99.4</v>
      </c>
      <c r="L2127">
        <v>88.25</v>
      </c>
      <c r="M2127">
        <v>97.59</v>
      </c>
      <c r="N2127">
        <v>85.61</v>
      </c>
      <c r="O2127">
        <v>5.91</v>
      </c>
      <c r="P2127">
        <v>1529.03</v>
      </c>
      <c r="Q2127" s="42">
        <f>Table1[[#This Row],[Steam_Consumed_t]]/Table1[[#This Row],[Production_t]]</f>
        <v>0.15994587280108252</v>
      </c>
      <c r="R2127" s="37">
        <f>Table1[[#This Row],[Power_Consumed_kWh]]/Table1[[#This Row],[Production_t]]</f>
        <v>41.381055480378883</v>
      </c>
      <c r="S2127" t="str">
        <f>IF(Table1[[#This Row],[Quality_pct]]&lt;96,"Below Spec","Ok")</f>
        <v>Ok</v>
      </c>
      <c r="T2127" t="str">
        <f>IF(Table1[Steam_Consumed_t]&gt;$O$4383,"ABNORMAL","NORMAL")</f>
        <v>NORMAL</v>
      </c>
      <c r="U2127" t="str">
        <f>IF(Table1[Power_Consumed_kWh]&gt;$P$4383,"ABNORMAL","NORMAL")</f>
        <v>NORMAL</v>
      </c>
      <c r="V2127">
        <f>(Table1[[#This Row],[Target_Production_t]]/8)*Table1[[#This Row],[Downtime_hr]]</f>
        <v>4.9831749999999992</v>
      </c>
    </row>
    <row r="2128" spans="1:22" x14ac:dyDescent="0.25">
      <c r="A2128" s="1">
        <v>45835</v>
      </c>
      <c r="B2128" s="1" t="str">
        <f>TEXT(Table1[[#This Row],[Date]],"mm")</f>
        <v>06</v>
      </c>
      <c r="C2128" t="s">
        <v>21</v>
      </c>
      <c r="D2128" t="s">
        <v>18</v>
      </c>
      <c r="E2128">
        <v>37.19</v>
      </c>
      <c r="F2128">
        <v>7.17</v>
      </c>
      <c r="G2128">
        <v>0.83</v>
      </c>
      <c r="H2128">
        <v>31.2</v>
      </c>
      <c r="I2128">
        <v>30.81</v>
      </c>
      <c r="J2128">
        <v>0.39</v>
      </c>
      <c r="K2128">
        <v>98.74</v>
      </c>
      <c r="L2128">
        <v>89.62</v>
      </c>
      <c r="M2128">
        <v>94.59</v>
      </c>
      <c r="N2128">
        <v>83.71</v>
      </c>
      <c r="O2128">
        <v>45.91</v>
      </c>
      <c r="P2128">
        <v>3649.45</v>
      </c>
      <c r="Q2128" s="42">
        <f>Table1[[#This Row],[Steam_Consumed_t]]/Table1[[#This Row],[Production_t]]</f>
        <v>1.4714743589743589</v>
      </c>
      <c r="R2128" s="37">
        <f>Table1[[#This Row],[Power_Consumed_kWh]]/Table1[[#This Row],[Production_t]]</f>
        <v>116.96955128205128</v>
      </c>
      <c r="S2128" t="str">
        <f>IF(Table1[[#This Row],[Quality_pct]]&lt;96,"Below Spec","Ok")</f>
        <v>Ok</v>
      </c>
      <c r="T2128" t="str">
        <f>IF(Table1[Steam_Consumed_t]&gt;$O$4383,"ABNORMAL","NORMAL")</f>
        <v>NORMAL</v>
      </c>
      <c r="U2128" t="str">
        <f>IF(Table1[Power_Consumed_kWh]&gt;$P$4383,"ABNORMAL","NORMAL")</f>
        <v>NORMAL</v>
      </c>
      <c r="V2128">
        <f>(Table1[[#This Row],[Target_Production_t]]/8)*Table1[[#This Row],[Downtime_hr]]</f>
        <v>3.8584624999999995</v>
      </c>
    </row>
    <row r="2129" spans="1:22" x14ac:dyDescent="0.25">
      <c r="A2129" s="1">
        <v>45835</v>
      </c>
      <c r="B2129" s="1" t="str">
        <f>TEXT(Table1[[#This Row],[Date]],"mm")</f>
        <v>06</v>
      </c>
      <c r="C2129" t="s">
        <v>21</v>
      </c>
      <c r="D2129" t="s">
        <v>19</v>
      </c>
      <c r="E2129">
        <v>36.630000000000003</v>
      </c>
      <c r="F2129">
        <v>7.25</v>
      </c>
      <c r="G2129">
        <v>0.75</v>
      </c>
      <c r="H2129">
        <v>31.15</v>
      </c>
      <c r="I2129">
        <v>30.51</v>
      </c>
      <c r="J2129">
        <v>0.63</v>
      </c>
      <c r="K2129">
        <v>97.97</v>
      </c>
      <c r="L2129">
        <v>90.62</v>
      </c>
      <c r="M2129">
        <v>94.54</v>
      </c>
      <c r="N2129">
        <v>83.94</v>
      </c>
      <c r="O2129">
        <v>45.85</v>
      </c>
      <c r="P2129">
        <v>3702.49</v>
      </c>
      <c r="Q2129" s="42">
        <f>Table1[[#This Row],[Steam_Consumed_t]]/Table1[[#This Row],[Production_t]]</f>
        <v>1.4719101123595506</v>
      </c>
      <c r="R2129" s="37">
        <f>Table1[[#This Row],[Power_Consumed_kWh]]/Table1[[#This Row],[Production_t]]</f>
        <v>118.86003210272872</v>
      </c>
      <c r="S2129" t="str">
        <f>IF(Table1[[#This Row],[Quality_pct]]&lt;96,"Below Spec","Ok")</f>
        <v>Ok</v>
      </c>
      <c r="T2129" t="str">
        <f>IF(Table1[Steam_Consumed_t]&gt;$O$4383,"ABNORMAL","NORMAL")</f>
        <v>NORMAL</v>
      </c>
      <c r="U2129" t="str">
        <f>IF(Table1[Power_Consumed_kWh]&gt;$P$4383,"ABNORMAL","NORMAL")</f>
        <v>NORMAL</v>
      </c>
      <c r="V2129">
        <f>(Table1[[#This Row],[Target_Production_t]]/8)*Table1[[#This Row],[Downtime_hr]]</f>
        <v>3.4340625000000005</v>
      </c>
    </row>
    <row r="2130" spans="1:22" x14ac:dyDescent="0.25">
      <c r="A2130" s="1">
        <v>45835</v>
      </c>
      <c r="B2130" s="1" t="str">
        <f>TEXT(Table1[[#This Row],[Date]],"mm")</f>
        <v>06</v>
      </c>
      <c r="C2130" t="s">
        <v>22</v>
      </c>
      <c r="D2130" t="s">
        <v>18</v>
      </c>
      <c r="E2130">
        <v>35.229999999999997</v>
      </c>
      <c r="F2130">
        <v>7.34</v>
      </c>
      <c r="G2130">
        <v>0.66</v>
      </c>
      <c r="H2130">
        <v>32.409999999999997</v>
      </c>
      <c r="I2130">
        <v>31.28</v>
      </c>
      <c r="J2130">
        <v>1.1299999999999999</v>
      </c>
      <c r="K2130">
        <v>96.51</v>
      </c>
      <c r="L2130">
        <v>91.75</v>
      </c>
      <c r="M2130">
        <v>98.95</v>
      </c>
      <c r="N2130">
        <v>87.62</v>
      </c>
      <c r="O2130">
        <v>35.61</v>
      </c>
      <c r="P2130">
        <v>3071.76</v>
      </c>
      <c r="Q2130" s="42">
        <f>Table1[[#This Row],[Steam_Consumed_t]]/Table1[[#This Row],[Production_t]]</f>
        <v>1.0987349583461896</v>
      </c>
      <c r="R2130" s="37">
        <f>Table1[[#This Row],[Power_Consumed_kWh]]/Table1[[#This Row],[Production_t]]</f>
        <v>94.778154890465927</v>
      </c>
      <c r="S2130" t="str">
        <f>IF(Table1[[#This Row],[Quality_pct]]&lt;96,"Below Spec","Ok")</f>
        <v>Ok</v>
      </c>
      <c r="T2130" t="str">
        <f>IF(Table1[Steam_Consumed_t]&gt;$O$4383,"ABNORMAL","NORMAL")</f>
        <v>NORMAL</v>
      </c>
      <c r="U2130" t="str">
        <f>IF(Table1[Power_Consumed_kWh]&gt;$P$4383,"ABNORMAL","NORMAL")</f>
        <v>NORMAL</v>
      </c>
      <c r="V2130">
        <f>(Table1[[#This Row],[Target_Production_t]]/8)*Table1[[#This Row],[Downtime_hr]]</f>
        <v>2.9064749999999999</v>
      </c>
    </row>
    <row r="2131" spans="1:22" x14ac:dyDescent="0.25">
      <c r="A2131" s="1">
        <v>45835</v>
      </c>
      <c r="B2131" s="1" t="str">
        <f>TEXT(Table1[[#This Row],[Date]],"mm")</f>
        <v>06</v>
      </c>
      <c r="C2131" t="s">
        <v>17</v>
      </c>
      <c r="D2131" t="s">
        <v>19</v>
      </c>
      <c r="E2131">
        <v>40.49</v>
      </c>
      <c r="F2131">
        <v>7.39</v>
      </c>
      <c r="G2131">
        <v>0.61</v>
      </c>
      <c r="H2131">
        <v>37.78</v>
      </c>
      <c r="I2131">
        <v>36.979999999999997</v>
      </c>
      <c r="J2131">
        <v>0.8</v>
      </c>
      <c r="K2131">
        <v>97.89</v>
      </c>
      <c r="L2131">
        <v>92.38</v>
      </c>
      <c r="M2131">
        <v>92.97</v>
      </c>
      <c r="N2131">
        <v>84.07</v>
      </c>
      <c r="O2131">
        <v>32.44</v>
      </c>
      <c r="P2131">
        <v>3171.63</v>
      </c>
      <c r="Q2131" s="42">
        <f>Table1[[#This Row],[Steam_Consumed_t]]/Table1[[#This Row],[Production_t]]</f>
        <v>0.85865537321334029</v>
      </c>
      <c r="R2131" s="37">
        <f>Table1[[#This Row],[Power_Consumed_kWh]]/Table1[[#This Row],[Production_t]]</f>
        <v>83.949973530968762</v>
      </c>
      <c r="S2131" t="str">
        <f>IF(Table1[[#This Row],[Quality_pct]]&lt;96,"Below Spec","Ok")</f>
        <v>Ok</v>
      </c>
      <c r="T2131" t="str">
        <f>IF(Table1[Steam_Consumed_t]&gt;$O$4383,"ABNORMAL","NORMAL")</f>
        <v>NORMAL</v>
      </c>
      <c r="U2131" t="str">
        <f>IF(Table1[Power_Consumed_kWh]&gt;$P$4383,"ABNORMAL","NORMAL")</f>
        <v>NORMAL</v>
      </c>
      <c r="V2131">
        <f>(Table1[[#This Row],[Target_Production_t]]/8)*Table1[[#This Row],[Downtime_hr]]</f>
        <v>3.0873625000000002</v>
      </c>
    </row>
    <row r="2132" spans="1:22" x14ac:dyDescent="0.25">
      <c r="A2132" s="1">
        <v>45835</v>
      </c>
      <c r="B2132" s="1" t="str">
        <f>TEXT(Table1[[#This Row],[Date]],"mm")</f>
        <v>06</v>
      </c>
      <c r="C2132" t="s">
        <v>21</v>
      </c>
      <c r="D2132" t="s">
        <v>20</v>
      </c>
      <c r="E2132">
        <v>35.51</v>
      </c>
      <c r="F2132">
        <v>7.42</v>
      </c>
      <c r="G2132">
        <v>0.57999999999999996</v>
      </c>
      <c r="H2132">
        <v>33.07</v>
      </c>
      <c r="I2132">
        <v>32.82</v>
      </c>
      <c r="J2132">
        <v>0.25</v>
      </c>
      <c r="K2132">
        <v>99.24</v>
      </c>
      <c r="L2132">
        <v>92.75</v>
      </c>
      <c r="M2132">
        <v>102.17</v>
      </c>
      <c r="N2132">
        <v>94.04</v>
      </c>
      <c r="O2132">
        <v>46.79</v>
      </c>
      <c r="P2132">
        <v>4050.89</v>
      </c>
      <c r="Q2132" s="42">
        <f>Table1[[#This Row],[Steam_Consumed_t]]/Table1[[#This Row],[Production_t]]</f>
        <v>1.4148775325068037</v>
      </c>
      <c r="R2132" s="37">
        <f>Table1[[#This Row],[Power_Consumed_kWh]]/Table1[[#This Row],[Production_t]]</f>
        <v>122.49440580586634</v>
      </c>
      <c r="S2132" t="str">
        <f>IF(Table1[[#This Row],[Quality_pct]]&lt;96,"Below Spec","Ok")</f>
        <v>Ok</v>
      </c>
      <c r="T2132" t="str">
        <f>IF(Table1[Steam_Consumed_t]&gt;$O$4383,"ABNORMAL","NORMAL")</f>
        <v>NORMAL</v>
      </c>
      <c r="U2132" t="str">
        <f>IF(Table1[Power_Consumed_kWh]&gt;$P$4383,"ABNORMAL","NORMAL")</f>
        <v>NORMAL</v>
      </c>
      <c r="V2132">
        <f>(Table1[[#This Row],[Target_Production_t]]/8)*Table1[[#This Row],[Downtime_hr]]</f>
        <v>2.5744749999999996</v>
      </c>
    </row>
    <row r="2133" spans="1:22" x14ac:dyDescent="0.25">
      <c r="A2133" s="1">
        <v>45835</v>
      </c>
      <c r="B2133" s="1" t="str">
        <f>TEXT(Table1[[#This Row],[Date]],"mm")</f>
        <v>06</v>
      </c>
      <c r="C2133" t="s">
        <v>17</v>
      </c>
      <c r="D2133" t="s">
        <v>18</v>
      </c>
      <c r="E2133">
        <v>41.1</v>
      </c>
      <c r="F2133">
        <v>7.48</v>
      </c>
      <c r="G2133">
        <v>0.52</v>
      </c>
      <c r="H2133">
        <v>35.75</v>
      </c>
      <c r="I2133">
        <v>35.200000000000003</v>
      </c>
      <c r="J2133">
        <v>0.55000000000000004</v>
      </c>
      <c r="K2133">
        <v>98.47</v>
      </c>
      <c r="L2133">
        <v>93.5</v>
      </c>
      <c r="M2133">
        <v>94.51</v>
      </c>
      <c r="N2133">
        <v>87.01</v>
      </c>
      <c r="O2133">
        <v>28.91</v>
      </c>
      <c r="P2133">
        <v>2783.34</v>
      </c>
      <c r="Q2133" s="42">
        <f>Table1[[#This Row],[Steam_Consumed_t]]/Table1[[#This Row],[Production_t]]</f>
        <v>0.80867132867132863</v>
      </c>
      <c r="R2133" s="37">
        <f>Table1[[#This Row],[Power_Consumed_kWh]]/Table1[[#This Row],[Production_t]]</f>
        <v>77.855664335664343</v>
      </c>
      <c r="S2133" t="str">
        <f>IF(Table1[[#This Row],[Quality_pct]]&lt;96,"Below Spec","Ok")</f>
        <v>Ok</v>
      </c>
      <c r="T2133" t="str">
        <f>IF(Table1[Steam_Consumed_t]&gt;$O$4383,"ABNORMAL","NORMAL")</f>
        <v>NORMAL</v>
      </c>
      <c r="U2133" t="str">
        <f>IF(Table1[Power_Consumed_kWh]&gt;$P$4383,"ABNORMAL","NORMAL")</f>
        <v>NORMAL</v>
      </c>
      <c r="V2133">
        <f>(Table1[[#This Row],[Target_Production_t]]/8)*Table1[[#This Row],[Downtime_hr]]</f>
        <v>2.6715</v>
      </c>
    </row>
    <row r="2134" spans="1:22" x14ac:dyDescent="0.25">
      <c r="A2134" s="1">
        <v>45835</v>
      </c>
      <c r="B2134" s="1" t="str">
        <f>TEXT(Table1[[#This Row],[Date]],"mm")</f>
        <v>06</v>
      </c>
      <c r="C2134" t="s">
        <v>22</v>
      </c>
      <c r="D2134" t="s">
        <v>19</v>
      </c>
      <c r="E2134">
        <v>34.700000000000003</v>
      </c>
      <c r="F2134">
        <v>7.52</v>
      </c>
      <c r="G2134">
        <v>0.48</v>
      </c>
      <c r="H2134">
        <v>30.57</v>
      </c>
      <c r="I2134">
        <v>29.78</v>
      </c>
      <c r="J2134">
        <v>0.79</v>
      </c>
      <c r="K2134">
        <v>97.42</v>
      </c>
      <c r="L2134">
        <v>94</v>
      </c>
      <c r="M2134">
        <v>95.02</v>
      </c>
      <c r="N2134">
        <v>87.02</v>
      </c>
      <c r="O2134">
        <v>33.57</v>
      </c>
      <c r="P2134">
        <v>2843.24</v>
      </c>
      <c r="Q2134" s="42">
        <f>Table1[[#This Row],[Steam_Consumed_t]]/Table1[[#This Row],[Production_t]]</f>
        <v>1.098135426889107</v>
      </c>
      <c r="R2134" s="37">
        <f>Table1[[#This Row],[Power_Consumed_kWh]]/Table1[[#This Row],[Production_t]]</f>
        <v>93.007523716061485</v>
      </c>
      <c r="S2134" t="str">
        <f>IF(Table1[[#This Row],[Quality_pct]]&lt;96,"Below Spec","Ok")</f>
        <v>Ok</v>
      </c>
      <c r="T2134" t="str">
        <f>IF(Table1[Steam_Consumed_t]&gt;$O$4383,"ABNORMAL","NORMAL")</f>
        <v>NORMAL</v>
      </c>
      <c r="U2134" t="str">
        <f>IF(Table1[Power_Consumed_kWh]&gt;$P$4383,"ABNORMAL","NORMAL")</f>
        <v>NORMAL</v>
      </c>
      <c r="V2134">
        <f>(Table1[[#This Row],[Target_Production_t]]/8)*Table1[[#This Row],[Downtime_hr]]</f>
        <v>2.0820000000000003</v>
      </c>
    </row>
    <row r="2135" spans="1:22" x14ac:dyDescent="0.25">
      <c r="A2135" s="1">
        <v>45835</v>
      </c>
      <c r="B2135" s="1" t="str">
        <f>TEXT(Table1[[#This Row],[Date]],"mm")</f>
        <v>06</v>
      </c>
      <c r="C2135" t="s">
        <v>23</v>
      </c>
      <c r="D2135" t="s">
        <v>20</v>
      </c>
      <c r="E2135">
        <v>41.12</v>
      </c>
      <c r="F2135">
        <v>7.54</v>
      </c>
      <c r="G2135">
        <v>0.46</v>
      </c>
      <c r="H2135">
        <v>39.76</v>
      </c>
      <c r="I2135">
        <v>39.200000000000003</v>
      </c>
      <c r="J2135">
        <v>0.56000000000000005</v>
      </c>
      <c r="K2135">
        <v>98.58</v>
      </c>
      <c r="L2135">
        <v>94.25</v>
      </c>
      <c r="M2135">
        <v>92.49</v>
      </c>
      <c r="N2135">
        <v>85.93</v>
      </c>
      <c r="O2135">
        <v>4.4400000000000004</v>
      </c>
      <c r="P2135">
        <v>1742.54</v>
      </c>
      <c r="Q2135" s="42">
        <f>Table1[[#This Row],[Steam_Consumed_t]]/Table1[[#This Row],[Production_t]]</f>
        <v>0.11167002012072436</v>
      </c>
      <c r="R2135" s="37">
        <f>Table1[[#This Row],[Power_Consumed_kWh]]/Table1[[#This Row],[Production_t]]</f>
        <v>43.826458752515094</v>
      </c>
      <c r="S2135" t="str">
        <f>IF(Table1[[#This Row],[Quality_pct]]&lt;96,"Below Spec","Ok")</f>
        <v>Ok</v>
      </c>
      <c r="T2135" t="str">
        <f>IF(Table1[Steam_Consumed_t]&gt;$O$4383,"ABNORMAL","NORMAL")</f>
        <v>NORMAL</v>
      </c>
      <c r="U2135" t="str">
        <f>IF(Table1[Power_Consumed_kWh]&gt;$P$4383,"ABNORMAL","NORMAL")</f>
        <v>NORMAL</v>
      </c>
      <c r="V2135">
        <f>(Table1[[#This Row],[Target_Production_t]]/8)*Table1[[#This Row],[Downtime_hr]]</f>
        <v>2.3643999999999998</v>
      </c>
    </row>
    <row r="2136" spans="1:22" x14ac:dyDescent="0.25">
      <c r="A2136" s="1">
        <v>45835</v>
      </c>
      <c r="B2136" s="1" t="str">
        <f>TEXT(Table1[[#This Row],[Date]],"mm")</f>
        <v>06</v>
      </c>
      <c r="C2136" t="s">
        <v>17</v>
      </c>
      <c r="D2136" t="s">
        <v>20</v>
      </c>
      <c r="E2136">
        <v>39.25</v>
      </c>
      <c r="F2136">
        <v>7.56</v>
      </c>
      <c r="G2136">
        <v>0.44</v>
      </c>
      <c r="H2136">
        <v>36.46</v>
      </c>
      <c r="I2136">
        <v>35.799999999999997</v>
      </c>
      <c r="J2136">
        <v>0.67</v>
      </c>
      <c r="K2136">
        <v>98.17</v>
      </c>
      <c r="L2136">
        <v>94.5</v>
      </c>
      <c r="M2136">
        <v>96.14</v>
      </c>
      <c r="N2136">
        <v>89.19</v>
      </c>
      <c r="O2136">
        <v>31.1</v>
      </c>
      <c r="P2136">
        <v>2945.45</v>
      </c>
      <c r="Q2136" s="42">
        <f>Table1[[#This Row],[Steam_Consumed_t]]/Table1[[#This Row],[Production_t]]</f>
        <v>0.85298957761930883</v>
      </c>
      <c r="R2136" s="37">
        <f>Table1[[#This Row],[Power_Consumed_kWh]]/Table1[[#This Row],[Production_t]]</f>
        <v>80.785792649478879</v>
      </c>
      <c r="S2136" t="str">
        <f>IF(Table1[[#This Row],[Quality_pct]]&lt;96,"Below Spec","Ok")</f>
        <v>Ok</v>
      </c>
      <c r="T2136" t="str">
        <f>IF(Table1[Steam_Consumed_t]&gt;$O$4383,"ABNORMAL","NORMAL")</f>
        <v>NORMAL</v>
      </c>
      <c r="U2136" t="str">
        <f>IF(Table1[Power_Consumed_kWh]&gt;$P$4383,"ABNORMAL","NORMAL")</f>
        <v>NORMAL</v>
      </c>
      <c r="V2136">
        <f>(Table1[[#This Row],[Target_Production_t]]/8)*Table1[[#This Row],[Downtime_hr]]</f>
        <v>2.1587499999999999</v>
      </c>
    </row>
    <row r="2137" spans="1:22" x14ac:dyDescent="0.25">
      <c r="A2137" s="1">
        <v>45835</v>
      </c>
      <c r="B2137" s="1" t="str">
        <f>TEXT(Table1[[#This Row],[Date]],"mm")</f>
        <v>06</v>
      </c>
      <c r="C2137" t="s">
        <v>22</v>
      </c>
      <c r="D2137" t="s">
        <v>20</v>
      </c>
      <c r="E2137">
        <v>33.65</v>
      </c>
      <c r="F2137">
        <v>7.7</v>
      </c>
      <c r="G2137">
        <v>0.3</v>
      </c>
      <c r="H2137">
        <v>29.04</v>
      </c>
      <c r="I2137">
        <v>28.37</v>
      </c>
      <c r="J2137">
        <v>0.67</v>
      </c>
      <c r="K2137">
        <v>97.69</v>
      </c>
      <c r="L2137">
        <v>96.25</v>
      </c>
      <c r="M2137">
        <v>95.26</v>
      </c>
      <c r="N2137">
        <v>89.57</v>
      </c>
      <c r="O2137">
        <v>30.3</v>
      </c>
      <c r="P2137">
        <v>2856.12</v>
      </c>
      <c r="Q2137" s="42">
        <f>Table1[[#This Row],[Steam_Consumed_t]]/Table1[[#This Row],[Production_t]]</f>
        <v>1.0433884297520661</v>
      </c>
      <c r="R2137" s="37">
        <f>Table1[[#This Row],[Power_Consumed_kWh]]/Table1[[#This Row],[Production_t]]</f>
        <v>98.351239669421489</v>
      </c>
      <c r="S2137" t="str">
        <f>IF(Table1[[#This Row],[Quality_pct]]&lt;96,"Below Spec","Ok")</f>
        <v>Ok</v>
      </c>
      <c r="T2137" t="str">
        <f>IF(Table1[Steam_Consumed_t]&gt;$O$4383,"ABNORMAL","NORMAL")</f>
        <v>NORMAL</v>
      </c>
      <c r="U2137" t="str">
        <f>IF(Table1[Power_Consumed_kWh]&gt;$P$4383,"ABNORMAL","NORMAL")</f>
        <v>NORMAL</v>
      </c>
      <c r="V2137">
        <f>(Table1[[#This Row],[Target_Production_t]]/8)*Table1[[#This Row],[Downtime_hr]]</f>
        <v>1.2618749999999999</v>
      </c>
    </row>
    <row r="2138" spans="1:22" x14ac:dyDescent="0.25">
      <c r="A2138" s="1">
        <v>45836</v>
      </c>
      <c r="B2138" s="1" t="str">
        <f>TEXT(Table1[[#This Row],[Date]],"mm")</f>
        <v>06</v>
      </c>
      <c r="C2138" t="s">
        <v>23</v>
      </c>
      <c r="D2138" t="s">
        <v>18</v>
      </c>
      <c r="E2138">
        <v>43.62</v>
      </c>
      <c r="F2138">
        <v>7.07</v>
      </c>
      <c r="G2138">
        <v>0.93</v>
      </c>
      <c r="H2138">
        <v>35.14</v>
      </c>
      <c r="I2138">
        <v>34.81</v>
      </c>
      <c r="J2138">
        <v>0.33</v>
      </c>
      <c r="K2138">
        <v>99.05</v>
      </c>
      <c r="L2138">
        <v>88.38</v>
      </c>
      <c r="M2138">
        <v>90.41</v>
      </c>
      <c r="N2138">
        <v>79.14</v>
      </c>
      <c r="O2138">
        <v>4.34</v>
      </c>
      <c r="P2138">
        <v>1480.49</v>
      </c>
      <c r="Q2138" s="42">
        <f>Table1[[#This Row],[Steam_Consumed_t]]/Table1[[#This Row],[Production_t]]</f>
        <v>0.12350597609561752</v>
      </c>
      <c r="R2138" s="37">
        <f>Table1[[#This Row],[Power_Consumed_kWh]]/Table1[[#This Row],[Production_t]]</f>
        <v>42.131189527603873</v>
      </c>
      <c r="S2138" t="str">
        <f>IF(Table1[[#This Row],[Quality_pct]]&lt;96,"Below Spec","Ok")</f>
        <v>Ok</v>
      </c>
      <c r="T2138" t="str">
        <f>IF(Table1[Steam_Consumed_t]&gt;$O$4383,"ABNORMAL","NORMAL")</f>
        <v>NORMAL</v>
      </c>
      <c r="U2138" t="str">
        <f>IF(Table1[Power_Consumed_kWh]&gt;$P$4383,"ABNORMAL","NORMAL")</f>
        <v>NORMAL</v>
      </c>
      <c r="V2138">
        <f>(Table1[[#This Row],[Target_Production_t]]/8)*Table1[[#This Row],[Downtime_hr]]</f>
        <v>5.0708250000000001</v>
      </c>
    </row>
    <row r="2139" spans="1:22" x14ac:dyDescent="0.25">
      <c r="A2139" s="1">
        <v>45836</v>
      </c>
      <c r="B2139" s="1" t="str">
        <f>TEXT(Table1[[#This Row],[Date]],"mm")</f>
        <v>06</v>
      </c>
      <c r="C2139" t="s">
        <v>23</v>
      </c>
      <c r="D2139" t="s">
        <v>19</v>
      </c>
      <c r="E2139">
        <v>42.96</v>
      </c>
      <c r="F2139">
        <v>7.18</v>
      </c>
      <c r="G2139">
        <v>0.82</v>
      </c>
      <c r="H2139">
        <v>34.299999999999997</v>
      </c>
      <c r="I2139">
        <v>34.299999999999997</v>
      </c>
      <c r="J2139">
        <v>0</v>
      </c>
      <c r="K2139">
        <v>100</v>
      </c>
      <c r="L2139">
        <v>89.75</v>
      </c>
      <c r="M2139">
        <v>96.81</v>
      </c>
      <c r="N2139">
        <v>86.88</v>
      </c>
      <c r="O2139">
        <v>4.38</v>
      </c>
      <c r="P2139">
        <v>1366.36</v>
      </c>
      <c r="Q2139" s="42">
        <f>Table1[[#This Row],[Steam_Consumed_t]]/Table1[[#This Row],[Production_t]]</f>
        <v>0.12769679300291545</v>
      </c>
      <c r="R2139" s="37">
        <f>Table1[[#This Row],[Power_Consumed_kWh]]/Table1[[#This Row],[Production_t]]</f>
        <v>39.835568513119533</v>
      </c>
      <c r="S2139" t="str">
        <f>IF(Table1[[#This Row],[Quality_pct]]&lt;96,"Below Spec","Ok")</f>
        <v>Ok</v>
      </c>
      <c r="T2139" t="str">
        <f>IF(Table1[Steam_Consumed_t]&gt;$O$4383,"ABNORMAL","NORMAL")</f>
        <v>NORMAL</v>
      </c>
      <c r="U2139" t="str">
        <f>IF(Table1[Power_Consumed_kWh]&gt;$P$4383,"ABNORMAL","NORMAL")</f>
        <v>NORMAL</v>
      </c>
      <c r="V2139">
        <f>(Table1[[#This Row],[Target_Production_t]]/8)*Table1[[#This Row],[Downtime_hr]]</f>
        <v>4.4033999999999995</v>
      </c>
    </row>
    <row r="2140" spans="1:22" x14ac:dyDescent="0.25">
      <c r="A2140" s="1">
        <v>45836</v>
      </c>
      <c r="B2140" s="1" t="str">
        <f>TEXT(Table1[[#This Row],[Date]],"mm")</f>
        <v>06</v>
      </c>
      <c r="C2140" t="s">
        <v>21</v>
      </c>
      <c r="D2140" t="s">
        <v>20</v>
      </c>
      <c r="E2140">
        <v>35.97</v>
      </c>
      <c r="F2140">
        <v>7.23</v>
      </c>
      <c r="G2140">
        <v>0.77</v>
      </c>
      <c r="H2140">
        <v>30.57</v>
      </c>
      <c r="I2140">
        <v>29.68</v>
      </c>
      <c r="J2140">
        <v>0.89</v>
      </c>
      <c r="K2140">
        <v>97.08</v>
      </c>
      <c r="L2140">
        <v>90.38</v>
      </c>
      <c r="M2140">
        <v>97.1</v>
      </c>
      <c r="N2140">
        <v>85.19</v>
      </c>
      <c r="O2140">
        <v>43.82</v>
      </c>
      <c r="P2140">
        <v>3634.15</v>
      </c>
      <c r="Q2140" s="42">
        <f>Table1[[#This Row],[Steam_Consumed_t]]/Table1[[#This Row],[Production_t]]</f>
        <v>1.4334314687602225</v>
      </c>
      <c r="R2140" s="37">
        <f>Table1[[#This Row],[Power_Consumed_kWh]]/Table1[[#This Row],[Production_t]]</f>
        <v>118.87962054301603</v>
      </c>
      <c r="S2140" t="str">
        <f>IF(Table1[[#This Row],[Quality_pct]]&lt;96,"Below Spec","Ok")</f>
        <v>Ok</v>
      </c>
      <c r="T2140" t="str">
        <f>IF(Table1[Steam_Consumed_t]&gt;$O$4383,"ABNORMAL","NORMAL")</f>
        <v>NORMAL</v>
      </c>
      <c r="U2140" t="str">
        <f>IF(Table1[Power_Consumed_kWh]&gt;$P$4383,"ABNORMAL","NORMAL")</f>
        <v>NORMAL</v>
      </c>
      <c r="V2140">
        <f>(Table1[[#This Row],[Target_Production_t]]/8)*Table1[[#This Row],[Downtime_hr]]</f>
        <v>3.4621124999999999</v>
      </c>
    </row>
    <row r="2141" spans="1:22" x14ac:dyDescent="0.25">
      <c r="A2141" s="1">
        <v>45836</v>
      </c>
      <c r="B2141" s="1" t="str">
        <f>TEXT(Table1[[#This Row],[Date]],"mm")</f>
        <v>06</v>
      </c>
      <c r="C2141" t="s">
        <v>22</v>
      </c>
      <c r="D2141" t="s">
        <v>19</v>
      </c>
      <c r="E2141">
        <v>35.15</v>
      </c>
      <c r="F2141">
        <v>7.34</v>
      </c>
      <c r="G2141">
        <v>0.66</v>
      </c>
      <c r="H2141">
        <v>33.61</v>
      </c>
      <c r="I2141">
        <v>32.75</v>
      </c>
      <c r="J2141">
        <v>0.86</v>
      </c>
      <c r="K2141">
        <v>97.44</v>
      </c>
      <c r="L2141">
        <v>91.75</v>
      </c>
      <c r="M2141">
        <v>99.87</v>
      </c>
      <c r="N2141">
        <v>89.28</v>
      </c>
      <c r="O2141">
        <v>37.21</v>
      </c>
      <c r="P2141">
        <v>3249.47</v>
      </c>
      <c r="Q2141" s="42">
        <f>Table1[[#This Row],[Steam_Consumed_t]]/Table1[[#This Row],[Production_t]]</f>
        <v>1.1071109788753348</v>
      </c>
      <c r="R2141" s="37">
        <f>Table1[[#This Row],[Power_Consumed_kWh]]/Table1[[#This Row],[Production_t]]</f>
        <v>96.68164236834275</v>
      </c>
      <c r="S2141" t="str">
        <f>IF(Table1[[#This Row],[Quality_pct]]&lt;96,"Below Spec","Ok")</f>
        <v>Ok</v>
      </c>
      <c r="T2141" t="str">
        <f>IF(Table1[Steam_Consumed_t]&gt;$O$4383,"ABNORMAL","NORMAL")</f>
        <v>NORMAL</v>
      </c>
      <c r="U2141" t="str">
        <f>IF(Table1[Power_Consumed_kWh]&gt;$P$4383,"ABNORMAL","NORMAL")</f>
        <v>NORMAL</v>
      </c>
      <c r="V2141">
        <f>(Table1[[#This Row],[Target_Production_t]]/8)*Table1[[#This Row],[Downtime_hr]]</f>
        <v>2.8998750000000002</v>
      </c>
    </row>
    <row r="2142" spans="1:22" x14ac:dyDescent="0.25">
      <c r="A2142" s="1">
        <v>45836</v>
      </c>
      <c r="B2142" s="1" t="str">
        <f>TEXT(Table1[[#This Row],[Date]],"mm")</f>
        <v>06</v>
      </c>
      <c r="C2142" t="s">
        <v>21</v>
      </c>
      <c r="D2142" t="s">
        <v>18</v>
      </c>
      <c r="E2142">
        <v>37.67</v>
      </c>
      <c r="F2142">
        <v>7.45</v>
      </c>
      <c r="G2142">
        <v>0.55000000000000004</v>
      </c>
      <c r="H2142">
        <v>32.79</v>
      </c>
      <c r="I2142">
        <v>32.69</v>
      </c>
      <c r="J2142">
        <v>0.1</v>
      </c>
      <c r="K2142">
        <v>99.69</v>
      </c>
      <c r="L2142">
        <v>93.12</v>
      </c>
      <c r="M2142">
        <v>97.65</v>
      </c>
      <c r="N2142">
        <v>90.66</v>
      </c>
      <c r="O2142">
        <v>49.65</v>
      </c>
      <c r="P2142">
        <v>3829.32</v>
      </c>
      <c r="Q2142" s="42">
        <f>Table1[[#This Row],[Steam_Consumed_t]]/Table1[[#This Row],[Production_t]]</f>
        <v>1.5141811527904849</v>
      </c>
      <c r="R2142" s="37">
        <f>Table1[[#This Row],[Power_Consumed_kWh]]/Table1[[#This Row],[Production_t]]</f>
        <v>116.78316559926807</v>
      </c>
      <c r="S2142" t="str">
        <f>IF(Table1[[#This Row],[Quality_pct]]&lt;96,"Below Spec","Ok")</f>
        <v>Ok</v>
      </c>
      <c r="T2142" t="str">
        <f>IF(Table1[Steam_Consumed_t]&gt;$O$4383,"ABNORMAL","NORMAL")</f>
        <v>NORMAL</v>
      </c>
      <c r="U2142" t="str">
        <f>IF(Table1[Power_Consumed_kWh]&gt;$P$4383,"ABNORMAL","NORMAL")</f>
        <v>NORMAL</v>
      </c>
      <c r="V2142">
        <f>(Table1[[#This Row],[Target_Production_t]]/8)*Table1[[#This Row],[Downtime_hr]]</f>
        <v>2.5898125000000003</v>
      </c>
    </row>
    <row r="2143" spans="1:22" x14ac:dyDescent="0.25">
      <c r="A2143" s="1">
        <v>45836</v>
      </c>
      <c r="B2143" s="1" t="str">
        <f>TEXT(Table1[[#This Row],[Date]],"mm")</f>
        <v>06</v>
      </c>
      <c r="C2143" t="s">
        <v>17</v>
      </c>
      <c r="D2143" t="s">
        <v>18</v>
      </c>
      <c r="E2143">
        <v>41.63</v>
      </c>
      <c r="F2143">
        <v>7.54</v>
      </c>
      <c r="G2143">
        <v>0.46</v>
      </c>
      <c r="H2143">
        <v>36.130000000000003</v>
      </c>
      <c r="I2143">
        <v>34.880000000000003</v>
      </c>
      <c r="J2143">
        <v>1.26</v>
      </c>
      <c r="K2143">
        <v>96.52</v>
      </c>
      <c r="L2143">
        <v>94.25</v>
      </c>
      <c r="M2143">
        <v>95.49</v>
      </c>
      <c r="N2143">
        <v>86.87</v>
      </c>
      <c r="O2143">
        <v>30.96</v>
      </c>
      <c r="P2143">
        <v>2872.05</v>
      </c>
      <c r="Q2143" s="42">
        <f>Table1[[#This Row],[Steam_Consumed_t]]/Table1[[#This Row],[Production_t]]</f>
        <v>0.85690561859950176</v>
      </c>
      <c r="R2143" s="37">
        <f>Table1[[#This Row],[Power_Consumed_kWh]]/Table1[[#This Row],[Production_t]]</f>
        <v>79.492111818433429</v>
      </c>
      <c r="S2143" t="str">
        <f>IF(Table1[[#This Row],[Quality_pct]]&lt;96,"Below Spec","Ok")</f>
        <v>Ok</v>
      </c>
      <c r="T2143" t="str">
        <f>IF(Table1[Steam_Consumed_t]&gt;$O$4383,"ABNORMAL","NORMAL")</f>
        <v>NORMAL</v>
      </c>
      <c r="U2143" t="str">
        <f>IF(Table1[Power_Consumed_kWh]&gt;$P$4383,"ABNORMAL","NORMAL")</f>
        <v>NORMAL</v>
      </c>
      <c r="V2143">
        <f>(Table1[[#This Row],[Target_Production_t]]/8)*Table1[[#This Row],[Downtime_hr]]</f>
        <v>2.3937250000000003</v>
      </c>
    </row>
    <row r="2144" spans="1:22" x14ac:dyDescent="0.25">
      <c r="A2144" s="1">
        <v>45836</v>
      </c>
      <c r="B2144" s="1" t="str">
        <f>TEXT(Table1[[#This Row],[Date]],"mm")</f>
        <v>06</v>
      </c>
      <c r="C2144" t="s">
        <v>23</v>
      </c>
      <c r="D2144" t="s">
        <v>20</v>
      </c>
      <c r="E2144">
        <v>41.65</v>
      </c>
      <c r="F2144">
        <v>7.6</v>
      </c>
      <c r="G2144">
        <v>0.4</v>
      </c>
      <c r="H2144">
        <v>37.479999999999997</v>
      </c>
      <c r="I2144">
        <v>37.090000000000003</v>
      </c>
      <c r="J2144">
        <v>0.39</v>
      </c>
      <c r="K2144">
        <v>98.97</v>
      </c>
      <c r="L2144">
        <v>95</v>
      </c>
      <c r="M2144">
        <v>93.24</v>
      </c>
      <c r="N2144">
        <v>87.66</v>
      </c>
      <c r="O2144">
        <v>3</v>
      </c>
      <c r="P2144">
        <v>1500.23</v>
      </c>
      <c r="Q2144" s="42">
        <f>Table1[[#This Row],[Steam_Consumed_t]]/Table1[[#This Row],[Production_t]]</f>
        <v>8.0042689434365002E-2</v>
      </c>
      <c r="R2144" s="37">
        <f>Table1[[#This Row],[Power_Consumed_kWh]]/Table1[[#This Row],[Production_t]]</f>
        <v>40.02748132337247</v>
      </c>
      <c r="S2144" t="str">
        <f>IF(Table1[[#This Row],[Quality_pct]]&lt;96,"Below Spec","Ok")</f>
        <v>Ok</v>
      </c>
      <c r="T2144" t="str">
        <f>IF(Table1[Steam_Consumed_t]&gt;$O$4383,"ABNORMAL","NORMAL")</f>
        <v>NORMAL</v>
      </c>
      <c r="U2144" t="str">
        <f>IF(Table1[Power_Consumed_kWh]&gt;$P$4383,"ABNORMAL","NORMAL")</f>
        <v>NORMAL</v>
      </c>
      <c r="V2144">
        <f>(Table1[[#This Row],[Target_Production_t]]/8)*Table1[[#This Row],[Downtime_hr]]</f>
        <v>2.0825</v>
      </c>
    </row>
    <row r="2145" spans="1:22" x14ac:dyDescent="0.25">
      <c r="A2145" s="1">
        <v>45836</v>
      </c>
      <c r="B2145" s="1" t="str">
        <f>TEXT(Table1[[#This Row],[Date]],"mm")</f>
        <v>06</v>
      </c>
      <c r="C2145" t="s">
        <v>17</v>
      </c>
      <c r="D2145" t="s">
        <v>19</v>
      </c>
      <c r="E2145">
        <v>41.01</v>
      </c>
      <c r="F2145">
        <v>7.64</v>
      </c>
      <c r="G2145">
        <v>0.36</v>
      </c>
      <c r="H2145">
        <v>39.159999999999997</v>
      </c>
      <c r="I2145">
        <v>38.61</v>
      </c>
      <c r="J2145">
        <v>0.55000000000000004</v>
      </c>
      <c r="K2145">
        <v>98.59</v>
      </c>
      <c r="L2145">
        <v>95.5</v>
      </c>
      <c r="M2145">
        <v>96.58</v>
      </c>
      <c r="N2145">
        <v>90.93</v>
      </c>
      <c r="O2145">
        <v>33.590000000000003</v>
      </c>
      <c r="P2145">
        <v>3202.9</v>
      </c>
      <c r="Q2145" s="42">
        <f>Table1[[#This Row],[Steam_Consumed_t]]/Table1[[#This Row],[Production_t]]</f>
        <v>0.85776302349336075</v>
      </c>
      <c r="R2145" s="37">
        <f>Table1[[#This Row],[Power_Consumed_kWh]]/Table1[[#This Row],[Production_t]]</f>
        <v>81.790091930541379</v>
      </c>
      <c r="S2145" t="str">
        <f>IF(Table1[[#This Row],[Quality_pct]]&lt;96,"Below Spec","Ok")</f>
        <v>Ok</v>
      </c>
      <c r="T2145" t="str">
        <f>IF(Table1[Steam_Consumed_t]&gt;$O$4383,"ABNORMAL","NORMAL")</f>
        <v>NORMAL</v>
      </c>
      <c r="U2145" t="str">
        <f>IF(Table1[Power_Consumed_kWh]&gt;$P$4383,"ABNORMAL","NORMAL")</f>
        <v>NORMAL</v>
      </c>
      <c r="V2145">
        <f>(Table1[[#This Row],[Target_Production_t]]/8)*Table1[[#This Row],[Downtime_hr]]</f>
        <v>1.8454499999999998</v>
      </c>
    </row>
    <row r="2146" spans="1:22" x14ac:dyDescent="0.25">
      <c r="A2146" s="1">
        <v>45836</v>
      </c>
      <c r="B2146" s="1" t="str">
        <f>TEXT(Table1[[#This Row],[Date]],"mm")</f>
        <v>06</v>
      </c>
      <c r="C2146" t="s">
        <v>22</v>
      </c>
      <c r="D2146" t="s">
        <v>18</v>
      </c>
      <c r="E2146">
        <v>35.69</v>
      </c>
      <c r="F2146">
        <v>7.71</v>
      </c>
      <c r="G2146">
        <v>0.28999999999999998</v>
      </c>
      <c r="H2146">
        <v>30.34</v>
      </c>
      <c r="I2146">
        <v>28.52</v>
      </c>
      <c r="J2146">
        <v>1.82</v>
      </c>
      <c r="K2146">
        <v>94</v>
      </c>
      <c r="L2146">
        <v>96.38</v>
      </c>
      <c r="M2146">
        <v>96.99</v>
      </c>
      <c r="N2146">
        <v>87.87</v>
      </c>
      <c r="O2146">
        <v>33.82</v>
      </c>
      <c r="P2146">
        <v>2914.19</v>
      </c>
      <c r="Q2146" s="42">
        <f>Table1[[#This Row],[Steam_Consumed_t]]/Table1[[#This Row],[Production_t]]</f>
        <v>1.114700065919578</v>
      </c>
      <c r="R2146" s="37">
        <f>Table1[[#This Row],[Power_Consumed_kWh]]/Table1[[#This Row],[Production_t]]</f>
        <v>96.051087673038893</v>
      </c>
      <c r="S2146" t="str">
        <f>IF(Table1[[#This Row],[Quality_pct]]&lt;96,"Below Spec","Ok")</f>
        <v>Below Spec</v>
      </c>
      <c r="T2146" t="str">
        <f>IF(Table1[Steam_Consumed_t]&gt;$O$4383,"ABNORMAL","NORMAL")</f>
        <v>NORMAL</v>
      </c>
      <c r="U2146" t="str">
        <f>IF(Table1[Power_Consumed_kWh]&gt;$P$4383,"ABNORMAL","NORMAL")</f>
        <v>NORMAL</v>
      </c>
      <c r="V2146">
        <f>(Table1[[#This Row],[Target_Production_t]]/8)*Table1[[#This Row],[Downtime_hr]]</f>
        <v>1.2937624999999999</v>
      </c>
    </row>
    <row r="2147" spans="1:22" x14ac:dyDescent="0.25">
      <c r="A2147" s="1">
        <v>45836</v>
      </c>
      <c r="B2147" s="1" t="str">
        <f>TEXT(Table1[[#This Row],[Date]],"mm")</f>
        <v>06</v>
      </c>
      <c r="C2147" t="s">
        <v>17</v>
      </c>
      <c r="D2147" t="s">
        <v>20</v>
      </c>
      <c r="E2147">
        <v>39.76</v>
      </c>
      <c r="F2147">
        <v>7.72</v>
      </c>
      <c r="G2147">
        <v>0.28000000000000003</v>
      </c>
      <c r="H2147">
        <v>38.659999999999997</v>
      </c>
      <c r="I2147">
        <v>38.04</v>
      </c>
      <c r="J2147">
        <v>0.62</v>
      </c>
      <c r="K2147">
        <v>98.4</v>
      </c>
      <c r="L2147">
        <v>96.5</v>
      </c>
      <c r="M2147">
        <v>95.17</v>
      </c>
      <c r="N2147">
        <v>90.37</v>
      </c>
      <c r="O2147">
        <v>31.31</v>
      </c>
      <c r="P2147">
        <v>3149.68</v>
      </c>
      <c r="Q2147" s="42">
        <f>Table1[[#This Row],[Steam_Consumed_t]]/Table1[[#This Row],[Production_t]]</f>
        <v>0.80988101396792556</v>
      </c>
      <c r="R2147" s="37">
        <f>Table1[[#This Row],[Power_Consumed_kWh]]/Table1[[#This Row],[Production_t]]</f>
        <v>81.471288153129848</v>
      </c>
      <c r="S2147" t="str">
        <f>IF(Table1[[#This Row],[Quality_pct]]&lt;96,"Below Spec","Ok")</f>
        <v>Ok</v>
      </c>
      <c r="T2147" t="str">
        <f>IF(Table1[Steam_Consumed_t]&gt;$O$4383,"ABNORMAL","NORMAL")</f>
        <v>NORMAL</v>
      </c>
      <c r="U2147" t="str">
        <f>IF(Table1[Power_Consumed_kWh]&gt;$P$4383,"ABNORMAL","NORMAL")</f>
        <v>NORMAL</v>
      </c>
      <c r="V2147">
        <f>(Table1[[#This Row],[Target_Production_t]]/8)*Table1[[#This Row],[Downtime_hr]]</f>
        <v>1.3916000000000002</v>
      </c>
    </row>
    <row r="2148" spans="1:22" x14ac:dyDescent="0.25">
      <c r="A2148" s="1">
        <v>45836</v>
      </c>
      <c r="B2148" s="1" t="str">
        <f>TEXT(Table1[[#This Row],[Date]],"mm")</f>
        <v>06</v>
      </c>
      <c r="C2148" t="s">
        <v>21</v>
      </c>
      <c r="D2148" t="s">
        <v>19</v>
      </c>
      <c r="E2148">
        <v>37.1</v>
      </c>
      <c r="F2148">
        <v>7.73</v>
      </c>
      <c r="G2148">
        <v>0.27</v>
      </c>
      <c r="H2148">
        <v>33.93</v>
      </c>
      <c r="I2148">
        <v>33.22</v>
      </c>
      <c r="J2148">
        <v>0.72</v>
      </c>
      <c r="K2148">
        <v>97.89</v>
      </c>
      <c r="L2148">
        <v>96.62</v>
      </c>
      <c r="M2148">
        <v>97.26</v>
      </c>
      <c r="N2148">
        <v>91.99</v>
      </c>
      <c r="O2148">
        <v>49.55</v>
      </c>
      <c r="P2148">
        <v>3950.69</v>
      </c>
      <c r="Q2148" s="42">
        <f>Table1[[#This Row],[Steam_Consumed_t]]/Table1[[#This Row],[Production_t]]</f>
        <v>1.4603595638078395</v>
      </c>
      <c r="R2148" s="37">
        <f>Table1[[#This Row],[Power_Consumed_kWh]]/Table1[[#This Row],[Production_t]]</f>
        <v>116.43648688476274</v>
      </c>
      <c r="S2148" t="str">
        <f>IF(Table1[[#This Row],[Quality_pct]]&lt;96,"Below Spec","Ok")</f>
        <v>Ok</v>
      </c>
      <c r="T2148" t="str">
        <f>IF(Table1[Steam_Consumed_t]&gt;$O$4383,"ABNORMAL","NORMAL")</f>
        <v>NORMAL</v>
      </c>
      <c r="U2148" t="str">
        <f>IF(Table1[Power_Consumed_kWh]&gt;$P$4383,"ABNORMAL","NORMAL")</f>
        <v>NORMAL</v>
      </c>
      <c r="V2148">
        <f>(Table1[[#This Row],[Target_Production_t]]/8)*Table1[[#This Row],[Downtime_hr]]</f>
        <v>1.2521250000000002</v>
      </c>
    </row>
    <row r="2149" spans="1:22" x14ac:dyDescent="0.25">
      <c r="A2149" s="1">
        <v>45836</v>
      </c>
      <c r="B2149" s="1" t="str">
        <f>TEXT(Table1[[#This Row],[Date]],"mm")</f>
        <v>06</v>
      </c>
      <c r="C2149" t="s">
        <v>22</v>
      </c>
      <c r="D2149" t="s">
        <v>20</v>
      </c>
      <c r="E2149">
        <v>34.08</v>
      </c>
      <c r="F2149">
        <v>7.79</v>
      </c>
      <c r="G2149">
        <v>0.21</v>
      </c>
      <c r="H2149">
        <v>30.73</v>
      </c>
      <c r="I2149">
        <v>29.97</v>
      </c>
      <c r="J2149">
        <v>0.76</v>
      </c>
      <c r="K2149">
        <v>97.52</v>
      </c>
      <c r="L2149">
        <v>97.38</v>
      </c>
      <c r="M2149">
        <v>95.69</v>
      </c>
      <c r="N2149">
        <v>90.87</v>
      </c>
      <c r="O2149">
        <v>33.340000000000003</v>
      </c>
      <c r="P2149">
        <v>2963.81</v>
      </c>
      <c r="Q2149" s="42">
        <f>Table1[[#This Row],[Steam_Consumed_t]]/Table1[[#This Row],[Production_t]]</f>
        <v>1.0849332899446795</v>
      </c>
      <c r="R2149" s="37">
        <f>Table1[[#This Row],[Power_Consumed_kWh]]/Table1[[#This Row],[Production_t]]</f>
        <v>96.446794663195575</v>
      </c>
      <c r="S2149" t="str">
        <f>IF(Table1[[#This Row],[Quality_pct]]&lt;96,"Below Spec","Ok")</f>
        <v>Ok</v>
      </c>
      <c r="T2149" t="str">
        <f>IF(Table1[Steam_Consumed_t]&gt;$O$4383,"ABNORMAL","NORMAL")</f>
        <v>NORMAL</v>
      </c>
      <c r="U2149" t="str">
        <f>IF(Table1[Power_Consumed_kWh]&gt;$P$4383,"ABNORMAL","NORMAL")</f>
        <v>NORMAL</v>
      </c>
      <c r="V2149">
        <f>(Table1[[#This Row],[Target_Production_t]]/8)*Table1[[#This Row],[Downtime_hr]]</f>
        <v>0.89459999999999995</v>
      </c>
    </row>
    <row r="2150" spans="1:22" x14ac:dyDescent="0.25">
      <c r="A2150" s="1">
        <v>45837</v>
      </c>
      <c r="B2150" s="1" t="str">
        <f>TEXT(Table1[[#This Row],[Date]],"mm")</f>
        <v>06</v>
      </c>
      <c r="C2150" t="s">
        <v>21</v>
      </c>
      <c r="D2150" t="s">
        <v>18</v>
      </c>
      <c r="E2150">
        <v>37.68</v>
      </c>
      <c r="F2150">
        <v>7.11</v>
      </c>
      <c r="G2150">
        <v>0.89</v>
      </c>
      <c r="H2150">
        <v>32.619999999999997</v>
      </c>
      <c r="I2150">
        <v>32.01</v>
      </c>
      <c r="J2150">
        <v>0.61</v>
      </c>
      <c r="K2150">
        <v>98.14</v>
      </c>
      <c r="L2150">
        <v>88.88</v>
      </c>
      <c r="M2150">
        <v>94.23</v>
      </c>
      <c r="N2150">
        <v>82.19</v>
      </c>
      <c r="O2150">
        <v>46.72</v>
      </c>
      <c r="P2150">
        <v>3811.54</v>
      </c>
      <c r="Q2150" s="42">
        <f>Table1[[#This Row],[Steam_Consumed_t]]/Table1[[#This Row],[Production_t]]</f>
        <v>1.4322501532801963</v>
      </c>
      <c r="R2150" s="37">
        <f>Table1[[#This Row],[Power_Consumed_kWh]]/Table1[[#This Row],[Production_t]]</f>
        <v>116.84671980380136</v>
      </c>
      <c r="S2150" t="str">
        <f>IF(Table1[[#This Row],[Quality_pct]]&lt;96,"Below Spec","Ok")</f>
        <v>Ok</v>
      </c>
      <c r="T2150" t="str">
        <f>IF(Table1[Steam_Consumed_t]&gt;$O$4383,"ABNORMAL","NORMAL")</f>
        <v>NORMAL</v>
      </c>
      <c r="U2150" t="str">
        <f>IF(Table1[Power_Consumed_kWh]&gt;$P$4383,"ABNORMAL","NORMAL")</f>
        <v>NORMAL</v>
      </c>
      <c r="V2150">
        <f>(Table1[[#This Row],[Target_Production_t]]/8)*Table1[[#This Row],[Downtime_hr]]</f>
        <v>4.1919000000000004</v>
      </c>
    </row>
    <row r="2151" spans="1:22" x14ac:dyDescent="0.25">
      <c r="A2151" s="1">
        <v>45837</v>
      </c>
      <c r="B2151" s="1" t="str">
        <f>TEXT(Table1[[#This Row],[Date]],"mm")</f>
        <v>06</v>
      </c>
      <c r="C2151" t="s">
        <v>17</v>
      </c>
      <c r="D2151" t="s">
        <v>19</v>
      </c>
      <c r="E2151">
        <v>41.02</v>
      </c>
      <c r="F2151">
        <v>7.24</v>
      </c>
      <c r="G2151">
        <v>0.76</v>
      </c>
      <c r="H2151">
        <v>32.96</v>
      </c>
      <c r="I2151">
        <v>31.69</v>
      </c>
      <c r="J2151">
        <v>1.27</v>
      </c>
      <c r="K2151">
        <v>96.14</v>
      </c>
      <c r="L2151">
        <v>90.5</v>
      </c>
      <c r="M2151">
        <v>94.78</v>
      </c>
      <c r="N2151">
        <v>82.47</v>
      </c>
      <c r="O2151">
        <v>29.46</v>
      </c>
      <c r="P2151">
        <v>2754.9</v>
      </c>
      <c r="Q2151" s="42">
        <f>Table1[[#This Row],[Steam_Consumed_t]]/Table1[[#This Row],[Production_t]]</f>
        <v>0.8938106796116505</v>
      </c>
      <c r="R2151" s="37">
        <f>Table1[[#This Row],[Power_Consumed_kWh]]/Table1[[#This Row],[Production_t]]</f>
        <v>83.583131067961162</v>
      </c>
      <c r="S2151" t="str">
        <f>IF(Table1[[#This Row],[Quality_pct]]&lt;96,"Below Spec","Ok")</f>
        <v>Ok</v>
      </c>
      <c r="T2151" t="str">
        <f>IF(Table1[Steam_Consumed_t]&gt;$O$4383,"ABNORMAL","NORMAL")</f>
        <v>NORMAL</v>
      </c>
      <c r="U2151" t="str">
        <f>IF(Table1[Power_Consumed_kWh]&gt;$P$4383,"ABNORMAL","NORMAL")</f>
        <v>NORMAL</v>
      </c>
      <c r="V2151">
        <f>(Table1[[#This Row],[Target_Production_t]]/8)*Table1[[#This Row],[Downtime_hr]]</f>
        <v>3.8969000000000005</v>
      </c>
    </row>
    <row r="2152" spans="1:22" x14ac:dyDescent="0.25">
      <c r="A2152" s="1">
        <v>45837</v>
      </c>
      <c r="B2152" s="1" t="str">
        <f>TEXT(Table1[[#This Row],[Date]],"mm")</f>
        <v>06</v>
      </c>
      <c r="C2152" t="s">
        <v>23</v>
      </c>
      <c r="D2152" t="s">
        <v>18</v>
      </c>
      <c r="E2152">
        <v>43.63</v>
      </c>
      <c r="F2152">
        <v>7.3</v>
      </c>
      <c r="G2152">
        <v>0.7</v>
      </c>
      <c r="H2152">
        <v>33.11</v>
      </c>
      <c r="I2152">
        <v>32.700000000000003</v>
      </c>
      <c r="J2152">
        <v>0.41</v>
      </c>
      <c r="K2152">
        <v>98.75</v>
      </c>
      <c r="L2152">
        <v>91.25</v>
      </c>
      <c r="M2152">
        <v>96.76</v>
      </c>
      <c r="N2152">
        <v>87.19</v>
      </c>
      <c r="O2152">
        <v>3.28</v>
      </c>
      <c r="P2152">
        <v>1402.3</v>
      </c>
      <c r="Q2152" s="42">
        <f>Table1[[#This Row],[Steam_Consumed_t]]/Table1[[#This Row],[Production_t]]</f>
        <v>9.9063726970703717E-2</v>
      </c>
      <c r="R2152" s="37">
        <f>Table1[[#This Row],[Power_Consumed_kWh]]/Table1[[#This Row],[Production_t]]</f>
        <v>42.352763515554216</v>
      </c>
      <c r="S2152" t="str">
        <f>IF(Table1[[#This Row],[Quality_pct]]&lt;96,"Below Spec","Ok")</f>
        <v>Ok</v>
      </c>
      <c r="T2152" t="str">
        <f>IF(Table1[Steam_Consumed_t]&gt;$O$4383,"ABNORMAL","NORMAL")</f>
        <v>NORMAL</v>
      </c>
      <c r="U2152" t="str">
        <f>IF(Table1[Power_Consumed_kWh]&gt;$P$4383,"ABNORMAL","NORMAL")</f>
        <v>NORMAL</v>
      </c>
      <c r="V2152">
        <f>(Table1[[#This Row],[Target_Production_t]]/8)*Table1[[#This Row],[Downtime_hr]]</f>
        <v>3.817625</v>
      </c>
    </row>
    <row r="2153" spans="1:22" x14ac:dyDescent="0.25">
      <c r="A2153" s="1">
        <v>45837</v>
      </c>
      <c r="B2153" s="1" t="str">
        <f>TEXT(Table1[[#This Row],[Date]],"mm")</f>
        <v>06</v>
      </c>
      <c r="C2153" t="s">
        <v>17</v>
      </c>
      <c r="D2153" t="s">
        <v>20</v>
      </c>
      <c r="E2153">
        <v>39.770000000000003</v>
      </c>
      <c r="F2153">
        <v>7.41</v>
      </c>
      <c r="G2153">
        <v>0.59</v>
      </c>
      <c r="H2153">
        <v>33.01</v>
      </c>
      <c r="I2153">
        <v>32.1</v>
      </c>
      <c r="J2153">
        <v>0.91</v>
      </c>
      <c r="K2153">
        <v>97.23</v>
      </c>
      <c r="L2153">
        <v>92.62</v>
      </c>
      <c r="M2153">
        <v>92.46</v>
      </c>
      <c r="N2153">
        <v>83.27</v>
      </c>
      <c r="O2153">
        <v>30.23</v>
      </c>
      <c r="P2153">
        <v>2863.13</v>
      </c>
      <c r="Q2153" s="42">
        <f>Table1[[#This Row],[Steam_Consumed_t]]/Table1[[#This Row],[Production_t]]</f>
        <v>0.91578309603150565</v>
      </c>
      <c r="R2153" s="37">
        <f>Table1[[#This Row],[Power_Consumed_kWh]]/Table1[[#This Row],[Production_t]]</f>
        <v>86.735231747955169</v>
      </c>
      <c r="S2153" t="str">
        <f>IF(Table1[[#This Row],[Quality_pct]]&lt;96,"Below Spec","Ok")</f>
        <v>Ok</v>
      </c>
      <c r="T2153" t="str">
        <f>IF(Table1[Steam_Consumed_t]&gt;$O$4383,"ABNORMAL","NORMAL")</f>
        <v>NORMAL</v>
      </c>
      <c r="U2153" t="str">
        <f>IF(Table1[Power_Consumed_kWh]&gt;$P$4383,"ABNORMAL","NORMAL")</f>
        <v>NORMAL</v>
      </c>
      <c r="V2153">
        <f>(Table1[[#This Row],[Target_Production_t]]/8)*Table1[[#This Row],[Downtime_hr]]</f>
        <v>2.9330375000000002</v>
      </c>
    </row>
    <row r="2154" spans="1:22" x14ac:dyDescent="0.25">
      <c r="A2154" s="1">
        <v>45837</v>
      </c>
      <c r="B2154" s="1" t="str">
        <f>TEXT(Table1[[#This Row],[Date]],"mm")</f>
        <v>06</v>
      </c>
      <c r="C2154" t="s">
        <v>22</v>
      </c>
      <c r="D2154" t="s">
        <v>18</v>
      </c>
      <c r="E2154">
        <v>35.700000000000003</v>
      </c>
      <c r="F2154">
        <v>7.54</v>
      </c>
      <c r="G2154">
        <v>0.46</v>
      </c>
      <c r="H2154">
        <v>33.369999999999997</v>
      </c>
      <c r="I2154">
        <v>32.79</v>
      </c>
      <c r="J2154">
        <v>0.56999999999999995</v>
      </c>
      <c r="K2154">
        <v>98.28</v>
      </c>
      <c r="L2154">
        <v>94.25</v>
      </c>
      <c r="M2154">
        <v>87.66</v>
      </c>
      <c r="N2154">
        <v>81.2</v>
      </c>
      <c r="O2154">
        <v>37.35</v>
      </c>
      <c r="P2154">
        <v>3097.7</v>
      </c>
      <c r="Q2154" s="42">
        <f>Table1[[#This Row],[Steam_Consumed_t]]/Table1[[#This Row],[Production_t]]</f>
        <v>1.1192688043152534</v>
      </c>
      <c r="R2154" s="37">
        <f>Table1[[#This Row],[Power_Consumed_kWh]]/Table1[[#This Row],[Production_t]]</f>
        <v>92.828888222954745</v>
      </c>
      <c r="S2154" t="str">
        <f>IF(Table1[[#This Row],[Quality_pct]]&lt;96,"Below Spec","Ok")</f>
        <v>Ok</v>
      </c>
      <c r="T2154" t="str">
        <f>IF(Table1[Steam_Consumed_t]&gt;$O$4383,"ABNORMAL","NORMAL")</f>
        <v>NORMAL</v>
      </c>
      <c r="U2154" t="str">
        <f>IF(Table1[Power_Consumed_kWh]&gt;$P$4383,"ABNORMAL","NORMAL")</f>
        <v>NORMAL</v>
      </c>
      <c r="V2154">
        <f>(Table1[[#This Row],[Target_Production_t]]/8)*Table1[[#This Row],[Downtime_hr]]</f>
        <v>2.0527500000000001</v>
      </c>
    </row>
    <row r="2155" spans="1:22" x14ac:dyDescent="0.25">
      <c r="A2155" s="1">
        <v>45837</v>
      </c>
      <c r="B2155" s="1" t="str">
        <f>TEXT(Table1[[#This Row],[Date]],"mm")</f>
        <v>06</v>
      </c>
      <c r="C2155" t="s">
        <v>21</v>
      </c>
      <c r="D2155" t="s">
        <v>20</v>
      </c>
      <c r="E2155">
        <v>35.99</v>
      </c>
      <c r="F2155">
        <v>7.56</v>
      </c>
      <c r="G2155">
        <v>0.44</v>
      </c>
      <c r="H2155">
        <v>31.27</v>
      </c>
      <c r="I2155">
        <v>30.71</v>
      </c>
      <c r="J2155">
        <v>0.56000000000000005</v>
      </c>
      <c r="K2155">
        <v>98.21</v>
      </c>
      <c r="L2155">
        <v>94.5</v>
      </c>
      <c r="M2155">
        <v>93.69</v>
      </c>
      <c r="N2155">
        <v>86.95</v>
      </c>
      <c r="O2155">
        <v>44.3</v>
      </c>
      <c r="P2155">
        <v>3641.89</v>
      </c>
      <c r="Q2155" s="42">
        <f>Table1[[#This Row],[Steam_Consumed_t]]/Table1[[#This Row],[Production_t]]</f>
        <v>1.4166933162775823</v>
      </c>
      <c r="R2155" s="37">
        <f>Table1[[#This Row],[Power_Consumed_kWh]]/Table1[[#This Row],[Production_t]]</f>
        <v>116.46594179724976</v>
      </c>
      <c r="S2155" t="str">
        <f>IF(Table1[[#This Row],[Quality_pct]]&lt;96,"Below Spec","Ok")</f>
        <v>Ok</v>
      </c>
      <c r="T2155" t="str">
        <f>IF(Table1[Steam_Consumed_t]&gt;$O$4383,"ABNORMAL","NORMAL")</f>
        <v>NORMAL</v>
      </c>
      <c r="U2155" t="str">
        <f>IF(Table1[Power_Consumed_kWh]&gt;$P$4383,"ABNORMAL","NORMAL")</f>
        <v>NORMAL</v>
      </c>
      <c r="V2155">
        <f>(Table1[[#This Row],[Target_Production_t]]/8)*Table1[[#This Row],[Downtime_hr]]</f>
        <v>1.9794500000000002</v>
      </c>
    </row>
    <row r="2156" spans="1:22" x14ac:dyDescent="0.25">
      <c r="A2156" s="1">
        <v>45837</v>
      </c>
      <c r="B2156" s="1" t="str">
        <f>TEXT(Table1[[#This Row],[Date]],"mm")</f>
        <v>06</v>
      </c>
      <c r="C2156" t="s">
        <v>23</v>
      </c>
      <c r="D2156" t="s">
        <v>20</v>
      </c>
      <c r="E2156">
        <v>41.67</v>
      </c>
      <c r="F2156">
        <v>7.56</v>
      </c>
      <c r="G2156">
        <v>0.44</v>
      </c>
      <c r="H2156">
        <v>33.82</v>
      </c>
      <c r="I2156">
        <v>33.5</v>
      </c>
      <c r="J2156">
        <v>0.31</v>
      </c>
      <c r="K2156">
        <v>99.07</v>
      </c>
      <c r="L2156">
        <v>94.5</v>
      </c>
      <c r="M2156">
        <v>92.32</v>
      </c>
      <c r="N2156">
        <v>86.43</v>
      </c>
      <c r="O2156">
        <v>3.17</v>
      </c>
      <c r="P2156">
        <v>1361.63</v>
      </c>
      <c r="Q2156" s="42">
        <f>Table1[[#This Row],[Steam_Consumed_t]]/Table1[[#This Row],[Production_t]]</f>
        <v>9.3731519810762859E-2</v>
      </c>
      <c r="R2156" s="37">
        <f>Table1[[#This Row],[Power_Consumed_kWh]]/Table1[[#This Row],[Production_t]]</f>
        <v>40.261088113542286</v>
      </c>
      <c r="S2156" t="str">
        <f>IF(Table1[[#This Row],[Quality_pct]]&lt;96,"Below Spec","Ok")</f>
        <v>Ok</v>
      </c>
      <c r="T2156" t="str">
        <f>IF(Table1[Steam_Consumed_t]&gt;$O$4383,"ABNORMAL","NORMAL")</f>
        <v>NORMAL</v>
      </c>
      <c r="U2156" t="str">
        <f>IF(Table1[Power_Consumed_kWh]&gt;$P$4383,"ABNORMAL","NORMAL")</f>
        <v>NORMAL</v>
      </c>
      <c r="V2156">
        <f>(Table1[[#This Row],[Target_Production_t]]/8)*Table1[[#This Row],[Downtime_hr]]</f>
        <v>2.2918500000000002</v>
      </c>
    </row>
    <row r="2157" spans="1:22" x14ac:dyDescent="0.25">
      <c r="A2157" s="1">
        <v>45837</v>
      </c>
      <c r="B2157" s="1" t="str">
        <f>TEXT(Table1[[#This Row],[Date]],"mm")</f>
        <v>06</v>
      </c>
      <c r="C2157" t="s">
        <v>21</v>
      </c>
      <c r="D2157" t="s">
        <v>19</v>
      </c>
      <c r="E2157">
        <v>37.119999999999997</v>
      </c>
      <c r="F2157">
        <v>7.58</v>
      </c>
      <c r="G2157">
        <v>0.42</v>
      </c>
      <c r="H2157">
        <v>35.14</v>
      </c>
      <c r="I2157">
        <v>33.9</v>
      </c>
      <c r="J2157">
        <v>1.24</v>
      </c>
      <c r="K2157">
        <v>96.47</v>
      </c>
      <c r="L2157">
        <v>94.75</v>
      </c>
      <c r="M2157">
        <v>102.02</v>
      </c>
      <c r="N2157">
        <v>93.25</v>
      </c>
      <c r="O2157">
        <v>49.24</v>
      </c>
      <c r="P2157">
        <v>4200.6899999999996</v>
      </c>
      <c r="Q2157" s="42">
        <f>Table1[[#This Row],[Steam_Consumed_t]]/Table1[[#This Row],[Production_t]]</f>
        <v>1.4012521343198634</v>
      </c>
      <c r="R2157" s="37">
        <f>Table1[[#This Row],[Power_Consumed_kWh]]/Table1[[#This Row],[Production_t]]</f>
        <v>119.54154809334091</v>
      </c>
      <c r="S2157" t="str">
        <f>IF(Table1[[#This Row],[Quality_pct]]&lt;96,"Below Spec","Ok")</f>
        <v>Ok</v>
      </c>
      <c r="T2157" t="str">
        <f>IF(Table1[Steam_Consumed_t]&gt;$O$4383,"ABNORMAL","NORMAL")</f>
        <v>NORMAL</v>
      </c>
      <c r="U2157" t="str">
        <f>IF(Table1[Power_Consumed_kWh]&gt;$P$4383,"ABNORMAL","NORMAL")</f>
        <v>NORMAL</v>
      </c>
      <c r="V2157">
        <f>(Table1[[#This Row],[Target_Production_t]]/8)*Table1[[#This Row],[Downtime_hr]]</f>
        <v>1.9487999999999999</v>
      </c>
    </row>
    <row r="2158" spans="1:22" x14ac:dyDescent="0.25">
      <c r="A2158" s="1">
        <v>45837</v>
      </c>
      <c r="B2158" s="1" t="str">
        <f>TEXT(Table1[[#This Row],[Date]],"mm")</f>
        <v>06</v>
      </c>
      <c r="C2158" t="s">
        <v>22</v>
      </c>
      <c r="D2158" t="s">
        <v>19</v>
      </c>
      <c r="E2158">
        <v>35.159999999999997</v>
      </c>
      <c r="F2158">
        <v>7.62</v>
      </c>
      <c r="G2158">
        <v>0.38</v>
      </c>
      <c r="H2158">
        <v>34.04</v>
      </c>
      <c r="I2158">
        <v>32.57</v>
      </c>
      <c r="J2158">
        <v>1.47</v>
      </c>
      <c r="K2158">
        <v>95.69</v>
      </c>
      <c r="L2158">
        <v>95.25</v>
      </c>
      <c r="M2158">
        <v>96.57</v>
      </c>
      <c r="N2158">
        <v>88.02</v>
      </c>
      <c r="O2158">
        <v>37.44</v>
      </c>
      <c r="P2158">
        <v>3226.54</v>
      </c>
      <c r="Q2158" s="42">
        <f>Table1[[#This Row],[Steam_Consumed_t]]/Table1[[#This Row],[Production_t]]</f>
        <v>1.099882491186839</v>
      </c>
      <c r="R2158" s="37">
        <f>Table1[[#This Row],[Power_Consumed_kWh]]/Table1[[#This Row],[Production_t]]</f>
        <v>94.786721504112805</v>
      </c>
      <c r="S2158" t="str">
        <f>IF(Table1[[#This Row],[Quality_pct]]&lt;96,"Below Spec","Ok")</f>
        <v>Below Spec</v>
      </c>
      <c r="T2158" t="str">
        <f>IF(Table1[Steam_Consumed_t]&gt;$O$4383,"ABNORMAL","NORMAL")</f>
        <v>NORMAL</v>
      </c>
      <c r="U2158" t="str">
        <f>IF(Table1[Power_Consumed_kWh]&gt;$P$4383,"ABNORMAL","NORMAL")</f>
        <v>NORMAL</v>
      </c>
      <c r="V2158">
        <f>(Table1[[#This Row],[Target_Production_t]]/8)*Table1[[#This Row],[Downtime_hr]]</f>
        <v>1.6700999999999999</v>
      </c>
    </row>
    <row r="2159" spans="1:22" x14ac:dyDescent="0.25">
      <c r="A2159" s="1">
        <v>45837</v>
      </c>
      <c r="B2159" s="1" t="str">
        <f>TEXT(Table1[[#This Row],[Date]],"mm")</f>
        <v>06</v>
      </c>
      <c r="C2159" t="s">
        <v>17</v>
      </c>
      <c r="D2159" t="s">
        <v>18</v>
      </c>
      <c r="E2159">
        <v>41.65</v>
      </c>
      <c r="F2159">
        <v>7.67</v>
      </c>
      <c r="G2159">
        <v>0.33</v>
      </c>
      <c r="H2159">
        <v>35.94</v>
      </c>
      <c r="I2159">
        <v>35.229999999999997</v>
      </c>
      <c r="J2159">
        <v>0.7</v>
      </c>
      <c r="K2159">
        <v>98.05</v>
      </c>
      <c r="L2159">
        <v>95.88</v>
      </c>
      <c r="M2159">
        <v>96.72</v>
      </c>
      <c r="N2159">
        <v>90.92</v>
      </c>
      <c r="O2159">
        <v>32.18</v>
      </c>
      <c r="P2159">
        <v>2942.7</v>
      </c>
      <c r="Q2159" s="42">
        <f>Table1[[#This Row],[Steam_Consumed_t]]/Table1[[#This Row],[Production_t]]</f>
        <v>0.8953811908736784</v>
      </c>
      <c r="R2159" s="37">
        <f>Table1[[#This Row],[Power_Consumed_kWh]]/Table1[[#This Row],[Production_t]]</f>
        <v>81.878130217028385</v>
      </c>
      <c r="S2159" t="str">
        <f>IF(Table1[[#This Row],[Quality_pct]]&lt;96,"Below Spec","Ok")</f>
        <v>Ok</v>
      </c>
      <c r="T2159" t="str">
        <f>IF(Table1[Steam_Consumed_t]&gt;$O$4383,"ABNORMAL","NORMAL")</f>
        <v>NORMAL</v>
      </c>
      <c r="U2159" t="str">
        <f>IF(Table1[Power_Consumed_kWh]&gt;$P$4383,"ABNORMAL","NORMAL")</f>
        <v>NORMAL</v>
      </c>
      <c r="V2159">
        <f>(Table1[[#This Row],[Target_Production_t]]/8)*Table1[[#This Row],[Downtime_hr]]</f>
        <v>1.7180625</v>
      </c>
    </row>
    <row r="2160" spans="1:22" x14ac:dyDescent="0.25">
      <c r="A2160" s="1">
        <v>45837</v>
      </c>
      <c r="B2160" s="1" t="str">
        <f>TEXT(Table1[[#This Row],[Date]],"mm")</f>
        <v>06</v>
      </c>
      <c r="C2160" t="s">
        <v>23</v>
      </c>
      <c r="D2160" t="s">
        <v>19</v>
      </c>
      <c r="E2160">
        <v>42.98</v>
      </c>
      <c r="F2160">
        <v>7.77</v>
      </c>
      <c r="G2160">
        <v>0.23</v>
      </c>
      <c r="H2160">
        <v>42.12</v>
      </c>
      <c r="I2160">
        <v>41.27</v>
      </c>
      <c r="J2160">
        <v>0.85</v>
      </c>
      <c r="K2160">
        <v>97.98</v>
      </c>
      <c r="L2160">
        <v>97.12</v>
      </c>
      <c r="M2160">
        <v>93</v>
      </c>
      <c r="N2160">
        <v>88.5</v>
      </c>
      <c r="O2160">
        <v>4.34</v>
      </c>
      <c r="P2160">
        <v>1739.24</v>
      </c>
      <c r="Q2160" s="42">
        <f>Table1[[#This Row],[Steam_Consumed_t]]/Table1[[#This Row],[Production_t]]</f>
        <v>0.10303893637226971</v>
      </c>
      <c r="R2160" s="37">
        <f>Table1[[#This Row],[Power_Consumed_kWh]]/Table1[[#This Row],[Production_t]]</f>
        <v>41.292497625830961</v>
      </c>
      <c r="S2160" t="str">
        <f>IF(Table1[[#This Row],[Quality_pct]]&lt;96,"Below Spec","Ok")</f>
        <v>Ok</v>
      </c>
      <c r="T2160" t="str">
        <f>IF(Table1[Steam_Consumed_t]&gt;$O$4383,"ABNORMAL","NORMAL")</f>
        <v>NORMAL</v>
      </c>
      <c r="U2160" t="str">
        <f>IF(Table1[Power_Consumed_kWh]&gt;$P$4383,"ABNORMAL","NORMAL")</f>
        <v>NORMAL</v>
      </c>
      <c r="V2160">
        <f>(Table1[[#This Row],[Target_Production_t]]/8)*Table1[[#This Row],[Downtime_hr]]</f>
        <v>1.2356749999999999</v>
      </c>
    </row>
    <row r="2161" spans="1:22" x14ac:dyDescent="0.25">
      <c r="A2161" s="1">
        <v>45837</v>
      </c>
      <c r="B2161" s="1" t="str">
        <f>TEXT(Table1[[#This Row],[Date]],"mm")</f>
        <v>06</v>
      </c>
      <c r="C2161" t="s">
        <v>22</v>
      </c>
      <c r="D2161" t="s">
        <v>20</v>
      </c>
      <c r="E2161">
        <v>34.090000000000003</v>
      </c>
      <c r="F2161">
        <v>7.79</v>
      </c>
      <c r="G2161">
        <v>0.21</v>
      </c>
      <c r="H2161">
        <v>31.61</v>
      </c>
      <c r="I2161">
        <v>30.65</v>
      </c>
      <c r="J2161">
        <v>0.96</v>
      </c>
      <c r="K2161">
        <v>96.95</v>
      </c>
      <c r="L2161">
        <v>97.38</v>
      </c>
      <c r="M2161">
        <v>93.39</v>
      </c>
      <c r="N2161">
        <v>88.17</v>
      </c>
      <c r="O2161">
        <v>34.08</v>
      </c>
      <c r="P2161">
        <v>3106.2</v>
      </c>
      <c r="Q2161" s="42">
        <f>Table1[[#This Row],[Steam_Consumed_t]]/Table1[[#This Row],[Production_t]]</f>
        <v>1.0781398291679847</v>
      </c>
      <c r="R2161" s="37">
        <f>Table1[[#This Row],[Power_Consumed_kWh]]/Table1[[#This Row],[Production_t]]</f>
        <v>98.266371401455231</v>
      </c>
      <c r="S2161" t="str">
        <f>IF(Table1[[#This Row],[Quality_pct]]&lt;96,"Below Spec","Ok")</f>
        <v>Ok</v>
      </c>
      <c r="T2161" t="str">
        <f>IF(Table1[Steam_Consumed_t]&gt;$O$4383,"ABNORMAL","NORMAL")</f>
        <v>NORMAL</v>
      </c>
      <c r="U2161" t="str">
        <f>IF(Table1[Power_Consumed_kWh]&gt;$P$4383,"ABNORMAL","NORMAL")</f>
        <v>NORMAL</v>
      </c>
      <c r="V2161">
        <f>(Table1[[#This Row],[Target_Production_t]]/8)*Table1[[#This Row],[Downtime_hr]]</f>
        <v>0.89486250000000001</v>
      </c>
    </row>
    <row r="2162" spans="1:22" x14ac:dyDescent="0.25">
      <c r="A2162" s="1">
        <v>45838</v>
      </c>
      <c r="B2162" s="1" t="str">
        <f>TEXT(Table1[[#This Row],[Date]],"mm")</f>
        <v>06</v>
      </c>
      <c r="C2162" t="s">
        <v>21</v>
      </c>
      <c r="D2162" t="s">
        <v>18</v>
      </c>
      <c r="E2162">
        <v>39.04</v>
      </c>
      <c r="F2162">
        <v>7.26</v>
      </c>
      <c r="G2162">
        <v>0.74</v>
      </c>
      <c r="H2162">
        <v>35.24</v>
      </c>
      <c r="I2162">
        <v>34.83</v>
      </c>
      <c r="J2162">
        <v>0.42</v>
      </c>
      <c r="K2162">
        <v>98.82</v>
      </c>
      <c r="L2162">
        <v>90.75</v>
      </c>
      <c r="M2162">
        <v>95.49</v>
      </c>
      <c r="N2162">
        <v>85.63</v>
      </c>
      <c r="O2162">
        <v>48.28</v>
      </c>
      <c r="P2162">
        <v>4073.98</v>
      </c>
      <c r="Q2162" s="42">
        <f>Table1[[#This Row],[Steam_Consumed_t]]/Table1[[#This Row],[Production_t]]</f>
        <v>1.3700340522133938</v>
      </c>
      <c r="R2162" s="37">
        <f>Table1[[#This Row],[Power_Consumed_kWh]]/Table1[[#This Row],[Production_t]]</f>
        <v>115.60669693530079</v>
      </c>
      <c r="S2162" t="str">
        <f>IF(Table1[[#This Row],[Quality_pct]]&lt;96,"Below Spec","Ok")</f>
        <v>Ok</v>
      </c>
      <c r="T2162" t="str">
        <f>IF(Table1[Steam_Consumed_t]&gt;$O$4383,"ABNORMAL","NORMAL")</f>
        <v>NORMAL</v>
      </c>
      <c r="U2162" t="str">
        <f>IF(Table1[Power_Consumed_kWh]&gt;$P$4383,"ABNORMAL","NORMAL")</f>
        <v>NORMAL</v>
      </c>
      <c r="V2162">
        <f>(Table1[[#This Row],[Target_Production_t]]/8)*Table1[[#This Row],[Downtime_hr]]</f>
        <v>3.6111999999999997</v>
      </c>
    </row>
    <row r="2163" spans="1:22" x14ac:dyDescent="0.25">
      <c r="A2163" s="1">
        <v>45838</v>
      </c>
      <c r="B2163" s="1" t="str">
        <f>TEXT(Table1[[#This Row],[Date]],"mm")</f>
        <v>06</v>
      </c>
      <c r="C2163" t="s">
        <v>17</v>
      </c>
      <c r="D2163" t="s">
        <v>20</v>
      </c>
      <c r="E2163">
        <v>41.21</v>
      </c>
      <c r="F2163">
        <v>7.28</v>
      </c>
      <c r="G2163">
        <v>0.72</v>
      </c>
      <c r="H2163">
        <v>33.299999999999997</v>
      </c>
      <c r="I2163">
        <v>32.6</v>
      </c>
      <c r="J2163">
        <v>0.69</v>
      </c>
      <c r="K2163">
        <v>97.92</v>
      </c>
      <c r="L2163">
        <v>91</v>
      </c>
      <c r="M2163">
        <v>96.02</v>
      </c>
      <c r="N2163">
        <v>85.56</v>
      </c>
      <c r="O2163">
        <v>27.43</v>
      </c>
      <c r="P2163">
        <v>2685.81</v>
      </c>
      <c r="Q2163" s="42">
        <f>Table1[[#This Row],[Steam_Consumed_t]]/Table1[[#This Row],[Production_t]]</f>
        <v>0.82372372372372382</v>
      </c>
      <c r="R2163" s="37">
        <f>Table1[[#This Row],[Power_Consumed_kWh]]/Table1[[#This Row],[Production_t]]</f>
        <v>80.65495495495496</v>
      </c>
      <c r="S2163" t="str">
        <f>IF(Table1[[#This Row],[Quality_pct]]&lt;96,"Below Spec","Ok")</f>
        <v>Ok</v>
      </c>
      <c r="T2163" t="str">
        <f>IF(Table1[Steam_Consumed_t]&gt;$O$4383,"ABNORMAL","NORMAL")</f>
        <v>NORMAL</v>
      </c>
      <c r="U2163" t="str">
        <f>IF(Table1[Power_Consumed_kWh]&gt;$P$4383,"ABNORMAL","NORMAL")</f>
        <v>NORMAL</v>
      </c>
      <c r="V2163">
        <f>(Table1[[#This Row],[Target_Production_t]]/8)*Table1[[#This Row],[Downtime_hr]]</f>
        <v>3.7088999999999999</v>
      </c>
    </row>
    <row r="2164" spans="1:22" x14ac:dyDescent="0.25">
      <c r="A2164" s="1">
        <v>45838</v>
      </c>
      <c r="B2164" s="1" t="str">
        <f>TEXT(Table1[[#This Row],[Date]],"mm")</f>
        <v>06</v>
      </c>
      <c r="C2164" t="s">
        <v>21</v>
      </c>
      <c r="D2164" t="s">
        <v>20</v>
      </c>
      <c r="E2164">
        <v>37.29</v>
      </c>
      <c r="F2164">
        <v>7.52</v>
      </c>
      <c r="G2164">
        <v>0.48</v>
      </c>
      <c r="H2164">
        <v>33.630000000000003</v>
      </c>
      <c r="I2164">
        <v>33.340000000000003</v>
      </c>
      <c r="J2164">
        <v>0.28999999999999998</v>
      </c>
      <c r="K2164">
        <v>99.14</v>
      </c>
      <c r="L2164">
        <v>94</v>
      </c>
      <c r="M2164">
        <v>91.1</v>
      </c>
      <c r="N2164">
        <v>84.9</v>
      </c>
      <c r="O2164">
        <v>49.06</v>
      </c>
      <c r="P2164">
        <v>3967.72</v>
      </c>
      <c r="Q2164" s="42">
        <f>Table1[[#This Row],[Steam_Consumed_t]]/Table1[[#This Row],[Production_t]]</f>
        <v>1.4588165328575675</v>
      </c>
      <c r="R2164" s="37">
        <f>Table1[[#This Row],[Power_Consumed_kWh]]/Table1[[#This Row],[Production_t]]</f>
        <v>117.98156407969074</v>
      </c>
      <c r="S2164" t="str">
        <f>IF(Table1[[#This Row],[Quality_pct]]&lt;96,"Below Spec","Ok")</f>
        <v>Ok</v>
      </c>
      <c r="T2164" t="str">
        <f>IF(Table1[Steam_Consumed_t]&gt;$O$4383,"ABNORMAL","NORMAL")</f>
        <v>NORMAL</v>
      </c>
      <c r="U2164" t="str">
        <f>IF(Table1[Power_Consumed_kWh]&gt;$P$4383,"ABNORMAL","NORMAL")</f>
        <v>NORMAL</v>
      </c>
      <c r="V2164">
        <f>(Table1[[#This Row],[Target_Production_t]]/8)*Table1[[#This Row],[Downtime_hr]]</f>
        <v>2.2374000000000001</v>
      </c>
    </row>
    <row r="2165" spans="1:22" x14ac:dyDescent="0.25">
      <c r="A2165" s="1">
        <v>45838</v>
      </c>
      <c r="B2165" s="1" t="str">
        <f>TEXT(Table1[[#This Row],[Date]],"mm")</f>
        <v>06</v>
      </c>
      <c r="C2165" t="s">
        <v>17</v>
      </c>
      <c r="D2165" t="s">
        <v>19</v>
      </c>
      <c r="E2165">
        <v>42.51</v>
      </c>
      <c r="F2165">
        <v>7.53</v>
      </c>
      <c r="G2165">
        <v>0.47</v>
      </c>
      <c r="H2165">
        <v>39.99</v>
      </c>
      <c r="I2165">
        <v>38.81</v>
      </c>
      <c r="J2165">
        <v>1.18</v>
      </c>
      <c r="K2165">
        <v>97.05</v>
      </c>
      <c r="L2165">
        <v>94.12</v>
      </c>
      <c r="M2165">
        <v>92.23</v>
      </c>
      <c r="N2165">
        <v>84.25</v>
      </c>
      <c r="O2165">
        <v>33.06</v>
      </c>
      <c r="P2165">
        <v>3294.82</v>
      </c>
      <c r="Q2165" s="42">
        <f>Table1[[#This Row],[Steam_Consumed_t]]/Table1[[#This Row],[Production_t]]</f>
        <v>0.82670667666916731</v>
      </c>
      <c r="R2165" s="37">
        <f>Table1[[#This Row],[Power_Consumed_kWh]]/Table1[[#This Row],[Production_t]]</f>
        <v>82.391097774443608</v>
      </c>
      <c r="S2165" t="str">
        <f>IF(Table1[[#This Row],[Quality_pct]]&lt;96,"Below Spec","Ok")</f>
        <v>Ok</v>
      </c>
      <c r="T2165" t="str">
        <f>IF(Table1[Steam_Consumed_t]&gt;$O$4383,"ABNORMAL","NORMAL")</f>
        <v>NORMAL</v>
      </c>
      <c r="U2165" t="str">
        <f>IF(Table1[Power_Consumed_kWh]&gt;$P$4383,"ABNORMAL","NORMAL")</f>
        <v>NORMAL</v>
      </c>
      <c r="V2165">
        <f>(Table1[[#This Row],[Target_Production_t]]/8)*Table1[[#This Row],[Downtime_hr]]</f>
        <v>2.4974624999999997</v>
      </c>
    </row>
    <row r="2166" spans="1:22" x14ac:dyDescent="0.25">
      <c r="A2166" s="1">
        <v>45838</v>
      </c>
      <c r="B2166" s="1" t="str">
        <f>TEXT(Table1[[#This Row],[Date]],"mm")</f>
        <v>06</v>
      </c>
      <c r="C2166" t="s">
        <v>23</v>
      </c>
      <c r="D2166" t="s">
        <v>20</v>
      </c>
      <c r="E2166">
        <v>43.17</v>
      </c>
      <c r="F2166">
        <v>7.53</v>
      </c>
      <c r="G2166">
        <v>0.47</v>
      </c>
      <c r="H2166">
        <v>34.590000000000003</v>
      </c>
      <c r="I2166">
        <v>33.44</v>
      </c>
      <c r="J2166">
        <v>1.1399999999999999</v>
      </c>
      <c r="K2166">
        <v>96.69</v>
      </c>
      <c r="L2166">
        <v>94.12</v>
      </c>
      <c r="M2166">
        <v>96.3</v>
      </c>
      <c r="N2166">
        <v>87.64</v>
      </c>
      <c r="O2166">
        <v>4.0199999999999996</v>
      </c>
      <c r="P2166">
        <v>1517.06</v>
      </c>
      <c r="Q2166" s="42">
        <f>Table1[[#This Row],[Steam_Consumed_t]]/Table1[[#This Row],[Production_t]]</f>
        <v>0.11621856027753684</v>
      </c>
      <c r="R2166" s="37">
        <f>Table1[[#This Row],[Power_Consumed_kWh]]/Table1[[#This Row],[Production_t]]</f>
        <v>43.85834056085573</v>
      </c>
      <c r="S2166" t="str">
        <f>IF(Table1[[#This Row],[Quality_pct]]&lt;96,"Below Spec","Ok")</f>
        <v>Ok</v>
      </c>
      <c r="T2166" t="str">
        <f>IF(Table1[Steam_Consumed_t]&gt;$O$4383,"ABNORMAL","NORMAL")</f>
        <v>NORMAL</v>
      </c>
      <c r="U2166" t="str">
        <f>IF(Table1[Power_Consumed_kWh]&gt;$P$4383,"ABNORMAL","NORMAL")</f>
        <v>NORMAL</v>
      </c>
      <c r="V2166">
        <f>(Table1[[#This Row],[Target_Production_t]]/8)*Table1[[#This Row],[Downtime_hr]]</f>
        <v>2.5362374999999999</v>
      </c>
    </row>
    <row r="2167" spans="1:22" x14ac:dyDescent="0.25">
      <c r="A2167" s="1">
        <v>45838</v>
      </c>
      <c r="B2167" s="1" t="str">
        <f>TEXT(Table1[[#This Row],[Date]],"mm")</f>
        <v>06</v>
      </c>
      <c r="C2167" t="s">
        <v>22</v>
      </c>
      <c r="D2167" t="s">
        <v>19</v>
      </c>
      <c r="E2167">
        <v>36.43</v>
      </c>
      <c r="F2167">
        <v>7.54</v>
      </c>
      <c r="G2167">
        <v>0.46</v>
      </c>
      <c r="H2167">
        <v>33.229999999999997</v>
      </c>
      <c r="I2167">
        <v>31.53</v>
      </c>
      <c r="J2167">
        <v>1.7</v>
      </c>
      <c r="K2167">
        <v>94.88</v>
      </c>
      <c r="L2167">
        <v>94.25</v>
      </c>
      <c r="M2167">
        <v>93.76</v>
      </c>
      <c r="N2167">
        <v>83.84</v>
      </c>
      <c r="O2167">
        <v>36.06</v>
      </c>
      <c r="P2167">
        <v>3180.62</v>
      </c>
      <c r="Q2167" s="42">
        <f>Table1[[#This Row],[Steam_Consumed_t]]/Table1[[#This Row],[Production_t]]</f>
        <v>1.0851640084261212</v>
      </c>
      <c r="R2167" s="37">
        <f>Table1[[#This Row],[Power_Consumed_kWh]]/Table1[[#This Row],[Production_t]]</f>
        <v>95.715317484201023</v>
      </c>
      <c r="S2167" t="str">
        <f>IF(Table1[[#This Row],[Quality_pct]]&lt;96,"Below Spec","Ok")</f>
        <v>Below Spec</v>
      </c>
      <c r="T2167" t="str">
        <f>IF(Table1[Steam_Consumed_t]&gt;$O$4383,"ABNORMAL","NORMAL")</f>
        <v>NORMAL</v>
      </c>
      <c r="U2167" t="str">
        <f>IF(Table1[Power_Consumed_kWh]&gt;$P$4383,"ABNORMAL","NORMAL")</f>
        <v>NORMAL</v>
      </c>
      <c r="V2167">
        <f>(Table1[[#This Row],[Target_Production_t]]/8)*Table1[[#This Row],[Downtime_hr]]</f>
        <v>2.0947249999999999</v>
      </c>
    </row>
    <row r="2168" spans="1:22" x14ac:dyDescent="0.25">
      <c r="A2168" s="1">
        <v>45838</v>
      </c>
      <c r="B2168" s="1" t="str">
        <f>TEXT(Table1[[#This Row],[Date]],"mm")</f>
        <v>06</v>
      </c>
      <c r="C2168" t="s">
        <v>21</v>
      </c>
      <c r="D2168" t="s">
        <v>19</v>
      </c>
      <c r="E2168">
        <v>38.46</v>
      </c>
      <c r="F2168">
        <v>7.63</v>
      </c>
      <c r="G2168">
        <v>0.37</v>
      </c>
      <c r="H2168">
        <v>35.42</v>
      </c>
      <c r="I2168">
        <v>34.82</v>
      </c>
      <c r="J2168">
        <v>0.6</v>
      </c>
      <c r="K2168">
        <v>98.31</v>
      </c>
      <c r="L2168">
        <v>95.38</v>
      </c>
      <c r="M2168">
        <v>100.3</v>
      </c>
      <c r="N2168">
        <v>94.05</v>
      </c>
      <c r="O2168">
        <v>52.08</v>
      </c>
      <c r="P2168">
        <v>4173.9399999999996</v>
      </c>
      <c r="Q2168" s="42">
        <f>Table1[[#This Row],[Steam_Consumed_t]]/Table1[[#This Row],[Production_t]]</f>
        <v>1.4703557312252964</v>
      </c>
      <c r="R2168" s="37">
        <f>Table1[[#This Row],[Power_Consumed_kWh]]/Table1[[#This Row],[Production_t]]</f>
        <v>117.841332580463</v>
      </c>
      <c r="S2168" t="str">
        <f>IF(Table1[[#This Row],[Quality_pct]]&lt;96,"Below Spec","Ok")</f>
        <v>Ok</v>
      </c>
      <c r="T2168" t="str">
        <f>IF(Table1[Steam_Consumed_t]&gt;$O$4383,"ABNORMAL","NORMAL")</f>
        <v>ABNORMAL</v>
      </c>
      <c r="U2168" t="str">
        <f>IF(Table1[Power_Consumed_kWh]&gt;$P$4383,"ABNORMAL","NORMAL")</f>
        <v>NORMAL</v>
      </c>
      <c r="V2168">
        <f>(Table1[[#This Row],[Target_Production_t]]/8)*Table1[[#This Row],[Downtime_hr]]</f>
        <v>1.778775</v>
      </c>
    </row>
    <row r="2169" spans="1:22" x14ac:dyDescent="0.25">
      <c r="A2169" s="1">
        <v>45838</v>
      </c>
      <c r="B2169" s="1" t="str">
        <f>TEXT(Table1[[#This Row],[Date]],"mm")</f>
        <v>06</v>
      </c>
      <c r="C2169" t="s">
        <v>23</v>
      </c>
      <c r="D2169" t="s">
        <v>18</v>
      </c>
      <c r="E2169">
        <v>45.21</v>
      </c>
      <c r="F2169">
        <v>7.69</v>
      </c>
      <c r="G2169">
        <v>0.31</v>
      </c>
      <c r="H2169">
        <v>44.91</v>
      </c>
      <c r="I2169">
        <v>44.46</v>
      </c>
      <c r="J2169">
        <v>0.46</v>
      </c>
      <c r="K2169">
        <v>98.98</v>
      </c>
      <c r="L2169">
        <v>96.12</v>
      </c>
      <c r="M2169">
        <v>98.25</v>
      </c>
      <c r="N2169">
        <v>93.48</v>
      </c>
      <c r="O2169">
        <v>5.05</v>
      </c>
      <c r="P2169">
        <v>1829.24</v>
      </c>
      <c r="Q2169" s="42">
        <f>Table1[[#This Row],[Steam_Consumed_t]]/Table1[[#This Row],[Production_t]]</f>
        <v>0.11244711645513249</v>
      </c>
      <c r="R2169" s="37">
        <f>Table1[[#This Row],[Power_Consumed_kWh]]/Table1[[#This Row],[Production_t]]</f>
        <v>40.73124025829437</v>
      </c>
      <c r="S2169" t="str">
        <f>IF(Table1[[#This Row],[Quality_pct]]&lt;96,"Below Spec","Ok")</f>
        <v>Ok</v>
      </c>
      <c r="T2169" t="str">
        <f>IF(Table1[Steam_Consumed_t]&gt;$O$4383,"ABNORMAL","NORMAL")</f>
        <v>NORMAL</v>
      </c>
      <c r="U2169" t="str">
        <f>IF(Table1[Power_Consumed_kWh]&gt;$P$4383,"ABNORMAL","NORMAL")</f>
        <v>NORMAL</v>
      </c>
      <c r="V2169">
        <f>(Table1[[#This Row],[Target_Production_t]]/8)*Table1[[#This Row],[Downtime_hr]]</f>
        <v>1.7518875</v>
      </c>
    </row>
    <row r="2170" spans="1:22" x14ac:dyDescent="0.25">
      <c r="A2170" s="1">
        <v>45838</v>
      </c>
      <c r="B2170" s="1" t="str">
        <f>TEXT(Table1[[#This Row],[Date]],"mm")</f>
        <v>06</v>
      </c>
      <c r="C2170" t="s">
        <v>22</v>
      </c>
      <c r="D2170" t="s">
        <v>20</v>
      </c>
      <c r="E2170">
        <v>35.32</v>
      </c>
      <c r="F2170">
        <v>7.72</v>
      </c>
      <c r="G2170">
        <v>0.28000000000000003</v>
      </c>
      <c r="H2170">
        <v>31.4</v>
      </c>
      <c r="I2170">
        <v>30.21</v>
      </c>
      <c r="J2170">
        <v>1.18</v>
      </c>
      <c r="K2170">
        <v>96.23</v>
      </c>
      <c r="L2170">
        <v>96.5</v>
      </c>
      <c r="M2170">
        <v>97.69</v>
      </c>
      <c r="N2170">
        <v>90.72</v>
      </c>
      <c r="O2170">
        <v>34.35</v>
      </c>
      <c r="P2170">
        <v>2974.03</v>
      </c>
      <c r="Q2170" s="42">
        <f>Table1[[#This Row],[Steam_Consumed_t]]/Table1[[#This Row],[Production_t]]</f>
        <v>1.0939490445859874</v>
      </c>
      <c r="R2170" s="37">
        <f>Table1[[#This Row],[Power_Consumed_kWh]]/Table1[[#This Row],[Production_t]]</f>
        <v>94.714331210191091</v>
      </c>
      <c r="S2170" t="str">
        <f>IF(Table1[[#This Row],[Quality_pct]]&lt;96,"Below Spec","Ok")</f>
        <v>Ok</v>
      </c>
      <c r="T2170" t="str">
        <f>IF(Table1[Steam_Consumed_t]&gt;$O$4383,"ABNORMAL","NORMAL")</f>
        <v>NORMAL</v>
      </c>
      <c r="U2170" t="str">
        <f>IF(Table1[Power_Consumed_kWh]&gt;$P$4383,"ABNORMAL","NORMAL")</f>
        <v>NORMAL</v>
      </c>
      <c r="V2170">
        <f>(Table1[[#This Row],[Target_Production_t]]/8)*Table1[[#This Row],[Downtime_hr]]</f>
        <v>1.2362000000000002</v>
      </c>
    </row>
    <row r="2171" spans="1:22" x14ac:dyDescent="0.25">
      <c r="A2171" s="1">
        <v>45838</v>
      </c>
      <c r="B2171" s="1" t="str">
        <f>TEXT(Table1[[#This Row],[Date]],"mm")</f>
        <v>06</v>
      </c>
      <c r="C2171" t="s">
        <v>23</v>
      </c>
      <c r="D2171" t="s">
        <v>19</v>
      </c>
      <c r="E2171">
        <v>44.53</v>
      </c>
      <c r="F2171">
        <v>7.77</v>
      </c>
      <c r="G2171">
        <v>0.23</v>
      </c>
      <c r="H2171">
        <v>41.2</v>
      </c>
      <c r="I2171">
        <v>41.2</v>
      </c>
      <c r="J2171">
        <v>0</v>
      </c>
      <c r="K2171">
        <v>100</v>
      </c>
      <c r="L2171">
        <v>97.12</v>
      </c>
      <c r="M2171">
        <v>92.68</v>
      </c>
      <c r="N2171">
        <v>90.02</v>
      </c>
      <c r="O2171">
        <v>5.08</v>
      </c>
      <c r="P2171">
        <v>1632.89</v>
      </c>
      <c r="Q2171" s="42">
        <f>Table1[[#This Row],[Steam_Consumed_t]]/Table1[[#This Row],[Production_t]]</f>
        <v>0.1233009708737864</v>
      </c>
      <c r="R2171" s="37">
        <f>Table1[[#This Row],[Power_Consumed_kWh]]/Table1[[#This Row],[Production_t]]</f>
        <v>39.633252427184466</v>
      </c>
      <c r="S2171" t="str">
        <f>IF(Table1[[#This Row],[Quality_pct]]&lt;96,"Below Spec","Ok")</f>
        <v>Ok</v>
      </c>
      <c r="T2171" t="str">
        <f>IF(Table1[Steam_Consumed_t]&gt;$O$4383,"ABNORMAL","NORMAL")</f>
        <v>NORMAL</v>
      </c>
      <c r="U2171" t="str">
        <f>IF(Table1[Power_Consumed_kWh]&gt;$P$4383,"ABNORMAL","NORMAL")</f>
        <v>NORMAL</v>
      </c>
      <c r="V2171">
        <f>(Table1[[#This Row],[Target_Production_t]]/8)*Table1[[#This Row],[Downtime_hr]]</f>
        <v>1.2802375000000001</v>
      </c>
    </row>
    <row r="2172" spans="1:22" x14ac:dyDescent="0.25">
      <c r="A2172" s="1">
        <v>45838</v>
      </c>
      <c r="B2172" s="1" t="str">
        <f>TEXT(Table1[[#This Row],[Date]],"mm")</f>
        <v>06</v>
      </c>
      <c r="C2172" t="s">
        <v>17</v>
      </c>
      <c r="D2172" t="s">
        <v>18</v>
      </c>
      <c r="E2172">
        <v>43.15</v>
      </c>
      <c r="F2172">
        <v>7.81</v>
      </c>
      <c r="G2172">
        <v>0.19</v>
      </c>
      <c r="H2172">
        <v>37.450000000000003</v>
      </c>
      <c r="I2172">
        <v>37.04</v>
      </c>
      <c r="J2172">
        <v>0.41</v>
      </c>
      <c r="K2172">
        <v>98.91</v>
      </c>
      <c r="L2172">
        <v>97.62</v>
      </c>
      <c r="M2172">
        <v>94.79</v>
      </c>
      <c r="N2172">
        <v>91.53</v>
      </c>
      <c r="O2172">
        <v>30.96</v>
      </c>
      <c r="P2172">
        <v>2824.66</v>
      </c>
      <c r="Q2172" s="42">
        <f>Table1[[#This Row],[Steam_Consumed_t]]/Table1[[#This Row],[Production_t]]</f>
        <v>0.82670226969292382</v>
      </c>
      <c r="R2172" s="37">
        <f>Table1[[#This Row],[Power_Consumed_kWh]]/Table1[[#This Row],[Production_t]]</f>
        <v>75.424833110814404</v>
      </c>
      <c r="S2172" t="str">
        <f>IF(Table1[[#This Row],[Quality_pct]]&lt;96,"Below Spec","Ok")</f>
        <v>Ok</v>
      </c>
      <c r="T2172" t="str">
        <f>IF(Table1[Steam_Consumed_t]&gt;$O$4383,"ABNORMAL","NORMAL")</f>
        <v>NORMAL</v>
      </c>
      <c r="U2172" t="str">
        <f>IF(Table1[Power_Consumed_kWh]&gt;$P$4383,"ABNORMAL","NORMAL")</f>
        <v>NORMAL</v>
      </c>
      <c r="V2172">
        <f>(Table1[[#This Row],[Target_Production_t]]/8)*Table1[[#This Row],[Downtime_hr]]</f>
        <v>1.0248124999999999</v>
      </c>
    </row>
    <row r="2173" spans="1:22" x14ac:dyDescent="0.25">
      <c r="A2173" s="1">
        <v>45838</v>
      </c>
      <c r="B2173" s="1" t="str">
        <f>TEXT(Table1[[#This Row],[Date]],"mm")</f>
        <v>06</v>
      </c>
      <c r="C2173" t="s">
        <v>22</v>
      </c>
      <c r="D2173" t="s">
        <v>18</v>
      </c>
      <c r="E2173">
        <v>36.99</v>
      </c>
      <c r="F2173">
        <v>7.97</v>
      </c>
      <c r="G2173">
        <v>0.03</v>
      </c>
      <c r="H2173">
        <v>37.36</v>
      </c>
      <c r="I2173">
        <v>36.479999999999997</v>
      </c>
      <c r="J2173">
        <v>0.88</v>
      </c>
      <c r="K2173">
        <v>97.64</v>
      </c>
      <c r="L2173">
        <v>99.62</v>
      </c>
      <c r="M2173">
        <v>97.01</v>
      </c>
      <c r="N2173">
        <v>94.37</v>
      </c>
      <c r="O2173">
        <v>42.55</v>
      </c>
      <c r="P2173">
        <v>3427.2</v>
      </c>
      <c r="Q2173" s="42">
        <f>Table1[[#This Row],[Steam_Consumed_t]]/Table1[[#This Row],[Production_t]]</f>
        <v>1.1389186295503211</v>
      </c>
      <c r="R2173" s="37">
        <f>Table1[[#This Row],[Power_Consumed_kWh]]/Table1[[#This Row],[Production_t]]</f>
        <v>91.734475374732327</v>
      </c>
      <c r="S2173" t="str">
        <f>IF(Table1[[#This Row],[Quality_pct]]&lt;96,"Below Spec","Ok")</f>
        <v>Ok</v>
      </c>
      <c r="T2173" t="str">
        <f>IF(Table1[Steam_Consumed_t]&gt;$O$4383,"ABNORMAL","NORMAL")</f>
        <v>NORMAL</v>
      </c>
      <c r="U2173" t="str">
        <f>IF(Table1[Power_Consumed_kWh]&gt;$P$4383,"ABNORMAL","NORMAL")</f>
        <v>NORMAL</v>
      </c>
      <c r="V2173">
        <f>(Table1[[#This Row],[Target_Production_t]]/8)*Table1[[#This Row],[Downtime_hr]]</f>
        <v>0.13871249999999999</v>
      </c>
    </row>
    <row r="2174" spans="1:22" x14ac:dyDescent="0.25">
      <c r="A2174" s="1">
        <v>45839</v>
      </c>
      <c r="B2174" s="1" t="str">
        <f>TEXT(Table1[[#This Row],[Date]],"mm")</f>
        <v>07</v>
      </c>
      <c r="C2174" t="s">
        <v>17</v>
      </c>
      <c r="D2174" t="s">
        <v>19</v>
      </c>
      <c r="E2174">
        <v>39.99</v>
      </c>
      <c r="F2174">
        <v>4.8499999999999996</v>
      </c>
      <c r="G2174">
        <v>3.15</v>
      </c>
      <c r="H2174">
        <v>21.79</v>
      </c>
      <c r="I2174">
        <v>21.2</v>
      </c>
      <c r="J2174">
        <v>0.59</v>
      </c>
      <c r="K2174">
        <v>97.3</v>
      </c>
      <c r="L2174">
        <v>60.62</v>
      </c>
      <c r="M2174">
        <v>96.35</v>
      </c>
      <c r="N2174">
        <v>56.83</v>
      </c>
      <c r="O2174">
        <v>19.329999999999998</v>
      </c>
      <c r="P2174">
        <v>1866.64</v>
      </c>
      <c r="Q2174" s="42">
        <f>Table1[[#This Row],[Steam_Consumed_t]]/Table1[[#This Row],[Production_t]]</f>
        <v>0.88710417622762727</v>
      </c>
      <c r="R2174" s="37">
        <f>Table1[[#This Row],[Power_Consumed_kWh]]/Table1[[#This Row],[Production_t]]</f>
        <v>85.664983937586058</v>
      </c>
      <c r="S2174" t="str">
        <f>IF(Table1[[#This Row],[Quality_pct]]&lt;96,"Below Spec","Ok")</f>
        <v>Ok</v>
      </c>
      <c r="T2174" t="str">
        <f>IF(Table1[Steam_Consumed_t]&gt;$O$4383,"ABNORMAL","NORMAL")</f>
        <v>NORMAL</v>
      </c>
      <c r="U2174" t="str">
        <f>IF(Table1[Power_Consumed_kWh]&gt;$P$4383,"ABNORMAL","NORMAL")</f>
        <v>NORMAL</v>
      </c>
      <c r="V2174">
        <f>(Table1[[#This Row],[Target_Production_t]]/8)*Table1[[#This Row],[Downtime_hr]]</f>
        <v>15.746062500000001</v>
      </c>
    </row>
    <row r="2175" spans="1:22" x14ac:dyDescent="0.25">
      <c r="A2175" s="1">
        <v>45839</v>
      </c>
      <c r="B2175" s="1" t="str">
        <f>TEXT(Table1[[#This Row],[Date]],"mm")</f>
        <v>07</v>
      </c>
      <c r="C2175" t="s">
        <v>21</v>
      </c>
      <c r="D2175" t="s">
        <v>20</v>
      </c>
      <c r="E2175">
        <v>35.08</v>
      </c>
      <c r="F2175">
        <v>7.23</v>
      </c>
      <c r="G2175">
        <v>0.77</v>
      </c>
      <c r="H2175">
        <v>32.880000000000003</v>
      </c>
      <c r="I2175">
        <v>32.56</v>
      </c>
      <c r="J2175">
        <v>0.32</v>
      </c>
      <c r="K2175">
        <v>99.04</v>
      </c>
      <c r="L2175">
        <v>90.38</v>
      </c>
      <c r="M2175">
        <v>93.99</v>
      </c>
      <c r="N2175">
        <v>84.13</v>
      </c>
      <c r="O2175">
        <v>48.71</v>
      </c>
      <c r="P2175">
        <v>3876.12</v>
      </c>
      <c r="Q2175" s="42">
        <f>Table1[[#This Row],[Steam_Consumed_t]]/Table1[[#This Row],[Production_t]]</f>
        <v>1.4814476885644767</v>
      </c>
      <c r="R2175" s="37">
        <f>Table1[[#This Row],[Power_Consumed_kWh]]/Table1[[#This Row],[Production_t]]</f>
        <v>117.88686131386861</v>
      </c>
      <c r="S2175" t="str">
        <f>IF(Table1[[#This Row],[Quality_pct]]&lt;96,"Below Spec","Ok")</f>
        <v>Ok</v>
      </c>
      <c r="T2175" t="str">
        <f>IF(Table1[Steam_Consumed_t]&gt;$O$4383,"ABNORMAL","NORMAL")</f>
        <v>NORMAL</v>
      </c>
      <c r="U2175" t="str">
        <f>IF(Table1[Power_Consumed_kWh]&gt;$P$4383,"ABNORMAL","NORMAL")</f>
        <v>NORMAL</v>
      </c>
      <c r="V2175">
        <f>(Table1[[#This Row],[Target_Production_t]]/8)*Table1[[#This Row],[Downtime_hr]]</f>
        <v>3.3764499999999997</v>
      </c>
    </row>
    <row r="2176" spans="1:22" x14ac:dyDescent="0.25">
      <c r="A2176" s="1">
        <v>45839</v>
      </c>
      <c r="B2176" s="1" t="str">
        <f>TEXT(Table1[[#This Row],[Date]],"mm")</f>
        <v>07</v>
      </c>
      <c r="C2176" t="s">
        <v>17</v>
      </c>
      <c r="D2176" t="s">
        <v>20</v>
      </c>
      <c r="E2176">
        <v>38.770000000000003</v>
      </c>
      <c r="F2176">
        <v>7.42</v>
      </c>
      <c r="G2176">
        <v>0.57999999999999996</v>
      </c>
      <c r="H2176">
        <v>37.22</v>
      </c>
      <c r="I2176">
        <v>36.21</v>
      </c>
      <c r="J2176">
        <v>1.01</v>
      </c>
      <c r="K2176">
        <v>97.28</v>
      </c>
      <c r="L2176">
        <v>92.75</v>
      </c>
      <c r="M2176">
        <v>94.58</v>
      </c>
      <c r="N2176">
        <v>85.34</v>
      </c>
      <c r="O2176">
        <v>32.82</v>
      </c>
      <c r="P2176">
        <v>3071.61</v>
      </c>
      <c r="Q2176" s="42">
        <f>Table1[[#This Row],[Steam_Consumed_t]]/Table1[[#This Row],[Production_t]]</f>
        <v>0.88178398710370776</v>
      </c>
      <c r="R2176" s="37">
        <f>Table1[[#This Row],[Power_Consumed_kWh]]/Table1[[#This Row],[Production_t]]</f>
        <v>82.52579258463193</v>
      </c>
      <c r="S2176" t="str">
        <f>IF(Table1[[#This Row],[Quality_pct]]&lt;96,"Below Spec","Ok")</f>
        <v>Ok</v>
      </c>
      <c r="T2176" t="str">
        <f>IF(Table1[Steam_Consumed_t]&gt;$O$4383,"ABNORMAL","NORMAL")</f>
        <v>NORMAL</v>
      </c>
      <c r="U2176" t="str">
        <f>IF(Table1[Power_Consumed_kWh]&gt;$P$4383,"ABNORMAL","NORMAL")</f>
        <v>NORMAL</v>
      </c>
      <c r="V2176">
        <f>(Table1[[#This Row],[Target_Production_t]]/8)*Table1[[#This Row],[Downtime_hr]]</f>
        <v>2.8108249999999999</v>
      </c>
    </row>
    <row r="2177" spans="1:22" x14ac:dyDescent="0.25">
      <c r="A2177" s="1">
        <v>45839</v>
      </c>
      <c r="B2177" s="1" t="str">
        <f>TEXT(Table1[[#This Row],[Date]],"mm")</f>
        <v>07</v>
      </c>
      <c r="C2177" t="s">
        <v>23</v>
      </c>
      <c r="D2177" t="s">
        <v>19</v>
      </c>
      <c r="E2177">
        <v>41.89</v>
      </c>
      <c r="F2177">
        <v>7.53</v>
      </c>
      <c r="G2177">
        <v>0.47</v>
      </c>
      <c r="H2177">
        <v>38.46</v>
      </c>
      <c r="I2177">
        <v>37.89</v>
      </c>
      <c r="J2177">
        <v>0.56000000000000005</v>
      </c>
      <c r="K2177">
        <v>98.54</v>
      </c>
      <c r="L2177">
        <v>94.12</v>
      </c>
      <c r="M2177">
        <v>100.59</v>
      </c>
      <c r="N2177">
        <v>93.3</v>
      </c>
      <c r="O2177">
        <v>4.93</v>
      </c>
      <c r="P2177">
        <v>1580.91</v>
      </c>
      <c r="Q2177" s="42">
        <f>Table1[[#This Row],[Steam_Consumed_t]]/Table1[[#This Row],[Production_t]]</f>
        <v>0.12818512740509619</v>
      </c>
      <c r="R2177" s="37">
        <f>Table1[[#This Row],[Power_Consumed_kWh]]/Table1[[#This Row],[Production_t]]</f>
        <v>41.105304212168491</v>
      </c>
      <c r="S2177" t="str">
        <f>IF(Table1[[#This Row],[Quality_pct]]&lt;96,"Below Spec","Ok")</f>
        <v>Ok</v>
      </c>
      <c r="T2177" t="str">
        <f>IF(Table1[Steam_Consumed_t]&gt;$O$4383,"ABNORMAL","NORMAL")</f>
        <v>NORMAL</v>
      </c>
      <c r="U2177" t="str">
        <f>IF(Table1[Power_Consumed_kWh]&gt;$P$4383,"ABNORMAL","NORMAL")</f>
        <v>NORMAL</v>
      </c>
      <c r="V2177">
        <f>(Table1[[#This Row],[Target_Production_t]]/8)*Table1[[#This Row],[Downtime_hr]]</f>
        <v>2.4610374999999998</v>
      </c>
    </row>
    <row r="2178" spans="1:22" x14ac:dyDescent="0.25">
      <c r="A2178" s="1">
        <v>45839</v>
      </c>
      <c r="B2178" s="1" t="str">
        <f>TEXT(Table1[[#This Row],[Date]],"mm")</f>
        <v>07</v>
      </c>
      <c r="C2178" t="s">
        <v>21</v>
      </c>
      <c r="D2178" t="s">
        <v>19</v>
      </c>
      <c r="E2178">
        <v>36.18</v>
      </c>
      <c r="F2178">
        <v>7.61</v>
      </c>
      <c r="G2178">
        <v>0.39</v>
      </c>
      <c r="H2178">
        <v>34.22</v>
      </c>
      <c r="I2178">
        <v>33.799999999999997</v>
      </c>
      <c r="J2178">
        <v>0.42</v>
      </c>
      <c r="K2178">
        <v>98.78</v>
      </c>
      <c r="L2178">
        <v>95.12</v>
      </c>
      <c r="M2178">
        <v>103</v>
      </c>
      <c r="N2178">
        <v>96.78</v>
      </c>
      <c r="O2178">
        <v>50.96</v>
      </c>
      <c r="P2178">
        <v>3886.73</v>
      </c>
      <c r="Q2178" s="42">
        <f>Table1[[#This Row],[Steam_Consumed_t]]/Table1[[#This Row],[Production_t]]</f>
        <v>1.489187609585038</v>
      </c>
      <c r="R2178" s="37">
        <f>Table1[[#This Row],[Power_Consumed_kWh]]/Table1[[#This Row],[Production_t]]</f>
        <v>113.58065458796027</v>
      </c>
      <c r="S2178" t="str">
        <f>IF(Table1[[#This Row],[Quality_pct]]&lt;96,"Below Spec","Ok")</f>
        <v>Ok</v>
      </c>
      <c r="T2178" t="str">
        <f>IF(Table1[Steam_Consumed_t]&gt;$O$4383,"ABNORMAL","NORMAL")</f>
        <v>NORMAL</v>
      </c>
      <c r="U2178" t="str">
        <f>IF(Table1[Power_Consumed_kWh]&gt;$P$4383,"ABNORMAL","NORMAL")</f>
        <v>NORMAL</v>
      </c>
      <c r="V2178">
        <f>(Table1[[#This Row],[Target_Production_t]]/8)*Table1[[#This Row],[Downtime_hr]]</f>
        <v>1.7637750000000001</v>
      </c>
    </row>
    <row r="2179" spans="1:22" x14ac:dyDescent="0.25">
      <c r="A2179" s="1">
        <v>45839</v>
      </c>
      <c r="B2179" s="1" t="str">
        <f>TEXT(Table1[[#This Row],[Date]],"mm")</f>
        <v>07</v>
      </c>
      <c r="C2179" t="s">
        <v>21</v>
      </c>
      <c r="D2179" t="s">
        <v>18</v>
      </c>
      <c r="E2179">
        <v>36.729999999999997</v>
      </c>
      <c r="F2179">
        <v>7.65</v>
      </c>
      <c r="G2179">
        <v>0.35</v>
      </c>
      <c r="H2179">
        <v>33.130000000000003</v>
      </c>
      <c r="I2179">
        <v>32.22</v>
      </c>
      <c r="J2179">
        <v>0.91</v>
      </c>
      <c r="K2179">
        <v>97.24</v>
      </c>
      <c r="L2179">
        <v>95.62</v>
      </c>
      <c r="M2179">
        <v>99.92</v>
      </c>
      <c r="N2179">
        <v>92.91</v>
      </c>
      <c r="O2179">
        <v>47.38</v>
      </c>
      <c r="P2179">
        <v>3996.66</v>
      </c>
      <c r="Q2179" s="42">
        <f>Table1[[#This Row],[Steam_Consumed_t]]/Table1[[#This Row],[Production_t]]</f>
        <v>1.4301237549049199</v>
      </c>
      <c r="R2179" s="37">
        <f>Table1[[#This Row],[Power_Consumed_kWh]]/Table1[[#This Row],[Production_t]]</f>
        <v>120.63567763356473</v>
      </c>
      <c r="S2179" t="str">
        <f>IF(Table1[[#This Row],[Quality_pct]]&lt;96,"Below Spec","Ok")</f>
        <v>Ok</v>
      </c>
      <c r="T2179" t="str">
        <f>IF(Table1[Steam_Consumed_t]&gt;$O$4383,"ABNORMAL","NORMAL")</f>
        <v>NORMAL</v>
      </c>
      <c r="U2179" t="str">
        <f>IF(Table1[Power_Consumed_kWh]&gt;$P$4383,"ABNORMAL","NORMAL")</f>
        <v>NORMAL</v>
      </c>
      <c r="V2179">
        <f>(Table1[[#This Row],[Target_Production_t]]/8)*Table1[[#This Row],[Downtime_hr]]</f>
        <v>1.6069374999999997</v>
      </c>
    </row>
    <row r="2180" spans="1:22" x14ac:dyDescent="0.25">
      <c r="A2180" s="1">
        <v>45839</v>
      </c>
      <c r="B2180" s="1" t="str">
        <f>TEXT(Table1[[#This Row],[Date]],"mm")</f>
        <v>07</v>
      </c>
      <c r="C2180" t="s">
        <v>23</v>
      </c>
      <c r="D2180" t="s">
        <v>20</v>
      </c>
      <c r="E2180">
        <v>40.61</v>
      </c>
      <c r="F2180">
        <v>7.66</v>
      </c>
      <c r="G2180">
        <v>0.34</v>
      </c>
      <c r="H2180">
        <v>36.94</v>
      </c>
      <c r="I2180">
        <v>36.729999999999997</v>
      </c>
      <c r="J2180">
        <v>0.21</v>
      </c>
      <c r="K2180">
        <v>99.43</v>
      </c>
      <c r="L2180">
        <v>95.75</v>
      </c>
      <c r="M2180">
        <v>93.45</v>
      </c>
      <c r="N2180">
        <v>88.97</v>
      </c>
      <c r="O2180">
        <v>1.89</v>
      </c>
      <c r="P2180">
        <v>1690.77</v>
      </c>
      <c r="Q2180" s="42">
        <f>Table1[[#This Row],[Steam_Consumed_t]]/Table1[[#This Row],[Production_t]]</f>
        <v>5.1164049810503522E-2</v>
      </c>
      <c r="R2180" s="37">
        <f>Table1[[#This Row],[Power_Consumed_kWh]]/Table1[[#This Row],[Production_t]]</f>
        <v>45.770709258256637</v>
      </c>
      <c r="S2180" t="str">
        <f>IF(Table1[[#This Row],[Quality_pct]]&lt;96,"Below Spec","Ok")</f>
        <v>Ok</v>
      </c>
      <c r="T2180" t="str">
        <f>IF(Table1[Steam_Consumed_t]&gt;$O$4383,"ABNORMAL","NORMAL")</f>
        <v>NORMAL</v>
      </c>
      <c r="U2180" t="str">
        <f>IF(Table1[Power_Consumed_kWh]&gt;$P$4383,"ABNORMAL","NORMAL")</f>
        <v>NORMAL</v>
      </c>
      <c r="V2180">
        <f>(Table1[[#This Row],[Target_Production_t]]/8)*Table1[[#This Row],[Downtime_hr]]</f>
        <v>1.7259250000000002</v>
      </c>
    </row>
    <row r="2181" spans="1:22" x14ac:dyDescent="0.25">
      <c r="A2181" s="1">
        <v>45839</v>
      </c>
      <c r="B2181" s="1" t="str">
        <f>TEXT(Table1[[#This Row],[Date]],"mm")</f>
        <v>07</v>
      </c>
      <c r="C2181" t="s">
        <v>17</v>
      </c>
      <c r="D2181" t="s">
        <v>18</v>
      </c>
      <c r="E2181">
        <v>40.590000000000003</v>
      </c>
      <c r="F2181">
        <v>7.73</v>
      </c>
      <c r="G2181">
        <v>0.27</v>
      </c>
      <c r="H2181">
        <v>34.57</v>
      </c>
      <c r="I2181">
        <v>33.880000000000003</v>
      </c>
      <c r="J2181">
        <v>0.69</v>
      </c>
      <c r="K2181">
        <v>97.99</v>
      </c>
      <c r="L2181">
        <v>96.62</v>
      </c>
      <c r="M2181">
        <v>101.42</v>
      </c>
      <c r="N2181">
        <v>96.03</v>
      </c>
      <c r="O2181">
        <v>28.75</v>
      </c>
      <c r="P2181">
        <v>2875.93</v>
      </c>
      <c r="Q2181" s="42">
        <f>Table1[[#This Row],[Steam_Consumed_t]]/Table1[[#This Row],[Production_t]]</f>
        <v>0.83164593578247037</v>
      </c>
      <c r="R2181" s="37">
        <f>Table1[[#This Row],[Power_Consumed_kWh]]/Table1[[#This Row],[Production_t]]</f>
        <v>83.19149551634365</v>
      </c>
      <c r="S2181" t="str">
        <f>IF(Table1[[#This Row],[Quality_pct]]&lt;96,"Below Spec","Ok")</f>
        <v>Ok</v>
      </c>
      <c r="T2181" t="str">
        <f>IF(Table1[Steam_Consumed_t]&gt;$O$4383,"ABNORMAL","NORMAL")</f>
        <v>NORMAL</v>
      </c>
      <c r="U2181" t="str">
        <f>IF(Table1[Power_Consumed_kWh]&gt;$P$4383,"ABNORMAL","NORMAL")</f>
        <v>NORMAL</v>
      </c>
      <c r="V2181">
        <f>(Table1[[#This Row],[Target_Production_t]]/8)*Table1[[#This Row],[Downtime_hr]]</f>
        <v>1.3699125000000003</v>
      </c>
    </row>
    <row r="2182" spans="1:22" x14ac:dyDescent="0.25">
      <c r="A2182" s="1">
        <v>45839</v>
      </c>
      <c r="B2182" s="1" t="str">
        <f>TEXT(Table1[[#This Row],[Date]],"mm")</f>
        <v>07</v>
      </c>
      <c r="C2182" t="s">
        <v>22</v>
      </c>
      <c r="D2182" t="s">
        <v>18</v>
      </c>
      <c r="E2182">
        <v>34.799999999999997</v>
      </c>
      <c r="F2182">
        <v>7.75</v>
      </c>
      <c r="G2182">
        <v>0.25</v>
      </c>
      <c r="H2182">
        <v>30.95</v>
      </c>
      <c r="I2182">
        <v>30.6</v>
      </c>
      <c r="J2182">
        <v>0.35</v>
      </c>
      <c r="K2182">
        <v>98.87</v>
      </c>
      <c r="L2182">
        <v>96.88</v>
      </c>
      <c r="M2182">
        <v>92.28</v>
      </c>
      <c r="N2182">
        <v>88.39</v>
      </c>
      <c r="O2182">
        <v>33.06</v>
      </c>
      <c r="P2182">
        <v>3019.62</v>
      </c>
      <c r="Q2182" s="42">
        <f>Table1[[#This Row],[Steam_Consumed_t]]/Table1[[#This Row],[Production_t]]</f>
        <v>1.0681744749596125</v>
      </c>
      <c r="R2182" s="37">
        <f>Table1[[#This Row],[Power_Consumed_kWh]]/Table1[[#This Row],[Production_t]]</f>
        <v>97.564458804523426</v>
      </c>
      <c r="S2182" t="str">
        <f>IF(Table1[[#This Row],[Quality_pct]]&lt;96,"Below Spec","Ok")</f>
        <v>Ok</v>
      </c>
      <c r="T2182" t="str">
        <f>IF(Table1[Steam_Consumed_t]&gt;$O$4383,"ABNORMAL","NORMAL")</f>
        <v>NORMAL</v>
      </c>
      <c r="U2182" t="str">
        <f>IF(Table1[Power_Consumed_kWh]&gt;$P$4383,"ABNORMAL","NORMAL")</f>
        <v>NORMAL</v>
      </c>
      <c r="V2182">
        <f>(Table1[[#This Row],[Target_Production_t]]/8)*Table1[[#This Row],[Downtime_hr]]</f>
        <v>1.0874999999999999</v>
      </c>
    </row>
    <row r="2183" spans="1:22" x14ac:dyDescent="0.25">
      <c r="A2183" s="1">
        <v>45839</v>
      </c>
      <c r="B2183" s="1" t="str">
        <f>TEXT(Table1[[#This Row],[Date]],"mm")</f>
        <v>07</v>
      </c>
      <c r="C2183" t="s">
        <v>22</v>
      </c>
      <c r="D2183" t="s">
        <v>19</v>
      </c>
      <c r="E2183">
        <v>34.270000000000003</v>
      </c>
      <c r="F2183">
        <v>7.75</v>
      </c>
      <c r="G2183">
        <v>0.25</v>
      </c>
      <c r="H2183">
        <v>32.42</v>
      </c>
      <c r="I2183">
        <v>31.37</v>
      </c>
      <c r="J2183">
        <v>1.05</v>
      </c>
      <c r="K2183">
        <v>96.75</v>
      </c>
      <c r="L2183">
        <v>96.88</v>
      </c>
      <c r="M2183">
        <v>96.85</v>
      </c>
      <c r="N2183">
        <v>90.78</v>
      </c>
      <c r="O2183">
        <v>36.35</v>
      </c>
      <c r="P2183">
        <v>3049.32</v>
      </c>
      <c r="Q2183" s="42">
        <f>Table1[[#This Row],[Steam_Consumed_t]]/Table1[[#This Row],[Production_t]]</f>
        <v>1.1212214682294879</v>
      </c>
      <c r="R2183" s="37">
        <f>Table1[[#This Row],[Power_Consumed_kWh]]/Table1[[#This Row],[Production_t]]</f>
        <v>94.056755089450959</v>
      </c>
      <c r="S2183" t="str">
        <f>IF(Table1[[#This Row],[Quality_pct]]&lt;96,"Below Spec","Ok")</f>
        <v>Ok</v>
      </c>
      <c r="T2183" t="str">
        <f>IF(Table1[Steam_Consumed_t]&gt;$O$4383,"ABNORMAL","NORMAL")</f>
        <v>NORMAL</v>
      </c>
      <c r="U2183" t="str">
        <f>IF(Table1[Power_Consumed_kWh]&gt;$P$4383,"ABNORMAL","NORMAL")</f>
        <v>NORMAL</v>
      </c>
      <c r="V2183">
        <f>(Table1[[#This Row],[Target_Production_t]]/8)*Table1[[#This Row],[Downtime_hr]]</f>
        <v>1.0709375000000001</v>
      </c>
    </row>
    <row r="2184" spans="1:22" x14ac:dyDescent="0.25">
      <c r="A2184" s="1">
        <v>45839</v>
      </c>
      <c r="B2184" s="1" t="str">
        <f>TEXT(Table1[[#This Row],[Date]],"mm")</f>
        <v>07</v>
      </c>
      <c r="C2184" t="s">
        <v>23</v>
      </c>
      <c r="D2184" t="s">
        <v>18</v>
      </c>
      <c r="E2184">
        <v>42.53</v>
      </c>
      <c r="F2184">
        <v>7.77</v>
      </c>
      <c r="G2184">
        <v>0.23</v>
      </c>
      <c r="H2184">
        <v>37.630000000000003</v>
      </c>
      <c r="I2184">
        <v>36.46</v>
      </c>
      <c r="J2184">
        <v>1.17</v>
      </c>
      <c r="K2184">
        <v>96.89</v>
      </c>
      <c r="L2184">
        <v>97.12</v>
      </c>
      <c r="M2184">
        <v>96.25</v>
      </c>
      <c r="N2184">
        <v>90.57</v>
      </c>
      <c r="O2184">
        <v>6.44</v>
      </c>
      <c r="P2184">
        <v>1522.48</v>
      </c>
      <c r="Q2184" s="42">
        <f>Table1[[#This Row],[Steam_Consumed_t]]/Table1[[#This Row],[Production_t]]</f>
        <v>0.17114004783417486</v>
      </c>
      <c r="R2184" s="37">
        <f>Table1[[#This Row],[Power_Consumed_kWh]]/Table1[[#This Row],[Production_t]]</f>
        <v>40.459208078660637</v>
      </c>
      <c r="S2184" t="str">
        <f>IF(Table1[[#This Row],[Quality_pct]]&lt;96,"Below Spec","Ok")</f>
        <v>Ok</v>
      </c>
      <c r="T2184" t="str">
        <f>IF(Table1[Steam_Consumed_t]&gt;$O$4383,"ABNORMAL","NORMAL")</f>
        <v>NORMAL</v>
      </c>
      <c r="U2184" t="str">
        <f>IF(Table1[Power_Consumed_kWh]&gt;$P$4383,"ABNORMAL","NORMAL")</f>
        <v>NORMAL</v>
      </c>
      <c r="V2184">
        <f>(Table1[[#This Row],[Target_Production_t]]/8)*Table1[[#This Row],[Downtime_hr]]</f>
        <v>1.2227375</v>
      </c>
    </row>
    <row r="2185" spans="1:22" x14ac:dyDescent="0.25">
      <c r="A2185" s="1">
        <v>45839</v>
      </c>
      <c r="B2185" s="1" t="str">
        <f>TEXT(Table1[[#This Row],[Date]],"mm")</f>
        <v>07</v>
      </c>
      <c r="C2185" t="s">
        <v>22</v>
      </c>
      <c r="D2185" t="s">
        <v>20</v>
      </c>
      <c r="E2185">
        <v>33.229999999999997</v>
      </c>
      <c r="F2185">
        <v>7.78</v>
      </c>
      <c r="G2185">
        <v>0.22</v>
      </c>
      <c r="H2185">
        <v>32.119999999999997</v>
      </c>
      <c r="I2185">
        <v>31.14</v>
      </c>
      <c r="J2185">
        <v>0.98</v>
      </c>
      <c r="K2185">
        <v>96.95</v>
      </c>
      <c r="L2185">
        <v>97.25</v>
      </c>
      <c r="M2185">
        <v>95.07</v>
      </c>
      <c r="N2185">
        <v>89.64</v>
      </c>
      <c r="O2185">
        <v>36.200000000000003</v>
      </c>
      <c r="P2185">
        <v>3066.25</v>
      </c>
      <c r="Q2185" s="42">
        <f>Table1[[#This Row],[Steam_Consumed_t]]/Table1[[#This Row],[Production_t]]</f>
        <v>1.1270236612702369</v>
      </c>
      <c r="R2185" s="37">
        <f>Table1[[#This Row],[Power_Consumed_kWh]]/Table1[[#This Row],[Production_t]]</f>
        <v>95.462328767123296</v>
      </c>
      <c r="S2185" t="str">
        <f>IF(Table1[[#This Row],[Quality_pct]]&lt;96,"Below Spec","Ok")</f>
        <v>Ok</v>
      </c>
      <c r="T2185" t="str">
        <f>IF(Table1[Steam_Consumed_t]&gt;$O$4383,"ABNORMAL","NORMAL")</f>
        <v>NORMAL</v>
      </c>
      <c r="U2185" t="str">
        <f>IF(Table1[Power_Consumed_kWh]&gt;$P$4383,"ABNORMAL","NORMAL")</f>
        <v>NORMAL</v>
      </c>
      <c r="V2185">
        <f>(Table1[[#This Row],[Target_Production_t]]/8)*Table1[[#This Row],[Downtime_hr]]</f>
        <v>0.91382499999999989</v>
      </c>
    </row>
    <row r="2186" spans="1:22" x14ac:dyDescent="0.25">
      <c r="A2186" s="1">
        <v>45840</v>
      </c>
      <c r="B2186" s="1" t="str">
        <f>TEXT(Table1[[#This Row],[Date]],"mm")</f>
        <v>07</v>
      </c>
      <c r="C2186" t="s">
        <v>22</v>
      </c>
      <c r="D2186" t="s">
        <v>19</v>
      </c>
      <c r="E2186">
        <v>33.54</v>
      </c>
      <c r="F2186">
        <v>7.22</v>
      </c>
      <c r="G2186">
        <v>0.78</v>
      </c>
      <c r="H2186">
        <v>27.13</v>
      </c>
      <c r="I2186">
        <v>26.57</v>
      </c>
      <c r="J2186">
        <v>0.56000000000000005</v>
      </c>
      <c r="K2186">
        <v>97.94</v>
      </c>
      <c r="L2186">
        <v>90.25</v>
      </c>
      <c r="M2186">
        <v>97.16</v>
      </c>
      <c r="N2186">
        <v>85.88</v>
      </c>
      <c r="O2186">
        <v>29.74</v>
      </c>
      <c r="P2186">
        <v>2641.03</v>
      </c>
      <c r="Q2186" s="42">
        <f>Table1[[#This Row],[Steam_Consumed_t]]/Table1[[#This Row],[Production_t]]</f>
        <v>1.0962034647991155</v>
      </c>
      <c r="R2186" s="37">
        <f>Table1[[#This Row],[Power_Consumed_kWh]]/Table1[[#This Row],[Production_t]]</f>
        <v>97.347217102838201</v>
      </c>
      <c r="S2186" t="str">
        <f>IF(Table1[[#This Row],[Quality_pct]]&lt;96,"Below Spec","Ok")</f>
        <v>Ok</v>
      </c>
      <c r="T2186" t="str">
        <f>IF(Table1[Steam_Consumed_t]&gt;$O$4383,"ABNORMAL","NORMAL")</f>
        <v>NORMAL</v>
      </c>
      <c r="U2186" t="str">
        <f>IF(Table1[Power_Consumed_kWh]&gt;$P$4383,"ABNORMAL","NORMAL")</f>
        <v>NORMAL</v>
      </c>
      <c r="V2186">
        <f>(Table1[[#This Row],[Target_Production_t]]/8)*Table1[[#This Row],[Downtime_hr]]</f>
        <v>3.2701500000000001</v>
      </c>
    </row>
    <row r="2187" spans="1:22" x14ac:dyDescent="0.25">
      <c r="A2187" s="1">
        <v>45840</v>
      </c>
      <c r="B2187" s="1" t="str">
        <f>TEXT(Table1[[#This Row],[Date]],"mm")</f>
        <v>07</v>
      </c>
      <c r="C2187" t="s">
        <v>22</v>
      </c>
      <c r="D2187" t="s">
        <v>20</v>
      </c>
      <c r="E2187">
        <v>32.520000000000003</v>
      </c>
      <c r="F2187">
        <v>7.4</v>
      </c>
      <c r="G2187">
        <v>0.6</v>
      </c>
      <c r="H2187">
        <v>28.15</v>
      </c>
      <c r="I2187">
        <v>27.03</v>
      </c>
      <c r="J2187">
        <v>1.1100000000000001</v>
      </c>
      <c r="K2187">
        <v>96.04</v>
      </c>
      <c r="L2187">
        <v>92.5</v>
      </c>
      <c r="M2187">
        <v>98.63</v>
      </c>
      <c r="N2187">
        <v>87.62</v>
      </c>
      <c r="O2187">
        <v>30.31</v>
      </c>
      <c r="P2187">
        <v>2639.51</v>
      </c>
      <c r="Q2187" s="42">
        <f>Table1[[#This Row],[Steam_Consumed_t]]/Table1[[#This Row],[Production_t]]</f>
        <v>1.0767317939609236</v>
      </c>
      <c r="R2187" s="37">
        <f>Table1[[#This Row],[Power_Consumed_kWh]]/Table1[[#This Row],[Production_t]]</f>
        <v>93.765896980461818</v>
      </c>
      <c r="S2187" t="str">
        <f>IF(Table1[[#This Row],[Quality_pct]]&lt;96,"Below Spec","Ok")</f>
        <v>Ok</v>
      </c>
      <c r="T2187" t="str">
        <f>IF(Table1[Steam_Consumed_t]&gt;$O$4383,"ABNORMAL","NORMAL")</f>
        <v>NORMAL</v>
      </c>
      <c r="U2187" t="str">
        <f>IF(Table1[Power_Consumed_kWh]&gt;$P$4383,"ABNORMAL","NORMAL")</f>
        <v>NORMAL</v>
      </c>
      <c r="V2187">
        <f>(Table1[[#This Row],[Target_Production_t]]/8)*Table1[[#This Row],[Downtime_hr]]</f>
        <v>2.4390000000000001</v>
      </c>
    </row>
    <row r="2188" spans="1:22" x14ac:dyDescent="0.25">
      <c r="A2188" s="1">
        <v>45840</v>
      </c>
      <c r="B2188" s="1" t="str">
        <f>TEXT(Table1[[#This Row],[Date]],"mm")</f>
        <v>07</v>
      </c>
      <c r="C2188" t="s">
        <v>23</v>
      </c>
      <c r="D2188" t="s">
        <v>20</v>
      </c>
      <c r="E2188">
        <v>39.75</v>
      </c>
      <c r="F2188">
        <v>7.5</v>
      </c>
      <c r="G2188">
        <v>0.5</v>
      </c>
      <c r="H2188">
        <v>34.46</v>
      </c>
      <c r="I2188">
        <v>34.06</v>
      </c>
      <c r="J2188">
        <v>0.4</v>
      </c>
      <c r="K2188">
        <v>98.83</v>
      </c>
      <c r="L2188">
        <v>93.75</v>
      </c>
      <c r="M2188">
        <v>93.29</v>
      </c>
      <c r="N2188">
        <v>86.44</v>
      </c>
      <c r="O2188">
        <v>3.53</v>
      </c>
      <c r="P2188">
        <v>1306.4100000000001</v>
      </c>
      <c r="Q2188" s="42">
        <f>Table1[[#This Row],[Steam_Consumed_t]]/Table1[[#This Row],[Production_t]]</f>
        <v>0.1024376088218224</v>
      </c>
      <c r="R2188" s="37">
        <f>Table1[[#This Row],[Power_Consumed_kWh]]/Table1[[#This Row],[Production_t]]</f>
        <v>37.910911201392921</v>
      </c>
      <c r="S2188" t="str">
        <f>IF(Table1[[#This Row],[Quality_pct]]&lt;96,"Below Spec","Ok")</f>
        <v>Ok</v>
      </c>
      <c r="T2188" t="str">
        <f>IF(Table1[Steam_Consumed_t]&gt;$O$4383,"ABNORMAL","NORMAL")</f>
        <v>NORMAL</v>
      </c>
      <c r="U2188" t="str">
        <f>IF(Table1[Power_Consumed_kWh]&gt;$P$4383,"ABNORMAL","NORMAL")</f>
        <v>NORMAL</v>
      </c>
      <c r="V2188">
        <f>(Table1[[#This Row],[Target_Production_t]]/8)*Table1[[#This Row],[Downtime_hr]]</f>
        <v>2.484375</v>
      </c>
    </row>
    <row r="2189" spans="1:22" x14ac:dyDescent="0.25">
      <c r="A2189" s="1">
        <v>45840</v>
      </c>
      <c r="B2189" s="1" t="str">
        <f>TEXT(Table1[[#This Row],[Date]],"mm")</f>
        <v>07</v>
      </c>
      <c r="C2189" t="s">
        <v>21</v>
      </c>
      <c r="D2189" t="s">
        <v>20</v>
      </c>
      <c r="E2189">
        <v>34.33</v>
      </c>
      <c r="F2189">
        <v>7.54</v>
      </c>
      <c r="G2189">
        <v>0.46</v>
      </c>
      <c r="H2189">
        <v>31.04</v>
      </c>
      <c r="I2189">
        <v>30.47</v>
      </c>
      <c r="J2189">
        <v>0.56999999999999995</v>
      </c>
      <c r="K2189">
        <v>98.17</v>
      </c>
      <c r="L2189">
        <v>94.25</v>
      </c>
      <c r="M2189">
        <v>89.59</v>
      </c>
      <c r="N2189">
        <v>82.9</v>
      </c>
      <c r="O2189">
        <v>46.19</v>
      </c>
      <c r="P2189">
        <v>3789.22</v>
      </c>
      <c r="Q2189" s="42">
        <f>Table1[[#This Row],[Steam_Consumed_t]]/Table1[[#This Row],[Production_t]]</f>
        <v>1.4880798969072164</v>
      </c>
      <c r="R2189" s="37">
        <f>Table1[[#This Row],[Power_Consumed_kWh]]/Table1[[#This Row],[Production_t]]</f>
        <v>122.07538659793813</v>
      </c>
      <c r="S2189" t="str">
        <f>IF(Table1[[#This Row],[Quality_pct]]&lt;96,"Below Spec","Ok")</f>
        <v>Ok</v>
      </c>
      <c r="T2189" t="str">
        <f>IF(Table1[Steam_Consumed_t]&gt;$O$4383,"ABNORMAL","NORMAL")</f>
        <v>NORMAL</v>
      </c>
      <c r="U2189" t="str">
        <f>IF(Table1[Power_Consumed_kWh]&gt;$P$4383,"ABNORMAL","NORMAL")</f>
        <v>NORMAL</v>
      </c>
      <c r="V2189">
        <f>(Table1[[#This Row],[Target_Production_t]]/8)*Table1[[#This Row],[Downtime_hr]]</f>
        <v>1.973975</v>
      </c>
    </row>
    <row r="2190" spans="1:22" x14ac:dyDescent="0.25">
      <c r="A2190" s="1">
        <v>45840</v>
      </c>
      <c r="B2190" s="1" t="str">
        <f>TEXT(Table1[[#This Row],[Date]],"mm")</f>
        <v>07</v>
      </c>
      <c r="C2190" t="s">
        <v>21</v>
      </c>
      <c r="D2190" t="s">
        <v>18</v>
      </c>
      <c r="E2190">
        <v>35.950000000000003</v>
      </c>
      <c r="F2190">
        <v>7.55</v>
      </c>
      <c r="G2190">
        <v>0.45</v>
      </c>
      <c r="H2190">
        <v>32.39</v>
      </c>
      <c r="I2190">
        <v>31.47</v>
      </c>
      <c r="J2190">
        <v>0.92</v>
      </c>
      <c r="K2190">
        <v>97.15</v>
      </c>
      <c r="L2190">
        <v>94.38</v>
      </c>
      <c r="M2190">
        <v>95.34</v>
      </c>
      <c r="N2190">
        <v>87.41</v>
      </c>
      <c r="O2190">
        <v>46.71</v>
      </c>
      <c r="P2190">
        <v>3825.86</v>
      </c>
      <c r="Q2190" s="42">
        <f>Table1[[#This Row],[Steam_Consumed_t]]/Table1[[#This Row],[Production_t]]</f>
        <v>1.4421117628897808</v>
      </c>
      <c r="R2190" s="37">
        <f>Table1[[#This Row],[Power_Consumed_kWh]]/Table1[[#This Row],[Production_t]]</f>
        <v>118.11855510960173</v>
      </c>
      <c r="S2190" t="str">
        <f>IF(Table1[[#This Row],[Quality_pct]]&lt;96,"Below Spec","Ok")</f>
        <v>Ok</v>
      </c>
      <c r="T2190" t="str">
        <f>IF(Table1[Steam_Consumed_t]&gt;$O$4383,"ABNORMAL","NORMAL")</f>
        <v>NORMAL</v>
      </c>
      <c r="U2190" t="str">
        <f>IF(Table1[Power_Consumed_kWh]&gt;$P$4383,"ABNORMAL","NORMAL")</f>
        <v>NORMAL</v>
      </c>
      <c r="V2190">
        <f>(Table1[[#This Row],[Target_Production_t]]/8)*Table1[[#This Row],[Downtime_hr]]</f>
        <v>2.0221875000000002</v>
      </c>
    </row>
    <row r="2191" spans="1:22" x14ac:dyDescent="0.25">
      <c r="A2191" s="1">
        <v>45840</v>
      </c>
      <c r="B2191" s="1" t="str">
        <f>TEXT(Table1[[#This Row],[Date]],"mm")</f>
        <v>07</v>
      </c>
      <c r="C2191" t="s">
        <v>23</v>
      </c>
      <c r="D2191" t="s">
        <v>18</v>
      </c>
      <c r="E2191">
        <v>41.62</v>
      </c>
      <c r="F2191">
        <v>7.58</v>
      </c>
      <c r="G2191">
        <v>0.42</v>
      </c>
      <c r="H2191">
        <v>39.299999999999997</v>
      </c>
      <c r="I2191">
        <v>38.56</v>
      </c>
      <c r="J2191">
        <v>0.74</v>
      </c>
      <c r="K2191">
        <v>98.12</v>
      </c>
      <c r="L2191">
        <v>94.75</v>
      </c>
      <c r="M2191">
        <v>91.1</v>
      </c>
      <c r="N2191">
        <v>84.7</v>
      </c>
      <c r="O2191">
        <v>6.06</v>
      </c>
      <c r="P2191">
        <v>1571.46</v>
      </c>
      <c r="Q2191" s="42">
        <f>Table1[[#This Row],[Steam_Consumed_t]]/Table1[[#This Row],[Production_t]]</f>
        <v>0.15419847328244274</v>
      </c>
      <c r="R2191" s="37">
        <f>Table1[[#This Row],[Power_Consumed_kWh]]/Table1[[#This Row],[Production_t]]</f>
        <v>39.986259541984737</v>
      </c>
      <c r="S2191" t="str">
        <f>IF(Table1[[#This Row],[Quality_pct]]&lt;96,"Below Spec","Ok")</f>
        <v>Ok</v>
      </c>
      <c r="T2191" t="str">
        <f>IF(Table1[Steam_Consumed_t]&gt;$O$4383,"ABNORMAL","NORMAL")</f>
        <v>NORMAL</v>
      </c>
      <c r="U2191" t="str">
        <f>IF(Table1[Power_Consumed_kWh]&gt;$P$4383,"ABNORMAL","NORMAL")</f>
        <v>NORMAL</v>
      </c>
      <c r="V2191">
        <f>(Table1[[#This Row],[Target_Production_t]]/8)*Table1[[#This Row],[Downtime_hr]]</f>
        <v>2.1850499999999999</v>
      </c>
    </row>
    <row r="2192" spans="1:22" x14ac:dyDescent="0.25">
      <c r="A2192" s="1">
        <v>45840</v>
      </c>
      <c r="B2192" s="1" t="str">
        <f>TEXT(Table1[[#This Row],[Date]],"mm")</f>
        <v>07</v>
      </c>
      <c r="C2192" t="s">
        <v>17</v>
      </c>
      <c r="D2192" t="s">
        <v>18</v>
      </c>
      <c r="E2192">
        <v>39.729999999999997</v>
      </c>
      <c r="F2192">
        <v>7.59</v>
      </c>
      <c r="G2192">
        <v>0.41</v>
      </c>
      <c r="H2192">
        <v>34.47</v>
      </c>
      <c r="I2192">
        <v>33.46</v>
      </c>
      <c r="J2192">
        <v>1.01</v>
      </c>
      <c r="K2192">
        <v>97.07</v>
      </c>
      <c r="L2192">
        <v>94.88</v>
      </c>
      <c r="M2192">
        <v>94.3</v>
      </c>
      <c r="N2192">
        <v>86.85</v>
      </c>
      <c r="O2192">
        <v>29.08</v>
      </c>
      <c r="P2192">
        <v>2723.45</v>
      </c>
      <c r="Q2192" s="42">
        <f>Table1[[#This Row],[Steam_Consumed_t]]/Table1[[#This Row],[Production_t]]</f>
        <v>0.84363214389324048</v>
      </c>
      <c r="R2192" s="37">
        <f>Table1[[#This Row],[Power_Consumed_kWh]]/Table1[[#This Row],[Production_t]]</f>
        <v>79.009283434870895</v>
      </c>
      <c r="S2192" t="str">
        <f>IF(Table1[[#This Row],[Quality_pct]]&lt;96,"Below Spec","Ok")</f>
        <v>Ok</v>
      </c>
      <c r="T2192" t="str">
        <f>IF(Table1[Steam_Consumed_t]&gt;$O$4383,"ABNORMAL","NORMAL")</f>
        <v>NORMAL</v>
      </c>
      <c r="U2192" t="str">
        <f>IF(Table1[Power_Consumed_kWh]&gt;$P$4383,"ABNORMAL","NORMAL")</f>
        <v>NORMAL</v>
      </c>
      <c r="V2192">
        <f>(Table1[[#This Row],[Target_Production_t]]/8)*Table1[[#This Row],[Downtime_hr]]</f>
        <v>2.0361624999999997</v>
      </c>
    </row>
    <row r="2193" spans="1:22" x14ac:dyDescent="0.25">
      <c r="A2193" s="1">
        <v>45840</v>
      </c>
      <c r="B2193" s="1" t="str">
        <f>TEXT(Table1[[#This Row],[Date]],"mm")</f>
        <v>07</v>
      </c>
      <c r="C2193" t="s">
        <v>17</v>
      </c>
      <c r="D2193" t="s">
        <v>19</v>
      </c>
      <c r="E2193">
        <v>39.130000000000003</v>
      </c>
      <c r="F2193">
        <v>7.61</v>
      </c>
      <c r="G2193">
        <v>0.39</v>
      </c>
      <c r="H2193">
        <v>32.409999999999997</v>
      </c>
      <c r="I2193">
        <v>31.69</v>
      </c>
      <c r="J2193">
        <v>0.72</v>
      </c>
      <c r="K2193">
        <v>97.79</v>
      </c>
      <c r="L2193">
        <v>95.12</v>
      </c>
      <c r="M2193">
        <v>102.48</v>
      </c>
      <c r="N2193">
        <v>95.33</v>
      </c>
      <c r="O2193">
        <v>26.99</v>
      </c>
      <c r="P2193">
        <v>2605.2800000000002</v>
      </c>
      <c r="Q2193" s="42">
        <f>Table1[[#This Row],[Steam_Consumed_t]]/Table1[[#This Row],[Production_t]]</f>
        <v>0.83276766430114169</v>
      </c>
      <c r="R2193" s="37">
        <f>Table1[[#This Row],[Power_Consumed_kWh]]/Table1[[#This Row],[Production_t]]</f>
        <v>80.385066337550157</v>
      </c>
      <c r="S2193" t="str">
        <f>IF(Table1[[#This Row],[Quality_pct]]&lt;96,"Below Spec","Ok")</f>
        <v>Ok</v>
      </c>
      <c r="T2193" t="str">
        <f>IF(Table1[Steam_Consumed_t]&gt;$O$4383,"ABNORMAL","NORMAL")</f>
        <v>NORMAL</v>
      </c>
      <c r="U2193" t="str">
        <f>IF(Table1[Power_Consumed_kWh]&gt;$P$4383,"ABNORMAL","NORMAL")</f>
        <v>NORMAL</v>
      </c>
      <c r="V2193">
        <f>(Table1[[#This Row],[Target_Production_t]]/8)*Table1[[#This Row],[Downtime_hr]]</f>
        <v>1.9075875000000002</v>
      </c>
    </row>
    <row r="2194" spans="1:22" x14ac:dyDescent="0.25">
      <c r="A2194" s="1">
        <v>45840</v>
      </c>
      <c r="B2194" s="1" t="str">
        <f>TEXT(Table1[[#This Row],[Date]],"mm")</f>
        <v>07</v>
      </c>
      <c r="C2194" t="s">
        <v>23</v>
      </c>
      <c r="D2194" t="s">
        <v>19</v>
      </c>
      <c r="E2194">
        <v>41</v>
      </c>
      <c r="F2194">
        <v>7.61</v>
      </c>
      <c r="G2194">
        <v>0.39</v>
      </c>
      <c r="H2194">
        <v>39.340000000000003</v>
      </c>
      <c r="I2194">
        <v>38.770000000000003</v>
      </c>
      <c r="J2194">
        <v>0.56999999999999995</v>
      </c>
      <c r="K2194">
        <v>98.55</v>
      </c>
      <c r="L2194">
        <v>95.12</v>
      </c>
      <c r="M2194">
        <v>103</v>
      </c>
      <c r="N2194">
        <v>96.56</v>
      </c>
      <c r="O2194">
        <v>2.83</v>
      </c>
      <c r="P2194">
        <v>1583.62</v>
      </c>
      <c r="Q2194" s="42">
        <f>Table1[[#This Row],[Steam_Consumed_t]]/Table1[[#This Row],[Production_t]]</f>
        <v>7.1936959837315712E-2</v>
      </c>
      <c r="R2194" s="37">
        <f>Table1[[#This Row],[Power_Consumed_kWh]]/Table1[[#This Row],[Production_t]]</f>
        <v>40.25470259278088</v>
      </c>
      <c r="S2194" t="str">
        <f>IF(Table1[[#This Row],[Quality_pct]]&lt;96,"Below Spec","Ok")</f>
        <v>Ok</v>
      </c>
      <c r="T2194" t="str">
        <f>IF(Table1[Steam_Consumed_t]&gt;$O$4383,"ABNORMAL","NORMAL")</f>
        <v>NORMAL</v>
      </c>
      <c r="U2194" t="str">
        <f>IF(Table1[Power_Consumed_kWh]&gt;$P$4383,"ABNORMAL","NORMAL")</f>
        <v>NORMAL</v>
      </c>
      <c r="V2194">
        <f>(Table1[[#This Row],[Target_Production_t]]/8)*Table1[[#This Row],[Downtime_hr]]</f>
        <v>1.99875</v>
      </c>
    </row>
    <row r="2195" spans="1:22" x14ac:dyDescent="0.25">
      <c r="A2195" s="1">
        <v>45840</v>
      </c>
      <c r="B2195" s="1" t="str">
        <f>TEXT(Table1[[#This Row],[Date]],"mm")</f>
        <v>07</v>
      </c>
      <c r="C2195" t="s">
        <v>22</v>
      </c>
      <c r="D2195" t="s">
        <v>18</v>
      </c>
      <c r="E2195">
        <v>34.049999999999997</v>
      </c>
      <c r="F2195">
        <v>7.68</v>
      </c>
      <c r="G2195">
        <v>0.32</v>
      </c>
      <c r="H2195">
        <v>29.82</v>
      </c>
      <c r="I2195">
        <v>28.92</v>
      </c>
      <c r="J2195">
        <v>0.9</v>
      </c>
      <c r="K2195">
        <v>96.99</v>
      </c>
      <c r="L2195">
        <v>96</v>
      </c>
      <c r="M2195">
        <v>97.69</v>
      </c>
      <c r="N2195">
        <v>90.96</v>
      </c>
      <c r="O2195">
        <v>33.270000000000003</v>
      </c>
      <c r="P2195">
        <v>2726.29</v>
      </c>
      <c r="Q2195" s="42">
        <f>Table1[[#This Row],[Steam_Consumed_t]]/Table1[[#This Row],[Production_t]]</f>
        <v>1.1156941649899397</v>
      </c>
      <c r="R2195" s="37">
        <f>Table1[[#This Row],[Power_Consumed_kWh]]/Table1[[#This Row],[Production_t]]</f>
        <v>91.424882629107984</v>
      </c>
      <c r="S2195" t="str">
        <f>IF(Table1[[#This Row],[Quality_pct]]&lt;96,"Below Spec","Ok")</f>
        <v>Ok</v>
      </c>
      <c r="T2195" t="str">
        <f>IF(Table1[Steam_Consumed_t]&gt;$O$4383,"ABNORMAL","NORMAL")</f>
        <v>NORMAL</v>
      </c>
      <c r="U2195" t="str">
        <f>IF(Table1[Power_Consumed_kWh]&gt;$P$4383,"ABNORMAL","NORMAL")</f>
        <v>NORMAL</v>
      </c>
      <c r="V2195">
        <f>(Table1[[#This Row],[Target_Production_t]]/8)*Table1[[#This Row],[Downtime_hr]]</f>
        <v>1.3619999999999999</v>
      </c>
    </row>
    <row r="2196" spans="1:22" x14ac:dyDescent="0.25">
      <c r="A2196" s="1">
        <v>45840</v>
      </c>
      <c r="B2196" s="1" t="str">
        <f>TEXT(Table1[[#This Row],[Date]],"mm")</f>
        <v>07</v>
      </c>
      <c r="C2196" t="s">
        <v>21</v>
      </c>
      <c r="D2196" t="s">
        <v>19</v>
      </c>
      <c r="E2196">
        <v>35.409999999999997</v>
      </c>
      <c r="F2196">
        <v>7.82</v>
      </c>
      <c r="G2196">
        <v>0.18</v>
      </c>
      <c r="H2196">
        <v>32.71</v>
      </c>
      <c r="I2196">
        <v>32.14</v>
      </c>
      <c r="J2196">
        <v>0.56999999999999995</v>
      </c>
      <c r="K2196">
        <v>98.26</v>
      </c>
      <c r="L2196">
        <v>97.75</v>
      </c>
      <c r="M2196">
        <v>96.86</v>
      </c>
      <c r="N2196">
        <v>93.03</v>
      </c>
      <c r="O2196">
        <v>46.46</v>
      </c>
      <c r="P2196">
        <v>3874.51</v>
      </c>
      <c r="Q2196" s="42">
        <f>Table1[[#This Row],[Steam_Consumed_t]]/Table1[[#This Row],[Production_t]]</f>
        <v>1.4203607459492509</v>
      </c>
      <c r="R2196" s="37">
        <f>Table1[[#This Row],[Power_Consumed_kWh]]/Table1[[#This Row],[Production_t]]</f>
        <v>118.45032100275145</v>
      </c>
      <c r="S2196" t="str">
        <f>IF(Table1[[#This Row],[Quality_pct]]&lt;96,"Below Spec","Ok")</f>
        <v>Ok</v>
      </c>
      <c r="T2196" t="str">
        <f>IF(Table1[Steam_Consumed_t]&gt;$O$4383,"ABNORMAL","NORMAL")</f>
        <v>NORMAL</v>
      </c>
      <c r="U2196" t="str">
        <f>IF(Table1[Power_Consumed_kWh]&gt;$P$4383,"ABNORMAL","NORMAL")</f>
        <v>NORMAL</v>
      </c>
      <c r="V2196">
        <f>(Table1[[#This Row],[Target_Production_t]]/8)*Table1[[#This Row],[Downtime_hr]]</f>
        <v>0.79672499999999991</v>
      </c>
    </row>
    <row r="2197" spans="1:22" x14ac:dyDescent="0.25">
      <c r="A2197" s="1">
        <v>45840</v>
      </c>
      <c r="B2197" s="1" t="str">
        <f>TEXT(Table1[[#This Row],[Date]],"mm")</f>
        <v>07</v>
      </c>
      <c r="C2197" t="s">
        <v>17</v>
      </c>
      <c r="D2197" t="s">
        <v>20</v>
      </c>
      <c r="E2197">
        <v>37.94</v>
      </c>
      <c r="F2197">
        <v>7.83</v>
      </c>
      <c r="G2197">
        <v>0.17</v>
      </c>
      <c r="H2197">
        <v>33.090000000000003</v>
      </c>
      <c r="I2197">
        <v>32.15</v>
      </c>
      <c r="J2197">
        <v>0.94</v>
      </c>
      <c r="K2197">
        <v>97.16</v>
      </c>
      <c r="L2197">
        <v>97.88</v>
      </c>
      <c r="M2197">
        <v>93.09</v>
      </c>
      <c r="N2197">
        <v>88.52</v>
      </c>
      <c r="O2197">
        <v>28.04</v>
      </c>
      <c r="P2197">
        <v>2756.59</v>
      </c>
      <c r="Q2197" s="42">
        <f>Table1[[#This Row],[Steam_Consumed_t]]/Table1[[#This Row],[Production_t]]</f>
        <v>0.84738591719552725</v>
      </c>
      <c r="R2197" s="37">
        <f>Table1[[#This Row],[Power_Consumed_kWh]]/Table1[[#This Row],[Production_t]]</f>
        <v>83.305832577818066</v>
      </c>
      <c r="S2197" t="str">
        <f>IF(Table1[[#This Row],[Quality_pct]]&lt;96,"Below Spec","Ok")</f>
        <v>Ok</v>
      </c>
      <c r="T2197" t="str">
        <f>IF(Table1[Steam_Consumed_t]&gt;$O$4383,"ABNORMAL","NORMAL")</f>
        <v>NORMAL</v>
      </c>
      <c r="U2197" t="str">
        <f>IF(Table1[Power_Consumed_kWh]&gt;$P$4383,"ABNORMAL","NORMAL")</f>
        <v>NORMAL</v>
      </c>
      <c r="V2197">
        <f>(Table1[[#This Row],[Target_Production_t]]/8)*Table1[[#This Row],[Downtime_hr]]</f>
        <v>0.80622499999999997</v>
      </c>
    </row>
    <row r="2198" spans="1:22" x14ac:dyDescent="0.25">
      <c r="A2198" s="1">
        <v>45841</v>
      </c>
      <c r="B2198" s="1" t="str">
        <f>TEXT(Table1[[#This Row],[Date]],"mm")</f>
        <v>07</v>
      </c>
      <c r="C2198" t="s">
        <v>23</v>
      </c>
      <c r="D2198" t="s">
        <v>19</v>
      </c>
      <c r="E2198">
        <v>42.11</v>
      </c>
      <c r="F2198">
        <v>7.34</v>
      </c>
      <c r="G2198">
        <v>0.66</v>
      </c>
      <c r="H2198">
        <v>31.94</v>
      </c>
      <c r="I2198">
        <v>31.59</v>
      </c>
      <c r="J2198">
        <v>0.35</v>
      </c>
      <c r="K2198">
        <v>98.9</v>
      </c>
      <c r="L2198">
        <v>91.75</v>
      </c>
      <c r="M2198">
        <v>97.3</v>
      </c>
      <c r="N2198">
        <v>88.29</v>
      </c>
      <c r="O2198">
        <v>4.3</v>
      </c>
      <c r="P2198">
        <v>1408.49</v>
      </c>
      <c r="Q2198" s="42">
        <f>Table1[[#This Row],[Steam_Consumed_t]]/Table1[[#This Row],[Production_t]]</f>
        <v>0.134627426424546</v>
      </c>
      <c r="R2198" s="37">
        <f>Table1[[#This Row],[Power_Consumed_kWh]]/Table1[[#This Row],[Production_t]]</f>
        <v>44.097996242955539</v>
      </c>
      <c r="S2198" t="str">
        <f>IF(Table1[[#This Row],[Quality_pct]]&lt;96,"Below Spec","Ok")</f>
        <v>Ok</v>
      </c>
      <c r="T2198" t="str">
        <f>IF(Table1[Steam_Consumed_t]&gt;$O$4383,"ABNORMAL","NORMAL")</f>
        <v>NORMAL</v>
      </c>
      <c r="U2198" t="str">
        <f>IF(Table1[Power_Consumed_kWh]&gt;$P$4383,"ABNORMAL","NORMAL")</f>
        <v>NORMAL</v>
      </c>
      <c r="V2198">
        <f>(Table1[[#This Row],[Target_Production_t]]/8)*Table1[[#This Row],[Downtime_hr]]</f>
        <v>3.474075</v>
      </c>
    </row>
    <row r="2199" spans="1:22" x14ac:dyDescent="0.25">
      <c r="A2199" s="1">
        <v>45841</v>
      </c>
      <c r="B2199" s="1" t="str">
        <f>TEXT(Table1[[#This Row],[Date]],"mm")</f>
        <v>07</v>
      </c>
      <c r="C2199" t="s">
        <v>17</v>
      </c>
      <c r="D2199" t="s">
        <v>19</v>
      </c>
      <c r="E2199">
        <v>40.200000000000003</v>
      </c>
      <c r="F2199">
        <v>7.36</v>
      </c>
      <c r="G2199">
        <v>0.64</v>
      </c>
      <c r="H2199">
        <v>35.18</v>
      </c>
      <c r="I2199">
        <v>34.53</v>
      </c>
      <c r="J2199">
        <v>0.65</v>
      </c>
      <c r="K2199">
        <v>98.15</v>
      </c>
      <c r="L2199">
        <v>92</v>
      </c>
      <c r="M2199">
        <v>97.44</v>
      </c>
      <c r="N2199">
        <v>87.98</v>
      </c>
      <c r="O2199">
        <v>30.54</v>
      </c>
      <c r="P2199">
        <v>2951.17</v>
      </c>
      <c r="Q2199" s="42">
        <f>Table1[[#This Row],[Steam_Consumed_t]]/Table1[[#This Row],[Production_t]]</f>
        <v>0.86810687890847071</v>
      </c>
      <c r="R2199" s="37">
        <f>Table1[[#This Row],[Power_Consumed_kWh]]/Table1[[#This Row],[Production_t]]</f>
        <v>83.887720295622515</v>
      </c>
      <c r="S2199" t="str">
        <f>IF(Table1[[#This Row],[Quality_pct]]&lt;96,"Below Spec","Ok")</f>
        <v>Ok</v>
      </c>
      <c r="T2199" t="str">
        <f>IF(Table1[Steam_Consumed_t]&gt;$O$4383,"ABNORMAL","NORMAL")</f>
        <v>NORMAL</v>
      </c>
      <c r="U2199" t="str">
        <f>IF(Table1[Power_Consumed_kWh]&gt;$P$4383,"ABNORMAL","NORMAL")</f>
        <v>NORMAL</v>
      </c>
      <c r="V2199">
        <f>(Table1[[#This Row],[Target_Production_t]]/8)*Table1[[#This Row],[Downtime_hr]]</f>
        <v>3.2160000000000002</v>
      </c>
    </row>
    <row r="2200" spans="1:22" x14ac:dyDescent="0.25">
      <c r="A2200" s="1">
        <v>45841</v>
      </c>
      <c r="B2200" s="1" t="str">
        <f>TEXT(Table1[[#This Row],[Date]],"mm")</f>
        <v>07</v>
      </c>
      <c r="C2200" t="s">
        <v>21</v>
      </c>
      <c r="D2200" t="s">
        <v>20</v>
      </c>
      <c r="E2200">
        <v>35.26</v>
      </c>
      <c r="F2200">
        <v>7.43</v>
      </c>
      <c r="G2200">
        <v>0.56999999999999995</v>
      </c>
      <c r="H2200">
        <v>30.35</v>
      </c>
      <c r="I2200">
        <v>30.07</v>
      </c>
      <c r="J2200">
        <v>0.28000000000000003</v>
      </c>
      <c r="K2200">
        <v>99.09</v>
      </c>
      <c r="L2200">
        <v>92.88</v>
      </c>
      <c r="M2200">
        <v>97.31</v>
      </c>
      <c r="N2200">
        <v>89.56</v>
      </c>
      <c r="O2200">
        <v>44.31</v>
      </c>
      <c r="P2200">
        <v>3503.46</v>
      </c>
      <c r="Q2200" s="42">
        <f>Table1[[#This Row],[Steam_Consumed_t]]/Table1[[#This Row],[Production_t]]</f>
        <v>1.4599670510708402</v>
      </c>
      <c r="R2200" s="37">
        <f>Table1[[#This Row],[Power_Consumed_kWh]]/Table1[[#This Row],[Production_t]]</f>
        <v>115.43525535420099</v>
      </c>
      <c r="S2200" t="str">
        <f>IF(Table1[[#This Row],[Quality_pct]]&lt;96,"Below Spec","Ok")</f>
        <v>Ok</v>
      </c>
      <c r="T2200" t="str">
        <f>IF(Table1[Steam_Consumed_t]&gt;$O$4383,"ABNORMAL","NORMAL")</f>
        <v>NORMAL</v>
      </c>
      <c r="U2200" t="str">
        <f>IF(Table1[Power_Consumed_kWh]&gt;$P$4383,"ABNORMAL","NORMAL")</f>
        <v>NORMAL</v>
      </c>
      <c r="V2200">
        <f>(Table1[[#This Row],[Target_Production_t]]/8)*Table1[[#This Row],[Downtime_hr]]</f>
        <v>2.5122749999999998</v>
      </c>
    </row>
    <row r="2201" spans="1:22" x14ac:dyDescent="0.25">
      <c r="A2201" s="1">
        <v>45841</v>
      </c>
      <c r="B2201" s="1" t="str">
        <f>TEXT(Table1[[#This Row],[Date]],"mm")</f>
        <v>07</v>
      </c>
      <c r="C2201" t="s">
        <v>17</v>
      </c>
      <c r="D2201" t="s">
        <v>20</v>
      </c>
      <c r="E2201">
        <v>38.97</v>
      </c>
      <c r="F2201">
        <v>7.47</v>
      </c>
      <c r="G2201">
        <v>0.53</v>
      </c>
      <c r="H2201">
        <v>35.56</v>
      </c>
      <c r="I2201">
        <v>34.96</v>
      </c>
      <c r="J2201">
        <v>0.6</v>
      </c>
      <c r="K2201">
        <v>98.31</v>
      </c>
      <c r="L2201">
        <v>93.38</v>
      </c>
      <c r="M2201">
        <v>94.94</v>
      </c>
      <c r="N2201">
        <v>87.15</v>
      </c>
      <c r="O2201">
        <v>30.07</v>
      </c>
      <c r="P2201">
        <v>2956.18</v>
      </c>
      <c r="Q2201" s="42">
        <f>Table1[[#This Row],[Steam_Consumed_t]]/Table1[[#This Row],[Production_t]]</f>
        <v>0.84561304836895379</v>
      </c>
      <c r="R2201" s="37">
        <f>Table1[[#This Row],[Power_Consumed_kWh]]/Table1[[#This Row],[Production_t]]</f>
        <v>83.132170978627656</v>
      </c>
      <c r="S2201" t="str">
        <f>IF(Table1[[#This Row],[Quality_pct]]&lt;96,"Below Spec","Ok")</f>
        <v>Ok</v>
      </c>
      <c r="T2201" t="str">
        <f>IF(Table1[Steam_Consumed_t]&gt;$O$4383,"ABNORMAL","NORMAL")</f>
        <v>NORMAL</v>
      </c>
      <c r="U2201" t="str">
        <f>IF(Table1[Power_Consumed_kWh]&gt;$P$4383,"ABNORMAL","NORMAL")</f>
        <v>NORMAL</v>
      </c>
      <c r="V2201">
        <f>(Table1[[#This Row],[Target_Production_t]]/8)*Table1[[#This Row],[Downtime_hr]]</f>
        <v>2.5817625</v>
      </c>
    </row>
    <row r="2202" spans="1:22" x14ac:dyDescent="0.25">
      <c r="A2202" s="1">
        <v>45841</v>
      </c>
      <c r="B2202" s="1" t="str">
        <f>TEXT(Table1[[#This Row],[Date]],"mm")</f>
        <v>07</v>
      </c>
      <c r="C2202" t="s">
        <v>22</v>
      </c>
      <c r="D2202" t="s">
        <v>20</v>
      </c>
      <c r="E2202">
        <v>33.409999999999997</v>
      </c>
      <c r="F2202">
        <v>7.48</v>
      </c>
      <c r="G2202">
        <v>0.52</v>
      </c>
      <c r="H2202">
        <v>29.52</v>
      </c>
      <c r="I2202">
        <v>28.68</v>
      </c>
      <c r="J2202">
        <v>0.84</v>
      </c>
      <c r="K2202">
        <v>97.14</v>
      </c>
      <c r="L2202">
        <v>93.5</v>
      </c>
      <c r="M2202">
        <v>94.16</v>
      </c>
      <c r="N2202">
        <v>85.52</v>
      </c>
      <c r="O2202">
        <v>31.37</v>
      </c>
      <c r="P2202">
        <v>2900.34</v>
      </c>
      <c r="Q2202" s="42">
        <f>Table1[[#This Row],[Steam_Consumed_t]]/Table1[[#This Row],[Production_t]]</f>
        <v>1.0626693766937669</v>
      </c>
      <c r="R2202" s="37">
        <f>Table1[[#This Row],[Power_Consumed_kWh]]/Table1[[#This Row],[Production_t]]</f>
        <v>98.25</v>
      </c>
      <c r="S2202" t="str">
        <f>IF(Table1[[#This Row],[Quality_pct]]&lt;96,"Below Spec","Ok")</f>
        <v>Ok</v>
      </c>
      <c r="T2202" t="str">
        <f>IF(Table1[Steam_Consumed_t]&gt;$O$4383,"ABNORMAL","NORMAL")</f>
        <v>NORMAL</v>
      </c>
      <c r="U2202" t="str">
        <f>IF(Table1[Power_Consumed_kWh]&gt;$P$4383,"ABNORMAL","NORMAL")</f>
        <v>NORMAL</v>
      </c>
      <c r="V2202">
        <f>(Table1[[#This Row],[Target_Production_t]]/8)*Table1[[#This Row],[Downtime_hr]]</f>
        <v>2.1716499999999996</v>
      </c>
    </row>
    <row r="2203" spans="1:22" x14ac:dyDescent="0.25">
      <c r="A2203" s="1">
        <v>45841</v>
      </c>
      <c r="B2203" s="1" t="str">
        <f>TEXT(Table1[[#This Row],[Date]],"mm")</f>
        <v>07</v>
      </c>
      <c r="C2203" t="s">
        <v>21</v>
      </c>
      <c r="D2203" t="s">
        <v>19</v>
      </c>
      <c r="E2203">
        <v>36.369999999999997</v>
      </c>
      <c r="F2203">
        <v>7.53</v>
      </c>
      <c r="G2203">
        <v>0.47</v>
      </c>
      <c r="H2203">
        <v>32.04</v>
      </c>
      <c r="I2203">
        <v>30.5</v>
      </c>
      <c r="J2203">
        <v>1.54</v>
      </c>
      <c r="K2203">
        <v>95.19</v>
      </c>
      <c r="L2203">
        <v>94.12</v>
      </c>
      <c r="M2203">
        <v>100.53</v>
      </c>
      <c r="N2203">
        <v>90.08</v>
      </c>
      <c r="O2203">
        <v>45.96</v>
      </c>
      <c r="P2203">
        <v>3699.76</v>
      </c>
      <c r="Q2203" s="42">
        <f>Table1[[#This Row],[Steam_Consumed_t]]/Table1[[#This Row],[Production_t]]</f>
        <v>1.4344569288389515</v>
      </c>
      <c r="R2203" s="37">
        <f>Table1[[#This Row],[Power_Consumed_kWh]]/Table1[[#This Row],[Production_t]]</f>
        <v>115.47315855181024</v>
      </c>
      <c r="S2203" t="str">
        <f>IF(Table1[[#This Row],[Quality_pct]]&lt;96,"Below Spec","Ok")</f>
        <v>Below Spec</v>
      </c>
      <c r="T2203" t="str">
        <f>IF(Table1[Steam_Consumed_t]&gt;$O$4383,"ABNORMAL","NORMAL")</f>
        <v>NORMAL</v>
      </c>
      <c r="U2203" t="str">
        <f>IF(Table1[Power_Consumed_kWh]&gt;$P$4383,"ABNORMAL","NORMAL")</f>
        <v>NORMAL</v>
      </c>
      <c r="V2203">
        <f>(Table1[[#This Row],[Target_Production_t]]/8)*Table1[[#This Row],[Downtime_hr]]</f>
        <v>2.1367374999999997</v>
      </c>
    </row>
    <row r="2204" spans="1:22" x14ac:dyDescent="0.25">
      <c r="A2204" s="1">
        <v>45841</v>
      </c>
      <c r="B2204" s="1" t="str">
        <f>TEXT(Table1[[#This Row],[Date]],"mm")</f>
        <v>07</v>
      </c>
      <c r="C2204" t="s">
        <v>22</v>
      </c>
      <c r="D2204" t="s">
        <v>18</v>
      </c>
      <c r="E2204">
        <v>34.979999999999997</v>
      </c>
      <c r="F2204">
        <v>7.65</v>
      </c>
      <c r="G2204">
        <v>0.35</v>
      </c>
      <c r="H2204">
        <v>30.87</v>
      </c>
      <c r="I2204">
        <v>30.28</v>
      </c>
      <c r="J2204">
        <v>0.57999999999999996</v>
      </c>
      <c r="K2204">
        <v>98.11</v>
      </c>
      <c r="L2204">
        <v>95.62</v>
      </c>
      <c r="M2204">
        <v>92.56</v>
      </c>
      <c r="N2204">
        <v>86.84</v>
      </c>
      <c r="O2204">
        <v>35.090000000000003</v>
      </c>
      <c r="P2204">
        <v>2878.61</v>
      </c>
      <c r="Q2204" s="42">
        <f>Table1[[#This Row],[Steam_Consumed_t]]/Table1[[#This Row],[Production_t]]</f>
        <v>1.1367022999676062</v>
      </c>
      <c r="R2204" s="37">
        <f>Table1[[#This Row],[Power_Consumed_kWh]]/Table1[[#This Row],[Production_t]]</f>
        <v>93.249433106575964</v>
      </c>
      <c r="S2204" t="str">
        <f>IF(Table1[[#This Row],[Quality_pct]]&lt;96,"Below Spec","Ok")</f>
        <v>Ok</v>
      </c>
      <c r="T2204" t="str">
        <f>IF(Table1[Steam_Consumed_t]&gt;$O$4383,"ABNORMAL","NORMAL")</f>
        <v>NORMAL</v>
      </c>
      <c r="U2204" t="str">
        <f>IF(Table1[Power_Consumed_kWh]&gt;$P$4383,"ABNORMAL","NORMAL")</f>
        <v>NORMAL</v>
      </c>
      <c r="V2204">
        <f>(Table1[[#This Row],[Target_Production_t]]/8)*Table1[[#This Row],[Downtime_hr]]</f>
        <v>1.5303749999999998</v>
      </c>
    </row>
    <row r="2205" spans="1:22" x14ac:dyDescent="0.25">
      <c r="A2205" s="1">
        <v>45841</v>
      </c>
      <c r="B2205" s="1" t="str">
        <f>TEXT(Table1[[#This Row],[Date]],"mm")</f>
        <v>07</v>
      </c>
      <c r="C2205" t="s">
        <v>22</v>
      </c>
      <c r="D2205" t="s">
        <v>19</v>
      </c>
      <c r="E2205">
        <v>34.46</v>
      </c>
      <c r="F2205">
        <v>7.82</v>
      </c>
      <c r="G2205">
        <v>0.18</v>
      </c>
      <c r="H2205">
        <v>29.75</v>
      </c>
      <c r="I2205">
        <v>28.63</v>
      </c>
      <c r="J2205">
        <v>1.1200000000000001</v>
      </c>
      <c r="K2205">
        <v>96.25</v>
      </c>
      <c r="L2205">
        <v>97.75</v>
      </c>
      <c r="M2205">
        <v>99.13</v>
      </c>
      <c r="N2205">
        <v>93.27</v>
      </c>
      <c r="O2205">
        <v>31.78</v>
      </c>
      <c r="P2205">
        <v>2820.21</v>
      </c>
      <c r="Q2205" s="42">
        <f>Table1[[#This Row],[Steam_Consumed_t]]/Table1[[#This Row],[Production_t]]</f>
        <v>1.0682352941176472</v>
      </c>
      <c r="R2205" s="37">
        <f>Table1[[#This Row],[Power_Consumed_kWh]]/Table1[[#This Row],[Production_t]]</f>
        <v>94.796974789915964</v>
      </c>
      <c r="S2205" t="str">
        <f>IF(Table1[[#This Row],[Quality_pct]]&lt;96,"Below Spec","Ok")</f>
        <v>Ok</v>
      </c>
      <c r="T2205" t="str">
        <f>IF(Table1[Steam_Consumed_t]&gt;$O$4383,"ABNORMAL","NORMAL")</f>
        <v>NORMAL</v>
      </c>
      <c r="U2205" t="str">
        <f>IF(Table1[Power_Consumed_kWh]&gt;$P$4383,"ABNORMAL","NORMAL")</f>
        <v>NORMAL</v>
      </c>
      <c r="V2205">
        <f>(Table1[[#This Row],[Target_Production_t]]/8)*Table1[[#This Row],[Downtime_hr]]</f>
        <v>0.77534999999999998</v>
      </c>
    </row>
    <row r="2206" spans="1:22" x14ac:dyDescent="0.25">
      <c r="A2206" s="1">
        <v>45841</v>
      </c>
      <c r="B2206" s="1" t="str">
        <f>TEXT(Table1[[#This Row],[Date]],"mm")</f>
        <v>07</v>
      </c>
      <c r="C2206" t="s">
        <v>17</v>
      </c>
      <c r="D2206" t="s">
        <v>18</v>
      </c>
      <c r="E2206">
        <v>40.81</v>
      </c>
      <c r="F2206">
        <v>7.83</v>
      </c>
      <c r="G2206">
        <v>0.17</v>
      </c>
      <c r="H2206">
        <v>40.130000000000003</v>
      </c>
      <c r="I2206">
        <v>39.31</v>
      </c>
      <c r="J2206">
        <v>0.82</v>
      </c>
      <c r="K2206">
        <v>97.96</v>
      </c>
      <c r="L2206">
        <v>97.88</v>
      </c>
      <c r="M2206">
        <v>97.12</v>
      </c>
      <c r="N2206">
        <v>93.12</v>
      </c>
      <c r="O2206">
        <v>36.92</v>
      </c>
      <c r="P2206">
        <v>3342.83</v>
      </c>
      <c r="Q2206" s="42">
        <f>Table1[[#This Row],[Steam_Consumed_t]]/Table1[[#This Row],[Production_t]]</f>
        <v>0.92000996760528286</v>
      </c>
      <c r="R2206" s="37">
        <f>Table1[[#This Row],[Power_Consumed_kWh]]/Table1[[#This Row],[Production_t]]</f>
        <v>83.300024919013197</v>
      </c>
      <c r="S2206" t="str">
        <f>IF(Table1[[#This Row],[Quality_pct]]&lt;96,"Below Spec","Ok")</f>
        <v>Ok</v>
      </c>
      <c r="T2206" t="str">
        <f>IF(Table1[Steam_Consumed_t]&gt;$O$4383,"ABNORMAL","NORMAL")</f>
        <v>NORMAL</v>
      </c>
      <c r="U2206" t="str">
        <f>IF(Table1[Power_Consumed_kWh]&gt;$P$4383,"ABNORMAL","NORMAL")</f>
        <v>NORMAL</v>
      </c>
      <c r="V2206">
        <f>(Table1[[#This Row],[Target_Production_t]]/8)*Table1[[#This Row],[Downtime_hr]]</f>
        <v>0.86721250000000016</v>
      </c>
    </row>
    <row r="2207" spans="1:22" x14ac:dyDescent="0.25">
      <c r="A2207" s="1">
        <v>45841</v>
      </c>
      <c r="B2207" s="1" t="str">
        <f>TEXT(Table1[[#This Row],[Date]],"mm")</f>
        <v>07</v>
      </c>
      <c r="C2207" t="s">
        <v>23</v>
      </c>
      <c r="D2207" t="s">
        <v>20</v>
      </c>
      <c r="E2207">
        <v>40.83</v>
      </c>
      <c r="F2207">
        <v>7.84</v>
      </c>
      <c r="G2207">
        <v>0.16</v>
      </c>
      <c r="H2207">
        <v>37.409999999999997</v>
      </c>
      <c r="I2207">
        <v>37.380000000000003</v>
      </c>
      <c r="J2207">
        <v>0.04</v>
      </c>
      <c r="K2207">
        <v>99.9</v>
      </c>
      <c r="L2207">
        <v>98</v>
      </c>
      <c r="M2207">
        <v>85.76</v>
      </c>
      <c r="N2207">
        <v>83.96</v>
      </c>
      <c r="O2207">
        <v>3.73</v>
      </c>
      <c r="P2207">
        <v>1595.31</v>
      </c>
      <c r="Q2207" s="42">
        <f>Table1[[#This Row],[Steam_Consumed_t]]/Table1[[#This Row],[Production_t]]</f>
        <v>9.9705960973001884E-2</v>
      </c>
      <c r="R2207" s="37">
        <f>Table1[[#This Row],[Power_Consumed_kWh]]/Table1[[#This Row],[Production_t]]</f>
        <v>42.643945469125903</v>
      </c>
      <c r="S2207" t="str">
        <f>IF(Table1[[#This Row],[Quality_pct]]&lt;96,"Below Spec","Ok")</f>
        <v>Ok</v>
      </c>
      <c r="T2207" t="str">
        <f>IF(Table1[Steam_Consumed_t]&gt;$O$4383,"ABNORMAL","NORMAL")</f>
        <v>NORMAL</v>
      </c>
      <c r="U2207" t="str">
        <f>IF(Table1[Power_Consumed_kWh]&gt;$P$4383,"ABNORMAL","NORMAL")</f>
        <v>NORMAL</v>
      </c>
      <c r="V2207">
        <f>(Table1[[#This Row],[Target_Production_t]]/8)*Table1[[#This Row],[Downtime_hr]]</f>
        <v>0.81659999999999999</v>
      </c>
    </row>
    <row r="2208" spans="1:22" x14ac:dyDescent="0.25">
      <c r="A2208" s="1">
        <v>45841</v>
      </c>
      <c r="B2208" s="1" t="str">
        <f>TEXT(Table1[[#This Row],[Date]],"mm")</f>
        <v>07</v>
      </c>
      <c r="C2208" t="s">
        <v>21</v>
      </c>
      <c r="D2208" t="s">
        <v>18</v>
      </c>
      <c r="E2208">
        <v>36.92</v>
      </c>
      <c r="F2208">
        <v>7.85</v>
      </c>
      <c r="G2208">
        <v>0.15</v>
      </c>
      <c r="H2208">
        <v>35.159999999999997</v>
      </c>
      <c r="I2208">
        <v>34.89</v>
      </c>
      <c r="J2208">
        <v>0.27</v>
      </c>
      <c r="K2208">
        <v>99.23</v>
      </c>
      <c r="L2208">
        <v>98.12</v>
      </c>
      <c r="M2208">
        <v>97.38</v>
      </c>
      <c r="N2208">
        <v>94.82</v>
      </c>
      <c r="O2208">
        <v>51.14</v>
      </c>
      <c r="P2208">
        <v>4205.67</v>
      </c>
      <c r="Q2208" s="42">
        <f>Table1[[#This Row],[Steam_Consumed_t]]/Table1[[#This Row],[Production_t]]</f>
        <v>1.4544937428896474</v>
      </c>
      <c r="R2208" s="37">
        <f>Table1[[#This Row],[Power_Consumed_kWh]]/Table1[[#This Row],[Production_t]]</f>
        <v>119.61518771331059</v>
      </c>
      <c r="S2208" t="str">
        <f>IF(Table1[[#This Row],[Quality_pct]]&lt;96,"Below Spec","Ok")</f>
        <v>Ok</v>
      </c>
      <c r="T2208" t="str">
        <f>IF(Table1[Steam_Consumed_t]&gt;$O$4383,"ABNORMAL","NORMAL")</f>
        <v>NORMAL</v>
      </c>
      <c r="U2208" t="str">
        <f>IF(Table1[Power_Consumed_kWh]&gt;$P$4383,"ABNORMAL","NORMAL")</f>
        <v>NORMAL</v>
      </c>
      <c r="V2208">
        <f>(Table1[[#This Row],[Target_Production_t]]/8)*Table1[[#This Row],[Downtime_hr]]</f>
        <v>0.69225000000000003</v>
      </c>
    </row>
    <row r="2209" spans="1:22" x14ac:dyDescent="0.25">
      <c r="A2209" s="1">
        <v>45841</v>
      </c>
      <c r="B2209" s="1" t="str">
        <f>TEXT(Table1[[#This Row],[Date]],"mm")</f>
        <v>07</v>
      </c>
      <c r="C2209" t="s">
        <v>23</v>
      </c>
      <c r="D2209" t="s">
        <v>18</v>
      </c>
      <c r="E2209">
        <v>42.75</v>
      </c>
      <c r="F2209">
        <v>7.86</v>
      </c>
      <c r="G2209">
        <v>0.14000000000000001</v>
      </c>
      <c r="H2209">
        <v>41.1</v>
      </c>
      <c r="I2209">
        <v>40.75</v>
      </c>
      <c r="J2209">
        <v>0.35</v>
      </c>
      <c r="K2209">
        <v>99.15</v>
      </c>
      <c r="L2209">
        <v>98.25</v>
      </c>
      <c r="M2209">
        <v>91.52</v>
      </c>
      <c r="N2209">
        <v>89.16</v>
      </c>
      <c r="O2209">
        <v>5.72</v>
      </c>
      <c r="P2209">
        <v>1784.42</v>
      </c>
      <c r="Q2209" s="42">
        <f>Table1[[#This Row],[Steam_Consumed_t]]/Table1[[#This Row],[Production_t]]</f>
        <v>0.1391727493917275</v>
      </c>
      <c r="R2209" s="37">
        <f>Table1[[#This Row],[Power_Consumed_kWh]]/Table1[[#This Row],[Production_t]]</f>
        <v>43.41654501216545</v>
      </c>
      <c r="S2209" t="str">
        <f>IF(Table1[[#This Row],[Quality_pct]]&lt;96,"Below Spec","Ok")</f>
        <v>Ok</v>
      </c>
      <c r="T2209" t="str">
        <f>IF(Table1[Steam_Consumed_t]&gt;$O$4383,"ABNORMAL","NORMAL")</f>
        <v>NORMAL</v>
      </c>
      <c r="U2209" t="str">
        <f>IF(Table1[Power_Consumed_kWh]&gt;$P$4383,"ABNORMAL","NORMAL")</f>
        <v>NORMAL</v>
      </c>
      <c r="V2209">
        <f>(Table1[[#This Row],[Target_Production_t]]/8)*Table1[[#This Row],[Downtime_hr]]</f>
        <v>0.74812500000000004</v>
      </c>
    </row>
    <row r="2210" spans="1:22" x14ac:dyDescent="0.25">
      <c r="A2210" s="1">
        <v>45842</v>
      </c>
      <c r="B2210" s="1" t="str">
        <f>TEXT(Table1[[#This Row],[Date]],"mm")</f>
        <v>07</v>
      </c>
      <c r="C2210" t="s">
        <v>22</v>
      </c>
      <c r="D2210" t="s">
        <v>20</v>
      </c>
      <c r="E2210">
        <v>32.880000000000003</v>
      </c>
      <c r="F2210">
        <v>7.3</v>
      </c>
      <c r="G2210">
        <v>0.7</v>
      </c>
      <c r="H2210">
        <v>27.71</v>
      </c>
      <c r="I2210">
        <v>27.34</v>
      </c>
      <c r="J2210">
        <v>0.37</v>
      </c>
      <c r="K2210">
        <v>98.67</v>
      </c>
      <c r="L2210">
        <v>91.25</v>
      </c>
      <c r="M2210">
        <v>93.32</v>
      </c>
      <c r="N2210">
        <v>84.02</v>
      </c>
      <c r="O2210">
        <v>30</v>
      </c>
      <c r="P2210">
        <v>2675.31</v>
      </c>
      <c r="Q2210" s="42">
        <f>Table1[[#This Row],[Steam_Consumed_t]]/Table1[[#This Row],[Production_t]]</f>
        <v>1.0826416456153014</v>
      </c>
      <c r="R2210" s="37">
        <f>Table1[[#This Row],[Power_Consumed_kWh]]/Table1[[#This Row],[Production_t]]</f>
        <v>96.546734031035726</v>
      </c>
      <c r="S2210" t="str">
        <f>IF(Table1[[#This Row],[Quality_pct]]&lt;96,"Below Spec","Ok")</f>
        <v>Ok</v>
      </c>
      <c r="T2210" t="str">
        <f>IF(Table1[Steam_Consumed_t]&gt;$O$4383,"ABNORMAL","NORMAL")</f>
        <v>NORMAL</v>
      </c>
      <c r="U2210" t="str">
        <f>IF(Table1[Power_Consumed_kWh]&gt;$P$4383,"ABNORMAL","NORMAL")</f>
        <v>NORMAL</v>
      </c>
      <c r="V2210">
        <f>(Table1[[#This Row],[Target_Production_t]]/8)*Table1[[#This Row],[Downtime_hr]]</f>
        <v>2.8770000000000002</v>
      </c>
    </row>
    <row r="2211" spans="1:22" x14ac:dyDescent="0.25">
      <c r="A2211" s="1">
        <v>45842</v>
      </c>
      <c r="B2211" s="1" t="str">
        <f>TEXT(Table1[[#This Row],[Date]],"mm")</f>
        <v>07</v>
      </c>
      <c r="C2211" t="s">
        <v>21</v>
      </c>
      <c r="D2211" t="s">
        <v>18</v>
      </c>
      <c r="E2211">
        <v>36.340000000000003</v>
      </c>
      <c r="F2211">
        <v>7.34</v>
      </c>
      <c r="G2211">
        <v>0.66</v>
      </c>
      <c r="H2211">
        <v>32.61</v>
      </c>
      <c r="I2211">
        <v>32.1</v>
      </c>
      <c r="J2211">
        <v>0.5</v>
      </c>
      <c r="K2211">
        <v>98.46</v>
      </c>
      <c r="L2211">
        <v>91.75</v>
      </c>
      <c r="M2211">
        <v>92.26</v>
      </c>
      <c r="N2211">
        <v>83.35</v>
      </c>
      <c r="O2211">
        <v>47.73</v>
      </c>
      <c r="P2211">
        <v>3797.09</v>
      </c>
      <c r="Q2211" s="42">
        <f>Table1[[#This Row],[Steam_Consumed_t]]/Table1[[#This Row],[Production_t]]</f>
        <v>1.4636614535418582</v>
      </c>
      <c r="R2211" s="37">
        <f>Table1[[#This Row],[Power_Consumed_kWh]]/Table1[[#This Row],[Production_t]]</f>
        <v>116.43943575590311</v>
      </c>
      <c r="S2211" t="str">
        <f>IF(Table1[[#This Row],[Quality_pct]]&lt;96,"Below Spec","Ok")</f>
        <v>Ok</v>
      </c>
      <c r="T2211" t="str">
        <f>IF(Table1[Steam_Consumed_t]&gt;$O$4383,"ABNORMAL","NORMAL")</f>
        <v>NORMAL</v>
      </c>
      <c r="U2211" t="str">
        <f>IF(Table1[Power_Consumed_kWh]&gt;$P$4383,"ABNORMAL","NORMAL")</f>
        <v>NORMAL</v>
      </c>
      <c r="V2211">
        <f>(Table1[[#This Row],[Target_Production_t]]/8)*Table1[[#This Row],[Downtime_hr]]</f>
        <v>2.9980500000000005</v>
      </c>
    </row>
    <row r="2212" spans="1:22" x14ac:dyDescent="0.25">
      <c r="A2212" s="1">
        <v>45842</v>
      </c>
      <c r="B2212" s="1" t="str">
        <f>TEXT(Table1[[#This Row],[Date]],"mm")</f>
        <v>07</v>
      </c>
      <c r="C2212" t="s">
        <v>21</v>
      </c>
      <c r="D2212" t="s">
        <v>20</v>
      </c>
      <c r="E2212">
        <v>34.700000000000003</v>
      </c>
      <c r="F2212">
        <v>7.38</v>
      </c>
      <c r="G2212">
        <v>0.62</v>
      </c>
      <c r="H2212">
        <v>30.91</v>
      </c>
      <c r="I2212">
        <v>30.53</v>
      </c>
      <c r="J2212">
        <v>0.38</v>
      </c>
      <c r="K2212">
        <v>98.78</v>
      </c>
      <c r="L2212">
        <v>92.25</v>
      </c>
      <c r="M2212">
        <v>91.43</v>
      </c>
      <c r="N2212">
        <v>83.31</v>
      </c>
      <c r="O2212">
        <v>44.9</v>
      </c>
      <c r="P2212">
        <v>3699.91</v>
      </c>
      <c r="Q2212" s="42">
        <f>Table1[[#This Row],[Steam_Consumed_t]]/Table1[[#This Row],[Production_t]]</f>
        <v>1.4526043351666127</v>
      </c>
      <c r="R2212" s="37">
        <f>Table1[[#This Row],[Power_Consumed_kWh]]/Table1[[#This Row],[Production_t]]</f>
        <v>119.69945001617599</v>
      </c>
      <c r="S2212" t="str">
        <f>IF(Table1[[#This Row],[Quality_pct]]&lt;96,"Below Spec","Ok")</f>
        <v>Ok</v>
      </c>
      <c r="T2212" t="str">
        <f>IF(Table1[Steam_Consumed_t]&gt;$O$4383,"ABNORMAL","NORMAL")</f>
        <v>NORMAL</v>
      </c>
      <c r="U2212" t="str">
        <f>IF(Table1[Power_Consumed_kWh]&gt;$P$4383,"ABNORMAL","NORMAL")</f>
        <v>NORMAL</v>
      </c>
      <c r="V2212">
        <f>(Table1[[#This Row],[Target_Production_t]]/8)*Table1[[#This Row],[Downtime_hr]]</f>
        <v>2.6892500000000004</v>
      </c>
    </row>
    <row r="2213" spans="1:22" x14ac:dyDescent="0.25">
      <c r="A2213" s="1">
        <v>45842</v>
      </c>
      <c r="B2213" s="1" t="str">
        <f>TEXT(Table1[[#This Row],[Date]],"mm")</f>
        <v>07</v>
      </c>
      <c r="C2213" t="s">
        <v>23</v>
      </c>
      <c r="D2213" t="s">
        <v>20</v>
      </c>
      <c r="E2213">
        <v>40.18</v>
      </c>
      <c r="F2213">
        <v>7.48</v>
      </c>
      <c r="G2213">
        <v>0.52</v>
      </c>
      <c r="H2213">
        <v>34.119999999999997</v>
      </c>
      <c r="I2213">
        <v>33.68</v>
      </c>
      <c r="J2213">
        <v>0.44</v>
      </c>
      <c r="K2213">
        <v>98.72</v>
      </c>
      <c r="L2213">
        <v>93.5</v>
      </c>
      <c r="M2213">
        <v>93.65</v>
      </c>
      <c r="N2213">
        <v>86.44</v>
      </c>
      <c r="O2213">
        <v>3.47</v>
      </c>
      <c r="P2213">
        <v>1417.31</v>
      </c>
      <c r="Q2213" s="42">
        <f>Table1[[#This Row],[Steam_Consumed_t]]/Table1[[#This Row],[Production_t]]</f>
        <v>0.10169988276670576</v>
      </c>
      <c r="R2213" s="37">
        <f>Table1[[#This Row],[Power_Consumed_kWh]]/Table1[[#This Row],[Production_t]]</f>
        <v>41.538980070339981</v>
      </c>
      <c r="S2213" t="str">
        <f>IF(Table1[[#This Row],[Quality_pct]]&lt;96,"Below Spec","Ok")</f>
        <v>Ok</v>
      </c>
      <c r="T2213" t="str">
        <f>IF(Table1[Steam_Consumed_t]&gt;$O$4383,"ABNORMAL","NORMAL")</f>
        <v>NORMAL</v>
      </c>
      <c r="U2213" t="str">
        <f>IF(Table1[Power_Consumed_kWh]&gt;$P$4383,"ABNORMAL","NORMAL")</f>
        <v>NORMAL</v>
      </c>
      <c r="V2213">
        <f>(Table1[[#This Row],[Target_Production_t]]/8)*Table1[[#This Row],[Downtime_hr]]</f>
        <v>2.6116999999999999</v>
      </c>
    </row>
    <row r="2214" spans="1:22" x14ac:dyDescent="0.25">
      <c r="A2214" s="1">
        <v>45842</v>
      </c>
      <c r="B2214" s="1" t="str">
        <f>TEXT(Table1[[#This Row],[Date]],"mm")</f>
        <v>07</v>
      </c>
      <c r="C2214" t="s">
        <v>17</v>
      </c>
      <c r="D2214" t="s">
        <v>20</v>
      </c>
      <c r="E2214">
        <v>38.36</v>
      </c>
      <c r="F2214">
        <v>7.59</v>
      </c>
      <c r="G2214">
        <v>0.41</v>
      </c>
      <c r="H2214">
        <v>32.53</v>
      </c>
      <c r="I2214">
        <v>31.98</v>
      </c>
      <c r="J2214">
        <v>0.55000000000000004</v>
      </c>
      <c r="K2214">
        <v>98.32</v>
      </c>
      <c r="L2214">
        <v>94.88</v>
      </c>
      <c r="M2214">
        <v>91.85</v>
      </c>
      <c r="N2214">
        <v>85.68</v>
      </c>
      <c r="O2214">
        <v>27.78</v>
      </c>
      <c r="P2214">
        <v>2549.0700000000002</v>
      </c>
      <c r="Q2214" s="42">
        <f>Table1[[#This Row],[Steam_Consumed_t]]/Table1[[#This Row],[Production_t]]</f>
        <v>0.85398094067015062</v>
      </c>
      <c r="R2214" s="37">
        <f>Table1[[#This Row],[Power_Consumed_kWh]]/Table1[[#This Row],[Production_t]]</f>
        <v>78.360590224408242</v>
      </c>
      <c r="S2214" t="str">
        <f>IF(Table1[[#This Row],[Quality_pct]]&lt;96,"Below Spec","Ok")</f>
        <v>Ok</v>
      </c>
      <c r="T2214" t="str">
        <f>IF(Table1[Steam_Consumed_t]&gt;$O$4383,"ABNORMAL","NORMAL")</f>
        <v>NORMAL</v>
      </c>
      <c r="U2214" t="str">
        <f>IF(Table1[Power_Consumed_kWh]&gt;$P$4383,"ABNORMAL","NORMAL")</f>
        <v>NORMAL</v>
      </c>
      <c r="V2214">
        <f>(Table1[[#This Row],[Target_Production_t]]/8)*Table1[[#This Row],[Downtime_hr]]</f>
        <v>1.9659499999999999</v>
      </c>
    </row>
    <row r="2215" spans="1:22" x14ac:dyDescent="0.25">
      <c r="A2215" s="1">
        <v>45842</v>
      </c>
      <c r="B2215" s="1" t="str">
        <f>TEXT(Table1[[#This Row],[Date]],"mm")</f>
        <v>07</v>
      </c>
      <c r="C2215" t="s">
        <v>17</v>
      </c>
      <c r="D2215" t="s">
        <v>18</v>
      </c>
      <c r="E2215">
        <v>40.159999999999997</v>
      </c>
      <c r="F2215">
        <v>7.62</v>
      </c>
      <c r="G2215">
        <v>0.38</v>
      </c>
      <c r="H2215">
        <v>38.229999999999997</v>
      </c>
      <c r="I2215">
        <v>36.880000000000003</v>
      </c>
      <c r="J2215">
        <v>1.35</v>
      </c>
      <c r="K2215">
        <v>96.47</v>
      </c>
      <c r="L2215">
        <v>95.25</v>
      </c>
      <c r="M2215">
        <v>96.61</v>
      </c>
      <c r="N2215">
        <v>88.77</v>
      </c>
      <c r="O2215">
        <v>34.19</v>
      </c>
      <c r="P2215">
        <v>3174.49</v>
      </c>
      <c r="Q2215" s="42">
        <f>Table1[[#This Row],[Steam_Consumed_t]]/Table1[[#This Row],[Production_t]]</f>
        <v>0.89432382945330891</v>
      </c>
      <c r="R2215" s="37">
        <f>Table1[[#This Row],[Power_Consumed_kWh]]/Table1[[#This Row],[Production_t]]</f>
        <v>83.036620455139939</v>
      </c>
      <c r="S2215" t="str">
        <f>IF(Table1[[#This Row],[Quality_pct]]&lt;96,"Below Spec","Ok")</f>
        <v>Ok</v>
      </c>
      <c r="T2215" t="str">
        <f>IF(Table1[Steam_Consumed_t]&gt;$O$4383,"ABNORMAL","NORMAL")</f>
        <v>NORMAL</v>
      </c>
      <c r="U2215" t="str">
        <f>IF(Table1[Power_Consumed_kWh]&gt;$P$4383,"ABNORMAL","NORMAL")</f>
        <v>NORMAL</v>
      </c>
      <c r="V2215">
        <f>(Table1[[#This Row],[Target_Production_t]]/8)*Table1[[#This Row],[Downtime_hr]]</f>
        <v>1.9076</v>
      </c>
    </row>
    <row r="2216" spans="1:22" x14ac:dyDescent="0.25">
      <c r="A2216" s="1">
        <v>45842</v>
      </c>
      <c r="B2216" s="1" t="str">
        <f>TEXT(Table1[[#This Row],[Date]],"mm")</f>
        <v>07</v>
      </c>
      <c r="C2216" t="s">
        <v>22</v>
      </c>
      <c r="D2216" t="s">
        <v>18</v>
      </c>
      <c r="E2216">
        <v>34.43</v>
      </c>
      <c r="F2216">
        <v>7.66</v>
      </c>
      <c r="G2216">
        <v>0.34</v>
      </c>
      <c r="H2216">
        <v>30.35</v>
      </c>
      <c r="I2216">
        <v>29.27</v>
      </c>
      <c r="J2216">
        <v>1.0900000000000001</v>
      </c>
      <c r="K2216">
        <v>96.42</v>
      </c>
      <c r="L2216">
        <v>95.75</v>
      </c>
      <c r="M2216">
        <v>95.84</v>
      </c>
      <c r="N2216">
        <v>88.48</v>
      </c>
      <c r="O2216">
        <v>33.53</v>
      </c>
      <c r="P2216">
        <v>2948</v>
      </c>
      <c r="Q2216" s="42">
        <f>Table1[[#This Row],[Steam_Consumed_t]]/Table1[[#This Row],[Production_t]]</f>
        <v>1.1047775947281713</v>
      </c>
      <c r="R2216" s="37">
        <f>Table1[[#This Row],[Power_Consumed_kWh]]/Table1[[#This Row],[Production_t]]</f>
        <v>97.133443163097198</v>
      </c>
      <c r="S2216" t="str">
        <f>IF(Table1[[#This Row],[Quality_pct]]&lt;96,"Below Spec","Ok")</f>
        <v>Ok</v>
      </c>
      <c r="T2216" t="str">
        <f>IF(Table1[Steam_Consumed_t]&gt;$O$4383,"ABNORMAL","NORMAL")</f>
        <v>NORMAL</v>
      </c>
      <c r="U2216" t="str">
        <f>IF(Table1[Power_Consumed_kWh]&gt;$P$4383,"ABNORMAL","NORMAL")</f>
        <v>NORMAL</v>
      </c>
      <c r="V2216">
        <f>(Table1[[#This Row],[Target_Production_t]]/8)*Table1[[#This Row],[Downtime_hr]]</f>
        <v>1.4632750000000001</v>
      </c>
    </row>
    <row r="2217" spans="1:22" x14ac:dyDescent="0.25">
      <c r="A2217" s="1">
        <v>45842</v>
      </c>
      <c r="B2217" s="1" t="str">
        <f>TEXT(Table1[[#This Row],[Date]],"mm")</f>
        <v>07</v>
      </c>
      <c r="C2217" t="s">
        <v>21</v>
      </c>
      <c r="D2217" t="s">
        <v>19</v>
      </c>
      <c r="E2217">
        <v>35.79</v>
      </c>
      <c r="F2217">
        <v>7.69</v>
      </c>
      <c r="G2217">
        <v>0.31</v>
      </c>
      <c r="H2217">
        <v>30.72</v>
      </c>
      <c r="I2217">
        <v>29.76</v>
      </c>
      <c r="J2217">
        <v>0.95</v>
      </c>
      <c r="K2217">
        <v>96.9</v>
      </c>
      <c r="L2217">
        <v>96.12</v>
      </c>
      <c r="M2217">
        <v>95.07</v>
      </c>
      <c r="N2217">
        <v>88.55</v>
      </c>
      <c r="O2217">
        <v>44.24</v>
      </c>
      <c r="P2217">
        <v>3704.45</v>
      </c>
      <c r="Q2217" s="42">
        <f>Table1[[#This Row],[Steam_Consumed_t]]/Table1[[#This Row],[Production_t]]</f>
        <v>1.4401041666666667</v>
      </c>
      <c r="R2217" s="37">
        <f>Table1[[#This Row],[Power_Consumed_kWh]]/Table1[[#This Row],[Production_t]]</f>
        <v>120.58756510416667</v>
      </c>
      <c r="S2217" t="str">
        <f>IF(Table1[[#This Row],[Quality_pct]]&lt;96,"Below Spec","Ok")</f>
        <v>Ok</v>
      </c>
      <c r="T2217" t="str">
        <f>IF(Table1[Steam_Consumed_t]&gt;$O$4383,"ABNORMAL","NORMAL")</f>
        <v>NORMAL</v>
      </c>
      <c r="U2217" t="str">
        <f>IF(Table1[Power_Consumed_kWh]&gt;$P$4383,"ABNORMAL","NORMAL")</f>
        <v>NORMAL</v>
      </c>
      <c r="V2217">
        <f>(Table1[[#This Row],[Target_Production_t]]/8)*Table1[[#This Row],[Downtime_hr]]</f>
        <v>1.3868624999999999</v>
      </c>
    </row>
    <row r="2218" spans="1:22" x14ac:dyDescent="0.25">
      <c r="A2218" s="1">
        <v>45842</v>
      </c>
      <c r="B2218" s="1" t="str">
        <f>TEXT(Table1[[#This Row],[Date]],"mm")</f>
        <v>07</v>
      </c>
      <c r="C2218" t="s">
        <v>22</v>
      </c>
      <c r="D2218" t="s">
        <v>19</v>
      </c>
      <c r="E2218">
        <v>33.909999999999997</v>
      </c>
      <c r="F2218">
        <v>7.71</v>
      </c>
      <c r="G2218">
        <v>0.28999999999999998</v>
      </c>
      <c r="H2218">
        <v>28.95</v>
      </c>
      <c r="I2218">
        <v>27.95</v>
      </c>
      <c r="J2218">
        <v>1</v>
      </c>
      <c r="K2218">
        <v>96.55</v>
      </c>
      <c r="L2218">
        <v>96.38</v>
      </c>
      <c r="M2218">
        <v>94.69</v>
      </c>
      <c r="N2218">
        <v>88.11</v>
      </c>
      <c r="O2218">
        <v>32.880000000000003</v>
      </c>
      <c r="P2218">
        <v>2768.28</v>
      </c>
      <c r="Q2218" s="42">
        <f>Table1[[#This Row],[Steam_Consumed_t]]/Table1[[#This Row],[Production_t]]</f>
        <v>1.1357512953367876</v>
      </c>
      <c r="R2218" s="37">
        <f>Table1[[#This Row],[Power_Consumed_kWh]]/Table1[[#This Row],[Production_t]]</f>
        <v>95.62279792746115</v>
      </c>
      <c r="S2218" t="str">
        <f>IF(Table1[[#This Row],[Quality_pct]]&lt;96,"Below Spec","Ok")</f>
        <v>Ok</v>
      </c>
      <c r="T2218" t="str">
        <f>IF(Table1[Steam_Consumed_t]&gt;$O$4383,"ABNORMAL","NORMAL")</f>
        <v>NORMAL</v>
      </c>
      <c r="U2218" t="str">
        <f>IF(Table1[Power_Consumed_kWh]&gt;$P$4383,"ABNORMAL","NORMAL")</f>
        <v>NORMAL</v>
      </c>
      <c r="V2218">
        <f>(Table1[[#This Row],[Target_Production_t]]/8)*Table1[[#This Row],[Downtime_hr]]</f>
        <v>1.2292374999999998</v>
      </c>
    </row>
    <row r="2219" spans="1:22" x14ac:dyDescent="0.25">
      <c r="A2219" s="1">
        <v>45842</v>
      </c>
      <c r="B2219" s="1" t="str">
        <f>TEXT(Table1[[#This Row],[Date]],"mm")</f>
        <v>07</v>
      </c>
      <c r="C2219" t="s">
        <v>17</v>
      </c>
      <c r="D2219" t="s">
        <v>19</v>
      </c>
      <c r="E2219">
        <v>39.56</v>
      </c>
      <c r="F2219">
        <v>7.73</v>
      </c>
      <c r="G2219">
        <v>0.27</v>
      </c>
      <c r="H2219">
        <v>36.630000000000003</v>
      </c>
      <c r="I2219">
        <v>35.96</v>
      </c>
      <c r="J2219">
        <v>0.67</v>
      </c>
      <c r="K2219">
        <v>98.18</v>
      </c>
      <c r="L2219">
        <v>96.62</v>
      </c>
      <c r="M2219">
        <v>97.42</v>
      </c>
      <c r="N2219">
        <v>92.42</v>
      </c>
      <c r="O2219">
        <v>31.25</v>
      </c>
      <c r="P2219">
        <v>2996.98</v>
      </c>
      <c r="Q2219" s="42">
        <f>Table1[[#This Row],[Steam_Consumed_t]]/Table1[[#This Row],[Production_t]]</f>
        <v>0.8531258531258531</v>
      </c>
      <c r="R2219" s="37">
        <f>Table1[[#This Row],[Power_Consumed_kWh]]/Table1[[#This Row],[Production_t]]</f>
        <v>81.817635817635818</v>
      </c>
      <c r="S2219" t="str">
        <f>IF(Table1[[#This Row],[Quality_pct]]&lt;96,"Below Spec","Ok")</f>
        <v>Ok</v>
      </c>
      <c r="T2219" t="str">
        <f>IF(Table1[Steam_Consumed_t]&gt;$O$4383,"ABNORMAL","NORMAL")</f>
        <v>NORMAL</v>
      </c>
      <c r="U2219" t="str">
        <f>IF(Table1[Power_Consumed_kWh]&gt;$P$4383,"ABNORMAL","NORMAL")</f>
        <v>NORMAL</v>
      </c>
      <c r="V2219">
        <f>(Table1[[#This Row],[Target_Production_t]]/8)*Table1[[#This Row],[Downtime_hr]]</f>
        <v>1.3351500000000001</v>
      </c>
    </row>
    <row r="2220" spans="1:22" x14ac:dyDescent="0.25">
      <c r="A2220" s="1">
        <v>45842</v>
      </c>
      <c r="B2220" s="1" t="str">
        <f>TEXT(Table1[[#This Row],[Date]],"mm")</f>
        <v>07</v>
      </c>
      <c r="C2220" t="s">
        <v>23</v>
      </c>
      <c r="D2220" t="s">
        <v>19</v>
      </c>
      <c r="E2220">
        <v>41.45</v>
      </c>
      <c r="F2220">
        <v>7.75</v>
      </c>
      <c r="G2220">
        <v>0.25</v>
      </c>
      <c r="H2220">
        <v>36.25</v>
      </c>
      <c r="I2220">
        <v>35.71</v>
      </c>
      <c r="J2220">
        <v>0.54</v>
      </c>
      <c r="K2220">
        <v>98.51</v>
      </c>
      <c r="L2220">
        <v>96.88</v>
      </c>
      <c r="M2220">
        <v>95.03</v>
      </c>
      <c r="N2220">
        <v>90.69</v>
      </c>
      <c r="O2220">
        <v>5.01</v>
      </c>
      <c r="P2220">
        <v>1615.56</v>
      </c>
      <c r="Q2220" s="42">
        <f>Table1[[#This Row],[Steam_Consumed_t]]/Table1[[#This Row],[Production_t]]</f>
        <v>0.13820689655172413</v>
      </c>
      <c r="R2220" s="37">
        <f>Table1[[#This Row],[Power_Consumed_kWh]]/Table1[[#This Row],[Production_t]]</f>
        <v>44.567172413793102</v>
      </c>
      <c r="S2220" t="str">
        <f>IF(Table1[[#This Row],[Quality_pct]]&lt;96,"Below Spec","Ok")</f>
        <v>Ok</v>
      </c>
      <c r="T2220" t="str">
        <f>IF(Table1[Steam_Consumed_t]&gt;$O$4383,"ABNORMAL","NORMAL")</f>
        <v>NORMAL</v>
      </c>
      <c r="U2220" t="str">
        <f>IF(Table1[Power_Consumed_kWh]&gt;$P$4383,"ABNORMAL","NORMAL")</f>
        <v>NORMAL</v>
      </c>
      <c r="V2220">
        <f>(Table1[[#This Row],[Target_Production_t]]/8)*Table1[[#This Row],[Downtime_hr]]</f>
        <v>1.2953125000000001</v>
      </c>
    </row>
    <row r="2221" spans="1:22" x14ac:dyDescent="0.25">
      <c r="A2221" s="1">
        <v>45842</v>
      </c>
      <c r="B2221" s="1" t="str">
        <f>TEXT(Table1[[#This Row],[Date]],"mm")</f>
        <v>07</v>
      </c>
      <c r="C2221" t="s">
        <v>23</v>
      </c>
      <c r="D2221" t="s">
        <v>18</v>
      </c>
      <c r="E2221">
        <v>42.08</v>
      </c>
      <c r="F2221">
        <v>7.78</v>
      </c>
      <c r="G2221">
        <v>0.22</v>
      </c>
      <c r="H2221">
        <v>42.97</v>
      </c>
      <c r="I2221">
        <v>42.55</v>
      </c>
      <c r="J2221">
        <v>0.42</v>
      </c>
      <c r="K2221">
        <v>99.02</v>
      </c>
      <c r="L2221">
        <v>97.25</v>
      </c>
      <c r="M2221">
        <v>93.47</v>
      </c>
      <c r="N2221">
        <v>90.01</v>
      </c>
      <c r="O2221">
        <v>1.34</v>
      </c>
      <c r="P2221">
        <v>1808.56</v>
      </c>
      <c r="Q2221" s="42">
        <f>Table1[[#This Row],[Steam_Consumed_t]]/Table1[[#This Row],[Production_t]]</f>
        <v>3.1184547358622298E-2</v>
      </c>
      <c r="R2221" s="37">
        <f>Table1[[#This Row],[Power_Consumed_kWh]]/Table1[[#This Row],[Production_t]]</f>
        <v>42.088899232022342</v>
      </c>
      <c r="S2221" t="str">
        <f>IF(Table1[[#This Row],[Quality_pct]]&lt;96,"Below Spec","Ok")</f>
        <v>Ok</v>
      </c>
      <c r="T2221" t="str">
        <f>IF(Table1[Steam_Consumed_t]&gt;$O$4383,"ABNORMAL","NORMAL")</f>
        <v>NORMAL</v>
      </c>
      <c r="U2221" t="str">
        <f>IF(Table1[Power_Consumed_kWh]&gt;$P$4383,"ABNORMAL","NORMAL")</f>
        <v>NORMAL</v>
      </c>
      <c r="V2221">
        <f>(Table1[[#This Row],[Target_Production_t]]/8)*Table1[[#This Row],[Downtime_hr]]</f>
        <v>1.1572</v>
      </c>
    </row>
    <row r="2222" spans="1:22" x14ac:dyDescent="0.25">
      <c r="A2222" s="1">
        <v>45843</v>
      </c>
      <c r="B2222" s="1" t="str">
        <f>TEXT(Table1[[#This Row],[Date]],"mm")</f>
        <v>07</v>
      </c>
      <c r="C2222" t="s">
        <v>21</v>
      </c>
      <c r="D2222" t="s">
        <v>18</v>
      </c>
      <c r="E2222">
        <v>38.979999999999997</v>
      </c>
      <c r="F2222">
        <v>5.99</v>
      </c>
      <c r="G2222">
        <v>2.0099999999999998</v>
      </c>
      <c r="H2222">
        <v>29.81</v>
      </c>
      <c r="I2222">
        <v>29.7</v>
      </c>
      <c r="J2222">
        <v>0.11</v>
      </c>
      <c r="K2222">
        <v>99.62</v>
      </c>
      <c r="L2222">
        <v>74.88</v>
      </c>
      <c r="M2222">
        <v>97.22</v>
      </c>
      <c r="N2222">
        <v>72.52</v>
      </c>
      <c r="O2222">
        <v>42.17</v>
      </c>
      <c r="P2222">
        <v>3464.97</v>
      </c>
      <c r="Q2222" s="42">
        <f>Table1[[#This Row],[Steam_Consumed_t]]/Table1[[#This Row],[Production_t]]</f>
        <v>1.4146259644414627</v>
      </c>
      <c r="R2222" s="37">
        <f>Table1[[#This Row],[Power_Consumed_kWh]]/Table1[[#This Row],[Production_t]]</f>
        <v>116.23515598792352</v>
      </c>
      <c r="S2222" t="str">
        <f>IF(Table1[[#This Row],[Quality_pct]]&lt;96,"Below Spec","Ok")</f>
        <v>Ok</v>
      </c>
      <c r="T2222" t="str">
        <f>IF(Table1[Steam_Consumed_t]&gt;$O$4383,"ABNORMAL","NORMAL")</f>
        <v>NORMAL</v>
      </c>
      <c r="U2222" t="str">
        <f>IF(Table1[Power_Consumed_kWh]&gt;$P$4383,"ABNORMAL","NORMAL")</f>
        <v>NORMAL</v>
      </c>
      <c r="V2222">
        <f>(Table1[[#This Row],[Target_Production_t]]/8)*Table1[[#This Row],[Downtime_hr]]</f>
        <v>9.7937249999999985</v>
      </c>
    </row>
    <row r="2223" spans="1:22" x14ac:dyDescent="0.25">
      <c r="A2223" s="1">
        <v>45843</v>
      </c>
      <c r="B2223" s="1" t="str">
        <f>TEXT(Table1[[#This Row],[Date]],"mm")</f>
        <v>07</v>
      </c>
      <c r="C2223" t="s">
        <v>22</v>
      </c>
      <c r="D2223" t="s">
        <v>18</v>
      </c>
      <c r="E2223">
        <v>36.93</v>
      </c>
      <c r="F2223">
        <v>7.11</v>
      </c>
      <c r="G2223">
        <v>0.89</v>
      </c>
      <c r="H2223">
        <v>32.61</v>
      </c>
      <c r="I2223">
        <v>31.92</v>
      </c>
      <c r="J2223">
        <v>0.69</v>
      </c>
      <c r="K2223">
        <v>97.89</v>
      </c>
      <c r="L2223">
        <v>88.88</v>
      </c>
      <c r="M2223">
        <v>93.6</v>
      </c>
      <c r="N2223">
        <v>81.430000000000007</v>
      </c>
      <c r="O2223">
        <v>35.200000000000003</v>
      </c>
      <c r="P2223">
        <v>3160.38</v>
      </c>
      <c r="Q2223" s="42">
        <f>Table1[[#This Row],[Steam_Consumed_t]]/Table1[[#This Row],[Production_t]]</f>
        <v>1.0794234897270776</v>
      </c>
      <c r="R2223" s="37">
        <f>Table1[[#This Row],[Power_Consumed_kWh]]/Table1[[#This Row],[Production_t]]</f>
        <v>96.914443422263119</v>
      </c>
      <c r="S2223" t="str">
        <f>IF(Table1[[#This Row],[Quality_pct]]&lt;96,"Below Spec","Ok")</f>
        <v>Ok</v>
      </c>
      <c r="T2223" t="str">
        <f>IF(Table1[Steam_Consumed_t]&gt;$O$4383,"ABNORMAL","NORMAL")</f>
        <v>NORMAL</v>
      </c>
      <c r="U2223" t="str">
        <f>IF(Table1[Power_Consumed_kWh]&gt;$P$4383,"ABNORMAL","NORMAL")</f>
        <v>NORMAL</v>
      </c>
      <c r="V2223">
        <f>(Table1[[#This Row],[Target_Production_t]]/8)*Table1[[#This Row],[Downtime_hr]]</f>
        <v>4.1084624999999999</v>
      </c>
    </row>
    <row r="2224" spans="1:22" x14ac:dyDescent="0.25">
      <c r="A2224" s="1">
        <v>45843</v>
      </c>
      <c r="B2224" s="1" t="str">
        <f>TEXT(Table1[[#This Row],[Date]],"mm")</f>
        <v>07</v>
      </c>
      <c r="C2224" t="s">
        <v>17</v>
      </c>
      <c r="D2224" t="s">
        <v>20</v>
      </c>
      <c r="E2224">
        <v>41.14</v>
      </c>
      <c r="F2224">
        <v>7.33</v>
      </c>
      <c r="G2224">
        <v>0.67</v>
      </c>
      <c r="H2224">
        <v>34.200000000000003</v>
      </c>
      <c r="I2224">
        <v>33.4</v>
      </c>
      <c r="J2224">
        <v>0.8</v>
      </c>
      <c r="K2224">
        <v>97.67</v>
      </c>
      <c r="L2224">
        <v>91.62</v>
      </c>
      <c r="M2224">
        <v>97.79</v>
      </c>
      <c r="N2224">
        <v>87.51</v>
      </c>
      <c r="O2224">
        <v>29.44</v>
      </c>
      <c r="P2224">
        <v>2831.42</v>
      </c>
      <c r="Q2224" s="42">
        <f>Table1[[#This Row],[Steam_Consumed_t]]/Table1[[#This Row],[Production_t]]</f>
        <v>0.86081871345029237</v>
      </c>
      <c r="R2224" s="37">
        <f>Table1[[#This Row],[Power_Consumed_kWh]]/Table1[[#This Row],[Production_t]]</f>
        <v>82.790058479532163</v>
      </c>
      <c r="S2224" t="str">
        <f>IF(Table1[[#This Row],[Quality_pct]]&lt;96,"Below Spec","Ok")</f>
        <v>Ok</v>
      </c>
      <c r="T2224" t="str">
        <f>IF(Table1[Steam_Consumed_t]&gt;$O$4383,"ABNORMAL","NORMAL")</f>
        <v>NORMAL</v>
      </c>
      <c r="U2224" t="str">
        <f>IF(Table1[Power_Consumed_kWh]&gt;$P$4383,"ABNORMAL","NORMAL")</f>
        <v>NORMAL</v>
      </c>
      <c r="V2224">
        <f>(Table1[[#This Row],[Target_Production_t]]/8)*Table1[[#This Row],[Downtime_hr]]</f>
        <v>3.4454750000000001</v>
      </c>
    </row>
    <row r="2225" spans="1:22" x14ac:dyDescent="0.25">
      <c r="A2225" s="1">
        <v>45843</v>
      </c>
      <c r="B2225" s="1" t="str">
        <f>TEXT(Table1[[#This Row],[Date]],"mm")</f>
        <v>07</v>
      </c>
      <c r="C2225" t="s">
        <v>22</v>
      </c>
      <c r="D2225" t="s">
        <v>20</v>
      </c>
      <c r="E2225">
        <v>35.270000000000003</v>
      </c>
      <c r="F2225">
        <v>7.35</v>
      </c>
      <c r="G2225">
        <v>0.65</v>
      </c>
      <c r="H2225">
        <v>29.5</v>
      </c>
      <c r="I2225">
        <v>28.75</v>
      </c>
      <c r="J2225">
        <v>0.74</v>
      </c>
      <c r="K2225">
        <v>97.48</v>
      </c>
      <c r="L2225">
        <v>91.88</v>
      </c>
      <c r="M2225">
        <v>95.35</v>
      </c>
      <c r="N2225">
        <v>85.39</v>
      </c>
      <c r="O2225">
        <v>32.21</v>
      </c>
      <c r="P2225">
        <v>2778.49</v>
      </c>
      <c r="Q2225" s="42">
        <f>Table1[[#This Row],[Steam_Consumed_t]]/Table1[[#This Row],[Production_t]]</f>
        <v>1.091864406779661</v>
      </c>
      <c r="R2225" s="37">
        <f>Table1[[#This Row],[Power_Consumed_kWh]]/Table1[[#This Row],[Production_t]]</f>
        <v>94.186101694915251</v>
      </c>
      <c r="S2225" t="str">
        <f>IF(Table1[[#This Row],[Quality_pct]]&lt;96,"Below Spec","Ok")</f>
        <v>Ok</v>
      </c>
      <c r="T2225" t="str">
        <f>IF(Table1[Steam_Consumed_t]&gt;$O$4383,"ABNORMAL","NORMAL")</f>
        <v>NORMAL</v>
      </c>
      <c r="U2225" t="str">
        <f>IF(Table1[Power_Consumed_kWh]&gt;$P$4383,"ABNORMAL","NORMAL")</f>
        <v>NORMAL</v>
      </c>
      <c r="V2225">
        <f>(Table1[[#This Row],[Target_Production_t]]/8)*Table1[[#This Row],[Downtime_hr]]</f>
        <v>2.8656875000000004</v>
      </c>
    </row>
    <row r="2226" spans="1:22" x14ac:dyDescent="0.25">
      <c r="A2226" s="1">
        <v>45843</v>
      </c>
      <c r="B2226" s="1" t="str">
        <f>TEXT(Table1[[#This Row],[Date]],"mm")</f>
        <v>07</v>
      </c>
      <c r="C2226" t="s">
        <v>23</v>
      </c>
      <c r="D2226" t="s">
        <v>19</v>
      </c>
      <c r="E2226">
        <v>44.46</v>
      </c>
      <c r="F2226">
        <v>7.38</v>
      </c>
      <c r="G2226">
        <v>0.62</v>
      </c>
      <c r="H2226">
        <v>39.270000000000003</v>
      </c>
      <c r="I2226">
        <v>38.26</v>
      </c>
      <c r="J2226">
        <v>1.01</v>
      </c>
      <c r="K2226">
        <v>97.44</v>
      </c>
      <c r="L2226">
        <v>92.25</v>
      </c>
      <c r="M2226">
        <v>92.51</v>
      </c>
      <c r="N2226">
        <v>83.15</v>
      </c>
      <c r="O2226">
        <v>5.72</v>
      </c>
      <c r="P2226">
        <v>1644.42</v>
      </c>
      <c r="Q2226" s="42">
        <f>Table1[[#This Row],[Steam_Consumed_t]]/Table1[[#This Row],[Production_t]]</f>
        <v>0.14565826330532211</v>
      </c>
      <c r="R2226" s="37">
        <f>Table1[[#This Row],[Power_Consumed_kWh]]/Table1[[#This Row],[Production_t]]</f>
        <v>41.874713521772343</v>
      </c>
      <c r="S2226" t="str">
        <f>IF(Table1[[#This Row],[Quality_pct]]&lt;96,"Below Spec","Ok")</f>
        <v>Ok</v>
      </c>
      <c r="T2226" t="str">
        <f>IF(Table1[Steam_Consumed_t]&gt;$O$4383,"ABNORMAL","NORMAL")</f>
        <v>NORMAL</v>
      </c>
      <c r="U2226" t="str">
        <f>IF(Table1[Power_Consumed_kWh]&gt;$P$4383,"ABNORMAL","NORMAL")</f>
        <v>NORMAL</v>
      </c>
      <c r="V2226">
        <f>(Table1[[#This Row],[Target_Production_t]]/8)*Table1[[#This Row],[Downtime_hr]]</f>
        <v>3.4456500000000001</v>
      </c>
    </row>
    <row r="2227" spans="1:22" x14ac:dyDescent="0.25">
      <c r="A2227" s="1">
        <v>45843</v>
      </c>
      <c r="B2227" s="1" t="str">
        <f>TEXT(Table1[[#This Row],[Date]],"mm")</f>
        <v>07</v>
      </c>
      <c r="C2227" t="s">
        <v>21</v>
      </c>
      <c r="D2227" t="s">
        <v>19</v>
      </c>
      <c r="E2227">
        <v>38.39</v>
      </c>
      <c r="F2227">
        <v>7.42</v>
      </c>
      <c r="G2227">
        <v>0.57999999999999996</v>
      </c>
      <c r="H2227">
        <v>33.799999999999997</v>
      </c>
      <c r="I2227">
        <v>33.03</v>
      </c>
      <c r="J2227">
        <v>0.77</v>
      </c>
      <c r="K2227">
        <v>97.71</v>
      </c>
      <c r="L2227">
        <v>92.75</v>
      </c>
      <c r="M2227">
        <v>97.35</v>
      </c>
      <c r="N2227">
        <v>88.23</v>
      </c>
      <c r="O2227">
        <v>51.21</v>
      </c>
      <c r="P2227">
        <v>3867.23</v>
      </c>
      <c r="Q2227" s="42">
        <f>Table1[[#This Row],[Steam_Consumed_t]]/Table1[[#This Row],[Production_t]]</f>
        <v>1.5150887573964498</v>
      </c>
      <c r="R2227" s="37">
        <f>Table1[[#This Row],[Power_Consumed_kWh]]/Table1[[#This Row],[Production_t]]</f>
        <v>114.41508875739646</v>
      </c>
      <c r="S2227" t="str">
        <f>IF(Table1[[#This Row],[Quality_pct]]&lt;96,"Below Spec","Ok")</f>
        <v>Ok</v>
      </c>
      <c r="T2227" t="str">
        <f>IF(Table1[Steam_Consumed_t]&gt;$O$4383,"ABNORMAL","NORMAL")</f>
        <v>NORMAL</v>
      </c>
      <c r="U2227" t="str">
        <f>IF(Table1[Power_Consumed_kWh]&gt;$P$4383,"ABNORMAL","NORMAL")</f>
        <v>NORMAL</v>
      </c>
      <c r="V2227">
        <f>(Table1[[#This Row],[Target_Production_t]]/8)*Table1[[#This Row],[Downtime_hr]]</f>
        <v>2.7832749999999997</v>
      </c>
    </row>
    <row r="2228" spans="1:22" x14ac:dyDescent="0.25">
      <c r="A2228" s="1">
        <v>45843</v>
      </c>
      <c r="B2228" s="1" t="str">
        <f>TEXT(Table1[[#This Row],[Date]],"mm")</f>
        <v>07</v>
      </c>
      <c r="C2228" t="s">
        <v>23</v>
      </c>
      <c r="D2228" t="s">
        <v>20</v>
      </c>
      <c r="E2228">
        <v>43.1</v>
      </c>
      <c r="F2228">
        <v>7.5</v>
      </c>
      <c r="G2228">
        <v>0.5</v>
      </c>
      <c r="H2228">
        <v>40.58</v>
      </c>
      <c r="I2228">
        <v>40</v>
      </c>
      <c r="J2228">
        <v>0.56999999999999995</v>
      </c>
      <c r="K2228">
        <v>98.59</v>
      </c>
      <c r="L2228">
        <v>93.75</v>
      </c>
      <c r="M2228">
        <v>89.79</v>
      </c>
      <c r="N2228">
        <v>82.99</v>
      </c>
      <c r="O2228">
        <v>6.09</v>
      </c>
      <c r="P2228">
        <v>1740.53</v>
      </c>
      <c r="Q2228" s="42">
        <f>Table1[[#This Row],[Steam_Consumed_t]]/Table1[[#This Row],[Production_t]]</f>
        <v>0.15007392804337114</v>
      </c>
      <c r="R2228" s="37">
        <f>Table1[[#This Row],[Power_Consumed_kWh]]/Table1[[#This Row],[Production_t]]</f>
        <v>42.891325776244457</v>
      </c>
      <c r="S2228" t="str">
        <f>IF(Table1[[#This Row],[Quality_pct]]&lt;96,"Below Spec","Ok")</f>
        <v>Ok</v>
      </c>
      <c r="T2228" t="str">
        <f>IF(Table1[Steam_Consumed_t]&gt;$O$4383,"ABNORMAL","NORMAL")</f>
        <v>NORMAL</v>
      </c>
      <c r="U2228" t="str">
        <f>IF(Table1[Power_Consumed_kWh]&gt;$P$4383,"ABNORMAL","NORMAL")</f>
        <v>NORMAL</v>
      </c>
      <c r="V2228">
        <f>(Table1[[#This Row],[Target_Production_t]]/8)*Table1[[#This Row],[Downtime_hr]]</f>
        <v>2.6937500000000001</v>
      </c>
    </row>
    <row r="2229" spans="1:22" x14ac:dyDescent="0.25">
      <c r="A2229" s="1">
        <v>45843</v>
      </c>
      <c r="B2229" s="1" t="str">
        <f>TEXT(Table1[[#This Row],[Date]],"mm")</f>
        <v>07</v>
      </c>
      <c r="C2229" t="s">
        <v>17</v>
      </c>
      <c r="D2229" t="s">
        <v>18</v>
      </c>
      <c r="E2229">
        <v>43.08</v>
      </c>
      <c r="F2229">
        <v>7.51</v>
      </c>
      <c r="G2229">
        <v>0.49</v>
      </c>
      <c r="H2229">
        <v>39.090000000000003</v>
      </c>
      <c r="I2229">
        <v>37.520000000000003</v>
      </c>
      <c r="J2229">
        <v>1.57</v>
      </c>
      <c r="K2229">
        <v>95.99</v>
      </c>
      <c r="L2229">
        <v>93.88</v>
      </c>
      <c r="M2229">
        <v>102.71</v>
      </c>
      <c r="N2229">
        <v>92.55</v>
      </c>
      <c r="O2229">
        <v>32.630000000000003</v>
      </c>
      <c r="P2229">
        <v>3146.16</v>
      </c>
      <c r="Q2229" s="42">
        <f>Table1[[#This Row],[Steam_Consumed_t]]/Table1[[#This Row],[Production_t]]</f>
        <v>0.83474034279866971</v>
      </c>
      <c r="R2229" s="37">
        <f>Table1[[#This Row],[Power_Consumed_kWh]]/Table1[[#This Row],[Production_t]]</f>
        <v>80.485034535686864</v>
      </c>
      <c r="S2229" t="str">
        <f>IF(Table1[[#This Row],[Quality_pct]]&lt;96,"Below Spec","Ok")</f>
        <v>Below Spec</v>
      </c>
      <c r="T2229" t="str">
        <f>IF(Table1[Steam_Consumed_t]&gt;$O$4383,"ABNORMAL","NORMAL")</f>
        <v>NORMAL</v>
      </c>
      <c r="U2229" t="str">
        <f>IF(Table1[Power_Consumed_kWh]&gt;$P$4383,"ABNORMAL","NORMAL")</f>
        <v>NORMAL</v>
      </c>
      <c r="V2229">
        <f>(Table1[[#This Row],[Target_Production_t]]/8)*Table1[[#This Row],[Downtime_hr]]</f>
        <v>2.6386499999999997</v>
      </c>
    </row>
    <row r="2230" spans="1:22" x14ac:dyDescent="0.25">
      <c r="A2230" s="1">
        <v>45843</v>
      </c>
      <c r="B2230" s="1" t="str">
        <f>TEXT(Table1[[#This Row],[Date]],"mm")</f>
        <v>07</v>
      </c>
      <c r="C2230" t="s">
        <v>21</v>
      </c>
      <c r="D2230" t="s">
        <v>20</v>
      </c>
      <c r="E2230">
        <v>37.22</v>
      </c>
      <c r="F2230">
        <v>7.7</v>
      </c>
      <c r="G2230">
        <v>0.3</v>
      </c>
      <c r="H2230">
        <v>34.479999999999997</v>
      </c>
      <c r="I2230">
        <v>33.619999999999997</v>
      </c>
      <c r="J2230">
        <v>0.86</v>
      </c>
      <c r="K2230">
        <v>97.5</v>
      </c>
      <c r="L2230">
        <v>96.25</v>
      </c>
      <c r="M2230">
        <v>90.1</v>
      </c>
      <c r="N2230">
        <v>84.55</v>
      </c>
      <c r="O2230">
        <v>49.01</v>
      </c>
      <c r="P2230">
        <v>4026.02</v>
      </c>
      <c r="Q2230" s="42">
        <f>Table1[[#This Row],[Steam_Consumed_t]]/Table1[[#This Row],[Production_t]]</f>
        <v>1.4214037122969838</v>
      </c>
      <c r="R2230" s="37">
        <f>Table1[[#This Row],[Power_Consumed_kWh]]/Table1[[#This Row],[Production_t]]</f>
        <v>116.76392111368911</v>
      </c>
      <c r="S2230" t="str">
        <f>IF(Table1[[#This Row],[Quality_pct]]&lt;96,"Below Spec","Ok")</f>
        <v>Ok</v>
      </c>
      <c r="T2230" t="str">
        <f>IF(Table1[Steam_Consumed_t]&gt;$O$4383,"ABNORMAL","NORMAL")</f>
        <v>NORMAL</v>
      </c>
      <c r="U2230" t="str">
        <f>IF(Table1[Power_Consumed_kWh]&gt;$P$4383,"ABNORMAL","NORMAL")</f>
        <v>NORMAL</v>
      </c>
      <c r="V2230">
        <f>(Table1[[#This Row],[Target_Production_t]]/8)*Table1[[#This Row],[Downtime_hr]]</f>
        <v>1.3957499999999998</v>
      </c>
    </row>
    <row r="2231" spans="1:22" x14ac:dyDescent="0.25">
      <c r="A2231" s="1">
        <v>45843</v>
      </c>
      <c r="B2231" s="1" t="str">
        <f>TEXT(Table1[[#This Row],[Date]],"mm")</f>
        <v>07</v>
      </c>
      <c r="C2231" t="s">
        <v>17</v>
      </c>
      <c r="D2231" t="s">
        <v>19</v>
      </c>
      <c r="E2231">
        <v>42.43</v>
      </c>
      <c r="F2231">
        <v>7.75</v>
      </c>
      <c r="G2231">
        <v>0.25</v>
      </c>
      <c r="H2231">
        <v>38.520000000000003</v>
      </c>
      <c r="I2231">
        <v>36.94</v>
      </c>
      <c r="J2231">
        <v>1.58</v>
      </c>
      <c r="K2231">
        <v>95.9</v>
      </c>
      <c r="L2231">
        <v>96.88</v>
      </c>
      <c r="M2231">
        <v>99.99</v>
      </c>
      <c r="N2231">
        <v>92.89</v>
      </c>
      <c r="O2231">
        <v>32.04</v>
      </c>
      <c r="P2231">
        <v>3073.7</v>
      </c>
      <c r="Q2231" s="42">
        <f>Table1[[#This Row],[Steam_Consumed_t]]/Table1[[#This Row],[Production_t]]</f>
        <v>0.83177570093457931</v>
      </c>
      <c r="R2231" s="37">
        <f>Table1[[#This Row],[Power_Consumed_kWh]]/Table1[[#This Row],[Production_t]]</f>
        <v>79.79491173416406</v>
      </c>
      <c r="S2231" t="str">
        <f>IF(Table1[[#This Row],[Quality_pct]]&lt;96,"Below Spec","Ok")</f>
        <v>Below Spec</v>
      </c>
      <c r="T2231" t="str">
        <f>IF(Table1[Steam_Consumed_t]&gt;$O$4383,"ABNORMAL","NORMAL")</f>
        <v>NORMAL</v>
      </c>
      <c r="U2231" t="str">
        <f>IF(Table1[Power_Consumed_kWh]&gt;$P$4383,"ABNORMAL","NORMAL")</f>
        <v>NORMAL</v>
      </c>
      <c r="V2231">
        <f>(Table1[[#This Row],[Target_Production_t]]/8)*Table1[[#This Row],[Downtime_hr]]</f>
        <v>1.3259375</v>
      </c>
    </row>
    <row r="2232" spans="1:22" x14ac:dyDescent="0.25">
      <c r="A2232" s="1">
        <v>45843</v>
      </c>
      <c r="B2232" s="1" t="str">
        <f>TEXT(Table1[[#This Row],[Date]],"mm")</f>
        <v>07</v>
      </c>
      <c r="C2232" t="s">
        <v>23</v>
      </c>
      <c r="D2232" t="s">
        <v>18</v>
      </c>
      <c r="E2232">
        <v>45.13</v>
      </c>
      <c r="F2232">
        <v>7.89</v>
      </c>
      <c r="G2232">
        <v>0.11</v>
      </c>
      <c r="H2232">
        <v>42.26</v>
      </c>
      <c r="I2232">
        <v>42.01</v>
      </c>
      <c r="J2232">
        <v>0.26</v>
      </c>
      <c r="K2232">
        <v>99.39</v>
      </c>
      <c r="L2232">
        <v>98.62</v>
      </c>
      <c r="M2232">
        <v>95.17</v>
      </c>
      <c r="N2232">
        <v>93.29</v>
      </c>
      <c r="O2232">
        <v>3.29</v>
      </c>
      <c r="P2232">
        <v>1862.97</v>
      </c>
      <c r="Q2232" s="42">
        <f>Table1[[#This Row],[Steam_Consumed_t]]/Table1[[#This Row],[Production_t]]</f>
        <v>7.7851396119261715E-2</v>
      </c>
      <c r="R2232" s="37">
        <f>Table1[[#This Row],[Power_Consumed_kWh]]/Table1[[#This Row],[Production_t]]</f>
        <v>44.083530525319453</v>
      </c>
      <c r="S2232" t="str">
        <f>IF(Table1[[#This Row],[Quality_pct]]&lt;96,"Below Spec","Ok")</f>
        <v>Ok</v>
      </c>
      <c r="T2232" t="str">
        <f>IF(Table1[Steam_Consumed_t]&gt;$O$4383,"ABNORMAL","NORMAL")</f>
        <v>NORMAL</v>
      </c>
      <c r="U2232" t="str">
        <f>IF(Table1[Power_Consumed_kWh]&gt;$P$4383,"ABNORMAL","NORMAL")</f>
        <v>NORMAL</v>
      </c>
      <c r="V2232">
        <f>(Table1[[#This Row],[Target_Production_t]]/8)*Table1[[#This Row],[Downtime_hr]]</f>
        <v>0.62053750000000008</v>
      </c>
    </row>
    <row r="2233" spans="1:22" x14ac:dyDescent="0.25">
      <c r="A2233" s="1">
        <v>45843</v>
      </c>
      <c r="B2233" s="1" t="str">
        <f>TEXT(Table1[[#This Row],[Date]],"mm")</f>
        <v>07</v>
      </c>
      <c r="C2233" t="s">
        <v>22</v>
      </c>
      <c r="D2233" t="s">
        <v>19</v>
      </c>
      <c r="E2233">
        <v>36.369999999999997</v>
      </c>
      <c r="F2233">
        <v>7.98</v>
      </c>
      <c r="G2233">
        <v>0.02</v>
      </c>
      <c r="H2233">
        <v>37.630000000000003</v>
      </c>
      <c r="I2233">
        <v>36.46</v>
      </c>
      <c r="J2233">
        <v>1.17</v>
      </c>
      <c r="K2233">
        <v>96.88</v>
      </c>
      <c r="L2233">
        <v>99.75</v>
      </c>
      <c r="M2233">
        <v>95.16</v>
      </c>
      <c r="N2233">
        <v>91.96</v>
      </c>
      <c r="O2233">
        <v>41.15</v>
      </c>
      <c r="P2233">
        <v>3667.25</v>
      </c>
      <c r="Q2233" s="42">
        <f>Table1[[#This Row],[Steam_Consumed_t]]/Table1[[#This Row],[Production_t]]</f>
        <v>1.0935423863938345</v>
      </c>
      <c r="R2233" s="37">
        <f>Table1[[#This Row],[Power_Consumed_kWh]]/Table1[[#This Row],[Production_t]]</f>
        <v>97.45548764283815</v>
      </c>
      <c r="S2233" t="str">
        <f>IF(Table1[[#This Row],[Quality_pct]]&lt;96,"Below Spec","Ok")</f>
        <v>Ok</v>
      </c>
      <c r="T2233" t="str">
        <f>IF(Table1[Steam_Consumed_t]&gt;$O$4383,"ABNORMAL","NORMAL")</f>
        <v>NORMAL</v>
      </c>
      <c r="U2233" t="str">
        <f>IF(Table1[Power_Consumed_kWh]&gt;$P$4383,"ABNORMAL","NORMAL")</f>
        <v>NORMAL</v>
      </c>
      <c r="V2233">
        <f>(Table1[[#This Row],[Target_Production_t]]/8)*Table1[[#This Row],[Downtime_hr]]</f>
        <v>9.0924999999999992E-2</v>
      </c>
    </row>
    <row r="2234" spans="1:22" x14ac:dyDescent="0.25">
      <c r="A2234" s="1">
        <v>45844</v>
      </c>
      <c r="B2234" s="1" t="str">
        <f>TEXT(Table1[[#This Row],[Date]],"mm")</f>
        <v>07</v>
      </c>
      <c r="C2234" t="s">
        <v>17</v>
      </c>
      <c r="D2234" t="s">
        <v>18</v>
      </c>
      <c r="E2234">
        <v>41.23</v>
      </c>
      <c r="F2234">
        <v>6.94</v>
      </c>
      <c r="G2234">
        <v>1.06</v>
      </c>
      <c r="H2234">
        <v>32.67</v>
      </c>
      <c r="I2234">
        <v>32.159999999999997</v>
      </c>
      <c r="J2234">
        <v>0.51</v>
      </c>
      <c r="K2234">
        <v>98.44</v>
      </c>
      <c r="L2234">
        <v>86.75</v>
      </c>
      <c r="M2234">
        <v>95.38</v>
      </c>
      <c r="N2234">
        <v>81.45</v>
      </c>
      <c r="O2234">
        <v>26.72</v>
      </c>
      <c r="P2234">
        <v>2737.19</v>
      </c>
      <c r="Q2234" s="42">
        <f>Table1[[#This Row],[Steam_Consumed_t]]/Table1[[#This Row],[Production_t]]</f>
        <v>0.81787572696663602</v>
      </c>
      <c r="R2234" s="37">
        <f>Table1[[#This Row],[Power_Consumed_kWh]]/Table1[[#This Row],[Production_t]]</f>
        <v>83.782981328435866</v>
      </c>
      <c r="S2234" t="str">
        <f>IF(Table1[[#This Row],[Quality_pct]]&lt;96,"Below Spec","Ok")</f>
        <v>Ok</v>
      </c>
      <c r="T2234" t="str">
        <f>IF(Table1[Steam_Consumed_t]&gt;$O$4383,"ABNORMAL","NORMAL")</f>
        <v>NORMAL</v>
      </c>
      <c r="U2234" t="str">
        <f>IF(Table1[Power_Consumed_kWh]&gt;$P$4383,"ABNORMAL","NORMAL")</f>
        <v>NORMAL</v>
      </c>
      <c r="V2234">
        <f>(Table1[[#This Row],[Target_Production_t]]/8)*Table1[[#This Row],[Downtime_hr]]</f>
        <v>5.4629750000000001</v>
      </c>
    </row>
    <row r="2235" spans="1:22" x14ac:dyDescent="0.25">
      <c r="A2235" s="1">
        <v>45844</v>
      </c>
      <c r="B2235" s="1" t="str">
        <f>TEXT(Table1[[#This Row],[Date]],"mm")</f>
        <v>07</v>
      </c>
      <c r="C2235" t="s">
        <v>23</v>
      </c>
      <c r="D2235" t="s">
        <v>20</v>
      </c>
      <c r="E2235">
        <v>41.25</v>
      </c>
      <c r="F2235">
        <v>7.38</v>
      </c>
      <c r="G2235">
        <v>0.62</v>
      </c>
      <c r="H2235">
        <v>36.549999999999997</v>
      </c>
      <c r="I2235">
        <v>36.46</v>
      </c>
      <c r="J2235">
        <v>0.08</v>
      </c>
      <c r="K2235">
        <v>99.77</v>
      </c>
      <c r="L2235">
        <v>92.25</v>
      </c>
      <c r="M2235">
        <v>96.72</v>
      </c>
      <c r="N2235">
        <v>89.02</v>
      </c>
      <c r="O2235">
        <v>5.23</v>
      </c>
      <c r="P2235">
        <v>1475.06</v>
      </c>
      <c r="Q2235" s="42">
        <f>Table1[[#This Row],[Steam_Consumed_t]]/Table1[[#This Row],[Production_t]]</f>
        <v>0.14309165526675788</v>
      </c>
      <c r="R2235" s="37">
        <f>Table1[[#This Row],[Power_Consumed_kWh]]/Table1[[#This Row],[Production_t]]</f>
        <v>40.357318741450072</v>
      </c>
      <c r="S2235" t="str">
        <f>IF(Table1[[#This Row],[Quality_pct]]&lt;96,"Below Spec","Ok")</f>
        <v>Ok</v>
      </c>
      <c r="T2235" t="str">
        <f>IF(Table1[Steam_Consumed_t]&gt;$O$4383,"ABNORMAL","NORMAL")</f>
        <v>NORMAL</v>
      </c>
      <c r="U2235" t="str">
        <f>IF(Table1[Power_Consumed_kWh]&gt;$P$4383,"ABNORMAL","NORMAL")</f>
        <v>NORMAL</v>
      </c>
      <c r="V2235">
        <f>(Table1[[#This Row],[Target_Production_t]]/8)*Table1[[#This Row],[Downtime_hr]]</f>
        <v>3.1968749999999999</v>
      </c>
    </row>
    <row r="2236" spans="1:22" x14ac:dyDescent="0.25">
      <c r="A2236" s="1">
        <v>45844</v>
      </c>
      <c r="B2236" s="1" t="str">
        <f>TEXT(Table1[[#This Row],[Date]],"mm")</f>
        <v>07</v>
      </c>
      <c r="C2236" t="s">
        <v>22</v>
      </c>
      <c r="D2236" t="s">
        <v>19</v>
      </c>
      <c r="E2236">
        <v>34.81</v>
      </c>
      <c r="F2236">
        <v>7.4</v>
      </c>
      <c r="G2236">
        <v>0.6</v>
      </c>
      <c r="H2236">
        <v>33.619999999999997</v>
      </c>
      <c r="I2236">
        <v>32.619999999999997</v>
      </c>
      <c r="J2236">
        <v>1.01</v>
      </c>
      <c r="K2236">
        <v>97.01</v>
      </c>
      <c r="L2236">
        <v>92.5</v>
      </c>
      <c r="M2236">
        <v>93.1</v>
      </c>
      <c r="N2236">
        <v>83.54</v>
      </c>
      <c r="O2236">
        <v>37.57</v>
      </c>
      <c r="P2236">
        <v>3195.03</v>
      </c>
      <c r="Q2236" s="42">
        <f>Table1[[#This Row],[Steam_Consumed_t]]/Table1[[#This Row],[Production_t]]</f>
        <v>1.1174895895300416</v>
      </c>
      <c r="R2236" s="37">
        <f>Table1[[#This Row],[Power_Consumed_kWh]]/Table1[[#This Row],[Production_t]]</f>
        <v>95.033610945865576</v>
      </c>
      <c r="S2236" t="str">
        <f>IF(Table1[[#This Row],[Quality_pct]]&lt;96,"Below Spec","Ok")</f>
        <v>Ok</v>
      </c>
      <c r="T2236" t="str">
        <f>IF(Table1[Steam_Consumed_t]&gt;$O$4383,"ABNORMAL","NORMAL")</f>
        <v>NORMAL</v>
      </c>
      <c r="U2236" t="str">
        <f>IF(Table1[Power_Consumed_kWh]&gt;$P$4383,"ABNORMAL","NORMAL")</f>
        <v>NORMAL</v>
      </c>
      <c r="V2236">
        <f>(Table1[[#This Row],[Target_Production_t]]/8)*Table1[[#This Row],[Downtime_hr]]</f>
        <v>2.6107499999999999</v>
      </c>
    </row>
    <row r="2237" spans="1:22" x14ac:dyDescent="0.25">
      <c r="A2237" s="1">
        <v>45844</v>
      </c>
      <c r="B2237" s="1" t="str">
        <f>TEXT(Table1[[#This Row],[Date]],"mm")</f>
        <v>07</v>
      </c>
      <c r="C2237" t="s">
        <v>21</v>
      </c>
      <c r="D2237" t="s">
        <v>18</v>
      </c>
      <c r="E2237">
        <v>37.299999999999997</v>
      </c>
      <c r="F2237">
        <v>7.45</v>
      </c>
      <c r="G2237">
        <v>0.55000000000000004</v>
      </c>
      <c r="H2237">
        <v>33.67</v>
      </c>
      <c r="I2237">
        <v>32.979999999999997</v>
      </c>
      <c r="J2237">
        <v>0.69</v>
      </c>
      <c r="K2237">
        <v>97.95</v>
      </c>
      <c r="L2237">
        <v>93.12</v>
      </c>
      <c r="M2237">
        <v>90.09</v>
      </c>
      <c r="N2237">
        <v>82.17</v>
      </c>
      <c r="O2237">
        <v>48.46</v>
      </c>
      <c r="P2237">
        <v>3991.62</v>
      </c>
      <c r="Q2237" s="42">
        <f>Table1[[#This Row],[Steam_Consumed_t]]/Table1[[#This Row],[Production_t]]</f>
        <v>1.4392634392634391</v>
      </c>
      <c r="R2237" s="37">
        <f>Table1[[#This Row],[Power_Consumed_kWh]]/Table1[[#This Row],[Production_t]]</f>
        <v>118.55123255123254</v>
      </c>
      <c r="S2237" t="str">
        <f>IF(Table1[[#This Row],[Quality_pct]]&lt;96,"Below Spec","Ok")</f>
        <v>Ok</v>
      </c>
      <c r="T2237" t="str">
        <f>IF(Table1[Steam_Consumed_t]&gt;$O$4383,"ABNORMAL","NORMAL")</f>
        <v>NORMAL</v>
      </c>
      <c r="U2237" t="str">
        <f>IF(Table1[Power_Consumed_kWh]&gt;$P$4383,"ABNORMAL","NORMAL")</f>
        <v>NORMAL</v>
      </c>
      <c r="V2237">
        <f>(Table1[[#This Row],[Target_Production_t]]/8)*Table1[[#This Row],[Downtime_hr]]</f>
        <v>2.5643750000000001</v>
      </c>
    </row>
    <row r="2238" spans="1:22" x14ac:dyDescent="0.25">
      <c r="A2238" s="1">
        <v>45844</v>
      </c>
      <c r="B2238" s="1" t="str">
        <f>TEXT(Table1[[#This Row],[Date]],"mm")</f>
        <v>07</v>
      </c>
      <c r="C2238" t="s">
        <v>22</v>
      </c>
      <c r="D2238" t="s">
        <v>18</v>
      </c>
      <c r="E2238">
        <v>35.340000000000003</v>
      </c>
      <c r="F2238">
        <v>7.52</v>
      </c>
      <c r="G2238">
        <v>0.48</v>
      </c>
      <c r="H2238">
        <v>29.1</v>
      </c>
      <c r="I2238">
        <v>28.33</v>
      </c>
      <c r="J2238">
        <v>0.77</v>
      </c>
      <c r="K2238">
        <v>97.36</v>
      </c>
      <c r="L2238">
        <v>94</v>
      </c>
      <c r="M2238">
        <v>93.58</v>
      </c>
      <c r="N2238">
        <v>85.64</v>
      </c>
      <c r="O2238">
        <v>29.71</v>
      </c>
      <c r="P2238">
        <v>2802.85</v>
      </c>
      <c r="Q2238" s="42">
        <f>Table1[[#This Row],[Steam_Consumed_t]]/Table1[[#This Row],[Production_t]]</f>
        <v>1.0209621993127147</v>
      </c>
      <c r="R2238" s="37">
        <f>Table1[[#This Row],[Power_Consumed_kWh]]/Table1[[#This Row],[Production_t]]</f>
        <v>96.31786941580755</v>
      </c>
      <c r="S2238" t="str">
        <f>IF(Table1[[#This Row],[Quality_pct]]&lt;96,"Below Spec","Ok")</f>
        <v>Ok</v>
      </c>
      <c r="T2238" t="str">
        <f>IF(Table1[Steam_Consumed_t]&gt;$O$4383,"ABNORMAL","NORMAL")</f>
        <v>NORMAL</v>
      </c>
      <c r="U2238" t="str">
        <f>IF(Table1[Power_Consumed_kWh]&gt;$P$4383,"ABNORMAL","NORMAL")</f>
        <v>NORMAL</v>
      </c>
      <c r="V2238">
        <f>(Table1[[#This Row],[Target_Production_t]]/8)*Table1[[#This Row],[Downtime_hr]]</f>
        <v>2.1204000000000001</v>
      </c>
    </row>
    <row r="2239" spans="1:22" x14ac:dyDescent="0.25">
      <c r="A2239" s="1">
        <v>45844</v>
      </c>
      <c r="B2239" s="1" t="str">
        <f>TEXT(Table1[[#This Row],[Date]],"mm")</f>
        <v>07</v>
      </c>
      <c r="C2239" t="s">
        <v>21</v>
      </c>
      <c r="D2239" t="s">
        <v>19</v>
      </c>
      <c r="E2239">
        <v>36.74</v>
      </c>
      <c r="F2239">
        <v>7.54</v>
      </c>
      <c r="G2239">
        <v>0.46</v>
      </c>
      <c r="H2239">
        <v>33.6</v>
      </c>
      <c r="I2239">
        <v>32.700000000000003</v>
      </c>
      <c r="J2239">
        <v>0.9</v>
      </c>
      <c r="K2239">
        <v>97.32</v>
      </c>
      <c r="L2239">
        <v>94.25</v>
      </c>
      <c r="M2239">
        <v>97.5</v>
      </c>
      <c r="N2239">
        <v>89.43</v>
      </c>
      <c r="O2239">
        <v>47.87</v>
      </c>
      <c r="P2239">
        <v>3992.55</v>
      </c>
      <c r="Q2239" s="42">
        <f>Table1[[#This Row],[Steam_Consumed_t]]/Table1[[#This Row],[Production_t]]</f>
        <v>1.4247023809523809</v>
      </c>
      <c r="R2239" s="37">
        <f>Table1[[#This Row],[Power_Consumed_kWh]]/Table1[[#This Row],[Production_t]]</f>
        <v>118.82589285714286</v>
      </c>
      <c r="S2239" t="str">
        <f>IF(Table1[[#This Row],[Quality_pct]]&lt;96,"Below Spec","Ok")</f>
        <v>Ok</v>
      </c>
      <c r="T2239" t="str">
        <f>IF(Table1[Steam_Consumed_t]&gt;$O$4383,"ABNORMAL","NORMAL")</f>
        <v>NORMAL</v>
      </c>
      <c r="U2239" t="str">
        <f>IF(Table1[Power_Consumed_kWh]&gt;$P$4383,"ABNORMAL","NORMAL")</f>
        <v>NORMAL</v>
      </c>
      <c r="V2239">
        <f>(Table1[[#This Row],[Target_Production_t]]/8)*Table1[[#This Row],[Downtime_hr]]</f>
        <v>2.1125500000000001</v>
      </c>
    </row>
    <row r="2240" spans="1:22" x14ac:dyDescent="0.25">
      <c r="A2240" s="1">
        <v>45844</v>
      </c>
      <c r="B2240" s="1" t="str">
        <f>TEXT(Table1[[#This Row],[Date]],"mm")</f>
        <v>07</v>
      </c>
      <c r="C2240" t="s">
        <v>22</v>
      </c>
      <c r="D2240" t="s">
        <v>20</v>
      </c>
      <c r="E2240">
        <v>33.75</v>
      </c>
      <c r="F2240">
        <v>7.61</v>
      </c>
      <c r="G2240">
        <v>0.39</v>
      </c>
      <c r="H2240">
        <v>33.380000000000003</v>
      </c>
      <c r="I2240">
        <v>32.42</v>
      </c>
      <c r="J2240">
        <v>0.96</v>
      </c>
      <c r="K2240">
        <v>97.12</v>
      </c>
      <c r="L2240">
        <v>95.12</v>
      </c>
      <c r="M2240">
        <v>92.59</v>
      </c>
      <c r="N2240">
        <v>85.54</v>
      </c>
      <c r="O2240">
        <v>37.15</v>
      </c>
      <c r="P2240">
        <v>3219.44</v>
      </c>
      <c r="Q2240" s="42">
        <f>Table1[[#This Row],[Steam_Consumed_t]]/Table1[[#This Row],[Production_t]]</f>
        <v>1.1129418813660874</v>
      </c>
      <c r="R2240" s="37">
        <f>Table1[[#This Row],[Power_Consumed_kWh]]/Table1[[#This Row],[Production_t]]</f>
        <v>96.448172558418207</v>
      </c>
      <c r="S2240" t="str">
        <f>IF(Table1[[#This Row],[Quality_pct]]&lt;96,"Below Spec","Ok")</f>
        <v>Ok</v>
      </c>
      <c r="T2240" t="str">
        <f>IF(Table1[Steam_Consumed_t]&gt;$O$4383,"ABNORMAL","NORMAL")</f>
        <v>NORMAL</v>
      </c>
      <c r="U2240" t="str">
        <f>IF(Table1[Power_Consumed_kWh]&gt;$P$4383,"ABNORMAL","NORMAL")</f>
        <v>NORMAL</v>
      </c>
      <c r="V2240">
        <f>(Table1[[#This Row],[Target_Production_t]]/8)*Table1[[#This Row],[Downtime_hr]]</f>
        <v>1.6453125</v>
      </c>
    </row>
    <row r="2241" spans="1:22" x14ac:dyDescent="0.25">
      <c r="A2241" s="1">
        <v>45844</v>
      </c>
      <c r="B2241" s="1" t="str">
        <f>TEXT(Table1[[#This Row],[Date]],"mm")</f>
        <v>07</v>
      </c>
      <c r="C2241" t="s">
        <v>17</v>
      </c>
      <c r="D2241" t="s">
        <v>19</v>
      </c>
      <c r="E2241">
        <v>40.61</v>
      </c>
      <c r="F2241">
        <v>7.66</v>
      </c>
      <c r="G2241">
        <v>0.34</v>
      </c>
      <c r="H2241">
        <v>38.51</v>
      </c>
      <c r="I2241">
        <v>37.409999999999997</v>
      </c>
      <c r="J2241">
        <v>1.1000000000000001</v>
      </c>
      <c r="K2241">
        <v>97.14</v>
      </c>
      <c r="L2241">
        <v>95.75</v>
      </c>
      <c r="M2241">
        <v>95.97</v>
      </c>
      <c r="N2241">
        <v>89.26</v>
      </c>
      <c r="O2241">
        <v>31.96</v>
      </c>
      <c r="P2241">
        <v>3243.68</v>
      </c>
      <c r="Q2241" s="42">
        <f>Table1[[#This Row],[Steam_Consumed_t]]/Table1[[#This Row],[Production_t]]</f>
        <v>0.82991430797195542</v>
      </c>
      <c r="R2241" s="37">
        <f>Table1[[#This Row],[Power_Consumed_kWh]]/Table1[[#This Row],[Production_t]]</f>
        <v>84.229550766034791</v>
      </c>
      <c r="S2241" t="str">
        <f>IF(Table1[[#This Row],[Quality_pct]]&lt;96,"Below Spec","Ok")</f>
        <v>Ok</v>
      </c>
      <c r="T2241" t="str">
        <f>IF(Table1[Steam_Consumed_t]&gt;$O$4383,"ABNORMAL","NORMAL")</f>
        <v>NORMAL</v>
      </c>
      <c r="U2241" t="str">
        <f>IF(Table1[Power_Consumed_kWh]&gt;$P$4383,"ABNORMAL","NORMAL")</f>
        <v>NORMAL</v>
      </c>
      <c r="V2241">
        <f>(Table1[[#This Row],[Target_Production_t]]/8)*Table1[[#This Row],[Downtime_hr]]</f>
        <v>1.7259250000000002</v>
      </c>
    </row>
    <row r="2242" spans="1:22" x14ac:dyDescent="0.25">
      <c r="A2242" s="1">
        <v>45844</v>
      </c>
      <c r="B2242" s="1" t="str">
        <f>TEXT(Table1[[#This Row],[Date]],"mm")</f>
        <v>07</v>
      </c>
      <c r="C2242" t="s">
        <v>17</v>
      </c>
      <c r="D2242" t="s">
        <v>20</v>
      </c>
      <c r="E2242">
        <v>39.369999999999997</v>
      </c>
      <c r="F2242">
        <v>7.71</v>
      </c>
      <c r="G2242">
        <v>0.28999999999999998</v>
      </c>
      <c r="H2242">
        <v>33.83</v>
      </c>
      <c r="I2242">
        <v>33.200000000000003</v>
      </c>
      <c r="J2242">
        <v>0.63</v>
      </c>
      <c r="K2242">
        <v>98.14</v>
      </c>
      <c r="L2242">
        <v>96.38</v>
      </c>
      <c r="M2242">
        <v>98.84</v>
      </c>
      <c r="N2242">
        <v>93.48</v>
      </c>
      <c r="O2242">
        <v>30.16</v>
      </c>
      <c r="P2242">
        <v>2778.13</v>
      </c>
      <c r="Q2242" s="42">
        <f>Table1[[#This Row],[Steam_Consumed_t]]/Table1[[#This Row],[Production_t]]</f>
        <v>0.8915164055571978</v>
      </c>
      <c r="R2242" s="37">
        <f>Table1[[#This Row],[Power_Consumed_kWh]]/Table1[[#This Row],[Production_t]]</f>
        <v>82.120307419450199</v>
      </c>
      <c r="S2242" t="str">
        <f>IF(Table1[[#This Row],[Quality_pct]]&lt;96,"Below Spec","Ok")</f>
        <v>Ok</v>
      </c>
      <c r="T2242" t="str">
        <f>IF(Table1[Steam_Consumed_t]&gt;$O$4383,"ABNORMAL","NORMAL")</f>
        <v>NORMAL</v>
      </c>
      <c r="U2242" t="str">
        <f>IF(Table1[Power_Consumed_kWh]&gt;$P$4383,"ABNORMAL","NORMAL")</f>
        <v>NORMAL</v>
      </c>
      <c r="V2242">
        <f>(Table1[[#This Row],[Target_Production_t]]/8)*Table1[[#This Row],[Downtime_hr]]</f>
        <v>1.4271624999999999</v>
      </c>
    </row>
    <row r="2243" spans="1:22" x14ac:dyDescent="0.25">
      <c r="A2243" s="1">
        <v>45844</v>
      </c>
      <c r="B2243" s="1" t="str">
        <f>TEXT(Table1[[#This Row],[Date]],"mm")</f>
        <v>07</v>
      </c>
      <c r="C2243" t="s">
        <v>23</v>
      </c>
      <c r="D2243" t="s">
        <v>19</v>
      </c>
      <c r="E2243">
        <v>42.54</v>
      </c>
      <c r="F2243">
        <v>7.71</v>
      </c>
      <c r="G2243">
        <v>0.28999999999999998</v>
      </c>
      <c r="H2243">
        <v>33.729999999999997</v>
      </c>
      <c r="I2243">
        <v>33.32</v>
      </c>
      <c r="J2243">
        <v>0.41</v>
      </c>
      <c r="K2243">
        <v>98.78</v>
      </c>
      <c r="L2243">
        <v>96.38</v>
      </c>
      <c r="M2243">
        <v>92.75</v>
      </c>
      <c r="N2243">
        <v>88.3</v>
      </c>
      <c r="O2243">
        <v>5.23</v>
      </c>
      <c r="P2243">
        <v>1478.67</v>
      </c>
      <c r="Q2243" s="42">
        <f>Table1[[#This Row],[Steam_Consumed_t]]/Table1[[#This Row],[Production_t]]</f>
        <v>0.15505484731692859</v>
      </c>
      <c r="R2243" s="37">
        <f>Table1[[#This Row],[Power_Consumed_kWh]]/Table1[[#This Row],[Production_t]]</f>
        <v>43.838422769048329</v>
      </c>
      <c r="S2243" t="str">
        <f>IF(Table1[[#This Row],[Quality_pct]]&lt;96,"Below Spec","Ok")</f>
        <v>Ok</v>
      </c>
      <c r="T2243" t="str">
        <f>IF(Table1[Steam_Consumed_t]&gt;$O$4383,"ABNORMAL","NORMAL")</f>
        <v>NORMAL</v>
      </c>
      <c r="U2243" t="str">
        <f>IF(Table1[Power_Consumed_kWh]&gt;$P$4383,"ABNORMAL","NORMAL")</f>
        <v>NORMAL</v>
      </c>
      <c r="V2243">
        <f>(Table1[[#This Row],[Target_Production_t]]/8)*Table1[[#This Row],[Downtime_hr]]</f>
        <v>1.5420749999999999</v>
      </c>
    </row>
    <row r="2244" spans="1:22" x14ac:dyDescent="0.25">
      <c r="A2244" s="1">
        <v>45844</v>
      </c>
      <c r="B2244" s="1" t="str">
        <f>TEXT(Table1[[#This Row],[Date]],"mm")</f>
        <v>07</v>
      </c>
      <c r="C2244" t="s">
        <v>23</v>
      </c>
      <c r="D2244" t="s">
        <v>18</v>
      </c>
      <c r="E2244">
        <v>43.19</v>
      </c>
      <c r="F2244">
        <v>7.73</v>
      </c>
      <c r="G2244">
        <v>0.27</v>
      </c>
      <c r="H2244">
        <v>41.98</v>
      </c>
      <c r="I2244">
        <v>41.57</v>
      </c>
      <c r="J2244">
        <v>0.41</v>
      </c>
      <c r="K2244">
        <v>99.02</v>
      </c>
      <c r="L2244">
        <v>96.62</v>
      </c>
      <c r="M2244">
        <v>99.47</v>
      </c>
      <c r="N2244">
        <v>95.17</v>
      </c>
      <c r="O2244">
        <v>4.51</v>
      </c>
      <c r="P2244">
        <v>1683.49</v>
      </c>
      <c r="Q2244" s="42">
        <f>Table1[[#This Row],[Steam_Consumed_t]]/Table1[[#This Row],[Production_t]]</f>
        <v>0.10743211052882325</v>
      </c>
      <c r="R2244" s="37">
        <f>Table1[[#This Row],[Power_Consumed_kWh]]/Table1[[#This Row],[Production_t]]</f>
        <v>40.102191519771324</v>
      </c>
      <c r="S2244" t="str">
        <f>IF(Table1[[#This Row],[Quality_pct]]&lt;96,"Below Spec","Ok")</f>
        <v>Ok</v>
      </c>
      <c r="T2244" t="str">
        <f>IF(Table1[Steam_Consumed_t]&gt;$O$4383,"ABNORMAL","NORMAL")</f>
        <v>NORMAL</v>
      </c>
      <c r="U2244" t="str">
        <f>IF(Table1[Power_Consumed_kWh]&gt;$P$4383,"ABNORMAL","NORMAL")</f>
        <v>NORMAL</v>
      </c>
      <c r="V2244">
        <f>(Table1[[#This Row],[Target_Production_t]]/8)*Table1[[#This Row],[Downtime_hr]]</f>
        <v>1.4576625000000001</v>
      </c>
    </row>
    <row r="2245" spans="1:22" x14ac:dyDescent="0.25">
      <c r="A2245" s="1">
        <v>45844</v>
      </c>
      <c r="B2245" s="1" t="str">
        <f>TEXT(Table1[[#This Row],[Date]],"mm")</f>
        <v>07</v>
      </c>
      <c r="C2245" t="s">
        <v>21</v>
      </c>
      <c r="D2245" t="s">
        <v>20</v>
      </c>
      <c r="E2245">
        <v>35.619999999999997</v>
      </c>
      <c r="F2245">
        <v>7.75</v>
      </c>
      <c r="G2245">
        <v>0.25</v>
      </c>
      <c r="H2245">
        <v>31.88</v>
      </c>
      <c r="I2245">
        <v>31.73</v>
      </c>
      <c r="J2245">
        <v>0.15</v>
      </c>
      <c r="K2245">
        <v>99.53</v>
      </c>
      <c r="L2245">
        <v>96.88</v>
      </c>
      <c r="M2245">
        <v>94.42</v>
      </c>
      <c r="N2245">
        <v>91.04</v>
      </c>
      <c r="O2245">
        <v>46.63</v>
      </c>
      <c r="P2245">
        <v>3690.68</v>
      </c>
      <c r="Q2245" s="42">
        <f>Table1[[#This Row],[Steam_Consumed_t]]/Table1[[#This Row],[Production_t]]</f>
        <v>1.4626725219573402</v>
      </c>
      <c r="R2245" s="37">
        <f>Table1[[#This Row],[Power_Consumed_kWh]]/Table1[[#This Row],[Production_t]]</f>
        <v>115.76787954830614</v>
      </c>
      <c r="S2245" t="str">
        <f>IF(Table1[[#This Row],[Quality_pct]]&lt;96,"Below Spec","Ok")</f>
        <v>Ok</v>
      </c>
      <c r="T2245" t="str">
        <f>IF(Table1[Steam_Consumed_t]&gt;$O$4383,"ABNORMAL","NORMAL")</f>
        <v>NORMAL</v>
      </c>
      <c r="U2245" t="str">
        <f>IF(Table1[Power_Consumed_kWh]&gt;$P$4383,"ABNORMAL","NORMAL")</f>
        <v>NORMAL</v>
      </c>
      <c r="V2245">
        <f>(Table1[[#This Row],[Target_Production_t]]/8)*Table1[[#This Row],[Downtime_hr]]</f>
        <v>1.1131249999999999</v>
      </c>
    </row>
    <row r="2246" spans="1:22" x14ac:dyDescent="0.25">
      <c r="A2246" s="1">
        <v>45845</v>
      </c>
      <c r="B2246" s="1" t="str">
        <f>TEXT(Table1[[#This Row],[Date]],"mm")</f>
        <v>07</v>
      </c>
      <c r="C2246" t="s">
        <v>22</v>
      </c>
      <c r="D2246" t="s">
        <v>20</v>
      </c>
      <c r="E2246">
        <v>34.49</v>
      </c>
      <c r="F2246">
        <v>7.15</v>
      </c>
      <c r="G2246">
        <v>0.85</v>
      </c>
      <c r="H2246">
        <v>29.63</v>
      </c>
      <c r="I2246">
        <v>28.77</v>
      </c>
      <c r="J2246">
        <v>0.85</v>
      </c>
      <c r="K2246">
        <v>97.12</v>
      </c>
      <c r="L2246">
        <v>89.38</v>
      </c>
      <c r="M2246">
        <v>94.53</v>
      </c>
      <c r="N2246">
        <v>82.05</v>
      </c>
      <c r="O2246">
        <v>29.9</v>
      </c>
      <c r="P2246">
        <v>2852.14</v>
      </c>
      <c r="Q2246" s="42">
        <f>Table1[[#This Row],[Steam_Consumed_t]]/Table1[[#This Row],[Production_t]]</f>
        <v>1.0091123860951738</v>
      </c>
      <c r="R2246" s="37">
        <f>Table1[[#This Row],[Power_Consumed_kWh]]/Table1[[#This Row],[Production_t]]</f>
        <v>96.258521768477891</v>
      </c>
      <c r="S2246" t="str">
        <f>IF(Table1[[#This Row],[Quality_pct]]&lt;96,"Below Spec","Ok")</f>
        <v>Ok</v>
      </c>
      <c r="T2246" t="str">
        <f>IF(Table1[Steam_Consumed_t]&gt;$O$4383,"ABNORMAL","NORMAL")</f>
        <v>NORMAL</v>
      </c>
      <c r="U2246" t="str">
        <f>IF(Table1[Power_Consumed_kWh]&gt;$P$4383,"ABNORMAL","NORMAL")</f>
        <v>NORMAL</v>
      </c>
      <c r="V2246">
        <f>(Table1[[#This Row],[Target_Production_t]]/8)*Table1[[#This Row],[Downtime_hr]]</f>
        <v>3.6645625000000002</v>
      </c>
    </row>
    <row r="2247" spans="1:22" x14ac:dyDescent="0.25">
      <c r="A2247" s="1">
        <v>45845</v>
      </c>
      <c r="B2247" s="1" t="str">
        <f>TEXT(Table1[[#This Row],[Date]],"mm")</f>
        <v>07</v>
      </c>
      <c r="C2247" t="s">
        <v>17</v>
      </c>
      <c r="D2247" t="s">
        <v>18</v>
      </c>
      <c r="E2247">
        <v>42.13</v>
      </c>
      <c r="F2247">
        <v>7.17</v>
      </c>
      <c r="G2247">
        <v>0.83</v>
      </c>
      <c r="H2247">
        <v>36.68</v>
      </c>
      <c r="I2247">
        <v>36.07</v>
      </c>
      <c r="J2247">
        <v>0.61</v>
      </c>
      <c r="K2247">
        <v>98.33</v>
      </c>
      <c r="L2247">
        <v>89.62</v>
      </c>
      <c r="M2247">
        <v>100.32</v>
      </c>
      <c r="N2247">
        <v>88.41</v>
      </c>
      <c r="O2247">
        <v>30.27</v>
      </c>
      <c r="P2247">
        <v>3008.01</v>
      </c>
      <c r="Q2247" s="42">
        <f>Table1[[#This Row],[Steam_Consumed_t]]/Table1[[#This Row],[Production_t]]</f>
        <v>0.82524536532170123</v>
      </c>
      <c r="R2247" s="37">
        <f>Table1[[#This Row],[Power_Consumed_kWh]]/Table1[[#This Row],[Production_t]]</f>
        <v>82.006815703380596</v>
      </c>
      <c r="S2247" t="str">
        <f>IF(Table1[[#This Row],[Quality_pct]]&lt;96,"Below Spec","Ok")</f>
        <v>Ok</v>
      </c>
      <c r="T2247" t="str">
        <f>IF(Table1[Steam_Consumed_t]&gt;$O$4383,"ABNORMAL","NORMAL")</f>
        <v>NORMAL</v>
      </c>
      <c r="U2247" t="str">
        <f>IF(Table1[Power_Consumed_kWh]&gt;$P$4383,"ABNORMAL","NORMAL")</f>
        <v>NORMAL</v>
      </c>
      <c r="V2247">
        <f>(Table1[[#This Row],[Target_Production_t]]/8)*Table1[[#This Row],[Downtime_hr]]</f>
        <v>4.3709875</v>
      </c>
    </row>
    <row r="2248" spans="1:22" x14ac:dyDescent="0.25">
      <c r="A2248" s="1">
        <v>45845</v>
      </c>
      <c r="B2248" s="1" t="str">
        <f>TEXT(Table1[[#This Row],[Date]],"mm")</f>
        <v>07</v>
      </c>
      <c r="C2248" t="s">
        <v>21</v>
      </c>
      <c r="D2248" t="s">
        <v>19</v>
      </c>
      <c r="E2248">
        <v>37.549999999999997</v>
      </c>
      <c r="F2248">
        <v>7.33</v>
      </c>
      <c r="G2248">
        <v>0.67</v>
      </c>
      <c r="H2248">
        <v>34.159999999999997</v>
      </c>
      <c r="I2248">
        <v>33.299999999999997</v>
      </c>
      <c r="J2248">
        <v>0.86</v>
      </c>
      <c r="K2248">
        <v>97.48</v>
      </c>
      <c r="L2248">
        <v>91.62</v>
      </c>
      <c r="M2248">
        <v>98.52</v>
      </c>
      <c r="N2248">
        <v>87.99</v>
      </c>
      <c r="O2248">
        <v>49.89</v>
      </c>
      <c r="P2248">
        <v>4029.68</v>
      </c>
      <c r="Q2248" s="42">
        <f>Table1[[#This Row],[Steam_Consumed_t]]/Table1[[#This Row],[Production_t]]</f>
        <v>1.4604800936768152</v>
      </c>
      <c r="R2248" s="37">
        <f>Table1[[#This Row],[Power_Consumed_kWh]]/Table1[[#This Row],[Production_t]]</f>
        <v>117.9648711943794</v>
      </c>
      <c r="S2248" t="str">
        <f>IF(Table1[[#This Row],[Quality_pct]]&lt;96,"Below Spec","Ok")</f>
        <v>Ok</v>
      </c>
      <c r="T2248" t="str">
        <f>IF(Table1[Steam_Consumed_t]&gt;$O$4383,"ABNORMAL","NORMAL")</f>
        <v>NORMAL</v>
      </c>
      <c r="U2248" t="str">
        <f>IF(Table1[Power_Consumed_kWh]&gt;$P$4383,"ABNORMAL","NORMAL")</f>
        <v>NORMAL</v>
      </c>
      <c r="V2248">
        <f>(Table1[[#This Row],[Target_Production_t]]/8)*Table1[[#This Row],[Downtime_hr]]</f>
        <v>3.1448125</v>
      </c>
    </row>
    <row r="2249" spans="1:22" x14ac:dyDescent="0.25">
      <c r="A2249" s="1">
        <v>45845</v>
      </c>
      <c r="B2249" s="1" t="str">
        <f>TEXT(Table1[[#This Row],[Date]],"mm")</f>
        <v>07</v>
      </c>
      <c r="C2249" t="s">
        <v>23</v>
      </c>
      <c r="D2249" t="s">
        <v>19</v>
      </c>
      <c r="E2249">
        <v>43.48</v>
      </c>
      <c r="F2249">
        <v>7.33</v>
      </c>
      <c r="G2249">
        <v>0.67</v>
      </c>
      <c r="H2249">
        <v>35.57</v>
      </c>
      <c r="I2249">
        <v>35.35</v>
      </c>
      <c r="J2249">
        <v>0.22</v>
      </c>
      <c r="K2249">
        <v>99.39</v>
      </c>
      <c r="L2249">
        <v>91.62</v>
      </c>
      <c r="M2249">
        <v>94.64</v>
      </c>
      <c r="N2249">
        <v>86.19</v>
      </c>
      <c r="O2249">
        <v>5.0199999999999996</v>
      </c>
      <c r="P2249">
        <v>1575.75</v>
      </c>
      <c r="Q2249" s="42">
        <f>Table1[[#This Row],[Steam_Consumed_t]]/Table1[[#This Row],[Production_t]]</f>
        <v>0.14113016587011526</v>
      </c>
      <c r="R2249" s="37">
        <f>Table1[[#This Row],[Power_Consumed_kWh]]/Table1[[#This Row],[Production_t]]</f>
        <v>44.29997188642114</v>
      </c>
      <c r="S2249" t="str">
        <f>IF(Table1[[#This Row],[Quality_pct]]&lt;96,"Below Spec","Ok")</f>
        <v>Ok</v>
      </c>
      <c r="T2249" t="str">
        <f>IF(Table1[Steam_Consumed_t]&gt;$O$4383,"ABNORMAL","NORMAL")</f>
        <v>NORMAL</v>
      </c>
      <c r="U2249" t="str">
        <f>IF(Table1[Power_Consumed_kWh]&gt;$P$4383,"ABNORMAL","NORMAL")</f>
        <v>NORMAL</v>
      </c>
      <c r="V2249">
        <f>(Table1[[#This Row],[Target_Production_t]]/8)*Table1[[#This Row],[Downtime_hr]]</f>
        <v>3.6414499999999999</v>
      </c>
    </row>
    <row r="2250" spans="1:22" x14ac:dyDescent="0.25">
      <c r="A2250" s="1">
        <v>45845</v>
      </c>
      <c r="B2250" s="1" t="str">
        <f>TEXT(Table1[[#This Row],[Date]],"mm")</f>
        <v>07</v>
      </c>
      <c r="C2250" t="s">
        <v>17</v>
      </c>
      <c r="D2250" t="s">
        <v>20</v>
      </c>
      <c r="E2250">
        <v>40.24</v>
      </c>
      <c r="F2250">
        <v>7.45</v>
      </c>
      <c r="G2250">
        <v>0.55000000000000004</v>
      </c>
      <c r="H2250">
        <v>35.32</v>
      </c>
      <c r="I2250">
        <v>34.14</v>
      </c>
      <c r="J2250">
        <v>1.18</v>
      </c>
      <c r="K2250">
        <v>96.66</v>
      </c>
      <c r="L2250">
        <v>93.12</v>
      </c>
      <c r="M2250">
        <v>93.03</v>
      </c>
      <c r="N2250">
        <v>83.74</v>
      </c>
      <c r="O2250">
        <v>31.82</v>
      </c>
      <c r="P2250">
        <v>2815.61</v>
      </c>
      <c r="Q2250" s="42">
        <f>Table1[[#This Row],[Steam_Consumed_t]]/Table1[[#This Row],[Production_t]]</f>
        <v>0.90090600226500561</v>
      </c>
      <c r="R2250" s="37">
        <f>Table1[[#This Row],[Power_Consumed_kWh]]/Table1[[#This Row],[Production_t]]</f>
        <v>79.717157417893546</v>
      </c>
      <c r="S2250" t="str">
        <f>IF(Table1[[#This Row],[Quality_pct]]&lt;96,"Below Spec","Ok")</f>
        <v>Ok</v>
      </c>
      <c r="T2250" t="str">
        <f>IF(Table1[Steam_Consumed_t]&gt;$O$4383,"ABNORMAL","NORMAL")</f>
        <v>NORMAL</v>
      </c>
      <c r="U2250" t="str">
        <f>IF(Table1[Power_Consumed_kWh]&gt;$P$4383,"ABNORMAL","NORMAL")</f>
        <v>NORMAL</v>
      </c>
      <c r="V2250">
        <f>(Table1[[#This Row],[Target_Production_t]]/8)*Table1[[#This Row],[Downtime_hr]]</f>
        <v>2.7665000000000002</v>
      </c>
    </row>
    <row r="2251" spans="1:22" x14ac:dyDescent="0.25">
      <c r="A2251" s="1">
        <v>45845</v>
      </c>
      <c r="B2251" s="1" t="str">
        <f>TEXT(Table1[[#This Row],[Date]],"mm")</f>
        <v>07</v>
      </c>
      <c r="C2251" t="s">
        <v>21</v>
      </c>
      <c r="D2251" t="s">
        <v>18</v>
      </c>
      <c r="E2251">
        <v>38.119999999999997</v>
      </c>
      <c r="F2251">
        <v>7.47</v>
      </c>
      <c r="G2251">
        <v>0.53</v>
      </c>
      <c r="H2251">
        <v>32.25</v>
      </c>
      <c r="I2251">
        <v>31.8</v>
      </c>
      <c r="J2251">
        <v>0.45</v>
      </c>
      <c r="K2251">
        <v>98.61</v>
      </c>
      <c r="L2251">
        <v>93.38</v>
      </c>
      <c r="M2251">
        <v>90.23</v>
      </c>
      <c r="N2251">
        <v>83.08</v>
      </c>
      <c r="O2251">
        <v>48.61</v>
      </c>
      <c r="P2251">
        <v>3813.06</v>
      </c>
      <c r="Q2251" s="42">
        <f>Table1[[#This Row],[Steam_Consumed_t]]/Table1[[#This Row],[Production_t]]</f>
        <v>1.5072868217054263</v>
      </c>
      <c r="R2251" s="37">
        <f>Table1[[#This Row],[Power_Consumed_kWh]]/Table1[[#This Row],[Production_t]]</f>
        <v>118.23441860465117</v>
      </c>
      <c r="S2251" t="str">
        <f>IF(Table1[[#This Row],[Quality_pct]]&lt;96,"Below Spec","Ok")</f>
        <v>Ok</v>
      </c>
      <c r="T2251" t="str">
        <f>IF(Table1[Steam_Consumed_t]&gt;$O$4383,"ABNORMAL","NORMAL")</f>
        <v>NORMAL</v>
      </c>
      <c r="U2251" t="str">
        <f>IF(Table1[Power_Consumed_kWh]&gt;$P$4383,"ABNORMAL","NORMAL")</f>
        <v>NORMAL</v>
      </c>
      <c r="V2251">
        <f>(Table1[[#This Row],[Target_Production_t]]/8)*Table1[[#This Row],[Downtime_hr]]</f>
        <v>2.5254499999999998</v>
      </c>
    </row>
    <row r="2252" spans="1:22" x14ac:dyDescent="0.25">
      <c r="A2252" s="1">
        <v>45845</v>
      </c>
      <c r="B2252" s="1" t="str">
        <f>TEXT(Table1[[#This Row],[Date]],"mm")</f>
        <v>07</v>
      </c>
      <c r="C2252" t="s">
        <v>21</v>
      </c>
      <c r="D2252" t="s">
        <v>20</v>
      </c>
      <c r="E2252">
        <v>36.4</v>
      </c>
      <c r="F2252">
        <v>7.5</v>
      </c>
      <c r="G2252">
        <v>0.5</v>
      </c>
      <c r="H2252">
        <v>29.75</v>
      </c>
      <c r="I2252">
        <v>29.35</v>
      </c>
      <c r="J2252">
        <v>0.4</v>
      </c>
      <c r="K2252">
        <v>98.66</v>
      </c>
      <c r="L2252">
        <v>93.75</v>
      </c>
      <c r="M2252">
        <v>100.77</v>
      </c>
      <c r="N2252">
        <v>93.21</v>
      </c>
      <c r="O2252">
        <v>44.01</v>
      </c>
      <c r="P2252">
        <v>3411.74</v>
      </c>
      <c r="Q2252" s="42">
        <f>Table1[[#This Row],[Steam_Consumed_t]]/Table1[[#This Row],[Production_t]]</f>
        <v>1.4793277310924369</v>
      </c>
      <c r="R2252" s="37">
        <f>Table1[[#This Row],[Power_Consumed_kWh]]/Table1[[#This Row],[Production_t]]</f>
        <v>114.68033613445377</v>
      </c>
      <c r="S2252" t="str">
        <f>IF(Table1[[#This Row],[Quality_pct]]&lt;96,"Below Spec","Ok")</f>
        <v>Ok</v>
      </c>
      <c r="T2252" t="str">
        <f>IF(Table1[Steam_Consumed_t]&gt;$O$4383,"ABNORMAL","NORMAL")</f>
        <v>NORMAL</v>
      </c>
      <c r="U2252" t="str">
        <f>IF(Table1[Power_Consumed_kWh]&gt;$P$4383,"ABNORMAL","NORMAL")</f>
        <v>NORMAL</v>
      </c>
      <c r="V2252">
        <f>(Table1[[#This Row],[Target_Production_t]]/8)*Table1[[#This Row],[Downtime_hr]]</f>
        <v>2.2749999999999999</v>
      </c>
    </row>
    <row r="2253" spans="1:22" x14ac:dyDescent="0.25">
      <c r="A2253" s="1">
        <v>45845</v>
      </c>
      <c r="B2253" s="1" t="str">
        <f>TEXT(Table1[[#This Row],[Date]],"mm")</f>
        <v>07</v>
      </c>
      <c r="C2253" t="s">
        <v>23</v>
      </c>
      <c r="D2253" t="s">
        <v>18</v>
      </c>
      <c r="E2253">
        <v>44.14</v>
      </c>
      <c r="F2253">
        <v>7.55</v>
      </c>
      <c r="G2253">
        <v>0.45</v>
      </c>
      <c r="H2253">
        <v>43.55</v>
      </c>
      <c r="I2253">
        <v>43</v>
      </c>
      <c r="J2253">
        <v>0.56000000000000005</v>
      </c>
      <c r="K2253">
        <v>98.72</v>
      </c>
      <c r="L2253">
        <v>94.38</v>
      </c>
      <c r="M2253">
        <v>95.06</v>
      </c>
      <c r="N2253">
        <v>88.57</v>
      </c>
      <c r="O2253">
        <v>4.2300000000000004</v>
      </c>
      <c r="P2253">
        <v>1896.66</v>
      </c>
      <c r="Q2253" s="42">
        <f>Table1[[#This Row],[Steam_Consumed_t]]/Table1[[#This Row],[Production_t]]</f>
        <v>9.7129735935706105E-2</v>
      </c>
      <c r="R2253" s="37">
        <f>Table1[[#This Row],[Power_Consumed_kWh]]/Table1[[#This Row],[Production_t]]</f>
        <v>43.551320321469582</v>
      </c>
      <c r="S2253" t="str">
        <f>IF(Table1[[#This Row],[Quality_pct]]&lt;96,"Below Spec","Ok")</f>
        <v>Ok</v>
      </c>
      <c r="T2253" t="str">
        <f>IF(Table1[Steam_Consumed_t]&gt;$O$4383,"ABNORMAL","NORMAL")</f>
        <v>NORMAL</v>
      </c>
      <c r="U2253" t="str">
        <f>IF(Table1[Power_Consumed_kWh]&gt;$P$4383,"ABNORMAL","NORMAL")</f>
        <v>NORMAL</v>
      </c>
      <c r="V2253">
        <f>(Table1[[#This Row],[Target_Production_t]]/8)*Table1[[#This Row],[Downtime_hr]]</f>
        <v>2.4828749999999999</v>
      </c>
    </row>
    <row r="2254" spans="1:22" x14ac:dyDescent="0.25">
      <c r="A2254" s="1">
        <v>45845</v>
      </c>
      <c r="B2254" s="1" t="str">
        <f>TEXT(Table1[[#This Row],[Date]],"mm")</f>
        <v>07</v>
      </c>
      <c r="C2254" t="s">
        <v>22</v>
      </c>
      <c r="D2254" t="s">
        <v>19</v>
      </c>
      <c r="E2254">
        <v>35.57</v>
      </c>
      <c r="F2254">
        <v>7.61</v>
      </c>
      <c r="G2254">
        <v>0.39</v>
      </c>
      <c r="H2254">
        <v>34.03</v>
      </c>
      <c r="I2254">
        <v>33.270000000000003</v>
      </c>
      <c r="J2254">
        <v>0.77</v>
      </c>
      <c r="K2254">
        <v>97.74</v>
      </c>
      <c r="L2254">
        <v>95.12</v>
      </c>
      <c r="M2254">
        <v>99.17</v>
      </c>
      <c r="N2254">
        <v>92.2</v>
      </c>
      <c r="O2254">
        <v>37.020000000000003</v>
      </c>
      <c r="P2254">
        <v>3186.38</v>
      </c>
      <c r="Q2254" s="42">
        <f>Table1[[#This Row],[Steam_Consumed_t]]/Table1[[#This Row],[Production_t]]</f>
        <v>1.0878636497208347</v>
      </c>
      <c r="R2254" s="37">
        <f>Table1[[#This Row],[Power_Consumed_kWh]]/Table1[[#This Row],[Production_t]]</f>
        <v>93.634440199823686</v>
      </c>
      <c r="S2254" t="str">
        <f>IF(Table1[[#This Row],[Quality_pct]]&lt;96,"Below Spec","Ok")</f>
        <v>Ok</v>
      </c>
      <c r="T2254" t="str">
        <f>IF(Table1[Steam_Consumed_t]&gt;$O$4383,"ABNORMAL","NORMAL")</f>
        <v>NORMAL</v>
      </c>
      <c r="U2254" t="str">
        <f>IF(Table1[Power_Consumed_kWh]&gt;$P$4383,"ABNORMAL","NORMAL")</f>
        <v>NORMAL</v>
      </c>
      <c r="V2254">
        <f>(Table1[[#This Row],[Target_Production_t]]/8)*Table1[[#This Row],[Downtime_hr]]</f>
        <v>1.7340375000000001</v>
      </c>
    </row>
    <row r="2255" spans="1:22" x14ac:dyDescent="0.25">
      <c r="A2255" s="1">
        <v>45845</v>
      </c>
      <c r="B2255" s="1" t="str">
        <f>TEXT(Table1[[#This Row],[Date]],"mm")</f>
        <v>07</v>
      </c>
      <c r="C2255" t="s">
        <v>22</v>
      </c>
      <c r="D2255" t="s">
        <v>18</v>
      </c>
      <c r="E2255">
        <v>36.11</v>
      </c>
      <c r="F2255">
        <v>7.68</v>
      </c>
      <c r="G2255">
        <v>0.32</v>
      </c>
      <c r="H2255">
        <v>34.33</v>
      </c>
      <c r="I2255">
        <v>33.159999999999997</v>
      </c>
      <c r="J2255">
        <v>1.1599999999999999</v>
      </c>
      <c r="K2255">
        <v>96.61</v>
      </c>
      <c r="L2255">
        <v>96</v>
      </c>
      <c r="M2255">
        <v>103</v>
      </c>
      <c r="N2255">
        <v>95.53</v>
      </c>
      <c r="O2255">
        <v>37.61</v>
      </c>
      <c r="P2255">
        <v>3271.38</v>
      </c>
      <c r="Q2255" s="42">
        <f>Table1[[#This Row],[Steam_Consumed_t]]/Table1[[#This Row],[Production_t]]</f>
        <v>1.095543256626857</v>
      </c>
      <c r="R2255" s="37">
        <f>Table1[[#This Row],[Power_Consumed_kWh]]/Table1[[#This Row],[Production_t]]</f>
        <v>95.292164287794932</v>
      </c>
      <c r="S2255" t="str">
        <f>IF(Table1[[#This Row],[Quality_pct]]&lt;96,"Below Spec","Ok")</f>
        <v>Ok</v>
      </c>
      <c r="T2255" t="str">
        <f>IF(Table1[Steam_Consumed_t]&gt;$O$4383,"ABNORMAL","NORMAL")</f>
        <v>NORMAL</v>
      </c>
      <c r="U2255" t="str">
        <f>IF(Table1[Power_Consumed_kWh]&gt;$P$4383,"ABNORMAL","NORMAL")</f>
        <v>NORMAL</v>
      </c>
      <c r="V2255">
        <f>(Table1[[#This Row],[Target_Production_t]]/8)*Table1[[#This Row],[Downtime_hr]]</f>
        <v>1.4443999999999999</v>
      </c>
    </row>
    <row r="2256" spans="1:22" x14ac:dyDescent="0.25">
      <c r="A2256" s="1">
        <v>45845</v>
      </c>
      <c r="B2256" s="1" t="str">
        <f>TEXT(Table1[[#This Row],[Date]],"mm")</f>
        <v>07</v>
      </c>
      <c r="C2256" t="s">
        <v>17</v>
      </c>
      <c r="D2256" t="s">
        <v>19</v>
      </c>
      <c r="E2256">
        <v>41.5</v>
      </c>
      <c r="F2256">
        <v>7.91</v>
      </c>
      <c r="G2256">
        <v>0.09</v>
      </c>
      <c r="H2256">
        <v>37.909999999999997</v>
      </c>
      <c r="I2256">
        <v>36.31</v>
      </c>
      <c r="J2256">
        <v>1.6</v>
      </c>
      <c r="K2256">
        <v>95.78</v>
      </c>
      <c r="L2256">
        <v>98.88</v>
      </c>
      <c r="M2256">
        <v>95.02</v>
      </c>
      <c r="N2256">
        <v>89.98</v>
      </c>
      <c r="O2256">
        <v>32.229999999999997</v>
      </c>
      <c r="P2256">
        <v>2916.97</v>
      </c>
      <c r="Q2256" s="42">
        <f>Table1[[#This Row],[Steam_Consumed_t]]/Table1[[#This Row],[Production_t]]</f>
        <v>0.85017145871801636</v>
      </c>
      <c r="R2256" s="37">
        <f>Table1[[#This Row],[Power_Consumed_kWh]]/Table1[[#This Row],[Production_t]]</f>
        <v>76.944605644948567</v>
      </c>
      <c r="S2256" t="str">
        <f>IF(Table1[[#This Row],[Quality_pct]]&lt;96,"Below Spec","Ok")</f>
        <v>Below Spec</v>
      </c>
      <c r="T2256" t="str">
        <f>IF(Table1[Steam_Consumed_t]&gt;$O$4383,"ABNORMAL","NORMAL")</f>
        <v>NORMAL</v>
      </c>
      <c r="U2256" t="str">
        <f>IF(Table1[Power_Consumed_kWh]&gt;$P$4383,"ABNORMAL","NORMAL")</f>
        <v>NORMAL</v>
      </c>
      <c r="V2256">
        <f>(Table1[[#This Row],[Target_Production_t]]/8)*Table1[[#This Row],[Downtime_hr]]</f>
        <v>0.46687499999999998</v>
      </c>
    </row>
    <row r="2257" spans="1:22" x14ac:dyDescent="0.25">
      <c r="A2257" s="1">
        <v>45845</v>
      </c>
      <c r="B2257" s="1" t="str">
        <f>TEXT(Table1[[#This Row],[Date]],"mm")</f>
        <v>07</v>
      </c>
      <c r="C2257" t="s">
        <v>23</v>
      </c>
      <c r="D2257" t="s">
        <v>20</v>
      </c>
      <c r="E2257">
        <v>42.15</v>
      </c>
      <c r="F2257">
        <v>7.92</v>
      </c>
      <c r="G2257">
        <v>0.08</v>
      </c>
      <c r="H2257">
        <v>42.34</v>
      </c>
      <c r="I2257">
        <v>42.07</v>
      </c>
      <c r="J2257">
        <v>0.27</v>
      </c>
      <c r="K2257">
        <v>99.36</v>
      </c>
      <c r="L2257">
        <v>99</v>
      </c>
      <c r="M2257">
        <v>95.02</v>
      </c>
      <c r="N2257">
        <v>93.47</v>
      </c>
      <c r="O2257">
        <v>5.85</v>
      </c>
      <c r="P2257">
        <v>1748.15</v>
      </c>
      <c r="Q2257" s="42">
        <f>Table1[[#This Row],[Steam_Consumed_t]]/Table1[[#This Row],[Production_t]]</f>
        <v>0.13816721776098251</v>
      </c>
      <c r="R2257" s="37">
        <f>Table1[[#This Row],[Power_Consumed_kWh]]/Table1[[#This Row],[Production_t]]</f>
        <v>41.288379782711381</v>
      </c>
      <c r="S2257" t="str">
        <f>IF(Table1[[#This Row],[Quality_pct]]&lt;96,"Below Spec","Ok")</f>
        <v>Ok</v>
      </c>
      <c r="T2257" t="str">
        <f>IF(Table1[Steam_Consumed_t]&gt;$O$4383,"ABNORMAL","NORMAL")</f>
        <v>NORMAL</v>
      </c>
      <c r="U2257" t="str">
        <f>IF(Table1[Power_Consumed_kWh]&gt;$P$4383,"ABNORMAL","NORMAL")</f>
        <v>NORMAL</v>
      </c>
      <c r="V2257">
        <f>(Table1[[#This Row],[Target_Production_t]]/8)*Table1[[#This Row],[Downtime_hr]]</f>
        <v>0.42149999999999999</v>
      </c>
    </row>
    <row r="2258" spans="1:22" x14ac:dyDescent="0.25">
      <c r="A2258" s="1">
        <v>45846</v>
      </c>
      <c r="B2258" s="1" t="str">
        <f>TEXT(Table1[[#This Row],[Date]],"mm")</f>
        <v>07</v>
      </c>
      <c r="C2258" t="s">
        <v>23</v>
      </c>
      <c r="D2258" t="s">
        <v>20</v>
      </c>
      <c r="E2258">
        <v>41.4</v>
      </c>
      <c r="F2258">
        <v>7.24</v>
      </c>
      <c r="G2258">
        <v>0.76</v>
      </c>
      <c r="H2258">
        <v>35</v>
      </c>
      <c r="I2258">
        <v>34.83</v>
      </c>
      <c r="J2258">
        <v>0.18</v>
      </c>
      <c r="K2258">
        <v>99.5</v>
      </c>
      <c r="L2258">
        <v>90.5</v>
      </c>
      <c r="M2258">
        <v>100.34</v>
      </c>
      <c r="N2258">
        <v>90.36</v>
      </c>
      <c r="O2258">
        <v>4.97</v>
      </c>
      <c r="P2258">
        <v>1524.88</v>
      </c>
      <c r="Q2258" s="42">
        <f>Table1[[#This Row],[Steam_Consumed_t]]/Table1[[#This Row],[Production_t]]</f>
        <v>0.14199999999999999</v>
      </c>
      <c r="R2258" s="37">
        <f>Table1[[#This Row],[Power_Consumed_kWh]]/Table1[[#This Row],[Production_t]]</f>
        <v>43.568000000000005</v>
      </c>
      <c r="S2258" t="str">
        <f>IF(Table1[[#This Row],[Quality_pct]]&lt;96,"Below Spec","Ok")</f>
        <v>Ok</v>
      </c>
      <c r="T2258" t="str">
        <f>IF(Table1[Steam_Consumed_t]&gt;$O$4383,"ABNORMAL","NORMAL")</f>
        <v>NORMAL</v>
      </c>
      <c r="U2258" t="str">
        <f>IF(Table1[Power_Consumed_kWh]&gt;$P$4383,"ABNORMAL","NORMAL")</f>
        <v>NORMAL</v>
      </c>
      <c r="V2258">
        <f>(Table1[[#This Row],[Target_Production_t]]/8)*Table1[[#This Row],[Downtime_hr]]</f>
        <v>3.9329999999999998</v>
      </c>
    </row>
    <row r="2259" spans="1:22" x14ac:dyDescent="0.25">
      <c r="A2259" s="1">
        <v>45846</v>
      </c>
      <c r="B2259" s="1" t="str">
        <f>TEXT(Table1[[#This Row],[Date]],"mm")</f>
        <v>07</v>
      </c>
      <c r="C2259" t="s">
        <v>17</v>
      </c>
      <c r="D2259" t="s">
        <v>19</v>
      </c>
      <c r="E2259">
        <v>40.76</v>
      </c>
      <c r="F2259">
        <v>7.34</v>
      </c>
      <c r="G2259">
        <v>0.66</v>
      </c>
      <c r="H2259">
        <v>35.369999999999997</v>
      </c>
      <c r="I2259">
        <v>34.6</v>
      </c>
      <c r="J2259">
        <v>0.77</v>
      </c>
      <c r="K2259">
        <v>97.82</v>
      </c>
      <c r="L2259">
        <v>91.75</v>
      </c>
      <c r="M2259">
        <v>96.86</v>
      </c>
      <c r="N2259">
        <v>86.93</v>
      </c>
      <c r="O2259">
        <v>27.81</v>
      </c>
      <c r="P2259">
        <v>2902.06</v>
      </c>
      <c r="Q2259" s="42">
        <f>Table1[[#This Row],[Steam_Consumed_t]]/Table1[[#This Row],[Production_t]]</f>
        <v>0.7862595419847328</v>
      </c>
      <c r="R2259" s="37">
        <f>Table1[[#This Row],[Power_Consumed_kWh]]/Table1[[#This Row],[Production_t]]</f>
        <v>82.048628781453218</v>
      </c>
      <c r="S2259" t="str">
        <f>IF(Table1[[#This Row],[Quality_pct]]&lt;96,"Below Spec","Ok")</f>
        <v>Ok</v>
      </c>
      <c r="T2259" t="str">
        <f>IF(Table1[Steam_Consumed_t]&gt;$O$4383,"ABNORMAL","NORMAL")</f>
        <v>NORMAL</v>
      </c>
      <c r="U2259" t="str">
        <f>IF(Table1[Power_Consumed_kWh]&gt;$P$4383,"ABNORMAL","NORMAL")</f>
        <v>NORMAL</v>
      </c>
      <c r="V2259">
        <f>(Table1[[#This Row],[Target_Production_t]]/8)*Table1[[#This Row],[Downtime_hr]]</f>
        <v>3.3626999999999998</v>
      </c>
    </row>
    <row r="2260" spans="1:22" x14ac:dyDescent="0.25">
      <c r="A2260" s="1">
        <v>45846</v>
      </c>
      <c r="B2260" s="1" t="str">
        <f>TEXT(Table1[[#This Row],[Date]],"mm")</f>
        <v>07</v>
      </c>
      <c r="C2260" t="s">
        <v>22</v>
      </c>
      <c r="D2260" t="s">
        <v>20</v>
      </c>
      <c r="E2260">
        <v>33.880000000000003</v>
      </c>
      <c r="F2260">
        <v>7.5</v>
      </c>
      <c r="G2260">
        <v>0.5</v>
      </c>
      <c r="H2260">
        <v>29.29</v>
      </c>
      <c r="I2260">
        <v>28.57</v>
      </c>
      <c r="J2260">
        <v>0.71</v>
      </c>
      <c r="K2260">
        <v>97.56</v>
      </c>
      <c r="L2260">
        <v>93.75</v>
      </c>
      <c r="M2260">
        <v>96.43</v>
      </c>
      <c r="N2260">
        <v>88.2</v>
      </c>
      <c r="O2260">
        <v>32.979999999999997</v>
      </c>
      <c r="P2260">
        <v>2817.05</v>
      </c>
      <c r="Q2260" s="42">
        <f>Table1[[#This Row],[Steam_Consumed_t]]/Table1[[#This Row],[Production_t]]</f>
        <v>1.1259815636736086</v>
      </c>
      <c r="R2260" s="37">
        <f>Table1[[#This Row],[Power_Consumed_kWh]]/Table1[[#This Row],[Production_t]]</f>
        <v>96.177876408330491</v>
      </c>
      <c r="S2260" t="str">
        <f>IF(Table1[[#This Row],[Quality_pct]]&lt;96,"Below Spec","Ok")</f>
        <v>Ok</v>
      </c>
      <c r="T2260" t="str">
        <f>IF(Table1[Steam_Consumed_t]&gt;$O$4383,"ABNORMAL","NORMAL")</f>
        <v>NORMAL</v>
      </c>
      <c r="U2260" t="str">
        <f>IF(Table1[Power_Consumed_kWh]&gt;$P$4383,"ABNORMAL","NORMAL")</f>
        <v>NORMAL</v>
      </c>
      <c r="V2260">
        <f>(Table1[[#This Row],[Target_Production_t]]/8)*Table1[[#This Row],[Downtime_hr]]</f>
        <v>2.1175000000000002</v>
      </c>
    </row>
    <row r="2261" spans="1:22" x14ac:dyDescent="0.25">
      <c r="A2261" s="1">
        <v>45846</v>
      </c>
      <c r="B2261" s="1" t="str">
        <f>TEXT(Table1[[#This Row],[Date]],"mm")</f>
        <v>07</v>
      </c>
      <c r="C2261" t="s">
        <v>17</v>
      </c>
      <c r="D2261" t="s">
        <v>20</v>
      </c>
      <c r="E2261">
        <v>39.520000000000003</v>
      </c>
      <c r="F2261">
        <v>7.54</v>
      </c>
      <c r="G2261">
        <v>0.46</v>
      </c>
      <c r="H2261">
        <v>33.700000000000003</v>
      </c>
      <c r="I2261">
        <v>32.85</v>
      </c>
      <c r="J2261">
        <v>0.85</v>
      </c>
      <c r="K2261">
        <v>97.48</v>
      </c>
      <c r="L2261">
        <v>94.25</v>
      </c>
      <c r="M2261">
        <v>94</v>
      </c>
      <c r="N2261">
        <v>86.36</v>
      </c>
      <c r="O2261">
        <v>28.27</v>
      </c>
      <c r="P2261">
        <v>2830.17</v>
      </c>
      <c r="Q2261" s="42">
        <f>Table1[[#This Row],[Steam_Consumed_t]]/Table1[[#This Row],[Production_t]]</f>
        <v>0.83887240356083081</v>
      </c>
      <c r="R2261" s="37">
        <f>Table1[[#This Row],[Power_Consumed_kWh]]/Table1[[#This Row],[Production_t]]</f>
        <v>83.981305637982189</v>
      </c>
      <c r="S2261" t="str">
        <f>IF(Table1[[#This Row],[Quality_pct]]&lt;96,"Below Spec","Ok")</f>
        <v>Ok</v>
      </c>
      <c r="T2261" t="str">
        <f>IF(Table1[Steam_Consumed_t]&gt;$O$4383,"ABNORMAL","NORMAL")</f>
        <v>NORMAL</v>
      </c>
      <c r="U2261" t="str">
        <f>IF(Table1[Power_Consumed_kWh]&gt;$P$4383,"ABNORMAL","NORMAL")</f>
        <v>NORMAL</v>
      </c>
      <c r="V2261">
        <f>(Table1[[#This Row],[Target_Production_t]]/8)*Table1[[#This Row],[Downtime_hr]]</f>
        <v>2.2724000000000002</v>
      </c>
    </row>
    <row r="2262" spans="1:22" x14ac:dyDescent="0.25">
      <c r="A2262" s="1">
        <v>45846</v>
      </c>
      <c r="B2262" s="1" t="str">
        <f>TEXT(Table1[[#This Row],[Date]],"mm")</f>
        <v>07</v>
      </c>
      <c r="C2262" t="s">
        <v>23</v>
      </c>
      <c r="D2262" t="s">
        <v>18</v>
      </c>
      <c r="E2262">
        <v>43.36</v>
      </c>
      <c r="F2262">
        <v>7.56</v>
      </c>
      <c r="G2262">
        <v>0.44</v>
      </c>
      <c r="H2262">
        <v>36.69</v>
      </c>
      <c r="I2262">
        <v>36.07</v>
      </c>
      <c r="J2262">
        <v>0.62</v>
      </c>
      <c r="K2262">
        <v>98.31</v>
      </c>
      <c r="L2262">
        <v>94.5</v>
      </c>
      <c r="M2262">
        <v>92.29</v>
      </c>
      <c r="N2262">
        <v>85.74</v>
      </c>
      <c r="O2262">
        <v>3.66</v>
      </c>
      <c r="P2262">
        <v>1572.48</v>
      </c>
      <c r="Q2262" s="42">
        <f>Table1[[#This Row],[Steam_Consumed_t]]/Table1[[#This Row],[Production_t]]</f>
        <v>9.975470155355684E-2</v>
      </c>
      <c r="R2262" s="37">
        <f>Table1[[#This Row],[Power_Consumed_kWh]]/Table1[[#This Row],[Production_t]]</f>
        <v>42.85854456255111</v>
      </c>
      <c r="S2262" t="str">
        <f>IF(Table1[[#This Row],[Quality_pct]]&lt;96,"Below Spec","Ok")</f>
        <v>Ok</v>
      </c>
      <c r="T2262" t="str">
        <f>IF(Table1[Steam_Consumed_t]&gt;$O$4383,"ABNORMAL","NORMAL")</f>
        <v>NORMAL</v>
      </c>
      <c r="U2262" t="str">
        <f>IF(Table1[Power_Consumed_kWh]&gt;$P$4383,"ABNORMAL","NORMAL")</f>
        <v>NORMAL</v>
      </c>
      <c r="V2262">
        <f>(Table1[[#This Row],[Target_Production_t]]/8)*Table1[[#This Row],[Downtime_hr]]</f>
        <v>2.3847999999999998</v>
      </c>
    </row>
    <row r="2263" spans="1:22" x14ac:dyDescent="0.25">
      <c r="A2263" s="1">
        <v>45846</v>
      </c>
      <c r="B2263" s="1" t="str">
        <f>TEXT(Table1[[#This Row],[Date]],"mm")</f>
        <v>07</v>
      </c>
      <c r="C2263" t="s">
        <v>21</v>
      </c>
      <c r="D2263" t="s">
        <v>20</v>
      </c>
      <c r="E2263">
        <v>35.76</v>
      </c>
      <c r="F2263">
        <v>7.57</v>
      </c>
      <c r="G2263">
        <v>0.43</v>
      </c>
      <c r="H2263">
        <v>32</v>
      </c>
      <c r="I2263">
        <v>31.48</v>
      </c>
      <c r="J2263">
        <v>0.52</v>
      </c>
      <c r="K2263">
        <v>98.38</v>
      </c>
      <c r="L2263">
        <v>94.62</v>
      </c>
      <c r="M2263">
        <v>90.25</v>
      </c>
      <c r="N2263">
        <v>84.02</v>
      </c>
      <c r="O2263">
        <v>45.95</v>
      </c>
      <c r="P2263">
        <v>3776.68</v>
      </c>
      <c r="Q2263" s="42">
        <f>Table1[[#This Row],[Steam_Consumed_t]]/Table1[[#This Row],[Production_t]]</f>
        <v>1.4359375000000001</v>
      </c>
      <c r="R2263" s="37">
        <f>Table1[[#This Row],[Power_Consumed_kWh]]/Table1[[#This Row],[Production_t]]</f>
        <v>118.02124999999999</v>
      </c>
      <c r="S2263" t="str">
        <f>IF(Table1[[#This Row],[Quality_pct]]&lt;96,"Below Spec","Ok")</f>
        <v>Ok</v>
      </c>
      <c r="T2263" t="str">
        <f>IF(Table1[Steam_Consumed_t]&gt;$O$4383,"ABNORMAL","NORMAL")</f>
        <v>NORMAL</v>
      </c>
      <c r="U2263" t="str">
        <f>IF(Table1[Power_Consumed_kWh]&gt;$P$4383,"ABNORMAL","NORMAL")</f>
        <v>NORMAL</v>
      </c>
      <c r="V2263">
        <f>(Table1[[#This Row],[Target_Production_t]]/8)*Table1[[#This Row],[Downtime_hr]]</f>
        <v>1.9220999999999999</v>
      </c>
    </row>
    <row r="2264" spans="1:22" x14ac:dyDescent="0.25">
      <c r="A2264" s="1">
        <v>45846</v>
      </c>
      <c r="B2264" s="1" t="str">
        <f>TEXT(Table1[[#This Row],[Date]],"mm")</f>
        <v>07</v>
      </c>
      <c r="C2264" t="s">
        <v>22</v>
      </c>
      <c r="D2264" t="s">
        <v>19</v>
      </c>
      <c r="E2264">
        <v>34.94</v>
      </c>
      <c r="F2264">
        <v>7.58</v>
      </c>
      <c r="G2264">
        <v>0.42</v>
      </c>
      <c r="H2264">
        <v>30.26</v>
      </c>
      <c r="I2264">
        <v>29.48</v>
      </c>
      <c r="J2264">
        <v>0.77</v>
      </c>
      <c r="K2264">
        <v>97.44</v>
      </c>
      <c r="L2264">
        <v>94.75</v>
      </c>
      <c r="M2264">
        <v>90.78</v>
      </c>
      <c r="N2264">
        <v>83.81</v>
      </c>
      <c r="O2264">
        <v>32.97</v>
      </c>
      <c r="P2264">
        <v>2904.06</v>
      </c>
      <c r="Q2264" s="42">
        <f>Table1[[#This Row],[Steam_Consumed_t]]/Table1[[#This Row],[Production_t]]</f>
        <v>1.0895571711830798</v>
      </c>
      <c r="R2264" s="37">
        <f>Table1[[#This Row],[Power_Consumed_kWh]]/Table1[[#This Row],[Production_t]]</f>
        <v>95.970257766027757</v>
      </c>
      <c r="S2264" t="str">
        <f>IF(Table1[[#This Row],[Quality_pct]]&lt;96,"Below Spec","Ok")</f>
        <v>Ok</v>
      </c>
      <c r="T2264" t="str">
        <f>IF(Table1[Steam_Consumed_t]&gt;$O$4383,"ABNORMAL","NORMAL")</f>
        <v>NORMAL</v>
      </c>
      <c r="U2264" t="str">
        <f>IF(Table1[Power_Consumed_kWh]&gt;$P$4383,"ABNORMAL","NORMAL")</f>
        <v>NORMAL</v>
      </c>
      <c r="V2264">
        <f>(Table1[[#This Row],[Target_Production_t]]/8)*Table1[[#This Row],[Downtime_hr]]</f>
        <v>1.8343499999999997</v>
      </c>
    </row>
    <row r="2265" spans="1:22" x14ac:dyDescent="0.25">
      <c r="A2265" s="1">
        <v>45846</v>
      </c>
      <c r="B2265" s="1" t="str">
        <f>TEXT(Table1[[#This Row],[Date]],"mm")</f>
        <v>07</v>
      </c>
      <c r="C2265" t="s">
        <v>22</v>
      </c>
      <c r="D2265" t="s">
        <v>18</v>
      </c>
      <c r="E2265">
        <v>35.47</v>
      </c>
      <c r="F2265">
        <v>7.65</v>
      </c>
      <c r="G2265">
        <v>0.35</v>
      </c>
      <c r="H2265">
        <v>32.49</v>
      </c>
      <c r="I2265">
        <v>32.380000000000003</v>
      </c>
      <c r="J2265">
        <v>0.11</v>
      </c>
      <c r="K2265">
        <v>99.67</v>
      </c>
      <c r="L2265">
        <v>95.62</v>
      </c>
      <c r="M2265">
        <v>90.57</v>
      </c>
      <c r="N2265">
        <v>86.32</v>
      </c>
      <c r="O2265">
        <v>35.380000000000003</v>
      </c>
      <c r="P2265">
        <v>3055.8</v>
      </c>
      <c r="Q2265" s="42">
        <f>Table1[[#This Row],[Steam_Consumed_t]]/Table1[[#This Row],[Production_t]]</f>
        <v>1.0889504462911666</v>
      </c>
      <c r="R2265" s="37">
        <f>Table1[[#This Row],[Power_Consumed_kWh]]/Table1[[#This Row],[Production_t]]</f>
        <v>94.053554939981538</v>
      </c>
      <c r="S2265" t="str">
        <f>IF(Table1[[#This Row],[Quality_pct]]&lt;96,"Below Spec","Ok")</f>
        <v>Ok</v>
      </c>
      <c r="T2265" t="str">
        <f>IF(Table1[Steam_Consumed_t]&gt;$O$4383,"ABNORMAL","NORMAL")</f>
        <v>NORMAL</v>
      </c>
      <c r="U2265" t="str">
        <f>IF(Table1[Power_Consumed_kWh]&gt;$P$4383,"ABNORMAL","NORMAL")</f>
        <v>NORMAL</v>
      </c>
      <c r="V2265">
        <f>(Table1[[#This Row],[Target_Production_t]]/8)*Table1[[#This Row],[Downtime_hr]]</f>
        <v>1.5518124999999998</v>
      </c>
    </row>
    <row r="2266" spans="1:22" x14ac:dyDescent="0.25">
      <c r="A2266" s="1">
        <v>45846</v>
      </c>
      <c r="B2266" s="1" t="str">
        <f>TEXT(Table1[[#This Row],[Date]],"mm")</f>
        <v>07</v>
      </c>
      <c r="C2266" t="s">
        <v>21</v>
      </c>
      <c r="D2266" t="s">
        <v>19</v>
      </c>
      <c r="E2266">
        <v>36.880000000000003</v>
      </c>
      <c r="F2266">
        <v>7.66</v>
      </c>
      <c r="G2266">
        <v>0.34</v>
      </c>
      <c r="H2266">
        <v>37.08</v>
      </c>
      <c r="I2266">
        <v>36.53</v>
      </c>
      <c r="J2266">
        <v>0.55000000000000004</v>
      </c>
      <c r="K2266">
        <v>98.53</v>
      </c>
      <c r="L2266">
        <v>95.75</v>
      </c>
      <c r="M2266">
        <v>96.72</v>
      </c>
      <c r="N2266">
        <v>91.25</v>
      </c>
      <c r="O2266">
        <v>52.05</v>
      </c>
      <c r="P2266">
        <v>4322.3100000000004</v>
      </c>
      <c r="Q2266" s="42">
        <f>Table1[[#This Row],[Steam_Consumed_t]]/Table1[[#This Row],[Production_t]]</f>
        <v>1.4037216828478964</v>
      </c>
      <c r="R2266" s="37">
        <f>Table1[[#This Row],[Power_Consumed_kWh]]/Table1[[#This Row],[Production_t]]</f>
        <v>116.56715210355989</v>
      </c>
      <c r="S2266" t="str">
        <f>IF(Table1[[#This Row],[Quality_pct]]&lt;96,"Below Spec","Ok")</f>
        <v>Ok</v>
      </c>
      <c r="T2266" t="str">
        <f>IF(Table1[Steam_Consumed_t]&gt;$O$4383,"ABNORMAL","NORMAL")</f>
        <v>ABNORMAL</v>
      </c>
      <c r="U2266" t="str">
        <f>IF(Table1[Power_Consumed_kWh]&gt;$P$4383,"ABNORMAL","NORMAL")</f>
        <v>ABNORMAL</v>
      </c>
      <c r="V2266">
        <f>(Table1[[#This Row],[Target_Production_t]]/8)*Table1[[#This Row],[Downtime_hr]]</f>
        <v>1.5674000000000001</v>
      </c>
    </row>
    <row r="2267" spans="1:22" x14ac:dyDescent="0.25">
      <c r="A2267" s="1">
        <v>45846</v>
      </c>
      <c r="B2267" s="1" t="str">
        <f>TEXT(Table1[[#This Row],[Date]],"mm")</f>
        <v>07</v>
      </c>
      <c r="C2267" t="s">
        <v>21</v>
      </c>
      <c r="D2267" t="s">
        <v>18</v>
      </c>
      <c r="E2267">
        <v>37.44</v>
      </c>
      <c r="F2267">
        <v>7.67</v>
      </c>
      <c r="G2267">
        <v>0.33</v>
      </c>
      <c r="H2267">
        <v>32.340000000000003</v>
      </c>
      <c r="I2267">
        <v>31.96</v>
      </c>
      <c r="J2267">
        <v>0.38</v>
      </c>
      <c r="K2267">
        <v>98.82</v>
      </c>
      <c r="L2267">
        <v>95.88</v>
      </c>
      <c r="M2267">
        <v>98.32</v>
      </c>
      <c r="N2267">
        <v>93.15</v>
      </c>
      <c r="O2267">
        <v>46.73</v>
      </c>
      <c r="P2267">
        <v>3824.06</v>
      </c>
      <c r="Q2267" s="42">
        <f>Table1[[#This Row],[Steam_Consumed_t]]/Table1[[#This Row],[Production_t]]</f>
        <v>1.4449598021026591</v>
      </c>
      <c r="R2267" s="37">
        <f>Table1[[#This Row],[Power_Consumed_kWh]]/Table1[[#This Row],[Production_t]]</f>
        <v>118.24551638837352</v>
      </c>
      <c r="S2267" t="str">
        <f>IF(Table1[[#This Row],[Quality_pct]]&lt;96,"Below Spec","Ok")</f>
        <v>Ok</v>
      </c>
      <c r="T2267" t="str">
        <f>IF(Table1[Steam_Consumed_t]&gt;$O$4383,"ABNORMAL","NORMAL")</f>
        <v>NORMAL</v>
      </c>
      <c r="U2267" t="str">
        <f>IF(Table1[Power_Consumed_kWh]&gt;$P$4383,"ABNORMAL","NORMAL")</f>
        <v>NORMAL</v>
      </c>
      <c r="V2267">
        <f>(Table1[[#This Row],[Target_Production_t]]/8)*Table1[[#This Row],[Downtime_hr]]</f>
        <v>1.5444</v>
      </c>
    </row>
    <row r="2268" spans="1:22" x14ac:dyDescent="0.25">
      <c r="A2268" s="1">
        <v>45846</v>
      </c>
      <c r="B2268" s="1" t="str">
        <f>TEXT(Table1[[#This Row],[Date]],"mm")</f>
        <v>07</v>
      </c>
      <c r="C2268" t="s">
        <v>17</v>
      </c>
      <c r="D2268" t="s">
        <v>18</v>
      </c>
      <c r="E2268">
        <v>41.38</v>
      </c>
      <c r="F2268">
        <v>7.78</v>
      </c>
      <c r="G2268">
        <v>0.22</v>
      </c>
      <c r="H2268">
        <v>35.99</v>
      </c>
      <c r="I2268">
        <v>35.049999999999997</v>
      </c>
      <c r="J2268">
        <v>0.94</v>
      </c>
      <c r="K2268">
        <v>97.4</v>
      </c>
      <c r="L2268">
        <v>97.25</v>
      </c>
      <c r="M2268">
        <v>94.38</v>
      </c>
      <c r="N2268">
        <v>89.4</v>
      </c>
      <c r="O2268">
        <v>32.049999999999997</v>
      </c>
      <c r="P2268">
        <v>2944.34</v>
      </c>
      <c r="Q2268" s="42">
        <f>Table1[[#This Row],[Steam_Consumed_t]]/Table1[[#This Row],[Production_t]]</f>
        <v>0.89052514587385367</v>
      </c>
      <c r="R2268" s="37">
        <f>Table1[[#This Row],[Power_Consumed_kWh]]/Table1[[#This Row],[Production_t]]</f>
        <v>81.809947207557656</v>
      </c>
      <c r="S2268" t="str">
        <f>IF(Table1[[#This Row],[Quality_pct]]&lt;96,"Below Spec","Ok")</f>
        <v>Ok</v>
      </c>
      <c r="T2268" t="str">
        <f>IF(Table1[Steam_Consumed_t]&gt;$O$4383,"ABNORMAL","NORMAL")</f>
        <v>NORMAL</v>
      </c>
      <c r="U2268" t="str">
        <f>IF(Table1[Power_Consumed_kWh]&gt;$P$4383,"ABNORMAL","NORMAL")</f>
        <v>NORMAL</v>
      </c>
      <c r="V2268">
        <f>(Table1[[#This Row],[Target_Production_t]]/8)*Table1[[#This Row],[Downtime_hr]]</f>
        <v>1.13795</v>
      </c>
    </row>
    <row r="2269" spans="1:22" x14ac:dyDescent="0.25">
      <c r="A2269" s="1">
        <v>45846</v>
      </c>
      <c r="B2269" s="1" t="str">
        <f>TEXT(Table1[[#This Row],[Date]],"mm")</f>
        <v>07</v>
      </c>
      <c r="C2269" t="s">
        <v>23</v>
      </c>
      <c r="D2269" t="s">
        <v>19</v>
      </c>
      <c r="E2269">
        <v>42.7</v>
      </c>
      <c r="F2269">
        <v>7.8</v>
      </c>
      <c r="G2269">
        <v>0.2</v>
      </c>
      <c r="H2269">
        <v>43.72</v>
      </c>
      <c r="I2269">
        <v>43.24</v>
      </c>
      <c r="J2269">
        <v>0.48</v>
      </c>
      <c r="K2269">
        <v>98.91</v>
      </c>
      <c r="L2269">
        <v>97.5</v>
      </c>
      <c r="M2269">
        <v>96.73</v>
      </c>
      <c r="N2269">
        <v>93.29</v>
      </c>
      <c r="O2269">
        <v>4.45</v>
      </c>
      <c r="P2269">
        <v>1771.21</v>
      </c>
      <c r="Q2269" s="42">
        <f>Table1[[#This Row],[Steam_Consumed_t]]/Table1[[#This Row],[Production_t]]</f>
        <v>0.10178408051235133</v>
      </c>
      <c r="R2269" s="37">
        <f>Table1[[#This Row],[Power_Consumed_kWh]]/Table1[[#This Row],[Production_t]]</f>
        <v>40.512580054894784</v>
      </c>
      <c r="S2269" t="str">
        <f>IF(Table1[[#This Row],[Quality_pct]]&lt;96,"Below Spec","Ok")</f>
        <v>Ok</v>
      </c>
      <c r="T2269" t="str">
        <f>IF(Table1[Steam_Consumed_t]&gt;$O$4383,"ABNORMAL","NORMAL")</f>
        <v>NORMAL</v>
      </c>
      <c r="U2269" t="str">
        <f>IF(Table1[Power_Consumed_kWh]&gt;$P$4383,"ABNORMAL","NORMAL")</f>
        <v>NORMAL</v>
      </c>
      <c r="V2269">
        <f>(Table1[[#This Row],[Target_Production_t]]/8)*Table1[[#This Row],[Downtime_hr]]</f>
        <v>1.0675000000000001</v>
      </c>
    </row>
    <row r="2270" spans="1:22" x14ac:dyDescent="0.25">
      <c r="A2270" s="1">
        <v>45847</v>
      </c>
      <c r="B2270" s="1" t="str">
        <f>TEXT(Table1[[#This Row],[Date]],"mm")</f>
        <v>07</v>
      </c>
      <c r="C2270" t="s">
        <v>17</v>
      </c>
      <c r="D2270" t="s">
        <v>18</v>
      </c>
      <c r="E2270">
        <v>40.85</v>
      </c>
      <c r="F2270">
        <v>7.24</v>
      </c>
      <c r="G2270">
        <v>0.76</v>
      </c>
      <c r="H2270">
        <v>34.950000000000003</v>
      </c>
      <c r="I2270">
        <v>34.07</v>
      </c>
      <c r="J2270">
        <v>0.88</v>
      </c>
      <c r="K2270">
        <v>97.48</v>
      </c>
      <c r="L2270">
        <v>90.5</v>
      </c>
      <c r="M2270">
        <v>92.33</v>
      </c>
      <c r="N2270">
        <v>81.45</v>
      </c>
      <c r="O2270">
        <v>30.18</v>
      </c>
      <c r="P2270">
        <v>3024.09</v>
      </c>
      <c r="Q2270" s="42">
        <f>Table1[[#This Row],[Steam_Consumed_t]]/Table1[[#This Row],[Production_t]]</f>
        <v>0.86351931330472098</v>
      </c>
      <c r="R2270" s="37">
        <f>Table1[[#This Row],[Power_Consumed_kWh]]/Table1[[#This Row],[Production_t]]</f>
        <v>86.526180257510731</v>
      </c>
      <c r="S2270" t="str">
        <f>IF(Table1[[#This Row],[Quality_pct]]&lt;96,"Below Spec","Ok")</f>
        <v>Ok</v>
      </c>
      <c r="T2270" t="str">
        <f>IF(Table1[Steam_Consumed_t]&gt;$O$4383,"ABNORMAL","NORMAL")</f>
        <v>NORMAL</v>
      </c>
      <c r="U2270" t="str">
        <f>IF(Table1[Power_Consumed_kWh]&gt;$P$4383,"ABNORMAL","NORMAL")</f>
        <v>NORMAL</v>
      </c>
      <c r="V2270">
        <f>(Table1[[#This Row],[Target_Production_t]]/8)*Table1[[#This Row],[Downtime_hr]]</f>
        <v>3.8807500000000004</v>
      </c>
    </row>
    <row r="2271" spans="1:22" x14ac:dyDescent="0.25">
      <c r="A2271" s="1">
        <v>45847</v>
      </c>
      <c r="B2271" s="1" t="str">
        <f>TEXT(Table1[[#This Row],[Date]],"mm")</f>
        <v>07</v>
      </c>
      <c r="C2271" t="s">
        <v>17</v>
      </c>
      <c r="D2271" t="s">
        <v>20</v>
      </c>
      <c r="E2271">
        <v>39.01</v>
      </c>
      <c r="F2271">
        <v>7.55</v>
      </c>
      <c r="G2271">
        <v>0.45</v>
      </c>
      <c r="H2271">
        <v>37.64</v>
      </c>
      <c r="I2271">
        <v>36.770000000000003</v>
      </c>
      <c r="J2271">
        <v>0.87</v>
      </c>
      <c r="K2271">
        <v>97.7</v>
      </c>
      <c r="L2271">
        <v>94.38</v>
      </c>
      <c r="M2271">
        <v>94.54</v>
      </c>
      <c r="N2271">
        <v>87.17</v>
      </c>
      <c r="O2271">
        <v>29.98</v>
      </c>
      <c r="P2271">
        <v>3026.26</v>
      </c>
      <c r="Q2271" s="42">
        <f>Table1[[#This Row],[Steam_Consumed_t]]/Table1[[#This Row],[Production_t]]</f>
        <v>0.79649309245483524</v>
      </c>
      <c r="R2271" s="37">
        <f>Table1[[#This Row],[Power_Consumed_kWh]]/Table1[[#This Row],[Production_t]]</f>
        <v>80.400106269925615</v>
      </c>
      <c r="S2271" t="str">
        <f>IF(Table1[[#This Row],[Quality_pct]]&lt;96,"Below Spec","Ok")</f>
        <v>Ok</v>
      </c>
      <c r="T2271" t="str">
        <f>IF(Table1[Steam_Consumed_t]&gt;$O$4383,"ABNORMAL","NORMAL")</f>
        <v>NORMAL</v>
      </c>
      <c r="U2271" t="str">
        <f>IF(Table1[Power_Consumed_kWh]&gt;$P$4383,"ABNORMAL","NORMAL")</f>
        <v>NORMAL</v>
      </c>
      <c r="V2271">
        <f>(Table1[[#This Row],[Target_Production_t]]/8)*Table1[[#This Row],[Downtime_hr]]</f>
        <v>2.1943125000000001</v>
      </c>
    </row>
    <row r="2272" spans="1:22" x14ac:dyDescent="0.25">
      <c r="A2272" s="1">
        <v>45847</v>
      </c>
      <c r="B2272" s="1" t="str">
        <f>TEXT(Table1[[#This Row],[Date]],"mm")</f>
        <v>07</v>
      </c>
      <c r="C2272" t="s">
        <v>22</v>
      </c>
      <c r="D2272" t="s">
        <v>20</v>
      </c>
      <c r="E2272">
        <v>33.44</v>
      </c>
      <c r="F2272">
        <v>7.56</v>
      </c>
      <c r="G2272">
        <v>0.44</v>
      </c>
      <c r="H2272">
        <v>31.81</v>
      </c>
      <c r="I2272">
        <v>30.72</v>
      </c>
      <c r="J2272">
        <v>1.0900000000000001</v>
      </c>
      <c r="K2272">
        <v>96.57</v>
      </c>
      <c r="L2272">
        <v>94.5</v>
      </c>
      <c r="M2272">
        <v>95.41</v>
      </c>
      <c r="N2272">
        <v>87.07</v>
      </c>
      <c r="O2272">
        <v>33.65</v>
      </c>
      <c r="P2272">
        <v>3113.65</v>
      </c>
      <c r="Q2272" s="42">
        <f>Table1[[#This Row],[Steam_Consumed_t]]/Table1[[#This Row],[Production_t]]</f>
        <v>1.0578434454574033</v>
      </c>
      <c r="R2272" s="37">
        <f>Table1[[#This Row],[Power_Consumed_kWh]]/Table1[[#This Row],[Production_t]]</f>
        <v>97.882741276328204</v>
      </c>
      <c r="S2272" t="str">
        <f>IF(Table1[[#This Row],[Quality_pct]]&lt;96,"Below Spec","Ok")</f>
        <v>Ok</v>
      </c>
      <c r="T2272" t="str">
        <f>IF(Table1[Steam_Consumed_t]&gt;$O$4383,"ABNORMAL","NORMAL")</f>
        <v>NORMAL</v>
      </c>
      <c r="U2272" t="str">
        <f>IF(Table1[Power_Consumed_kWh]&gt;$P$4383,"ABNORMAL","NORMAL")</f>
        <v>NORMAL</v>
      </c>
      <c r="V2272">
        <f>(Table1[[#This Row],[Target_Production_t]]/8)*Table1[[#This Row],[Downtime_hr]]</f>
        <v>1.8391999999999999</v>
      </c>
    </row>
    <row r="2273" spans="1:22" x14ac:dyDescent="0.25">
      <c r="A2273" s="1">
        <v>45847</v>
      </c>
      <c r="B2273" s="1" t="str">
        <f>TEXT(Table1[[#This Row],[Date]],"mm")</f>
        <v>07</v>
      </c>
      <c r="C2273" t="s">
        <v>21</v>
      </c>
      <c r="D2273" t="s">
        <v>19</v>
      </c>
      <c r="E2273">
        <v>36.4</v>
      </c>
      <c r="F2273">
        <v>7.57</v>
      </c>
      <c r="G2273">
        <v>0.43</v>
      </c>
      <c r="H2273">
        <v>32.14</v>
      </c>
      <c r="I2273">
        <v>31.09</v>
      </c>
      <c r="J2273">
        <v>1.04</v>
      </c>
      <c r="K2273">
        <v>96.75</v>
      </c>
      <c r="L2273">
        <v>94.62</v>
      </c>
      <c r="M2273">
        <v>93.98</v>
      </c>
      <c r="N2273">
        <v>86.04</v>
      </c>
      <c r="O2273">
        <v>47.57</v>
      </c>
      <c r="P2273">
        <v>3818.35</v>
      </c>
      <c r="Q2273" s="42">
        <f>Table1[[#This Row],[Steam_Consumed_t]]/Table1[[#This Row],[Production_t]]</f>
        <v>1.4800871188550093</v>
      </c>
      <c r="R2273" s="37">
        <f>Table1[[#This Row],[Power_Consumed_kWh]]/Table1[[#This Row],[Production_t]]</f>
        <v>118.80367143746111</v>
      </c>
      <c r="S2273" t="str">
        <f>IF(Table1[[#This Row],[Quality_pct]]&lt;96,"Below Spec","Ok")</f>
        <v>Ok</v>
      </c>
      <c r="T2273" t="str">
        <f>IF(Table1[Steam_Consumed_t]&gt;$O$4383,"ABNORMAL","NORMAL")</f>
        <v>NORMAL</v>
      </c>
      <c r="U2273" t="str">
        <f>IF(Table1[Power_Consumed_kWh]&gt;$P$4383,"ABNORMAL","NORMAL")</f>
        <v>NORMAL</v>
      </c>
      <c r="V2273">
        <f>(Table1[[#This Row],[Target_Production_t]]/8)*Table1[[#This Row],[Downtime_hr]]</f>
        <v>1.9564999999999999</v>
      </c>
    </row>
    <row r="2274" spans="1:22" x14ac:dyDescent="0.25">
      <c r="A2274" s="1">
        <v>45847</v>
      </c>
      <c r="B2274" s="1" t="str">
        <f>TEXT(Table1[[#This Row],[Date]],"mm")</f>
        <v>07</v>
      </c>
      <c r="C2274" t="s">
        <v>21</v>
      </c>
      <c r="D2274" t="s">
        <v>20</v>
      </c>
      <c r="E2274">
        <v>35.29</v>
      </c>
      <c r="F2274">
        <v>7.58</v>
      </c>
      <c r="G2274">
        <v>0.42</v>
      </c>
      <c r="H2274">
        <v>29.48</v>
      </c>
      <c r="I2274">
        <v>29.17</v>
      </c>
      <c r="J2274">
        <v>0.31</v>
      </c>
      <c r="K2274">
        <v>98.94</v>
      </c>
      <c r="L2274">
        <v>94.75</v>
      </c>
      <c r="M2274">
        <v>92.61</v>
      </c>
      <c r="N2274">
        <v>86.82</v>
      </c>
      <c r="O2274">
        <v>42.5</v>
      </c>
      <c r="P2274">
        <v>3643.1</v>
      </c>
      <c r="Q2274" s="42">
        <f>Table1[[#This Row],[Steam_Consumed_t]]/Table1[[#This Row],[Production_t]]</f>
        <v>1.4416553595658073</v>
      </c>
      <c r="R2274" s="37">
        <f>Table1[[#This Row],[Power_Consumed_kWh]]/Table1[[#This Row],[Production_t]]</f>
        <v>123.578697421981</v>
      </c>
      <c r="S2274" t="str">
        <f>IF(Table1[[#This Row],[Quality_pct]]&lt;96,"Below Spec","Ok")</f>
        <v>Ok</v>
      </c>
      <c r="T2274" t="str">
        <f>IF(Table1[Steam_Consumed_t]&gt;$O$4383,"ABNORMAL","NORMAL")</f>
        <v>NORMAL</v>
      </c>
      <c r="U2274" t="str">
        <f>IF(Table1[Power_Consumed_kWh]&gt;$P$4383,"ABNORMAL","NORMAL")</f>
        <v>NORMAL</v>
      </c>
      <c r="V2274">
        <f>(Table1[[#This Row],[Target_Production_t]]/8)*Table1[[#This Row],[Downtime_hr]]</f>
        <v>1.852725</v>
      </c>
    </row>
    <row r="2275" spans="1:22" x14ac:dyDescent="0.25">
      <c r="A2275" s="1">
        <v>45847</v>
      </c>
      <c r="B2275" s="1" t="str">
        <f>TEXT(Table1[[#This Row],[Date]],"mm")</f>
        <v>07</v>
      </c>
      <c r="C2275" t="s">
        <v>23</v>
      </c>
      <c r="D2275" t="s">
        <v>20</v>
      </c>
      <c r="E2275">
        <v>40.869999999999997</v>
      </c>
      <c r="F2275">
        <v>7.63</v>
      </c>
      <c r="G2275">
        <v>0.37</v>
      </c>
      <c r="H2275">
        <v>36.29</v>
      </c>
      <c r="I2275">
        <v>35.89</v>
      </c>
      <c r="J2275">
        <v>0.41</v>
      </c>
      <c r="K2275">
        <v>98.88</v>
      </c>
      <c r="L2275">
        <v>95.38</v>
      </c>
      <c r="M2275">
        <v>95.33</v>
      </c>
      <c r="N2275">
        <v>89.9</v>
      </c>
      <c r="O2275">
        <v>5.21</v>
      </c>
      <c r="P2275">
        <v>1518.03</v>
      </c>
      <c r="Q2275" s="42">
        <f>Table1[[#This Row],[Steam_Consumed_t]]/Table1[[#This Row],[Production_t]]</f>
        <v>0.14356572058418296</v>
      </c>
      <c r="R2275" s="37">
        <f>Table1[[#This Row],[Power_Consumed_kWh]]/Table1[[#This Row],[Production_t]]</f>
        <v>41.830531826949574</v>
      </c>
      <c r="S2275" t="str">
        <f>IF(Table1[[#This Row],[Quality_pct]]&lt;96,"Below Spec","Ok")</f>
        <v>Ok</v>
      </c>
      <c r="T2275" t="str">
        <f>IF(Table1[Steam_Consumed_t]&gt;$O$4383,"ABNORMAL","NORMAL")</f>
        <v>NORMAL</v>
      </c>
      <c r="U2275" t="str">
        <f>IF(Table1[Power_Consumed_kWh]&gt;$P$4383,"ABNORMAL","NORMAL")</f>
        <v>NORMAL</v>
      </c>
      <c r="V2275">
        <f>(Table1[[#This Row],[Target_Production_t]]/8)*Table1[[#This Row],[Downtime_hr]]</f>
        <v>1.8902374999999998</v>
      </c>
    </row>
    <row r="2276" spans="1:22" x14ac:dyDescent="0.25">
      <c r="A2276" s="1">
        <v>45847</v>
      </c>
      <c r="B2276" s="1" t="str">
        <f>TEXT(Table1[[#This Row],[Date]],"mm")</f>
        <v>07</v>
      </c>
      <c r="C2276" t="s">
        <v>22</v>
      </c>
      <c r="D2276" t="s">
        <v>18</v>
      </c>
      <c r="E2276">
        <v>35.01</v>
      </c>
      <c r="F2276">
        <v>7.65</v>
      </c>
      <c r="G2276">
        <v>0.35</v>
      </c>
      <c r="H2276">
        <v>30.7</v>
      </c>
      <c r="I2276">
        <v>29.65</v>
      </c>
      <c r="J2276">
        <v>1.05</v>
      </c>
      <c r="K2276">
        <v>96.57</v>
      </c>
      <c r="L2276">
        <v>95.62</v>
      </c>
      <c r="M2276">
        <v>92.98</v>
      </c>
      <c r="N2276">
        <v>85.86</v>
      </c>
      <c r="O2276">
        <v>32.56</v>
      </c>
      <c r="P2276">
        <v>2997.36</v>
      </c>
      <c r="Q2276" s="42">
        <f>Table1[[#This Row],[Steam_Consumed_t]]/Table1[[#This Row],[Production_t]]</f>
        <v>1.0605863192182412</v>
      </c>
      <c r="R2276" s="37">
        <f>Table1[[#This Row],[Power_Consumed_kWh]]/Table1[[#This Row],[Production_t]]</f>
        <v>97.633876221498383</v>
      </c>
      <c r="S2276" t="str">
        <f>IF(Table1[[#This Row],[Quality_pct]]&lt;96,"Below Spec","Ok")</f>
        <v>Ok</v>
      </c>
      <c r="T2276" t="str">
        <f>IF(Table1[Steam_Consumed_t]&gt;$O$4383,"ABNORMAL","NORMAL")</f>
        <v>NORMAL</v>
      </c>
      <c r="U2276" t="str">
        <f>IF(Table1[Power_Consumed_kWh]&gt;$P$4383,"ABNORMAL","NORMAL")</f>
        <v>NORMAL</v>
      </c>
      <c r="V2276">
        <f>(Table1[[#This Row],[Target_Production_t]]/8)*Table1[[#This Row],[Downtime_hr]]</f>
        <v>1.5316874999999999</v>
      </c>
    </row>
    <row r="2277" spans="1:22" x14ac:dyDescent="0.25">
      <c r="A2277" s="1">
        <v>45847</v>
      </c>
      <c r="B2277" s="1" t="str">
        <f>TEXT(Table1[[#This Row],[Date]],"mm")</f>
        <v>07</v>
      </c>
      <c r="C2277" t="s">
        <v>22</v>
      </c>
      <c r="D2277" t="s">
        <v>19</v>
      </c>
      <c r="E2277">
        <v>34.49</v>
      </c>
      <c r="F2277">
        <v>7.67</v>
      </c>
      <c r="G2277">
        <v>0.33</v>
      </c>
      <c r="H2277">
        <v>31.33</v>
      </c>
      <c r="I2277">
        <v>30.49</v>
      </c>
      <c r="J2277">
        <v>0.84</v>
      </c>
      <c r="K2277">
        <v>97.31</v>
      </c>
      <c r="L2277">
        <v>95.88</v>
      </c>
      <c r="M2277">
        <v>97.26</v>
      </c>
      <c r="N2277">
        <v>90.74</v>
      </c>
      <c r="O2277">
        <v>33.159999999999997</v>
      </c>
      <c r="P2277">
        <v>3127.27</v>
      </c>
      <c r="Q2277" s="42">
        <f>Table1[[#This Row],[Steam_Consumed_t]]/Table1[[#This Row],[Production_t]]</f>
        <v>1.058410469198851</v>
      </c>
      <c r="R2277" s="37">
        <f>Table1[[#This Row],[Power_Consumed_kWh]]/Table1[[#This Row],[Production_t]]</f>
        <v>99.81710820300033</v>
      </c>
      <c r="S2277" t="str">
        <f>IF(Table1[[#This Row],[Quality_pct]]&lt;96,"Below Spec","Ok")</f>
        <v>Ok</v>
      </c>
      <c r="T2277" t="str">
        <f>IF(Table1[Steam_Consumed_t]&gt;$O$4383,"ABNORMAL","NORMAL")</f>
        <v>NORMAL</v>
      </c>
      <c r="U2277" t="str">
        <f>IF(Table1[Power_Consumed_kWh]&gt;$P$4383,"ABNORMAL","NORMAL")</f>
        <v>NORMAL</v>
      </c>
      <c r="V2277">
        <f>(Table1[[#This Row],[Target_Production_t]]/8)*Table1[[#This Row],[Downtime_hr]]</f>
        <v>1.4227125</v>
      </c>
    </row>
    <row r="2278" spans="1:22" x14ac:dyDescent="0.25">
      <c r="A2278" s="1">
        <v>45847</v>
      </c>
      <c r="B2278" s="1" t="str">
        <f>TEXT(Table1[[#This Row],[Date]],"mm")</f>
        <v>07</v>
      </c>
      <c r="C2278" t="s">
        <v>21</v>
      </c>
      <c r="D2278" t="s">
        <v>18</v>
      </c>
      <c r="E2278">
        <v>36.96</v>
      </c>
      <c r="F2278">
        <v>7.68</v>
      </c>
      <c r="G2278">
        <v>0.32</v>
      </c>
      <c r="H2278">
        <v>33.909999999999997</v>
      </c>
      <c r="I2278">
        <v>33.57</v>
      </c>
      <c r="J2278">
        <v>0.34</v>
      </c>
      <c r="K2278">
        <v>98.99</v>
      </c>
      <c r="L2278">
        <v>96</v>
      </c>
      <c r="M2278">
        <v>99.13</v>
      </c>
      <c r="N2278">
        <v>94.21</v>
      </c>
      <c r="O2278">
        <v>48.34</v>
      </c>
      <c r="P2278">
        <v>4007.05</v>
      </c>
      <c r="Q2278" s="42">
        <f>Table1[[#This Row],[Steam_Consumed_t]]/Table1[[#This Row],[Production_t]]</f>
        <v>1.4255381893246832</v>
      </c>
      <c r="R2278" s="37">
        <f>Table1[[#This Row],[Power_Consumed_kWh]]/Table1[[#This Row],[Production_t]]</f>
        <v>118.16720731347687</v>
      </c>
      <c r="S2278" t="str">
        <f>IF(Table1[[#This Row],[Quality_pct]]&lt;96,"Below Spec","Ok")</f>
        <v>Ok</v>
      </c>
      <c r="T2278" t="str">
        <f>IF(Table1[Steam_Consumed_t]&gt;$O$4383,"ABNORMAL","NORMAL")</f>
        <v>NORMAL</v>
      </c>
      <c r="U2278" t="str">
        <f>IF(Table1[Power_Consumed_kWh]&gt;$P$4383,"ABNORMAL","NORMAL")</f>
        <v>NORMAL</v>
      </c>
      <c r="V2278">
        <f>(Table1[[#This Row],[Target_Production_t]]/8)*Table1[[#This Row],[Downtime_hr]]</f>
        <v>1.4784000000000002</v>
      </c>
    </row>
    <row r="2279" spans="1:22" x14ac:dyDescent="0.25">
      <c r="A2279" s="1">
        <v>45847</v>
      </c>
      <c r="B2279" s="1" t="str">
        <f>TEXT(Table1[[#This Row],[Date]],"mm")</f>
        <v>07</v>
      </c>
      <c r="C2279" t="s">
        <v>23</v>
      </c>
      <c r="D2279" t="s">
        <v>18</v>
      </c>
      <c r="E2279">
        <v>42.79</v>
      </c>
      <c r="F2279">
        <v>7.73</v>
      </c>
      <c r="G2279">
        <v>0.27</v>
      </c>
      <c r="H2279">
        <v>37.19</v>
      </c>
      <c r="I2279">
        <v>37.07</v>
      </c>
      <c r="J2279">
        <v>0.12</v>
      </c>
      <c r="K2279">
        <v>99.68</v>
      </c>
      <c r="L2279">
        <v>96.62</v>
      </c>
      <c r="M2279">
        <v>96.69</v>
      </c>
      <c r="N2279">
        <v>93.12</v>
      </c>
      <c r="O2279">
        <v>4.7300000000000004</v>
      </c>
      <c r="P2279">
        <v>1672.06</v>
      </c>
      <c r="Q2279" s="42">
        <f>Table1[[#This Row],[Steam_Consumed_t]]/Table1[[#This Row],[Production_t]]</f>
        <v>0.12718472707717129</v>
      </c>
      <c r="R2279" s="37">
        <f>Table1[[#This Row],[Power_Consumed_kWh]]/Table1[[#This Row],[Production_t]]</f>
        <v>44.959935466523262</v>
      </c>
      <c r="S2279" t="str">
        <f>IF(Table1[[#This Row],[Quality_pct]]&lt;96,"Below Spec","Ok")</f>
        <v>Ok</v>
      </c>
      <c r="T2279" t="str">
        <f>IF(Table1[Steam_Consumed_t]&gt;$O$4383,"ABNORMAL","NORMAL")</f>
        <v>NORMAL</v>
      </c>
      <c r="U2279" t="str">
        <f>IF(Table1[Power_Consumed_kWh]&gt;$P$4383,"ABNORMAL","NORMAL")</f>
        <v>NORMAL</v>
      </c>
      <c r="V2279">
        <f>(Table1[[#This Row],[Target_Production_t]]/8)*Table1[[#This Row],[Downtime_hr]]</f>
        <v>1.4441625</v>
      </c>
    </row>
    <row r="2280" spans="1:22" x14ac:dyDescent="0.25">
      <c r="A2280" s="1">
        <v>45847</v>
      </c>
      <c r="B2280" s="1" t="str">
        <f>TEXT(Table1[[#This Row],[Date]],"mm")</f>
        <v>07</v>
      </c>
      <c r="C2280" t="s">
        <v>23</v>
      </c>
      <c r="D2280" t="s">
        <v>19</v>
      </c>
      <c r="E2280">
        <v>42.15</v>
      </c>
      <c r="F2280">
        <v>7.8</v>
      </c>
      <c r="G2280">
        <v>0.2</v>
      </c>
      <c r="H2280">
        <v>39.19</v>
      </c>
      <c r="I2280">
        <v>38.83</v>
      </c>
      <c r="J2280">
        <v>0.36</v>
      </c>
      <c r="K2280">
        <v>99.08</v>
      </c>
      <c r="L2280">
        <v>97.5</v>
      </c>
      <c r="M2280">
        <v>93.94</v>
      </c>
      <c r="N2280">
        <v>90.74</v>
      </c>
      <c r="O2280">
        <v>5.19</v>
      </c>
      <c r="P2280">
        <v>1588.75</v>
      </c>
      <c r="Q2280" s="42">
        <f>Table1[[#This Row],[Steam_Consumed_t]]/Table1[[#This Row],[Production_t]]</f>
        <v>0.13243174279152847</v>
      </c>
      <c r="R2280" s="37">
        <f>Table1[[#This Row],[Power_Consumed_kWh]]/Table1[[#This Row],[Production_t]]</f>
        <v>40.539678489410569</v>
      </c>
      <c r="S2280" t="str">
        <f>IF(Table1[[#This Row],[Quality_pct]]&lt;96,"Below Spec","Ok")</f>
        <v>Ok</v>
      </c>
      <c r="T2280" t="str">
        <f>IF(Table1[Steam_Consumed_t]&gt;$O$4383,"ABNORMAL","NORMAL")</f>
        <v>NORMAL</v>
      </c>
      <c r="U2280" t="str">
        <f>IF(Table1[Power_Consumed_kWh]&gt;$P$4383,"ABNORMAL","NORMAL")</f>
        <v>NORMAL</v>
      </c>
      <c r="V2280">
        <f>(Table1[[#This Row],[Target_Production_t]]/8)*Table1[[#This Row],[Downtime_hr]]</f>
        <v>1.05375</v>
      </c>
    </row>
    <row r="2281" spans="1:22" x14ac:dyDescent="0.25">
      <c r="A2281" s="1">
        <v>45847</v>
      </c>
      <c r="B2281" s="1" t="str">
        <f>TEXT(Table1[[#This Row],[Date]],"mm")</f>
        <v>07</v>
      </c>
      <c r="C2281" t="s">
        <v>17</v>
      </c>
      <c r="D2281" t="s">
        <v>19</v>
      </c>
      <c r="E2281">
        <v>40.229999999999997</v>
      </c>
      <c r="F2281">
        <v>7.9</v>
      </c>
      <c r="G2281">
        <v>0.1</v>
      </c>
      <c r="H2281">
        <v>38.61</v>
      </c>
      <c r="I2281">
        <v>37.78</v>
      </c>
      <c r="J2281">
        <v>0.83</v>
      </c>
      <c r="K2281">
        <v>97.85</v>
      </c>
      <c r="L2281">
        <v>98.75</v>
      </c>
      <c r="M2281">
        <v>100.34</v>
      </c>
      <c r="N2281">
        <v>96.95</v>
      </c>
      <c r="O2281">
        <v>32.270000000000003</v>
      </c>
      <c r="P2281">
        <v>3210.28</v>
      </c>
      <c r="Q2281" s="42">
        <f>Table1[[#This Row],[Steam_Consumed_t]]/Table1[[#This Row],[Production_t]]</f>
        <v>0.83579383579383593</v>
      </c>
      <c r="R2281" s="37">
        <f>Table1[[#This Row],[Power_Consumed_kWh]]/Table1[[#This Row],[Production_t]]</f>
        <v>83.146335146335147</v>
      </c>
      <c r="S2281" t="str">
        <f>IF(Table1[[#This Row],[Quality_pct]]&lt;96,"Below Spec","Ok")</f>
        <v>Ok</v>
      </c>
      <c r="T2281" t="str">
        <f>IF(Table1[Steam_Consumed_t]&gt;$O$4383,"ABNORMAL","NORMAL")</f>
        <v>NORMAL</v>
      </c>
      <c r="U2281" t="str">
        <f>IF(Table1[Power_Consumed_kWh]&gt;$P$4383,"ABNORMAL","NORMAL")</f>
        <v>NORMAL</v>
      </c>
      <c r="V2281">
        <f>(Table1[[#This Row],[Target_Production_t]]/8)*Table1[[#This Row],[Downtime_hr]]</f>
        <v>0.50287499999999996</v>
      </c>
    </row>
    <row r="2282" spans="1:22" x14ac:dyDescent="0.25">
      <c r="A2282" s="1">
        <v>45848</v>
      </c>
      <c r="B2282" s="1" t="str">
        <f>TEXT(Table1[[#This Row],[Date]],"mm")</f>
        <v>07</v>
      </c>
      <c r="C2282" t="s">
        <v>21</v>
      </c>
      <c r="D2282" t="s">
        <v>20</v>
      </c>
      <c r="E2282">
        <v>35.28</v>
      </c>
      <c r="F2282">
        <v>7.34</v>
      </c>
      <c r="G2282">
        <v>0.66</v>
      </c>
      <c r="H2282">
        <v>28.87</v>
      </c>
      <c r="I2282">
        <v>28.55</v>
      </c>
      <c r="J2282">
        <v>0.31</v>
      </c>
      <c r="K2282">
        <v>98.91</v>
      </c>
      <c r="L2282">
        <v>91.75</v>
      </c>
      <c r="M2282">
        <v>90.66</v>
      </c>
      <c r="N2282">
        <v>82.27</v>
      </c>
      <c r="O2282">
        <v>40.450000000000003</v>
      </c>
      <c r="P2282">
        <v>3370.71</v>
      </c>
      <c r="Q2282" s="42">
        <f>Table1[[#This Row],[Steam_Consumed_t]]/Table1[[#This Row],[Production_t]]</f>
        <v>1.4011084170419121</v>
      </c>
      <c r="R2282" s="37">
        <f>Table1[[#This Row],[Power_Consumed_kWh]]/Table1[[#This Row],[Production_t]]</f>
        <v>116.75476272947697</v>
      </c>
      <c r="S2282" t="str">
        <f>IF(Table1[[#This Row],[Quality_pct]]&lt;96,"Below Spec","Ok")</f>
        <v>Ok</v>
      </c>
      <c r="T2282" t="str">
        <f>IF(Table1[Steam_Consumed_t]&gt;$O$4383,"ABNORMAL","NORMAL")</f>
        <v>NORMAL</v>
      </c>
      <c r="U2282" t="str">
        <f>IF(Table1[Power_Consumed_kWh]&gt;$P$4383,"ABNORMAL","NORMAL")</f>
        <v>NORMAL</v>
      </c>
      <c r="V2282">
        <f>(Table1[[#This Row],[Target_Production_t]]/8)*Table1[[#This Row],[Downtime_hr]]</f>
        <v>2.9106000000000001</v>
      </c>
    </row>
    <row r="2283" spans="1:22" x14ac:dyDescent="0.25">
      <c r="A2283" s="1">
        <v>45848</v>
      </c>
      <c r="B2283" s="1" t="str">
        <f>TEXT(Table1[[#This Row],[Date]],"mm")</f>
        <v>07</v>
      </c>
      <c r="C2283" t="s">
        <v>23</v>
      </c>
      <c r="D2283" t="s">
        <v>18</v>
      </c>
      <c r="E2283">
        <v>42.78</v>
      </c>
      <c r="F2283">
        <v>7.38</v>
      </c>
      <c r="G2283">
        <v>0.62</v>
      </c>
      <c r="H2283">
        <v>38.85</v>
      </c>
      <c r="I2283">
        <v>38.85</v>
      </c>
      <c r="J2283">
        <v>0</v>
      </c>
      <c r="K2283">
        <v>100</v>
      </c>
      <c r="L2283">
        <v>92.25</v>
      </c>
      <c r="M2283">
        <v>85.78</v>
      </c>
      <c r="N2283">
        <v>79.13</v>
      </c>
      <c r="O2283">
        <v>3.53</v>
      </c>
      <c r="P2283">
        <v>1695.97</v>
      </c>
      <c r="Q2283" s="42">
        <f>Table1[[#This Row],[Steam_Consumed_t]]/Table1[[#This Row],[Production_t]]</f>
        <v>9.0862290862290848E-2</v>
      </c>
      <c r="R2283" s="37">
        <f>Table1[[#This Row],[Power_Consumed_kWh]]/Table1[[#This Row],[Production_t]]</f>
        <v>43.654311454311454</v>
      </c>
      <c r="S2283" t="str">
        <f>IF(Table1[[#This Row],[Quality_pct]]&lt;96,"Below Spec","Ok")</f>
        <v>Ok</v>
      </c>
      <c r="T2283" t="str">
        <f>IF(Table1[Steam_Consumed_t]&gt;$O$4383,"ABNORMAL","NORMAL")</f>
        <v>NORMAL</v>
      </c>
      <c r="U2283" t="str">
        <f>IF(Table1[Power_Consumed_kWh]&gt;$P$4383,"ABNORMAL","NORMAL")</f>
        <v>NORMAL</v>
      </c>
      <c r="V2283">
        <f>(Table1[[#This Row],[Target_Production_t]]/8)*Table1[[#This Row],[Downtime_hr]]</f>
        <v>3.3154500000000002</v>
      </c>
    </row>
    <row r="2284" spans="1:22" x14ac:dyDescent="0.25">
      <c r="A2284" s="1">
        <v>45848</v>
      </c>
      <c r="B2284" s="1" t="str">
        <f>TEXT(Table1[[#This Row],[Date]],"mm")</f>
        <v>07</v>
      </c>
      <c r="C2284" t="s">
        <v>23</v>
      </c>
      <c r="D2284" t="s">
        <v>19</v>
      </c>
      <c r="E2284">
        <v>42.14</v>
      </c>
      <c r="F2284">
        <v>7.44</v>
      </c>
      <c r="G2284">
        <v>0.56000000000000005</v>
      </c>
      <c r="H2284">
        <v>37.130000000000003</v>
      </c>
      <c r="I2284">
        <v>36.64</v>
      </c>
      <c r="J2284">
        <v>0.49</v>
      </c>
      <c r="K2284">
        <v>98.68</v>
      </c>
      <c r="L2284">
        <v>93</v>
      </c>
      <c r="M2284">
        <v>98.61</v>
      </c>
      <c r="N2284">
        <v>90.49</v>
      </c>
      <c r="O2284">
        <v>4.33</v>
      </c>
      <c r="P2284">
        <v>1580.69</v>
      </c>
      <c r="Q2284" s="42">
        <f>Table1[[#This Row],[Steam_Consumed_t]]/Table1[[#This Row],[Production_t]]</f>
        <v>0.1166172906005925</v>
      </c>
      <c r="R2284" s="37">
        <f>Table1[[#This Row],[Power_Consumed_kWh]]/Table1[[#This Row],[Production_t]]</f>
        <v>42.571774845138698</v>
      </c>
      <c r="S2284" t="str">
        <f>IF(Table1[[#This Row],[Quality_pct]]&lt;96,"Below Spec","Ok")</f>
        <v>Ok</v>
      </c>
      <c r="T2284" t="str">
        <f>IF(Table1[Steam_Consumed_t]&gt;$O$4383,"ABNORMAL","NORMAL")</f>
        <v>NORMAL</v>
      </c>
      <c r="U2284" t="str">
        <f>IF(Table1[Power_Consumed_kWh]&gt;$P$4383,"ABNORMAL","NORMAL")</f>
        <v>NORMAL</v>
      </c>
      <c r="V2284">
        <f>(Table1[[#This Row],[Target_Production_t]]/8)*Table1[[#This Row],[Downtime_hr]]</f>
        <v>2.9498000000000002</v>
      </c>
    </row>
    <row r="2285" spans="1:22" x14ac:dyDescent="0.25">
      <c r="A2285" s="1">
        <v>45848</v>
      </c>
      <c r="B2285" s="1" t="str">
        <f>TEXT(Table1[[#This Row],[Date]],"mm")</f>
        <v>07</v>
      </c>
      <c r="C2285" t="s">
        <v>23</v>
      </c>
      <c r="D2285" t="s">
        <v>20</v>
      </c>
      <c r="E2285">
        <v>40.85</v>
      </c>
      <c r="F2285">
        <v>7.49</v>
      </c>
      <c r="G2285">
        <v>0.51</v>
      </c>
      <c r="H2285">
        <v>37.35</v>
      </c>
      <c r="I2285">
        <v>37.35</v>
      </c>
      <c r="J2285">
        <v>0</v>
      </c>
      <c r="K2285">
        <v>100</v>
      </c>
      <c r="L2285">
        <v>93.62</v>
      </c>
      <c r="M2285">
        <v>94.79</v>
      </c>
      <c r="N2285">
        <v>88.75</v>
      </c>
      <c r="O2285">
        <v>5.74</v>
      </c>
      <c r="P2285">
        <v>1574.08</v>
      </c>
      <c r="Q2285" s="42">
        <f>Table1[[#This Row],[Steam_Consumed_t]]/Table1[[#This Row],[Production_t]]</f>
        <v>0.15368139223560912</v>
      </c>
      <c r="R2285" s="37">
        <f>Table1[[#This Row],[Power_Consumed_kWh]]/Table1[[#This Row],[Production_t]]</f>
        <v>42.144042838018741</v>
      </c>
      <c r="S2285" t="str">
        <f>IF(Table1[[#This Row],[Quality_pct]]&lt;96,"Below Spec","Ok")</f>
        <v>Ok</v>
      </c>
      <c r="T2285" t="str">
        <f>IF(Table1[Steam_Consumed_t]&gt;$O$4383,"ABNORMAL","NORMAL")</f>
        <v>NORMAL</v>
      </c>
      <c r="U2285" t="str">
        <f>IF(Table1[Power_Consumed_kWh]&gt;$P$4383,"ABNORMAL","NORMAL")</f>
        <v>NORMAL</v>
      </c>
      <c r="V2285">
        <f>(Table1[[#This Row],[Target_Production_t]]/8)*Table1[[#This Row],[Downtime_hr]]</f>
        <v>2.6041875000000001</v>
      </c>
    </row>
    <row r="2286" spans="1:22" x14ac:dyDescent="0.25">
      <c r="A2286" s="1">
        <v>45848</v>
      </c>
      <c r="B2286" s="1" t="str">
        <f>TEXT(Table1[[#This Row],[Date]],"mm")</f>
        <v>07</v>
      </c>
      <c r="C2286" t="s">
        <v>22</v>
      </c>
      <c r="D2286" t="s">
        <v>20</v>
      </c>
      <c r="E2286">
        <v>33.42</v>
      </c>
      <c r="F2286">
        <v>7.58</v>
      </c>
      <c r="G2286">
        <v>0.42</v>
      </c>
      <c r="H2286">
        <v>32.020000000000003</v>
      </c>
      <c r="I2286">
        <v>30.96</v>
      </c>
      <c r="J2286">
        <v>1.06</v>
      </c>
      <c r="K2286">
        <v>96.69</v>
      </c>
      <c r="L2286">
        <v>94.75</v>
      </c>
      <c r="M2286">
        <v>93.43</v>
      </c>
      <c r="N2286">
        <v>85.59</v>
      </c>
      <c r="O2286">
        <v>36.369999999999997</v>
      </c>
      <c r="P2286">
        <v>3059.16</v>
      </c>
      <c r="Q2286" s="42">
        <f>Table1[[#This Row],[Steam_Consumed_t]]/Table1[[#This Row],[Production_t]]</f>
        <v>1.1358525921299185</v>
      </c>
      <c r="R2286" s="37">
        <f>Table1[[#This Row],[Power_Consumed_kWh]]/Table1[[#This Row],[Production_t]]</f>
        <v>95.539038101186748</v>
      </c>
      <c r="S2286" t="str">
        <f>IF(Table1[[#This Row],[Quality_pct]]&lt;96,"Below Spec","Ok")</f>
        <v>Ok</v>
      </c>
      <c r="T2286" t="str">
        <f>IF(Table1[Steam_Consumed_t]&gt;$O$4383,"ABNORMAL","NORMAL")</f>
        <v>NORMAL</v>
      </c>
      <c r="U2286" t="str">
        <f>IF(Table1[Power_Consumed_kWh]&gt;$P$4383,"ABNORMAL","NORMAL")</f>
        <v>NORMAL</v>
      </c>
      <c r="V2286">
        <f>(Table1[[#This Row],[Target_Production_t]]/8)*Table1[[#This Row],[Downtime_hr]]</f>
        <v>1.7545500000000001</v>
      </c>
    </row>
    <row r="2287" spans="1:22" x14ac:dyDescent="0.25">
      <c r="A2287" s="1">
        <v>45848</v>
      </c>
      <c r="B2287" s="1" t="str">
        <f>TEXT(Table1[[#This Row],[Date]],"mm")</f>
        <v>07</v>
      </c>
      <c r="C2287" t="s">
        <v>21</v>
      </c>
      <c r="D2287" t="s">
        <v>19</v>
      </c>
      <c r="E2287">
        <v>36.39</v>
      </c>
      <c r="F2287">
        <v>7.64</v>
      </c>
      <c r="G2287">
        <v>0.36</v>
      </c>
      <c r="H2287">
        <v>33.229999999999997</v>
      </c>
      <c r="I2287">
        <v>32.950000000000003</v>
      </c>
      <c r="J2287">
        <v>0.28000000000000003</v>
      </c>
      <c r="K2287">
        <v>99.15</v>
      </c>
      <c r="L2287">
        <v>95.5</v>
      </c>
      <c r="M2287">
        <v>97.77</v>
      </c>
      <c r="N2287">
        <v>92.58</v>
      </c>
      <c r="O2287">
        <v>47.48</v>
      </c>
      <c r="P2287">
        <v>3928.36</v>
      </c>
      <c r="Q2287" s="42">
        <f>Table1[[#This Row],[Steam_Consumed_t]]/Table1[[#This Row],[Production_t]]</f>
        <v>1.4288293710502558</v>
      </c>
      <c r="R2287" s="37">
        <f>Table1[[#This Row],[Power_Consumed_kWh]]/Table1[[#This Row],[Production_t]]</f>
        <v>118.21727354799881</v>
      </c>
      <c r="S2287" t="str">
        <f>IF(Table1[[#This Row],[Quality_pct]]&lt;96,"Below Spec","Ok")</f>
        <v>Ok</v>
      </c>
      <c r="T2287" t="str">
        <f>IF(Table1[Steam_Consumed_t]&gt;$O$4383,"ABNORMAL","NORMAL")</f>
        <v>NORMAL</v>
      </c>
      <c r="U2287" t="str">
        <f>IF(Table1[Power_Consumed_kWh]&gt;$P$4383,"ABNORMAL","NORMAL")</f>
        <v>NORMAL</v>
      </c>
      <c r="V2287">
        <f>(Table1[[#This Row],[Target_Production_t]]/8)*Table1[[#This Row],[Downtime_hr]]</f>
        <v>1.6375500000000001</v>
      </c>
    </row>
    <row r="2288" spans="1:22" x14ac:dyDescent="0.25">
      <c r="A2288" s="1">
        <v>45848</v>
      </c>
      <c r="B2288" s="1" t="str">
        <f>TEXT(Table1[[#This Row],[Date]],"mm")</f>
        <v>07</v>
      </c>
      <c r="C2288" t="s">
        <v>22</v>
      </c>
      <c r="D2288" t="s">
        <v>18</v>
      </c>
      <c r="E2288">
        <v>35</v>
      </c>
      <c r="F2288">
        <v>7.64</v>
      </c>
      <c r="G2288">
        <v>0.36</v>
      </c>
      <c r="H2288">
        <v>33.69</v>
      </c>
      <c r="I2288">
        <v>32.549999999999997</v>
      </c>
      <c r="J2288">
        <v>1.1299999999999999</v>
      </c>
      <c r="K2288">
        <v>96.64</v>
      </c>
      <c r="L2288">
        <v>95.5</v>
      </c>
      <c r="M2288">
        <v>98.57</v>
      </c>
      <c r="N2288">
        <v>90.97</v>
      </c>
      <c r="O2288">
        <v>37.35</v>
      </c>
      <c r="P2288">
        <v>3164.73</v>
      </c>
      <c r="Q2288" s="42">
        <f>Table1[[#This Row],[Steam_Consumed_t]]/Table1[[#This Row],[Production_t]]</f>
        <v>1.1086375779162958</v>
      </c>
      <c r="R2288" s="37">
        <f>Table1[[#This Row],[Power_Consumed_kWh]]/Table1[[#This Row],[Production_t]]</f>
        <v>93.936776491540527</v>
      </c>
      <c r="S2288" t="str">
        <f>IF(Table1[[#This Row],[Quality_pct]]&lt;96,"Below Spec","Ok")</f>
        <v>Ok</v>
      </c>
      <c r="T2288" t="str">
        <f>IF(Table1[Steam_Consumed_t]&gt;$O$4383,"ABNORMAL","NORMAL")</f>
        <v>NORMAL</v>
      </c>
      <c r="U2288" t="str">
        <f>IF(Table1[Power_Consumed_kWh]&gt;$P$4383,"ABNORMAL","NORMAL")</f>
        <v>NORMAL</v>
      </c>
      <c r="V2288">
        <f>(Table1[[#This Row],[Target_Production_t]]/8)*Table1[[#This Row],[Downtime_hr]]</f>
        <v>1.575</v>
      </c>
    </row>
    <row r="2289" spans="1:22" x14ac:dyDescent="0.25">
      <c r="A2289" s="1">
        <v>45848</v>
      </c>
      <c r="B2289" s="1" t="str">
        <f>TEXT(Table1[[#This Row],[Date]],"mm")</f>
        <v>07</v>
      </c>
      <c r="C2289" t="s">
        <v>17</v>
      </c>
      <c r="D2289" t="s">
        <v>18</v>
      </c>
      <c r="E2289">
        <v>40.83</v>
      </c>
      <c r="F2289">
        <v>7.68</v>
      </c>
      <c r="G2289">
        <v>0.32</v>
      </c>
      <c r="H2289">
        <v>36.880000000000003</v>
      </c>
      <c r="I2289">
        <v>35.729999999999997</v>
      </c>
      <c r="J2289">
        <v>1.1499999999999999</v>
      </c>
      <c r="K2289">
        <v>96.88</v>
      </c>
      <c r="L2289">
        <v>96</v>
      </c>
      <c r="M2289">
        <v>94.44</v>
      </c>
      <c r="N2289">
        <v>87.83</v>
      </c>
      <c r="O2289">
        <v>28.93</v>
      </c>
      <c r="P2289">
        <v>3073.74</v>
      </c>
      <c r="Q2289" s="42">
        <f>Table1[[#This Row],[Steam_Consumed_t]]/Table1[[#This Row],[Production_t]]</f>
        <v>0.78443600867678953</v>
      </c>
      <c r="R2289" s="37">
        <f>Table1[[#This Row],[Power_Consumed_kWh]]/Table1[[#This Row],[Production_t]]</f>
        <v>83.344360086767878</v>
      </c>
      <c r="S2289" t="str">
        <f>IF(Table1[[#This Row],[Quality_pct]]&lt;96,"Below Spec","Ok")</f>
        <v>Ok</v>
      </c>
      <c r="T2289" t="str">
        <f>IF(Table1[Steam_Consumed_t]&gt;$O$4383,"ABNORMAL","NORMAL")</f>
        <v>NORMAL</v>
      </c>
      <c r="U2289" t="str">
        <f>IF(Table1[Power_Consumed_kWh]&gt;$P$4383,"ABNORMAL","NORMAL")</f>
        <v>NORMAL</v>
      </c>
      <c r="V2289">
        <f>(Table1[[#This Row],[Target_Production_t]]/8)*Table1[[#This Row],[Downtime_hr]]</f>
        <v>1.6332</v>
      </c>
    </row>
    <row r="2290" spans="1:22" x14ac:dyDescent="0.25">
      <c r="A2290" s="1">
        <v>45848</v>
      </c>
      <c r="B2290" s="1" t="str">
        <f>TEXT(Table1[[#This Row],[Date]],"mm")</f>
        <v>07</v>
      </c>
      <c r="C2290" t="s">
        <v>17</v>
      </c>
      <c r="D2290" t="s">
        <v>19</v>
      </c>
      <c r="E2290">
        <v>40.22</v>
      </c>
      <c r="F2290">
        <v>7.71</v>
      </c>
      <c r="G2290">
        <v>0.28999999999999998</v>
      </c>
      <c r="H2290">
        <v>33.53</v>
      </c>
      <c r="I2290">
        <v>32.549999999999997</v>
      </c>
      <c r="J2290">
        <v>0.99</v>
      </c>
      <c r="K2290">
        <v>97.06</v>
      </c>
      <c r="L2290">
        <v>96.38</v>
      </c>
      <c r="M2290">
        <v>95.35</v>
      </c>
      <c r="N2290">
        <v>89.19</v>
      </c>
      <c r="O2290">
        <v>28.61</v>
      </c>
      <c r="P2290">
        <v>2713.49</v>
      </c>
      <c r="Q2290" s="42">
        <f>Table1[[#This Row],[Steam_Consumed_t]]/Table1[[#This Row],[Production_t]]</f>
        <v>0.85326573218013713</v>
      </c>
      <c r="R2290" s="37">
        <f>Table1[[#This Row],[Power_Consumed_kWh]]/Table1[[#This Row],[Production_t]]</f>
        <v>80.927229346853551</v>
      </c>
      <c r="S2290" t="str">
        <f>IF(Table1[[#This Row],[Quality_pct]]&lt;96,"Below Spec","Ok")</f>
        <v>Ok</v>
      </c>
      <c r="T2290" t="str">
        <f>IF(Table1[Steam_Consumed_t]&gt;$O$4383,"ABNORMAL","NORMAL")</f>
        <v>NORMAL</v>
      </c>
      <c r="U2290" t="str">
        <f>IF(Table1[Power_Consumed_kWh]&gt;$P$4383,"ABNORMAL","NORMAL")</f>
        <v>NORMAL</v>
      </c>
      <c r="V2290">
        <f>(Table1[[#This Row],[Target_Production_t]]/8)*Table1[[#This Row],[Downtime_hr]]</f>
        <v>1.4579749999999998</v>
      </c>
    </row>
    <row r="2291" spans="1:22" x14ac:dyDescent="0.25">
      <c r="A2291" s="1">
        <v>45848</v>
      </c>
      <c r="B2291" s="1" t="str">
        <f>TEXT(Table1[[#This Row],[Date]],"mm")</f>
        <v>07</v>
      </c>
      <c r="C2291" t="s">
        <v>17</v>
      </c>
      <c r="D2291" t="s">
        <v>20</v>
      </c>
      <c r="E2291">
        <v>38.99</v>
      </c>
      <c r="F2291">
        <v>7.83</v>
      </c>
      <c r="G2291">
        <v>0.17</v>
      </c>
      <c r="H2291">
        <v>38.270000000000003</v>
      </c>
      <c r="I2291">
        <v>37.83</v>
      </c>
      <c r="J2291">
        <v>0.44</v>
      </c>
      <c r="K2291">
        <v>98.85</v>
      </c>
      <c r="L2291">
        <v>97.88</v>
      </c>
      <c r="M2291">
        <v>89.58</v>
      </c>
      <c r="N2291">
        <v>86.67</v>
      </c>
      <c r="O2291">
        <v>32.090000000000003</v>
      </c>
      <c r="P2291">
        <v>3054.09</v>
      </c>
      <c r="Q2291" s="42">
        <f>Table1[[#This Row],[Steam_Consumed_t]]/Table1[[#This Row],[Production_t]]</f>
        <v>0.83851580872746279</v>
      </c>
      <c r="R2291" s="37">
        <f>Table1[[#This Row],[Power_Consumed_kWh]]/Table1[[#This Row],[Production_t]]</f>
        <v>79.803762738437413</v>
      </c>
      <c r="S2291" t="str">
        <f>IF(Table1[[#This Row],[Quality_pct]]&lt;96,"Below Spec","Ok")</f>
        <v>Ok</v>
      </c>
      <c r="T2291" t="str">
        <f>IF(Table1[Steam_Consumed_t]&gt;$O$4383,"ABNORMAL","NORMAL")</f>
        <v>NORMAL</v>
      </c>
      <c r="U2291" t="str">
        <f>IF(Table1[Power_Consumed_kWh]&gt;$P$4383,"ABNORMAL","NORMAL")</f>
        <v>NORMAL</v>
      </c>
      <c r="V2291">
        <f>(Table1[[#This Row],[Target_Production_t]]/8)*Table1[[#This Row],[Downtime_hr]]</f>
        <v>0.82853750000000015</v>
      </c>
    </row>
    <row r="2292" spans="1:22" x14ac:dyDescent="0.25">
      <c r="A2292" s="1">
        <v>45848</v>
      </c>
      <c r="B2292" s="1" t="str">
        <f>TEXT(Table1[[#This Row],[Date]],"mm")</f>
        <v>07</v>
      </c>
      <c r="C2292" t="s">
        <v>22</v>
      </c>
      <c r="D2292" t="s">
        <v>19</v>
      </c>
      <c r="E2292">
        <v>34.47</v>
      </c>
      <c r="F2292">
        <v>7.93</v>
      </c>
      <c r="G2292">
        <v>7.0000000000000007E-2</v>
      </c>
      <c r="H2292">
        <v>32.75</v>
      </c>
      <c r="I2292">
        <v>31.77</v>
      </c>
      <c r="J2292">
        <v>0.98</v>
      </c>
      <c r="K2292">
        <v>97.01</v>
      </c>
      <c r="L2292">
        <v>99.12</v>
      </c>
      <c r="M2292">
        <v>93.63</v>
      </c>
      <c r="N2292">
        <v>90.03</v>
      </c>
      <c r="O2292">
        <v>35.97</v>
      </c>
      <c r="P2292">
        <v>3182.94</v>
      </c>
      <c r="Q2292" s="42">
        <f>Table1[[#This Row],[Steam_Consumed_t]]/Table1[[#This Row],[Production_t]]</f>
        <v>1.0983206106870229</v>
      </c>
      <c r="R2292" s="37">
        <f>Table1[[#This Row],[Power_Consumed_kWh]]/Table1[[#This Row],[Production_t]]</f>
        <v>97.189007633587792</v>
      </c>
      <c r="S2292" t="str">
        <f>IF(Table1[[#This Row],[Quality_pct]]&lt;96,"Below Spec","Ok")</f>
        <v>Ok</v>
      </c>
      <c r="T2292" t="str">
        <f>IF(Table1[Steam_Consumed_t]&gt;$O$4383,"ABNORMAL","NORMAL")</f>
        <v>NORMAL</v>
      </c>
      <c r="U2292" t="str">
        <f>IF(Table1[Power_Consumed_kWh]&gt;$P$4383,"ABNORMAL","NORMAL")</f>
        <v>NORMAL</v>
      </c>
      <c r="V2292">
        <f>(Table1[[#This Row],[Target_Production_t]]/8)*Table1[[#This Row],[Downtime_hr]]</f>
        <v>0.30161250000000001</v>
      </c>
    </row>
    <row r="2293" spans="1:22" x14ac:dyDescent="0.25">
      <c r="A2293" s="1">
        <v>45848</v>
      </c>
      <c r="B2293" s="1" t="str">
        <f>TEXT(Table1[[#This Row],[Date]],"mm")</f>
        <v>07</v>
      </c>
      <c r="C2293" t="s">
        <v>21</v>
      </c>
      <c r="D2293" t="s">
        <v>18</v>
      </c>
      <c r="E2293">
        <v>36.94</v>
      </c>
      <c r="F2293">
        <v>7.98</v>
      </c>
      <c r="G2293">
        <v>0.02</v>
      </c>
      <c r="H2293">
        <v>34.47</v>
      </c>
      <c r="I2293">
        <v>33.86</v>
      </c>
      <c r="J2293">
        <v>0.61</v>
      </c>
      <c r="K2293">
        <v>98.24</v>
      </c>
      <c r="L2293">
        <v>99.75</v>
      </c>
      <c r="M2293">
        <v>96.33</v>
      </c>
      <c r="N2293">
        <v>94.4</v>
      </c>
      <c r="O2293">
        <v>47.58</v>
      </c>
      <c r="P2293">
        <v>4069.7</v>
      </c>
      <c r="Q2293" s="42">
        <f>Table1[[#This Row],[Steam_Consumed_t]]/Table1[[#This Row],[Production_t]]</f>
        <v>1.3803307223672758</v>
      </c>
      <c r="R2293" s="37">
        <f>Table1[[#This Row],[Power_Consumed_kWh]]/Table1[[#This Row],[Production_t]]</f>
        <v>118.06498404409632</v>
      </c>
      <c r="S2293" t="str">
        <f>IF(Table1[[#This Row],[Quality_pct]]&lt;96,"Below Spec","Ok")</f>
        <v>Ok</v>
      </c>
      <c r="T2293" t="str">
        <f>IF(Table1[Steam_Consumed_t]&gt;$O$4383,"ABNORMAL","NORMAL")</f>
        <v>NORMAL</v>
      </c>
      <c r="U2293" t="str">
        <f>IF(Table1[Power_Consumed_kWh]&gt;$P$4383,"ABNORMAL","NORMAL")</f>
        <v>NORMAL</v>
      </c>
      <c r="V2293">
        <f>(Table1[[#This Row],[Target_Production_t]]/8)*Table1[[#This Row],[Downtime_hr]]</f>
        <v>9.2350000000000002E-2</v>
      </c>
    </row>
    <row r="2294" spans="1:22" x14ac:dyDescent="0.25">
      <c r="A2294" s="1">
        <v>45849</v>
      </c>
      <c r="B2294" s="1" t="str">
        <f>TEXT(Table1[[#This Row],[Date]],"mm")</f>
        <v>07</v>
      </c>
      <c r="C2294" t="s">
        <v>17</v>
      </c>
      <c r="D2294" t="s">
        <v>20</v>
      </c>
      <c r="E2294">
        <v>38.83</v>
      </c>
      <c r="F2294">
        <v>7.35</v>
      </c>
      <c r="G2294">
        <v>0.65</v>
      </c>
      <c r="H2294">
        <v>31.29</v>
      </c>
      <c r="I2294">
        <v>30.23</v>
      </c>
      <c r="J2294">
        <v>1.06</v>
      </c>
      <c r="K2294">
        <v>96.61</v>
      </c>
      <c r="L2294">
        <v>91.88</v>
      </c>
      <c r="M2294">
        <v>97.55</v>
      </c>
      <c r="N2294">
        <v>86.58</v>
      </c>
      <c r="O2294">
        <v>25.8</v>
      </c>
      <c r="P2294">
        <v>2604.08</v>
      </c>
      <c r="Q2294" s="42">
        <f>Table1[[#This Row],[Steam_Consumed_t]]/Table1[[#This Row],[Production_t]]</f>
        <v>0.82454458293384469</v>
      </c>
      <c r="R2294" s="37">
        <f>Table1[[#This Row],[Power_Consumed_kWh]]/Table1[[#This Row],[Production_t]]</f>
        <v>83.224033237456055</v>
      </c>
      <c r="S2294" t="str">
        <f>IF(Table1[[#This Row],[Quality_pct]]&lt;96,"Below Spec","Ok")</f>
        <v>Ok</v>
      </c>
      <c r="T2294" t="str">
        <f>IF(Table1[Steam_Consumed_t]&gt;$O$4383,"ABNORMAL","NORMAL")</f>
        <v>NORMAL</v>
      </c>
      <c r="U2294" t="str">
        <f>IF(Table1[Power_Consumed_kWh]&gt;$P$4383,"ABNORMAL","NORMAL")</f>
        <v>NORMAL</v>
      </c>
      <c r="V2294">
        <f>(Table1[[#This Row],[Target_Production_t]]/8)*Table1[[#This Row],[Downtime_hr]]</f>
        <v>3.1549375</v>
      </c>
    </row>
    <row r="2295" spans="1:22" x14ac:dyDescent="0.25">
      <c r="A2295" s="1">
        <v>45849</v>
      </c>
      <c r="B2295" s="1" t="str">
        <f>TEXT(Table1[[#This Row],[Date]],"mm")</f>
        <v>07</v>
      </c>
      <c r="C2295" t="s">
        <v>17</v>
      </c>
      <c r="D2295" t="s">
        <v>19</v>
      </c>
      <c r="E2295">
        <v>40.049999999999997</v>
      </c>
      <c r="F2295">
        <v>7.51</v>
      </c>
      <c r="G2295">
        <v>0.49</v>
      </c>
      <c r="H2295">
        <v>35.1</v>
      </c>
      <c r="I2295">
        <v>34.07</v>
      </c>
      <c r="J2295">
        <v>1.03</v>
      </c>
      <c r="K2295">
        <v>97.06</v>
      </c>
      <c r="L2295">
        <v>93.88</v>
      </c>
      <c r="M2295">
        <v>96.19</v>
      </c>
      <c r="N2295">
        <v>87.65</v>
      </c>
      <c r="O2295">
        <v>30.3</v>
      </c>
      <c r="P2295">
        <v>2849.49</v>
      </c>
      <c r="Q2295" s="42">
        <f>Table1[[#This Row],[Steam_Consumed_t]]/Table1[[#This Row],[Production_t]]</f>
        <v>0.86324786324786318</v>
      </c>
      <c r="R2295" s="37">
        <f>Table1[[#This Row],[Power_Consumed_kWh]]/Table1[[#This Row],[Production_t]]</f>
        <v>81.182051282051276</v>
      </c>
      <c r="S2295" t="str">
        <f>IF(Table1[[#This Row],[Quality_pct]]&lt;96,"Below Spec","Ok")</f>
        <v>Ok</v>
      </c>
      <c r="T2295" t="str">
        <f>IF(Table1[Steam_Consumed_t]&gt;$O$4383,"ABNORMAL","NORMAL")</f>
        <v>NORMAL</v>
      </c>
      <c r="U2295" t="str">
        <f>IF(Table1[Power_Consumed_kWh]&gt;$P$4383,"ABNORMAL","NORMAL")</f>
        <v>NORMAL</v>
      </c>
      <c r="V2295">
        <f>(Table1[[#This Row],[Target_Production_t]]/8)*Table1[[#This Row],[Downtime_hr]]</f>
        <v>2.4530624999999997</v>
      </c>
    </row>
    <row r="2296" spans="1:22" x14ac:dyDescent="0.25">
      <c r="A2296" s="1">
        <v>45849</v>
      </c>
      <c r="B2296" s="1" t="str">
        <f>TEXT(Table1[[#This Row],[Date]],"mm")</f>
        <v>07</v>
      </c>
      <c r="C2296" t="s">
        <v>21</v>
      </c>
      <c r="D2296" t="s">
        <v>20</v>
      </c>
      <c r="E2296">
        <v>35.130000000000003</v>
      </c>
      <c r="F2296">
        <v>7.56</v>
      </c>
      <c r="G2296">
        <v>0.44</v>
      </c>
      <c r="H2296">
        <v>30.38</v>
      </c>
      <c r="I2296">
        <v>30.26</v>
      </c>
      <c r="J2296">
        <v>0.12</v>
      </c>
      <c r="K2296">
        <v>99.6</v>
      </c>
      <c r="L2296">
        <v>94.5</v>
      </c>
      <c r="M2296">
        <v>93.88</v>
      </c>
      <c r="N2296">
        <v>88.36</v>
      </c>
      <c r="O2296">
        <v>45.65</v>
      </c>
      <c r="P2296">
        <v>3528.49</v>
      </c>
      <c r="Q2296" s="42">
        <f>Table1[[#This Row],[Steam_Consumed_t]]/Table1[[#This Row],[Production_t]]</f>
        <v>1.5026333113890717</v>
      </c>
      <c r="R2296" s="37">
        <f>Table1[[#This Row],[Power_Consumed_kWh]]/Table1[[#This Row],[Production_t]]</f>
        <v>116.14516129032258</v>
      </c>
      <c r="S2296" t="str">
        <f>IF(Table1[[#This Row],[Quality_pct]]&lt;96,"Below Spec","Ok")</f>
        <v>Ok</v>
      </c>
      <c r="T2296" t="str">
        <f>IF(Table1[Steam_Consumed_t]&gt;$O$4383,"ABNORMAL","NORMAL")</f>
        <v>NORMAL</v>
      </c>
      <c r="U2296" t="str">
        <f>IF(Table1[Power_Consumed_kWh]&gt;$P$4383,"ABNORMAL","NORMAL")</f>
        <v>NORMAL</v>
      </c>
      <c r="V2296">
        <f>(Table1[[#This Row],[Target_Production_t]]/8)*Table1[[#This Row],[Downtime_hr]]</f>
        <v>1.9321500000000003</v>
      </c>
    </row>
    <row r="2297" spans="1:22" x14ac:dyDescent="0.25">
      <c r="A2297" s="1">
        <v>45849</v>
      </c>
      <c r="B2297" s="1" t="str">
        <f>TEXT(Table1[[#This Row],[Date]],"mm")</f>
        <v>07</v>
      </c>
      <c r="C2297" t="s">
        <v>23</v>
      </c>
      <c r="D2297" t="s">
        <v>20</v>
      </c>
      <c r="E2297">
        <v>40.68</v>
      </c>
      <c r="F2297">
        <v>7.56</v>
      </c>
      <c r="G2297">
        <v>0.44</v>
      </c>
      <c r="H2297">
        <v>36.46</v>
      </c>
      <c r="I2297">
        <v>36.39</v>
      </c>
      <c r="J2297">
        <v>7.0000000000000007E-2</v>
      </c>
      <c r="K2297">
        <v>99.81</v>
      </c>
      <c r="L2297">
        <v>94.5</v>
      </c>
      <c r="M2297">
        <v>94.51</v>
      </c>
      <c r="N2297">
        <v>89.14</v>
      </c>
      <c r="O2297">
        <v>5.83</v>
      </c>
      <c r="P2297">
        <v>1392.09</v>
      </c>
      <c r="Q2297" s="42">
        <f>Table1[[#This Row],[Steam_Consumed_t]]/Table1[[#This Row],[Production_t]]</f>
        <v>0.15990126165660998</v>
      </c>
      <c r="R2297" s="37">
        <f>Table1[[#This Row],[Power_Consumed_kWh]]/Table1[[#This Row],[Production_t]]</f>
        <v>38.181294569391113</v>
      </c>
      <c r="S2297" t="str">
        <f>IF(Table1[[#This Row],[Quality_pct]]&lt;96,"Below Spec","Ok")</f>
        <v>Ok</v>
      </c>
      <c r="T2297" t="str">
        <f>IF(Table1[Steam_Consumed_t]&gt;$O$4383,"ABNORMAL","NORMAL")</f>
        <v>NORMAL</v>
      </c>
      <c r="U2297" t="str">
        <f>IF(Table1[Power_Consumed_kWh]&gt;$P$4383,"ABNORMAL","NORMAL")</f>
        <v>NORMAL</v>
      </c>
      <c r="V2297">
        <f>(Table1[[#This Row],[Target_Production_t]]/8)*Table1[[#This Row],[Downtime_hr]]</f>
        <v>2.2374000000000001</v>
      </c>
    </row>
    <row r="2298" spans="1:22" x14ac:dyDescent="0.25">
      <c r="A2298" s="1">
        <v>45849</v>
      </c>
      <c r="B2298" s="1" t="str">
        <f>TEXT(Table1[[#This Row],[Date]],"mm")</f>
        <v>07</v>
      </c>
      <c r="C2298" t="s">
        <v>22</v>
      </c>
      <c r="D2298" t="s">
        <v>18</v>
      </c>
      <c r="E2298">
        <v>34.85</v>
      </c>
      <c r="F2298">
        <v>7.6</v>
      </c>
      <c r="G2298">
        <v>0.4</v>
      </c>
      <c r="H2298">
        <v>33.64</v>
      </c>
      <c r="I2298">
        <v>32.36</v>
      </c>
      <c r="J2298">
        <v>1.28</v>
      </c>
      <c r="K2298">
        <v>96.19</v>
      </c>
      <c r="L2298">
        <v>95</v>
      </c>
      <c r="M2298">
        <v>94.57</v>
      </c>
      <c r="N2298">
        <v>86.42</v>
      </c>
      <c r="O2298">
        <v>38.01</v>
      </c>
      <c r="P2298">
        <v>3263.15</v>
      </c>
      <c r="Q2298" s="42">
        <f>Table1[[#This Row],[Steam_Consumed_t]]/Table1[[#This Row],[Production_t]]</f>
        <v>1.1299048751486325</v>
      </c>
      <c r="R2298" s="37">
        <f>Table1[[#This Row],[Power_Consumed_kWh]]/Table1[[#This Row],[Production_t]]</f>
        <v>97.002080856123669</v>
      </c>
      <c r="S2298" t="str">
        <f>IF(Table1[[#This Row],[Quality_pct]]&lt;96,"Below Spec","Ok")</f>
        <v>Ok</v>
      </c>
      <c r="T2298" t="str">
        <f>IF(Table1[Steam_Consumed_t]&gt;$O$4383,"ABNORMAL","NORMAL")</f>
        <v>NORMAL</v>
      </c>
      <c r="U2298" t="str">
        <f>IF(Table1[Power_Consumed_kWh]&gt;$P$4383,"ABNORMAL","NORMAL")</f>
        <v>NORMAL</v>
      </c>
      <c r="V2298">
        <f>(Table1[[#This Row],[Target_Production_t]]/8)*Table1[[#This Row],[Downtime_hr]]</f>
        <v>1.7425000000000002</v>
      </c>
    </row>
    <row r="2299" spans="1:22" x14ac:dyDescent="0.25">
      <c r="A2299" s="1">
        <v>45849</v>
      </c>
      <c r="B2299" s="1" t="str">
        <f>TEXT(Table1[[#This Row],[Date]],"mm")</f>
        <v>07</v>
      </c>
      <c r="C2299" t="s">
        <v>23</v>
      </c>
      <c r="D2299" t="s">
        <v>19</v>
      </c>
      <c r="E2299">
        <v>41.96</v>
      </c>
      <c r="F2299">
        <v>7.62</v>
      </c>
      <c r="G2299">
        <v>0.38</v>
      </c>
      <c r="H2299">
        <v>36.090000000000003</v>
      </c>
      <c r="I2299">
        <v>35.35</v>
      </c>
      <c r="J2299">
        <v>0.73</v>
      </c>
      <c r="K2299">
        <v>97.97</v>
      </c>
      <c r="L2299">
        <v>95.25</v>
      </c>
      <c r="M2299">
        <v>96.53</v>
      </c>
      <c r="N2299">
        <v>90.08</v>
      </c>
      <c r="O2299">
        <v>5.51</v>
      </c>
      <c r="P2299">
        <v>1638.33</v>
      </c>
      <c r="Q2299" s="42">
        <f>Table1[[#This Row],[Steam_Consumed_t]]/Table1[[#This Row],[Production_t]]</f>
        <v>0.15267387087835962</v>
      </c>
      <c r="R2299" s="37">
        <f>Table1[[#This Row],[Power_Consumed_kWh]]/Table1[[#This Row],[Production_t]]</f>
        <v>45.395677472984197</v>
      </c>
      <c r="S2299" t="str">
        <f>IF(Table1[[#This Row],[Quality_pct]]&lt;96,"Below Spec","Ok")</f>
        <v>Ok</v>
      </c>
      <c r="T2299" t="str">
        <f>IF(Table1[Steam_Consumed_t]&gt;$O$4383,"ABNORMAL","NORMAL")</f>
        <v>NORMAL</v>
      </c>
      <c r="U2299" t="str">
        <f>IF(Table1[Power_Consumed_kWh]&gt;$P$4383,"ABNORMAL","NORMAL")</f>
        <v>NORMAL</v>
      </c>
      <c r="V2299">
        <f>(Table1[[#This Row],[Target_Production_t]]/8)*Table1[[#This Row],[Downtime_hr]]</f>
        <v>1.9931000000000001</v>
      </c>
    </row>
    <row r="2300" spans="1:22" x14ac:dyDescent="0.25">
      <c r="A2300" s="1">
        <v>45849</v>
      </c>
      <c r="B2300" s="1" t="str">
        <f>TEXT(Table1[[#This Row],[Date]],"mm")</f>
        <v>07</v>
      </c>
      <c r="C2300" t="s">
        <v>22</v>
      </c>
      <c r="D2300" t="s">
        <v>19</v>
      </c>
      <c r="E2300">
        <v>34.33</v>
      </c>
      <c r="F2300">
        <v>7.66</v>
      </c>
      <c r="G2300">
        <v>0.34</v>
      </c>
      <c r="H2300">
        <v>30.42</v>
      </c>
      <c r="I2300">
        <v>29.19</v>
      </c>
      <c r="J2300">
        <v>1.22</v>
      </c>
      <c r="K2300">
        <v>95.98</v>
      </c>
      <c r="L2300">
        <v>95.75</v>
      </c>
      <c r="M2300">
        <v>102.62</v>
      </c>
      <c r="N2300">
        <v>94.31</v>
      </c>
      <c r="O2300">
        <v>32.619999999999997</v>
      </c>
      <c r="P2300">
        <v>2969.18</v>
      </c>
      <c r="Q2300" s="42">
        <f>Table1[[#This Row],[Steam_Consumed_t]]/Table1[[#This Row],[Production_t]]</f>
        <v>1.0723208415516106</v>
      </c>
      <c r="R2300" s="37">
        <f>Table1[[#This Row],[Power_Consumed_kWh]]/Table1[[#This Row],[Production_t]]</f>
        <v>97.606180144641669</v>
      </c>
      <c r="S2300" t="str">
        <f>IF(Table1[[#This Row],[Quality_pct]]&lt;96,"Below Spec","Ok")</f>
        <v>Below Spec</v>
      </c>
      <c r="T2300" t="str">
        <f>IF(Table1[Steam_Consumed_t]&gt;$O$4383,"ABNORMAL","NORMAL")</f>
        <v>NORMAL</v>
      </c>
      <c r="U2300" t="str">
        <f>IF(Table1[Power_Consumed_kWh]&gt;$P$4383,"ABNORMAL","NORMAL")</f>
        <v>NORMAL</v>
      </c>
      <c r="V2300">
        <f>(Table1[[#This Row],[Target_Production_t]]/8)*Table1[[#This Row],[Downtime_hr]]</f>
        <v>1.459025</v>
      </c>
    </row>
    <row r="2301" spans="1:22" x14ac:dyDescent="0.25">
      <c r="A2301" s="1">
        <v>45849</v>
      </c>
      <c r="B2301" s="1" t="str">
        <f>TEXT(Table1[[#This Row],[Date]],"mm")</f>
        <v>07</v>
      </c>
      <c r="C2301" t="s">
        <v>22</v>
      </c>
      <c r="D2301" t="s">
        <v>20</v>
      </c>
      <c r="E2301">
        <v>33.29</v>
      </c>
      <c r="F2301">
        <v>7.74</v>
      </c>
      <c r="G2301">
        <v>0.26</v>
      </c>
      <c r="H2301">
        <v>32.119999999999997</v>
      </c>
      <c r="I2301">
        <v>31</v>
      </c>
      <c r="J2301">
        <v>1.1100000000000001</v>
      </c>
      <c r="K2301">
        <v>96.53</v>
      </c>
      <c r="L2301">
        <v>96.75</v>
      </c>
      <c r="M2301">
        <v>94.06</v>
      </c>
      <c r="N2301">
        <v>87.84</v>
      </c>
      <c r="O2301">
        <v>34.54</v>
      </c>
      <c r="P2301">
        <v>3047.18</v>
      </c>
      <c r="Q2301" s="42">
        <f>Table1[[#This Row],[Steam_Consumed_t]]/Table1[[#This Row],[Production_t]]</f>
        <v>1.0753424657534247</v>
      </c>
      <c r="R2301" s="37">
        <f>Table1[[#This Row],[Power_Consumed_kWh]]/Table1[[#This Row],[Production_t]]</f>
        <v>94.868617683686182</v>
      </c>
      <c r="S2301" t="str">
        <f>IF(Table1[[#This Row],[Quality_pct]]&lt;96,"Below Spec","Ok")</f>
        <v>Ok</v>
      </c>
      <c r="T2301" t="str">
        <f>IF(Table1[Steam_Consumed_t]&gt;$O$4383,"ABNORMAL","NORMAL")</f>
        <v>NORMAL</v>
      </c>
      <c r="U2301" t="str">
        <f>IF(Table1[Power_Consumed_kWh]&gt;$P$4383,"ABNORMAL","NORMAL")</f>
        <v>NORMAL</v>
      </c>
      <c r="V2301">
        <f>(Table1[[#This Row],[Target_Production_t]]/8)*Table1[[#This Row],[Downtime_hr]]</f>
        <v>1.081925</v>
      </c>
    </row>
    <row r="2302" spans="1:22" x14ac:dyDescent="0.25">
      <c r="A2302" s="1">
        <v>45849</v>
      </c>
      <c r="B2302" s="1" t="str">
        <f>TEXT(Table1[[#This Row],[Date]],"mm")</f>
        <v>07</v>
      </c>
      <c r="C2302" t="s">
        <v>23</v>
      </c>
      <c r="D2302" t="s">
        <v>18</v>
      </c>
      <c r="E2302">
        <v>42.6</v>
      </c>
      <c r="F2302">
        <v>7.77</v>
      </c>
      <c r="G2302">
        <v>0.23</v>
      </c>
      <c r="H2302">
        <v>40.729999999999997</v>
      </c>
      <c r="I2302">
        <v>40.729999999999997</v>
      </c>
      <c r="J2302">
        <v>0</v>
      </c>
      <c r="K2302">
        <v>100</v>
      </c>
      <c r="L2302">
        <v>97.12</v>
      </c>
      <c r="M2302">
        <v>98.33</v>
      </c>
      <c r="N2302">
        <v>95.5</v>
      </c>
      <c r="O2302">
        <v>4.21</v>
      </c>
      <c r="P2302">
        <v>1714.67</v>
      </c>
      <c r="Q2302" s="42">
        <f>Table1[[#This Row],[Steam_Consumed_t]]/Table1[[#This Row],[Production_t]]</f>
        <v>0.10336361404370244</v>
      </c>
      <c r="R2302" s="37">
        <f>Table1[[#This Row],[Power_Consumed_kWh]]/Table1[[#This Row],[Production_t]]</f>
        <v>42.09845322857845</v>
      </c>
      <c r="S2302" t="str">
        <f>IF(Table1[[#This Row],[Quality_pct]]&lt;96,"Below Spec","Ok")</f>
        <v>Ok</v>
      </c>
      <c r="T2302" t="str">
        <f>IF(Table1[Steam_Consumed_t]&gt;$O$4383,"ABNORMAL","NORMAL")</f>
        <v>NORMAL</v>
      </c>
      <c r="U2302" t="str">
        <f>IF(Table1[Power_Consumed_kWh]&gt;$P$4383,"ABNORMAL","NORMAL")</f>
        <v>NORMAL</v>
      </c>
      <c r="V2302">
        <f>(Table1[[#This Row],[Target_Production_t]]/8)*Table1[[#This Row],[Downtime_hr]]</f>
        <v>1.22475</v>
      </c>
    </row>
    <row r="2303" spans="1:22" x14ac:dyDescent="0.25">
      <c r="A2303" s="1">
        <v>45849</v>
      </c>
      <c r="B2303" s="1" t="str">
        <f>TEXT(Table1[[#This Row],[Date]],"mm")</f>
        <v>07</v>
      </c>
      <c r="C2303" t="s">
        <v>21</v>
      </c>
      <c r="D2303" t="s">
        <v>19</v>
      </c>
      <c r="E2303">
        <v>36.24</v>
      </c>
      <c r="F2303">
        <v>7.79</v>
      </c>
      <c r="G2303">
        <v>0.21</v>
      </c>
      <c r="H2303">
        <v>35.69</v>
      </c>
      <c r="I2303">
        <v>34.840000000000003</v>
      </c>
      <c r="J2303">
        <v>0.85</v>
      </c>
      <c r="K2303">
        <v>97.63</v>
      </c>
      <c r="L2303">
        <v>97.38</v>
      </c>
      <c r="M2303">
        <v>98.76</v>
      </c>
      <c r="N2303">
        <v>93.89</v>
      </c>
      <c r="O2303">
        <v>51.31</v>
      </c>
      <c r="P2303">
        <v>4245.3500000000004</v>
      </c>
      <c r="Q2303" s="42">
        <f>Table1[[#This Row],[Steam_Consumed_t]]/Table1[[#This Row],[Production_t]]</f>
        <v>1.4376576071728777</v>
      </c>
      <c r="R2303" s="37">
        <f>Table1[[#This Row],[Power_Consumed_kWh]]/Table1[[#This Row],[Production_t]]</f>
        <v>118.95068646679744</v>
      </c>
      <c r="S2303" t="str">
        <f>IF(Table1[[#This Row],[Quality_pct]]&lt;96,"Below Spec","Ok")</f>
        <v>Ok</v>
      </c>
      <c r="T2303" t="str">
        <f>IF(Table1[Steam_Consumed_t]&gt;$O$4383,"ABNORMAL","NORMAL")</f>
        <v>NORMAL</v>
      </c>
      <c r="U2303" t="str">
        <f>IF(Table1[Power_Consumed_kWh]&gt;$P$4383,"ABNORMAL","NORMAL")</f>
        <v>ABNORMAL</v>
      </c>
      <c r="V2303">
        <f>(Table1[[#This Row],[Target_Production_t]]/8)*Table1[[#This Row],[Downtime_hr]]</f>
        <v>0.95130000000000003</v>
      </c>
    </row>
    <row r="2304" spans="1:22" x14ac:dyDescent="0.25">
      <c r="A2304" s="1">
        <v>45849</v>
      </c>
      <c r="B2304" s="1" t="str">
        <f>TEXT(Table1[[#This Row],[Date]],"mm")</f>
        <v>07</v>
      </c>
      <c r="C2304" t="s">
        <v>17</v>
      </c>
      <c r="D2304" t="s">
        <v>18</v>
      </c>
      <c r="E2304">
        <v>40.659999999999997</v>
      </c>
      <c r="F2304">
        <v>7.84</v>
      </c>
      <c r="G2304">
        <v>0.16</v>
      </c>
      <c r="H2304">
        <v>35.39</v>
      </c>
      <c r="I2304">
        <v>34.51</v>
      </c>
      <c r="J2304">
        <v>0.88</v>
      </c>
      <c r="K2304">
        <v>97.5</v>
      </c>
      <c r="L2304">
        <v>98</v>
      </c>
      <c r="M2304">
        <v>95.87</v>
      </c>
      <c r="N2304">
        <v>91.6</v>
      </c>
      <c r="O2304">
        <v>30.55</v>
      </c>
      <c r="P2304">
        <v>2862.28</v>
      </c>
      <c r="Q2304" s="42">
        <f>Table1[[#This Row],[Steam_Consumed_t]]/Table1[[#This Row],[Production_t]]</f>
        <v>0.86323820288217012</v>
      </c>
      <c r="R2304" s="37">
        <f>Table1[[#This Row],[Power_Consumed_kWh]]/Table1[[#This Row],[Production_t]]</f>
        <v>80.878214184797969</v>
      </c>
      <c r="S2304" t="str">
        <f>IF(Table1[[#This Row],[Quality_pct]]&lt;96,"Below Spec","Ok")</f>
        <v>Ok</v>
      </c>
      <c r="T2304" t="str">
        <f>IF(Table1[Steam_Consumed_t]&gt;$O$4383,"ABNORMAL","NORMAL")</f>
        <v>NORMAL</v>
      </c>
      <c r="U2304" t="str">
        <f>IF(Table1[Power_Consumed_kWh]&gt;$P$4383,"ABNORMAL","NORMAL")</f>
        <v>NORMAL</v>
      </c>
      <c r="V2304">
        <f>(Table1[[#This Row],[Target_Production_t]]/8)*Table1[[#This Row],[Downtime_hr]]</f>
        <v>0.81319999999999992</v>
      </c>
    </row>
    <row r="2305" spans="1:22" x14ac:dyDescent="0.25">
      <c r="A2305" s="1">
        <v>45849</v>
      </c>
      <c r="B2305" s="1" t="str">
        <f>TEXT(Table1[[#This Row],[Date]],"mm")</f>
        <v>07</v>
      </c>
      <c r="C2305" t="s">
        <v>21</v>
      </c>
      <c r="D2305" t="s">
        <v>18</v>
      </c>
      <c r="E2305">
        <v>36.79</v>
      </c>
      <c r="F2305">
        <v>7.96</v>
      </c>
      <c r="G2305">
        <v>0.04</v>
      </c>
      <c r="H2305">
        <v>35.24</v>
      </c>
      <c r="I2305">
        <v>34.82</v>
      </c>
      <c r="J2305">
        <v>0.42</v>
      </c>
      <c r="K2305">
        <v>98.81</v>
      </c>
      <c r="L2305">
        <v>99.5</v>
      </c>
      <c r="M2305">
        <v>98.67</v>
      </c>
      <c r="N2305">
        <v>97</v>
      </c>
      <c r="O2305">
        <v>51.06</v>
      </c>
      <c r="P2305">
        <v>4220.3900000000003</v>
      </c>
      <c r="Q2305" s="42">
        <f>Table1[[#This Row],[Steam_Consumed_t]]/Table1[[#This Row],[Production_t]]</f>
        <v>1.4489216799091942</v>
      </c>
      <c r="R2305" s="37">
        <f>Table1[[#This Row],[Power_Consumed_kWh]]/Table1[[#This Row],[Production_t]]</f>
        <v>119.76135073779795</v>
      </c>
      <c r="S2305" t="str">
        <f>IF(Table1[[#This Row],[Quality_pct]]&lt;96,"Below Spec","Ok")</f>
        <v>Ok</v>
      </c>
      <c r="T2305" t="str">
        <f>IF(Table1[Steam_Consumed_t]&gt;$O$4383,"ABNORMAL","NORMAL")</f>
        <v>NORMAL</v>
      </c>
      <c r="U2305" t="str">
        <f>IF(Table1[Power_Consumed_kWh]&gt;$P$4383,"ABNORMAL","NORMAL")</f>
        <v>ABNORMAL</v>
      </c>
      <c r="V2305">
        <f>(Table1[[#This Row],[Target_Production_t]]/8)*Table1[[#This Row],[Downtime_hr]]</f>
        <v>0.18395</v>
      </c>
    </row>
    <row r="2306" spans="1:22" x14ac:dyDescent="0.25">
      <c r="A2306" s="1">
        <v>45850</v>
      </c>
      <c r="B2306" s="1" t="str">
        <f>TEXT(Table1[[#This Row],[Date]],"mm")</f>
        <v>07</v>
      </c>
      <c r="C2306" t="s">
        <v>17</v>
      </c>
      <c r="D2306" t="s">
        <v>20</v>
      </c>
      <c r="E2306">
        <v>41.14</v>
      </c>
      <c r="F2306">
        <v>4.3600000000000003</v>
      </c>
      <c r="G2306">
        <v>3.64</v>
      </c>
      <c r="H2306">
        <v>20.62</v>
      </c>
      <c r="I2306">
        <v>20.34</v>
      </c>
      <c r="J2306">
        <v>0.28000000000000003</v>
      </c>
      <c r="K2306">
        <v>98.65</v>
      </c>
      <c r="L2306">
        <v>54.5</v>
      </c>
      <c r="M2306">
        <v>96.12</v>
      </c>
      <c r="N2306">
        <v>51.68</v>
      </c>
      <c r="O2306">
        <v>17.45</v>
      </c>
      <c r="P2306">
        <v>1633.08</v>
      </c>
      <c r="Q2306" s="42">
        <f>Table1[[#This Row],[Steam_Consumed_t]]/Table1[[#This Row],[Production_t]]</f>
        <v>0.84626576139670218</v>
      </c>
      <c r="R2306" s="37">
        <f>Table1[[#This Row],[Power_Consumed_kWh]]/Table1[[#This Row],[Production_t]]</f>
        <v>79.198836081474283</v>
      </c>
      <c r="S2306" t="str">
        <f>IF(Table1[[#This Row],[Quality_pct]]&lt;96,"Below Spec","Ok")</f>
        <v>Ok</v>
      </c>
      <c r="T2306" t="str">
        <f>IF(Table1[Steam_Consumed_t]&gt;$O$4383,"ABNORMAL","NORMAL")</f>
        <v>NORMAL</v>
      </c>
      <c r="U2306" t="str">
        <f>IF(Table1[Power_Consumed_kWh]&gt;$P$4383,"ABNORMAL","NORMAL")</f>
        <v>NORMAL</v>
      </c>
      <c r="V2306">
        <f>(Table1[[#This Row],[Target_Production_t]]/8)*Table1[[#This Row],[Downtime_hr]]</f>
        <v>18.718700000000002</v>
      </c>
    </row>
    <row r="2307" spans="1:22" x14ac:dyDescent="0.25">
      <c r="A2307" s="1">
        <v>45850</v>
      </c>
      <c r="B2307" s="1" t="str">
        <f>TEXT(Table1[[#This Row],[Date]],"mm")</f>
        <v>07</v>
      </c>
      <c r="C2307" t="s">
        <v>17</v>
      </c>
      <c r="D2307" t="s">
        <v>19</v>
      </c>
      <c r="E2307">
        <v>42.44</v>
      </c>
      <c r="F2307">
        <v>4.9400000000000004</v>
      </c>
      <c r="G2307">
        <v>3.06</v>
      </c>
      <c r="H2307">
        <v>26.6</v>
      </c>
      <c r="I2307">
        <v>26.02</v>
      </c>
      <c r="J2307">
        <v>0.57999999999999996</v>
      </c>
      <c r="K2307">
        <v>97.82</v>
      </c>
      <c r="L2307">
        <v>61.75</v>
      </c>
      <c r="M2307">
        <v>95.11</v>
      </c>
      <c r="N2307">
        <v>57.45</v>
      </c>
      <c r="O2307">
        <v>22.49</v>
      </c>
      <c r="P2307">
        <v>2107.0100000000002</v>
      </c>
      <c r="Q2307" s="42">
        <f>Table1[[#This Row],[Steam_Consumed_t]]/Table1[[#This Row],[Production_t]]</f>
        <v>0.84548872180451118</v>
      </c>
      <c r="R2307" s="37">
        <f>Table1[[#This Row],[Power_Consumed_kWh]]/Table1[[#This Row],[Production_t]]</f>
        <v>79.210902255639098</v>
      </c>
      <c r="S2307" t="str">
        <f>IF(Table1[[#This Row],[Quality_pct]]&lt;96,"Below Spec","Ok")</f>
        <v>Ok</v>
      </c>
      <c r="T2307" t="str">
        <f>IF(Table1[Steam_Consumed_t]&gt;$O$4383,"ABNORMAL","NORMAL")</f>
        <v>NORMAL</v>
      </c>
      <c r="U2307" t="str">
        <f>IF(Table1[Power_Consumed_kWh]&gt;$P$4383,"ABNORMAL","NORMAL")</f>
        <v>NORMAL</v>
      </c>
      <c r="V2307">
        <f>(Table1[[#This Row],[Target_Production_t]]/8)*Table1[[#This Row],[Downtime_hr]]</f>
        <v>16.2333</v>
      </c>
    </row>
    <row r="2308" spans="1:22" x14ac:dyDescent="0.25">
      <c r="A2308" s="1">
        <v>45850</v>
      </c>
      <c r="B2308" s="1" t="str">
        <f>TEXT(Table1[[#This Row],[Date]],"mm")</f>
        <v>07</v>
      </c>
      <c r="C2308" t="s">
        <v>22</v>
      </c>
      <c r="D2308" t="s">
        <v>19</v>
      </c>
      <c r="E2308">
        <v>36.369999999999997</v>
      </c>
      <c r="F2308">
        <v>7.39</v>
      </c>
      <c r="G2308">
        <v>0.61</v>
      </c>
      <c r="H2308">
        <v>32.31</v>
      </c>
      <c r="I2308">
        <v>31.01</v>
      </c>
      <c r="J2308">
        <v>1.3</v>
      </c>
      <c r="K2308">
        <v>95.98</v>
      </c>
      <c r="L2308">
        <v>92.38</v>
      </c>
      <c r="M2308">
        <v>96.21</v>
      </c>
      <c r="N2308">
        <v>85.3</v>
      </c>
      <c r="O2308">
        <v>34.75</v>
      </c>
      <c r="P2308">
        <v>3081.19</v>
      </c>
      <c r="Q2308" s="42">
        <f>Table1[[#This Row],[Steam_Consumed_t]]/Table1[[#This Row],[Production_t]]</f>
        <v>1.0755184153512845</v>
      </c>
      <c r="R2308" s="37">
        <f>Table1[[#This Row],[Power_Consumed_kWh]]/Table1[[#This Row],[Production_t]]</f>
        <v>95.363354998452493</v>
      </c>
      <c r="S2308" t="str">
        <f>IF(Table1[[#This Row],[Quality_pct]]&lt;96,"Below Spec","Ok")</f>
        <v>Below Spec</v>
      </c>
      <c r="T2308" t="str">
        <f>IF(Table1[Steam_Consumed_t]&gt;$O$4383,"ABNORMAL","NORMAL")</f>
        <v>NORMAL</v>
      </c>
      <c r="U2308" t="str">
        <f>IF(Table1[Power_Consumed_kWh]&gt;$P$4383,"ABNORMAL","NORMAL")</f>
        <v>NORMAL</v>
      </c>
      <c r="V2308">
        <f>(Table1[[#This Row],[Target_Production_t]]/8)*Table1[[#This Row],[Downtime_hr]]</f>
        <v>2.7732124999999996</v>
      </c>
    </row>
    <row r="2309" spans="1:22" x14ac:dyDescent="0.25">
      <c r="A2309" s="1">
        <v>45850</v>
      </c>
      <c r="B2309" s="1" t="str">
        <f>TEXT(Table1[[#This Row],[Date]],"mm")</f>
        <v>07</v>
      </c>
      <c r="C2309" t="s">
        <v>23</v>
      </c>
      <c r="D2309" t="s">
        <v>19</v>
      </c>
      <c r="E2309">
        <v>44.46</v>
      </c>
      <c r="F2309">
        <v>7.43</v>
      </c>
      <c r="G2309">
        <v>0.56999999999999995</v>
      </c>
      <c r="H2309">
        <v>37.07</v>
      </c>
      <c r="I2309">
        <v>36.56</v>
      </c>
      <c r="J2309">
        <v>0.51</v>
      </c>
      <c r="K2309">
        <v>98.63</v>
      </c>
      <c r="L2309">
        <v>92.88</v>
      </c>
      <c r="M2309">
        <v>97.21</v>
      </c>
      <c r="N2309">
        <v>89.05</v>
      </c>
      <c r="O2309">
        <v>4.26</v>
      </c>
      <c r="P2309">
        <v>1610.58</v>
      </c>
      <c r="Q2309" s="42">
        <f>Table1[[#This Row],[Steam_Consumed_t]]/Table1[[#This Row],[Production_t]]</f>
        <v>0.11491772322632857</v>
      </c>
      <c r="R2309" s="37">
        <f>Table1[[#This Row],[Power_Consumed_kWh]]/Table1[[#This Row],[Production_t]]</f>
        <v>43.446992176962503</v>
      </c>
      <c r="S2309" t="str">
        <f>IF(Table1[[#This Row],[Quality_pct]]&lt;96,"Below Spec","Ok")</f>
        <v>Ok</v>
      </c>
      <c r="T2309" t="str">
        <f>IF(Table1[Steam_Consumed_t]&gt;$O$4383,"ABNORMAL","NORMAL")</f>
        <v>NORMAL</v>
      </c>
      <c r="U2309" t="str">
        <f>IF(Table1[Power_Consumed_kWh]&gt;$P$4383,"ABNORMAL","NORMAL")</f>
        <v>NORMAL</v>
      </c>
      <c r="V2309">
        <f>(Table1[[#This Row],[Target_Production_t]]/8)*Table1[[#This Row],[Downtime_hr]]</f>
        <v>3.1677749999999998</v>
      </c>
    </row>
    <row r="2310" spans="1:22" x14ac:dyDescent="0.25">
      <c r="A2310" s="1">
        <v>45850</v>
      </c>
      <c r="B2310" s="1" t="str">
        <f>TEXT(Table1[[#This Row],[Date]],"mm")</f>
        <v>07</v>
      </c>
      <c r="C2310" t="s">
        <v>21</v>
      </c>
      <c r="D2310" t="s">
        <v>18</v>
      </c>
      <c r="E2310">
        <v>38.979999999999997</v>
      </c>
      <c r="F2310">
        <v>7.47</v>
      </c>
      <c r="G2310">
        <v>0.53</v>
      </c>
      <c r="H2310">
        <v>35.18</v>
      </c>
      <c r="I2310">
        <v>34.89</v>
      </c>
      <c r="J2310">
        <v>0.28999999999999998</v>
      </c>
      <c r="K2310">
        <v>99.17</v>
      </c>
      <c r="L2310">
        <v>93.38</v>
      </c>
      <c r="M2310">
        <v>93.63</v>
      </c>
      <c r="N2310">
        <v>86.71</v>
      </c>
      <c r="O2310">
        <v>51.15</v>
      </c>
      <c r="P2310">
        <v>4137.8100000000004</v>
      </c>
      <c r="Q2310" s="42">
        <f>Table1[[#This Row],[Steam_Consumed_t]]/Table1[[#This Row],[Production_t]]</f>
        <v>1.453951108584423</v>
      </c>
      <c r="R2310" s="37">
        <f>Table1[[#This Row],[Power_Consumed_kWh]]/Table1[[#This Row],[Production_t]]</f>
        <v>117.61824900511655</v>
      </c>
      <c r="S2310" t="str">
        <f>IF(Table1[[#This Row],[Quality_pct]]&lt;96,"Below Spec","Ok")</f>
        <v>Ok</v>
      </c>
      <c r="T2310" t="str">
        <f>IF(Table1[Steam_Consumed_t]&gt;$O$4383,"ABNORMAL","NORMAL")</f>
        <v>NORMAL</v>
      </c>
      <c r="U2310" t="str">
        <f>IF(Table1[Power_Consumed_kWh]&gt;$P$4383,"ABNORMAL","NORMAL")</f>
        <v>NORMAL</v>
      </c>
      <c r="V2310">
        <f>(Table1[[#This Row],[Target_Production_t]]/8)*Table1[[#This Row],[Downtime_hr]]</f>
        <v>2.5824249999999997</v>
      </c>
    </row>
    <row r="2311" spans="1:22" x14ac:dyDescent="0.25">
      <c r="A2311" s="1">
        <v>45850</v>
      </c>
      <c r="B2311" s="1" t="str">
        <f>TEXT(Table1[[#This Row],[Date]],"mm")</f>
        <v>07</v>
      </c>
      <c r="C2311" t="s">
        <v>17</v>
      </c>
      <c r="D2311" t="s">
        <v>18</v>
      </c>
      <c r="E2311">
        <v>43.08</v>
      </c>
      <c r="F2311">
        <v>7.53</v>
      </c>
      <c r="G2311">
        <v>0.47</v>
      </c>
      <c r="H2311">
        <v>35.659999999999997</v>
      </c>
      <c r="I2311">
        <v>34.75</v>
      </c>
      <c r="J2311">
        <v>0.9</v>
      </c>
      <c r="K2311">
        <v>97.47</v>
      </c>
      <c r="L2311">
        <v>94.12</v>
      </c>
      <c r="M2311">
        <v>97.49</v>
      </c>
      <c r="N2311">
        <v>89.44</v>
      </c>
      <c r="O2311">
        <v>31.22</v>
      </c>
      <c r="P2311">
        <v>2933.4</v>
      </c>
      <c r="Q2311" s="42">
        <f>Table1[[#This Row],[Steam_Consumed_t]]/Table1[[#This Row],[Production_t]]</f>
        <v>0.87549074593381948</v>
      </c>
      <c r="R2311" s="37">
        <f>Table1[[#This Row],[Power_Consumed_kWh]]/Table1[[#This Row],[Production_t]]</f>
        <v>82.260235558048237</v>
      </c>
      <c r="S2311" t="str">
        <f>IF(Table1[[#This Row],[Quality_pct]]&lt;96,"Below Spec","Ok")</f>
        <v>Ok</v>
      </c>
      <c r="T2311" t="str">
        <f>IF(Table1[Steam_Consumed_t]&gt;$O$4383,"ABNORMAL","NORMAL")</f>
        <v>NORMAL</v>
      </c>
      <c r="U2311" t="str">
        <f>IF(Table1[Power_Consumed_kWh]&gt;$P$4383,"ABNORMAL","NORMAL")</f>
        <v>NORMAL</v>
      </c>
      <c r="V2311">
        <f>(Table1[[#This Row],[Target_Production_t]]/8)*Table1[[#This Row],[Downtime_hr]]</f>
        <v>2.5309499999999998</v>
      </c>
    </row>
    <row r="2312" spans="1:22" x14ac:dyDescent="0.25">
      <c r="A2312" s="1">
        <v>45850</v>
      </c>
      <c r="B2312" s="1" t="str">
        <f>TEXT(Table1[[#This Row],[Date]],"mm")</f>
        <v>07</v>
      </c>
      <c r="C2312" t="s">
        <v>23</v>
      </c>
      <c r="D2312" t="s">
        <v>18</v>
      </c>
      <c r="E2312">
        <v>45.13</v>
      </c>
      <c r="F2312">
        <v>7.53</v>
      </c>
      <c r="G2312">
        <v>0.47</v>
      </c>
      <c r="H2312">
        <v>41.88</v>
      </c>
      <c r="I2312">
        <v>41.43</v>
      </c>
      <c r="J2312">
        <v>0.45</v>
      </c>
      <c r="K2312">
        <v>98.93</v>
      </c>
      <c r="L2312">
        <v>94.12</v>
      </c>
      <c r="M2312">
        <v>96.09</v>
      </c>
      <c r="N2312">
        <v>89.48</v>
      </c>
      <c r="O2312">
        <v>6.67</v>
      </c>
      <c r="P2312">
        <v>1788.78</v>
      </c>
      <c r="Q2312" s="42">
        <f>Table1[[#This Row],[Steam_Consumed_t]]/Table1[[#This Row],[Production_t]]</f>
        <v>0.15926456542502387</v>
      </c>
      <c r="R2312" s="37">
        <f>Table1[[#This Row],[Power_Consumed_kWh]]/Table1[[#This Row],[Production_t]]</f>
        <v>42.712034383954155</v>
      </c>
      <c r="S2312" t="str">
        <f>IF(Table1[[#This Row],[Quality_pct]]&lt;96,"Below Spec","Ok")</f>
        <v>Ok</v>
      </c>
      <c r="T2312" t="str">
        <f>IF(Table1[Steam_Consumed_t]&gt;$O$4383,"ABNORMAL","NORMAL")</f>
        <v>NORMAL</v>
      </c>
      <c r="U2312" t="str">
        <f>IF(Table1[Power_Consumed_kWh]&gt;$P$4383,"ABNORMAL","NORMAL")</f>
        <v>NORMAL</v>
      </c>
      <c r="V2312">
        <f>(Table1[[#This Row],[Target_Production_t]]/8)*Table1[[#This Row],[Downtime_hr]]</f>
        <v>2.6513874999999998</v>
      </c>
    </row>
    <row r="2313" spans="1:22" x14ac:dyDescent="0.25">
      <c r="A2313" s="1">
        <v>45850</v>
      </c>
      <c r="B2313" s="1" t="str">
        <f>TEXT(Table1[[#This Row],[Date]],"mm")</f>
        <v>07</v>
      </c>
      <c r="C2313" t="s">
        <v>21</v>
      </c>
      <c r="D2313" t="s">
        <v>20</v>
      </c>
      <c r="E2313">
        <v>37.229999999999997</v>
      </c>
      <c r="F2313">
        <v>7.6</v>
      </c>
      <c r="G2313">
        <v>0.4</v>
      </c>
      <c r="H2313">
        <v>32.770000000000003</v>
      </c>
      <c r="I2313">
        <v>32.159999999999997</v>
      </c>
      <c r="J2313">
        <v>0.61</v>
      </c>
      <c r="K2313">
        <v>98.13</v>
      </c>
      <c r="L2313">
        <v>95</v>
      </c>
      <c r="M2313">
        <v>94.67</v>
      </c>
      <c r="N2313">
        <v>88.25</v>
      </c>
      <c r="O2313">
        <v>46.34</v>
      </c>
      <c r="P2313">
        <v>3847.15</v>
      </c>
      <c r="Q2313" s="42">
        <f>Table1[[#This Row],[Steam_Consumed_t]]/Table1[[#This Row],[Production_t]]</f>
        <v>1.4140982606042112</v>
      </c>
      <c r="R2313" s="37">
        <f>Table1[[#This Row],[Power_Consumed_kWh]]/Table1[[#This Row],[Production_t]]</f>
        <v>117.3985352456515</v>
      </c>
      <c r="S2313" t="str">
        <f>IF(Table1[[#This Row],[Quality_pct]]&lt;96,"Below Spec","Ok")</f>
        <v>Ok</v>
      </c>
      <c r="T2313" t="str">
        <f>IF(Table1[Steam_Consumed_t]&gt;$O$4383,"ABNORMAL","NORMAL")</f>
        <v>NORMAL</v>
      </c>
      <c r="U2313" t="str">
        <f>IF(Table1[Power_Consumed_kWh]&gt;$P$4383,"ABNORMAL","NORMAL")</f>
        <v>NORMAL</v>
      </c>
      <c r="V2313">
        <f>(Table1[[#This Row],[Target_Production_t]]/8)*Table1[[#This Row],[Downtime_hr]]</f>
        <v>1.8614999999999999</v>
      </c>
    </row>
    <row r="2314" spans="1:22" x14ac:dyDescent="0.25">
      <c r="A2314" s="1">
        <v>45850</v>
      </c>
      <c r="B2314" s="1" t="str">
        <f>TEXT(Table1[[#This Row],[Date]],"mm")</f>
        <v>07</v>
      </c>
      <c r="C2314" t="s">
        <v>21</v>
      </c>
      <c r="D2314" t="s">
        <v>19</v>
      </c>
      <c r="E2314">
        <v>38.39</v>
      </c>
      <c r="F2314">
        <v>7.68</v>
      </c>
      <c r="G2314">
        <v>0.32</v>
      </c>
      <c r="H2314">
        <v>34.78</v>
      </c>
      <c r="I2314">
        <v>34.6</v>
      </c>
      <c r="J2314">
        <v>0.18</v>
      </c>
      <c r="K2314">
        <v>99.49</v>
      </c>
      <c r="L2314">
        <v>96</v>
      </c>
      <c r="M2314">
        <v>92.24</v>
      </c>
      <c r="N2314">
        <v>88.1</v>
      </c>
      <c r="O2314">
        <v>50.69</v>
      </c>
      <c r="P2314">
        <v>4147.6499999999996</v>
      </c>
      <c r="Q2314" s="42">
        <f>Table1[[#This Row],[Steam_Consumed_t]]/Table1[[#This Row],[Production_t]]</f>
        <v>1.4574468085106382</v>
      </c>
      <c r="R2314" s="37">
        <f>Table1[[#This Row],[Power_Consumed_kWh]]/Table1[[#This Row],[Production_t]]</f>
        <v>119.25388154111558</v>
      </c>
      <c r="S2314" t="str">
        <f>IF(Table1[[#This Row],[Quality_pct]]&lt;96,"Below Spec","Ok")</f>
        <v>Ok</v>
      </c>
      <c r="T2314" t="str">
        <f>IF(Table1[Steam_Consumed_t]&gt;$O$4383,"ABNORMAL","NORMAL")</f>
        <v>NORMAL</v>
      </c>
      <c r="U2314" t="str">
        <f>IF(Table1[Power_Consumed_kWh]&gt;$P$4383,"ABNORMAL","NORMAL")</f>
        <v>NORMAL</v>
      </c>
      <c r="V2314">
        <f>(Table1[[#This Row],[Target_Production_t]]/8)*Table1[[#This Row],[Downtime_hr]]</f>
        <v>1.5356000000000001</v>
      </c>
    </row>
    <row r="2315" spans="1:22" x14ac:dyDescent="0.25">
      <c r="A2315" s="1">
        <v>45850</v>
      </c>
      <c r="B2315" s="1" t="str">
        <f>TEXT(Table1[[#This Row],[Date]],"mm")</f>
        <v>07</v>
      </c>
      <c r="C2315" t="s">
        <v>22</v>
      </c>
      <c r="D2315" t="s">
        <v>20</v>
      </c>
      <c r="E2315">
        <v>35.270000000000003</v>
      </c>
      <c r="F2315">
        <v>7.71</v>
      </c>
      <c r="G2315">
        <v>0.28999999999999998</v>
      </c>
      <c r="H2315">
        <v>32.369999999999997</v>
      </c>
      <c r="I2315">
        <v>30.94</v>
      </c>
      <c r="J2315">
        <v>1.43</v>
      </c>
      <c r="K2315">
        <v>95.58</v>
      </c>
      <c r="L2315">
        <v>96.38</v>
      </c>
      <c r="M2315">
        <v>91.18</v>
      </c>
      <c r="N2315">
        <v>83.99</v>
      </c>
      <c r="O2315">
        <v>35.869999999999997</v>
      </c>
      <c r="P2315">
        <v>3134.66</v>
      </c>
      <c r="Q2315" s="42">
        <f>Table1[[#This Row],[Steam_Consumed_t]]/Table1[[#This Row],[Production_t]]</f>
        <v>1.1081248069199876</v>
      </c>
      <c r="R2315" s="37">
        <f>Table1[[#This Row],[Power_Consumed_kWh]]/Table1[[#This Row],[Production_t]]</f>
        <v>96.838430645659571</v>
      </c>
      <c r="S2315" t="str">
        <f>IF(Table1[[#This Row],[Quality_pct]]&lt;96,"Below Spec","Ok")</f>
        <v>Below Spec</v>
      </c>
      <c r="T2315" t="str">
        <f>IF(Table1[Steam_Consumed_t]&gt;$O$4383,"ABNORMAL","NORMAL")</f>
        <v>NORMAL</v>
      </c>
      <c r="U2315" t="str">
        <f>IF(Table1[Power_Consumed_kWh]&gt;$P$4383,"ABNORMAL","NORMAL")</f>
        <v>NORMAL</v>
      </c>
      <c r="V2315">
        <f>(Table1[[#This Row],[Target_Production_t]]/8)*Table1[[#This Row],[Downtime_hr]]</f>
        <v>1.2785375000000001</v>
      </c>
    </row>
    <row r="2316" spans="1:22" x14ac:dyDescent="0.25">
      <c r="A2316" s="1">
        <v>45850</v>
      </c>
      <c r="B2316" s="1" t="str">
        <f>TEXT(Table1[[#This Row],[Date]],"mm")</f>
        <v>07</v>
      </c>
      <c r="C2316" t="s">
        <v>23</v>
      </c>
      <c r="D2316" t="s">
        <v>20</v>
      </c>
      <c r="E2316">
        <v>43.1</v>
      </c>
      <c r="F2316">
        <v>7.73</v>
      </c>
      <c r="G2316">
        <v>0.27</v>
      </c>
      <c r="H2316">
        <v>35.81</v>
      </c>
      <c r="I2316">
        <v>35.549999999999997</v>
      </c>
      <c r="J2316">
        <v>0.26</v>
      </c>
      <c r="K2316">
        <v>99.28</v>
      </c>
      <c r="L2316">
        <v>96.62</v>
      </c>
      <c r="M2316">
        <v>99.88</v>
      </c>
      <c r="N2316">
        <v>95.81</v>
      </c>
      <c r="O2316">
        <v>5.68</v>
      </c>
      <c r="P2316">
        <v>1673.18</v>
      </c>
      <c r="Q2316" s="42">
        <f>Table1[[#This Row],[Steam_Consumed_t]]/Table1[[#This Row],[Production_t]]</f>
        <v>0.15861491203574418</v>
      </c>
      <c r="R2316" s="37">
        <f>Table1[[#This Row],[Power_Consumed_kWh]]/Table1[[#This Row],[Production_t]]</f>
        <v>46.723820161965932</v>
      </c>
      <c r="S2316" t="str">
        <f>IF(Table1[[#This Row],[Quality_pct]]&lt;96,"Below Spec","Ok")</f>
        <v>Ok</v>
      </c>
      <c r="T2316" t="str">
        <f>IF(Table1[Steam_Consumed_t]&gt;$O$4383,"ABNORMAL","NORMAL")</f>
        <v>NORMAL</v>
      </c>
      <c r="U2316" t="str">
        <f>IF(Table1[Power_Consumed_kWh]&gt;$P$4383,"ABNORMAL","NORMAL")</f>
        <v>NORMAL</v>
      </c>
      <c r="V2316">
        <f>(Table1[[#This Row],[Target_Production_t]]/8)*Table1[[#This Row],[Downtime_hr]]</f>
        <v>1.4546250000000001</v>
      </c>
    </row>
    <row r="2317" spans="1:22" x14ac:dyDescent="0.25">
      <c r="A2317" s="1">
        <v>45850</v>
      </c>
      <c r="B2317" s="1" t="str">
        <f>TEXT(Table1[[#This Row],[Date]],"mm")</f>
        <v>07</v>
      </c>
      <c r="C2317" t="s">
        <v>22</v>
      </c>
      <c r="D2317" t="s">
        <v>18</v>
      </c>
      <c r="E2317">
        <v>36.93</v>
      </c>
      <c r="F2317">
        <v>7.86</v>
      </c>
      <c r="G2317">
        <v>0.14000000000000001</v>
      </c>
      <c r="H2317">
        <v>34.479999999999997</v>
      </c>
      <c r="I2317">
        <v>33.54</v>
      </c>
      <c r="J2317">
        <v>0.93</v>
      </c>
      <c r="K2317">
        <v>97.29</v>
      </c>
      <c r="L2317">
        <v>98.25</v>
      </c>
      <c r="M2317">
        <v>103</v>
      </c>
      <c r="N2317">
        <v>98.46</v>
      </c>
      <c r="O2317">
        <v>37.67</v>
      </c>
      <c r="P2317">
        <v>3301.09</v>
      </c>
      <c r="Q2317" s="42">
        <f>Table1[[#This Row],[Steam_Consumed_t]]/Table1[[#This Row],[Production_t]]</f>
        <v>1.0925174013921115</v>
      </c>
      <c r="R2317" s="37">
        <f>Table1[[#This Row],[Power_Consumed_kWh]]/Table1[[#This Row],[Production_t]]</f>
        <v>95.739269141531338</v>
      </c>
      <c r="S2317" t="str">
        <f>IF(Table1[[#This Row],[Quality_pct]]&lt;96,"Below Spec","Ok")</f>
        <v>Ok</v>
      </c>
      <c r="T2317" t="str">
        <f>IF(Table1[Steam_Consumed_t]&gt;$O$4383,"ABNORMAL","NORMAL")</f>
        <v>NORMAL</v>
      </c>
      <c r="U2317" t="str">
        <f>IF(Table1[Power_Consumed_kWh]&gt;$P$4383,"ABNORMAL","NORMAL")</f>
        <v>NORMAL</v>
      </c>
      <c r="V2317">
        <f>(Table1[[#This Row],[Target_Production_t]]/8)*Table1[[#This Row],[Downtime_hr]]</f>
        <v>0.64627500000000004</v>
      </c>
    </row>
    <row r="2318" spans="1:22" x14ac:dyDescent="0.25">
      <c r="A2318" s="1">
        <v>45851</v>
      </c>
      <c r="B2318" s="1" t="str">
        <f>TEXT(Table1[[#This Row],[Date]],"mm")</f>
        <v>07</v>
      </c>
      <c r="C2318" t="s">
        <v>21</v>
      </c>
      <c r="D2318" t="s">
        <v>19</v>
      </c>
      <c r="E2318">
        <v>37.25</v>
      </c>
      <c r="F2318">
        <v>7.12</v>
      </c>
      <c r="G2318">
        <v>0.88</v>
      </c>
      <c r="H2318">
        <v>31.73</v>
      </c>
      <c r="I2318">
        <v>31.25</v>
      </c>
      <c r="J2318">
        <v>0.48</v>
      </c>
      <c r="K2318">
        <v>98.49</v>
      </c>
      <c r="L2318">
        <v>89</v>
      </c>
      <c r="M2318">
        <v>96.55</v>
      </c>
      <c r="N2318">
        <v>84.63</v>
      </c>
      <c r="O2318">
        <v>46.51</v>
      </c>
      <c r="P2318">
        <v>3752.54</v>
      </c>
      <c r="Q2318" s="42">
        <f>Table1[[#This Row],[Steam_Consumed_t]]/Table1[[#This Row],[Production_t]]</f>
        <v>1.4658052316419792</v>
      </c>
      <c r="R2318" s="37">
        <f>Table1[[#This Row],[Power_Consumed_kWh]]/Table1[[#This Row],[Production_t]]</f>
        <v>118.26473369051371</v>
      </c>
      <c r="S2318" t="str">
        <f>IF(Table1[[#This Row],[Quality_pct]]&lt;96,"Below Spec","Ok")</f>
        <v>Ok</v>
      </c>
      <c r="T2318" t="str">
        <f>IF(Table1[Steam_Consumed_t]&gt;$O$4383,"ABNORMAL","NORMAL")</f>
        <v>NORMAL</v>
      </c>
      <c r="U2318" t="str">
        <f>IF(Table1[Power_Consumed_kWh]&gt;$P$4383,"ABNORMAL","NORMAL")</f>
        <v>NORMAL</v>
      </c>
      <c r="V2318">
        <f>(Table1[[#This Row],[Target_Production_t]]/8)*Table1[[#This Row],[Downtime_hr]]</f>
        <v>4.0975000000000001</v>
      </c>
    </row>
    <row r="2319" spans="1:22" x14ac:dyDescent="0.25">
      <c r="A2319" s="1">
        <v>45851</v>
      </c>
      <c r="B2319" s="1" t="str">
        <f>TEXT(Table1[[#This Row],[Date]],"mm")</f>
        <v>07</v>
      </c>
      <c r="C2319" t="s">
        <v>21</v>
      </c>
      <c r="D2319" t="s">
        <v>20</v>
      </c>
      <c r="E2319">
        <v>36.119999999999997</v>
      </c>
      <c r="F2319">
        <v>7.44</v>
      </c>
      <c r="G2319">
        <v>0.56000000000000005</v>
      </c>
      <c r="H2319">
        <v>32.53</v>
      </c>
      <c r="I2319">
        <v>31.79</v>
      </c>
      <c r="J2319">
        <v>0.74</v>
      </c>
      <c r="K2319">
        <v>97.73</v>
      </c>
      <c r="L2319">
        <v>93</v>
      </c>
      <c r="M2319">
        <v>99.08</v>
      </c>
      <c r="N2319">
        <v>90.05</v>
      </c>
      <c r="O2319">
        <v>45.64</v>
      </c>
      <c r="P2319">
        <v>3865.51</v>
      </c>
      <c r="Q2319" s="42">
        <f>Table1[[#This Row],[Steam_Consumed_t]]/Table1[[#This Row],[Production_t]]</f>
        <v>1.4030126037503843</v>
      </c>
      <c r="R2319" s="37">
        <f>Table1[[#This Row],[Power_Consumed_kWh]]/Table1[[#This Row],[Production_t]]</f>
        <v>118.82908084844759</v>
      </c>
      <c r="S2319" t="str">
        <f>IF(Table1[[#This Row],[Quality_pct]]&lt;96,"Below Spec","Ok")</f>
        <v>Ok</v>
      </c>
      <c r="T2319" t="str">
        <f>IF(Table1[Steam_Consumed_t]&gt;$O$4383,"ABNORMAL","NORMAL")</f>
        <v>NORMAL</v>
      </c>
      <c r="U2319" t="str">
        <f>IF(Table1[Power_Consumed_kWh]&gt;$P$4383,"ABNORMAL","NORMAL")</f>
        <v>NORMAL</v>
      </c>
      <c r="V2319">
        <f>(Table1[[#This Row],[Target_Production_t]]/8)*Table1[[#This Row],[Downtime_hr]]</f>
        <v>2.5284</v>
      </c>
    </row>
    <row r="2320" spans="1:22" x14ac:dyDescent="0.25">
      <c r="A2320" s="1">
        <v>45851</v>
      </c>
      <c r="B2320" s="1" t="str">
        <f>TEXT(Table1[[#This Row],[Date]],"mm")</f>
        <v>07</v>
      </c>
      <c r="C2320" t="s">
        <v>23</v>
      </c>
      <c r="D2320" t="s">
        <v>18</v>
      </c>
      <c r="E2320">
        <v>43.79</v>
      </c>
      <c r="F2320">
        <v>7.51</v>
      </c>
      <c r="G2320">
        <v>0.49</v>
      </c>
      <c r="H2320">
        <v>39.81</v>
      </c>
      <c r="I2320">
        <v>39.19</v>
      </c>
      <c r="J2320">
        <v>0.63</v>
      </c>
      <c r="K2320">
        <v>98.42</v>
      </c>
      <c r="L2320">
        <v>93.88</v>
      </c>
      <c r="M2320">
        <v>97.64</v>
      </c>
      <c r="N2320">
        <v>90.21</v>
      </c>
      <c r="O2320">
        <v>3.87</v>
      </c>
      <c r="P2320">
        <v>1811.71</v>
      </c>
      <c r="Q2320" s="42">
        <f>Table1[[#This Row],[Steam_Consumed_t]]/Table1[[#This Row],[Production_t]]</f>
        <v>9.7211755840241137E-2</v>
      </c>
      <c r="R2320" s="37">
        <f>Table1[[#This Row],[Power_Consumed_kWh]]/Table1[[#This Row],[Production_t]]</f>
        <v>45.508917357447878</v>
      </c>
      <c r="S2320" t="str">
        <f>IF(Table1[[#This Row],[Quality_pct]]&lt;96,"Below Spec","Ok")</f>
        <v>Ok</v>
      </c>
      <c r="T2320" t="str">
        <f>IF(Table1[Steam_Consumed_t]&gt;$O$4383,"ABNORMAL","NORMAL")</f>
        <v>NORMAL</v>
      </c>
      <c r="U2320" t="str">
        <f>IF(Table1[Power_Consumed_kWh]&gt;$P$4383,"ABNORMAL","NORMAL")</f>
        <v>NORMAL</v>
      </c>
      <c r="V2320">
        <f>(Table1[[#This Row],[Target_Production_t]]/8)*Table1[[#This Row],[Downtime_hr]]</f>
        <v>2.6821375000000001</v>
      </c>
    </row>
    <row r="2321" spans="1:22" x14ac:dyDescent="0.25">
      <c r="A2321" s="1">
        <v>45851</v>
      </c>
      <c r="B2321" s="1" t="str">
        <f>TEXT(Table1[[#This Row],[Date]],"mm")</f>
        <v>07</v>
      </c>
      <c r="C2321" t="s">
        <v>17</v>
      </c>
      <c r="D2321" t="s">
        <v>19</v>
      </c>
      <c r="E2321">
        <v>41.17</v>
      </c>
      <c r="F2321">
        <v>7.52</v>
      </c>
      <c r="G2321">
        <v>0.48</v>
      </c>
      <c r="H2321">
        <v>40.64</v>
      </c>
      <c r="I2321">
        <v>39.75</v>
      </c>
      <c r="J2321">
        <v>0.89</v>
      </c>
      <c r="K2321">
        <v>97.81</v>
      </c>
      <c r="L2321">
        <v>94</v>
      </c>
      <c r="M2321">
        <v>95.06</v>
      </c>
      <c r="N2321">
        <v>87.4</v>
      </c>
      <c r="O2321">
        <v>35.67</v>
      </c>
      <c r="P2321">
        <v>3374.11</v>
      </c>
      <c r="Q2321" s="42">
        <f>Table1[[#This Row],[Steam_Consumed_t]]/Table1[[#This Row],[Production_t]]</f>
        <v>0.87770669291338588</v>
      </c>
      <c r="R2321" s="37">
        <f>Table1[[#This Row],[Power_Consumed_kWh]]/Table1[[#This Row],[Production_t]]</f>
        <v>83.024360236220474</v>
      </c>
      <c r="S2321" t="str">
        <f>IF(Table1[[#This Row],[Quality_pct]]&lt;96,"Below Spec","Ok")</f>
        <v>Ok</v>
      </c>
      <c r="T2321" t="str">
        <f>IF(Table1[Steam_Consumed_t]&gt;$O$4383,"ABNORMAL","NORMAL")</f>
        <v>NORMAL</v>
      </c>
      <c r="U2321" t="str">
        <f>IF(Table1[Power_Consumed_kWh]&gt;$P$4383,"ABNORMAL","NORMAL")</f>
        <v>NORMAL</v>
      </c>
      <c r="V2321">
        <f>(Table1[[#This Row],[Target_Production_t]]/8)*Table1[[#This Row],[Downtime_hr]]</f>
        <v>2.4702000000000002</v>
      </c>
    </row>
    <row r="2322" spans="1:22" x14ac:dyDescent="0.25">
      <c r="A2322" s="1">
        <v>45851</v>
      </c>
      <c r="B2322" s="1" t="str">
        <f>TEXT(Table1[[#This Row],[Date]],"mm")</f>
        <v>07</v>
      </c>
      <c r="C2322" t="s">
        <v>22</v>
      </c>
      <c r="D2322" t="s">
        <v>20</v>
      </c>
      <c r="E2322">
        <v>34.22</v>
      </c>
      <c r="F2322">
        <v>7.57</v>
      </c>
      <c r="G2322">
        <v>0.43</v>
      </c>
      <c r="H2322">
        <v>32.11</v>
      </c>
      <c r="I2322">
        <v>31.31</v>
      </c>
      <c r="J2322">
        <v>0.8</v>
      </c>
      <c r="K2322">
        <v>97.51</v>
      </c>
      <c r="L2322">
        <v>94.62</v>
      </c>
      <c r="M2322">
        <v>95.83</v>
      </c>
      <c r="N2322">
        <v>88.42</v>
      </c>
      <c r="O2322">
        <v>35.33</v>
      </c>
      <c r="P2322">
        <v>3032.74</v>
      </c>
      <c r="Q2322" s="42">
        <f>Table1[[#This Row],[Steam_Consumed_t]]/Table1[[#This Row],[Production_t]]</f>
        <v>1.1002802865151042</v>
      </c>
      <c r="R2322" s="37">
        <f>Table1[[#This Row],[Power_Consumed_kWh]]/Table1[[#This Row],[Production_t]]</f>
        <v>94.448458424166915</v>
      </c>
      <c r="S2322" t="str">
        <f>IF(Table1[[#This Row],[Quality_pct]]&lt;96,"Below Spec","Ok")</f>
        <v>Ok</v>
      </c>
      <c r="T2322" t="str">
        <f>IF(Table1[Steam_Consumed_t]&gt;$O$4383,"ABNORMAL","NORMAL")</f>
        <v>NORMAL</v>
      </c>
      <c r="U2322" t="str">
        <f>IF(Table1[Power_Consumed_kWh]&gt;$P$4383,"ABNORMAL","NORMAL")</f>
        <v>NORMAL</v>
      </c>
      <c r="V2322">
        <f>(Table1[[#This Row],[Target_Production_t]]/8)*Table1[[#This Row],[Downtime_hr]]</f>
        <v>1.8393249999999999</v>
      </c>
    </row>
    <row r="2323" spans="1:22" x14ac:dyDescent="0.25">
      <c r="A2323" s="1">
        <v>45851</v>
      </c>
      <c r="B2323" s="1" t="str">
        <f>TEXT(Table1[[#This Row],[Date]],"mm")</f>
        <v>07</v>
      </c>
      <c r="C2323" t="s">
        <v>17</v>
      </c>
      <c r="D2323" t="s">
        <v>20</v>
      </c>
      <c r="E2323">
        <v>39.92</v>
      </c>
      <c r="F2323">
        <v>7.61</v>
      </c>
      <c r="G2323">
        <v>0.39</v>
      </c>
      <c r="H2323">
        <v>39.869999999999997</v>
      </c>
      <c r="I2323">
        <v>39</v>
      </c>
      <c r="J2323">
        <v>0.87</v>
      </c>
      <c r="K2323">
        <v>97.81</v>
      </c>
      <c r="L2323">
        <v>95.12</v>
      </c>
      <c r="M2323">
        <v>90.63</v>
      </c>
      <c r="N2323">
        <v>84.32</v>
      </c>
      <c r="O2323">
        <v>34.04</v>
      </c>
      <c r="P2323">
        <v>3254.66</v>
      </c>
      <c r="Q2323" s="42">
        <f>Table1[[#This Row],[Steam_Consumed_t]]/Table1[[#This Row],[Production_t]]</f>
        <v>0.85377476799598695</v>
      </c>
      <c r="R2323" s="37">
        <f>Table1[[#This Row],[Power_Consumed_kWh]]/Table1[[#This Row],[Production_t]]</f>
        <v>81.631803360923001</v>
      </c>
      <c r="S2323" t="str">
        <f>IF(Table1[[#This Row],[Quality_pct]]&lt;96,"Below Spec","Ok")</f>
        <v>Ok</v>
      </c>
      <c r="T2323" t="str">
        <f>IF(Table1[Steam_Consumed_t]&gt;$O$4383,"ABNORMAL","NORMAL")</f>
        <v>NORMAL</v>
      </c>
      <c r="U2323" t="str">
        <f>IF(Table1[Power_Consumed_kWh]&gt;$P$4383,"ABNORMAL","NORMAL")</f>
        <v>NORMAL</v>
      </c>
      <c r="V2323">
        <f>(Table1[[#This Row],[Target_Production_t]]/8)*Table1[[#This Row],[Downtime_hr]]</f>
        <v>1.9461000000000002</v>
      </c>
    </row>
    <row r="2324" spans="1:22" x14ac:dyDescent="0.25">
      <c r="A2324" s="1">
        <v>45851</v>
      </c>
      <c r="B2324" s="1" t="str">
        <f>TEXT(Table1[[#This Row],[Date]],"mm")</f>
        <v>07</v>
      </c>
      <c r="C2324" t="s">
        <v>21</v>
      </c>
      <c r="D2324" t="s">
        <v>18</v>
      </c>
      <c r="E2324">
        <v>37.82</v>
      </c>
      <c r="F2324">
        <v>7.78</v>
      </c>
      <c r="G2324">
        <v>0.22</v>
      </c>
      <c r="H2324">
        <v>36.119999999999997</v>
      </c>
      <c r="I2324">
        <v>35.51</v>
      </c>
      <c r="J2324">
        <v>0.61</v>
      </c>
      <c r="K2324">
        <v>98.32</v>
      </c>
      <c r="L2324">
        <v>97.25</v>
      </c>
      <c r="M2324">
        <v>99.16</v>
      </c>
      <c r="N2324">
        <v>94.82</v>
      </c>
      <c r="O2324">
        <v>51.73</v>
      </c>
      <c r="P2324">
        <v>4209.97</v>
      </c>
      <c r="Q2324" s="42">
        <f>Table1[[#This Row],[Steam_Consumed_t]]/Table1[[#This Row],[Production_t]]</f>
        <v>1.432170542635659</v>
      </c>
      <c r="R2324" s="37">
        <f>Table1[[#This Row],[Power_Consumed_kWh]]/Table1[[#This Row],[Production_t]]</f>
        <v>116.55509413067554</v>
      </c>
      <c r="S2324" t="str">
        <f>IF(Table1[[#This Row],[Quality_pct]]&lt;96,"Below Spec","Ok")</f>
        <v>Ok</v>
      </c>
      <c r="T2324" t="str">
        <f>IF(Table1[Steam_Consumed_t]&gt;$O$4383,"ABNORMAL","NORMAL")</f>
        <v>ABNORMAL</v>
      </c>
      <c r="U2324" t="str">
        <f>IF(Table1[Power_Consumed_kWh]&gt;$P$4383,"ABNORMAL","NORMAL")</f>
        <v>ABNORMAL</v>
      </c>
      <c r="V2324">
        <f>(Table1[[#This Row],[Target_Production_t]]/8)*Table1[[#This Row],[Downtime_hr]]</f>
        <v>1.0400499999999999</v>
      </c>
    </row>
    <row r="2325" spans="1:22" x14ac:dyDescent="0.25">
      <c r="A2325" s="1">
        <v>45851</v>
      </c>
      <c r="B2325" s="1" t="str">
        <f>TEXT(Table1[[#This Row],[Date]],"mm")</f>
        <v>07</v>
      </c>
      <c r="C2325" t="s">
        <v>23</v>
      </c>
      <c r="D2325" t="s">
        <v>19</v>
      </c>
      <c r="E2325">
        <v>43.13</v>
      </c>
      <c r="F2325">
        <v>7.82</v>
      </c>
      <c r="G2325">
        <v>0.18</v>
      </c>
      <c r="H2325">
        <v>38.770000000000003</v>
      </c>
      <c r="I2325">
        <v>38.21</v>
      </c>
      <c r="J2325">
        <v>0.56999999999999995</v>
      </c>
      <c r="K2325">
        <v>98.54</v>
      </c>
      <c r="L2325">
        <v>97.75</v>
      </c>
      <c r="M2325">
        <v>94.9</v>
      </c>
      <c r="N2325">
        <v>91.41</v>
      </c>
      <c r="O2325">
        <v>4.24</v>
      </c>
      <c r="P2325">
        <v>1451.42</v>
      </c>
      <c r="Q2325" s="42">
        <f>Table1[[#This Row],[Steam_Consumed_t]]/Table1[[#This Row],[Production_t]]</f>
        <v>0.10936290946608201</v>
      </c>
      <c r="R2325" s="37">
        <f>Table1[[#This Row],[Power_Consumed_kWh]]/Table1[[#This Row],[Production_t]]</f>
        <v>37.436677843693573</v>
      </c>
      <c r="S2325" t="str">
        <f>IF(Table1[[#This Row],[Quality_pct]]&lt;96,"Below Spec","Ok")</f>
        <v>Ok</v>
      </c>
      <c r="T2325" t="str">
        <f>IF(Table1[Steam_Consumed_t]&gt;$O$4383,"ABNORMAL","NORMAL")</f>
        <v>NORMAL</v>
      </c>
      <c r="U2325" t="str">
        <f>IF(Table1[Power_Consumed_kWh]&gt;$P$4383,"ABNORMAL","NORMAL")</f>
        <v>NORMAL</v>
      </c>
      <c r="V2325">
        <f>(Table1[[#This Row],[Target_Production_t]]/8)*Table1[[#This Row],[Downtime_hr]]</f>
        <v>0.97042499999999998</v>
      </c>
    </row>
    <row r="2326" spans="1:22" x14ac:dyDescent="0.25">
      <c r="A2326" s="1">
        <v>45851</v>
      </c>
      <c r="B2326" s="1" t="str">
        <f>TEXT(Table1[[#This Row],[Date]],"mm")</f>
        <v>07</v>
      </c>
      <c r="C2326" t="s">
        <v>17</v>
      </c>
      <c r="D2326" t="s">
        <v>18</v>
      </c>
      <c r="E2326">
        <v>41.8</v>
      </c>
      <c r="F2326">
        <v>7.84</v>
      </c>
      <c r="G2326">
        <v>0.16</v>
      </c>
      <c r="H2326">
        <v>38.81</v>
      </c>
      <c r="I2326">
        <v>37.75</v>
      </c>
      <c r="J2326">
        <v>1.06</v>
      </c>
      <c r="K2326">
        <v>97.26</v>
      </c>
      <c r="L2326">
        <v>98</v>
      </c>
      <c r="M2326">
        <v>94.75</v>
      </c>
      <c r="N2326">
        <v>90.31</v>
      </c>
      <c r="O2326">
        <v>31.74</v>
      </c>
      <c r="P2326">
        <v>3090.61</v>
      </c>
      <c r="Q2326" s="42">
        <f>Table1[[#This Row],[Steam_Consumed_t]]/Table1[[#This Row],[Production_t]]</f>
        <v>0.81783045606802363</v>
      </c>
      <c r="R2326" s="37">
        <f>Table1[[#This Row],[Power_Consumed_kWh]]/Table1[[#This Row],[Production_t]]</f>
        <v>79.63437258438546</v>
      </c>
      <c r="S2326" t="str">
        <f>IF(Table1[[#This Row],[Quality_pct]]&lt;96,"Below Spec","Ok")</f>
        <v>Ok</v>
      </c>
      <c r="T2326" t="str">
        <f>IF(Table1[Steam_Consumed_t]&gt;$O$4383,"ABNORMAL","NORMAL")</f>
        <v>NORMAL</v>
      </c>
      <c r="U2326" t="str">
        <f>IF(Table1[Power_Consumed_kWh]&gt;$P$4383,"ABNORMAL","NORMAL")</f>
        <v>NORMAL</v>
      </c>
      <c r="V2326">
        <f>(Table1[[#This Row],[Target_Production_t]]/8)*Table1[[#This Row],[Downtime_hr]]</f>
        <v>0.83599999999999997</v>
      </c>
    </row>
    <row r="2327" spans="1:22" x14ac:dyDescent="0.25">
      <c r="A2327" s="1">
        <v>45851</v>
      </c>
      <c r="B2327" s="1" t="str">
        <f>TEXT(Table1[[#This Row],[Date]],"mm")</f>
        <v>07</v>
      </c>
      <c r="C2327" t="s">
        <v>22</v>
      </c>
      <c r="D2327" t="s">
        <v>18</v>
      </c>
      <c r="E2327">
        <v>35.83</v>
      </c>
      <c r="F2327">
        <v>7.86</v>
      </c>
      <c r="G2327">
        <v>0.14000000000000001</v>
      </c>
      <c r="H2327">
        <v>33.619999999999997</v>
      </c>
      <c r="I2327">
        <v>32.6</v>
      </c>
      <c r="J2327">
        <v>1.02</v>
      </c>
      <c r="K2327">
        <v>96.96</v>
      </c>
      <c r="L2327">
        <v>98.25</v>
      </c>
      <c r="M2327">
        <v>90.05</v>
      </c>
      <c r="N2327">
        <v>85.78</v>
      </c>
      <c r="O2327">
        <v>36.42</v>
      </c>
      <c r="P2327">
        <v>3315.81</v>
      </c>
      <c r="Q2327" s="42">
        <f>Table1[[#This Row],[Steam_Consumed_t]]/Table1[[#This Row],[Production_t]]</f>
        <v>1.0832837596668652</v>
      </c>
      <c r="R2327" s="37">
        <f>Table1[[#This Row],[Power_Consumed_kWh]]/Table1[[#This Row],[Production_t]]</f>
        <v>98.626115407495547</v>
      </c>
      <c r="S2327" t="str">
        <f>IF(Table1[[#This Row],[Quality_pct]]&lt;96,"Below Spec","Ok")</f>
        <v>Ok</v>
      </c>
      <c r="T2327" t="str">
        <f>IF(Table1[Steam_Consumed_t]&gt;$O$4383,"ABNORMAL","NORMAL")</f>
        <v>NORMAL</v>
      </c>
      <c r="U2327" t="str">
        <f>IF(Table1[Power_Consumed_kWh]&gt;$P$4383,"ABNORMAL","NORMAL")</f>
        <v>NORMAL</v>
      </c>
      <c r="V2327">
        <f>(Table1[[#This Row],[Target_Production_t]]/8)*Table1[[#This Row],[Downtime_hr]]</f>
        <v>0.62702500000000005</v>
      </c>
    </row>
    <row r="2328" spans="1:22" x14ac:dyDescent="0.25">
      <c r="A2328" s="1">
        <v>45851</v>
      </c>
      <c r="B2328" s="1" t="str">
        <f>TEXT(Table1[[#This Row],[Date]],"mm")</f>
        <v>07</v>
      </c>
      <c r="C2328" t="s">
        <v>22</v>
      </c>
      <c r="D2328" t="s">
        <v>19</v>
      </c>
      <c r="E2328">
        <v>35.29</v>
      </c>
      <c r="F2328">
        <v>7.89</v>
      </c>
      <c r="G2328">
        <v>0.11</v>
      </c>
      <c r="H2328">
        <v>33.47</v>
      </c>
      <c r="I2328">
        <v>32.67</v>
      </c>
      <c r="J2328">
        <v>0.8</v>
      </c>
      <c r="K2328">
        <v>97.62</v>
      </c>
      <c r="L2328">
        <v>98.62</v>
      </c>
      <c r="M2328">
        <v>96.21</v>
      </c>
      <c r="N2328">
        <v>92.63</v>
      </c>
      <c r="O2328">
        <v>37.020000000000003</v>
      </c>
      <c r="P2328">
        <v>3277.79</v>
      </c>
      <c r="Q2328" s="42">
        <f>Table1[[#This Row],[Steam_Consumed_t]]/Table1[[#This Row],[Production_t]]</f>
        <v>1.1060651329548852</v>
      </c>
      <c r="R2328" s="37">
        <f>Table1[[#This Row],[Power_Consumed_kWh]]/Table1[[#This Row],[Production_t]]</f>
        <v>97.932178069913363</v>
      </c>
      <c r="S2328" t="str">
        <f>IF(Table1[[#This Row],[Quality_pct]]&lt;96,"Below Spec","Ok")</f>
        <v>Ok</v>
      </c>
      <c r="T2328" t="str">
        <f>IF(Table1[Steam_Consumed_t]&gt;$O$4383,"ABNORMAL","NORMAL")</f>
        <v>NORMAL</v>
      </c>
      <c r="U2328" t="str">
        <f>IF(Table1[Power_Consumed_kWh]&gt;$P$4383,"ABNORMAL","NORMAL")</f>
        <v>NORMAL</v>
      </c>
      <c r="V2328">
        <f>(Table1[[#This Row],[Target_Production_t]]/8)*Table1[[#This Row],[Downtime_hr]]</f>
        <v>0.48523749999999999</v>
      </c>
    </row>
    <row r="2329" spans="1:22" x14ac:dyDescent="0.25">
      <c r="A2329" s="1">
        <v>45851</v>
      </c>
      <c r="B2329" s="1" t="str">
        <f>TEXT(Table1[[#This Row],[Date]],"mm")</f>
        <v>07</v>
      </c>
      <c r="C2329" t="s">
        <v>23</v>
      </c>
      <c r="D2329" t="s">
        <v>20</v>
      </c>
      <c r="E2329">
        <v>41.82</v>
      </c>
      <c r="F2329">
        <v>7.9</v>
      </c>
      <c r="G2329">
        <v>0.1</v>
      </c>
      <c r="H2329">
        <v>40.67</v>
      </c>
      <c r="I2329">
        <v>40.380000000000003</v>
      </c>
      <c r="J2329">
        <v>0.28000000000000003</v>
      </c>
      <c r="K2329">
        <v>99.31</v>
      </c>
      <c r="L2329">
        <v>98.75</v>
      </c>
      <c r="M2329">
        <v>87.16</v>
      </c>
      <c r="N2329">
        <v>85.48</v>
      </c>
      <c r="O2329">
        <v>3.69</v>
      </c>
      <c r="P2329">
        <v>1777.8</v>
      </c>
      <c r="Q2329" s="42">
        <f>Table1[[#This Row],[Steam_Consumed_t]]/Table1[[#This Row],[Production_t]]</f>
        <v>9.0730268010818779E-2</v>
      </c>
      <c r="R2329" s="37">
        <f>Table1[[#This Row],[Power_Consumed_kWh]]/Table1[[#This Row],[Production_t]]</f>
        <v>43.712810425374968</v>
      </c>
      <c r="S2329" t="str">
        <f>IF(Table1[[#This Row],[Quality_pct]]&lt;96,"Below Spec","Ok")</f>
        <v>Ok</v>
      </c>
      <c r="T2329" t="str">
        <f>IF(Table1[Steam_Consumed_t]&gt;$O$4383,"ABNORMAL","NORMAL")</f>
        <v>NORMAL</v>
      </c>
      <c r="U2329" t="str">
        <f>IF(Table1[Power_Consumed_kWh]&gt;$P$4383,"ABNORMAL","NORMAL")</f>
        <v>NORMAL</v>
      </c>
      <c r="V2329">
        <f>(Table1[[#This Row],[Target_Production_t]]/8)*Table1[[#This Row],[Downtime_hr]]</f>
        <v>0.52275000000000005</v>
      </c>
    </row>
    <row r="2330" spans="1:22" x14ac:dyDescent="0.25">
      <c r="A2330" s="1">
        <v>45852</v>
      </c>
      <c r="B2330" s="1" t="str">
        <f>TEXT(Table1[[#This Row],[Date]],"mm")</f>
        <v>07</v>
      </c>
      <c r="C2330" t="s">
        <v>21</v>
      </c>
      <c r="D2330" t="s">
        <v>20</v>
      </c>
      <c r="E2330">
        <v>35.090000000000003</v>
      </c>
      <c r="F2330">
        <v>7.12</v>
      </c>
      <c r="G2330">
        <v>0.88</v>
      </c>
      <c r="H2330">
        <v>30.04</v>
      </c>
      <c r="I2330">
        <v>29.76</v>
      </c>
      <c r="J2330">
        <v>0.28000000000000003</v>
      </c>
      <c r="K2330">
        <v>99.07</v>
      </c>
      <c r="L2330">
        <v>89</v>
      </c>
      <c r="M2330">
        <v>95.06</v>
      </c>
      <c r="N2330">
        <v>83.82</v>
      </c>
      <c r="O2330">
        <v>44.06</v>
      </c>
      <c r="P2330">
        <v>3620.31</v>
      </c>
      <c r="Q2330" s="42">
        <f>Table1[[#This Row],[Steam_Consumed_t]]/Table1[[#This Row],[Production_t]]</f>
        <v>1.4667110519307591</v>
      </c>
      <c r="R2330" s="37">
        <f>Table1[[#This Row],[Power_Consumed_kWh]]/Table1[[#This Row],[Production_t]]</f>
        <v>120.51631158455393</v>
      </c>
      <c r="S2330" t="str">
        <f>IF(Table1[[#This Row],[Quality_pct]]&lt;96,"Below Spec","Ok")</f>
        <v>Ok</v>
      </c>
      <c r="T2330" t="str">
        <f>IF(Table1[Steam_Consumed_t]&gt;$O$4383,"ABNORMAL","NORMAL")</f>
        <v>NORMAL</v>
      </c>
      <c r="U2330" t="str">
        <f>IF(Table1[Power_Consumed_kWh]&gt;$P$4383,"ABNORMAL","NORMAL")</f>
        <v>NORMAL</v>
      </c>
      <c r="V2330">
        <f>(Table1[[#This Row],[Target_Production_t]]/8)*Table1[[#This Row],[Downtime_hr]]</f>
        <v>3.8599000000000006</v>
      </c>
    </row>
    <row r="2331" spans="1:22" x14ac:dyDescent="0.25">
      <c r="A2331" s="1">
        <v>45852</v>
      </c>
      <c r="B2331" s="1" t="str">
        <f>TEXT(Table1[[#This Row],[Date]],"mm")</f>
        <v>07</v>
      </c>
      <c r="C2331" t="s">
        <v>22</v>
      </c>
      <c r="D2331" t="s">
        <v>18</v>
      </c>
      <c r="E2331">
        <v>34.81</v>
      </c>
      <c r="F2331">
        <v>7.27</v>
      </c>
      <c r="G2331">
        <v>0.73</v>
      </c>
      <c r="H2331">
        <v>29.42</v>
      </c>
      <c r="I2331">
        <v>28.79</v>
      </c>
      <c r="J2331">
        <v>0.62</v>
      </c>
      <c r="K2331">
        <v>97.88</v>
      </c>
      <c r="L2331">
        <v>90.88</v>
      </c>
      <c r="M2331">
        <v>98.17</v>
      </c>
      <c r="N2331">
        <v>87.32</v>
      </c>
      <c r="O2331">
        <v>32.47</v>
      </c>
      <c r="P2331">
        <v>2887.34</v>
      </c>
      <c r="Q2331" s="42">
        <f>Table1[[#This Row],[Steam_Consumed_t]]/Table1[[#This Row],[Production_t]]</f>
        <v>1.1036709721278042</v>
      </c>
      <c r="R2331" s="37">
        <f>Table1[[#This Row],[Power_Consumed_kWh]]/Table1[[#This Row],[Production_t]]</f>
        <v>98.142080217539089</v>
      </c>
      <c r="S2331" t="str">
        <f>IF(Table1[[#This Row],[Quality_pct]]&lt;96,"Below Spec","Ok")</f>
        <v>Ok</v>
      </c>
      <c r="T2331" t="str">
        <f>IF(Table1[Steam_Consumed_t]&gt;$O$4383,"ABNORMAL","NORMAL")</f>
        <v>NORMAL</v>
      </c>
      <c r="U2331" t="str">
        <f>IF(Table1[Power_Consumed_kWh]&gt;$P$4383,"ABNORMAL","NORMAL")</f>
        <v>NORMAL</v>
      </c>
      <c r="V2331">
        <f>(Table1[[#This Row],[Target_Production_t]]/8)*Table1[[#This Row],[Downtime_hr]]</f>
        <v>3.1764125000000001</v>
      </c>
    </row>
    <row r="2332" spans="1:22" x14ac:dyDescent="0.25">
      <c r="A2332" s="1">
        <v>45852</v>
      </c>
      <c r="B2332" s="1" t="str">
        <f>TEXT(Table1[[#This Row],[Date]],"mm")</f>
        <v>07</v>
      </c>
      <c r="C2332" t="s">
        <v>22</v>
      </c>
      <c r="D2332" t="s">
        <v>20</v>
      </c>
      <c r="E2332">
        <v>33.24</v>
      </c>
      <c r="F2332">
        <v>7.34</v>
      </c>
      <c r="G2332">
        <v>0.66</v>
      </c>
      <c r="H2332">
        <v>28.71</v>
      </c>
      <c r="I2332">
        <v>28.09</v>
      </c>
      <c r="J2332">
        <v>0.62</v>
      </c>
      <c r="K2332">
        <v>97.83</v>
      </c>
      <c r="L2332">
        <v>91.75</v>
      </c>
      <c r="M2332">
        <v>92.97</v>
      </c>
      <c r="N2332">
        <v>83.45</v>
      </c>
      <c r="O2332">
        <v>32.450000000000003</v>
      </c>
      <c r="P2332">
        <v>2773.83</v>
      </c>
      <c r="Q2332" s="42">
        <f>Table1[[#This Row],[Steam_Consumed_t]]/Table1[[#This Row],[Production_t]]</f>
        <v>1.1302681992337165</v>
      </c>
      <c r="R2332" s="37">
        <f>Table1[[#This Row],[Power_Consumed_kWh]]/Table1[[#This Row],[Production_t]]</f>
        <v>96.615464994775337</v>
      </c>
      <c r="S2332" t="str">
        <f>IF(Table1[[#This Row],[Quality_pct]]&lt;96,"Below Spec","Ok")</f>
        <v>Ok</v>
      </c>
      <c r="T2332" t="str">
        <f>IF(Table1[Steam_Consumed_t]&gt;$O$4383,"ABNORMAL","NORMAL")</f>
        <v>NORMAL</v>
      </c>
      <c r="U2332" t="str">
        <f>IF(Table1[Power_Consumed_kWh]&gt;$P$4383,"ABNORMAL","NORMAL")</f>
        <v>NORMAL</v>
      </c>
      <c r="V2332">
        <f>(Table1[[#This Row],[Target_Production_t]]/8)*Table1[[#This Row],[Downtime_hr]]</f>
        <v>2.7423000000000002</v>
      </c>
    </row>
    <row r="2333" spans="1:22" x14ac:dyDescent="0.25">
      <c r="A2333" s="1">
        <v>45852</v>
      </c>
      <c r="B2333" s="1" t="str">
        <f>TEXT(Table1[[#This Row],[Date]],"mm")</f>
        <v>07</v>
      </c>
      <c r="C2333" t="s">
        <v>17</v>
      </c>
      <c r="D2333" t="s">
        <v>18</v>
      </c>
      <c r="E2333">
        <v>40.61</v>
      </c>
      <c r="F2333">
        <v>7.36</v>
      </c>
      <c r="G2333">
        <v>0.64</v>
      </c>
      <c r="H2333">
        <v>34.909999999999997</v>
      </c>
      <c r="I2333">
        <v>33.92</v>
      </c>
      <c r="J2333">
        <v>0.99</v>
      </c>
      <c r="K2333">
        <v>97.16</v>
      </c>
      <c r="L2333">
        <v>92</v>
      </c>
      <c r="M2333">
        <v>90.04</v>
      </c>
      <c r="N2333">
        <v>80.489999999999995</v>
      </c>
      <c r="O2333">
        <v>28.38</v>
      </c>
      <c r="P2333">
        <v>2777.85</v>
      </c>
      <c r="Q2333" s="42">
        <f>Table1[[#This Row],[Steam_Consumed_t]]/Table1[[#This Row],[Production_t]]</f>
        <v>0.81294757949011753</v>
      </c>
      <c r="R2333" s="37">
        <f>Table1[[#This Row],[Power_Consumed_kWh]]/Table1[[#This Row],[Production_t]]</f>
        <v>79.571755943855635</v>
      </c>
      <c r="S2333" t="str">
        <f>IF(Table1[[#This Row],[Quality_pct]]&lt;96,"Below Spec","Ok")</f>
        <v>Ok</v>
      </c>
      <c r="T2333" t="str">
        <f>IF(Table1[Steam_Consumed_t]&gt;$O$4383,"ABNORMAL","NORMAL")</f>
        <v>NORMAL</v>
      </c>
      <c r="U2333" t="str">
        <f>IF(Table1[Power_Consumed_kWh]&gt;$P$4383,"ABNORMAL","NORMAL")</f>
        <v>NORMAL</v>
      </c>
      <c r="V2333">
        <f>(Table1[[#This Row],[Target_Production_t]]/8)*Table1[[#This Row],[Downtime_hr]]</f>
        <v>3.2488000000000001</v>
      </c>
    </row>
    <row r="2334" spans="1:22" x14ac:dyDescent="0.25">
      <c r="A2334" s="1">
        <v>45852</v>
      </c>
      <c r="B2334" s="1" t="str">
        <f>TEXT(Table1[[#This Row],[Date]],"mm")</f>
        <v>07</v>
      </c>
      <c r="C2334" t="s">
        <v>17</v>
      </c>
      <c r="D2334" t="s">
        <v>19</v>
      </c>
      <c r="E2334">
        <v>40</v>
      </c>
      <c r="F2334">
        <v>7.38</v>
      </c>
      <c r="G2334">
        <v>0.62</v>
      </c>
      <c r="H2334">
        <v>33.590000000000003</v>
      </c>
      <c r="I2334">
        <v>33.020000000000003</v>
      </c>
      <c r="J2334">
        <v>0.56999999999999995</v>
      </c>
      <c r="K2334">
        <v>98.31</v>
      </c>
      <c r="L2334">
        <v>92.25</v>
      </c>
      <c r="M2334">
        <v>97.48</v>
      </c>
      <c r="N2334">
        <v>88.41</v>
      </c>
      <c r="O2334">
        <v>25.68</v>
      </c>
      <c r="P2334">
        <v>2718.42</v>
      </c>
      <c r="Q2334" s="42">
        <f>Table1[[#This Row],[Steam_Consumed_t]]/Table1[[#This Row],[Production_t]]</f>
        <v>0.76451324799047327</v>
      </c>
      <c r="R2334" s="37">
        <f>Table1[[#This Row],[Power_Consumed_kWh]]/Table1[[#This Row],[Production_t]]</f>
        <v>80.929443286692461</v>
      </c>
      <c r="S2334" t="str">
        <f>IF(Table1[[#This Row],[Quality_pct]]&lt;96,"Below Spec","Ok")</f>
        <v>Ok</v>
      </c>
      <c r="T2334" t="str">
        <f>IF(Table1[Steam_Consumed_t]&gt;$O$4383,"ABNORMAL","NORMAL")</f>
        <v>NORMAL</v>
      </c>
      <c r="U2334" t="str">
        <f>IF(Table1[Power_Consumed_kWh]&gt;$P$4383,"ABNORMAL","NORMAL")</f>
        <v>NORMAL</v>
      </c>
      <c r="V2334">
        <f>(Table1[[#This Row],[Target_Production_t]]/8)*Table1[[#This Row],[Downtime_hr]]</f>
        <v>3.1</v>
      </c>
    </row>
    <row r="2335" spans="1:22" x14ac:dyDescent="0.25">
      <c r="A2335" s="1">
        <v>45852</v>
      </c>
      <c r="B2335" s="1" t="str">
        <f>TEXT(Table1[[#This Row],[Date]],"mm")</f>
        <v>07</v>
      </c>
      <c r="C2335" t="s">
        <v>22</v>
      </c>
      <c r="D2335" t="s">
        <v>19</v>
      </c>
      <c r="E2335">
        <v>34.29</v>
      </c>
      <c r="F2335">
        <v>7.4</v>
      </c>
      <c r="G2335">
        <v>0.6</v>
      </c>
      <c r="H2335">
        <v>32.22</v>
      </c>
      <c r="I2335">
        <v>31.34</v>
      </c>
      <c r="J2335">
        <v>0.88</v>
      </c>
      <c r="K2335">
        <v>97.26</v>
      </c>
      <c r="L2335">
        <v>92.5</v>
      </c>
      <c r="M2335">
        <v>96.48</v>
      </c>
      <c r="N2335">
        <v>86.8</v>
      </c>
      <c r="O2335">
        <v>35.630000000000003</v>
      </c>
      <c r="P2335">
        <v>3046.77</v>
      </c>
      <c r="Q2335" s="42">
        <f>Table1[[#This Row],[Steam_Consumed_t]]/Table1[[#This Row],[Production_t]]</f>
        <v>1.1058348851644941</v>
      </c>
      <c r="R2335" s="37">
        <f>Table1[[#This Row],[Power_Consumed_kWh]]/Table1[[#This Row],[Production_t]]</f>
        <v>94.561452513966486</v>
      </c>
      <c r="S2335" t="str">
        <f>IF(Table1[[#This Row],[Quality_pct]]&lt;96,"Below Spec","Ok")</f>
        <v>Ok</v>
      </c>
      <c r="T2335" t="str">
        <f>IF(Table1[Steam_Consumed_t]&gt;$O$4383,"ABNORMAL","NORMAL")</f>
        <v>NORMAL</v>
      </c>
      <c r="U2335" t="str">
        <f>IF(Table1[Power_Consumed_kWh]&gt;$P$4383,"ABNORMAL","NORMAL")</f>
        <v>NORMAL</v>
      </c>
      <c r="V2335">
        <f>(Table1[[#This Row],[Target_Production_t]]/8)*Table1[[#This Row],[Downtime_hr]]</f>
        <v>2.5717499999999998</v>
      </c>
    </row>
    <row r="2336" spans="1:22" x14ac:dyDescent="0.25">
      <c r="A2336" s="1">
        <v>45852</v>
      </c>
      <c r="B2336" s="1" t="str">
        <f>TEXT(Table1[[#This Row],[Date]],"mm")</f>
        <v>07</v>
      </c>
      <c r="C2336" t="s">
        <v>23</v>
      </c>
      <c r="D2336" t="s">
        <v>20</v>
      </c>
      <c r="E2336">
        <v>40.630000000000003</v>
      </c>
      <c r="F2336">
        <v>7.4</v>
      </c>
      <c r="G2336">
        <v>0.6</v>
      </c>
      <c r="H2336">
        <v>34.17</v>
      </c>
      <c r="I2336">
        <v>33.14</v>
      </c>
      <c r="J2336">
        <v>1.03</v>
      </c>
      <c r="K2336">
        <v>96.98</v>
      </c>
      <c r="L2336">
        <v>92.5</v>
      </c>
      <c r="M2336">
        <v>94.38</v>
      </c>
      <c r="N2336">
        <v>84.67</v>
      </c>
      <c r="O2336">
        <v>2.88</v>
      </c>
      <c r="P2336">
        <v>1457.86</v>
      </c>
      <c r="Q2336" s="42">
        <f>Table1[[#This Row],[Steam_Consumed_t]]/Table1[[#This Row],[Production_t]]</f>
        <v>8.4284460052677784E-2</v>
      </c>
      <c r="R2336" s="37">
        <f>Table1[[#This Row],[Power_Consumed_kWh]]/Table1[[#This Row],[Production_t]]</f>
        <v>42.664910740415564</v>
      </c>
      <c r="S2336" t="str">
        <f>IF(Table1[[#This Row],[Quality_pct]]&lt;96,"Below Spec","Ok")</f>
        <v>Ok</v>
      </c>
      <c r="T2336" t="str">
        <f>IF(Table1[Steam_Consumed_t]&gt;$O$4383,"ABNORMAL","NORMAL")</f>
        <v>NORMAL</v>
      </c>
      <c r="U2336" t="str">
        <f>IF(Table1[Power_Consumed_kWh]&gt;$P$4383,"ABNORMAL","NORMAL")</f>
        <v>NORMAL</v>
      </c>
      <c r="V2336">
        <f>(Table1[[#This Row],[Target_Production_t]]/8)*Table1[[#This Row],[Downtime_hr]]</f>
        <v>3.04725</v>
      </c>
    </row>
    <row r="2337" spans="1:22" x14ac:dyDescent="0.25">
      <c r="A2337" s="1">
        <v>45852</v>
      </c>
      <c r="B2337" s="1" t="str">
        <f>TEXT(Table1[[#This Row],[Date]],"mm")</f>
        <v>07</v>
      </c>
      <c r="C2337" t="s">
        <v>23</v>
      </c>
      <c r="D2337" t="s">
        <v>18</v>
      </c>
      <c r="E2337">
        <v>42.55</v>
      </c>
      <c r="F2337">
        <v>7.48</v>
      </c>
      <c r="G2337">
        <v>0.52</v>
      </c>
      <c r="H2337">
        <v>37.549999999999997</v>
      </c>
      <c r="I2337">
        <v>36.47</v>
      </c>
      <c r="J2337">
        <v>1.08</v>
      </c>
      <c r="K2337">
        <v>97.12</v>
      </c>
      <c r="L2337">
        <v>93.5</v>
      </c>
      <c r="M2337">
        <v>94.14</v>
      </c>
      <c r="N2337">
        <v>85.48</v>
      </c>
      <c r="O2337">
        <v>6.39</v>
      </c>
      <c r="P2337">
        <v>1669.54</v>
      </c>
      <c r="Q2337" s="42">
        <f>Table1[[#This Row],[Steam_Consumed_t]]/Table1[[#This Row],[Production_t]]</f>
        <v>0.17017310252996007</v>
      </c>
      <c r="R2337" s="37">
        <f>Table1[[#This Row],[Power_Consumed_kWh]]/Table1[[#This Row],[Production_t]]</f>
        <v>44.461784287616517</v>
      </c>
      <c r="S2337" t="str">
        <f>IF(Table1[[#This Row],[Quality_pct]]&lt;96,"Below Spec","Ok")</f>
        <v>Ok</v>
      </c>
      <c r="T2337" t="str">
        <f>IF(Table1[Steam_Consumed_t]&gt;$O$4383,"ABNORMAL","NORMAL")</f>
        <v>NORMAL</v>
      </c>
      <c r="U2337" t="str">
        <f>IF(Table1[Power_Consumed_kWh]&gt;$P$4383,"ABNORMAL","NORMAL")</f>
        <v>NORMAL</v>
      </c>
      <c r="V2337">
        <f>(Table1[[#This Row],[Target_Production_t]]/8)*Table1[[#This Row],[Downtime_hr]]</f>
        <v>2.7657499999999997</v>
      </c>
    </row>
    <row r="2338" spans="1:22" x14ac:dyDescent="0.25">
      <c r="A2338" s="1">
        <v>45852</v>
      </c>
      <c r="B2338" s="1" t="str">
        <f>TEXT(Table1[[#This Row],[Date]],"mm")</f>
        <v>07</v>
      </c>
      <c r="C2338" t="s">
        <v>23</v>
      </c>
      <c r="D2338" t="s">
        <v>19</v>
      </c>
      <c r="E2338">
        <v>41.91</v>
      </c>
      <c r="F2338">
        <v>7.63</v>
      </c>
      <c r="G2338">
        <v>0.37</v>
      </c>
      <c r="H2338">
        <v>38</v>
      </c>
      <c r="I2338">
        <v>38</v>
      </c>
      <c r="J2338">
        <v>0</v>
      </c>
      <c r="K2338">
        <v>100</v>
      </c>
      <c r="L2338">
        <v>95.38</v>
      </c>
      <c r="M2338">
        <v>96.72</v>
      </c>
      <c r="N2338">
        <v>92.25</v>
      </c>
      <c r="O2338">
        <v>4.76</v>
      </c>
      <c r="P2338">
        <v>1537.3</v>
      </c>
      <c r="Q2338" s="42">
        <f>Table1[[#This Row],[Steam_Consumed_t]]/Table1[[#This Row],[Production_t]]</f>
        <v>0.12526315789473683</v>
      </c>
      <c r="R2338" s="37">
        <f>Table1[[#This Row],[Power_Consumed_kWh]]/Table1[[#This Row],[Production_t]]</f>
        <v>40.455263157894734</v>
      </c>
      <c r="S2338" t="str">
        <f>IF(Table1[[#This Row],[Quality_pct]]&lt;96,"Below Spec","Ok")</f>
        <v>Ok</v>
      </c>
      <c r="T2338" t="str">
        <f>IF(Table1[Steam_Consumed_t]&gt;$O$4383,"ABNORMAL","NORMAL")</f>
        <v>NORMAL</v>
      </c>
      <c r="U2338" t="str">
        <f>IF(Table1[Power_Consumed_kWh]&gt;$P$4383,"ABNORMAL","NORMAL")</f>
        <v>NORMAL</v>
      </c>
      <c r="V2338">
        <f>(Table1[[#This Row],[Target_Production_t]]/8)*Table1[[#This Row],[Downtime_hr]]</f>
        <v>1.9383374999999998</v>
      </c>
    </row>
    <row r="2339" spans="1:22" x14ac:dyDescent="0.25">
      <c r="A2339" s="1">
        <v>45852</v>
      </c>
      <c r="B2339" s="1" t="str">
        <f>TEXT(Table1[[#This Row],[Date]],"mm")</f>
        <v>07</v>
      </c>
      <c r="C2339" t="s">
        <v>21</v>
      </c>
      <c r="D2339" t="s">
        <v>19</v>
      </c>
      <c r="E2339">
        <v>36.19</v>
      </c>
      <c r="F2339">
        <v>7.65</v>
      </c>
      <c r="G2339">
        <v>0.35</v>
      </c>
      <c r="H2339">
        <v>32.56</v>
      </c>
      <c r="I2339">
        <v>32.409999999999997</v>
      </c>
      <c r="J2339">
        <v>0.16</v>
      </c>
      <c r="K2339">
        <v>99.51</v>
      </c>
      <c r="L2339">
        <v>95.62</v>
      </c>
      <c r="M2339">
        <v>92.77</v>
      </c>
      <c r="N2339">
        <v>88.28</v>
      </c>
      <c r="O2339">
        <v>47.42</v>
      </c>
      <c r="P2339">
        <v>3791.23</v>
      </c>
      <c r="Q2339" s="42">
        <f>Table1[[#This Row],[Steam_Consumed_t]]/Table1[[#This Row],[Production_t]]</f>
        <v>1.4563882063882063</v>
      </c>
      <c r="R2339" s="37">
        <f>Table1[[#This Row],[Power_Consumed_kWh]]/Table1[[#This Row],[Production_t]]</f>
        <v>116.4382678132678</v>
      </c>
      <c r="S2339" t="str">
        <f>IF(Table1[[#This Row],[Quality_pct]]&lt;96,"Below Spec","Ok")</f>
        <v>Ok</v>
      </c>
      <c r="T2339" t="str">
        <f>IF(Table1[Steam_Consumed_t]&gt;$O$4383,"ABNORMAL","NORMAL")</f>
        <v>NORMAL</v>
      </c>
      <c r="U2339" t="str">
        <f>IF(Table1[Power_Consumed_kWh]&gt;$P$4383,"ABNORMAL","NORMAL")</f>
        <v>NORMAL</v>
      </c>
      <c r="V2339">
        <f>(Table1[[#This Row],[Target_Production_t]]/8)*Table1[[#This Row],[Downtime_hr]]</f>
        <v>1.5833124999999999</v>
      </c>
    </row>
    <row r="2340" spans="1:22" x14ac:dyDescent="0.25">
      <c r="A2340" s="1">
        <v>45852</v>
      </c>
      <c r="B2340" s="1" t="str">
        <f>TEXT(Table1[[#This Row],[Date]],"mm")</f>
        <v>07</v>
      </c>
      <c r="C2340" t="s">
        <v>21</v>
      </c>
      <c r="D2340" t="s">
        <v>18</v>
      </c>
      <c r="E2340">
        <v>36.75</v>
      </c>
      <c r="F2340">
        <v>7.69</v>
      </c>
      <c r="G2340">
        <v>0.31</v>
      </c>
      <c r="H2340">
        <v>36.44</v>
      </c>
      <c r="I2340">
        <v>35.770000000000003</v>
      </c>
      <c r="J2340">
        <v>0.67</v>
      </c>
      <c r="K2340">
        <v>98.16</v>
      </c>
      <c r="L2340">
        <v>96.12</v>
      </c>
      <c r="M2340">
        <v>97.99</v>
      </c>
      <c r="N2340">
        <v>92.46</v>
      </c>
      <c r="O2340">
        <v>53.09</v>
      </c>
      <c r="P2340">
        <v>4386.84</v>
      </c>
      <c r="Q2340" s="42">
        <f>Table1[[#This Row],[Steam_Consumed_t]]/Table1[[#This Row],[Production_t]]</f>
        <v>1.4569154774972559</v>
      </c>
      <c r="R2340" s="37">
        <f>Table1[[#This Row],[Power_Consumed_kWh]]/Table1[[#This Row],[Production_t]]</f>
        <v>120.38529088913283</v>
      </c>
      <c r="S2340" t="str">
        <f>IF(Table1[[#This Row],[Quality_pct]]&lt;96,"Below Spec","Ok")</f>
        <v>Ok</v>
      </c>
      <c r="T2340" t="str">
        <f>IF(Table1[Steam_Consumed_t]&gt;$O$4383,"ABNORMAL","NORMAL")</f>
        <v>ABNORMAL</v>
      </c>
      <c r="U2340" t="str">
        <f>IF(Table1[Power_Consumed_kWh]&gt;$P$4383,"ABNORMAL","NORMAL")</f>
        <v>ABNORMAL</v>
      </c>
      <c r="V2340">
        <f>(Table1[[#This Row],[Target_Production_t]]/8)*Table1[[#This Row],[Downtime_hr]]</f>
        <v>1.4240625</v>
      </c>
    </row>
    <row r="2341" spans="1:22" x14ac:dyDescent="0.25">
      <c r="A2341" s="1">
        <v>45852</v>
      </c>
      <c r="B2341" s="1" t="str">
        <f>TEXT(Table1[[#This Row],[Date]],"mm")</f>
        <v>07</v>
      </c>
      <c r="C2341" t="s">
        <v>17</v>
      </c>
      <c r="D2341" t="s">
        <v>20</v>
      </c>
      <c r="E2341">
        <v>38.79</v>
      </c>
      <c r="F2341">
        <v>7.79</v>
      </c>
      <c r="G2341">
        <v>0.21</v>
      </c>
      <c r="H2341">
        <v>36</v>
      </c>
      <c r="I2341">
        <v>34.72</v>
      </c>
      <c r="J2341">
        <v>1.28</v>
      </c>
      <c r="K2341">
        <v>96.44</v>
      </c>
      <c r="L2341">
        <v>97.38</v>
      </c>
      <c r="M2341">
        <v>97.16</v>
      </c>
      <c r="N2341">
        <v>91.24</v>
      </c>
      <c r="O2341">
        <v>31.01</v>
      </c>
      <c r="P2341">
        <v>2968.53</v>
      </c>
      <c r="Q2341" s="42">
        <f>Table1[[#This Row],[Steam_Consumed_t]]/Table1[[#This Row],[Production_t]]</f>
        <v>0.86138888888888898</v>
      </c>
      <c r="R2341" s="37">
        <f>Table1[[#This Row],[Power_Consumed_kWh]]/Table1[[#This Row],[Production_t]]</f>
        <v>82.459166666666675</v>
      </c>
      <c r="S2341" t="str">
        <f>IF(Table1[[#This Row],[Quality_pct]]&lt;96,"Below Spec","Ok")</f>
        <v>Ok</v>
      </c>
      <c r="T2341" t="str">
        <f>IF(Table1[Steam_Consumed_t]&gt;$O$4383,"ABNORMAL","NORMAL")</f>
        <v>NORMAL</v>
      </c>
      <c r="U2341" t="str">
        <f>IF(Table1[Power_Consumed_kWh]&gt;$P$4383,"ABNORMAL","NORMAL")</f>
        <v>NORMAL</v>
      </c>
      <c r="V2341">
        <f>(Table1[[#This Row],[Target_Production_t]]/8)*Table1[[#This Row],[Downtime_hr]]</f>
        <v>1.0182374999999999</v>
      </c>
    </row>
    <row r="2342" spans="1:22" x14ac:dyDescent="0.25">
      <c r="A2342" s="1">
        <v>45853</v>
      </c>
      <c r="B2342" s="1" t="str">
        <f>TEXT(Table1[[#This Row],[Date]],"mm")</f>
        <v>07</v>
      </c>
      <c r="C2342" t="s">
        <v>22</v>
      </c>
      <c r="D2342" t="s">
        <v>20</v>
      </c>
      <c r="E2342">
        <v>33.42</v>
      </c>
      <c r="F2342">
        <v>7.1</v>
      </c>
      <c r="G2342">
        <v>0.9</v>
      </c>
      <c r="H2342">
        <v>28.21</v>
      </c>
      <c r="I2342">
        <v>27.52</v>
      </c>
      <c r="J2342">
        <v>0.69</v>
      </c>
      <c r="K2342">
        <v>97.55</v>
      </c>
      <c r="L2342">
        <v>88.75</v>
      </c>
      <c r="M2342">
        <v>91.74</v>
      </c>
      <c r="N2342">
        <v>79.42</v>
      </c>
      <c r="O2342">
        <v>31.36</v>
      </c>
      <c r="P2342">
        <v>2732.21</v>
      </c>
      <c r="Q2342" s="42">
        <f>Table1[[#This Row],[Steam_Consumed_t]]/Table1[[#This Row],[Production_t]]</f>
        <v>1.1116625310173698</v>
      </c>
      <c r="R2342" s="37">
        <f>Table1[[#This Row],[Power_Consumed_kWh]]/Table1[[#This Row],[Production_t]]</f>
        <v>96.852534562211986</v>
      </c>
      <c r="S2342" t="str">
        <f>IF(Table1[[#This Row],[Quality_pct]]&lt;96,"Below Spec","Ok")</f>
        <v>Ok</v>
      </c>
      <c r="T2342" t="str">
        <f>IF(Table1[Steam_Consumed_t]&gt;$O$4383,"ABNORMAL","NORMAL")</f>
        <v>NORMAL</v>
      </c>
      <c r="U2342" t="str">
        <f>IF(Table1[Power_Consumed_kWh]&gt;$P$4383,"ABNORMAL","NORMAL")</f>
        <v>NORMAL</v>
      </c>
      <c r="V2342">
        <f>(Table1[[#This Row],[Target_Production_t]]/8)*Table1[[#This Row],[Downtime_hr]]</f>
        <v>3.7597500000000004</v>
      </c>
    </row>
    <row r="2343" spans="1:22" x14ac:dyDescent="0.25">
      <c r="A2343" s="1">
        <v>45853</v>
      </c>
      <c r="B2343" s="1" t="str">
        <f>TEXT(Table1[[#This Row],[Date]],"mm")</f>
        <v>07</v>
      </c>
      <c r="C2343" t="s">
        <v>17</v>
      </c>
      <c r="D2343" t="s">
        <v>18</v>
      </c>
      <c r="E2343">
        <v>40.83</v>
      </c>
      <c r="F2343">
        <v>7.28</v>
      </c>
      <c r="G2343">
        <v>0.72</v>
      </c>
      <c r="H2343">
        <v>37.520000000000003</v>
      </c>
      <c r="I2343">
        <v>36.68</v>
      </c>
      <c r="J2343">
        <v>0.84</v>
      </c>
      <c r="K2343">
        <v>97.77</v>
      </c>
      <c r="L2343">
        <v>91</v>
      </c>
      <c r="M2343">
        <v>99.71</v>
      </c>
      <c r="N2343">
        <v>88.71</v>
      </c>
      <c r="O2343">
        <v>31.7</v>
      </c>
      <c r="P2343">
        <v>2962</v>
      </c>
      <c r="Q2343" s="42">
        <f>Table1[[#This Row],[Steam_Consumed_t]]/Table1[[#This Row],[Production_t]]</f>
        <v>0.84488272921108731</v>
      </c>
      <c r="R2343" s="37">
        <f>Table1[[#This Row],[Power_Consumed_kWh]]/Table1[[#This Row],[Production_t]]</f>
        <v>78.944562899786774</v>
      </c>
      <c r="S2343" t="str">
        <f>IF(Table1[[#This Row],[Quality_pct]]&lt;96,"Below Spec","Ok")</f>
        <v>Ok</v>
      </c>
      <c r="T2343" t="str">
        <f>IF(Table1[Steam_Consumed_t]&gt;$O$4383,"ABNORMAL","NORMAL")</f>
        <v>NORMAL</v>
      </c>
      <c r="U2343" t="str">
        <f>IF(Table1[Power_Consumed_kWh]&gt;$P$4383,"ABNORMAL","NORMAL")</f>
        <v>NORMAL</v>
      </c>
      <c r="V2343">
        <f>(Table1[[#This Row],[Target_Production_t]]/8)*Table1[[#This Row],[Downtime_hr]]</f>
        <v>3.6746999999999996</v>
      </c>
    </row>
    <row r="2344" spans="1:22" x14ac:dyDescent="0.25">
      <c r="A2344" s="1">
        <v>45853</v>
      </c>
      <c r="B2344" s="1" t="str">
        <f>TEXT(Table1[[#This Row],[Date]],"mm")</f>
        <v>07</v>
      </c>
      <c r="C2344" t="s">
        <v>22</v>
      </c>
      <c r="D2344" t="s">
        <v>19</v>
      </c>
      <c r="E2344">
        <v>34.47</v>
      </c>
      <c r="F2344">
        <v>7.37</v>
      </c>
      <c r="G2344">
        <v>0.63</v>
      </c>
      <c r="H2344">
        <v>30.63</v>
      </c>
      <c r="I2344">
        <v>29.72</v>
      </c>
      <c r="J2344">
        <v>0.91</v>
      </c>
      <c r="K2344">
        <v>97.02</v>
      </c>
      <c r="L2344">
        <v>92.12</v>
      </c>
      <c r="M2344">
        <v>95.48</v>
      </c>
      <c r="N2344">
        <v>85.34</v>
      </c>
      <c r="O2344">
        <v>33.56</v>
      </c>
      <c r="P2344">
        <v>2919.47</v>
      </c>
      <c r="Q2344" s="42">
        <f>Table1[[#This Row],[Steam_Consumed_t]]/Table1[[#This Row],[Production_t]]</f>
        <v>1.0956578517793014</v>
      </c>
      <c r="R2344" s="37">
        <f>Table1[[#This Row],[Power_Consumed_kWh]]/Table1[[#This Row],[Production_t]]</f>
        <v>95.314071172053545</v>
      </c>
      <c r="S2344" t="str">
        <f>IF(Table1[[#This Row],[Quality_pct]]&lt;96,"Below Spec","Ok")</f>
        <v>Ok</v>
      </c>
      <c r="T2344" t="str">
        <f>IF(Table1[Steam_Consumed_t]&gt;$O$4383,"ABNORMAL","NORMAL")</f>
        <v>NORMAL</v>
      </c>
      <c r="U2344" t="str">
        <f>IF(Table1[Power_Consumed_kWh]&gt;$P$4383,"ABNORMAL","NORMAL")</f>
        <v>NORMAL</v>
      </c>
      <c r="V2344">
        <f>(Table1[[#This Row],[Target_Production_t]]/8)*Table1[[#This Row],[Downtime_hr]]</f>
        <v>2.7145125000000001</v>
      </c>
    </row>
    <row r="2345" spans="1:22" x14ac:dyDescent="0.25">
      <c r="A2345" s="1">
        <v>45853</v>
      </c>
      <c r="B2345" s="1" t="str">
        <f>TEXT(Table1[[#This Row],[Date]],"mm")</f>
        <v>07</v>
      </c>
      <c r="C2345" t="s">
        <v>17</v>
      </c>
      <c r="D2345" t="s">
        <v>20</v>
      </c>
      <c r="E2345">
        <v>38.99</v>
      </c>
      <c r="F2345">
        <v>7.48</v>
      </c>
      <c r="G2345">
        <v>0.52</v>
      </c>
      <c r="H2345">
        <v>32.96</v>
      </c>
      <c r="I2345">
        <v>32.08</v>
      </c>
      <c r="J2345">
        <v>0.88</v>
      </c>
      <c r="K2345">
        <v>97.33</v>
      </c>
      <c r="L2345">
        <v>93.5</v>
      </c>
      <c r="M2345">
        <v>93.27</v>
      </c>
      <c r="N2345">
        <v>84.88</v>
      </c>
      <c r="O2345">
        <v>28.28</v>
      </c>
      <c r="P2345">
        <v>2687.39</v>
      </c>
      <c r="Q2345" s="42">
        <f>Table1[[#This Row],[Steam_Consumed_t]]/Table1[[#This Row],[Production_t]]</f>
        <v>0.85800970873786409</v>
      </c>
      <c r="R2345" s="37">
        <f>Table1[[#This Row],[Power_Consumed_kWh]]/Table1[[#This Row],[Production_t]]</f>
        <v>81.534890776699029</v>
      </c>
      <c r="S2345" t="str">
        <f>IF(Table1[[#This Row],[Quality_pct]]&lt;96,"Below Spec","Ok")</f>
        <v>Ok</v>
      </c>
      <c r="T2345" t="str">
        <f>IF(Table1[Steam_Consumed_t]&gt;$O$4383,"ABNORMAL","NORMAL")</f>
        <v>NORMAL</v>
      </c>
      <c r="U2345" t="str">
        <f>IF(Table1[Power_Consumed_kWh]&gt;$P$4383,"ABNORMAL","NORMAL")</f>
        <v>NORMAL</v>
      </c>
      <c r="V2345">
        <f>(Table1[[#This Row],[Target_Production_t]]/8)*Table1[[#This Row],[Downtime_hr]]</f>
        <v>2.5343500000000003</v>
      </c>
    </row>
    <row r="2346" spans="1:22" x14ac:dyDescent="0.25">
      <c r="A2346" s="1">
        <v>45853</v>
      </c>
      <c r="B2346" s="1" t="str">
        <f>TEXT(Table1[[#This Row],[Date]],"mm")</f>
        <v>07</v>
      </c>
      <c r="C2346" t="s">
        <v>21</v>
      </c>
      <c r="D2346" t="s">
        <v>20</v>
      </c>
      <c r="E2346">
        <v>35.28</v>
      </c>
      <c r="F2346">
        <v>7.53</v>
      </c>
      <c r="G2346">
        <v>0.47</v>
      </c>
      <c r="H2346">
        <v>33.08</v>
      </c>
      <c r="I2346">
        <v>32.520000000000003</v>
      </c>
      <c r="J2346">
        <v>0.56000000000000005</v>
      </c>
      <c r="K2346">
        <v>98.31</v>
      </c>
      <c r="L2346">
        <v>94.12</v>
      </c>
      <c r="M2346">
        <v>98.29</v>
      </c>
      <c r="N2346">
        <v>90.95</v>
      </c>
      <c r="O2346">
        <v>48.22</v>
      </c>
      <c r="P2346">
        <v>3873.56</v>
      </c>
      <c r="Q2346" s="42">
        <f>Table1[[#This Row],[Steam_Consumed_t]]/Table1[[#This Row],[Production_t]]</f>
        <v>1.4576783555018138</v>
      </c>
      <c r="R2346" s="37">
        <f>Table1[[#This Row],[Power_Consumed_kWh]]/Table1[[#This Row],[Production_t]]</f>
        <v>117.09673518742443</v>
      </c>
      <c r="S2346" t="str">
        <f>IF(Table1[[#This Row],[Quality_pct]]&lt;96,"Below Spec","Ok")</f>
        <v>Ok</v>
      </c>
      <c r="T2346" t="str">
        <f>IF(Table1[Steam_Consumed_t]&gt;$O$4383,"ABNORMAL","NORMAL")</f>
        <v>NORMAL</v>
      </c>
      <c r="U2346" t="str">
        <f>IF(Table1[Power_Consumed_kWh]&gt;$P$4383,"ABNORMAL","NORMAL")</f>
        <v>NORMAL</v>
      </c>
      <c r="V2346">
        <f>(Table1[[#This Row],[Target_Production_t]]/8)*Table1[[#This Row],[Downtime_hr]]</f>
        <v>2.0726999999999998</v>
      </c>
    </row>
    <row r="2347" spans="1:22" x14ac:dyDescent="0.25">
      <c r="A2347" s="1">
        <v>45853</v>
      </c>
      <c r="B2347" s="1" t="str">
        <f>TEXT(Table1[[#This Row],[Date]],"mm")</f>
        <v>07</v>
      </c>
      <c r="C2347" t="s">
        <v>23</v>
      </c>
      <c r="D2347" t="s">
        <v>18</v>
      </c>
      <c r="E2347">
        <v>42.77</v>
      </c>
      <c r="F2347">
        <v>7.6</v>
      </c>
      <c r="G2347">
        <v>0.4</v>
      </c>
      <c r="H2347">
        <v>39.01</v>
      </c>
      <c r="I2347">
        <v>38.47</v>
      </c>
      <c r="J2347">
        <v>0.54</v>
      </c>
      <c r="K2347">
        <v>98.61</v>
      </c>
      <c r="L2347">
        <v>95</v>
      </c>
      <c r="M2347">
        <v>89.69</v>
      </c>
      <c r="N2347">
        <v>84.02</v>
      </c>
      <c r="O2347">
        <v>3.63</v>
      </c>
      <c r="P2347">
        <v>1523.43</v>
      </c>
      <c r="Q2347" s="42">
        <f>Table1[[#This Row],[Steam_Consumed_t]]/Table1[[#This Row],[Production_t]]</f>
        <v>9.3053063317098186E-2</v>
      </c>
      <c r="R2347" s="37">
        <f>Table1[[#This Row],[Power_Consumed_kWh]]/Table1[[#This Row],[Production_t]]</f>
        <v>39.05229428351705</v>
      </c>
      <c r="S2347" t="str">
        <f>IF(Table1[[#This Row],[Quality_pct]]&lt;96,"Below Spec","Ok")</f>
        <v>Ok</v>
      </c>
      <c r="T2347" t="str">
        <f>IF(Table1[Steam_Consumed_t]&gt;$O$4383,"ABNORMAL","NORMAL")</f>
        <v>NORMAL</v>
      </c>
      <c r="U2347" t="str">
        <f>IF(Table1[Power_Consumed_kWh]&gt;$P$4383,"ABNORMAL","NORMAL")</f>
        <v>NORMAL</v>
      </c>
      <c r="V2347">
        <f>(Table1[[#This Row],[Target_Production_t]]/8)*Table1[[#This Row],[Downtime_hr]]</f>
        <v>2.1385000000000001</v>
      </c>
    </row>
    <row r="2348" spans="1:22" x14ac:dyDescent="0.25">
      <c r="A2348" s="1">
        <v>45853</v>
      </c>
      <c r="B2348" s="1" t="str">
        <f>TEXT(Table1[[#This Row],[Date]],"mm")</f>
        <v>07</v>
      </c>
      <c r="C2348" t="s">
        <v>23</v>
      </c>
      <c r="D2348" t="s">
        <v>20</v>
      </c>
      <c r="E2348">
        <v>40.85</v>
      </c>
      <c r="F2348">
        <v>7.66</v>
      </c>
      <c r="G2348">
        <v>0.34</v>
      </c>
      <c r="H2348">
        <v>37.43</v>
      </c>
      <c r="I2348">
        <v>36.880000000000003</v>
      </c>
      <c r="J2348">
        <v>0.54</v>
      </c>
      <c r="K2348">
        <v>98.55</v>
      </c>
      <c r="L2348">
        <v>95.75</v>
      </c>
      <c r="M2348">
        <v>90.06</v>
      </c>
      <c r="N2348">
        <v>84.98</v>
      </c>
      <c r="O2348">
        <v>3.86</v>
      </c>
      <c r="P2348">
        <v>1614.64</v>
      </c>
      <c r="Q2348" s="42">
        <f>Table1[[#This Row],[Steam_Consumed_t]]/Table1[[#This Row],[Production_t]]</f>
        <v>0.10312583489179802</v>
      </c>
      <c r="R2348" s="37">
        <f>Table1[[#This Row],[Power_Consumed_kWh]]/Table1[[#This Row],[Production_t]]</f>
        <v>43.13759016831419</v>
      </c>
      <c r="S2348" t="str">
        <f>IF(Table1[[#This Row],[Quality_pct]]&lt;96,"Below Spec","Ok")</f>
        <v>Ok</v>
      </c>
      <c r="T2348" t="str">
        <f>IF(Table1[Steam_Consumed_t]&gt;$O$4383,"ABNORMAL","NORMAL")</f>
        <v>NORMAL</v>
      </c>
      <c r="U2348" t="str">
        <f>IF(Table1[Power_Consumed_kWh]&gt;$P$4383,"ABNORMAL","NORMAL")</f>
        <v>NORMAL</v>
      </c>
      <c r="V2348">
        <f>(Table1[[#This Row],[Target_Production_t]]/8)*Table1[[#This Row],[Downtime_hr]]</f>
        <v>1.7361250000000001</v>
      </c>
    </row>
    <row r="2349" spans="1:22" x14ac:dyDescent="0.25">
      <c r="A2349" s="1">
        <v>45853</v>
      </c>
      <c r="B2349" s="1" t="str">
        <f>TEXT(Table1[[#This Row],[Date]],"mm")</f>
        <v>07</v>
      </c>
      <c r="C2349" t="s">
        <v>22</v>
      </c>
      <c r="D2349" t="s">
        <v>18</v>
      </c>
      <c r="E2349">
        <v>35</v>
      </c>
      <c r="F2349">
        <v>7.71</v>
      </c>
      <c r="G2349">
        <v>0.28999999999999998</v>
      </c>
      <c r="H2349">
        <v>30.24</v>
      </c>
      <c r="I2349">
        <v>28.91</v>
      </c>
      <c r="J2349">
        <v>1.34</v>
      </c>
      <c r="K2349">
        <v>95.58</v>
      </c>
      <c r="L2349">
        <v>96.38</v>
      </c>
      <c r="M2349">
        <v>90.76</v>
      </c>
      <c r="N2349">
        <v>83.6</v>
      </c>
      <c r="O2349">
        <v>33.090000000000003</v>
      </c>
      <c r="P2349">
        <v>2902.76</v>
      </c>
      <c r="Q2349" s="42">
        <f>Table1[[#This Row],[Steam_Consumed_t]]/Table1[[#This Row],[Production_t]]</f>
        <v>1.0942460317460319</v>
      </c>
      <c r="R2349" s="37">
        <f>Table1[[#This Row],[Power_Consumed_kWh]]/Table1[[#This Row],[Production_t]]</f>
        <v>95.990740740740748</v>
      </c>
      <c r="S2349" t="str">
        <f>IF(Table1[[#This Row],[Quality_pct]]&lt;96,"Below Spec","Ok")</f>
        <v>Below Spec</v>
      </c>
      <c r="T2349" t="str">
        <f>IF(Table1[Steam_Consumed_t]&gt;$O$4383,"ABNORMAL","NORMAL")</f>
        <v>NORMAL</v>
      </c>
      <c r="U2349" t="str">
        <f>IF(Table1[Power_Consumed_kWh]&gt;$P$4383,"ABNORMAL","NORMAL")</f>
        <v>NORMAL</v>
      </c>
      <c r="V2349">
        <f>(Table1[[#This Row],[Target_Production_t]]/8)*Table1[[#This Row],[Downtime_hr]]</f>
        <v>1.2687499999999998</v>
      </c>
    </row>
    <row r="2350" spans="1:22" x14ac:dyDescent="0.25">
      <c r="A2350" s="1">
        <v>45853</v>
      </c>
      <c r="B2350" s="1" t="str">
        <f>TEXT(Table1[[#This Row],[Date]],"mm")</f>
        <v>07</v>
      </c>
      <c r="C2350" t="s">
        <v>17</v>
      </c>
      <c r="D2350" t="s">
        <v>19</v>
      </c>
      <c r="E2350">
        <v>40.22</v>
      </c>
      <c r="F2350">
        <v>7.72</v>
      </c>
      <c r="G2350">
        <v>0.28000000000000003</v>
      </c>
      <c r="H2350">
        <v>37.21</v>
      </c>
      <c r="I2350">
        <v>36.020000000000003</v>
      </c>
      <c r="J2350">
        <v>1.19</v>
      </c>
      <c r="K2350">
        <v>96.81</v>
      </c>
      <c r="L2350">
        <v>96.5</v>
      </c>
      <c r="M2350">
        <v>96.96</v>
      </c>
      <c r="N2350">
        <v>90.58</v>
      </c>
      <c r="O2350">
        <v>31.6</v>
      </c>
      <c r="P2350">
        <v>3080.35</v>
      </c>
      <c r="Q2350" s="42">
        <f>Table1[[#This Row],[Steam_Consumed_t]]/Table1[[#This Row],[Production_t]]</f>
        <v>0.8492340768610589</v>
      </c>
      <c r="R2350" s="37">
        <f>Table1[[#This Row],[Power_Consumed_kWh]]/Table1[[#This Row],[Production_t]]</f>
        <v>82.782854071486156</v>
      </c>
      <c r="S2350" t="str">
        <f>IF(Table1[[#This Row],[Quality_pct]]&lt;96,"Below Spec","Ok")</f>
        <v>Ok</v>
      </c>
      <c r="T2350" t="str">
        <f>IF(Table1[Steam_Consumed_t]&gt;$O$4383,"ABNORMAL","NORMAL")</f>
        <v>NORMAL</v>
      </c>
      <c r="U2350" t="str">
        <f>IF(Table1[Power_Consumed_kWh]&gt;$P$4383,"ABNORMAL","NORMAL")</f>
        <v>NORMAL</v>
      </c>
      <c r="V2350">
        <f>(Table1[[#This Row],[Target_Production_t]]/8)*Table1[[#This Row],[Downtime_hr]]</f>
        <v>1.4077000000000002</v>
      </c>
    </row>
    <row r="2351" spans="1:22" x14ac:dyDescent="0.25">
      <c r="A2351" s="1">
        <v>45853</v>
      </c>
      <c r="B2351" s="1" t="str">
        <f>TEXT(Table1[[#This Row],[Date]],"mm")</f>
        <v>07</v>
      </c>
      <c r="C2351" t="s">
        <v>21</v>
      </c>
      <c r="D2351" t="s">
        <v>19</v>
      </c>
      <c r="E2351">
        <v>36.39</v>
      </c>
      <c r="F2351">
        <v>7.75</v>
      </c>
      <c r="G2351">
        <v>0.25</v>
      </c>
      <c r="H2351">
        <v>32.520000000000003</v>
      </c>
      <c r="I2351">
        <v>31.89</v>
      </c>
      <c r="J2351">
        <v>0.63</v>
      </c>
      <c r="K2351">
        <v>98.06</v>
      </c>
      <c r="L2351">
        <v>96.88</v>
      </c>
      <c r="M2351">
        <v>101.38</v>
      </c>
      <c r="N2351">
        <v>96.31</v>
      </c>
      <c r="O2351">
        <v>47.62</v>
      </c>
      <c r="P2351">
        <v>3761.41</v>
      </c>
      <c r="Q2351" s="42">
        <f>Table1[[#This Row],[Steam_Consumed_t]]/Table1[[#This Row],[Production_t]]</f>
        <v>1.4643296432964328</v>
      </c>
      <c r="R2351" s="37">
        <f>Table1[[#This Row],[Power_Consumed_kWh]]/Table1[[#This Row],[Production_t]]</f>
        <v>115.66451414514144</v>
      </c>
      <c r="S2351" t="str">
        <f>IF(Table1[[#This Row],[Quality_pct]]&lt;96,"Below Spec","Ok")</f>
        <v>Ok</v>
      </c>
      <c r="T2351" t="str">
        <f>IF(Table1[Steam_Consumed_t]&gt;$O$4383,"ABNORMAL","NORMAL")</f>
        <v>NORMAL</v>
      </c>
      <c r="U2351" t="str">
        <f>IF(Table1[Power_Consumed_kWh]&gt;$P$4383,"ABNORMAL","NORMAL")</f>
        <v>NORMAL</v>
      </c>
      <c r="V2351">
        <f>(Table1[[#This Row],[Target_Production_t]]/8)*Table1[[#This Row],[Downtime_hr]]</f>
        <v>1.1371875</v>
      </c>
    </row>
    <row r="2352" spans="1:22" x14ac:dyDescent="0.25">
      <c r="A2352" s="1">
        <v>45853</v>
      </c>
      <c r="B2352" s="1" t="str">
        <f>TEXT(Table1[[#This Row],[Date]],"mm")</f>
        <v>07</v>
      </c>
      <c r="C2352" t="s">
        <v>23</v>
      </c>
      <c r="D2352" t="s">
        <v>19</v>
      </c>
      <c r="E2352">
        <v>42.13</v>
      </c>
      <c r="F2352">
        <v>7.86</v>
      </c>
      <c r="G2352">
        <v>0.14000000000000001</v>
      </c>
      <c r="H2352">
        <v>37.590000000000003</v>
      </c>
      <c r="I2352">
        <v>37.21</v>
      </c>
      <c r="J2352">
        <v>0.38</v>
      </c>
      <c r="K2352">
        <v>98.98</v>
      </c>
      <c r="L2352">
        <v>98.25</v>
      </c>
      <c r="M2352">
        <v>93.92</v>
      </c>
      <c r="N2352">
        <v>91.33</v>
      </c>
      <c r="O2352">
        <v>4.8499999999999996</v>
      </c>
      <c r="P2352">
        <v>1579.19</v>
      </c>
      <c r="Q2352" s="42">
        <f>Table1[[#This Row],[Steam_Consumed_t]]/Table1[[#This Row],[Production_t]]</f>
        <v>0.12902367650971</v>
      </c>
      <c r="R2352" s="37">
        <f>Table1[[#This Row],[Power_Consumed_kWh]]/Table1[[#This Row],[Production_t]]</f>
        <v>42.010907156158552</v>
      </c>
      <c r="S2352" t="str">
        <f>IF(Table1[[#This Row],[Quality_pct]]&lt;96,"Below Spec","Ok")</f>
        <v>Ok</v>
      </c>
      <c r="T2352" t="str">
        <f>IF(Table1[Steam_Consumed_t]&gt;$O$4383,"ABNORMAL","NORMAL")</f>
        <v>NORMAL</v>
      </c>
      <c r="U2352" t="str">
        <f>IF(Table1[Power_Consumed_kWh]&gt;$P$4383,"ABNORMAL","NORMAL")</f>
        <v>NORMAL</v>
      </c>
      <c r="V2352">
        <f>(Table1[[#This Row],[Target_Production_t]]/8)*Table1[[#This Row],[Downtime_hr]]</f>
        <v>0.73727500000000012</v>
      </c>
    </row>
    <row r="2353" spans="1:22" x14ac:dyDescent="0.25">
      <c r="A2353" s="1">
        <v>45853</v>
      </c>
      <c r="B2353" s="1" t="str">
        <f>TEXT(Table1[[#This Row],[Date]],"mm")</f>
        <v>07</v>
      </c>
      <c r="C2353" t="s">
        <v>21</v>
      </c>
      <c r="D2353" t="s">
        <v>18</v>
      </c>
      <c r="E2353">
        <v>36.94</v>
      </c>
      <c r="F2353">
        <v>7.88</v>
      </c>
      <c r="G2353">
        <v>0.12</v>
      </c>
      <c r="H2353">
        <v>35.049999999999997</v>
      </c>
      <c r="I2353">
        <v>34.520000000000003</v>
      </c>
      <c r="J2353">
        <v>0.53</v>
      </c>
      <c r="K2353">
        <v>98.48</v>
      </c>
      <c r="L2353">
        <v>98.5</v>
      </c>
      <c r="M2353">
        <v>90.91</v>
      </c>
      <c r="N2353">
        <v>88.19</v>
      </c>
      <c r="O2353">
        <v>50.52</v>
      </c>
      <c r="P2353">
        <v>4224.9799999999996</v>
      </c>
      <c r="Q2353" s="42">
        <f>Table1[[#This Row],[Steam_Consumed_t]]/Table1[[#This Row],[Production_t]]</f>
        <v>1.4413694721825965</v>
      </c>
      <c r="R2353" s="37">
        <f>Table1[[#This Row],[Power_Consumed_kWh]]/Table1[[#This Row],[Production_t]]</f>
        <v>120.54151212553495</v>
      </c>
      <c r="S2353" t="str">
        <f>IF(Table1[[#This Row],[Quality_pct]]&lt;96,"Below Spec","Ok")</f>
        <v>Ok</v>
      </c>
      <c r="T2353" t="str">
        <f>IF(Table1[Steam_Consumed_t]&gt;$O$4383,"ABNORMAL","NORMAL")</f>
        <v>NORMAL</v>
      </c>
      <c r="U2353" t="str">
        <f>IF(Table1[Power_Consumed_kWh]&gt;$P$4383,"ABNORMAL","NORMAL")</f>
        <v>ABNORMAL</v>
      </c>
      <c r="V2353">
        <f>(Table1[[#This Row],[Target_Production_t]]/8)*Table1[[#This Row],[Downtime_hr]]</f>
        <v>0.55409999999999993</v>
      </c>
    </row>
    <row r="2354" spans="1:22" x14ac:dyDescent="0.25">
      <c r="A2354" s="1">
        <v>45854</v>
      </c>
      <c r="B2354" s="1" t="str">
        <f>TEXT(Table1[[#This Row],[Date]],"mm")</f>
        <v>07</v>
      </c>
      <c r="C2354" t="s">
        <v>21</v>
      </c>
      <c r="D2354" t="s">
        <v>20</v>
      </c>
      <c r="E2354">
        <v>37.43</v>
      </c>
      <c r="F2354">
        <v>7.06</v>
      </c>
      <c r="G2354">
        <v>0.94</v>
      </c>
      <c r="H2354">
        <v>29.36</v>
      </c>
      <c r="I2354">
        <v>29.09</v>
      </c>
      <c r="J2354">
        <v>0.28000000000000003</v>
      </c>
      <c r="K2354">
        <v>99.06</v>
      </c>
      <c r="L2354">
        <v>88.25</v>
      </c>
      <c r="M2354">
        <v>91.81</v>
      </c>
      <c r="N2354">
        <v>80.260000000000005</v>
      </c>
      <c r="O2354">
        <v>41.87</v>
      </c>
      <c r="P2354">
        <v>3446.56</v>
      </c>
      <c r="Q2354" s="42">
        <f>Table1[[#This Row],[Steam_Consumed_t]]/Table1[[#This Row],[Production_t]]</f>
        <v>1.4260899182561306</v>
      </c>
      <c r="R2354" s="37">
        <f>Table1[[#This Row],[Power_Consumed_kWh]]/Table1[[#This Row],[Production_t]]</f>
        <v>117.38964577656675</v>
      </c>
      <c r="S2354" t="str">
        <f>IF(Table1[[#This Row],[Quality_pct]]&lt;96,"Below Spec","Ok")</f>
        <v>Ok</v>
      </c>
      <c r="T2354" t="str">
        <f>IF(Table1[Steam_Consumed_t]&gt;$O$4383,"ABNORMAL","NORMAL")</f>
        <v>NORMAL</v>
      </c>
      <c r="U2354" t="str">
        <f>IF(Table1[Power_Consumed_kWh]&gt;$P$4383,"ABNORMAL","NORMAL")</f>
        <v>NORMAL</v>
      </c>
      <c r="V2354">
        <f>(Table1[[#This Row],[Target_Production_t]]/8)*Table1[[#This Row],[Downtime_hr]]</f>
        <v>4.3980249999999996</v>
      </c>
    </row>
    <row r="2355" spans="1:22" x14ac:dyDescent="0.25">
      <c r="A2355" s="1">
        <v>45854</v>
      </c>
      <c r="B2355" s="1" t="str">
        <f>TEXT(Table1[[#This Row],[Date]],"mm")</f>
        <v>07</v>
      </c>
      <c r="C2355" t="s">
        <v>17</v>
      </c>
      <c r="D2355" t="s">
        <v>19</v>
      </c>
      <c r="E2355">
        <v>42.67</v>
      </c>
      <c r="F2355">
        <v>7.12</v>
      </c>
      <c r="G2355">
        <v>0.88</v>
      </c>
      <c r="H2355">
        <v>36.85</v>
      </c>
      <c r="I2355">
        <v>35.909999999999997</v>
      </c>
      <c r="J2355">
        <v>0.94</v>
      </c>
      <c r="K2355">
        <v>97.44</v>
      </c>
      <c r="L2355">
        <v>89</v>
      </c>
      <c r="M2355">
        <v>92.45</v>
      </c>
      <c r="N2355">
        <v>80.17</v>
      </c>
      <c r="O2355">
        <v>31.14</v>
      </c>
      <c r="P2355">
        <v>2940.27</v>
      </c>
      <c r="Q2355" s="42">
        <f>Table1[[#This Row],[Steam_Consumed_t]]/Table1[[#This Row],[Production_t]]</f>
        <v>0.84504748982360922</v>
      </c>
      <c r="R2355" s="37">
        <f>Table1[[#This Row],[Power_Consumed_kWh]]/Table1[[#This Row],[Production_t]]</f>
        <v>79.790230664857532</v>
      </c>
      <c r="S2355" t="str">
        <f>IF(Table1[[#This Row],[Quality_pct]]&lt;96,"Below Spec","Ok")</f>
        <v>Ok</v>
      </c>
      <c r="T2355" t="str">
        <f>IF(Table1[Steam_Consumed_t]&gt;$O$4383,"ABNORMAL","NORMAL")</f>
        <v>NORMAL</v>
      </c>
      <c r="U2355" t="str">
        <f>IF(Table1[Power_Consumed_kWh]&gt;$P$4383,"ABNORMAL","NORMAL")</f>
        <v>NORMAL</v>
      </c>
      <c r="V2355">
        <f>(Table1[[#This Row],[Target_Production_t]]/8)*Table1[[#This Row],[Downtime_hr]]</f>
        <v>4.6937000000000006</v>
      </c>
    </row>
    <row r="2356" spans="1:22" x14ac:dyDescent="0.25">
      <c r="A2356" s="1">
        <v>45854</v>
      </c>
      <c r="B2356" s="1" t="str">
        <f>TEXT(Table1[[#This Row],[Date]],"mm")</f>
        <v>07</v>
      </c>
      <c r="C2356" t="s">
        <v>21</v>
      </c>
      <c r="D2356" t="s">
        <v>18</v>
      </c>
      <c r="E2356">
        <v>39.200000000000003</v>
      </c>
      <c r="F2356">
        <v>7.27</v>
      </c>
      <c r="G2356">
        <v>0.73</v>
      </c>
      <c r="H2356">
        <v>33.6</v>
      </c>
      <c r="I2356">
        <v>33.22</v>
      </c>
      <c r="J2356">
        <v>0.38</v>
      </c>
      <c r="K2356">
        <v>98.86</v>
      </c>
      <c r="L2356">
        <v>90.88</v>
      </c>
      <c r="M2356">
        <v>97.79</v>
      </c>
      <c r="N2356">
        <v>87.85</v>
      </c>
      <c r="O2356">
        <v>48.89</v>
      </c>
      <c r="P2356">
        <v>3970.45</v>
      </c>
      <c r="Q2356" s="42">
        <f>Table1[[#This Row],[Steam_Consumed_t]]/Table1[[#This Row],[Production_t]]</f>
        <v>1.4550595238095239</v>
      </c>
      <c r="R2356" s="37">
        <f>Table1[[#This Row],[Power_Consumed_kWh]]/Table1[[#This Row],[Production_t]]</f>
        <v>118.16815476190474</v>
      </c>
      <c r="S2356" t="str">
        <f>IF(Table1[[#This Row],[Quality_pct]]&lt;96,"Below Spec","Ok")</f>
        <v>Ok</v>
      </c>
      <c r="T2356" t="str">
        <f>IF(Table1[Steam_Consumed_t]&gt;$O$4383,"ABNORMAL","NORMAL")</f>
        <v>NORMAL</v>
      </c>
      <c r="U2356" t="str">
        <f>IF(Table1[Power_Consumed_kWh]&gt;$P$4383,"ABNORMAL","NORMAL")</f>
        <v>NORMAL</v>
      </c>
      <c r="V2356">
        <f>(Table1[[#This Row],[Target_Production_t]]/8)*Table1[[#This Row],[Downtime_hr]]</f>
        <v>3.577</v>
      </c>
    </row>
    <row r="2357" spans="1:22" x14ac:dyDescent="0.25">
      <c r="A2357" s="1">
        <v>45854</v>
      </c>
      <c r="B2357" s="1" t="str">
        <f>TEXT(Table1[[#This Row],[Date]],"mm")</f>
        <v>07</v>
      </c>
      <c r="C2357" t="s">
        <v>23</v>
      </c>
      <c r="D2357" t="s">
        <v>20</v>
      </c>
      <c r="E2357">
        <v>43.34</v>
      </c>
      <c r="F2357">
        <v>7.27</v>
      </c>
      <c r="G2357">
        <v>0.73</v>
      </c>
      <c r="H2357">
        <v>36.92</v>
      </c>
      <c r="I2357">
        <v>36.5</v>
      </c>
      <c r="J2357">
        <v>0.42</v>
      </c>
      <c r="K2357">
        <v>98.85</v>
      </c>
      <c r="L2357">
        <v>90.88</v>
      </c>
      <c r="M2357">
        <v>93.05</v>
      </c>
      <c r="N2357">
        <v>83.58</v>
      </c>
      <c r="O2357">
        <v>4.3899999999999997</v>
      </c>
      <c r="P2357">
        <v>1566.45</v>
      </c>
      <c r="Q2357" s="42">
        <f>Table1[[#This Row],[Steam_Consumed_t]]/Table1[[#This Row],[Production_t]]</f>
        <v>0.11890574214517875</v>
      </c>
      <c r="R2357" s="37">
        <f>Table1[[#This Row],[Power_Consumed_kWh]]/Table1[[#This Row],[Production_t]]</f>
        <v>42.428223185265438</v>
      </c>
      <c r="S2357" t="str">
        <f>IF(Table1[[#This Row],[Quality_pct]]&lt;96,"Below Spec","Ok")</f>
        <v>Ok</v>
      </c>
      <c r="T2357" t="str">
        <f>IF(Table1[Steam_Consumed_t]&gt;$O$4383,"ABNORMAL","NORMAL")</f>
        <v>NORMAL</v>
      </c>
      <c r="U2357" t="str">
        <f>IF(Table1[Power_Consumed_kWh]&gt;$P$4383,"ABNORMAL","NORMAL")</f>
        <v>NORMAL</v>
      </c>
      <c r="V2357">
        <f>(Table1[[#This Row],[Target_Production_t]]/8)*Table1[[#This Row],[Downtime_hr]]</f>
        <v>3.9547750000000002</v>
      </c>
    </row>
    <row r="2358" spans="1:22" x14ac:dyDescent="0.25">
      <c r="A2358" s="1">
        <v>45854</v>
      </c>
      <c r="B2358" s="1" t="str">
        <f>TEXT(Table1[[#This Row],[Date]],"mm")</f>
        <v>07</v>
      </c>
      <c r="C2358" t="s">
        <v>17</v>
      </c>
      <c r="D2358" t="s">
        <v>20</v>
      </c>
      <c r="E2358">
        <v>41.37</v>
      </c>
      <c r="F2358">
        <v>7.4</v>
      </c>
      <c r="G2358">
        <v>0.6</v>
      </c>
      <c r="H2358">
        <v>34.76</v>
      </c>
      <c r="I2358">
        <v>33.79</v>
      </c>
      <c r="J2358">
        <v>0.97</v>
      </c>
      <c r="K2358">
        <v>97.2</v>
      </c>
      <c r="L2358">
        <v>92.5</v>
      </c>
      <c r="M2358">
        <v>95.02</v>
      </c>
      <c r="N2358">
        <v>85.43</v>
      </c>
      <c r="O2358">
        <v>29.01</v>
      </c>
      <c r="P2358">
        <v>2831.5</v>
      </c>
      <c r="Q2358" s="42">
        <f>Table1[[#This Row],[Steam_Consumed_t]]/Table1[[#This Row],[Production_t]]</f>
        <v>0.83457997698504038</v>
      </c>
      <c r="R2358" s="37">
        <f>Table1[[#This Row],[Power_Consumed_kWh]]/Table1[[#This Row],[Production_t]]</f>
        <v>81.458573072497131</v>
      </c>
      <c r="S2358" t="str">
        <f>IF(Table1[[#This Row],[Quality_pct]]&lt;96,"Below Spec","Ok")</f>
        <v>Ok</v>
      </c>
      <c r="T2358" t="str">
        <f>IF(Table1[Steam_Consumed_t]&gt;$O$4383,"ABNORMAL","NORMAL")</f>
        <v>NORMAL</v>
      </c>
      <c r="U2358" t="str">
        <f>IF(Table1[Power_Consumed_kWh]&gt;$P$4383,"ABNORMAL","NORMAL")</f>
        <v>NORMAL</v>
      </c>
      <c r="V2358">
        <f>(Table1[[#This Row],[Target_Production_t]]/8)*Table1[[#This Row],[Downtime_hr]]</f>
        <v>3.1027499999999999</v>
      </c>
    </row>
    <row r="2359" spans="1:22" x14ac:dyDescent="0.25">
      <c r="A2359" s="1">
        <v>45854</v>
      </c>
      <c r="B2359" s="1" t="str">
        <f>TEXT(Table1[[#This Row],[Date]],"mm")</f>
        <v>07</v>
      </c>
      <c r="C2359" t="s">
        <v>22</v>
      </c>
      <c r="D2359" t="s">
        <v>20</v>
      </c>
      <c r="E2359">
        <v>35.46</v>
      </c>
      <c r="F2359">
        <v>7.51</v>
      </c>
      <c r="G2359">
        <v>0.49</v>
      </c>
      <c r="H2359">
        <v>30.59</v>
      </c>
      <c r="I2359">
        <v>29.89</v>
      </c>
      <c r="J2359">
        <v>0.7</v>
      </c>
      <c r="K2359">
        <v>97.71</v>
      </c>
      <c r="L2359">
        <v>93.88</v>
      </c>
      <c r="M2359">
        <v>90.65</v>
      </c>
      <c r="N2359">
        <v>83.15</v>
      </c>
      <c r="O2359">
        <v>33.53</v>
      </c>
      <c r="P2359">
        <v>3066.19</v>
      </c>
      <c r="Q2359" s="42">
        <f>Table1[[#This Row],[Steam_Consumed_t]]/Table1[[#This Row],[Production_t]]</f>
        <v>1.0961098398169338</v>
      </c>
      <c r="R2359" s="37">
        <f>Table1[[#This Row],[Power_Consumed_kWh]]/Table1[[#This Row],[Production_t]]</f>
        <v>100.23504413206931</v>
      </c>
      <c r="S2359" t="str">
        <f>IF(Table1[[#This Row],[Quality_pct]]&lt;96,"Below Spec","Ok")</f>
        <v>Ok</v>
      </c>
      <c r="T2359" t="str">
        <f>IF(Table1[Steam_Consumed_t]&gt;$O$4383,"ABNORMAL","NORMAL")</f>
        <v>NORMAL</v>
      </c>
      <c r="U2359" t="str">
        <f>IF(Table1[Power_Consumed_kWh]&gt;$P$4383,"ABNORMAL","NORMAL")</f>
        <v>NORMAL</v>
      </c>
      <c r="V2359">
        <f>(Table1[[#This Row],[Target_Production_t]]/8)*Table1[[#This Row],[Downtime_hr]]</f>
        <v>2.1719249999999999</v>
      </c>
    </row>
    <row r="2360" spans="1:22" x14ac:dyDescent="0.25">
      <c r="A2360" s="1">
        <v>45854</v>
      </c>
      <c r="B2360" s="1" t="str">
        <f>TEXT(Table1[[#This Row],[Date]],"mm")</f>
        <v>07</v>
      </c>
      <c r="C2360" t="s">
        <v>22</v>
      </c>
      <c r="D2360" t="s">
        <v>19</v>
      </c>
      <c r="E2360">
        <v>36.58</v>
      </c>
      <c r="F2360">
        <v>7.53</v>
      </c>
      <c r="G2360">
        <v>0.47</v>
      </c>
      <c r="H2360">
        <v>33.5</v>
      </c>
      <c r="I2360">
        <v>32.700000000000003</v>
      </c>
      <c r="J2360">
        <v>0.8</v>
      </c>
      <c r="K2360">
        <v>97.62</v>
      </c>
      <c r="L2360">
        <v>94.12</v>
      </c>
      <c r="M2360">
        <v>91.51</v>
      </c>
      <c r="N2360">
        <v>84.08</v>
      </c>
      <c r="O2360">
        <v>36.74</v>
      </c>
      <c r="P2360">
        <v>3189.57</v>
      </c>
      <c r="Q2360" s="42">
        <f>Table1[[#This Row],[Steam_Consumed_t]]/Table1[[#This Row],[Production_t]]</f>
        <v>1.0967164179104478</v>
      </c>
      <c r="R2360" s="37">
        <f>Table1[[#This Row],[Power_Consumed_kWh]]/Table1[[#This Row],[Production_t]]</f>
        <v>95.211044776119408</v>
      </c>
      <c r="S2360" t="str">
        <f>IF(Table1[[#This Row],[Quality_pct]]&lt;96,"Below Spec","Ok")</f>
        <v>Ok</v>
      </c>
      <c r="T2360" t="str">
        <f>IF(Table1[Steam_Consumed_t]&gt;$O$4383,"ABNORMAL","NORMAL")</f>
        <v>NORMAL</v>
      </c>
      <c r="U2360" t="str">
        <f>IF(Table1[Power_Consumed_kWh]&gt;$P$4383,"ABNORMAL","NORMAL")</f>
        <v>NORMAL</v>
      </c>
      <c r="V2360">
        <f>(Table1[[#This Row],[Target_Production_t]]/8)*Table1[[#This Row],[Downtime_hr]]</f>
        <v>2.1490749999999998</v>
      </c>
    </row>
    <row r="2361" spans="1:22" x14ac:dyDescent="0.25">
      <c r="A2361" s="1">
        <v>45854</v>
      </c>
      <c r="B2361" s="1" t="str">
        <f>TEXT(Table1[[#This Row],[Date]],"mm")</f>
        <v>07</v>
      </c>
      <c r="C2361" t="s">
        <v>22</v>
      </c>
      <c r="D2361" t="s">
        <v>18</v>
      </c>
      <c r="E2361">
        <v>37.130000000000003</v>
      </c>
      <c r="F2361">
        <v>7.55</v>
      </c>
      <c r="G2361">
        <v>0.45</v>
      </c>
      <c r="H2361">
        <v>34.35</v>
      </c>
      <c r="I2361">
        <v>33.729999999999997</v>
      </c>
      <c r="J2361">
        <v>0.62</v>
      </c>
      <c r="K2361">
        <v>98.19</v>
      </c>
      <c r="L2361">
        <v>94.38</v>
      </c>
      <c r="M2361">
        <v>91.05</v>
      </c>
      <c r="N2361">
        <v>84.37</v>
      </c>
      <c r="O2361">
        <v>34.93</v>
      </c>
      <c r="P2361">
        <v>3308.71</v>
      </c>
      <c r="Q2361" s="42">
        <f>Table1[[#This Row],[Steam_Consumed_t]]/Table1[[#This Row],[Production_t]]</f>
        <v>1.0168850072780202</v>
      </c>
      <c r="R2361" s="37">
        <f>Table1[[#This Row],[Power_Consumed_kWh]]/Table1[[#This Row],[Production_t]]</f>
        <v>96.323435225618624</v>
      </c>
      <c r="S2361" t="str">
        <f>IF(Table1[[#This Row],[Quality_pct]]&lt;96,"Below Spec","Ok")</f>
        <v>Ok</v>
      </c>
      <c r="T2361" t="str">
        <f>IF(Table1[Steam_Consumed_t]&gt;$O$4383,"ABNORMAL","NORMAL")</f>
        <v>NORMAL</v>
      </c>
      <c r="U2361" t="str">
        <f>IF(Table1[Power_Consumed_kWh]&gt;$P$4383,"ABNORMAL","NORMAL")</f>
        <v>NORMAL</v>
      </c>
      <c r="V2361">
        <f>(Table1[[#This Row],[Target_Production_t]]/8)*Table1[[#This Row],[Downtime_hr]]</f>
        <v>2.0885625000000001</v>
      </c>
    </row>
    <row r="2362" spans="1:22" x14ac:dyDescent="0.25">
      <c r="A2362" s="1">
        <v>45854</v>
      </c>
      <c r="B2362" s="1" t="str">
        <f>TEXT(Table1[[#This Row],[Date]],"mm")</f>
        <v>07</v>
      </c>
      <c r="C2362" t="s">
        <v>23</v>
      </c>
      <c r="D2362" t="s">
        <v>18</v>
      </c>
      <c r="E2362">
        <v>45.39</v>
      </c>
      <c r="F2362">
        <v>7.66</v>
      </c>
      <c r="G2362">
        <v>0.34</v>
      </c>
      <c r="H2362">
        <v>44.31</v>
      </c>
      <c r="I2362">
        <v>43.71</v>
      </c>
      <c r="J2362">
        <v>0.6</v>
      </c>
      <c r="K2362">
        <v>98.65</v>
      </c>
      <c r="L2362">
        <v>95.75</v>
      </c>
      <c r="M2362">
        <v>100.58</v>
      </c>
      <c r="N2362">
        <v>95</v>
      </c>
      <c r="O2362">
        <v>4.58</v>
      </c>
      <c r="P2362">
        <v>1797.95</v>
      </c>
      <c r="Q2362" s="42">
        <f>Table1[[#This Row],[Steam_Consumed_t]]/Table1[[#This Row],[Production_t]]</f>
        <v>0.10336267208305122</v>
      </c>
      <c r="R2362" s="37">
        <f>Table1[[#This Row],[Power_Consumed_kWh]]/Table1[[#This Row],[Production_t]]</f>
        <v>40.576619273301738</v>
      </c>
      <c r="S2362" t="str">
        <f>IF(Table1[[#This Row],[Quality_pct]]&lt;96,"Below Spec","Ok")</f>
        <v>Ok</v>
      </c>
      <c r="T2362" t="str">
        <f>IF(Table1[Steam_Consumed_t]&gt;$O$4383,"ABNORMAL","NORMAL")</f>
        <v>NORMAL</v>
      </c>
      <c r="U2362" t="str">
        <f>IF(Table1[Power_Consumed_kWh]&gt;$P$4383,"ABNORMAL","NORMAL")</f>
        <v>NORMAL</v>
      </c>
      <c r="V2362">
        <f>(Table1[[#This Row],[Target_Production_t]]/8)*Table1[[#This Row],[Downtime_hr]]</f>
        <v>1.9290750000000001</v>
      </c>
    </row>
    <row r="2363" spans="1:22" x14ac:dyDescent="0.25">
      <c r="A2363" s="1">
        <v>45854</v>
      </c>
      <c r="B2363" s="1" t="str">
        <f>TEXT(Table1[[#This Row],[Date]],"mm")</f>
        <v>07</v>
      </c>
      <c r="C2363" t="s">
        <v>17</v>
      </c>
      <c r="D2363" t="s">
        <v>18</v>
      </c>
      <c r="E2363">
        <v>43.32</v>
      </c>
      <c r="F2363">
        <v>7.69</v>
      </c>
      <c r="G2363">
        <v>0.31</v>
      </c>
      <c r="H2363">
        <v>43.06</v>
      </c>
      <c r="I2363">
        <v>41.76</v>
      </c>
      <c r="J2363">
        <v>1.3</v>
      </c>
      <c r="K2363">
        <v>96.98</v>
      </c>
      <c r="L2363">
        <v>96.12</v>
      </c>
      <c r="M2363">
        <v>96.81</v>
      </c>
      <c r="N2363">
        <v>90.24</v>
      </c>
      <c r="O2363">
        <v>35.71</v>
      </c>
      <c r="P2363">
        <v>3545.54</v>
      </c>
      <c r="Q2363" s="42">
        <f>Table1[[#This Row],[Steam_Consumed_t]]/Table1[[#This Row],[Production_t]]</f>
        <v>0.82930794240594519</v>
      </c>
      <c r="R2363" s="37">
        <f>Table1[[#This Row],[Power_Consumed_kWh]]/Table1[[#This Row],[Production_t]]</f>
        <v>82.339526242452393</v>
      </c>
      <c r="S2363" t="str">
        <f>IF(Table1[[#This Row],[Quality_pct]]&lt;96,"Below Spec","Ok")</f>
        <v>Ok</v>
      </c>
      <c r="T2363" t="str">
        <f>IF(Table1[Steam_Consumed_t]&gt;$O$4383,"ABNORMAL","NORMAL")</f>
        <v>NORMAL</v>
      </c>
      <c r="U2363" t="str">
        <f>IF(Table1[Power_Consumed_kWh]&gt;$P$4383,"ABNORMAL","NORMAL")</f>
        <v>NORMAL</v>
      </c>
      <c r="V2363">
        <f>(Table1[[#This Row],[Target_Production_t]]/8)*Table1[[#This Row],[Downtime_hr]]</f>
        <v>1.67865</v>
      </c>
    </row>
    <row r="2364" spans="1:22" x14ac:dyDescent="0.25">
      <c r="A2364" s="1">
        <v>45854</v>
      </c>
      <c r="B2364" s="1" t="str">
        <f>TEXT(Table1[[#This Row],[Date]],"mm")</f>
        <v>07</v>
      </c>
      <c r="C2364" t="s">
        <v>23</v>
      </c>
      <c r="D2364" t="s">
        <v>19</v>
      </c>
      <c r="E2364">
        <v>44.7</v>
      </c>
      <c r="F2364">
        <v>7.84</v>
      </c>
      <c r="G2364">
        <v>0.16</v>
      </c>
      <c r="H2364">
        <v>42.03</v>
      </c>
      <c r="I2364">
        <v>41.6</v>
      </c>
      <c r="J2364">
        <v>0.43</v>
      </c>
      <c r="K2364">
        <v>98.98</v>
      </c>
      <c r="L2364">
        <v>98</v>
      </c>
      <c r="M2364">
        <v>95.12</v>
      </c>
      <c r="N2364">
        <v>92.26</v>
      </c>
      <c r="O2364">
        <v>7.38</v>
      </c>
      <c r="P2364">
        <v>1737.69</v>
      </c>
      <c r="Q2364" s="42">
        <f>Table1[[#This Row],[Steam_Consumed_t]]/Table1[[#This Row],[Production_t]]</f>
        <v>0.17558886509635974</v>
      </c>
      <c r="R2364" s="37">
        <f>Table1[[#This Row],[Power_Consumed_kWh]]/Table1[[#This Row],[Production_t]]</f>
        <v>41.344039971448964</v>
      </c>
      <c r="S2364" t="str">
        <f>IF(Table1[[#This Row],[Quality_pct]]&lt;96,"Below Spec","Ok")</f>
        <v>Ok</v>
      </c>
      <c r="T2364" t="str">
        <f>IF(Table1[Steam_Consumed_t]&gt;$O$4383,"ABNORMAL","NORMAL")</f>
        <v>NORMAL</v>
      </c>
      <c r="U2364" t="str">
        <f>IF(Table1[Power_Consumed_kWh]&gt;$P$4383,"ABNORMAL","NORMAL")</f>
        <v>NORMAL</v>
      </c>
      <c r="V2364">
        <f>(Table1[[#This Row],[Target_Production_t]]/8)*Table1[[#This Row],[Downtime_hr]]</f>
        <v>0.89400000000000013</v>
      </c>
    </row>
    <row r="2365" spans="1:22" x14ac:dyDescent="0.25">
      <c r="A2365" s="1">
        <v>45854</v>
      </c>
      <c r="B2365" s="1" t="str">
        <f>TEXT(Table1[[#This Row],[Date]],"mm")</f>
        <v>07</v>
      </c>
      <c r="C2365" t="s">
        <v>21</v>
      </c>
      <c r="D2365" t="s">
        <v>19</v>
      </c>
      <c r="E2365">
        <v>38.61</v>
      </c>
      <c r="F2365">
        <v>8</v>
      </c>
      <c r="G2365">
        <v>0</v>
      </c>
      <c r="H2365">
        <v>38.630000000000003</v>
      </c>
      <c r="I2365">
        <v>38.01</v>
      </c>
      <c r="J2365">
        <v>0.62</v>
      </c>
      <c r="K2365">
        <v>98.39</v>
      </c>
      <c r="L2365">
        <v>100</v>
      </c>
      <c r="M2365">
        <v>91.38</v>
      </c>
      <c r="N2365">
        <v>89.91</v>
      </c>
      <c r="O2365">
        <v>54.38</v>
      </c>
      <c r="P2365">
        <v>4464.7</v>
      </c>
      <c r="Q2365" s="42">
        <f>Table1[[#This Row],[Steam_Consumed_t]]/Table1[[#This Row],[Production_t]]</f>
        <v>1.4077142117525239</v>
      </c>
      <c r="R2365" s="37">
        <f>Table1[[#This Row],[Power_Consumed_kWh]]/Table1[[#This Row],[Production_t]]</f>
        <v>115.57597721977736</v>
      </c>
      <c r="S2365" t="str">
        <f>IF(Table1[[#This Row],[Quality_pct]]&lt;96,"Below Spec","Ok")</f>
        <v>Ok</v>
      </c>
      <c r="T2365" t="str">
        <f>IF(Table1[Steam_Consumed_t]&gt;$O$4383,"ABNORMAL","NORMAL")</f>
        <v>ABNORMAL</v>
      </c>
      <c r="U2365" t="str">
        <f>IF(Table1[Power_Consumed_kWh]&gt;$P$4383,"ABNORMAL","NORMAL")</f>
        <v>ABNORMAL</v>
      </c>
      <c r="V2365">
        <f>(Table1[[#This Row],[Target_Production_t]]/8)*Table1[[#This Row],[Downtime_hr]]</f>
        <v>0</v>
      </c>
    </row>
    <row r="2366" spans="1:22" x14ac:dyDescent="0.25">
      <c r="A2366" s="1">
        <v>45855</v>
      </c>
      <c r="B2366" s="1" t="str">
        <f>TEXT(Table1[[#This Row],[Date]],"mm")</f>
        <v>07</v>
      </c>
      <c r="C2366" t="s">
        <v>21</v>
      </c>
      <c r="D2366" t="s">
        <v>18</v>
      </c>
      <c r="E2366">
        <v>36.35</v>
      </c>
      <c r="F2366">
        <v>7.24</v>
      </c>
      <c r="G2366">
        <v>0.76</v>
      </c>
      <c r="H2366">
        <v>29.05</v>
      </c>
      <c r="I2366">
        <v>28.74</v>
      </c>
      <c r="J2366">
        <v>0.31</v>
      </c>
      <c r="K2366">
        <v>98.92</v>
      </c>
      <c r="L2366">
        <v>90.5</v>
      </c>
      <c r="M2366">
        <v>97</v>
      </c>
      <c r="N2366">
        <v>86.83</v>
      </c>
      <c r="O2366">
        <v>41.72</v>
      </c>
      <c r="P2366">
        <v>3452.3</v>
      </c>
      <c r="Q2366" s="42">
        <f>Table1[[#This Row],[Steam_Consumed_t]]/Table1[[#This Row],[Production_t]]</f>
        <v>1.4361445783132529</v>
      </c>
      <c r="R2366" s="37">
        <f>Table1[[#This Row],[Power_Consumed_kWh]]/Table1[[#This Row],[Production_t]]</f>
        <v>118.83993115318417</v>
      </c>
      <c r="S2366" t="str">
        <f>IF(Table1[[#This Row],[Quality_pct]]&lt;96,"Below Spec","Ok")</f>
        <v>Ok</v>
      </c>
      <c r="T2366" t="str">
        <f>IF(Table1[Steam_Consumed_t]&gt;$O$4383,"ABNORMAL","NORMAL")</f>
        <v>NORMAL</v>
      </c>
      <c r="U2366" t="str">
        <f>IF(Table1[Power_Consumed_kWh]&gt;$P$4383,"ABNORMAL","NORMAL")</f>
        <v>NORMAL</v>
      </c>
      <c r="V2366">
        <f>(Table1[[#This Row],[Target_Production_t]]/8)*Table1[[#This Row],[Downtime_hr]]</f>
        <v>3.4532500000000002</v>
      </c>
    </row>
    <row r="2367" spans="1:22" x14ac:dyDescent="0.25">
      <c r="A2367" s="1">
        <v>45855</v>
      </c>
      <c r="B2367" s="1" t="str">
        <f>TEXT(Table1[[#This Row],[Date]],"mm")</f>
        <v>07</v>
      </c>
      <c r="C2367" t="s">
        <v>17</v>
      </c>
      <c r="D2367" t="s">
        <v>19</v>
      </c>
      <c r="E2367">
        <v>39.58</v>
      </c>
      <c r="F2367">
        <v>7.29</v>
      </c>
      <c r="G2367">
        <v>0.71</v>
      </c>
      <c r="H2367">
        <v>36.909999999999997</v>
      </c>
      <c r="I2367">
        <v>36.06</v>
      </c>
      <c r="J2367">
        <v>0.86</v>
      </c>
      <c r="K2367">
        <v>97.68</v>
      </c>
      <c r="L2367">
        <v>91.12</v>
      </c>
      <c r="M2367">
        <v>94.1</v>
      </c>
      <c r="N2367">
        <v>83.76</v>
      </c>
      <c r="O2367">
        <v>31.35</v>
      </c>
      <c r="P2367">
        <v>3143.28</v>
      </c>
      <c r="Q2367" s="42">
        <f>Table1[[#This Row],[Steam_Consumed_t]]/Table1[[#This Row],[Production_t]]</f>
        <v>0.84936331617447858</v>
      </c>
      <c r="R2367" s="37">
        <f>Table1[[#This Row],[Power_Consumed_kWh]]/Table1[[#This Row],[Production_t]]</f>
        <v>85.160661067461405</v>
      </c>
      <c r="S2367" t="str">
        <f>IF(Table1[[#This Row],[Quality_pct]]&lt;96,"Below Spec","Ok")</f>
        <v>Ok</v>
      </c>
      <c r="T2367" t="str">
        <f>IF(Table1[Steam_Consumed_t]&gt;$O$4383,"ABNORMAL","NORMAL")</f>
        <v>NORMAL</v>
      </c>
      <c r="U2367" t="str">
        <f>IF(Table1[Power_Consumed_kWh]&gt;$P$4383,"ABNORMAL","NORMAL")</f>
        <v>NORMAL</v>
      </c>
      <c r="V2367">
        <f>(Table1[[#This Row],[Target_Production_t]]/8)*Table1[[#This Row],[Downtime_hr]]</f>
        <v>3.5127249999999997</v>
      </c>
    </row>
    <row r="2368" spans="1:22" x14ac:dyDescent="0.25">
      <c r="A2368" s="1">
        <v>45855</v>
      </c>
      <c r="B2368" s="1" t="str">
        <f>TEXT(Table1[[#This Row],[Date]],"mm")</f>
        <v>07</v>
      </c>
      <c r="C2368" t="s">
        <v>23</v>
      </c>
      <c r="D2368" t="s">
        <v>20</v>
      </c>
      <c r="E2368">
        <v>40.200000000000003</v>
      </c>
      <c r="F2368">
        <v>7.43</v>
      </c>
      <c r="G2368">
        <v>0.56999999999999995</v>
      </c>
      <c r="H2368">
        <v>38.229999999999997</v>
      </c>
      <c r="I2368">
        <v>37.68</v>
      </c>
      <c r="J2368">
        <v>0.55000000000000004</v>
      </c>
      <c r="K2368">
        <v>98.57</v>
      </c>
      <c r="L2368">
        <v>92.88</v>
      </c>
      <c r="M2368">
        <v>95.91</v>
      </c>
      <c r="N2368">
        <v>87.8</v>
      </c>
      <c r="O2368">
        <v>4.47</v>
      </c>
      <c r="P2368">
        <v>1656.55</v>
      </c>
      <c r="Q2368" s="42">
        <f>Table1[[#This Row],[Steam_Consumed_t]]/Table1[[#This Row],[Production_t]]</f>
        <v>0.11692388176824484</v>
      </c>
      <c r="R2368" s="37">
        <f>Table1[[#This Row],[Power_Consumed_kWh]]/Table1[[#This Row],[Production_t]]</f>
        <v>43.331153544336914</v>
      </c>
      <c r="S2368" t="str">
        <f>IF(Table1[[#This Row],[Quality_pct]]&lt;96,"Below Spec","Ok")</f>
        <v>Ok</v>
      </c>
      <c r="T2368" t="str">
        <f>IF(Table1[Steam_Consumed_t]&gt;$O$4383,"ABNORMAL","NORMAL")</f>
        <v>NORMAL</v>
      </c>
      <c r="U2368" t="str">
        <f>IF(Table1[Power_Consumed_kWh]&gt;$P$4383,"ABNORMAL","NORMAL")</f>
        <v>NORMAL</v>
      </c>
      <c r="V2368">
        <f>(Table1[[#This Row],[Target_Production_t]]/8)*Table1[[#This Row],[Downtime_hr]]</f>
        <v>2.8642499999999997</v>
      </c>
    </row>
    <row r="2369" spans="1:22" x14ac:dyDescent="0.25">
      <c r="A2369" s="1">
        <v>45855</v>
      </c>
      <c r="B2369" s="1" t="str">
        <f>TEXT(Table1[[#This Row],[Date]],"mm")</f>
        <v>07</v>
      </c>
      <c r="C2369" t="s">
        <v>23</v>
      </c>
      <c r="D2369" t="s">
        <v>19</v>
      </c>
      <c r="E2369">
        <v>41.46</v>
      </c>
      <c r="F2369">
        <v>7.44</v>
      </c>
      <c r="G2369">
        <v>0.56000000000000005</v>
      </c>
      <c r="H2369">
        <v>38.86</v>
      </c>
      <c r="I2369">
        <v>38.61</v>
      </c>
      <c r="J2369">
        <v>0.26</v>
      </c>
      <c r="K2369">
        <v>99.34</v>
      </c>
      <c r="L2369">
        <v>93</v>
      </c>
      <c r="M2369">
        <v>95.03</v>
      </c>
      <c r="N2369">
        <v>87.79</v>
      </c>
      <c r="O2369">
        <v>6.21</v>
      </c>
      <c r="P2369">
        <v>1623.65</v>
      </c>
      <c r="Q2369" s="42">
        <f>Table1[[#This Row],[Steam_Consumed_t]]/Table1[[#This Row],[Production_t]]</f>
        <v>0.1598044261451364</v>
      </c>
      <c r="R2369" s="37">
        <f>Table1[[#This Row],[Power_Consumed_kWh]]/Table1[[#This Row],[Production_t]]</f>
        <v>41.782038085434898</v>
      </c>
      <c r="S2369" t="str">
        <f>IF(Table1[[#This Row],[Quality_pct]]&lt;96,"Below Spec","Ok")</f>
        <v>Ok</v>
      </c>
      <c r="T2369" t="str">
        <f>IF(Table1[Steam_Consumed_t]&gt;$O$4383,"ABNORMAL","NORMAL")</f>
        <v>NORMAL</v>
      </c>
      <c r="U2369" t="str">
        <f>IF(Table1[Power_Consumed_kWh]&gt;$P$4383,"ABNORMAL","NORMAL")</f>
        <v>NORMAL</v>
      </c>
      <c r="V2369">
        <f>(Table1[[#This Row],[Target_Production_t]]/8)*Table1[[#This Row],[Downtime_hr]]</f>
        <v>2.9022000000000006</v>
      </c>
    </row>
    <row r="2370" spans="1:22" x14ac:dyDescent="0.25">
      <c r="A2370" s="1">
        <v>45855</v>
      </c>
      <c r="B2370" s="1" t="str">
        <f>TEXT(Table1[[#This Row],[Date]],"mm")</f>
        <v>07</v>
      </c>
      <c r="C2370" t="s">
        <v>17</v>
      </c>
      <c r="D2370" t="s">
        <v>18</v>
      </c>
      <c r="E2370">
        <v>40.18</v>
      </c>
      <c r="F2370">
        <v>7.45</v>
      </c>
      <c r="G2370">
        <v>0.55000000000000004</v>
      </c>
      <c r="H2370">
        <v>38.08</v>
      </c>
      <c r="I2370">
        <v>37.56</v>
      </c>
      <c r="J2370">
        <v>0.52</v>
      </c>
      <c r="K2370">
        <v>98.63</v>
      </c>
      <c r="L2370">
        <v>93.12</v>
      </c>
      <c r="M2370">
        <v>93.38</v>
      </c>
      <c r="N2370">
        <v>85.77</v>
      </c>
      <c r="O2370">
        <v>33.5</v>
      </c>
      <c r="P2370">
        <v>3070.12</v>
      </c>
      <c r="Q2370" s="42">
        <f>Table1[[#This Row],[Steam_Consumed_t]]/Table1[[#This Row],[Production_t]]</f>
        <v>0.87972689075630262</v>
      </c>
      <c r="R2370" s="37">
        <f>Table1[[#This Row],[Power_Consumed_kWh]]/Table1[[#This Row],[Production_t]]</f>
        <v>80.622899159663859</v>
      </c>
      <c r="S2370" t="str">
        <f>IF(Table1[[#This Row],[Quality_pct]]&lt;96,"Below Spec","Ok")</f>
        <v>Ok</v>
      </c>
      <c r="T2370" t="str">
        <f>IF(Table1[Steam_Consumed_t]&gt;$O$4383,"ABNORMAL","NORMAL")</f>
        <v>NORMAL</v>
      </c>
      <c r="U2370" t="str">
        <f>IF(Table1[Power_Consumed_kWh]&gt;$P$4383,"ABNORMAL","NORMAL")</f>
        <v>NORMAL</v>
      </c>
      <c r="V2370">
        <f>(Table1[[#This Row],[Target_Production_t]]/8)*Table1[[#This Row],[Downtime_hr]]</f>
        <v>2.762375</v>
      </c>
    </row>
    <row r="2371" spans="1:22" x14ac:dyDescent="0.25">
      <c r="A2371" s="1">
        <v>45855</v>
      </c>
      <c r="B2371" s="1" t="str">
        <f>TEXT(Table1[[#This Row],[Date]],"mm")</f>
        <v>07</v>
      </c>
      <c r="C2371" t="s">
        <v>22</v>
      </c>
      <c r="D2371" t="s">
        <v>20</v>
      </c>
      <c r="E2371">
        <v>32.89</v>
      </c>
      <c r="F2371">
        <v>7.49</v>
      </c>
      <c r="G2371">
        <v>0.51</v>
      </c>
      <c r="H2371">
        <v>30.8</v>
      </c>
      <c r="I2371">
        <v>29.85</v>
      </c>
      <c r="J2371">
        <v>0.95</v>
      </c>
      <c r="K2371">
        <v>96.93</v>
      </c>
      <c r="L2371">
        <v>93.62</v>
      </c>
      <c r="M2371">
        <v>96.34</v>
      </c>
      <c r="N2371">
        <v>87.43</v>
      </c>
      <c r="O2371">
        <v>34.46</v>
      </c>
      <c r="P2371">
        <v>2913.41</v>
      </c>
      <c r="Q2371" s="42">
        <f>Table1[[#This Row],[Steam_Consumed_t]]/Table1[[#This Row],[Production_t]]</f>
        <v>1.1188311688311687</v>
      </c>
      <c r="R2371" s="37">
        <f>Table1[[#This Row],[Power_Consumed_kWh]]/Table1[[#This Row],[Production_t]]</f>
        <v>94.591233766233756</v>
      </c>
      <c r="S2371" t="str">
        <f>IF(Table1[[#This Row],[Quality_pct]]&lt;96,"Below Spec","Ok")</f>
        <v>Ok</v>
      </c>
      <c r="T2371" t="str">
        <f>IF(Table1[Steam_Consumed_t]&gt;$O$4383,"ABNORMAL","NORMAL")</f>
        <v>NORMAL</v>
      </c>
      <c r="U2371" t="str">
        <f>IF(Table1[Power_Consumed_kWh]&gt;$P$4383,"ABNORMAL","NORMAL")</f>
        <v>NORMAL</v>
      </c>
      <c r="V2371">
        <f>(Table1[[#This Row],[Target_Production_t]]/8)*Table1[[#This Row],[Downtime_hr]]</f>
        <v>2.0967375000000001</v>
      </c>
    </row>
    <row r="2372" spans="1:22" x14ac:dyDescent="0.25">
      <c r="A2372" s="1">
        <v>45855</v>
      </c>
      <c r="B2372" s="1" t="str">
        <f>TEXT(Table1[[#This Row],[Date]],"mm")</f>
        <v>07</v>
      </c>
      <c r="C2372" t="s">
        <v>17</v>
      </c>
      <c r="D2372" t="s">
        <v>20</v>
      </c>
      <c r="E2372">
        <v>38.369999999999997</v>
      </c>
      <c r="F2372">
        <v>7.5</v>
      </c>
      <c r="G2372">
        <v>0.5</v>
      </c>
      <c r="H2372">
        <v>32.26</v>
      </c>
      <c r="I2372">
        <v>31.85</v>
      </c>
      <c r="J2372">
        <v>0.41</v>
      </c>
      <c r="K2372">
        <v>98.73</v>
      </c>
      <c r="L2372">
        <v>93.75</v>
      </c>
      <c r="M2372">
        <v>88.64</v>
      </c>
      <c r="N2372">
        <v>82.05</v>
      </c>
      <c r="O2372">
        <v>28.42</v>
      </c>
      <c r="P2372">
        <v>2669.94</v>
      </c>
      <c r="Q2372" s="42">
        <f>Table1[[#This Row],[Steam_Consumed_t]]/Table1[[#This Row],[Production_t]]</f>
        <v>0.88096714197148185</v>
      </c>
      <c r="R2372" s="37">
        <f>Table1[[#This Row],[Power_Consumed_kWh]]/Table1[[#This Row],[Production_t]]</f>
        <v>82.763174209547429</v>
      </c>
      <c r="S2372" t="str">
        <f>IF(Table1[[#This Row],[Quality_pct]]&lt;96,"Below Spec","Ok")</f>
        <v>Ok</v>
      </c>
      <c r="T2372" t="str">
        <f>IF(Table1[Steam_Consumed_t]&gt;$O$4383,"ABNORMAL","NORMAL")</f>
        <v>NORMAL</v>
      </c>
      <c r="U2372" t="str">
        <f>IF(Table1[Power_Consumed_kWh]&gt;$P$4383,"ABNORMAL","NORMAL")</f>
        <v>NORMAL</v>
      </c>
      <c r="V2372">
        <f>(Table1[[#This Row],[Target_Production_t]]/8)*Table1[[#This Row],[Downtime_hr]]</f>
        <v>2.3981249999999998</v>
      </c>
    </row>
    <row r="2373" spans="1:22" x14ac:dyDescent="0.25">
      <c r="A2373" s="1">
        <v>45855</v>
      </c>
      <c r="B2373" s="1" t="str">
        <f>TEXT(Table1[[#This Row],[Date]],"mm")</f>
        <v>07</v>
      </c>
      <c r="C2373" t="s">
        <v>21</v>
      </c>
      <c r="D2373" t="s">
        <v>19</v>
      </c>
      <c r="E2373">
        <v>35.81</v>
      </c>
      <c r="F2373">
        <v>7.5</v>
      </c>
      <c r="G2373">
        <v>0.5</v>
      </c>
      <c r="H2373">
        <v>30.15</v>
      </c>
      <c r="I2373">
        <v>30.08</v>
      </c>
      <c r="J2373">
        <v>0.06</v>
      </c>
      <c r="K2373">
        <v>99.79</v>
      </c>
      <c r="L2373">
        <v>93.75</v>
      </c>
      <c r="M2373">
        <v>99.74</v>
      </c>
      <c r="N2373">
        <v>93.31</v>
      </c>
      <c r="O2373">
        <v>44</v>
      </c>
      <c r="P2373">
        <v>3444.25</v>
      </c>
      <c r="Q2373" s="42">
        <f>Table1[[#This Row],[Steam_Consumed_t]]/Table1[[#This Row],[Production_t]]</f>
        <v>1.4593698175787728</v>
      </c>
      <c r="R2373" s="37">
        <f>Table1[[#This Row],[Power_Consumed_kWh]]/Table1[[#This Row],[Production_t]]</f>
        <v>114.23714759535656</v>
      </c>
      <c r="S2373" t="str">
        <f>IF(Table1[[#This Row],[Quality_pct]]&lt;96,"Below Spec","Ok")</f>
        <v>Ok</v>
      </c>
      <c r="T2373" t="str">
        <f>IF(Table1[Steam_Consumed_t]&gt;$O$4383,"ABNORMAL","NORMAL")</f>
        <v>NORMAL</v>
      </c>
      <c r="U2373" t="str">
        <f>IF(Table1[Power_Consumed_kWh]&gt;$P$4383,"ABNORMAL","NORMAL")</f>
        <v>NORMAL</v>
      </c>
      <c r="V2373">
        <f>(Table1[[#This Row],[Target_Production_t]]/8)*Table1[[#This Row],[Downtime_hr]]</f>
        <v>2.2381250000000001</v>
      </c>
    </row>
    <row r="2374" spans="1:22" x14ac:dyDescent="0.25">
      <c r="A2374" s="1">
        <v>45855</v>
      </c>
      <c r="B2374" s="1" t="str">
        <f>TEXT(Table1[[#This Row],[Date]],"mm")</f>
        <v>07</v>
      </c>
      <c r="C2374" t="s">
        <v>22</v>
      </c>
      <c r="D2374" t="s">
        <v>19</v>
      </c>
      <c r="E2374">
        <v>33.92</v>
      </c>
      <c r="F2374">
        <v>7.54</v>
      </c>
      <c r="G2374">
        <v>0.46</v>
      </c>
      <c r="H2374">
        <v>30.03</v>
      </c>
      <c r="I2374">
        <v>29.06</v>
      </c>
      <c r="J2374">
        <v>0.97</v>
      </c>
      <c r="K2374">
        <v>96.76</v>
      </c>
      <c r="L2374">
        <v>94.25</v>
      </c>
      <c r="M2374">
        <v>93.65</v>
      </c>
      <c r="N2374">
        <v>85.4</v>
      </c>
      <c r="O2374">
        <v>32.36</v>
      </c>
      <c r="P2374">
        <v>2824.76</v>
      </c>
      <c r="Q2374" s="42">
        <f>Table1[[#This Row],[Steam_Consumed_t]]/Table1[[#This Row],[Production_t]]</f>
        <v>1.0775890775890775</v>
      </c>
      <c r="R2374" s="37">
        <f>Table1[[#This Row],[Power_Consumed_kWh]]/Table1[[#This Row],[Production_t]]</f>
        <v>94.06460206460207</v>
      </c>
      <c r="S2374" t="str">
        <f>IF(Table1[[#This Row],[Quality_pct]]&lt;96,"Below Spec","Ok")</f>
        <v>Ok</v>
      </c>
      <c r="T2374" t="str">
        <f>IF(Table1[Steam_Consumed_t]&gt;$O$4383,"ABNORMAL","NORMAL")</f>
        <v>NORMAL</v>
      </c>
      <c r="U2374" t="str">
        <f>IF(Table1[Power_Consumed_kWh]&gt;$P$4383,"ABNORMAL","NORMAL")</f>
        <v>NORMAL</v>
      </c>
      <c r="V2374">
        <f>(Table1[[#This Row],[Target_Production_t]]/8)*Table1[[#This Row],[Downtime_hr]]</f>
        <v>1.9504000000000001</v>
      </c>
    </row>
    <row r="2375" spans="1:22" x14ac:dyDescent="0.25">
      <c r="A2375" s="1">
        <v>45855</v>
      </c>
      <c r="B2375" s="1" t="str">
        <f>TEXT(Table1[[#This Row],[Date]],"mm")</f>
        <v>07</v>
      </c>
      <c r="C2375" t="s">
        <v>21</v>
      </c>
      <c r="D2375" t="s">
        <v>20</v>
      </c>
      <c r="E2375">
        <v>34.72</v>
      </c>
      <c r="F2375">
        <v>7.58</v>
      </c>
      <c r="G2375">
        <v>0.42</v>
      </c>
      <c r="H2375">
        <v>28.59</v>
      </c>
      <c r="I2375">
        <v>28.36</v>
      </c>
      <c r="J2375">
        <v>0.23</v>
      </c>
      <c r="K2375">
        <v>99.21</v>
      </c>
      <c r="L2375">
        <v>94.75</v>
      </c>
      <c r="M2375">
        <v>97.68</v>
      </c>
      <c r="N2375">
        <v>91.82</v>
      </c>
      <c r="O2375">
        <v>41.51</v>
      </c>
      <c r="P2375">
        <v>3327.05</v>
      </c>
      <c r="Q2375" s="42">
        <f>Table1[[#This Row],[Steam_Consumed_t]]/Table1[[#This Row],[Production_t]]</f>
        <v>1.4519062609303952</v>
      </c>
      <c r="R2375" s="37">
        <f>Table1[[#This Row],[Power_Consumed_kWh]]/Table1[[#This Row],[Production_t]]</f>
        <v>116.37110877929346</v>
      </c>
      <c r="S2375" t="str">
        <f>IF(Table1[[#This Row],[Quality_pct]]&lt;96,"Below Spec","Ok")</f>
        <v>Ok</v>
      </c>
      <c r="T2375" t="str">
        <f>IF(Table1[Steam_Consumed_t]&gt;$O$4383,"ABNORMAL","NORMAL")</f>
        <v>NORMAL</v>
      </c>
      <c r="U2375" t="str">
        <f>IF(Table1[Power_Consumed_kWh]&gt;$P$4383,"ABNORMAL","NORMAL")</f>
        <v>NORMAL</v>
      </c>
      <c r="V2375">
        <f>(Table1[[#This Row],[Target_Production_t]]/8)*Table1[[#This Row],[Downtime_hr]]</f>
        <v>1.8228</v>
      </c>
    </row>
    <row r="2376" spans="1:22" x14ac:dyDescent="0.25">
      <c r="A2376" s="1">
        <v>45855</v>
      </c>
      <c r="B2376" s="1" t="str">
        <f>TEXT(Table1[[#This Row],[Date]],"mm")</f>
        <v>07</v>
      </c>
      <c r="C2376" t="s">
        <v>23</v>
      </c>
      <c r="D2376" t="s">
        <v>18</v>
      </c>
      <c r="E2376">
        <v>42.09</v>
      </c>
      <c r="F2376">
        <v>7.68</v>
      </c>
      <c r="G2376">
        <v>0.32</v>
      </c>
      <c r="H2376">
        <v>41.32</v>
      </c>
      <c r="I2376">
        <v>41.2</v>
      </c>
      <c r="J2376">
        <v>0.12</v>
      </c>
      <c r="K2376">
        <v>99.72</v>
      </c>
      <c r="L2376">
        <v>96</v>
      </c>
      <c r="M2376">
        <v>98.6</v>
      </c>
      <c r="N2376">
        <v>94.39</v>
      </c>
      <c r="O2376">
        <v>6.57</v>
      </c>
      <c r="P2376">
        <v>1646.24</v>
      </c>
      <c r="Q2376" s="42">
        <f>Table1[[#This Row],[Steam_Consumed_t]]/Table1[[#This Row],[Production_t]]</f>
        <v>0.1590029041626331</v>
      </c>
      <c r="R2376" s="37">
        <f>Table1[[#This Row],[Power_Consumed_kWh]]/Table1[[#This Row],[Production_t]]</f>
        <v>39.841239109390123</v>
      </c>
      <c r="S2376" t="str">
        <f>IF(Table1[[#This Row],[Quality_pct]]&lt;96,"Below Spec","Ok")</f>
        <v>Ok</v>
      </c>
      <c r="T2376" t="str">
        <f>IF(Table1[Steam_Consumed_t]&gt;$O$4383,"ABNORMAL","NORMAL")</f>
        <v>NORMAL</v>
      </c>
      <c r="U2376" t="str">
        <f>IF(Table1[Power_Consumed_kWh]&gt;$P$4383,"ABNORMAL","NORMAL")</f>
        <v>NORMAL</v>
      </c>
      <c r="V2376">
        <f>(Table1[[#This Row],[Target_Production_t]]/8)*Table1[[#This Row],[Downtime_hr]]</f>
        <v>1.6836000000000002</v>
      </c>
    </row>
    <row r="2377" spans="1:22" x14ac:dyDescent="0.25">
      <c r="A2377" s="1">
        <v>45855</v>
      </c>
      <c r="B2377" s="1" t="str">
        <f>TEXT(Table1[[#This Row],[Date]],"mm")</f>
        <v>07</v>
      </c>
      <c r="C2377" t="s">
        <v>22</v>
      </c>
      <c r="D2377" t="s">
        <v>18</v>
      </c>
      <c r="E2377">
        <v>34.44</v>
      </c>
      <c r="F2377">
        <v>7.71</v>
      </c>
      <c r="G2377">
        <v>0.28999999999999998</v>
      </c>
      <c r="H2377">
        <v>33.799999999999997</v>
      </c>
      <c r="I2377">
        <v>32.43</v>
      </c>
      <c r="J2377">
        <v>1.37</v>
      </c>
      <c r="K2377">
        <v>95.95</v>
      </c>
      <c r="L2377">
        <v>96.38</v>
      </c>
      <c r="M2377">
        <v>92.59</v>
      </c>
      <c r="N2377">
        <v>85.62</v>
      </c>
      <c r="O2377">
        <v>37.64</v>
      </c>
      <c r="P2377">
        <v>3148.37</v>
      </c>
      <c r="Q2377" s="42">
        <f>Table1[[#This Row],[Steam_Consumed_t]]/Table1[[#This Row],[Production_t]]</f>
        <v>1.1136094674556214</v>
      </c>
      <c r="R2377" s="37">
        <f>Table1[[#This Row],[Power_Consumed_kWh]]/Table1[[#This Row],[Production_t]]</f>
        <v>93.147041420118342</v>
      </c>
      <c r="S2377" t="str">
        <f>IF(Table1[[#This Row],[Quality_pct]]&lt;96,"Below Spec","Ok")</f>
        <v>Below Spec</v>
      </c>
      <c r="T2377" t="str">
        <f>IF(Table1[Steam_Consumed_t]&gt;$O$4383,"ABNORMAL","NORMAL")</f>
        <v>NORMAL</v>
      </c>
      <c r="U2377" t="str">
        <f>IF(Table1[Power_Consumed_kWh]&gt;$P$4383,"ABNORMAL","NORMAL")</f>
        <v>NORMAL</v>
      </c>
      <c r="V2377">
        <f>(Table1[[#This Row],[Target_Production_t]]/8)*Table1[[#This Row],[Downtime_hr]]</f>
        <v>1.2484499999999998</v>
      </c>
    </row>
    <row r="2378" spans="1:22" x14ac:dyDescent="0.25">
      <c r="A2378" s="1">
        <v>45856</v>
      </c>
      <c r="B2378" s="1" t="str">
        <f>TEXT(Table1[[#This Row],[Date]],"mm")</f>
        <v>07</v>
      </c>
      <c r="C2378" t="s">
        <v>17</v>
      </c>
      <c r="D2378" t="s">
        <v>20</v>
      </c>
      <c r="E2378">
        <v>38.94</v>
      </c>
      <c r="F2378">
        <v>7.21</v>
      </c>
      <c r="G2378">
        <v>0.79</v>
      </c>
      <c r="H2378">
        <v>35.04</v>
      </c>
      <c r="I2378">
        <v>34.119999999999997</v>
      </c>
      <c r="J2378">
        <v>0.92</v>
      </c>
      <c r="K2378">
        <v>97.37</v>
      </c>
      <c r="L2378">
        <v>90.12</v>
      </c>
      <c r="M2378">
        <v>88.85</v>
      </c>
      <c r="N2378">
        <v>77.97</v>
      </c>
      <c r="O2378">
        <v>30.93</v>
      </c>
      <c r="P2378">
        <v>2712.22</v>
      </c>
      <c r="Q2378" s="42">
        <f>Table1[[#This Row],[Steam_Consumed_t]]/Table1[[#This Row],[Production_t]]</f>
        <v>0.8827054794520548</v>
      </c>
      <c r="R2378" s="37">
        <f>Table1[[#This Row],[Power_Consumed_kWh]]/Table1[[#This Row],[Production_t]]</f>
        <v>77.403538812785385</v>
      </c>
      <c r="S2378" t="str">
        <f>IF(Table1[[#This Row],[Quality_pct]]&lt;96,"Below Spec","Ok")</f>
        <v>Ok</v>
      </c>
      <c r="T2378" t="str">
        <f>IF(Table1[Steam_Consumed_t]&gt;$O$4383,"ABNORMAL","NORMAL")</f>
        <v>NORMAL</v>
      </c>
      <c r="U2378" t="str">
        <f>IF(Table1[Power_Consumed_kWh]&gt;$P$4383,"ABNORMAL","NORMAL")</f>
        <v>NORMAL</v>
      </c>
      <c r="V2378">
        <f>(Table1[[#This Row],[Target_Production_t]]/8)*Table1[[#This Row],[Downtime_hr]]</f>
        <v>3.8453249999999999</v>
      </c>
    </row>
    <row r="2379" spans="1:22" x14ac:dyDescent="0.25">
      <c r="A2379" s="1">
        <v>45856</v>
      </c>
      <c r="B2379" s="1" t="str">
        <f>TEXT(Table1[[#This Row],[Date]],"mm")</f>
        <v>07</v>
      </c>
      <c r="C2379" t="s">
        <v>23</v>
      </c>
      <c r="D2379" t="s">
        <v>18</v>
      </c>
      <c r="E2379">
        <v>42.72</v>
      </c>
      <c r="F2379">
        <v>7.5</v>
      </c>
      <c r="G2379">
        <v>0.5</v>
      </c>
      <c r="H2379">
        <v>35.979999999999997</v>
      </c>
      <c r="I2379">
        <v>35.479999999999997</v>
      </c>
      <c r="J2379">
        <v>0.5</v>
      </c>
      <c r="K2379">
        <v>98.6</v>
      </c>
      <c r="L2379">
        <v>93.75</v>
      </c>
      <c r="M2379">
        <v>93.03</v>
      </c>
      <c r="N2379">
        <v>85.99</v>
      </c>
      <c r="O2379">
        <v>4.9800000000000004</v>
      </c>
      <c r="P2379">
        <v>1472.22</v>
      </c>
      <c r="Q2379" s="42">
        <f>Table1[[#This Row],[Steam_Consumed_t]]/Table1[[#This Row],[Production_t]]</f>
        <v>0.13841022790439136</v>
      </c>
      <c r="R2379" s="37">
        <f>Table1[[#This Row],[Power_Consumed_kWh]]/Table1[[#This Row],[Production_t]]</f>
        <v>40.917732073374104</v>
      </c>
      <c r="S2379" t="str">
        <f>IF(Table1[[#This Row],[Quality_pct]]&lt;96,"Below Spec","Ok")</f>
        <v>Ok</v>
      </c>
      <c r="T2379" t="str">
        <f>IF(Table1[Steam_Consumed_t]&gt;$O$4383,"ABNORMAL","NORMAL")</f>
        <v>NORMAL</v>
      </c>
      <c r="U2379" t="str">
        <f>IF(Table1[Power_Consumed_kWh]&gt;$P$4383,"ABNORMAL","NORMAL")</f>
        <v>NORMAL</v>
      </c>
      <c r="V2379">
        <f>(Table1[[#This Row],[Target_Production_t]]/8)*Table1[[#This Row],[Downtime_hr]]</f>
        <v>2.67</v>
      </c>
    </row>
    <row r="2380" spans="1:22" x14ac:dyDescent="0.25">
      <c r="A2380" s="1">
        <v>45856</v>
      </c>
      <c r="B2380" s="1" t="str">
        <f>TEXT(Table1[[#This Row],[Date]],"mm")</f>
        <v>07</v>
      </c>
      <c r="C2380" t="s">
        <v>21</v>
      </c>
      <c r="D2380" t="s">
        <v>20</v>
      </c>
      <c r="E2380">
        <v>35.229999999999997</v>
      </c>
      <c r="F2380">
        <v>7.51</v>
      </c>
      <c r="G2380">
        <v>0.49</v>
      </c>
      <c r="H2380">
        <v>31.49</v>
      </c>
      <c r="I2380">
        <v>30.61</v>
      </c>
      <c r="J2380">
        <v>0.87</v>
      </c>
      <c r="K2380">
        <v>97.23</v>
      </c>
      <c r="L2380">
        <v>93.88</v>
      </c>
      <c r="M2380">
        <v>95.23</v>
      </c>
      <c r="N2380">
        <v>86.93</v>
      </c>
      <c r="O2380">
        <v>46.51</v>
      </c>
      <c r="P2380">
        <v>3634.78</v>
      </c>
      <c r="Q2380" s="42">
        <f>Table1[[#This Row],[Steam_Consumed_t]]/Table1[[#This Row],[Production_t]]</f>
        <v>1.4769768180374723</v>
      </c>
      <c r="R2380" s="37">
        <f>Table1[[#This Row],[Power_Consumed_kWh]]/Table1[[#This Row],[Production_t]]</f>
        <v>115.42648459828519</v>
      </c>
      <c r="S2380" t="str">
        <f>IF(Table1[[#This Row],[Quality_pct]]&lt;96,"Below Spec","Ok")</f>
        <v>Ok</v>
      </c>
      <c r="T2380" t="str">
        <f>IF(Table1[Steam_Consumed_t]&gt;$O$4383,"ABNORMAL","NORMAL")</f>
        <v>NORMAL</v>
      </c>
      <c r="U2380" t="str">
        <f>IF(Table1[Power_Consumed_kWh]&gt;$P$4383,"ABNORMAL","NORMAL")</f>
        <v>NORMAL</v>
      </c>
      <c r="V2380">
        <f>(Table1[[#This Row],[Target_Production_t]]/8)*Table1[[#This Row],[Downtime_hr]]</f>
        <v>2.1578374999999999</v>
      </c>
    </row>
    <row r="2381" spans="1:22" x14ac:dyDescent="0.25">
      <c r="A2381" s="1">
        <v>45856</v>
      </c>
      <c r="B2381" s="1" t="str">
        <f>TEXT(Table1[[#This Row],[Date]],"mm")</f>
        <v>07</v>
      </c>
      <c r="C2381" t="s">
        <v>22</v>
      </c>
      <c r="D2381" t="s">
        <v>19</v>
      </c>
      <c r="E2381">
        <v>34.43</v>
      </c>
      <c r="F2381">
        <v>7.54</v>
      </c>
      <c r="G2381">
        <v>0.46</v>
      </c>
      <c r="H2381">
        <v>30.54</v>
      </c>
      <c r="I2381">
        <v>29.34</v>
      </c>
      <c r="J2381">
        <v>1.2</v>
      </c>
      <c r="K2381">
        <v>96.08</v>
      </c>
      <c r="L2381">
        <v>94.25</v>
      </c>
      <c r="M2381">
        <v>93.5</v>
      </c>
      <c r="N2381">
        <v>84.67</v>
      </c>
      <c r="O2381">
        <v>34.630000000000003</v>
      </c>
      <c r="P2381">
        <v>2985.05</v>
      </c>
      <c r="Q2381" s="42">
        <f>Table1[[#This Row],[Steam_Consumed_t]]/Table1[[#This Row],[Production_t]]</f>
        <v>1.1339227242960053</v>
      </c>
      <c r="R2381" s="37">
        <f>Table1[[#This Row],[Power_Consumed_kWh]]/Table1[[#This Row],[Production_t]]</f>
        <v>97.742305173542903</v>
      </c>
      <c r="S2381" t="str">
        <f>IF(Table1[[#This Row],[Quality_pct]]&lt;96,"Below Spec","Ok")</f>
        <v>Ok</v>
      </c>
      <c r="T2381" t="str">
        <f>IF(Table1[Steam_Consumed_t]&gt;$O$4383,"ABNORMAL","NORMAL")</f>
        <v>NORMAL</v>
      </c>
      <c r="U2381" t="str">
        <f>IF(Table1[Power_Consumed_kWh]&gt;$P$4383,"ABNORMAL","NORMAL")</f>
        <v>NORMAL</v>
      </c>
      <c r="V2381">
        <f>(Table1[[#This Row],[Target_Production_t]]/8)*Table1[[#This Row],[Downtime_hr]]</f>
        <v>1.9797250000000002</v>
      </c>
    </row>
    <row r="2382" spans="1:22" x14ac:dyDescent="0.25">
      <c r="A2382" s="1">
        <v>45856</v>
      </c>
      <c r="B2382" s="1" t="str">
        <f>TEXT(Table1[[#This Row],[Date]],"mm")</f>
        <v>07</v>
      </c>
      <c r="C2382" t="s">
        <v>17</v>
      </c>
      <c r="D2382" t="s">
        <v>19</v>
      </c>
      <c r="E2382">
        <v>40.17</v>
      </c>
      <c r="F2382">
        <v>7.55</v>
      </c>
      <c r="G2382">
        <v>0.45</v>
      </c>
      <c r="H2382">
        <v>36.200000000000003</v>
      </c>
      <c r="I2382">
        <v>35.61</v>
      </c>
      <c r="J2382">
        <v>0.59</v>
      </c>
      <c r="K2382">
        <v>98.37</v>
      </c>
      <c r="L2382">
        <v>94.38</v>
      </c>
      <c r="M2382">
        <v>91.61</v>
      </c>
      <c r="N2382">
        <v>85.05</v>
      </c>
      <c r="O2382">
        <v>30.22</v>
      </c>
      <c r="P2382">
        <v>2852.61</v>
      </c>
      <c r="Q2382" s="42">
        <f>Table1[[#This Row],[Steam_Consumed_t]]/Table1[[#This Row],[Production_t]]</f>
        <v>0.83480662983425402</v>
      </c>
      <c r="R2382" s="37">
        <f>Table1[[#This Row],[Power_Consumed_kWh]]/Table1[[#This Row],[Production_t]]</f>
        <v>78.801381215469604</v>
      </c>
      <c r="S2382" t="str">
        <f>IF(Table1[[#This Row],[Quality_pct]]&lt;96,"Below Spec","Ok")</f>
        <v>Ok</v>
      </c>
      <c r="T2382" t="str">
        <f>IF(Table1[Steam_Consumed_t]&gt;$O$4383,"ABNORMAL","NORMAL")</f>
        <v>NORMAL</v>
      </c>
      <c r="U2382" t="str">
        <f>IF(Table1[Power_Consumed_kWh]&gt;$P$4383,"ABNORMAL","NORMAL")</f>
        <v>NORMAL</v>
      </c>
      <c r="V2382">
        <f>(Table1[[#This Row],[Target_Production_t]]/8)*Table1[[#This Row],[Downtime_hr]]</f>
        <v>2.2595625000000004</v>
      </c>
    </row>
    <row r="2383" spans="1:22" x14ac:dyDescent="0.25">
      <c r="A2383" s="1">
        <v>45856</v>
      </c>
      <c r="B2383" s="1" t="str">
        <f>TEXT(Table1[[#This Row],[Date]],"mm")</f>
        <v>07</v>
      </c>
      <c r="C2383" t="s">
        <v>22</v>
      </c>
      <c r="D2383" t="s">
        <v>20</v>
      </c>
      <c r="E2383">
        <v>33.380000000000003</v>
      </c>
      <c r="F2383">
        <v>7.58</v>
      </c>
      <c r="G2383">
        <v>0.42</v>
      </c>
      <c r="H2383">
        <v>30.25</v>
      </c>
      <c r="I2383">
        <v>29.25</v>
      </c>
      <c r="J2383">
        <v>1</v>
      </c>
      <c r="K2383">
        <v>96.68</v>
      </c>
      <c r="L2383">
        <v>94.75</v>
      </c>
      <c r="M2383">
        <v>96.63</v>
      </c>
      <c r="N2383">
        <v>88.52</v>
      </c>
      <c r="O2383">
        <v>32.51</v>
      </c>
      <c r="P2383">
        <v>2844.22</v>
      </c>
      <c r="Q2383" s="42">
        <f>Table1[[#This Row],[Steam_Consumed_t]]/Table1[[#This Row],[Production_t]]</f>
        <v>1.0747107438016528</v>
      </c>
      <c r="R2383" s="37">
        <f>Table1[[#This Row],[Power_Consumed_kWh]]/Table1[[#This Row],[Production_t]]</f>
        <v>94.023801652892558</v>
      </c>
      <c r="S2383" t="str">
        <f>IF(Table1[[#This Row],[Quality_pct]]&lt;96,"Below Spec","Ok")</f>
        <v>Ok</v>
      </c>
      <c r="T2383" t="str">
        <f>IF(Table1[Steam_Consumed_t]&gt;$O$4383,"ABNORMAL","NORMAL")</f>
        <v>NORMAL</v>
      </c>
      <c r="U2383" t="str">
        <f>IF(Table1[Power_Consumed_kWh]&gt;$P$4383,"ABNORMAL","NORMAL")</f>
        <v>NORMAL</v>
      </c>
      <c r="V2383">
        <f>(Table1[[#This Row],[Target_Production_t]]/8)*Table1[[#This Row],[Downtime_hr]]</f>
        <v>1.7524500000000001</v>
      </c>
    </row>
    <row r="2384" spans="1:22" x14ac:dyDescent="0.25">
      <c r="A2384" s="1">
        <v>45856</v>
      </c>
      <c r="B2384" s="1" t="str">
        <f>TEXT(Table1[[#This Row],[Date]],"mm")</f>
        <v>07</v>
      </c>
      <c r="C2384" t="s">
        <v>23</v>
      </c>
      <c r="D2384" t="s">
        <v>19</v>
      </c>
      <c r="E2384">
        <v>42.08</v>
      </c>
      <c r="F2384">
        <v>7.59</v>
      </c>
      <c r="G2384">
        <v>0.41</v>
      </c>
      <c r="H2384">
        <v>37.369999999999997</v>
      </c>
      <c r="I2384">
        <v>36.93</v>
      </c>
      <c r="J2384">
        <v>0.44</v>
      </c>
      <c r="K2384">
        <v>98.81</v>
      </c>
      <c r="L2384">
        <v>94.88</v>
      </c>
      <c r="M2384">
        <v>93.94</v>
      </c>
      <c r="N2384">
        <v>88.06</v>
      </c>
      <c r="O2384">
        <v>4.5599999999999996</v>
      </c>
      <c r="P2384">
        <v>1565.27</v>
      </c>
      <c r="Q2384" s="42">
        <f>Table1[[#This Row],[Steam_Consumed_t]]/Table1[[#This Row],[Production_t]]</f>
        <v>0.12202301311212202</v>
      </c>
      <c r="R2384" s="37">
        <f>Table1[[#This Row],[Power_Consumed_kWh]]/Table1[[#This Row],[Production_t]]</f>
        <v>41.885737222370885</v>
      </c>
      <c r="S2384" t="str">
        <f>IF(Table1[[#This Row],[Quality_pct]]&lt;96,"Below Spec","Ok")</f>
        <v>Ok</v>
      </c>
      <c r="T2384" t="str">
        <f>IF(Table1[Steam_Consumed_t]&gt;$O$4383,"ABNORMAL","NORMAL")</f>
        <v>NORMAL</v>
      </c>
      <c r="U2384" t="str">
        <f>IF(Table1[Power_Consumed_kWh]&gt;$P$4383,"ABNORMAL","NORMAL")</f>
        <v>NORMAL</v>
      </c>
      <c r="V2384">
        <f>(Table1[[#This Row],[Target_Production_t]]/8)*Table1[[#This Row],[Downtime_hr]]</f>
        <v>2.1565999999999996</v>
      </c>
    </row>
    <row r="2385" spans="1:22" x14ac:dyDescent="0.25">
      <c r="A2385" s="1">
        <v>45856</v>
      </c>
      <c r="B2385" s="1" t="str">
        <f>TEXT(Table1[[#This Row],[Date]],"mm")</f>
        <v>07</v>
      </c>
      <c r="C2385" t="s">
        <v>23</v>
      </c>
      <c r="D2385" t="s">
        <v>20</v>
      </c>
      <c r="E2385">
        <v>40.799999999999997</v>
      </c>
      <c r="F2385">
        <v>7.59</v>
      </c>
      <c r="G2385">
        <v>0.41</v>
      </c>
      <c r="H2385">
        <v>36.43</v>
      </c>
      <c r="I2385">
        <v>36.35</v>
      </c>
      <c r="J2385">
        <v>0.08</v>
      </c>
      <c r="K2385">
        <v>99.79</v>
      </c>
      <c r="L2385">
        <v>94.88</v>
      </c>
      <c r="M2385">
        <v>95.48</v>
      </c>
      <c r="N2385">
        <v>90.4</v>
      </c>
      <c r="O2385">
        <v>3.58</v>
      </c>
      <c r="P2385">
        <v>1520.74</v>
      </c>
      <c r="Q2385" s="42">
        <f>Table1[[#This Row],[Steam_Consumed_t]]/Table1[[#This Row],[Production_t]]</f>
        <v>9.8270656052703811E-2</v>
      </c>
      <c r="R2385" s="37">
        <f>Table1[[#This Row],[Power_Consumed_kWh]]/Table1[[#This Row],[Production_t]]</f>
        <v>41.744166895415866</v>
      </c>
      <c r="S2385" t="str">
        <f>IF(Table1[[#This Row],[Quality_pct]]&lt;96,"Below Spec","Ok")</f>
        <v>Ok</v>
      </c>
      <c r="T2385" t="str">
        <f>IF(Table1[Steam_Consumed_t]&gt;$O$4383,"ABNORMAL","NORMAL")</f>
        <v>NORMAL</v>
      </c>
      <c r="U2385" t="str">
        <f>IF(Table1[Power_Consumed_kWh]&gt;$P$4383,"ABNORMAL","NORMAL")</f>
        <v>NORMAL</v>
      </c>
      <c r="V2385">
        <f>(Table1[[#This Row],[Target_Production_t]]/8)*Table1[[#This Row],[Downtime_hr]]</f>
        <v>2.0909999999999997</v>
      </c>
    </row>
    <row r="2386" spans="1:22" x14ac:dyDescent="0.25">
      <c r="A2386" s="1">
        <v>45856</v>
      </c>
      <c r="B2386" s="1" t="str">
        <f>TEXT(Table1[[#This Row],[Date]],"mm")</f>
        <v>07</v>
      </c>
      <c r="C2386" t="s">
        <v>22</v>
      </c>
      <c r="D2386" t="s">
        <v>18</v>
      </c>
      <c r="E2386">
        <v>34.950000000000003</v>
      </c>
      <c r="F2386">
        <v>7.61</v>
      </c>
      <c r="G2386">
        <v>0.39</v>
      </c>
      <c r="H2386">
        <v>32.97</v>
      </c>
      <c r="I2386">
        <v>31.74</v>
      </c>
      <c r="J2386">
        <v>1.23</v>
      </c>
      <c r="K2386">
        <v>96.27</v>
      </c>
      <c r="L2386">
        <v>95.12</v>
      </c>
      <c r="M2386">
        <v>97.3</v>
      </c>
      <c r="N2386">
        <v>89.1</v>
      </c>
      <c r="O2386">
        <v>36.520000000000003</v>
      </c>
      <c r="P2386">
        <v>3121.19</v>
      </c>
      <c r="Q2386" s="42">
        <f>Table1[[#This Row],[Steam_Consumed_t]]/Table1[[#This Row],[Production_t]]</f>
        <v>1.1076736427054901</v>
      </c>
      <c r="R2386" s="37">
        <f>Table1[[#This Row],[Power_Consumed_kWh]]/Table1[[#This Row],[Production_t]]</f>
        <v>94.667576584774039</v>
      </c>
      <c r="S2386" t="str">
        <f>IF(Table1[[#This Row],[Quality_pct]]&lt;96,"Below Spec","Ok")</f>
        <v>Ok</v>
      </c>
      <c r="T2386" t="str">
        <f>IF(Table1[Steam_Consumed_t]&gt;$O$4383,"ABNORMAL","NORMAL")</f>
        <v>NORMAL</v>
      </c>
      <c r="U2386" t="str">
        <f>IF(Table1[Power_Consumed_kWh]&gt;$P$4383,"ABNORMAL","NORMAL")</f>
        <v>NORMAL</v>
      </c>
      <c r="V2386">
        <f>(Table1[[#This Row],[Target_Production_t]]/8)*Table1[[#This Row],[Downtime_hr]]</f>
        <v>1.7038125000000002</v>
      </c>
    </row>
    <row r="2387" spans="1:22" x14ac:dyDescent="0.25">
      <c r="A2387" s="1">
        <v>45856</v>
      </c>
      <c r="B2387" s="1" t="str">
        <f>TEXT(Table1[[#This Row],[Date]],"mm")</f>
        <v>07</v>
      </c>
      <c r="C2387" t="s">
        <v>21</v>
      </c>
      <c r="D2387" t="s">
        <v>19</v>
      </c>
      <c r="E2387">
        <v>36.340000000000003</v>
      </c>
      <c r="F2387">
        <v>7.65</v>
      </c>
      <c r="G2387">
        <v>0.35</v>
      </c>
      <c r="H2387">
        <v>32.630000000000003</v>
      </c>
      <c r="I2387">
        <v>32.07</v>
      </c>
      <c r="J2387">
        <v>0.56000000000000005</v>
      </c>
      <c r="K2387">
        <v>98.29</v>
      </c>
      <c r="L2387">
        <v>95.62</v>
      </c>
      <c r="M2387">
        <v>90.98</v>
      </c>
      <c r="N2387">
        <v>85.51</v>
      </c>
      <c r="O2387">
        <v>46.98</v>
      </c>
      <c r="P2387">
        <v>3861.34</v>
      </c>
      <c r="Q2387" s="42">
        <f>Table1[[#This Row],[Steam_Consumed_t]]/Table1[[#This Row],[Production_t]]</f>
        <v>1.4397793441618141</v>
      </c>
      <c r="R2387" s="37">
        <f>Table1[[#This Row],[Power_Consumed_kWh]]/Table1[[#This Row],[Production_t]]</f>
        <v>118.33711308611707</v>
      </c>
      <c r="S2387" t="str">
        <f>IF(Table1[[#This Row],[Quality_pct]]&lt;96,"Below Spec","Ok")</f>
        <v>Ok</v>
      </c>
      <c r="T2387" t="str">
        <f>IF(Table1[Steam_Consumed_t]&gt;$O$4383,"ABNORMAL","NORMAL")</f>
        <v>NORMAL</v>
      </c>
      <c r="U2387" t="str">
        <f>IF(Table1[Power_Consumed_kWh]&gt;$P$4383,"ABNORMAL","NORMAL")</f>
        <v>NORMAL</v>
      </c>
      <c r="V2387">
        <f>(Table1[[#This Row],[Target_Production_t]]/8)*Table1[[#This Row],[Downtime_hr]]</f>
        <v>1.5898750000000001</v>
      </c>
    </row>
    <row r="2388" spans="1:22" x14ac:dyDescent="0.25">
      <c r="A2388" s="1">
        <v>45856</v>
      </c>
      <c r="B2388" s="1" t="str">
        <f>TEXT(Table1[[#This Row],[Date]],"mm")</f>
        <v>07</v>
      </c>
      <c r="C2388" t="s">
        <v>17</v>
      </c>
      <c r="D2388" t="s">
        <v>18</v>
      </c>
      <c r="E2388">
        <v>40.78</v>
      </c>
      <c r="F2388">
        <v>7.66</v>
      </c>
      <c r="G2388">
        <v>0.34</v>
      </c>
      <c r="H2388">
        <v>37.619999999999997</v>
      </c>
      <c r="I2388">
        <v>36.97</v>
      </c>
      <c r="J2388">
        <v>0.65</v>
      </c>
      <c r="K2388">
        <v>98.27</v>
      </c>
      <c r="L2388">
        <v>95.75</v>
      </c>
      <c r="M2388">
        <v>99.37</v>
      </c>
      <c r="N2388">
        <v>93.5</v>
      </c>
      <c r="O2388">
        <v>31.53</v>
      </c>
      <c r="P2388">
        <v>3219.7</v>
      </c>
      <c r="Q2388" s="42">
        <f>Table1[[#This Row],[Steam_Consumed_t]]/Table1[[#This Row],[Production_t]]</f>
        <v>0.83811802232854871</v>
      </c>
      <c r="R2388" s="37">
        <f>Table1[[#This Row],[Power_Consumed_kWh]]/Table1[[#This Row],[Production_t]]</f>
        <v>85.584795321637429</v>
      </c>
      <c r="S2388" t="str">
        <f>IF(Table1[[#This Row],[Quality_pct]]&lt;96,"Below Spec","Ok")</f>
        <v>Ok</v>
      </c>
      <c r="T2388" t="str">
        <f>IF(Table1[Steam_Consumed_t]&gt;$O$4383,"ABNORMAL","NORMAL")</f>
        <v>NORMAL</v>
      </c>
      <c r="U2388" t="str">
        <f>IF(Table1[Power_Consumed_kWh]&gt;$P$4383,"ABNORMAL","NORMAL")</f>
        <v>NORMAL</v>
      </c>
      <c r="V2388">
        <f>(Table1[[#This Row],[Target_Production_t]]/8)*Table1[[#This Row],[Downtime_hr]]</f>
        <v>1.7331500000000002</v>
      </c>
    </row>
    <row r="2389" spans="1:22" x14ac:dyDescent="0.25">
      <c r="A2389" s="1">
        <v>45856</v>
      </c>
      <c r="B2389" s="1" t="str">
        <f>TEXT(Table1[[#This Row],[Date]],"mm")</f>
        <v>07</v>
      </c>
      <c r="C2389" t="s">
        <v>21</v>
      </c>
      <c r="D2389" t="s">
        <v>18</v>
      </c>
      <c r="E2389">
        <v>36.89</v>
      </c>
      <c r="F2389">
        <v>7.86</v>
      </c>
      <c r="G2389">
        <v>0.14000000000000001</v>
      </c>
      <c r="H2389">
        <v>33.47</v>
      </c>
      <c r="I2389">
        <v>32.81</v>
      </c>
      <c r="J2389">
        <v>0.66</v>
      </c>
      <c r="K2389">
        <v>98.02</v>
      </c>
      <c r="L2389">
        <v>98.25</v>
      </c>
      <c r="M2389">
        <v>93.48</v>
      </c>
      <c r="N2389">
        <v>90.03</v>
      </c>
      <c r="O2389">
        <v>50.45</v>
      </c>
      <c r="P2389">
        <v>4045.69</v>
      </c>
      <c r="Q2389" s="42">
        <f>Table1[[#This Row],[Steam_Consumed_t]]/Table1[[#This Row],[Production_t]]</f>
        <v>1.5073199880489991</v>
      </c>
      <c r="R2389" s="37">
        <f>Table1[[#This Row],[Power_Consumed_kWh]]/Table1[[#This Row],[Production_t]]</f>
        <v>120.87511204063341</v>
      </c>
      <c r="S2389" t="str">
        <f>IF(Table1[[#This Row],[Quality_pct]]&lt;96,"Below Spec","Ok")</f>
        <v>Ok</v>
      </c>
      <c r="T2389" t="str">
        <f>IF(Table1[Steam_Consumed_t]&gt;$O$4383,"ABNORMAL","NORMAL")</f>
        <v>NORMAL</v>
      </c>
      <c r="U2389" t="str">
        <f>IF(Table1[Power_Consumed_kWh]&gt;$P$4383,"ABNORMAL","NORMAL")</f>
        <v>NORMAL</v>
      </c>
      <c r="V2389">
        <f>(Table1[[#This Row],[Target_Production_t]]/8)*Table1[[#This Row],[Downtime_hr]]</f>
        <v>0.64557500000000012</v>
      </c>
    </row>
    <row r="2390" spans="1:22" x14ac:dyDescent="0.25">
      <c r="A2390" s="1">
        <v>45857</v>
      </c>
      <c r="B2390" s="1" t="str">
        <f>TEXT(Table1[[#This Row],[Date]],"mm")</f>
        <v>07</v>
      </c>
      <c r="C2390" t="s">
        <v>21</v>
      </c>
      <c r="D2390" t="s">
        <v>19</v>
      </c>
      <c r="E2390">
        <v>36.68</v>
      </c>
      <c r="F2390">
        <v>7.28</v>
      </c>
      <c r="G2390">
        <v>0.72</v>
      </c>
      <c r="H2390">
        <v>33.909999999999997</v>
      </c>
      <c r="I2390">
        <v>32.89</v>
      </c>
      <c r="J2390">
        <v>1.02</v>
      </c>
      <c r="K2390">
        <v>97</v>
      </c>
      <c r="L2390">
        <v>91</v>
      </c>
      <c r="M2390">
        <v>96.81</v>
      </c>
      <c r="N2390">
        <v>85.46</v>
      </c>
      <c r="O2390">
        <v>49.43</v>
      </c>
      <c r="P2390">
        <v>3920.92</v>
      </c>
      <c r="Q2390" s="42">
        <f>Table1[[#This Row],[Steam_Consumed_t]]/Table1[[#This Row],[Production_t]]</f>
        <v>1.4576820996756121</v>
      </c>
      <c r="R2390" s="37">
        <f>Table1[[#This Row],[Power_Consumed_kWh]]/Table1[[#This Row],[Production_t]]</f>
        <v>115.62724859923328</v>
      </c>
      <c r="S2390" t="str">
        <f>IF(Table1[[#This Row],[Quality_pct]]&lt;96,"Below Spec","Ok")</f>
        <v>Ok</v>
      </c>
      <c r="T2390" t="str">
        <f>IF(Table1[Steam_Consumed_t]&gt;$O$4383,"ABNORMAL","NORMAL")</f>
        <v>NORMAL</v>
      </c>
      <c r="U2390" t="str">
        <f>IF(Table1[Power_Consumed_kWh]&gt;$P$4383,"ABNORMAL","NORMAL")</f>
        <v>NORMAL</v>
      </c>
      <c r="V2390">
        <f>(Table1[[#This Row],[Target_Production_t]]/8)*Table1[[#This Row],[Downtime_hr]]</f>
        <v>3.3011999999999997</v>
      </c>
    </row>
    <row r="2391" spans="1:22" x14ac:dyDescent="0.25">
      <c r="A2391" s="1">
        <v>45857</v>
      </c>
      <c r="B2391" s="1" t="str">
        <f>TEXT(Table1[[#This Row],[Date]],"mm")</f>
        <v>07</v>
      </c>
      <c r="C2391" t="s">
        <v>17</v>
      </c>
      <c r="D2391" t="s">
        <v>20</v>
      </c>
      <c r="E2391">
        <v>39.31</v>
      </c>
      <c r="F2391">
        <v>7.29</v>
      </c>
      <c r="G2391">
        <v>0.71</v>
      </c>
      <c r="H2391">
        <v>35.57</v>
      </c>
      <c r="I2391">
        <v>34.31</v>
      </c>
      <c r="J2391">
        <v>1.27</v>
      </c>
      <c r="K2391">
        <v>96.44</v>
      </c>
      <c r="L2391">
        <v>91.12</v>
      </c>
      <c r="M2391">
        <v>91.91</v>
      </c>
      <c r="N2391">
        <v>80.77</v>
      </c>
      <c r="O2391">
        <v>29.97</v>
      </c>
      <c r="P2391">
        <v>2964.37</v>
      </c>
      <c r="Q2391" s="42">
        <f>Table1[[#This Row],[Steam_Consumed_t]]/Table1[[#This Row],[Production_t]]</f>
        <v>0.84256395839190323</v>
      </c>
      <c r="R2391" s="37">
        <f>Table1[[#This Row],[Power_Consumed_kWh]]/Table1[[#This Row],[Production_t]]</f>
        <v>83.339049761034573</v>
      </c>
      <c r="S2391" t="str">
        <f>IF(Table1[[#This Row],[Quality_pct]]&lt;96,"Below Spec","Ok")</f>
        <v>Ok</v>
      </c>
      <c r="T2391" t="str">
        <f>IF(Table1[Steam_Consumed_t]&gt;$O$4383,"ABNORMAL","NORMAL")</f>
        <v>NORMAL</v>
      </c>
      <c r="U2391" t="str">
        <f>IF(Table1[Power_Consumed_kWh]&gt;$P$4383,"ABNORMAL","NORMAL")</f>
        <v>NORMAL</v>
      </c>
      <c r="V2391">
        <f>(Table1[[#This Row],[Target_Production_t]]/8)*Table1[[#This Row],[Downtime_hr]]</f>
        <v>3.4887625</v>
      </c>
    </row>
    <row r="2392" spans="1:22" x14ac:dyDescent="0.25">
      <c r="A2392" s="1">
        <v>45857</v>
      </c>
      <c r="B2392" s="1" t="str">
        <f>TEXT(Table1[[#This Row],[Date]],"mm")</f>
        <v>07</v>
      </c>
      <c r="C2392" t="s">
        <v>23</v>
      </c>
      <c r="D2392" t="s">
        <v>19</v>
      </c>
      <c r="E2392">
        <v>42.47</v>
      </c>
      <c r="F2392">
        <v>7.31</v>
      </c>
      <c r="G2392">
        <v>0.69</v>
      </c>
      <c r="H2392">
        <v>39.04</v>
      </c>
      <c r="I2392">
        <v>38.21</v>
      </c>
      <c r="J2392">
        <v>0.84</v>
      </c>
      <c r="K2392">
        <v>97.86</v>
      </c>
      <c r="L2392">
        <v>91.38</v>
      </c>
      <c r="M2392">
        <v>96.15</v>
      </c>
      <c r="N2392">
        <v>85.98</v>
      </c>
      <c r="O2392">
        <v>5.35</v>
      </c>
      <c r="P2392">
        <v>1722.81</v>
      </c>
      <c r="Q2392" s="42">
        <f>Table1[[#This Row],[Steam_Consumed_t]]/Table1[[#This Row],[Production_t]]</f>
        <v>0.1370389344262295</v>
      </c>
      <c r="R2392" s="37">
        <f>Table1[[#This Row],[Power_Consumed_kWh]]/Table1[[#This Row],[Production_t]]</f>
        <v>44.12935450819672</v>
      </c>
      <c r="S2392" t="str">
        <f>IF(Table1[[#This Row],[Quality_pct]]&lt;96,"Below Spec","Ok")</f>
        <v>Ok</v>
      </c>
      <c r="T2392" t="str">
        <f>IF(Table1[Steam_Consumed_t]&gt;$O$4383,"ABNORMAL","NORMAL")</f>
        <v>NORMAL</v>
      </c>
      <c r="U2392" t="str">
        <f>IF(Table1[Power_Consumed_kWh]&gt;$P$4383,"ABNORMAL","NORMAL")</f>
        <v>NORMAL</v>
      </c>
      <c r="V2392">
        <f>(Table1[[#This Row],[Target_Production_t]]/8)*Table1[[#This Row],[Downtime_hr]]</f>
        <v>3.6630374999999997</v>
      </c>
    </row>
    <row r="2393" spans="1:22" x14ac:dyDescent="0.25">
      <c r="A2393" s="1">
        <v>45857</v>
      </c>
      <c r="B2393" s="1" t="str">
        <f>TEXT(Table1[[#This Row],[Date]],"mm")</f>
        <v>07</v>
      </c>
      <c r="C2393" t="s">
        <v>17</v>
      </c>
      <c r="D2393" t="s">
        <v>18</v>
      </c>
      <c r="E2393">
        <v>41.16</v>
      </c>
      <c r="F2393">
        <v>7.37</v>
      </c>
      <c r="G2393">
        <v>0.63</v>
      </c>
      <c r="H2393">
        <v>34.950000000000003</v>
      </c>
      <c r="I2393">
        <v>33.71</v>
      </c>
      <c r="J2393">
        <v>1.24</v>
      </c>
      <c r="K2393">
        <v>96.45</v>
      </c>
      <c r="L2393">
        <v>92.12</v>
      </c>
      <c r="M2393">
        <v>96.27</v>
      </c>
      <c r="N2393">
        <v>85.54</v>
      </c>
      <c r="O2393">
        <v>30.68</v>
      </c>
      <c r="P2393">
        <v>2836.02</v>
      </c>
      <c r="Q2393" s="42">
        <f>Table1[[#This Row],[Steam_Consumed_t]]/Table1[[#This Row],[Production_t]]</f>
        <v>0.87782546494992841</v>
      </c>
      <c r="R2393" s="37">
        <f>Table1[[#This Row],[Power_Consumed_kWh]]/Table1[[#This Row],[Production_t]]</f>
        <v>81.145064377682402</v>
      </c>
      <c r="S2393" t="str">
        <f>IF(Table1[[#This Row],[Quality_pct]]&lt;96,"Below Spec","Ok")</f>
        <v>Ok</v>
      </c>
      <c r="T2393" t="str">
        <f>IF(Table1[Steam_Consumed_t]&gt;$O$4383,"ABNORMAL","NORMAL")</f>
        <v>NORMAL</v>
      </c>
      <c r="U2393" t="str">
        <f>IF(Table1[Power_Consumed_kWh]&gt;$P$4383,"ABNORMAL","NORMAL")</f>
        <v>NORMAL</v>
      </c>
      <c r="V2393">
        <f>(Table1[[#This Row],[Target_Production_t]]/8)*Table1[[#This Row],[Downtime_hr]]</f>
        <v>3.2413499999999997</v>
      </c>
    </row>
    <row r="2394" spans="1:22" x14ac:dyDescent="0.25">
      <c r="A2394" s="1">
        <v>45857</v>
      </c>
      <c r="B2394" s="1" t="str">
        <f>TEXT(Table1[[#This Row],[Date]],"mm")</f>
        <v>07</v>
      </c>
      <c r="C2394" t="s">
        <v>22</v>
      </c>
      <c r="D2394" t="s">
        <v>20</v>
      </c>
      <c r="E2394">
        <v>33.69</v>
      </c>
      <c r="F2394">
        <v>7.45</v>
      </c>
      <c r="G2394">
        <v>0.55000000000000004</v>
      </c>
      <c r="H2394">
        <v>26.79</v>
      </c>
      <c r="I2394">
        <v>26.5</v>
      </c>
      <c r="J2394">
        <v>0.28999999999999998</v>
      </c>
      <c r="K2394">
        <v>98.92</v>
      </c>
      <c r="L2394">
        <v>93.12</v>
      </c>
      <c r="M2394">
        <v>97</v>
      </c>
      <c r="N2394">
        <v>89.35</v>
      </c>
      <c r="O2394">
        <v>29.53</v>
      </c>
      <c r="P2394">
        <v>2685.26</v>
      </c>
      <c r="Q2394" s="42">
        <f>Table1[[#This Row],[Steam_Consumed_t]]/Table1[[#This Row],[Production_t]]</f>
        <v>1.1022769690182905</v>
      </c>
      <c r="R2394" s="37">
        <f>Table1[[#This Row],[Power_Consumed_kWh]]/Table1[[#This Row],[Production_t]]</f>
        <v>100.23366927958195</v>
      </c>
      <c r="S2394" t="str">
        <f>IF(Table1[[#This Row],[Quality_pct]]&lt;96,"Below Spec","Ok")</f>
        <v>Ok</v>
      </c>
      <c r="T2394" t="str">
        <f>IF(Table1[Steam_Consumed_t]&gt;$O$4383,"ABNORMAL","NORMAL")</f>
        <v>NORMAL</v>
      </c>
      <c r="U2394" t="str">
        <f>IF(Table1[Power_Consumed_kWh]&gt;$P$4383,"ABNORMAL","NORMAL")</f>
        <v>NORMAL</v>
      </c>
      <c r="V2394">
        <f>(Table1[[#This Row],[Target_Production_t]]/8)*Table1[[#This Row],[Downtime_hr]]</f>
        <v>2.3161874999999998</v>
      </c>
    </row>
    <row r="2395" spans="1:22" x14ac:dyDescent="0.25">
      <c r="A2395" s="1">
        <v>45857</v>
      </c>
      <c r="B2395" s="1" t="str">
        <f>TEXT(Table1[[#This Row],[Date]],"mm")</f>
        <v>07</v>
      </c>
      <c r="C2395" t="s">
        <v>23</v>
      </c>
      <c r="D2395" t="s">
        <v>18</v>
      </c>
      <c r="E2395">
        <v>43.12</v>
      </c>
      <c r="F2395">
        <v>7.55</v>
      </c>
      <c r="G2395">
        <v>0.45</v>
      </c>
      <c r="H2395">
        <v>39.950000000000003</v>
      </c>
      <c r="I2395">
        <v>39</v>
      </c>
      <c r="J2395">
        <v>0.95</v>
      </c>
      <c r="K2395">
        <v>97.63</v>
      </c>
      <c r="L2395">
        <v>94.38</v>
      </c>
      <c r="M2395">
        <v>97.49</v>
      </c>
      <c r="N2395">
        <v>89.82</v>
      </c>
      <c r="O2395">
        <v>6.68</v>
      </c>
      <c r="P2395">
        <v>1600.42</v>
      </c>
      <c r="Q2395" s="42">
        <f>Table1[[#This Row],[Steam_Consumed_t]]/Table1[[#This Row],[Production_t]]</f>
        <v>0.16720901126408008</v>
      </c>
      <c r="R2395" s="37">
        <f>Table1[[#This Row],[Power_Consumed_kWh]]/Table1[[#This Row],[Production_t]]</f>
        <v>40.060575719649563</v>
      </c>
      <c r="S2395" t="str">
        <f>IF(Table1[[#This Row],[Quality_pct]]&lt;96,"Below Spec","Ok")</f>
        <v>Ok</v>
      </c>
      <c r="T2395" t="str">
        <f>IF(Table1[Steam_Consumed_t]&gt;$O$4383,"ABNORMAL","NORMAL")</f>
        <v>NORMAL</v>
      </c>
      <c r="U2395" t="str">
        <f>IF(Table1[Power_Consumed_kWh]&gt;$P$4383,"ABNORMAL","NORMAL")</f>
        <v>NORMAL</v>
      </c>
      <c r="V2395">
        <f>(Table1[[#This Row],[Target_Production_t]]/8)*Table1[[#This Row],[Downtime_hr]]</f>
        <v>2.4255</v>
      </c>
    </row>
    <row r="2396" spans="1:22" x14ac:dyDescent="0.25">
      <c r="A2396" s="1">
        <v>45857</v>
      </c>
      <c r="B2396" s="1" t="str">
        <f>TEXT(Table1[[#This Row],[Date]],"mm")</f>
        <v>07</v>
      </c>
      <c r="C2396" t="s">
        <v>22</v>
      </c>
      <c r="D2396" t="s">
        <v>18</v>
      </c>
      <c r="E2396">
        <v>35.28</v>
      </c>
      <c r="F2396">
        <v>7.57</v>
      </c>
      <c r="G2396">
        <v>0.43</v>
      </c>
      <c r="H2396">
        <v>32.880000000000003</v>
      </c>
      <c r="I2396">
        <v>32.26</v>
      </c>
      <c r="J2396">
        <v>0.62</v>
      </c>
      <c r="K2396">
        <v>98.11</v>
      </c>
      <c r="L2396">
        <v>94.62</v>
      </c>
      <c r="M2396">
        <v>96.55</v>
      </c>
      <c r="N2396">
        <v>89.63</v>
      </c>
      <c r="O2396">
        <v>36.86</v>
      </c>
      <c r="P2396">
        <v>3254.15</v>
      </c>
      <c r="Q2396" s="42">
        <f>Table1[[#This Row],[Steam_Consumed_t]]/Table1[[#This Row],[Production_t]]</f>
        <v>1.1210462287104621</v>
      </c>
      <c r="R2396" s="37">
        <f>Table1[[#This Row],[Power_Consumed_kWh]]/Table1[[#This Row],[Production_t]]</f>
        <v>98.970498783454985</v>
      </c>
      <c r="S2396" t="str">
        <f>IF(Table1[[#This Row],[Quality_pct]]&lt;96,"Below Spec","Ok")</f>
        <v>Ok</v>
      </c>
      <c r="T2396" t="str">
        <f>IF(Table1[Steam_Consumed_t]&gt;$O$4383,"ABNORMAL","NORMAL")</f>
        <v>NORMAL</v>
      </c>
      <c r="U2396" t="str">
        <f>IF(Table1[Power_Consumed_kWh]&gt;$P$4383,"ABNORMAL","NORMAL")</f>
        <v>NORMAL</v>
      </c>
      <c r="V2396">
        <f>(Table1[[#This Row],[Target_Production_t]]/8)*Table1[[#This Row],[Downtime_hr]]</f>
        <v>1.8963000000000001</v>
      </c>
    </row>
    <row r="2397" spans="1:22" x14ac:dyDescent="0.25">
      <c r="A2397" s="1">
        <v>45857</v>
      </c>
      <c r="B2397" s="1" t="str">
        <f>TEXT(Table1[[#This Row],[Date]],"mm")</f>
        <v>07</v>
      </c>
      <c r="C2397" t="s">
        <v>21</v>
      </c>
      <c r="D2397" t="s">
        <v>18</v>
      </c>
      <c r="E2397">
        <v>37.24</v>
      </c>
      <c r="F2397">
        <v>7.59</v>
      </c>
      <c r="G2397">
        <v>0.41</v>
      </c>
      <c r="H2397">
        <v>33</v>
      </c>
      <c r="I2397">
        <v>32.76</v>
      </c>
      <c r="J2397">
        <v>0.24</v>
      </c>
      <c r="K2397">
        <v>99.27</v>
      </c>
      <c r="L2397">
        <v>94.88</v>
      </c>
      <c r="M2397">
        <v>94.61</v>
      </c>
      <c r="N2397">
        <v>89.11</v>
      </c>
      <c r="O2397">
        <v>48.34</v>
      </c>
      <c r="P2397">
        <v>3857.48</v>
      </c>
      <c r="Q2397" s="42">
        <f>Table1[[#This Row],[Steam_Consumed_t]]/Table1[[#This Row],[Production_t]]</f>
        <v>1.4648484848484848</v>
      </c>
      <c r="R2397" s="37">
        <f>Table1[[#This Row],[Power_Consumed_kWh]]/Table1[[#This Row],[Production_t]]</f>
        <v>116.89333333333333</v>
      </c>
      <c r="S2397" t="str">
        <f>IF(Table1[[#This Row],[Quality_pct]]&lt;96,"Below Spec","Ok")</f>
        <v>Ok</v>
      </c>
      <c r="T2397" t="str">
        <f>IF(Table1[Steam_Consumed_t]&gt;$O$4383,"ABNORMAL","NORMAL")</f>
        <v>NORMAL</v>
      </c>
      <c r="U2397" t="str">
        <f>IF(Table1[Power_Consumed_kWh]&gt;$P$4383,"ABNORMAL","NORMAL")</f>
        <v>NORMAL</v>
      </c>
      <c r="V2397">
        <f>(Table1[[#This Row],[Target_Production_t]]/8)*Table1[[#This Row],[Downtime_hr]]</f>
        <v>1.90855</v>
      </c>
    </row>
    <row r="2398" spans="1:22" x14ac:dyDescent="0.25">
      <c r="A2398" s="1">
        <v>45857</v>
      </c>
      <c r="B2398" s="1" t="str">
        <f>TEXT(Table1[[#This Row],[Date]],"mm")</f>
        <v>07</v>
      </c>
      <c r="C2398" t="s">
        <v>22</v>
      </c>
      <c r="D2398" t="s">
        <v>19</v>
      </c>
      <c r="E2398">
        <v>34.75</v>
      </c>
      <c r="F2398">
        <v>7.59</v>
      </c>
      <c r="G2398">
        <v>0.41</v>
      </c>
      <c r="H2398">
        <v>31.83</v>
      </c>
      <c r="I2398">
        <v>31.04</v>
      </c>
      <c r="J2398">
        <v>0.79</v>
      </c>
      <c r="K2398">
        <v>97.51</v>
      </c>
      <c r="L2398">
        <v>94.88</v>
      </c>
      <c r="M2398">
        <v>94.77</v>
      </c>
      <c r="N2398">
        <v>87.67</v>
      </c>
      <c r="O2398">
        <v>35.69</v>
      </c>
      <c r="P2398">
        <v>2991.57</v>
      </c>
      <c r="Q2398" s="42">
        <f>Table1[[#This Row],[Steam_Consumed_t]]/Table1[[#This Row],[Production_t]]</f>
        <v>1.1212692428526547</v>
      </c>
      <c r="R2398" s="37">
        <f>Table1[[#This Row],[Power_Consumed_kWh]]/Table1[[#This Row],[Production_t]]</f>
        <v>93.985862393967963</v>
      </c>
      <c r="S2398" t="str">
        <f>IF(Table1[[#This Row],[Quality_pct]]&lt;96,"Below Spec","Ok")</f>
        <v>Ok</v>
      </c>
      <c r="T2398" t="str">
        <f>IF(Table1[Steam_Consumed_t]&gt;$O$4383,"ABNORMAL","NORMAL")</f>
        <v>NORMAL</v>
      </c>
      <c r="U2398" t="str">
        <f>IF(Table1[Power_Consumed_kWh]&gt;$P$4383,"ABNORMAL","NORMAL")</f>
        <v>NORMAL</v>
      </c>
      <c r="V2398">
        <f>(Table1[[#This Row],[Target_Production_t]]/8)*Table1[[#This Row],[Downtime_hr]]</f>
        <v>1.7809374999999998</v>
      </c>
    </row>
    <row r="2399" spans="1:22" x14ac:dyDescent="0.25">
      <c r="A2399" s="1">
        <v>45857</v>
      </c>
      <c r="B2399" s="1" t="str">
        <f>TEXT(Table1[[#This Row],[Date]],"mm")</f>
        <v>07</v>
      </c>
      <c r="C2399" t="s">
        <v>21</v>
      </c>
      <c r="D2399" t="s">
        <v>20</v>
      </c>
      <c r="E2399">
        <v>35.56</v>
      </c>
      <c r="F2399">
        <v>7.61</v>
      </c>
      <c r="G2399">
        <v>0.39</v>
      </c>
      <c r="H2399">
        <v>32.61</v>
      </c>
      <c r="I2399">
        <v>32.35</v>
      </c>
      <c r="J2399">
        <v>0.26</v>
      </c>
      <c r="K2399">
        <v>99.2</v>
      </c>
      <c r="L2399">
        <v>95.12</v>
      </c>
      <c r="M2399">
        <v>94.34</v>
      </c>
      <c r="N2399">
        <v>89.03</v>
      </c>
      <c r="O2399">
        <v>47.77</v>
      </c>
      <c r="P2399">
        <v>3759.6</v>
      </c>
      <c r="Q2399" s="42">
        <f>Table1[[#This Row],[Steam_Consumed_t]]/Table1[[#This Row],[Production_t]]</f>
        <v>1.464888071143821</v>
      </c>
      <c r="R2399" s="37">
        <f>Table1[[#This Row],[Power_Consumed_kWh]]/Table1[[#This Row],[Production_t]]</f>
        <v>115.28978840846366</v>
      </c>
      <c r="S2399" t="str">
        <f>IF(Table1[[#This Row],[Quality_pct]]&lt;96,"Below Spec","Ok")</f>
        <v>Ok</v>
      </c>
      <c r="T2399" t="str">
        <f>IF(Table1[Steam_Consumed_t]&gt;$O$4383,"ABNORMAL","NORMAL")</f>
        <v>NORMAL</v>
      </c>
      <c r="U2399" t="str">
        <f>IF(Table1[Power_Consumed_kWh]&gt;$P$4383,"ABNORMAL","NORMAL")</f>
        <v>NORMAL</v>
      </c>
      <c r="V2399">
        <f>(Table1[[#This Row],[Target_Production_t]]/8)*Table1[[#This Row],[Downtime_hr]]</f>
        <v>1.7335500000000001</v>
      </c>
    </row>
    <row r="2400" spans="1:22" x14ac:dyDescent="0.25">
      <c r="A2400" s="1">
        <v>45857</v>
      </c>
      <c r="B2400" s="1" t="str">
        <f>TEXT(Table1[[#This Row],[Date]],"mm")</f>
        <v>07</v>
      </c>
      <c r="C2400" t="s">
        <v>23</v>
      </c>
      <c r="D2400" t="s">
        <v>20</v>
      </c>
      <c r="E2400">
        <v>41.18</v>
      </c>
      <c r="F2400">
        <v>7.69</v>
      </c>
      <c r="G2400">
        <v>0.31</v>
      </c>
      <c r="H2400">
        <v>38.43</v>
      </c>
      <c r="I2400">
        <v>37.57</v>
      </c>
      <c r="J2400">
        <v>0.86</v>
      </c>
      <c r="K2400">
        <v>97.76</v>
      </c>
      <c r="L2400">
        <v>96.12</v>
      </c>
      <c r="M2400">
        <v>102.34</v>
      </c>
      <c r="N2400">
        <v>96.17</v>
      </c>
      <c r="O2400">
        <v>3.8</v>
      </c>
      <c r="P2400">
        <v>1690.94</v>
      </c>
      <c r="Q2400" s="42">
        <f>Table1[[#This Row],[Steam_Consumed_t]]/Table1[[#This Row],[Production_t]]</f>
        <v>9.8881082487639854E-2</v>
      </c>
      <c r="R2400" s="37">
        <f>Table1[[#This Row],[Power_Consumed_kWh]]/Table1[[#This Row],[Production_t]]</f>
        <v>44.000520426749937</v>
      </c>
      <c r="S2400" t="str">
        <f>IF(Table1[[#This Row],[Quality_pct]]&lt;96,"Below Spec","Ok")</f>
        <v>Ok</v>
      </c>
      <c r="T2400" t="str">
        <f>IF(Table1[Steam_Consumed_t]&gt;$O$4383,"ABNORMAL","NORMAL")</f>
        <v>NORMAL</v>
      </c>
      <c r="U2400" t="str">
        <f>IF(Table1[Power_Consumed_kWh]&gt;$P$4383,"ABNORMAL","NORMAL")</f>
        <v>NORMAL</v>
      </c>
      <c r="V2400">
        <f>(Table1[[#This Row],[Target_Production_t]]/8)*Table1[[#This Row],[Downtime_hr]]</f>
        <v>1.5957250000000001</v>
      </c>
    </row>
    <row r="2401" spans="1:22" x14ac:dyDescent="0.25">
      <c r="A2401" s="1">
        <v>45857</v>
      </c>
      <c r="B2401" s="1" t="str">
        <f>TEXT(Table1[[#This Row],[Date]],"mm")</f>
        <v>07</v>
      </c>
      <c r="C2401" t="s">
        <v>17</v>
      </c>
      <c r="D2401" t="s">
        <v>19</v>
      </c>
      <c r="E2401">
        <v>40.54</v>
      </c>
      <c r="F2401">
        <v>7.72</v>
      </c>
      <c r="G2401">
        <v>0.28000000000000003</v>
      </c>
      <c r="H2401">
        <v>39.29</v>
      </c>
      <c r="I2401">
        <v>39.18</v>
      </c>
      <c r="J2401">
        <v>0.11</v>
      </c>
      <c r="K2401">
        <v>99.72</v>
      </c>
      <c r="L2401">
        <v>96.5</v>
      </c>
      <c r="M2401">
        <v>99.31</v>
      </c>
      <c r="N2401">
        <v>95.56</v>
      </c>
      <c r="O2401">
        <v>34.020000000000003</v>
      </c>
      <c r="P2401">
        <v>3277.88</v>
      </c>
      <c r="Q2401" s="42">
        <f>Table1[[#This Row],[Steam_Consumed_t]]/Table1[[#This Row],[Production_t]]</f>
        <v>0.86586917790786466</v>
      </c>
      <c r="R2401" s="37">
        <f>Table1[[#This Row],[Power_Consumed_kWh]]/Table1[[#This Row],[Production_t]]</f>
        <v>83.427844235174348</v>
      </c>
      <c r="S2401" t="str">
        <f>IF(Table1[[#This Row],[Quality_pct]]&lt;96,"Below Spec","Ok")</f>
        <v>Ok</v>
      </c>
      <c r="T2401" t="str">
        <f>IF(Table1[Steam_Consumed_t]&gt;$O$4383,"ABNORMAL","NORMAL")</f>
        <v>NORMAL</v>
      </c>
      <c r="U2401" t="str">
        <f>IF(Table1[Power_Consumed_kWh]&gt;$P$4383,"ABNORMAL","NORMAL")</f>
        <v>NORMAL</v>
      </c>
      <c r="V2401">
        <f>(Table1[[#This Row],[Target_Production_t]]/8)*Table1[[#This Row],[Downtime_hr]]</f>
        <v>1.4189000000000001</v>
      </c>
    </row>
    <row r="2402" spans="1:22" x14ac:dyDescent="0.25">
      <c r="A2402" s="1">
        <v>45858</v>
      </c>
      <c r="B2402" s="1" t="str">
        <f>TEXT(Table1[[#This Row],[Date]],"mm")</f>
        <v>07</v>
      </c>
      <c r="C2402" t="s">
        <v>17</v>
      </c>
      <c r="D2402" t="s">
        <v>20</v>
      </c>
      <c r="E2402">
        <v>38.01</v>
      </c>
      <c r="F2402">
        <v>7.21</v>
      </c>
      <c r="G2402">
        <v>0.79</v>
      </c>
      <c r="H2402">
        <v>31.32</v>
      </c>
      <c r="I2402">
        <v>30.98</v>
      </c>
      <c r="J2402">
        <v>0.35</v>
      </c>
      <c r="K2402">
        <v>98.89</v>
      </c>
      <c r="L2402">
        <v>90.12</v>
      </c>
      <c r="M2402">
        <v>96.16</v>
      </c>
      <c r="N2402">
        <v>85.7</v>
      </c>
      <c r="O2402">
        <v>27.31</v>
      </c>
      <c r="P2402">
        <v>2486.89</v>
      </c>
      <c r="Q2402" s="42">
        <f>Table1[[#This Row],[Steam_Consumed_t]]/Table1[[#This Row],[Production_t]]</f>
        <v>0.87196679438058744</v>
      </c>
      <c r="R2402" s="37">
        <f>Table1[[#This Row],[Power_Consumed_kWh]]/Table1[[#This Row],[Production_t]]</f>
        <v>79.402618135376756</v>
      </c>
      <c r="S2402" t="str">
        <f>IF(Table1[[#This Row],[Quality_pct]]&lt;96,"Below Spec","Ok")</f>
        <v>Ok</v>
      </c>
      <c r="T2402" t="str">
        <f>IF(Table1[Steam_Consumed_t]&gt;$O$4383,"ABNORMAL","NORMAL")</f>
        <v>NORMAL</v>
      </c>
      <c r="U2402" t="str">
        <f>IF(Table1[Power_Consumed_kWh]&gt;$P$4383,"ABNORMAL","NORMAL")</f>
        <v>NORMAL</v>
      </c>
      <c r="V2402">
        <f>(Table1[[#This Row],[Target_Production_t]]/8)*Table1[[#This Row],[Downtime_hr]]</f>
        <v>3.7534874999999999</v>
      </c>
    </row>
    <row r="2403" spans="1:22" x14ac:dyDescent="0.25">
      <c r="A2403" s="1">
        <v>45858</v>
      </c>
      <c r="B2403" s="1" t="str">
        <f>TEXT(Table1[[#This Row],[Date]],"mm")</f>
        <v>07</v>
      </c>
      <c r="C2403" t="s">
        <v>23</v>
      </c>
      <c r="D2403" t="s">
        <v>20</v>
      </c>
      <c r="E2403">
        <v>39.82</v>
      </c>
      <c r="F2403">
        <v>7.33</v>
      </c>
      <c r="G2403">
        <v>0.67</v>
      </c>
      <c r="H2403">
        <v>37.21</v>
      </c>
      <c r="I2403">
        <v>36.64</v>
      </c>
      <c r="J2403">
        <v>0.57999999999999996</v>
      </c>
      <c r="K2403">
        <v>98.45</v>
      </c>
      <c r="L2403">
        <v>91.62</v>
      </c>
      <c r="M2403">
        <v>90.49</v>
      </c>
      <c r="N2403">
        <v>81.63</v>
      </c>
      <c r="O2403">
        <v>5.15</v>
      </c>
      <c r="P2403">
        <v>1688.02</v>
      </c>
      <c r="Q2403" s="42">
        <f>Table1[[#This Row],[Steam_Consumed_t]]/Table1[[#This Row],[Production_t]]</f>
        <v>0.13840365493147005</v>
      </c>
      <c r="R2403" s="37">
        <f>Table1[[#This Row],[Power_Consumed_kWh]]/Table1[[#This Row],[Production_t]]</f>
        <v>45.364686912120398</v>
      </c>
      <c r="S2403" t="str">
        <f>IF(Table1[[#This Row],[Quality_pct]]&lt;96,"Below Spec","Ok")</f>
        <v>Ok</v>
      </c>
      <c r="T2403" t="str">
        <f>IF(Table1[Steam_Consumed_t]&gt;$O$4383,"ABNORMAL","NORMAL")</f>
        <v>NORMAL</v>
      </c>
      <c r="U2403" t="str">
        <f>IF(Table1[Power_Consumed_kWh]&gt;$P$4383,"ABNORMAL","NORMAL")</f>
        <v>NORMAL</v>
      </c>
      <c r="V2403">
        <f>(Table1[[#This Row],[Target_Production_t]]/8)*Table1[[#This Row],[Downtime_hr]]</f>
        <v>3.3349250000000001</v>
      </c>
    </row>
    <row r="2404" spans="1:22" x14ac:dyDescent="0.25">
      <c r="A2404" s="1">
        <v>45858</v>
      </c>
      <c r="B2404" s="1" t="str">
        <f>TEXT(Table1[[#This Row],[Date]],"mm")</f>
        <v>07</v>
      </c>
      <c r="C2404" t="s">
        <v>22</v>
      </c>
      <c r="D2404" t="s">
        <v>18</v>
      </c>
      <c r="E2404">
        <v>34.119999999999997</v>
      </c>
      <c r="F2404">
        <v>7.38</v>
      </c>
      <c r="G2404">
        <v>0.62</v>
      </c>
      <c r="H2404">
        <v>29.43</v>
      </c>
      <c r="I2404">
        <v>28.74</v>
      </c>
      <c r="J2404">
        <v>0.69</v>
      </c>
      <c r="K2404">
        <v>97.64</v>
      </c>
      <c r="L2404">
        <v>92.25</v>
      </c>
      <c r="M2404">
        <v>94.45</v>
      </c>
      <c r="N2404">
        <v>85.08</v>
      </c>
      <c r="O2404">
        <v>32.520000000000003</v>
      </c>
      <c r="P2404">
        <v>2935.36</v>
      </c>
      <c r="Q2404" s="42">
        <f>Table1[[#This Row],[Steam_Consumed_t]]/Table1[[#This Row],[Production_t]]</f>
        <v>1.1049949031600408</v>
      </c>
      <c r="R2404" s="37">
        <f>Table1[[#This Row],[Power_Consumed_kWh]]/Table1[[#This Row],[Production_t]]</f>
        <v>99.740400951410138</v>
      </c>
      <c r="S2404" t="str">
        <f>IF(Table1[[#This Row],[Quality_pct]]&lt;96,"Below Spec","Ok")</f>
        <v>Ok</v>
      </c>
      <c r="T2404" t="str">
        <f>IF(Table1[Steam_Consumed_t]&gt;$O$4383,"ABNORMAL","NORMAL")</f>
        <v>NORMAL</v>
      </c>
      <c r="U2404" t="str">
        <f>IF(Table1[Power_Consumed_kWh]&gt;$P$4383,"ABNORMAL","NORMAL")</f>
        <v>NORMAL</v>
      </c>
      <c r="V2404">
        <f>(Table1[[#This Row],[Target_Production_t]]/8)*Table1[[#This Row],[Downtime_hr]]</f>
        <v>2.6442999999999999</v>
      </c>
    </row>
    <row r="2405" spans="1:22" x14ac:dyDescent="0.25">
      <c r="A2405" s="1">
        <v>45858</v>
      </c>
      <c r="B2405" s="1" t="str">
        <f>TEXT(Table1[[#This Row],[Date]],"mm")</f>
        <v>07</v>
      </c>
      <c r="C2405" t="s">
        <v>21</v>
      </c>
      <c r="D2405" t="s">
        <v>18</v>
      </c>
      <c r="E2405">
        <v>36.01</v>
      </c>
      <c r="F2405">
        <v>7.56</v>
      </c>
      <c r="G2405">
        <v>0.44</v>
      </c>
      <c r="H2405">
        <v>29.48</v>
      </c>
      <c r="I2405">
        <v>29.1</v>
      </c>
      <c r="J2405">
        <v>0.37</v>
      </c>
      <c r="K2405">
        <v>98.73</v>
      </c>
      <c r="L2405">
        <v>94.5</v>
      </c>
      <c r="M2405">
        <v>93.64</v>
      </c>
      <c r="N2405">
        <v>87.37</v>
      </c>
      <c r="O2405">
        <v>43.5</v>
      </c>
      <c r="P2405">
        <v>3561.7</v>
      </c>
      <c r="Q2405" s="42">
        <f>Table1[[#This Row],[Steam_Consumed_t]]/Table1[[#This Row],[Production_t]]</f>
        <v>1.4755766621438262</v>
      </c>
      <c r="R2405" s="37">
        <f>Table1[[#This Row],[Power_Consumed_kWh]]/Table1[[#This Row],[Production_t]]</f>
        <v>120.81750339213025</v>
      </c>
      <c r="S2405" t="str">
        <f>IF(Table1[[#This Row],[Quality_pct]]&lt;96,"Below Spec","Ok")</f>
        <v>Ok</v>
      </c>
      <c r="T2405" t="str">
        <f>IF(Table1[Steam_Consumed_t]&gt;$O$4383,"ABNORMAL","NORMAL")</f>
        <v>NORMAL</v>
      </c>
      <c r="U2405" t="str">
        <f>IF(Table1[Power_Consumed_kWh]&gt;$P$4383,"ABNORMAL","NORMAL")</f>
        <v>NORMAL</v>
      </c>
      <c r="V2405">
        <f>(Table1[[#This Row],[Target_Production_t]]/8)*Table1[[#This Row],[Downtime_hr]]</f>
        <v>1.9805499999999998</v>
      </c>
    </row>
    <row r="2406" spans="1:22" x14ac:dyDescent="0.25">
      <c r="A2406" s="1">
        <v>45858</v>
      </c>
      <c r="B2406" s="1" t="str">
        <f>TEXT(Table1[[#This Row],[Date]],"mm")</f>
        <v>07</v>
      </c>
      <c r="C2406" t="s">
        <v>21</v>
      </c>
      <c r="D2406" t="s">
        <v>20</v>
      </c>
      <c r="E2406">
        <v>34.39</v>
      </c>
      <c r="F2406">
        <v>7.56</v>
      </c>
      <c r="G2406">
        <v>0.44</v>
      </c>
      <c r="H2406">
        <v>28.22</v>
      </c>
      <c r="I2406">
        <v>27.84</v>
      </c>
      <c r="J2406">
        <v>0.38</v>
      </c>
      <c r="K2406">
        <v>98.66</v>
      </c>
      <c r="L2406">
        <v>94.5</v>
      </c>
      <c r="M2406">
        <v>84.52</v>
      </c>
      <c r="N2406">
        <v>78.8</v>
      </c>
      <c r="O2406">
        <v>40.75</v>
      </c>
      <c r="P2406">
        <v>3308.21</v>
      </c>
      <c r="Q2406" s="42">
        <f>Table1[[#This Row],[Steam_Consumed_t]]/Table1[[#This Row],[Production_t]]</f>
        <v>1.4440113394755494</v>
      </c>
      <c r="R2406" s="37">
        <f>Table1[[#This Row],[Power_Consumed_kWh]]/Table1[[#This Row],[Production_t]]</f>
        <v>117.22927002126153</v>
      </c>
      <c r="S2406" t="str">
        <f>IF(Table1[[#This Row],[Quality_pct]]&lt;96,"Below Spec","Ok")</f>
        <v>Ok</v>
      </c>
      <c r="T2406" t="str">
        <f>IF(Table1[Steam_Consumed_t]&gt;$O$4383,"ABNORMAL","NORMAL")</f>
        <v>NORMAL</v>
      </c>
      <c r="U2406" t="str">
        <f>IF(Table1[Power_Consumed_kWh]&gt;$P$4383,"ABNORMAL","NORMAL")</f>
        <v>NORMAL</v>
      </c>
      <c r="V2406">
        <f>(Table1[[#This Row],[Target_Production_t]]/8)*Table1[[#This Row],[Downtime_hr]]</f>
        <v>1.8914500000000001</v>
      </c>
    </row>
    <row r="2407" spans="1:22" x14ac:dyDescent="0.25">
      <c r="A2407" s="1">
        <v>45858</v>
      </c>
      <c r="B2407" s="1" t="str">
        <f>TEXT(Table1[[#This Row],[Date]],"mm")</f>
        <v>07</v>
      </c>
      <c r="C2407" t="s">
        <v>23</v>
      </c>
      <c r="D2407" t="s">
        <v>18</v>
      </c>
      <c r="E2407">
        <v>41.7</v>
      </c>
      <c r="F2407">
        <v>7.56</v>
      </c>
      <c r="G2407">
        <v>0.44</v>
      </c>
      <c r="H2407">
        <v>41.37</v>
      </c>
      <c r="I2407">
        <v>41.09</v>
      </c>
      <c r="J2407">
        <v>0.28000000000000003</v>
      </c>
      <c r="K2407">
        <v>99.32</v>
      </c>
      <c r="L2407">
        <v>94.5</v>
      </c>
      <c r="M2407">
        <v>96.07</v>
      </c>
      <c r="N2407">
        <v>90.16</v>
      </c>
      <c r="O2407">
        <v>3.77</v>
      </c>
      <c r="P2407">
        <v>1712.93</v>
      </c>
      <c r="Q2407" s="42">
        <f>Table1[[#This Row],[Steam_Consumed_t]]/Table1[[#This Row],[Production_t]]</f>
        <v>9.112883732173073E-2</v>
      </c>
      <c r="R2407" s="37">
        <f>Table1[[#This Row],[Power_Consumed_kWh]]/Table1[[#This Row],[Production_t]]</f>
        <v>41.405124486342764</v>
      </c>
      <c r="S2407" t="str">
        <f>IF(Table1[[#This Row],[Quality_pct]]&lt;96,"Below Spec","Ok")</f>
        <v>Ok</v>
      </c>
      <c r="T2407" t="str">
        <f>IF(Table1[Steam_Consumed_t]&gt;$O$4383,"ABNORMAL","NORMAL")</f>
        <v>NORMAL</v>
      </c>
      <c r="U2407" t="str">
        <f>IF(Table1[Power_Consumed_kWh]&gt;$P$4383,"ABNORMAL","NORMAL")</f>
        <v>NORMAL</v>
      </c>
      <c r="V2407">
        <f>(Table1[[#This Row],[Target_Production_t]]/8)*Table1[[#This Row],[Downtime_hr]]</f>
        <v>2.2935000000000003</v>
      </c>
    </row>
    <row r="2408" spans="1:22" x14ac:dyDescent="0.25">
      <c r="A2408" s="1">
        <v>45858</v>
      </c>
      <c r="B2408" s="1" t="str">
        <f>TEXT(Table1[[#This Row],[Date]],"mm")</f>
        <v>07</v>
      </c>
      <c r="C2408" t="s">
        <v>23</v>
      </c>
      <c r="D2408" t="s">
        <v>19</v>
      </c>
      <c r="E2408">
        <v>41.07</v>
      </c>
      <c r="F2408">
        <v>7.58</v>
      </c>
      <c r="G2408">
        <v>0.42</v>
      </c>
      <c r="H2408">
        <v>38.82</v>
      </c>
      <c r="I2408">
        <v>38.44</v>
      </c>
      <c r="J2408">
        <v>0.38</v>
      </c>
      <c r="K2408">
        <v>99.03</v>
      </c>
      <c r="L2408">
        <v>94.75</v>
      </c>
      <c r="M2408">
        <v>98.1</v>
      </c>
      <c r="N2408">
        <v>92.04</v>
      </c>
      <c r="O2408">
        <v>7.34</v>
      </c>
      <c r="P2408">
        <v>1711.16</v>
      </c>
      <c r="Q2408" s="42">
        <f>Table1[[#This Row],[Steam_Consumed_t]]/Table1[[#This Row],[Production_t]]</f>
        <v>0.18907779495105614</v>
      </c>
      <c r="R2408" s="37">
        <f>Table1[[#This Row],[Power_Consumed_kWh]]/Table1[[#This Row],[Production_t]]</f>
        <v>44.079340546110252</v>
      </c>
      <c r="S2408" t="str">
        <f>IF(Table1[[#This Row],[Quality_pct]]&lt;96,"Below Spec","Ok")</f>
        <v>Ok</v>
      </c>
      <c r="T2408" t="str">
        <f>IF(Table1[Steam_Consumed_t]&gt;$O$4383,"ABNORMAL","NORMAL")</f>
        <v>NORMAL</v>
      </c>
      <c r="U2408" t="str">
        <f>IF(Table1[Power_Consumed_kWh]&gt;$P$4383,"ABNORMAL","NORMAL")</f>
        <v>NORMAL</v>
      </c>
      <c r="V2408">
        <f>(Table1[[#This Row],[Target_Production_t]]/8)*Table1[[#This Row],[Downtime_hr]]</f>
        <v>2.1561749999999997</v>
      </c>
    </row>
    <row r="2409" spans="1:22" x14ac:dyDescent="0.25">
      <c r="A2409" s="1">
        <v>45858</v>
      </c>
      <c r="B2409" s="1" t="str">
        <f>TEXT(Table1[[#This Row],[Date]],"mm")</f>
        <v>07</v>
      </c>
      <c r="C2409" t="s">
        <v>17</v>
      </c>
      <c r="D2409" t="s">
        <v>18</v>
      </c>
      <c r="E2409">
        <v>39.799999999999997</v>
      </c>
      <c r="F2409">
        <v>7.66</v>
      </c>
      <c r="G2409">
        <v>0.34</v>
      </c>
      <c r="H2409">
        <v>35.47</v>
      </c>
      <c r="I2409">
        <v>34.590000000000003</v>
      </c>
      <c r="J2409">
        <v>0.88</v>
      </c>
      <c r="K2409">
        <v>97.53</v>
      </c>
      <c r="L2409">
        <v>95.75</v>
      </c>
      <c r="M2409">
        <v>96.64</v>
      </c>
      <c r="N2409">
        <v>90.25</v>
      </c>
      <c r="O2409">
        <v>30.66</v>
      </c>
      <c r="P2409">
        <v>2862.85</v>
      </c>
      <c r="Q2409" s="42">
        <f>Table1[[#This Row],[Steam_Consumed_t]]/Table1[[#This Row],[Production_t]]</f>
        <v>0.86439244431914297</v>
      </c>
      <c r="R2409" s="37">
        <f>Table1[[#This Row],[Power_Consumed_kWh]]/Table1[[#This Row],[Production_t]]</f>
        <v>80.711869185226959</v>
      </c>
      <c r="S2409" t="str">
        <f>IF(Table1[[#This Row],[Quality_pct]]&lt;96,"Below Spec","Ok")</f>
        <v>Ok</v>
      </c>
      <c r="T2409" t="str">
        <f>IF(Table1[Steam_Consumed_t]&gt;$O$4383,"ABNORMAL","NORMAL")</f>
        <v>NORMAL</v>
      </c>
      <c r="U2409" t="str">
        <f>IF(Table1[Power_Consumed_kWh]&gt;$P$4383,"ABNORMAL","NORMAL")</f>
        <v>NORMAL</v>
      </c>
      <c r="V2409">
        <f>(Table1[[#This Row],[Target_Production_t]]/8)*Table1[[#This Row],[Downtime_hr]]</f>
        <v>1.6915</v>
      </c>
    </row>
    <row r="2410" spans="1:22" x14ac:dyDescent="0.25">
      <c r="A2410" s="1">
        <v>45858</v>
      </c>
      <c r="B2410" s="1" t="str">
        <f>TEXT(Table1[[#This Row],[Date]],"mm")</f>
        <v>07</v>
      </c>
      <c r="C2410" t="s">
        <v>21</v>
      </c>
      <c r="D2410" t="s">
        <v>19</v>
      </c>
      <c r="E2410">
        <v>35.47</v>
      </c>
      <c r="F2410">
        <v>7.71</v>
      </c>
      <c r="G2410">
        <v>0.28999999999999998</v>
      </c>
      <c r="H2410">
        <v>34.24</v>
      </c>
      <c r="I2410">
        <v>33.18</v>
      </c>
      <c r="J2410">
        <v>1.06</v>
      </c>
      <c r="K2410">
        <v>96.9</v>
      </c>
      <c r="L2410">
        <v>96.38</v>
      </c>
      <c r="M2410">
        <v>92.34</v>
      </c>
      <c r="N2410">
        <v>86.23</v>
      </c>
      <c r="O2410">
        <v>50.46</v>
      </c>
      <c r="P2410">
        <v>4009.78</v>
      </c>
      <c r="Q2410" s="42">
        <f>Table1[[#This Row],[Steam_Consumed_t]]/Table1[[#This Row],[Production_t]]</f>
        <v>1.4737149532710281</v>
      </c>
      <c r="R2410" s="37">
        <f>Table1[[#This Row],[Power_Consumed_kWh]]/Table1[[#This Row],[Production_t]]</f>
        <v>117.10806074766354</v>
      </c>
      <c r="S2410" t="str">
        <f>IF(Table1[[#This Row],[Quality_pct]]&lt;96,"Below Spec","Ok")</f>
        <v>Ok</v>
      </c>
      <c r="T2410" t="str">
        <f>IF(Table1[Steam_Consumed_t]&gt;$O$4383,"ABNORMAL","NORMAL")</f>
        <v>NORMAL</v>
      </c>
      <c r="U2410" t="str">
        <f>IF(Table1[Power_Consumed_kWh]&gt;$P$4383,"ABNORMAL","NORMAL")</f>
        <v>NORMAL</v>
      </c>
      <c r="V2410">
        <f>(Table1[[#This Row],[Target_Production_t]]/8)*Table1[[#This Row],[Downtime_hr]]</f>
        <v>1.2857874999999999</v>
      </c>
    </row>
    <row r="2411" spans="1:22" x14ac:dyDescent="0.25">
      <c r="A2411" s="1">
        <v>45858</v>
      </c>
      <c r="B2411" s="1" t="str">
        <f>TEXT(Table1[[#This Row],[Date]],"mm")</f>
        <v>07</v>
      </c>
      <c r="C2411" t="s">
        <v>22</v>
      </c>
      <c r="D2411" t="s">
        <v>20</v>
      </c>
      <c r="E2411">
        <v>32.58</v>
      </c>
      <c r="F2411">
        <v>7.72</v>
      </c>
      <c r="G2411">
        <v>0.28000000000000003</v>
      </c>
      <c r="H2411">
        <v>26.75</v>
      </c>
      <c r="I2411">
        <v>26.06</v>
      </c>
      <c r="J2411">
        <v>0.69</v>
      </c>
      <c r="K2411">
        <v>97.41</v>
      </c>
      <c r="L2411">
        <v>96.5</v>
      </c>
      <c r="M2411">
        <v>92.85</v>
      </c>
      <c r="N2411">
        <v>87.28</v>
      </c>
      <c r="O2411">
        <v>29.57</v>
      </c>
      <c r="P2411">
        <v>2665.13</v>
      </c>
      <c r="Q2411" s="42">
        <f>Table1[[#This Row],[Steam_Consumed_t]]/Table1[[#This Row],[Production_t]]</f>
        <v>1.1054205607476635</v>
      </c>
      <c r="R2411" s="37">
        <f>Table1[[#This Row],[Power_Consumed_kWh]]/Table1[[#This Row],[Production_t]]</f>
        <v>99.631028037383189</v>
      </c>
      <c r="S2411" t="str">
        <f>IF(Table1[[#This Row],[Quality_pct]]&lt;96,"Below Spec","Ok")</f>
        <v>Ok</v>
      </c>
      <c r="T2411" t="str">
        <f>IF(Table1[Steam_Consumed_t]&gt;$O$4383,"ABNORMAL","NORMAL")</f>
        <v>NORMAL</v>
      </c>
      <c r="U2411" t="str">
        <f>IF(Table1[Power_Consumed_kWh]&gt;$P$4383,"ABNORMAL","NORMAL")</f>
        <v>NORMAL</v>
      </c>
      <c r="V2411">
        <f>(Table1[[#This Row],[Target_Production_t]]/8)*Table1[[#This Row],[Downtime_hr]]</f>
        <v>1.1403000000000001</v>
      </c>
    </row>
    <row r="2412" spans="1:22" x14ac:dyDescent="0.25">
      <c r="A2412" s="1">
        <v>45858</v>
      </c>
      <c r="B2412" s="1" t="str">
        <f>TEXT(Table1[[#This Row],[Date]],"mm")</f>
        <v>07</v>
      </c>
      <c r="C2412" t="s">
        <v>17</v>
      </c>
      <c r="D2412" t="s">
        <v>19</v>
      </c>
      <c r="E2412">
        <v>39.200000000000003</v>
      </c>
      <c r="F2412">
        <v>7.86</v>
      </c>
      <c r="G2412">
        <v>0.14000000000000001</v>
      </c>
      <c r="H2412">
        <v>33.380000000000003</v>
      </c>
      <c r="I2412">
        <v>32.78</v>
      </c>
      <c r="J2412">
        <v>0.6</v>
      </c>
      <c r="K2412">
        <v>98.2</v>
      </c>
      <c r="L2412">
        <v>98.25</v>
      </c>
      <c r="M2412">
        <v>99.31</v>
      </c>
      <c r="N2412">
        <v>95.82</v>
      </c>
      <c r="O2412">
        <v>30.13</v>
      </c>
      <c r="P2412">
        <v>2739.9</v>
      </c>
      <c r="Q2412" s="42">
        <f>Table1[[#This Row],[Steam_Consumed_t]]/Table1[[#This Row],[Production_t]]</f>
        <v>0.90263630916716586</v>
      </c>
      <c r="R2412" s="37">
        <f>Table1[[#This Row],[Power_Consumed_kWh]]/Table1[[#This Row],[Production_t]]</f>
        <v>82.082085080886756</v>
      </c>
      <c r="S2412" t="str">
        <f>IF(Table1[[#This Row],[Quality_pct]]&lt;96,"Below Spec","Ok")</f>
        <v>Ok</v>
      </c>
      <c r="T2412" t="str">
        <f>IF(Table1[Steam_Consumed_t]&gt;$O$4383,"ABNORMAL","NORMAL")</f>
        <v>NORMAL</v>
      </c>
      <c r="U2412" t="str">
        <f>IF(Table1[Power_Consumed_kWh]&gt;$P$4383,"ABNORMAL","NORMAL")</f>
        <v>NORMAL</v>
      </c>
      <c r="V2412">
        <f>(Table1[[#This Row],[Target_Production_t]]/8)*Table1[[#This Row],[Downtime_hr]]</f>
        <v>0.68600000000000017</v>
      </c>
    </row>
    <row r="2413" spans="1:22" x14ac:dyDescent="0.25">
      <c r="A2413" s="1">
        <v>45858</v>
      </c>
      <c r="B2413" s="1" t="str">
        <f>TEXT(Table1[[#This Row],[Date]],"mm")</f>
        <v>07</v>
      </c>
      <c r="C2413" t="s">
        <v>22</v>
      </c>
      <c r="D2413" t="s">
        <v>19</v>
      </c>
      <c r="E2413">
        <v>33.6</v>
      </c>
      <c r="F2413">
        <v>7.91</v>
      </c>
      <c r="G2413">
        <v>0.09</v>
      </c>
      <c r="H2413">
        <v>32.56</v>
      </c>
      <c r="I2413">
        <v>31.78</v>
      </c>
      <c r="J2413">
        <v>0.78</v>
      </c>
      <c r="K2413">
        <v>97.59</v>
      </c>
      <c r="L2413">
        <v>98.88</v>
      </c>
      <c r="M2413">
        <v>97.71</v>
      </c>
      <c r="N2413">
        <v>94.29</v>
      </c>
      <c r="O2413">
        <v>36.950000000000003</v>
      </c>
      <c r="P2413">
        <v>3021.68</v>
      </c>
      <c r="Q2413" s="42">
        <f>Table1[[#This Row],[Steam_Consumed_t]]/Table1[[#This Row],[Production_t]]</f>
        <v>1.1348280098280099</v>
      </c>
      <c r="R2413" s="37">
        <f>Table1[[#This Row],[Power_Consumed_kWh]]/Table1[[#This Row],[Production_t]]</f>
        <v>92.803439803439787</v>
      </c>
      <c r="S2413" t="str">
        <f>IF(Table1[[#This Row],[Quality_pct]]&lt;96,"Below Spec","Ok")</f>
        <v>Ok</v>
      </c>
      <c r="T2413" t="str">
        <f>IF(Table1[Steam_Consumed_t]&gt;$O$4383,"ABNORMAL","NORMAL")</f>
        <v>NORMAL</v>
      </c>
      <c r="U2413" t="str">
        <f>IF(Table1[Power_Consumed_kWh]&gt;$P$4383,"ABNORMAL","NORMAL")</f>
        <v>NORMAL</v>
      </c>
      <c r="V2413">
        <f>(Table1[[#This Row],[Target_Production_t]]/8)*Table1[[#This Row],[Downtime_hr]]</f>
        <v>0.378</v>
      </c>
    </row>
    <row r="2414" spans="1:22" x14ac:dyDescent="0.25">
      <c r="A2414" s="1">
        <v>45859</v>
      </c>
      <c r="B2414" s="1" t="str">
        <f>TEXT(Table1[[#This Row],[Date]],"mm")</f>
        <v>07</v>
      </c>
      <c r="C2414" t="s">
        <v>23</v>
      </c>
      <c r="D2414" t="s">
        <v>19</v>
      </c>
      <c r="E2414">
        <v>43.87</v>
      </c>
      <c r="F2414">
        <v>6.16</v>
      </c>
      <c r="G2414">
        <v>1.84</v>
      </c>
      <c r="H2414">
        <v>31.9</v>
      </c>
      <c r="I2414">
        <v>31.3</v>
      </c>
      <c r="J2414">
        <v>0.6</v>
      </c>
      <c r="K2414">
        <v>98.13</v>
      </c>
      <c r="L2414">
        <v>77</v>
      </c>
      <c r="M2414">
        <v>94.41</v>
      </c>
      <c r="N2414">
        <v>71.34</v>
      </c>
      <c r="O2414">
        <v>5</v>
      </c>
      <c r="P2414">
        <v>1343.31</v>
      </c>
      <c r="Q2414" s="42">
        <f>Table1[[#This Row],[Steam_Consumed_t]]/Table1[[#This Row],[Production_t]]</f>
        <v>0.15673981191222572</v>
      </c>
      <c r="R2414" s="37">
        <f>Table1[[#This Row],[Power_Consumed_kWh]]/Table1[[#This Row],[Production_t]]</f>
        <v>42.110031347962384</v>
      </c>
      <c r="S2414" t="str">
        <f>IF(Table1[[#This Row],[Quality_pct]]&lt;96,"Below Spec","Ok")</f>
        <v>Ok</v>
      </c>
      <c r="T2414" t="str">
        <f>IF(Table1[Steam_Consumed_t]&gt;$O$4383,"ABNORMAL","NORMAL")</f>
        <v>NORMAL</v>
      </c>
      <c r="U2414" t="str">
        <f>IF(Table1[Power_Consumed_kWh]&gt;$P$4383,"ABNORMAL","NORMAL")</f>
        <v>NORMAL</v>
      </c>
      <c r="V2414">
        <f>(Table1[[#This Row],[Target_Production_t]]/8)*Table1[[#This Row],[Downtime_hr]]</f>
        <v>10.0901</v>
      </c>
    </row>
    <row r="2415" spans="1:22" x14ac:dyDescent="0.25">
      <c r="A2415" s="1">
        <v>45859</v>
      </c>
      <c r="B2415" s="1" t="str">
        <f>TEXT(Table1[[#This Row],[Date]],"mm")</f>
        <v>07</v>
      </c>
      <c r="C2415" t="s">
        <v>23</v>
      </c>
      <c r="D2415" t="s">
        <v>20</v>
      </c>
      <c r="E2415">
        <v>42.54</v>
      </c>
      <c r="F2415">
        <v>7.3</v>
      </c>
      <c r="G2415">
        <v>0.7</v>
      </c>
      <c r="H2415">
        <v>37.200000000000003</v>
      </c>
      <c r="I2415">
        <v>37.17</v>
      </c>
      <c r="J2415">
        <v>0.03</v>
      </c>
      <c r="K2415">
        <v>99.92</v>
      </c>
      <c r="L2415">
        <v>91.25</v>
      </c>
      <c r="M2415">
        <v>98.35</v>
      </c>
      <c r="N2415">
        <v>89.68</v>
      </c>
      <c r="O2415">
        <v>5.86</v>
      </c>
      <c r="P2415">
        <v>1518.36</v>
      </c>
      <c r="Q2415" s="42">
        <f>Table1[[#This Row],[Steam_Consumed_t]]/Table1[[#This Row],[Production_t]]</f>
        <v>0.15752688172043011</v>
      </c>
      <c r="R2415" s="37">
        <f>Table1[[#This Row],[Power_Consumed_kWh]]/Table1[[#This Row],[Production_t]]</f>
        <v>40.816129032258061</v>
      </c>
      <c r="S2415" t="str">
        <f>IF(Table1[[#This Row],[Quality_pct]]&lt;96,"Below Spec","Ok")</f>
        <v>Ok</v>
      </c>
      <c r="T2415" t="str">
        <f>IF(Table1[Steam_Consumed_t]&gt;$O$4383,"ABNORMAL","NORMAL")</f>
        <v>NORMAL</v>
      </c>
      <c r="U2415" t="str">
        <f>IF(Table1[Power_Consumed_kWh]&gt;$P$4383,"ABNORMAL","NORMAL")</f>
        <v>NORMAL</v>
      </c>
      <c r="V2415">
        <f>(Table1[[#This Row],[Target_Production_t]]/8)*Table1[[#This Row],[Downtime_hr]]</f>
        <v>3.7222499999999998</v>
      </c>
    </row>
    <row r="2416" spans="1:22" x14ac:dyDescent="0.25">
      <c r="A2416" s="1">
        <v>45859</v>
      </c>
      <c r="B2416" s="1" t="str">
        <f>TEXT(Table1[[#This Row],[Date]],"mm")</f>
        <v>07</v>
      </c>
      <c r="C2416" t="s">
        <v>22</v>
      </c>
      <c r="D2416" t="s">
        <v>20</v>
      </c>
      <c r="E2416">
        <v>34.799999999999997</v>
      </c>
      <c r="F2416">
        <v>7.33</v>
      </c>
      <c r="G2416">
        <v>0.67</v>
      </c>
      <c r="H2416">
        <v>31.46</v>
      </c>
      <c r="I2416">
        <v>29.69</v>
      </c>
      <c r="J2416">
        <v>1.77</v>
      </c>
      <c r="K2416">
        <v>94.37</v>
      </c>
      <c r="L2416">
        <v>91.62</v>
      </c>
      <c r="M2416">
        <v>96.68</v>
      </c>
      <c r="N2416">
        <v>83.59</v>
      </c>
      <c r="O2416">
        <v>34.57</v>
      </c>
      <c r="P2416">
        <v>2974.47</v>
      </c>
      <c r="Q2416" s="42">
        <f>Table1[[#This Row],[Steam_Consumed_t]]/Table1[[#This Row],[Production_t]]</f>
        <v>1.0988556897647808</v>
      </c>
      <c r="R2416" s="37">
        <f>Table1[[#This Row],[Power_Consumed_kWh]]/Table1[[#This Row],[Production_t]]</f>
        <v>94.547679593134134</v>
      </c>
      <c r="S2416" t="str">
        <f>IF(Table1[[#This Row],[Quality_pct]]&lt;96,"Below Spec","Ok")</f>
        <v>Below Spec</v>
      </c>
      <c r="T2416" t="str">
        <f>IF(Table1[Steam_Consumed_t]&gt;$O$4383,"ABNORMAL","NORMAL")</f>
        <v>NORMAL</v>
      </c>
      <c r="U2416" t="str">
        <f>IF(Table1[Power_Consumed_kWh]&gt;$P$4383,"ABNORMAL","NORMAL")</f>
        <v>NORMAL</v>
      </c>
      <c r="V2416">
        <f>(Table1[[#This Row],[Target_Production_t]]/8)*Table1[[#This Row],[Downtime_hr]]</f>
        <v>2.9144999999999999</v>
      </c>
    </row>
    <row r="2417" spans="1:22" x14ac:dyDescent="0.25">
      <c r="A2417" s="1">
        <v>45859</v>
      </c>
      <c r="B2417" s="1" t="str">
        <f>TEXT(Table1[[#This Row],[Date]],"mm")</f>
        <v>07</v>
      </c>
      <c r="C2417" t="s">
        <v>17</v>
      </c>
      <c r="D2417" t="s">
        <v>19</v>
      </c>
      <c r="E2417">
        <v>41.88</v>
      </c>
      <c r="F2417">
        <v>7.41</v>
      </c>
      <c r="G2417">
        <v>0.59</v>
      </c>
      <c r="H2417">
        <v>39.08</v>
      </c>
      <c r="I2417">
        <v>38.69</v>
      </c>
      <c r="J2417">
        <v>0.39</v>
      </c>
      <c r="K2417">
        <v>98.99</v>
      </c>
      <c r="L2417">
        <v>92.62</v>
      </c>
      <c r="M2417">
        <v>98.87</v>
      </c>
      <c r="N2417">
        <v>90.66</v>
      </c>
      <c r="O2417">
        <v>31.77</v>
      </c>
      <c r="P2417">
        <v>3243.12</v>
      </c>
      <c r="Q2417" s="42">
        <f>Table1[[#This Row],[Steam_Consumed_t]]/Table1[[#This Row],[Production_t]]</f>
        <v>0.81294779938587514</v>
      </c>
      <c r="R2417" s="37">
        <f>Table1[[#This Row],[Power_Consumed_kWh]]/Table1[[#This Row],[Production_t]]</f>
        <v>82.986693961105431</v>
      </c>
      <c r="S2417" t="str">
        <f>IF(Table1[[#This Row],[Quality_pct]]&lt;96,"Below Spec","Ok")</f>
        <v>Ok</v>
      </c>
      <c r="T2417" t="str">
        <f>IF(Table1[Steam_Consumed_t]&gt;$O$4383,"ABNORMAL","NORMAL")</f>
        <v>NORMAL</v>
      </c>
      <c r="U2417" t="str">
        <f>IF(Table1[Power_Consumed_kWh]&gt;$P$4383,"ABNORMAL","NORMAL")</f>
        <v>NORMAL</v>
      </c>
      <c r="V2417">
        <f>(Table1[[#This Row],[Target_Production_t]]/8)*Table1[[#This Row],[Downtime_hr]]</f>
        <v>3.0886499999999999</v>
      </c>
    </row>
    <row r="2418" spans="1:22" x14ac:dyDescent="0.25">
      <c r="A2418" s="1">
        <v>45859</v>
      </c>
      <c r="B2418" s="1" t="str">
        <f>TEXT(Table1[[#This Row],[Date]],"mm")</f>
        <v>07</v>
      </c>
      <c r="C2418" t="s">
        <v>22</v>
      </c>
      <c r="D2418" t="s">
        <v>18</v>
      </c>
      <c r="E2418">
        <v>36.44</v>
      </c>
      <c r="F2418">
        <v>7.44</v>
      </c>
      <c r="G2418">
        <v>0.56000000000000005</v>
      </c>
      <c r="H2418">
        <v>31.69</v>
      </c>
      <c r="I2418">
        <v>30.61</v>
      </c>
      <c r="J2418">
        <v>1.08</v>
      </c>
      <c r="K2418">
        <v>96.58</v>
      </c>
      <c r="L2418">
        <v>93</v>
      </c>
      <c r="M2418">
        <v>93.6</v>
      </c>
      <c r="N2418">
        <v>84.07</v>
      </c>
      <c r="O2418">
        <v>34.46</v>
      </c>
      <c r="P2418">
        <v>3189.66</v>
      </c>
      <c r="Q2418" s="42">
        <f>Table1[[#This Row],[Steam_Consumed_t]]/Table1[[#This Row],[Production_t]]</f>
        <v>1.0874092773745661</v>
      </c>
      <c r="R2418" s="37">
        <f>Table1[[#This Row],[Power_Consumed_kWh]]/Table1[[#This Row],[Production_t]]</f>
        <v>100.65194067529188</v>
      </c>
      <c r="S2418" t="str">
        <f>IF(Table1[[#This Row],[Quality_pct]]&lt;96,"Below Spec","Ok")</f>
        <v>Ok</v>
      </c>
      <c r="T2418" t="str">
        <f>IF(Table1[Steam_Consumed_t]&gt;$O$4383,"ABNORMAL","NORMAL")</f>
        <v>NORMAL</v>
      </c>
      <c r="U2418" t="str">
        <f>IF(Table1[Power_Consumed_kWh]&gt;$P$4383,"ABNORMAL","NORMAL")</f>
        <v>NORMAL</v>
      </c>
      <c r="V2418">
        <f>(Table1[[#This Row],[Target_Production_t]]/8)*Table1[[#This Row],[Downtime_hr]]</f>
        <v>2.5508000000000002</v>
      </c>
    </row>
    <row r="2419" spans="1:22" x14ac:dyDescent="0.25">
      <c r="A2419" s="1">
        <v>45859</v>
      </c>
      <c r="B2419" s="1" t="str">
        <f>TEXT(Table1[[#This Row],[Date]],"mm")</f>
        <v>07</v>
      </c>
      <c r="C2419" t="s">
        <v>21</v>
      </c>
      <c r="D2419" t="s">
        <v>19</v>
      </c>
      <c r="E2419">
        <v>37.89</v>
      </c>
      <c r="F2419">
        <v>7.46</v>
      </c>
      <c r="G2419">
        <v>0.54</v>
      </c>
      <c r="H2419">
        <v>32.380000000000003</v>
      </c>
      <c r="I2419">
        <v>32.11</v>
      </c>
      <c r="J2419">
        <v>0.28000000000000003</v>
      </c>
      <c r="K2419">
        <v>99.14</v>
      </c>
      <c r="L2419">
        <v>93.25</v>
      </c>
      <c r="M2419">
        <v>94.29</v>
      </c>
      <c r="N2419">
        <v>87.17</v>
      </c>
      <c r="O2419">
        <v>46.18</v>
      </c>
      <c r="P2419">
        <v>3775.39</v>
      </c>
      <c r="Q2419" s="42">
        <f>Table1[[#This Row],[Steam_Consumed_t]]/Table1[[#This Row],[Production_t]]</f>
        <v>1.426189005558987</v>
      </c>
      <c r="R2419" s="37">
        <f>Table1[[#This Row],[Power_Consumed_kWh]]/Table1[[#This Row],[Production_t]]</f>
        <v>116.59635577516984</v>
      </c>
      <c r="S2419" t="str">
        <f>IF(Table1[[#This Row],[Quality_pct]]&lt;96,"Below Spec","Ok")</f>
        <v>Ok</v>
      </c>
      <c r="T2419" t="str">
        <f>IF(Table1[Steam_Consumed_t]&gt;$O$4383,"ABNORMAL","NORMAL")</f>
        <v>NORMAL</v>
      </c>
      <c r="U2419" t="str">
        <f>IF(Table1[Power_Consumed_kWh]&gt;$P$4383,"ABNORMAL","NORMAL")</f>
        <v>NORMAL</v>
      </c>
      <c r="V2419">
        <f>(Table1[[#This Row],[Target_Production_t]]/8)*Table1[[#This Row],[Downtime_hr]]</f>
        <v>2.5575750000000004</v>
      </c>
    </row>
    <row r="2420" spans="1:22" x14ac:dyDescent="0.25">
      <c r="A2420" s="1">
        <v>45859</v>
      </c>
      <c r="B2420" s="1" t="str">
        <f>TEXT(Table1[[#This Row],[Date]],"mm")</f>
        <v>07</v>
      </c>
      <c r="C2420" t="s">
        <v>21</v>
      </c>
      <c r="D2420" t="s">
        <v>20</v>
      </c>
      <c r="E2420">
        <v>36.74</v>
      </c>
      <c r="F2420">
        <v>7.51</v>
      </c>
      <c r="G2420">
        <v>0.49</v>
      </c>
      <c r="H2420">
        <v>30.87</v>
      </c>
      <c r="I2420">
        <v>30.12</v>
      </c>
      <c r="J2420">
        <v>0.75</v>
      </c>
      <c r="K2420">
        <v>97.57</v>
      </c>
      <c r="L2420">
        <v>93.88</v>
      </c>
      <c r="M2420">
        <v>97.68</v>
      </c>
      <c r="N2420">
        <v>89.47</v>
      </c>
      <c r="O2420">
        <v>43.86</v>
      </c>
      <c r="P2420">
        <v>3679.43</v>
      </c>
      <c r="Q2420" s="42">
        <f>Table1[[#This Row],[Steam_Consumed_t]]/Table1[[#This Row],[Production_t]]</f>
        <v>1.4207968901846453</v>
      </c>
      <c r="R2420" s="37">
        <f>Table1[[#This Row],[Power_Consumed_kWh]]/Table1[[#This Row],[Production_t]]</f>
        <v>119.19112406867508</v>
      </c>
      <c r="S2420" t="str">
        <f>IF(Table1[[#This Row],[Quality_pct]]&lt;96,"Below Spec","Ok")</f>
        <v>Ok</v>
      </c>
      <c r="T2420" t="str">
        <f>IF(Table1[Steam_Consumed_t]&gt;$O$4383,"ABNORMAL","NORMAL")</f>
        <v>NORMAL</v>
      </c>
      <c r="U2420" t="str">
        <f>IF(Table1[Power_Consumed_kWh]&gt;$P$4383,"ABNORMAL","NORMAL")</f>
        <v>NORMAL</v>
      </c>
      <c r="V2420">
        <f>(Table1[[#This Row],[Target_Production_t]]/8)*Table1[[#This Row],[Downtime_hr]]</f>
        <v>2.2503250000000001</v>
      </c>
    </row>
    <row r="2421" spans="1:22" x14ac:dyDescent="0.25">
      <c r="A2421" s="1">
        <v>45859</v>
      </c>
      <c r="B2421" s="1" t="str">
        <f>TEXT(Table1[[#This Row],[Date]],"mm")</f>
        <v>07</v>
      </c>
      <c r="C2421" t="s">
        <v>17</v>
      </c>
      <c r="D2421" t="s">
        <v>20</v>
      </c>
      <c r="E2421">
        <v>40.6</v>
      </c>
      <c r="F2421">
        <v>7.6</v>
      </c>
      <c r="G2421">
        <v>0.4</v>
      </c>
      <c r="H2421">
        <v>37.44</v>
      </c>
      <c r="I2421">
        <v>36.049999999999997</v>
      </c>
      <c r="J2421">
        <v>1.39</v>
      </c>
      <c r="K2421">
        <v>96.28</v>
      </c>
      <c r="L2421">
        <v>95</v>
      </c>
      <c r="M2421">
        <v>96.7</v>
      </c>
      <c r="N2421">
        <v>88.45</v>
      </c>
      <c r="O2421">
        <v>31.14</v>
      </c>
      <c r="P2421">
        <v>2996.1</v>
      </c>
      <c r="Q2421" s="42">
        <f>Table1[[#This Row],[Steam_Consumed_t]]/Table1[[#This Row],[Production_t]]</f>
        <v>0.83173076923076927</v>
      </c>
      <c r="R2421" s="37">
        <f>Table1[[#This Row],[Power_Consumed_kWh]]/Table1[[#This Row],[Production_t]]</f>
        <v>80.024038461538467</v>
      </c>
      <c r="S2421" t="str">
        <f>IF(Table1[[#This Row],[Quality_pct]]&lt;96,"Below Spec","Ok")</f>
        <v>Ok</v>
      </c>
      <c r="T2421" t="str">
        <f>IF(Table1[Steam_Consumed_t]&gt;$O$4383,"ABNORMAL","NORMAL")</f>
        <v>NORMAL</v>
      </c>
      <c r="U2421" t="str">
        <f>IF(Table1[Power_Consumed_kWh]&gt;$P$4383,"ABNORMAL","NORMAL")</f>
        <v>NORMAL</v>
      </c>
      <c r="V2421">
        <f>(Table1[[#This Row],[Target_Production_t]]/8)*Table1[[#This Row],[Downtime_hr]]</f>
        <v>2.0300000000000002</v>
      </c>
    </row>
    <row r="2422" spans="1:22" x14ac:dyDescent="0.25">
      <c r="A2422" s="1">
        <v>45859</v>
      </c>
      <c r="B2422" s="1" t="str">
        <f>TEXT(Table1[[#This Row],[Date]],"mm")</f>
        <v>07</v>
      </c>
      <c r="C2422" t="s">
        <v>21</v>
      </c>
      <c r="D2422" t="s">
        <v>18</v>
      </c>
      <c r="E2422">
        <v>38.47</v>
      </c>
      <c r="F2422">
        <v>7.62</v>
      </c>
      <c r="G2422">
        <v>0.38</v>
      </c>
      <c r="H2422">
        <v>33.86</v>
      </c>
      <c r="I2422">
        <v>32.82</v>
      </c>
      <c r="J2422">
        <v>1.04</v>
      </c>
      <c r="K2422">
        <v>96.92</v>
      </c>
      <c r="L2422">
        <v>95.25</v>
      </c>
      <c r="M2422">
        <v>94.62</v>
      </c>
      <c r="N2422">
        <v>87.35</v>
      </c>
      <c r="O2422">
        <v>49.93</v>
      </c>
      <c r="P2422">
        <v>3950.12</v>
      </c>
      <c r="Q2422" s="42">
        <f>Table1[[#This Row],[Steam_Consumed_t]]/Table1[[#This Row],[Production_t]]</f>
        <v>1.4746012994683992</v>
      </c>
      <c r="R2422" s="37">
        <f>Table1[[#This Row],[Power_Consumed_kWh]]/Table1[[#This Row],[Production_t]]</f>
        <v>116.66036621382162</v>
      </c>
      <c r="S2422" t="str">
        <f>IF(Table1[[#This Row],[Quality_pct]]&lt;96,"Below Spec","Ok")</f>
        <v>Ok</v>
      </c>
      <c r="T2422" t="str">
        <f>IF(Table1[Steam_Consumed_t]&gt;$O$4383,"ABNORMAL","NORMAL")</f>
        <v>NORMAL</v>
      </c>
      <c r="U2422" t="str">
        <f>IF(Table1[Power_Consumed_kWh]&gt;$P$4383,"ABNORMAL","NORMAL")</f>
        <v>NORMAL</v>
      </c>
      <c r="V2422">
        <f>(Table1[[#This Row],[Target_Production_t]]/8)*Table1[[#This Row],[Downtime_hr]]</f>
        <v>1.8273249999999999</v>
      </c>
    </row>
    <row r="2423" spans="1:22" x14ac:dyDescent="0.25">
      <c r="A2423" s="1">
        <v>45859</v>
      </c>
      <c r="B2423" s="1" t="str">
        <f>TEXT(Table1[[#This Row],[Date]],"mm")</f>
        <v>07</v>
      </c>
      <c r="C2423" t="s">
        <v>22</v>
      </c>
      <c r="D2423" t="s">
        <v>19</v>
      </c>
      <c r="E2423">
        <v>35.9</v>
      </c>
      <c r="F2423">
        <v>7.63</v>
      </c>
      <c r="G2423">
        <v>0.37</v>
      </c>
      <c r="H2423">
        <v>31.86</v>
      </c>
      <c r="I2423">
        <v>31.03</v>
      </c>
      <c r="J2423">
        <v>0.83</v>
      </c>
      <c r="K2423">
        <v>97.41</v>
      </c>
      <c r="L2423">
        <v>95.38</v>
      </c>
      <c r="M2423">
        <v>91.91</v>
      </c>
      <c r="N2423">
        <v>85.39</v>
      </c>
      <c r="O2423">
        <v>34.369999999999997</v>
      </c>
      <c r="P2423">
        <v>2990</v>
      </c>
      <c r="Q2423" s="42">
        <f>Table1[[#This Row],[Steam_Consumed_t]]/Table1[[#This Row],[Production_t]]</f>
        <v>1.078782172002511</v>
      </c>
      <c r="R2423" s="37">
        <f>Table1[[#This Row],[Power_Consumed_kWh]]/Table1[[#This Row],[Production_t]]</f>
        <v>93.848085373509107</v>
      </c>
      <c r="S2423" t="str">
        <f>IF(Table1[[#This Row],[Quality_pct]]&lt;96,"Below Spec","Ok")</f>
        <v>Ok</v>
      </c>
      <c r="T2423" t="str">
        <f>IF(Table1[Steam_Consumed_t]&gt;$O$4383,"ABNORMAL","NORMAL")</f>
        <v>NORMAL</v>
      </c>
      <c r="U2423" t="str">
        <f>IF(Table1[Power_Consumed_kWh]&gt;$P$4383,"ABNORMAL","NORMAL")</f>
        <v>NORMAL</v>
      </c>
      <c r="V2423">
        <f>(Table1[[#This Row],[Target_Production_t]]/8)*Table1[[#This Row],[Downtime_hr]]</f>
        <v>1.6603749999999999</v>
      </c>
    </row>
    <row r="2424" spans="1:22" x14ac:dyDescent="0.25">
      <c r="A2424" s="1">
        <v>45859</v>
      </c>
      <c r="B2424" s="1" t="str">
        <f>TEXT(Table1[[#This Row],[Date]],"mm")</f>
        <v>07</v>
      </c>
      <c r="C2424" t="s">
        <v>17</v>
      </c>
      <c r="D2424" t="s">
        <v>18</v>
      </c>
      <c r="E2424">
        <v>42.52</v>
      </c>
      <c r="F2424">
        <v>7.67</v>
      </c>
      <c r="G2424">
        <v>0.33</v>
      </c>
      <c r="H2424">
        <v>40.96</v>
      </c>
      <c r="I2424">
        <v>40.049999999999997</v>
      </c>
      <c r="J2424">
        <v>0.92</v>
      </c>
      <c r="K2424">
        <v>97.76</v>
      </c>
      <c r="L2424">
        <v>95.88</v>
      </c>
      <c r="M2424">
        <v>97.43</v>
      </c>
      <c r="N2424">
        <v>91.32</v>
      </c>
      <c r="O2424">
        <v>36.32</v>
      </c>
      <c r="P2424">
        <v>3572.41</v>
      </c>
      <c r="Q2424" s="42">
        <f>Table1[[#This Row],[Steam_Consumed_t]]/Table1[[#This Row],[Production_t]]</f>
        <v>0.88671875</v>
      </c>
      <c r="R2424" s="37">
        <f>Table1[[#This Row],[Power_Consumed_kWh]]/Table1[[#This Row],[Production_t]]</f>
        <v>87.217041015625</v>
      </c>
      <c r="S2424" t="str">
        <f>IF(Table1[[#This Row],[Quality_pct]]&lt;96,"Below Spec","Ok")</f>
        <v>Ok</v>
      </c>
      <c r="T2424" t="str">
        <f>IF(Table1[Steam_Consumed_t]&gt;$O$4383,"ABNORMAL","NORMAL")</f>
        <v>NORMAL</v>
      </c>
      <c r="U2424" t="str">
        <f>IF(Table1[Power_Consumed_kWh]&gt;$P$4383,"ABNORMAL","NORMAL")</f>
        <v>NORMAL</v>
      </c>
      <c r="V2424">
        <f>(Table1[[#This Row],[Target_Production_t]]/8)*Table1[[#This Row],[Downtime_hr]]</f>
        <v>1.7539500000000001</v>
      </c>
    </row>
    <row r="2425" spans="1:22" x14ac:dyDescent="0.25">
      <c r="A2425" s="1">
        <v>45859</v>
      </c>
      <c r="B2425" s="1" t="str">
        <f>TEXT(Table1[[#This Row],[Date]],"mm")</f>
        <v>07</v>
      </c>
      <c r="C2425" t="s">
        <v>23</v>
      </c>
      <c r="D2425" t="s">
        <v>18</v>
      </c>
      <c r="E2425">
        <v>44.54</v>
      </c>
      <c r="F2425">
        <v>7.86</v>
      </c>
      <c r="G2425">
        <v>0.14000000000000001</v>
      </c>
      <c r="H2425">
        <v>36.51</v>
      </c>
      <c r="I2425">
        <v>36.04</v>
      </c>
      <c r="J2425">
        <v>0.47</v>
      </c>
      <c r="K2425">
        <v>98.71</v>
      </c>
      <c r="L2425">
        <v>98.25</v>
      </c>
      <c r="M2425">
        <v>95.19</v>
      </c>
      <c r="N2425">
        <v>92.32</v>
      </c>
      <c r="O2425">
        <v>3.95</v>
      </c>
      <c r="P2425">
        <v>1536.06</v>
      </c>
      <c r="Q2425" s="42">
        <f>Table1[[#This Row],[Steam_Consumed_t]]/Table1[[#This Row],[Production_t]]</f>
        <v>0.10818953711311971</v>
      </c>
      <c r="R2425" s="37">
        <f>Table1[[#This Row],[Power_Consumed_kWh]]/Table1[[#This Row],[Production_t]]</f>
        <v>42.072308956450286</v>
      </c>
      <c r="S2425" t="str">
        <f>IF(Table1[[#This Row],[Quality_pct]]&lt;96,"Below Spec","Ok")</f>
        <v>Ok</v>
      </c>
      <c r="T2425" t="str">
        <f>IF(Table1[Steam_Consumed_t]&gt;$O$4383,"ABNORMAL","NORMAL")</f>
        <v>NORMAL</v>
      </c>
      <c r="U2425" t="str">
        <f>IF(Table1[Power_Consumed_kWh]&gt;$P$4383,"ABNORMAL","NORMAL")</f>
        <v>NORMAL</v>
      </c>
      <c r="V2425">
        <f>(Table1[[#This Row],[Target_Production_t]]/8)*Table1[[#This Row],[Downtime_hr]]</f>
        <v>0.77945000000000009</v>
      </c>
    </row>
    <row r="2426" spans="1:22" x14ac:dyDescent="0.25">
      <c r="A2426" s="1">
        <v>45860</v>
      </c>
      <c r="B2426" s="1" t="str">
        <f>TEXT(Table1[[#This Row],[Date]],"mm")</f>
        <v>07</v>
      </c>
      <c r="C2426" t="s">
        <v>23</v>
      </c>
      <c r="D2426" t="s">
        <v>19</v>
      </c>
      <c r="E2426">
        <v>43.53</v>
      </c>
      <c r="F2426">
        <v>7.34</v>
      </c>
      <c r="G2426">
        <v>0.66</v>
      </c>
      <c r="H2426">
        <v>39.67</v>
      </c>
      <c r="I2426">
        <v>39.450000000000003</v>
      </c>
      <c r="J2426">
        <v>0.22</v>
      </c>
      <c r="K2426">
        <v>99.45</v>
      </c>
      <c r="L2426">
        <v>91.75</v>
      </c>
      <c r="M2426">
        <v>94.13</v>
      </c>
      <c r="N2426">
        <v>85.89</v>
      </c>
      <c r="O2426">
        <v>6.73</v>
      </c>
      <c r="P2426">
        <v>1584.31</v>
      </c>
      <c r="Q2426" s="42">
        <f>Table1[[#This Row],[Steam_Consumed_t]]/Table1[[#This Row],[Production_t]]</f>
        <v>0.16964960927653139</v>
      </c>
      <c r="R2426" s="37">
        <f>Table1[[#This Row],[Power_Consumed_kWh]]/Table1[[#This Row],[Production_t]]</f>
        <v>39.93723216536425</v>
      </c>
      <c r="S2426" t="str">
        <f>IF(Table1[[#This Row],[Quality_pct]]&lt;96,"Below Spec","Ok")</f>
        <v>Ok</v>
      </c>
      <c r="T2426" t="str">
        <f>IF(Table1[Steam_Consumed_t]&gt;$O$4383,"ABNORMAL","NORMAL")</f>
        <v>NORMAL</v>
      </c>
      <c r="U2426" t="str">
        <f>IF(Table1[Power_Consumed_kWh]&gt;$P$4383,"ABNORMAL","NORMAL")</f>
        <v>NORMAL</v>
      </c>
      <c r="V2426">
        <f>(Table1[[#This Row],[Target_Production_t]]/8)*Table1[[#This Row],[Downtime_hr]]</f>
        <v>3.5912250000000001</v>
      </c>
    </row>
    <row r="2427" spans="1:22" x14ac:dyDescent="0.25">
      <c r="A2427" s="1">
        <v>45860</v>
      </c>
      <c r="B2427" s="1" t="str">
        <f>TEXT(Table1[[#This Row],[Date]],"mm")</f>
        <v>07</v>
      </c>
      <c r="C2427" t="s">
        <v>22</v>
      </c>
      <c r="D2427" t="s">
        <v>19</v>
      </c>
      <c r="E2427">
        <v>35.61</v>
      </c>
      <c r="F2427">
        <v>7.35</v>
      </c>
      <c r="G2427">
        <v>0.65</v>
      </c>
      <c r="H2427">
        <v>32.25</v>
      </c>
      <c r="I2427">
        <v>31.47</v>
      </c>
      <c r="J2427">
        <v>0.78</v>
      </c>
      <c r="K2427">
        <v>97.58</v>
      </c>
      <c r="L2427">
        <v>91.88</v>
      </c>
      <c r="M2427">
        <v>100.19</v>
      </c>
      <c r="N2427">
        <v>89.82</v>
      </c>
      <c r="O2427">
        <v>35.369999999999997</v>
      </c>
      <c r="P2427">
        <v>3094.06</v>
      </c>
      <c r="Q2427" s="42">
        <f>Table1[[#This Row],[Steam_Consumed_t]]/Table1[[#This Row],[Production_t]]</f>
        <v>1.0967441860465115</v>
      </c>
      <c r="R2427" s="37">
        <f>Table1[[#This Row],[Power_Consumed_kWh]]/Table1[[#This Row],[Production_t]]</f>
        <v>95.939844961240311</v>
      </c>
      <c r="S2427" t="str">
        <f>IF(Table1[[#This Row],[Quality_pct]]&lt;96,"Below Spec","Ok")</f>
        <v>Ok</v>
      </c>
      <c r="T2427" t="str">
        <f>IF(Table1[Steam_Consumed_t]&gt;$O$4383,"ABNORMAL","NORMAL")</f>
        <v>NORMAL</v>
      </c>
      <c r="U2427" t="str">
        <f>IF(Table1[Power_Consumed_kWh]&gt;$P$4383,"ABNORMAL","NORMAL")</f>
        <v>NORMAL</v>
      </c>
      <c r="V2427">
        <f>(Table1[[#This Row],[Target_Production_t]]/8)*Table1[[#This Row],[Downtime_hr]]</f>
        <v>2.8933125</v>
      </c>
    </row>
    <row r="2428" spans="1:22" x14ac:dyDescent="0.25">
      <c r="A2428" s="1">
        <v>45860</v>
      </c>
      <c r="B2428" s="1" t="str">
        <f>TEXT(Table1[[#This Row],[Date]],"mm")</f>
        <v>07</v>
      </c>
      <c r="C2428" t="s">
        <v>17</v>
      </c>
      <c r="D2428" t="s">
        <v>18</v>
      </c>
      <c r="E2428">
        <v>42.18</v>
      </c>
      <c r="F2428">
        <v>7.41</v>
      </c>
      <c r="G2428">
        <v>0.59</v>
      </c>
      <c r="H2428">
        <v>33.71</v>
      </c>
      <c r="I2428">
        <v>33.130000000000003</v>
      </c>
      <c r="J2428">
        <v>0.57999999999999996</v>
      </c>
      <c r="K2428">
        <v>98.28</v>
      </c>
      <c r="L2428">
        <v>92.62</v>
      </c>
      <c r="M2428">
        <v>90.22</v>
      </c>
      <c r="N2428">
        <v>82.13</v>
      </c>
      <c r="O2428">
        <v>29</v>
      </c>
      <c r="P2428">
        <v>2825.17</v>
      </c>
      <c r="Q2428" s="42">
        <f>Table1[[#This Row],[Steam_Consumed_t]]/Table1[[#This Row],[Production_t]]</f>
        <v>0.86027884900622953</v>
      </c>
      <c r="R2428" s="37">
        <f>Table1[[#This Row],[Power_Consumed_kWh]]/Table1[[#This Row],[Production_t]]</f>
        <v>83.808068822307916</v>
      </c>
      <c r="S2428" t="str">
        <f>IF(Table1[[#This Row],[Quality_pct]]&lt;96,"Below Spec","Ok")</f>
        <v>Ok</v>
      </c>
      <c r="T2428" t="str">
        <f>IF(Table1[Steam_Consumed_t]&gt;$O$4383,"ABNORMAL","NORMAL")</f>
        <v>NORMAL</v>
      </c>
      <c r="U2428" t="str">
        <f>IF(Table1[Power_Consumed_kWh]&gt;$P$4383,"ABNORMAL","NORMAL")</f>
        <v>NORMAL</v>
      </c>
      <c r="V2428">
        <f>(Table1[[#This Row],[Target_Production_t]]/8)*Table1[[#This Row],[Downtime_hr]]</f>
        <v>3.1107749999999998</v>
      </c>
    </row>
    <row r="2429" spans="1:22" x14ac:dyDescent="0.25">
      <c r="A2429" s="1">
        <v>45860</v>
      </c>
      <c r="B2429" s="1" t="str">
        <f>TEXT(Table1[[#This Row],[Date]],"mm")</f>
        <v>07</v>
      </c>
      <c r="C2429" t="s">
        <v>21</v>
      </c>
      <c r="D2429" t="s">
        <v>19</v>
      </c>
      <c r="E2429">
        <v>37.590000000000003</v>
      </c>
      <c r="F2429">
        <v>7.43</v>
      </c>
      <c r="G2429">
        <v>0.56999999999999995</v>
      </c>
      <c r="H2429">
        <v>30.47</v>
      </c>
      <c r="I2429">
        <v>29.71</v>
      </c>
      <c r="J2429">
        <v>0.76</v>
      </c>
      <c r="K2429">
        <v>97.49</v>
      </c>
      <c r="L2429">
        <v>92.88</v>
      </c>
      <c r="M2429">
        <v>98.95</v>
      </c>
      <c r="N2429">
        <v>89.59</v>
      </c>
      <c r="O2429">
        <v>43.68</v>
      </c>
      <c r="P2429">
        <v>3606.5</v>
      </c>
      <c r="Q2429" s="42">
        <f>Table1[[#This Row],[Steam_Consumed_t]]/Table1[[#This Row],[Production_t]]</f>
        <v>1.4335411880538236</v>
      </c>
      <c r="R2429" s="37">
        <f>Table1[[#This Row],[Power_Consumed_kWh]]/Table1[[#This Row],[Production_t]]</f>
        <v>118.36232359698064</v>
      </c>
      <c r="S2429" t="str">
        <f>IF(Table1[[#This Row],[Quality_pct]]&lt;96,"Below Spec","Ok")</f>
        <v>Ok</v>
      </c>
      <c r="T2429" t="str">
        <f>IF(Table1[Steam_Consumed_t]&gt;$O$4383,"ABNORMAL","NORMAL")</f>
        <v>NORMAL</v>
      </c>
      <c r="U2429" t="str">
        <f>IF(Table1[Power_Consumed_kWh]&gt;$P$4383,"ABNORMAL","NORMAL")</f>
        <v>NORMAL</v>
      </c>
      <c r="V2429">
        <f>(Table1[[#This Row],[Target_Production_t]]/8)*Table1[[#This Row],[Downtime_hr]]</f>
        <v>2.6782875000000002</v>
      </c>
    </row>
    <row r="2430" spans="1:22" x14ac:dyDescent="0.25">
      <c r="A2430" s="1">
        <v>45860</v>
      </c>
      <c r="B2430" s="1" t="str">
        <f>TEXT(Table1[[#This Row],[Date]],"mm")</f>
        <v>07</v>
      </c>
      <c r="C2430" t="s">
        <v>22</v>
      </c>
      <c r="D2430" t="s">
        <v>20</v>
      </c>
      <c r="E2430">
        <v>34.53</v>
      </c>
      <c r="F2430">
        <v>7.46</v>
      </c>
      <c r="G2430">
        <v>0.54</v>
      </c>
      <c r="H2430">
        <v>31.75</v>
      </c>
      <c r="I2430">
        <v>30.79</v>
      </c>
      <c r="J2430">
        <v>0.96</v>
      </c>
      <c r="K2430">
        <v>96.98</v>
      </c>
      <c r="L2430">
        <v>93.25</v>
      </c>
      <c r="M2430">
        <v>95.96</v>
      </c>
      <c r="N2430">
        <v>86.78</v>
      </c>
      <c r="O2430">
        <v>35.159999999999997</v>
      </c>
      <c r="P2430">
        <v>3103.39</v>
      </c>
      <c r="Q2430" s="42">
        <f>Table1[[#This Row],[Steam_Consumed_t]]/Table1[[#This Row],[Production_t]]</f>
        <v>1.1074015748031496</v>
      </c>
      <c r="R2430" s="37">
        <f>Table1[[#This Row],[Power_Consumed_kWh]]/Table1[[#This Row],[Production_t]]</f>
        <v>97.744566929133853</v>
      </c>
      <c r="S2430" t="str">
        <f>IF(Table1[[#This Row],[Quality_pct]]&lt;96,"Below Spec","Ok")</f>
        <v>Ok</v>
      </c>
      <c r="T2430" t="str">
        <f>IF(Table1[Steam_Consumed_t]&gt;$O$4383,"ABNORMAL","NORMAL")</f>
        <v>NORMAL</v>
      </c>
      <c r="U2430" t="str">
        <f>IF(Table1[Power_Consumed_kWh]&gt;$P$4383,"ABNORMAL","NORMAL")</f>
        <v>NORMAL</v>
      </c>
      <c r="V2430">
        <f>(Table1[[#This Row],[Target_Production_t]]/8)*Table1[[#This Row],[Downtime_hr]]</f>
        <v>2.330775</v>
      </c>
    </row>
    <row r="2431" spans="1:22" x14ac:dyDescent="0.25">
      <c r="A2431" s="1">
        <v>45860</v>
      </c>
      <c r="B2431" s="1" t="str">
        <f>TEXT(Table1[[#This Row],[Date]],"mm")</f>
        <v>07</v>
      </c>
      <c r="C2431" t="s">
        <v>23</v>
      </c>
      <c r="D2431" t="s">
        <v>20</v>
      </c>
      <c r="E2431">
        <v>42.2</v>
      </c>
      <c r="F2431">
        <v>7.65</v>
      </c>
      <c r="G2431">
        <v>0.35</v>
      </c>
      <c r="H2431">
        <v>38.79</v>
      </c>
      <c r="I2431">
        <v>38.549999999999997</v>
      </c>
      <c r="J2431">
        <v>0.24</v>
      </c>
      <c r="K2431">
        <v>99.39</v>
      </c>
      <c r="L2431">
        <v>95.62</v>
      </c>
      <c r="M2431">
        <v>89.61</v>
      </c>
      <c r="N2431">
        <v>85.17</v>
      </c>
      <c r="O2431">
        <v>4.79</v>
      </c>
      <c r="P2431">
        <v>1630.5</v>
      </c>
      <c r="Q2431" s="42">
        <f>Table1[[#This Row],[Steam_Consumed_t]]/Table1[[#This Row],[Production_t]]</f>
        <v>0.12348543439030678</v>
      </c>
      <c r="R2431" s="37">
        <f>Table1[[#This Row],[Power_Consumed_kWh]]/Table1[[#This Row],[Production_t]]</f>
        <v>42.034029389017789</v>
      </c>
      <c r="S2431" t="str">
        <f>IF(Table1[[#This Row],[Quality_pct]]&lt;96,"Below Spec","Ok")</f>
        <v>Ok</v>
      </c>
      <c r="T2431" t="str">
        <f>IF(Table1[Steam_Consumed_t]&gt;$O$4383,"ABNORMAL","NORMAL")</f>
        <v>NORMAL</v>
      </c>
      <c r="U2431" t="str">
        <f>IF(Table1[Power_Consumed_kWh]&gt;$P$4383,"ABNORMAL","NORMAL")</f>
        <v>NORMAL</v>
      </c>
      <c r="V2431">
        <f>(Table1[[#This Row],[Target_Production_t]]/8)*Table1[[#This Row],[Downtime_hr]]</f>
        <v>1.8462499999999999</v>
      </c>
    </row>
    <row r="2432" spans="1:22" x14ac:dyDescent="0.25">
      <c r="A2432" s="1">
        <v>45860</v>
      </c>
      <c r="B2432" s="1" t="str">
        <f>TEXT(Table1[[#This Row],[Date]],"mm")</f>
        <v>07</v>
      </c>
      <c r="C2432" t="s">
        <v>21</v>
      </c>
      <c r="D2432" t="s">
        <v>20</v>
      </c>
      <c r="E2432">
        <v>36.450000000000003</v>
      </c>
      <c r="F2432">
        <v>7.73</v>
      </c>
      <c r="G2432">
        <v>0.27</v>
      </c>
      <c r="H2432">
        <v>35.33</v>
      </c>
      <c r="I2432">
        <v>34.58</v>
      </c>
      <c r="J2432">
        <v>0.75</v>
      </c>
      <c r="K2432">
        <v>97.88</v>
      </c>
      <c r="L2432">
        <v>96.62</v>
      </c>
      <c r="M2432">
        <v>93.91</v>
      </c>
      <c r="N2432">
        <v>88.82</v>
      </c>
      <c r="O2432">
        <v>53.13</v>
      </c>
      <c r="P2432">
        <v>4143.99</v>
      </c>
      <c r="Q2432" s="42">
        <f>Table1[[#This Row],[Steam_Consumed_t]]/Table1[[#This Row],[Production_t]]</f>
        <v>1.5038211151995473</v>
      </c>
      <c r="R2432" s="37">
        <f>Table1[[#This Row],[Power_Consumed_kWh]]/Table1[[#This Row],[Production_t]]</f>
        <v>117.29380130200963</v>
      </c>
      <c r="S2432" t="str">
        <f>IF(Table1[[#This Row],[Quality_pct]]&lt;96,"Below Spec","Ok")</f>
        <v>Ok</v>
      </c>
      <c r="T2432" t="str">
        <f>IF(Table1[Steam_Consumed_t]&gt;$O$4383,"ABNORMAL","NORMAL")</f>
        <v>ABNORMAL</v>
      </c>
      <c r="U2432" t="str">
        <f>IF(Table1[Power_Consumed_kWh]&gt;$P$4383,"ABNORMAL","NORMAL")</f>
        <v>NORMAL</v>
      </c>
      <c r="V2432">
        <f>(Table1[[#This Row],[Target_Production_t]]/8)*Table1[[#This Row],[Downtime_hr]]</f>
        <v>1.2301875000000002</v>
      </c>
    </row>
    <row r="2433" spans="1:22" x14ac:dyDescent="0.25">
      <c r="A2433" s="1">
        <v>45860</v>
      </c>
      <c r="B2433" s="1" t="str">
        <f>TEXT(Table1[[#This Row],[Date]],"mm")</f>
        <v>07</v>
      </c>
      <c r="C2433" t="s">
        <v>23</v>
      </c>
      <c r="D2433" t="s">
        <v>18</v>
      </c>
      <c r="E2433">
        <v>44.19</v>
      </c>
      <c r="F2433">
        <v>7.77</v>
      </c>
      <c r="G2433">
        <v>0.23</v>
      </c>
      <c r="H2433">
        <v>42.91</v>
      </c>
      <c r="I2433">
        <v>42.21</v>
      </c>
      <c r="J2433">
        <v>0.69</v>
      </c>
      <c r="K2433">
        <v>98.39</v>
      </c>
      <c r="L2433">
        <v>97.12</v>
      </c>
      <c r="M2433">
        <v>95.81</v>
      </c>
      <c r="N2433">
        <v>91.56</v>
      </c>
      <c r="O2433">
        <v>6.47</v>
      </c>
      <c r="P2433">
        <v>1596.49</v>
      </c>
      <c r="Q2433" s="42">
        <f>Table1[[#This Row],[Steam_Consumed_t]]/Table1[[#This Row],[Production_t]]</f>
        <v>0.15078070379864833</v>
      </c>
      <c r="R2433" s="37">
        <f>Table1[[#This Row],[Power_Consumed_kWh]]/Table1[[#This Row],[Production_t]]</f>
        <v>37.20554649265906</v>
      </c>
      <c r="S2433" t="str">
        <f>IF(Table1[[#This Row],[Quality_pct]]&lt;96,"Below Spec","Ok")</f>
        <v>Ok</v>
      </c>
      <c r="T2433" t="str">
        <f>IF(Table1[Steam_Consumed_t]&gt;$O$4383,"ABNORMAL","NORMAL")</f>
        <v>NORMAL</v>
      </c>
      <c r="U2433" t="str">
        <f>IF(Table1[Power_Consumed_kWh]&gt;$P$4383,"ABNORMAL","NORMAL")</f>
        <v>NORMAL</v>
      </c>
      <c r="V2433">
        <f>(Table1[[#This Row],[Target_Production_t]]/8)*Table1[[#This Row],[Downtime_hr]]</f>
        <v>1.2704625000000001</v>
      </c>
    </row>
    <row r="2434" spans="1:22" x14ac:dyDescent="0.25">
      <c r="A2434" s="1">
        <v>45860</v>
      </c>
      <c r="B2434" s="1" t="str">
        <f>TEXT(Table1[[#This Row],[Date]],"mm")</f>
        <v>07</v>
      </c>
      <c r="C2434" t="s">
        <v>17</v>
      </c>
      <c r="D2434" t="s">
        <v>20</v>
      </c>
      <c r="E2434">
        <v>40.29</v>
      </c>
      <c r="F2434">
        <v>7.87</v>
      </c>
      <c r="G2434">
        <v>0.13</v>
      </c>
      <c r="H2434">
        <v>38.380000000000003</v>
      </c>
      <c r="I2434">
        <v>37.17</v>
      </c>
      <c r="J2434">
        <v>1.21</v>
      </c>
      <c r="K2434">
        <v>96.86</v>
      </c>
      <c r="L2434">
        <v>98.38</v>
      </c>
      <c r="M2434">
        <v>96.01</v>
      </c>
      <c r="N2434">
        <v>91.49</v>
      </c>
      <c r="O2434">
        <v>32.979999999999997</v>
      </c>
      <c r="P2434">
        <v>2979.14</v>
      </c>
      <c r="Q2434" s="42">
        <f>Table1[[#This Row],[Steam_Consumed_t]]/Table1[[#This Row],[Production_t]]</f>
        <v>0.85930171964564861</v>
      </c>
      <c r="R2434" s="37">
        <f>Table1[[#This Row],[Power_Consumed_kWh]]/Table1[[#This Row],[Production_t]]</f>
        <v>77.622199062011461</v>
      </c>
      <c r="S2434" t="str">
        <f>IF(Table1[[#This Row],[Quality_pct]]&lt;96,"Below Spec","Ok")</f>
        <v>Ok</v>
      </c>
      <c r="T2434" t="str">
        <f>IF(Table1[Steam_Consumed_t]&gt;$O$4383,"ABNORMAL","NORMAL")</f>
        <v>NORMAL</v>
      </c>
      <c r="U2434" t="str">
        <f>IF(Table1[Power_Consumed_kWh]&gt;$P$4383,"ABNORMAL","NORMAL")</f>
        <v>NORMAL</v>
      </c>
      <c r="V2434">
        <f>(Table1[[#This Row],[Target_Production_t]]/8)*Table1[[#This Row],[Downtime_hr]]</f>
        <v>0.65471250000000003</v>
      </c>
    </row>
    <row r="2435" spans="1:22" x14ac:dyDescent="0.25">
      <c r="A2435" s="1">
        <v>45860</v>
      </c>
      <c r="B2435" s="1" t="str">
        <f>TEXT(Table1[[#This Row],[Date]],"mm")</f>
        <v>07</v>
      </c>
      <c r="C2435" t="s">
        <v>22</v>
      </c>
      <c r="D2435" t="s">
        <v>18</v>
      </c>
      <c r="E2435">
        <v>36.159999999999997</v>
      </c>
      <c r="F2435">
        <v>7.88</v>
      </c>
      <c r="G2435">
        <v>0.12</v>
      </c>
      <c r="H2435">
        <v>34.090000000000003</v>
      </c>
      <c r="I2435">
        <v>33.19</v>
      </c>
      <c r="J2435">
        <v>0.89</v>
      </c>
      <c r="K2435">
        <v>97.38</v>
      </c>
      <c r="L2435">
        <v>98.5</v>
      </c>
      <c r="M2435">
        <v>92.11</v>
      </c>
      <c r="N2435">
        <v>88.35</v>
      </c>
      <c r="O2435">
        <v>39.04</v>
      </c>
      <c r="P2435">
        <v>3200.83</v>
      </c>
      <c r="Q2435" s="42">
        <f>Table1[[#This Row],[Steam_Consumed_t]]/Table1[[#This Row],[Production_t]]</f>
        <v>1.145203872103256</v>
      </c>
      <c r="R2435" s="37">
        <f>Table1[[#This Row],[Power_Consumed_kWh]]/Table1[[#This Row],[Production_t]]</f>
        <v>93.893517160457606</v>
      </c>
      <c r="S2435" t="str">
        <f>IF(Table1[[#This Row],[Quality_pct]]&lt;96,"Below Spec","Ok")</f>
        <v>Ok</v>
      </c>
      <c r="T2435" t="str">
        <f>IF(Table1[Steam_Consumed_t]&gt;$O$4383,"ABNORMAL","NORMAL")</f>
        <v>NORMAL</v>
      </c>
      <c r="U2435" t="str">
        <f>IF(Table1[Power_Consumed_kWh]&gt;$P$4383,"ABNORMAL","NORMAL")</f>
        <v>NORMAL</v>
      </c>
      <c r="V2435">
        <f>(Table1[[#This Row],[Target_Production_t]]/8)*Table1[[#This Row],[Downtime_hr]]</f>
        <v>0.54239999999999988</v>
      </c>
    </row>
    <row r="2436" spans="1:22" x14ac:dyDescent="0.25">
      <c r="A2436" s="1">
        <v>45860</v>
      </c>
      <c r="B2436" s="1" t="str">
        <f>TEXT(Table1[[#This Row],[Date]],"mm")</f>
        <v>07</v>
      </c>
      <c r="C2436" t="s">
        <v>17</v>
      </c>
      <c r="D2436" t="s">
        <v>19</v>
      </c>
      <c r="E2436">
        <v>41.55</v>
      </c>
      <c r="F2436">
        <v>7.96</v>
      </c>
      <c r="G2436">
        <v>0.04</v>
      </c>
      <c r="H2436">
        <v>40.21</v>
      </c>
      <c r="I2436">
        <v>39.619999999999997</v>
      </c>
      <c r="J2436">
        <v>0.59</v>
      </c>
      <c r="K2436">
        <v>98.53</v>
      </c>
      <c r="L2436">
        <v>99.5</v>
      </c>
      <c r="M2436">
        <v>100.63</v>
      </c>
      <c r="N2436">
        <v>98.65</v>
      </c>
      <c r="O2436">
        <v>33.94</v>
      </c>
      <c r="P2436">
        <v>3255.23</v>
      </c>
      <c r="Q2436" s="42">
        <f>Table1[[#This Row],[Steam_Consumed_t]]/Table1[[#This Row],[Production_t]]</f>
        <v>0.84406863964188006</v>
      </c>
      <c r="R2436" s="37">
        <f>Table1[[#This Row],[Power_Consumed_kWh]]/Table1[[#This Row],[Production_t]]</f>
        <v>80.955732404874411</v>
      </c>
      <c r="S2436" t="str">
        <f>IF(Table1[[#This Row],[Quality_pct]]&lt;96,"Below Spec","Ok")</f>
        <v>Ok</v>
      </c>
      <c r="T2436" t="str">
        <f>IF(Table1[Steam_Consumed_t]&gt;$O$4383,"ABNORMAL","NORMAL")</f>
        <v>NORMAL</v>
      </c>
      <c r="U2436" t="str">
        <f>IF(Table1[Power_Consumed_kWh]&gt;$P$4383,"ABNORMAL","NORMAL")</f>
        <v>NORMAL</v>
      </c>
      <c r="V2436">
        <f>(Table1[[#This Row],[Target_Production_t]]/8)*Table1[[#This Row],[Downtime_hr]]</f>
        <v>0.20774999999999999</v>
      </c>
    </row>
    <row r="2437" spans="1:22" x14ac:dyDescent="0.25">
      <c r="A2437" s="1">
        <v>45860</v>
      </c>
      <c r="B2437" s="1" t="str">
        <f>TEXT(Table1[[#This Row],[Date]],"mm")</f>
        <v>07</v>
      </c>
      <c r="C2437" t="s">
        <v>21</v>
      </c>
      <c r="D2437" t="s">
        <v>18</v>
      </c>
      <c r="E2437">
        <v>38.17</v>
      </c>
      <c r="F2437">
        <v>7.98</v>
      </c>
      <c r="G2437">
        <v>0.02</v>
      </c>
      <c r="H2437">
        <v>37.909999999999997</v>
      </c>
      <c r="I2437">
        <v>37.18</v>
      </c>
      <c r="J2437">
        <v>0.73</v>
      </c>
      <c r="K2437">
        <v>98.07</v>
      </c>
      <c r="L2437">
        <v>99.75</v>
      </c>
      <c r="M2437">
        <v>97.03</v>
      </c>
      <c r="N2437">
        <v>94.92</v>
      </c>
      <c r="O2437">
        <v>55.11</v>
      </c>
      <c r="P2437">
        <v>4499.2</v>
      </c>
      <c r="Q2437" s="42">
        <f>Table1[[#This Row],[Steam_Consumed_t]]/Table1[[#This Row],[Production_t]]</f>
        <v>1.4537061461355845</v>
      </c>
      <c r="R2437" s="37">
        <f>Table1[[#This Row],[Power_Consumed_kWh]]/Table1[[#This Row],[Production_t]]</f>
        <v>118.68108678448958</v>
      </c>
      <c r="S2437" t="str">
        <f>IF(Table1[[#This Row],[Quality_pct]]&lt;96,"Below Spec","Ok")</f>
        <v>Ok</v>
      </c>
      <c r="T2437" t="str">
        <f>IF(Table1[Steam_Consumed_t]&gt;$O$4383,"ABNORMAL","NORMAL")</f>
        <v>ABNORMAL</v>
      </c>
      <c r="U2437" t="str">
        <f>IF(Table1[Power_Consumed_kWh]&gt;$P$4383,"ABNORMAL","NORMAL")</f>
        <v>ABNORMAL</v>
      </c>
      <c r="V2437">
        <f>(Table1[[#This Row],[Target_Production_t]]/8)*Table1[[#This Row],[Downtime_hr]]</f>
        <v>9.542500000000001E-2</v>
      </c>
    </row>
    <row r="2438" spans="1:22" x14ac:dyDescent="0.25">
      <c r="A2438" s="1">
        <v>45861</v>
      </c>
      <c r="B2438" s="1" t="str">
        <f>TEXT(Table1[[#This Row],[Date]],"mm")</f>
        <v>07</v>
      </c>
      <c r="C2438" t="s">
        <v>17</v>
      </c>
      <c r="D2438" t="s">
        <v>19</v>
      </c>
      <c r="E2438">
        <v>39.950000000000003</v>
      </c>
      <c r="F2438">
        <v>7.28</v>
      </c>
      <c r="G2438">
        <v>0.72</v>
      </c>
      <c r="H2438">
        <v>31.02</v>
      </c>
      <c r="I2438">
        <v>30.21</v>
      </c>
      <c r="J2438">
        <v>0.81</v>
      </c>
      <c r="K2438">
        <v>97.38</v>
      </c>
      <c r="L2438">
        <v>91</v>
      </c>
      <c r="M2438">
        <v>97.23</v>
      </c>
      <c r="N2438">
        <v>86.16</v>
      </c>
      <c r="O2438">
        <v>24.81</v>
      </c>
      <c r="P2438">
        <v>2597.56</v>
      </c>
      <c r="Q2438" s="42">
        <f>Table1[[#This Row],[Steam_Consumed_t]]/Table1[[#This Row],[Production_t]]</f>
        <v>0.799806576402321</v>
      </c>
      <c r="R2438" s="37">
        <f>Table1[[#This Row],[Power_Consumed_kWh]]/Table1[[#This Row],[Production_t]]</f>
        <v>83.738233397807861</v>
      </c>
      <c r="S2438" t="str">
        <f>IF(Table1[[#This Row],[Quality_pct]]&lt;96,"Below Spec","Ok")</f>
        <v>Ok</v>
      </c>
      <c r="T2438" t="str">
        <f>IF(Table1[Steam_Consumed_t]&gt;$O$4383,"ABNORMAL","NORMAL")</f>
        <v>NORMAL</v>
      </c>
      <c r="U2438" t="str">
        <f>IF(Table1[Power_Consumed_kWh]&gt;$P$4383,"ABNORMAL","NORMAL")</f>
        <v>NORMAL</v>
      </c>
      <c r="V2438">
        <f>(Table1[[#This Row],[Target_Production_t]]/8)*Table1[[#This Row],[Downtime_hr]]</f>
        <v>3.5954999999999999</v>
      </c>
    </row>
    <row r="2439" spans="1:22" x14ac:dyDescent="0.25">
      <c r="A2439" s="1">
        <v>45861</v>
      </c>
      <c r="B2439" s="1" t="str">
        <f>TEXT(Table1[[#This Row],[Date]],"mm")</f>
        <v>07</v>
      </c>
      <c r="C2439" t="s">
        <v>22</v>
      </c>
      <c r="D2439" t="s">
        <v>20</v>
      </c>
      <c r="E2439">
        <v>33.200000000000003</v>
      </c>
      <c r="F2439">
        <v>7.32</v>
      </c>
      <c r="G2439">
        <v>0.68</v>
      </c>
      <c r="H2439">
        <v>27.62</v>
      </c>
      <c r="I2439">
        <v>26.64</v>
      </c>
      <c r="J2439">
        <v>0.98</v>
      </c>
      <c r="K2439">
        <v>96.45</v>
      </c>
      <c r="L2439">
        <v>91.5</v>
      </c>
      <c r="M2439">
        <v>94.42</v>
      </c>
      <c r="N2439">
        <v>83.33</v>
      </c>
      <c r="O2439">
        <v>30.88</v>
      </c>
      <c r="P2439">
        <v>2803.17</v>
      </c>
      <c r="Q2439" s="42">
        <f>Table1[[#This Row],[Steam_Consumed_t]]/Table1[[#This Row],[Production_t]]</f>
        <v>1.1180304127443881</v>
      </c>
      <c r="R2439" s="37">
        <f>Table1[[#This Row],[Power_Consumed_kWh]]/Table1[[#This Row],[Production_t]]</f>
        <v>101.49058653149891</v>
      </c>
      <c r="S2439" t="str">
        <f>IF(Table1[[#This Row],[Quality_pct]]&lt;96,"Below Spec","Ok")</f>
        <v>Ok</v>
      </c>
      <c r="T2439" t="str">
        <f>IF(Table1[Steam_Consumed_t]&gt;$O$4383,"ABNORMAL","NORMAL")</f>
        <v>NORMAL</v>
      </c>
      <c r="U2439" t="str">
        <f>IF(Table1[Power_Consumed_kWh]&gt;$P$4383,"ABNORMAL","NORMAL")</f>
        <v>NORMAL</v>
      </c>
      <c r="V2439">
        <f>(Table1[[#This Row],[Target_Production_t]]/8)*Table1[[#This Row],[Downtime_hr]]</f>
        <v>2.8220000000000005</v>
      </c>
    </row>
    <row r="2440" spans="1:22" x14ac:dyDescent="0.25">
      <c r="A2440" s="1">
        <v>45861</v>
      </c>
      <c r="B2440" s="1" t="str">
        <f>TEXT(Table1[[#This Row],[Date]],"mm")</f>
        <v>07</v>
      </c>
      <c r="C2440" t="s">
        <v>21</v>
      </c>
      <c r="D2440" t="s">
        <v>19</v>
      </c>
      <c r="E2440">
        <v>36.15</v>
      </c>
      <c r="F2440">
        <v>7.39</v>
      </c>
      <c r="G2440">
        <v>0.61</v>
      </c>
      <c r="H2440">
        <v>30.8</v>
      </c>
      <c r="I2440">
        <v>30.22</v>
      </c>
      <c r="J2440">
        <v>0.57999999999999996</v>
      </c>
      <c r="K2440">
        <v>98.12</v>
      </c>
      <c r="L2440">
        <v>92.38</v>
      </c>
      <c r="M2440">
        <v>96.28</v>
      </c>
      <c r="N2440">
        <v>87.27</v>
      </c>
      <c r="O2440">
        <v>46.37</v>
      </c>
      <c r="P2440">
        <v>3647.83</v>
      </c>
      <c r="Q2440" s="42">
        <f>Table1[[#This Row],[Steam_Consumed_t]]/Table1[[#This Row],[Production_t]]</f>
        <v>1.5055194805194805</v>
      </c>
      <c r="R2440" s="37">
        <f>Table1[[#This Row],[Power_Consumed_kWh]]/Table1[[#This Row],[Production_t]]</f>
        <v>118.43603896103896</v>
      </c>
      <c r="S2440" t="str">
        <f>IF(Table1[[#This Row],[Quality_pct]]&lt;96,"Below Spec","Ok")</f>
        <v>Ok</v>
      </c>
      <c r="T2440" t="str">
        <f>IF(Table1[Steam_Consumed_t]&gt;$O$4383,"ABNORMAL","NORMAL")</f>
        <v>NORMAL</v>
      </c>
      <c r="U2440" t="str">
        <f>IF(Table1[Power_Consumed_kWh]&gt;$P$4383,"ABNORMAL","NORMAL")</f>
        <v>NORMAL</v>
      </c>
      <c r="V2440">
        <f>(Table1[[#This Row],[Target_Production_t]]/8)*Table1[[#This Row],[Downtime_hr]]</f>
        <v>2.7564374999999997</v>
      </c>
    </row>
    <row r="2441" spans="1:22" x14ac:dyDescent="0.25">
      <c r="A2441" s="1">
        <v>45861</v>
      </c>
      <c r="B2441" s="1" t="str">
        <f>TEXT(Table1[[#This Row],[Date]],"mm")</f>
        <v>07</v>
      </c>
      <c r="C2441" t="s">
        <v>23</v>
      </c>
      <c r="D2441" t="s">
        <v>20</v>
      </c>
      <c r="E2441">
        <v>40.58</v>
      </c>
      <c r="F2441">
        <v>7.45</v>
      </c>
      <c r="G2441">
        <v>0.55000000000000004</v>
      </c>
      <c r="H2441">
        <v>38.799999999999997</v>
      </c>
      <c r="I2441">
        <v>38.520000000000003</v>
      </c>
      <c r="J2441">
        <v>0.27</v>
      </c>
      <c r="K2441">
        <v>99.3</v>
      </c>
      <c r="L2441">
        <v>93.12</v>
      </c>
      <c r="M2441">
        <v>89.76</v>
      </c>
      <c r="N2441">
        <v>83.01</v>
      </c>
      <c r="O2441">
        <v>4.0999999999999996</v>
      </c>
      <c r="P2441">
        <v>1565.51</v>
      </c>
      <c r="Q2441" s="42">
        <f>Table1[[#This Row],[Steam_Consumed_t]]/Table1[[#This Row],[Production_t]]</f>
        <v>0.1056701030927835</v>
      </c>
      <c r="R2441" s="37">
        <f>Table1[[#This Row],[Power_Consumed_kWh]]/Table1[[#This Row],[Production_t]]</f>
        <v>40.348195876288663</v>
      </c>
      <c r="S2441" t="str">
        <f>IF(Table1[[#This Row],[Quality_pct]]&lt;96,"Below Spec","Ok")</f>
        <v>Ok</v>
      </c>
      <c r="T2441" t="str">
        <f>IF(Table1[Steam_Consumed_t]&gt;$O$4383,"ABNORMAL","NORMAL")</f>
        <v>NORMAL</v>
      </c>
      <c r="U2441" t="str">
        <f>IF(Table1[Power_Consumed_kWh]&gt;$P$4383,"ABNORMAL","NORMAL")</f>
        <v>NORMAL</v>
      </c>
      <c r="V2441">
        <f>(Table1[[#This Row],[Target_Production_t]]/8)*Table1[[#This Row],[Downtime_hr]]</f>
        <v>2.7898750000000003</v>
      </c>
    </row>
    <row r="2442" spans="1:22" x14ac:dyDescent="0.25">
      <c r="A2442" s="1">
        <v>45861</v>
      </c>
      <c r="B2442" s="1" t="str">
        <f>TEXT(Table1[[#This Row],[Date]],"mm")</f>
        <v>07</v>
      </c>
      <c r="C2442" t="s">
        <v>17</v>
      </c>
      <c r="D2442" t="s">
        <v>18</v>
      </c>
      <c r="E2442">
        <v>40.56</v>
      </c>
      <c r="F2442">
        <v>7.55</v>
      </c>
      <c r="G2442">
        <v>0.45</v>
      </c>
      <c r="H2442">
        <v>34.979999999999997</v>
      </c>
      <c r="I2442">
        <v>33.93</v>
      </c>
      <c r="J2442">
        <v>1.05</v>
      </c>
      <c r="K2442">
        <v>97</v>
      </c>
      <c r="L2442">
        <v>94.38</v>
      </c>
      <c r="M2442">
        <v>101.28</v>
      </c>
      <c r="N2442">
        <v>92.72</v>
      </c>
      <c r="O2442">
        <v>28.85</v>
      </c>
      <c r="P2442">
        <v>2778.5</v>
      </c>
      <c r="Q2442" s="42">
        <f>Table1[[#This Row],[Steam_Consumed_t]]/Table1[[#This Row],[Production_t]]</f>
        <v>0.82475700400228713</v>
      </c>
      <c r="R2442" s="37">
        <f>Table1[[#This Row],[Power_Consumed_kWh]]/Table1[[#This Row],[Production_t]]</f>
        <v>79.431103487707261</v>
      </c>
      <c r="S2442" t="str">
        <f>IF(Table1[[#This Row],[Quality_pct]]&lt;96,"Below Spec","Ok")</f>
        <v>Ok</v>
      </c>
      <c r="T2442" t="str">
        <f>IF(Table1[Steam_Consumed_t]&gt;$O$4383,"ABNORMAL","NORMAL")</f>
        <v>NORMAL</v>
      </c>
      <c r="U2442" t="str">
        <f>IF(Table1[Power_Consumed_kWh]&gt;$P$4383,"ABNORMAL","NORMAL")</f>
        <v>NORMAL</v>
      </c>
      <c r="V2442">
        <f>(Table1[[#This Row],[Target_Production_t]]/8)*Table1[[#This Row],[Downtime_hr]]</f>
        <v>2.2815000000000003</v>
      </c>
    </row>
    <row r="2443" spans="1:22" x14ac:dyDescent="0.25">
      <c r="A2443" s="1">
        <v>45861</v>
      </c>
      <c r="B2443" s="1" t="str">
        <f>TEXT(Table1[[#This Row],[Date]],"mm")</f>
        <v>07</v>
      </c>
      <c r="C2443" t="s">
        <v>17</v>
      </c>
      <c r="D2443" t="s">
        <v>20</v>
      </c>
      <c r="E2443">
        <v>38.729999999999997</v>
      </c>
      <c r="F2443">
        <v>7.56</v>
      </c>
      <c r="G2443">
        <v>0.44</v>
      </c>
      <c r="H2443">
        <v>37.9</v>
      </c>
      <c r="I2443">
        <v>37.32</v>
      </c>
      <c r="J2443">
        <v>0.57999999999999996</v>
      </c>
      <c r="K2443">
        <v>98.47</v>
      </c>
      <c r="L2443">
        <v>94.5</v>
      </c>
      <c r="M2443">
        <v>91.68</v>
      </c>
      <c r="N2443">
        <v>85.31</v>
      </c>
      <c r="O2443">
        <v>30.89</v>
      </c>
      <c r="P2443">
        <v>3176.04</v>
      </c>
      <c r="Q2443" s="42">
        <f>Table1[[#This Row],[Steam_Consumed_t]]/Table1[[#This Row],[Production_t]]</f>
        <v>0.81503957783641168</v>
      </c>
      <c r="R2443" s="37">
        <f>Table1[[#This Row],[Power_Consumed_kWh]]/Table1[[#This Row],[Production_t]]</f>
        <v>83.800527704485489</v>
      </c>
      <c r="S2443" t="str">
        <f>IF(Table1[[#This Row],[Quality_pct]]&lt;96,"Below Spec","Ok")</f>
        <v>Ok</v>
      </c>
      <c r="T2443" t="str">
        <f>IF(Table1[Steam_Consumed_t]&gt;$O$4383,"ABNORMAL","NORMAL")</f>
        <v>NORMAL</v>
      </c>
      <c r="U2443" t="str">
        <f>IF(Table1[Power_Consumed_kWh]&gt;$P$4383,"ABNORMAL","NORMAL")</f>
        <v>NORMAL</v>
      </c>
      <c r="V2443">
        <f>(Table1[[#This Row],[Target_Production_t]]/8)*Table1[[#This Row],[Downtime_hr]]</f>
        <v>2.13015</v>
      </c>
    </row>
    <row r="2444" spans="1:22" x14ac:dyDescent="0.25">
      <c r="A2444" s="1">
        <v>45861</v>
      </c>
      <c r="B2444" s="1" t="str">
        <f>TEXT(Table1[[#This Row],[Date]],"mm")</f>
        <v>07</v>
      </c>
      <c r="C2444" t="s">
        <v>21</v>
      </c>
      <c r="D2444" t="s">
        <v>18</v>
      </c>
      <c r="E2444">
        <v>36.700000000000003</v>
      </c>
      <c r="F2444">
        <v>7.56</v>
      </c>
      <c r="G2444">
        <v>0.44</v>
      </c>
      <c r="H2444">
        <v>31.16</v>
      </c>
      <c r="I2444">
        <v>30.58</v>
      </c>
      <c r="J2444">
        <v>0.59</v>
      </c>
      <c r="K2444">
        <v>98.11</v>
      </c>
      <c r="L2444">
        <v>94.5</v>
      </c>
      <c r="M2444">
        <v>93.59</v>
      </c>
      <c r="N2444">
        <v>86.77</v>
      </c>
      <c r="O2444">
        <v>44.61</v>
      </c>
      <c r="P2444">
        <v>3593.58</v>
      </c>
      <c r="Q2444" s="42">
        <f>Table1[[#This Row],[Steam_Consumed_t]]/Table1[[#This Row],[Production_t]]</f>
        <v>1.4316431322207959</v>
      </c>
      <c r="R2444" s="37">
        <f>Table1[[#This Row],[Power_Consumed_kWh]]/Table1[[#This Row],[Production_t]]</f>
        <v>115.32670089858793</v>
      </c>
      <c r="S2444" t="str">
        <f>IF(Table1[[#This Row],[Quality_pct]]&lt;96,"Below Spec","Ok")</f>
        <v>Ok</v>
      </c>
      <c r="T2444" t="str">
        <f>IF(Table1[Steam_Consumed_t]&gt;$O$4383,"ABNORMAL","NORMAL")</f>
        <v>NORMAL</v>
      </c>
      <c r="U2444" t="str">
        <f>IF(Table1[Power_Consumed_kWh]&gt;$P$4383,"ABNORMAL","NORMAL")</f>
        <v>NORMAL</v>
      </c>
      <c r="V2444">
        <f>(Table1[[#This Row],[Target_Production_t]]/8)*Table1[[#This Row],[Downtime_hr]]</f>
        <v>2.0185</v>
      </c>
    </row>
    <row r="2445" spans="1:22" x14ac:dyDescent="0.25">
      <c r="A2445" s="1">
        <v>45861</v>
      </c>
      <c r="B2445" s="1" t="str">
        <f>TEXT(Table1[[#This Row],[Date]],"mm")</f>
        <v>07</v>
      </c>
      <c r="C2445" t="s">
        <v>23</v>
      </c>
      <c r="D2445" t="s">
        <v>18</v>
      </c>
      <c r="E2445">
        <v>42.49</v>
      </c>
      <c r="F2445">
        <v>7.56</v>
      </c>
      <c r="G2445">
        <v>0.44</v>
      </c>
      <c r="H2445">
        <v>35.869999999999997</v>
      </c>
      <c r="I2445">
        <v>35.51</v>
      </c>
      <c r="J2445">
        <v>0.36</v>
      </c>
      <c r="K2445">
        <v>99</v>
      </c>
      <c r="L2445">
        <v>94.5</v>
      </c>
      <c r="M2445">
        <v>98.29</v>
      </c>
      <c r="N2445">
        <v>91.96</v>
      </c>
      <c r="O2445">
        <v>3.29</v>
      </c>
      <c r="P2445">
        <v>1425.56</v>
      </c>
      <c r="Q2445" s="42">
        <f>Table1[[#This Row],[Steam_Consumed_t]]/Table1[[#This Row],[Production_t]]</f>
        <v>9.1720100362419857E-2</v>
      </c>
      <c r="R2445" s="37">
        <f>Table1[[#This Row],[Power_Consumed_kWh]]/Table1[[#This Row],[Production_t]]</f>
        <v>39.742403122386399</v>
      </c>
      <c r="S2445" t="str">
        <f>IF(Table1[[#This Row],[Quality_pct]]&lt;96,"Below Spec","Ok")</f>
        <v>Ok</v>
      </c>
      <c r="T2445" t="str">
        <f>IF(Table1[Steam_Consumed_t]&gt;$O$4383,"ABNORMAL","NORMAL")</f>
        <v>NORMAL</v>
      </c>
      <c r="U2445" t="str">
        <f>IF(Table1[Power_Consumed_kWh]&gt;$P$4383,"ABNORMAL","NORMAL")</f>
        <v>NORMAL</v>
      </c>
      <c r="V2445">
        <f>(Table1[[#This Row],[Target_Production_t]]/8)*Table1[[#This Row],[Downtime_hr]]</f>
        <v>2.3369500000000003</v>
      </c>
    </row>
    <row r="2446" spans="1:22" x14ac:dyDescent="0.25">
      <c r="A2446" s="1">
        <v>45861</v>
      </c>
      <c r="B2446" s="1" t="str">
        <f>TEXT(Table1[[#This Row],[Date]],"mm")</f>
        <v>07</v>
      </c>
      <c r="C2446" t="s">
        <v>22</v>
      </c>
      <c r="D2446" t="s">
        <v>18</v>
      </c>
      <c r="E2446">
        <v>34.770000000000003</v>
      </c>
      <c r="F2446">
        <v>7.67</v>
      </c>
      <c r="G2446">
        <v>0.33</v>
      </c>
      <c r="H2446">
        <v>35</v>
      </c>
      <c r="I2446">
        <v>33.299999999999997</v>
      </c>
      <c r="J2446">
        <v>1.69</v>
      </c>
      <c r="K2446">
        <v>95.16</v>
      </c>
      <c r="L2446">
        <v>95.88</v>
      </c>
      <c r="M2446">
        <v>94.84</v>
      </c>
      <c r="N2446">
        <v>86.52</v>
      </c>
      <c r="O2446">
        <v>39.58</v>
      </c>
      <c r="P2446">
        <v>3300.72</v>
      </c>
      <c r="Q2446" s="42">
        <f>Table1[[#This Row],[Steam_Consumed_t]]/Table1[[#This Row],[Production_t]]</f>
        <v>1.1308571428571428</v>
      </c>
      <c r="R2446" s="37">
        <f>Table1[[#This Row],[Power_Consumed_kWh]]/Table1[[#This Row],[Production_t]]</f>
        <v>94.306285714285707</v>
      </c>
      <c r="S2446" t="str">
        <f>IF(Table1[[#This Row],[Quality_pct]]&lt;96,"Below Spec","Ok")</f>
        <v>Below Spec</v>
      </c>
      <c r="T2446" t="str">
        <f>IF(Table1[Steam_Consumed_t]&gt;$O$4383,"ABNORMAL","NORMAL")</f>
        <v>NORMAL</v>
      </c>
      <c r="U2446" t="str">
        <f>IF(Table1[Power_Consumed_kWh]&gt;$P$4383,"ABNORMAL","NORMAL")</f>
        <v>NORMAL</v>
      </c>
      <c r="V2446">
        <f>(Table1[[#This Row],[Target_Production_t]]/8)*Table1[[#This Row],[Downtime_hr]]</f>
        <v>1.4342625000000002</v>
      </c>
    </row>
    <row r="2447" spans="1:22" x14ac:dyDescent="0.25">
      <c r="A2447" s="1">
        <v>45861</v>
      </c>
      <c r="B2447" s="1" t="str">
        <f>TEXT(Table1[[#This Row],[Date]],"mm")</f>
        <v>07</v>
      </c>
      <c r="C2447" t="s">
        <v>22</v>
      </c>
      <c r="D2447" t="s">
        <v>19</v>
      </c>
      <c r="E2447">
        <v>34.24</v>
      </c>
      <c r="F2447">
        <v>7.83</v>
      </c>
      <c r="G2447">
        <v>0.17</v>
      </c>
      <c r="H2447">
        <v>32.32</v>
      </c>
      <c r="I2447">
        <v>31.3</v>
      </c>
      <c r="J2447">
        <v>1.02</v>
      </c>
      <c r="K2447">
        <v>96.84</v>
      </c>
      <c r="L2447">
        <v>97.88</v>
      </c>
      <c r="M2447">
        <v>97.74</v>
      </c>
      <c r="N2447">
        <v>92.64</v>
      </c>
      <c r="O2447">
        <v>37.85</v>
      </c>
      <c r="P2447">
        <v>3110.08</v>
      </c>
      <c r="Q2447" s="42">
        <f>Table1[[#This Row],[Steam_Consumed_t]]/Table1[[#This Row],[Production_t]]</f>
        <v>1.1711014851485149</v>
      </c>
      <c r="R2447" s="37">
        <f>Table1[[#This Row],[Power_Consumed_kWh]]/Table1[[#This Row],[Production_t]]</f>
        <v>96.227722772277218</v>
      </c>
      <c r="S2447" t="str">
        <f>IF(Table1[[#This Row],[Quality_pct]]&lt;96,"Below Spec","Ok")</f>
        <v>Ok</v>
      </c>
      <c r="T2447" t="str">
        <f>IF(Table1[Steam_Consumed_t]&gt;$O$4383,"ABNORMAL","NORMAL")</f>
        <v>NORMAL</v>
      </c>
      <c r="U2447" t="str">
        <f>IF(Table1[Power_Consumed_kWh]&gt;$P$4383,"ABNORMAL","NORMAL")</f>
        <v>NORMAL</v>
      </c>
      <c r="V2447">
        <f>(Table1[[#This Row],[Target_Production_t]]/8)*Table1[[#This Row],[Downtime_hr]]</f>
        <v>0.72760000000000014</v>
      </c>
    </row>
    <row r="2448" spans="1:22" x14ac:dyDescent="0.25">
      <c r="A2448" s="1">
        <v>45861</v>
      </c>
      <c r="B2448" s="1" t="str">
        <f>TEXT(Table1[[#This Row],[Date]],"mm")</f>
        <v>07</v>
      </c>
      <c r="C2448" t="s">
        <v>23</v>
      </c>
      <c r="D2448" t="s">
        <v>19</v>
      </c>
      <c r="E2448">
        <v>41.85</v>
      </c>
      <c r="F2448">
        <v>7.87</v>
      </c>
      <c r="G2448">
        <v>0.13</v>
      </c>
      <c r="H2448">
        <v>38.090000000000003</v>
      </c>
      <c r="I2448">
        <v>38.090000000000003</v>
      </c>
      <c r="J2448">
        <v>0</v>
      </c>
      <c r="K2448">
        <v>100</v>
      </c>
      <c r="L2448">
        <v>98.38</v>
      </c>
      <c r="M2448">
        <v>97.8</v>
      </c>
      <c r="N2448">
        <v>96.21</v>
      </c>
      <c r="O2448">
        <v>3.74</v>
      </c>
      <c r="P2448">
        <v>1498.77</v>
      </c>
      <c r="Q2448" s="42">
        <f>Table1[[#This Row],[Steam_Consumed_t]]/Table1[[#This Row],[Production_t]]</f>
        <v>9.8188500918876348E-2</v>
      </c>
      <c r="R2448" s="37">
        <f>Table1[[#This Row],[Power_Consumed_kWh]]/Table1[[#This Row],[Production_t]]</f>
        <v>39.348122866894194</v>
      </c>
      <c r="S2448" t="str">
        <f>IF(Table1[[#This Row],[Quality_pct]]&lt;96,"Below Spec","Ok")</f>
        <v>Ok</v>
      </c>
      <c r="T2448" t="str">
        <f>IF(Table1[Steam_Consumed_t]&gt;$O$4383,"ABNORMAL","NORMAL")</f>
        <v>NORMAL</v>
      </c>
      <c r="U2448" t="str">
        <f>IF(Table1[Power_Consumed_kWh]&gt;$P$4383,"ABNORMAL","NORMAL")</f>
        <v>NORMAL</v>
      </c>
      <c r="V2448">
        <f>(Table1[[#This Row],[Target_Production_t]]/8)*Table1[[#This Row],[Downtime_hr]]</f>
        <v>0.68006250000000001</v>
      </c>
    </row>
    <row r="2449" spans="1:22" x14ac:dyDescent="0.25">
      <c r="A2449" s="1">
        <v>45861</v>
      </c>
      <c r="B2449" s="1" t="str">
        <f>TEXT(Table1[[#This Row],[Date]],"mm")</f>
        <v>07</v>
      </c>
      <c r="C2449" t="s">
        <v>21</v>
      </c>
      <c r="D2449" t="s">
        <v>20</v>
      </c>
      <c r="E2449">
        <v>35.049999999999997</v>
      </c>
      <c r="F2449">
        <v>7.97</v>
      </c>
      <c r="G2449">
        <v>0.03</v>
      </c>
      <c r="H2449">
        <v>32.270000000000003</v>
      </c>
      <c r="I2449">
        <v>31.46</v>
      </c>
      <c r="J2449">
        <v>0.81</v>
      </c>
      <c r="K2449">
        <v>97.49</v>
      </c>
      <c r="L2449">
        <v>99.62</v>
      </c>
      <c r="M2449">
        <v>99.51</v>
      </c>
      <c r="N2449">
        <v>96.65</v>
      </c>
      <c r="O2449">
        <v>47.14</v>
      </c>
      <c r="P2449">
        <v>3702.35</v>
      </c>
      <c r="Q2449" s="42">
        <f>Table1[[#This Row],[Steam_Consumed_t]]/Table1[[#This Row],[Production_t]]</f>
        <v>1.4607995041834521</v>
      </c>
      <c r="R2449" s="37">
        <f>Table1[[#This Row],[Power_Consumed_kWh]]/Table1[[#This Row],[Production_t]]</f>
        <v>114.73039975209171</v>
      </c>
      <c r="S2449" t="str">
        <f>IF(Table1[[#This Row],[Quality_pct]]&lt;96,"Below Spec","Ok")</f>
        <v>Ok</v>
      </c>
      <c r="T2449" t="str">
        <f>IF(Table1[Steam_Consumed_t]&gt;$O$4383,"ABNORMAL","NORMAL")</f>
        <v>NORMAL</v>
      </c>
      <c r="U2449" t="str">
        <f>IF(Table1[Power_Consumed_kWh]&gt;$P$4383,"ABNORMAL","NORMAL")</f>
        <v>NORMAL</v>
      </c>
      <c r="V2449">
        <f>(Table1[[#This Row],[Target_Production_t]]/8)*Table1[[#This Row],[Downtime_hr]]</f>
        <v>0.13143749999999998</v>
      </c>
    </row>
    <row r="2450" spans="1:22" x14ac:dyDescent="0.25">
      <c r="A2450" s="1">
        <v>45862</v>
      </c>
      <c r="B2450" s="1" t="str">
        <f>TEXT(Table1[[#This Row],[Date]],"mm")</f>
        <v>07</v>
      </c>
      <c r="C2450" t="s">
        <v>17</v>
      </c>
      <c r="D2450" t="s">
        <v>20</v>
      </c>
      <c r="E2450">
        <v>38.17</v>
      </c>
      <c r="F2450">
        <v>7.1</v>
      </c>
      <c r="G2450">
        <v>0.9</v>
      </c>
      <c r="H2450">
        <v>34.31</v>
      </c>
      <c r="I2450">
        <v>33.85</v>
      </c>
      <c r="J2450">
        <v>0.46</v>
      </c>
      <c r="K2450">
        <v>98.67</v>
      </c>
      <c r="L2450">
        <v>88.75</v>
      </c>
      <c r="M2450">
        <v>91.52</v>
      </c>
      <c r="N2450">
        <v>80.14</v>
      </c>
      <c r="O2450">
        <v>29.4</v>
      </c>
      <c r="P2450">
        <v>2825.43</v>
      </c>
      <c r="Q2450" s="42">
        <f>Table1[[#This Row],[Steam_Consumed_t]]/Table1[[#This Row],[Production_t]]</f>
        <v>0.85689303410084516</v>
      </c>
      <c r="R2450" s="37">
        <f>Table1[[#This Row],[Power_Consumed_kWh]]/Table1[[#This Row],[Production_t]]</f>
        <v>82.350043719032342</v>
      </c>
      <c r="S2450" t="str">
        <f>IF(Table1[[#This Row],[Quality_pct]]&lt;96,"Below Spec","Ok")</f>
        <v>Ok</v>
      </c>
      <c r="T2450" t="str">
        <f>IF(Table1[Steam_Consumed_t]&gt;$O$4383,"ABNORMAL","NORMAL")</f>
        <v>NORMAL</v>
      </c>
      <c r="U2450" t="str">
        <f>IF(Table1[Power_Consumed_kWh]&gt;$P$4383,"ABNORMAL","NORMAL")</f>
        <v>NORMAL</v>
      </c>
      <c r="V2450">
        <f>(Table1[[#This Row],[Target_Production_t]]/8)*Table1[[#This Row],[Downtime_hr]]</f>
        <v>4.2941250000000002</v>
      </c>
    </row>
    <row r="2451" spans="1:22" x14ac:dyDescent="0.25">
      <c r="A2451" s="1">
        <v>45862</v>
      </c>
      <c r="B2451" s="1" t="str">
        <f>TEXT(Table1[[#This Row],[Date]],"mm")</f>
        <v>07</v>
      </c>
      <c r="C2451" t="s">
        <v>17</v>
      </c>
      <c r="D2451" t="s">
        <v>18</v>
      </c>
      <c r="E2451">
        <v>39.97</v>
      </c>
      <c r="F2451">
        <v>7.27</v>
      </c>
      <c r="G2451">
        <v>0.73</v>
      </c>
      <c r="H2451">
        <v>34.270000000000003</v>
      </c>
      <c r="I2451">
        <v>33.36</v>
      </c>
      <c r="J2451">
        <v>0.92</v>
      </c>
      <c r="K2451">
        <v>97.33</v>
      </c>
      <c r="L2451">
        <v>90.88</v>
      </c>
      <c r="M2451">
        <v>93.97</v>
      </c>
      <c r="N2451">
        <v>83.11</v>
      </c>
      <c r="O2451">
        <v>29.42</v>
      </c>
      <c r="P2451">
        <v>2895.7</v>
      </c>
      <c r="Q2451" s="42">
        <f>Table1[[#This Row],[Steam_Consumed_t]]/Table1[[#This Row],[Production_t]]</f>
        <v>0.85847680186752262</v>
      </c>
      <c r="R2451" s="37">
        <f>Table1[[#This Row],[Power_Consumed_kWh]]/Table1[[#This Row],[Production_t]]</f>
        <v>84.496644295302005</v>
      </c>
      <c r="S2451" t="str">
        <f>IF(Table1[[#This Row],[Quality_pct]]&lt;96,"Below Spec","Ok")</f>
        <v>Ok</v>
      </c>
      <c r="T2451" t="str">
        <f>IF(Table1[Steam_Consumed_t]&gt;$O$4383,"ABNORMAL","NORMAL")</f>
        <v>NORMAL</v>
      </c>
      <c r="U2451" t="str">
        <f>IF(Table1[Power_Consumed_kWh]&gt;$P$4383,"ABNORMAL","NORMAL")</f>
        <v>NORMAL</v>
      </c>
      <c r="V2451">
        <f>(Table1[[#This Row],[Target_Production_t]]/8)*Table1[[#This Row],[Downtime_hr]]</f>
        <v>3.6472624999999996</v>
      </c>
    </row>
    <row r="2452" spans="1:22" x14ac:dyDescent="0.25">
      <c r="A2452" s="1">
        <v>45862</v>
      </c>
      <c r="B2452" s="1" t="str">
        <f>TEXT(Table1[[#This Row],[Date]],"mm")</f>
        <v>07</v>
      </c>
      <c r="C2452" t="s">
        <v>23</v>
      </c>
      <c r="D2452" t="s">
        <v>18</v>
      </c>
      <c r="E2452">
        <v>41.87</v>
      </c>
      <c r="F2452">
        <v>7.27</v>
      </c>
      <c r="G2452">
        <v>0.73</v>
      </c>
      <c r="H2452">
        <v>35.81</v>
      </c>
      <c r="I2452">
        <v>35.54</v>
      </c>
      <c r="J2452">
        <v>0.27</v>
      </c>
      <c r="K2452">
        <v>99.24</v>
      </c>
      <c r="L2452">
        <v>90.88</v>
      </c>
      <c r="M2452">
        <v>102.68</v>
      </c>
      <c r="N2452">
        <v>92.6</v>
      </c>
      <c r="O2452">
        <v>6.21</v>
      </c>
      <c r="P2452">
        <v>1589.07</v>
      </c>
      <c r="Q2452" s="42">
        <f>Table1[[#This Row],[Steam_Consumed_t]]/Table1[[#This Row],[Production_t]]</f>
        <v>0.17341524713767104</v>
      </c>
      <c r="R2452" s="37">
        <f>Table1[[#This Row],[Power_Consumed_kWh]]/Table1[[#This Row],[Production_t]]</f>
        <v>44.375034906450708</v>
      </c>
      <c r="S2452" t="str">
        <f>IF(Table1[[#This Row],[Quality_pct]]&lt;96,"Below Spec","Ok")</f>
        <v>Ok</v>
      </c>
      <c r="T2452" t="str">
        <f>IF(Table1[Steam_Consumed_t]&gt;$O$4383,"ABNORMAL","NORMAL")</f>
        <v>NORMAL</v>
      </c>
      <c r="U2452" t="str">
        <f>IF(Table1[Power_Consumed_kWh]&gt;$P$4383,"ABNORMAL","NORMAL")</f>
        <v>NORMAL</v>
      </c>
      <c r="V2452">
        <f>(Table1[[#This Row],[Target_Production_t]]/8)*Table1[[#This Row],[Downtime_hr]]</f>
        <v>3.8206374999999997</v>
      </c>
    </row>
    <row r="2453" spans="1:22" x14ac:dyDescent="0.25">
      <c r="A2453" s="1">
        <v>45862</v>
      </c>
      <c r="B2453" s="1" t="str">
        <f>TEXT(Table1[[#This Row],[Date]],"mm")</f>
        <v>07</v>
      </c>
      <c r="C2453" t="s">
        <v>21</v>
      </c>
      <c r="D2453" t="s">
        <v>18</v>
      </c>
      <c r="E2453">
        <v>36.159999999999997</v>
      </c>
      <c r="F2453">
        <v>7.45</v>
      </c>
      <c r="G2453">
        <v>0.55000000000000004</v>
      </c>
      <c r="H2453">
        <v>30.68</v>
      </c>
      <c r="I2453">
        <v>30.33</v>
      </c>
      <c r="J2453">
        <v>0.35</v>
      </c>
      <c r="K2453">
        <v>98.87</v>
      </c>
      <c r="L2453">
        <v>93.12</v>
      </c>
      <c r="M2453">
        <v>90.26</v>
      </c>
      <c r="N2453">
        <v>83.1</v>
      </c>
      <c r="O2453">
        <v>47.27</v>
      </c>
      <c r="P2453">
        <v>3597.94</v>
      </c>
      <c r="Q2453" s="42">
        <f>Table1[[#This Row],[Steam_Consumed_t]]/Table1[[#This Row],[Production_t]]</f>
        <v>1.5407431551499349</v>
      </c>
      <c r="R2453" s="37">
        <f>Table1[[#This Row],[Power_Consumed_kWh]]/Table1[[#This Row],[Production_t]]</f>
        <v>117.27314211212517</v>
      </c>
      <c r="S2453" t="str">
        <f>IF(Table1[[#This Row],[Quality_pct]]&lt;96,"Below Spec","Ok")</f>
        <v>Ok</v>
      </c>
      <c r="T2453" t="str">
        <f>IF(Table1[Steam_Consumed_t]&gt;$O$4383,"ABNORMAL","NORMAL")</f>
        <v>NORMAL</v>
      </c>
      <c r="U2453" t="str">
        <f>IF(Table1[Power_Consumed_kWh]&gt;$P$4383,"ABNORMAL","NORMAL")</f>
        <v>NORMAL</v>
      </c>
      <c r="V2453">
        <f>(Table1[[#This Row],[Target_Production_t]]/8)*Table1[[#This Row],[Downtime_hr]]</f>
        <v>2.4859999999999998</v>
      </c>
    </row>
    <row r="2454" spans="1:22" x14ac:dyDescent="0.25">
      <c r="A2454" s="1">
        <v>45862</v>
      </c>
      <c r="B2454" s="1" t="str">
        <f>TEXT(Table1[[#This Row],[Date]],"mm")</f>
        <v>07</v>
      </c>
      <c r="C2454" t="s">
        <v>21</v>
      </c>
      <c r="D2454" t="s">
        <v>20</v>
      </c>
      <c r="E2454">
        <v>34.54</v>
      </c>
      <c r="F2454">
        <v>7.46</v>
      </c>
      <c r="G2454">
        <v>0.54</v>
      </c>
      <c r="H2454">
        <v>31.81</v>
      </c>
      <c r="I2454">
        <v>31.44</v>
      </c>
      <c r="J2454">
        <v>0.38</v>
      </c>
      <c r="K2454">
        <v>98.82</v>
      </c>
      <c r="L2454">
        <v>93.25</v>
      </c>
      <c r="M2454">
        <v>93.4</v>
      </c>
      <c r="N2454">
        <v>86.07</v>
      </c>
      <c r="O2454">
        <v>46.16</v>
      </c>
      <c r="P2454">
        <v>3784.01</v>
      </c>
      <c r="Q2454" s="42">
        <f>Table1[[#This Row],[Steam_Consumed_t]]/Table1[[#This Row],[Production_t]]</f>
        <v>1.4511160012574662</v>
      </c>
      <c r="R2454" s="37">
        <f>Table1[[#This Row],[Power_Consumed_kWh]]/Table1[[#This Row],[Production_t]]</f>
        <v>118.95661741590696</v>
      </c>
      <c r="S2454" t="str">
        <f>IF(Table1[[#This Row],[Quality_pct]]&lt;96,"Below Spec","Ok")</f>
        <v>Ok</v>
      </c>
      <c r="T2454" t="str">
        <f>IF(Table1[Steam_Consumed_t]&gt;$O$4383,"ABNORMAL","NORMAL")</f>
        <v>NORMAL</v>
      </c>
      <c r="U2454" t="str">
        <f>IF(Table1[Power_Consumed_kWh]&gt;$P$4383,"ABNORMAL","NORMAL")</f>
        <v>NORMAL</v>
      </c>
      <c r="V2454">
        <f>(Table1[[#This Row],[Target_Production_t]]/8)*Table1[[#This Row],[Downtime_hr]]</f>
        <v>2.3314500000000002</v>
      </c>
    </row>
    <row r="2455" spans="1:22" x14ac:dyDescent="0.25">
      <c r="A2455" s="1">
        <v>45862</v>
      </c>
      <c r="B2455" s="1" t="str">
        <f>TEXT(Table1[[#This Row],[Date]],"mm")</f>
        <v>07</v>
      </c>
      <c r="C2455" t="s">
        <v>23</v>
      </c>
      <c r="D2455" t="s">
        <v>20</v>
      </c>
      <c r="E2455">
        <v>39.99</v>
      </c>
      <c r="F2455">
        <v>7.52</v>
      </c>
      <c r="G2455">
        <v>0.48</v>
      </c>
      <c r="H2455">
        <v>37.049999999999997</v>
      </c>
      <c r="I2455">
        <v>36.56</v>
      </c>
      <c r="J2455">
        <v>0.49</v>
      </c>
      <c r="K2455">
        <v>98.67</v>
      </c>
      <c r="L2455">
        <v>94</v>
      </c>
      <c r="M2455">
        <v>87.3</v>
      </c>
      <c r="N2455">
        <v>80.97</v>
      </c>
      <c r="O2455">
        <v>5.48</v>
      </c>
      <c r="P2455">
        <v>1613.97</v>
      </c>
      <c r="Q2455" s="42">
        <f>Table1[[#This Row],[Steam_Consumed_t]]/Table1[[#This Row],[Production_t]]</f>
        <v>0.14790823211875845</v>
      </c>
      <c r="R2455" s="37">
        <f>Table1[[#This Row],[Power_Consumed_kWh]]/Table1[[#This Row],[Production_t]]</f>
        <v>43.561943319838058</v>
      </c>
      <c r="S2455" t="str">
        <f>IF(Table1[[#This Row],[Quality_pct]]&lt;96,"Below Spec","Ok")</f>
        <v>Ok</v>
      </c>
      <c r="T2455" t="str">
        <f>IF(Table1[Steam_Consumed_t]&gt;$O$4383,"ABNORMAL","NORMAL")</f>
        <v>NORMAL</v>
      </c>
      <c r="U2455" t="str">
        <f>IF(Table1[Power_Consumed_kWh]&gt;$P$4383,"ABNORMAL","NORMAL")</f>
        <v>NORMAL</v>
      </c>
      <c r="V2455">
        <f>(Table1[[#This Row],[Target_Production_t]]/8)*Table1[[#This Row],[Downtime_hr]]</f>
        <v>2.3994</v>
      </c>
    </row>
    <row r="2456" spans="1:22" x14ac:dyDescent="0.25">
      <c r="A2456" s="1">
        <v>45862</v>
      </c>
      <c r="B2456" s="1" t="str">
        <f>TEXT(Table1[[#This Row],[Date]],"mm")</f>
        <v>07</v>
      </c>
      <c r="C2456" t="s">
        <v>22</v>
      </c>
      <c r="D2456" t="s">
        <v>20</v>
      </c>
      <c r="E2456">
        <v>32.72</v>
      </c>
      <c r="F2456">
        <v>7.55</v>
      </c>
      <c r="G2456">
        <v>0.45</v>
      </c>
      <c r="H2456">
        <v>27.58</v>
      </c>
      <c r="I2456">
        <v>26.31</v>
      </c>
      <c r="J2456">
        <v>1.27</v>
      </c>
      <c r="K2456">
        <v>95.4</v>
      </c>
      <c r="L2456">
        <v>94.38</v>
      </c>
      <c r="M2456">
        <v>92.8</v>
      </c>
      <c r="N2456">
        <v>83.55</v>
      </c>
      <c r="O2456">
        <v>29.65</v>
      </c>
      <c r="P2456">
        <v>2552.81</v>
      </c>
      <c r="Q2456" s="42">
        <f>Table1[[#This Row],[Steam_Consumed_t]]/Table1[[#This Row],[Production_t]]</f>
        <v>1.0750543872371283</v>
      </c>
      <c r="R2456" s="37">
        <f>Table1[[#This Row],[Power_Consumed_kWh]]/Table1[[#This Row],[Production_t]]</f>
        <v>92.560188542422054</v>
      </c>
      <c r="S2456" t="str">
        <f>IF(Table1[[#This Row],[Quality_pct]]&lt;96,"Below Spec","Ok")</f>
        <v>Below Spec</v>
      </c>
      <c r="T2456" t="str">
        <f>IF(Table1[Steam_Consumed_t]&gt;$O$4383,"ABNORMAL","NORMAL")</f>
        <v>NORMAL</v>
      </c>
      <c r="U2456" t="str">
        <f>IF(Table1[Power_Consumed_kWh]&gt;$P$4383,"ABNORMAL","NORMAL")</f>
        <v>NORMAL</v>
      </c>
      <c r="V2456">
        <f>(Table1[[#This Row],[Target_Production_t]]/8)*Table1[[#This Row],[Downtime_hr]]</f>
        <v>1.8405</v>
      </c>
    </row>
    <row r="2457" spans="1:22" x14ac:dyDescent="0.25">
      <c r="A2457" s="1">
        <v>45862</v>
      </c>
      <c r="B2457" s="1" t="str">
        <f>TEXT(Table1[[#This Row],[Date]],"mm")</f>
        <v>07</v>
      </c>
      <c r="C2457" t="s">
        <v>22</v>
      </c>
      <c r="D2457" t="s">
        <v>19</v>
      </c>
      <c r="E2457">
        <v>33.75</v>
      </c>
      <c r="F2457">
        <v>7.56</v>
      </c>
      <c r="G2457">
        <v>0.44</v>
      </c>
      <c r="H2457">
        <v>31.05</v>
      </c>
      <c r="I2457">
        <v>30.44</v>
      </c>
      <c r="J2457">
        <v>0.61</v>
      </c>
      <c r="K2457">
        <v>98.05</v>
      </c>
      <c r="L2457">
        <v>94.5</v>
      </c>
      <c r="M2457">
        <v>96.16</v>
      </c>
      <c r="N2457">
        <v>89.1</v>
      </c>
      <c r="O2457">
        <v>33.25</v>
      </c>
      <c r="P2457">
        <v>2978.2</v>
      </c>
      <c r="Q2457" s="42">
        <f>Table1[[#This Row],[Steam_Consumed_t]]/Table1[[#This Row],[Production_t]]</f>
        <v>1.0708534621578099</v>
      </c>
      <c r="R2457" s="37">
        <f>Table1[[#This Row],[Power_Consumed_kWh]]/Table1[[#This Row],[Production_t]]</f>
        <v>95.916264090177123</v>
      </c>
      <c r="S2457" t="str">
        <f>IF(Table1[[#This Row],[Quality_pct]]&lt;96,"Below Spec","Ok")</f>
        <v>Ok</v>
      </c>
      <c r="T2457" t="str">
        <f>IF(Table1[Steam_Consumed_t]&gt;$O$4383,"ABNORMAL","NORMAL")</f>
        <v>NORMAL</v>
      </c>
      <c r="U2457" t="str">
        <f>IF(Table1[Power_Consumed_kWh]&gt;$P$4383,"ABNORMAL","NORMAL")</f>
        <v>NORMAL</v>
      </c>
      <c r="V2457">
        <f>(Table1[[#This Row],[Target_Production_t]]/8)*Table1[[#This Row],[Downtime_hr]]</f>
        <v>1.85625</v>
      </c>
    </row>
    <row r="2458" spans="1:22" x14ac:dyDescent="0.25">
      <c r="A2458" s="1">
        <v>45862</v>
      </c>
      <c r="B2458" s="1" t="str">
        <f>TEXT(Table1[[#This Row],[Date]],"mm")</f>
        <v>07</v>
      </c>
      <c r="C2458" t="s">
        <v>22</v>
      </c>
      <c r="D2458" t="s">
        <v>18</v>
      </c>
      <c r="E2458">
        <v>34.26</v>
      </c>
      <c r="F2458">
        <v>7.6</v>
      </c>
      <c r="G2458">
        <v>0.4</v>
      </c>
      <c r="H2458">
        <v>33.630000000000003</v>
      </c>
      <c r="I2458">
        <v>32.78</v>
      </c>
      <c r="J2458">
        <v>0.85</v>
      </c>
      <c r="K2458">
        <v>97.46</v>
      </c>
      <c r="L2458">
        <v>95</v>
      </c>
      <c r="M2458">
        <v>97.07</v>
      </c>
      <c r="N2458">
        <v>89.87</v>
      </c>
      <c r="O2458">
        <v>37.19</v>
      </c>
      <c r="P2458">
        <v>3224.66</v>
      </c>
      <c r="Q2458" s="42">
        <f>Table1[[#This Row],[Steam_Consumed_t]]/Table1[[#This Row],[Production_t]]</f>
        <v>1.1058578650014865</v>
      </c>
      <c r="R2458" s="37">
        <f>Table1[[#This Row],[Power_Consumed_kWh]]/Table1[[#This Row],[Production_t]]</f>
        <v>95.886410942610752</v>
      </c>
      <c r="S2458" t="str">
        <f>IF(Table1[[#This Row],[Quality_pct]]&lt;96,"Below Spec","Ok")</f>
        <v>Ok</v>
      </c>
      <c r="T2458" t="str">
        <f>IF(Table1[Steam_Consumed_t]&gt;$O$4383,"ABNORMAL","NORMAL")</f>
        <v>NORMAL</v>
      </c>
      <c r="U2458" t="str">
        <f>IF(Table1[Power_Consumed_kWh]&gt;$P$4383,"ABNORMAL","NORMAL")</f>
        <v>NORMAL</v>
      </c>
      <c r="V2458">
        <f>(Table1[[#This Row],[Target_Production_t]]/8)*Table1[[#This Row],[Downtime_hr]]</f>
        <v>1.7130000000000001</v>
      </c>
    </row>
    <row r="2459" spans="1:22" x14ac:dyDescent="0.25">
      <c r="A2459" s="1">
        <v>45862</v>
      </c>
      <c r="B2459" s="1" t="str">
        <f>TEXT(Table1[[#This Row],[Date]],"mm")</f>
        <v>07</v>
      </c>
      <c r="C2459" t="s">
        <v>21</v>
      </c>
      <c r="D2459" t="s">
        <v>19</v>
      </c>
      <c r="E2459">
        <v>35.619999999999997</v>
      </c>
      <c r="F2459">
        <v>7.69</v>
      </c>
      <c r="G2459">
        <v>0.31</v>
      </c>
      <c r="H2459">
        <v>34.200000000000003</v>
      </c>
      <c r="I2459">
        <v>33.99</v>
      </c>
      <c r="J2459">
        <v>0.22</v>
      </c>
      <c r="K2459">
        <v>99.37</v>
      </c>
      <c r="L2459">
        <v>96.12</v>
      </c>
      <c r="M2459">
        <v>92.59</v>
      </c>
      <c r="N2459">
        <v>88.44</v>
      </c>
      <c r="O2459">
        <v>49.63</v>
      </c>
      <c r="P2459">
        <v>3960.49</v>
      </c>
      <c r="Q2459" s="42">
        <f>Table1[[#This Row],[Steam_Consumed_t]]/Table1[[#This Row],[Production_t]]</f>
        <v>1.4511695906432749</v>
      </c>
      <c r="R2459" s="37">
        <f>Table1[[#This Row],[Power_Consumed_kWh]]/Table1[[#This Row],[Production_t]]</f>
        <v>115.80380116959063</v>
      </c>
      <c r="S2459" t="str">
        <f>IF(Table1[[#This Row],[Quality_pct]]&lt;96,"Below Spec","Ok")</f>
        <v>Ok</v>
      </c>
      <c r="T2459" t="str">
        <f>IF(Table1[Steam_Consumed_t]&gt;$O$4383,"ABNORMAL","NORMAL")</f>
        <v>NORMAL</v>
      </c>
      <c r="U2459" t="str">
        <f>IF(Table1[Power_Consumed_kWh]&gt;$P$4383,"ABNORMAL","NORMAL")</f>
        <v>NORMAL</v>
      </c>
      <c r="V2459">
        <f>(Table1[[#This Row],[Target_Production_t]]/8)*Table1[[#This Row],[Downtime_hr]]</f>
        <v>1.3802749999999999</v>
      </c>
    </row>
    <row r="2460" spans="1:22" x14ac:dyDescent="0.25">
      <c r="A2460" s="1">
        <v>45862</v>
      </c>
      <c r="B2460" s="1" t="str">
        <f>TEXT(Table1[[#This Row],[Date]],"mm")</f>
        <v>07</v>
      </c>
      <c r="C2460" t="s">
        <v>17</v>
      </c>
      <c r="D2460" t="s">
        <v>19</v>
      </c>
      <c r="E2460">
        <v>39.369999999999997</v>
      </c>
      <c r="F2460">
        <v>7.84</v>
      </c>
      <c r="G2460">
        <v>0.16</v>
      </c>
      <c r="H2460">
        <v>35.51</v>
      </c>
      <c r="I2460">
        <v>34.22</v>
      </c>
      <c r="J2460">
        <v>1.29</v>
      </c>
      <c r="K2460">
        <v>96.37</v>
      </c>
      <c r="L2460">
        <v>98</v>
      </c>
      <c r="M2460">
        <v>95.63</v>
      </c>
      <c r="N2460">
        <v>90.31</v>
      </c>
      <c r="O2460">
        <v>31.2</v>
      </c>
      <c r="P2460">
        <v>3019.84</v>
      </c>
      <c r="Q2460" s="42">
        <f>Table1[[#This Row],[Steam_Consumed_t]]/Table1[[#This Row],[Production_t]]</f>
        <v>0.87862573922838638</v>
      </c>
      <c r="R2460" s="37">
        <f>Table1[[#This Row],[Power_Consumed_kWh]]/Table1[[#This Row],[Production_t]]</f>
        <v>85.041960011264436</v>
      </c>
      <c r="S2460" t="str">
        <f>IF(Table1[[#This Row],[Quality_pct]]&lt;96,"Below Spec","Ok")</f>
        <v>Ok</v>
      </c>
      <c r="T2460" t="str">
        <f>IF(Table1[Steam_Consumed_t]&gt;$O$4383,"ABNORMAL","NORMAL")</f>
        <v>NORMAL</v>
      </c>
      <c r="U2460" t="str">
        <f>IF(Table1[Power_Consumed_kWh]&gt;$P$4383,"ABNORMAL","NORMAL")</f>
        <v>NORMAL</v>
      </c>
      <c r="V2460">
        <f>(Table1[[#This Row],[Target_Production_t]]/8)*Table1[[#This Row],[Downtime_hr]]</f>
        <v>0.78739999999999999</v>
      </c>
    </row>
    <row r="2461" spans="1:22" x14ac:dyDescent="0.25">
      <c r="A2461" s="1">
        <v>45862</v>
      </c>
      <c r="B2461" s="1" t="str">
        <f>TEXT(Table1[[#This Row],[Date]],"mm")</f>
        <v>07</v>
      </c>
      <c r="C2461" t="s">
        <v>23</v>
      </c>
      <c r="D2461" t="s">
        <v>19</v>
      </c>
      <c r="E2461">
        <v>41.25</v>
      </c>
      <c r="F2461">
        <v>8</v>
      </c>
      <c r="G2461">
        <v>0</v>
      </c>
      <c r="H2461">
        <v>38.340000000000003</v>
      </c>
      <c r="I2461">
        <v>37.869999999999997</v>
      </c>
      <c r="J2461">
        <v>0.47</v>
      </c>
      <c r="K2461">
        <v>98.77</v>
      </c>
      <c r="L2461">
        <v>100</v>
      </c>
      <c r="M2461">
        <v>96.39</v>
      </c>
      <c r="N2461">
        <v>95.2</v>
      </c>
      <c r="O2461">
        <v>6.95</v>
      </c>
      <c r="P2461">
        <v>1672.53</v>
      </c>
      <c r="Q2461" s="42">
        <f>Table1[[#This Row],[Steam_Consumed_t]]/Table1[[#This Row],[Production_t]]</f>
        <v>0.18127282211789253</v>
      </c>
      <c r="R2461" s="37">
        <f>Table1[[#This Row],[Power_Consumed_kWh]]/Table1[[#This Row],[Production_t]]</f>
        <v>43.623630672926446</v>
      </c>
      <c r="S2461" t="str">
        <f>IF(Table1[[#This Row],[Quality_pct]]&lt;96,"Below Spec","Ok")</f>
        <v>Ok</v>
      </c>
      <c r="T2461" t="str">
        <f>IF(Table1[Steam_Consumed_t]&gt;$O$4383,"ABNORMAL","NORMAL")</f>
        <v>NORMAL</v>
      </c>
      <c r="U2461" t="str">
        <f>IF(Table1[Power_Consumed_kWh]&gt;$P$4383,"ABNORMAL","NORMAL")</f>
        <v>NORMAL</v>
      </c>
      <c r="V2461">
        <f>(Table1[[#This Row],[Target_Production_t]]/8)*Table1[[#This Row],[Downtime_hr]]</f>
        <v>0</v>
      </c>
    </row>
    <row r="2462" spans="1:22" x14ac:dyDescent="0.25">
      <c r="A2462" s="1">
        <v>45863</v>
      </c>
      <c r="B2462" s="1" t="str">
        <f>TEXT(Table1[[#This Row],[Date]],"mm")</f>
        <v>07</v>
      </c>
      <c r="C2462" t="s">
        <v>17</v>
      </c>
      <c r="D2462" t="s">
        <v>19</v>
      </c>
      <c r="E2462">
        <v>41.52</v>
      </c>
      <c r="F2462">
        <v>5.0199999999999996</v>
      </c>
      <c r="G2462">
        <v>2.98</v>
      </c>
      <c r="H2462">
        <v>22.87</v>
      </c>
      <c r="I2462">
        <v>22.25</v>
      </c>
      <c r="J2462">
        <v>0.62</v>
      </c>
      <c r="K2462">
        <v>97.29</v>
      </c>
      <c r="L2462">
        <v>62.75</v>
      </c>
      <c r="M2462">
        <v>92.69</v>
      </c>
      <c r="N2462">
        <v>56.59</v>
      </c>
      <c r="O2462">
        <v>19.45</v>
      </c>
      <c r="P2462">
        <v>1908.29</v>
      </c>
      <c r="Q2462" s="42">
        <f>Table1[[#This Row],[Steam_Consumed_t]]/Table1[[#This Row],[Production_t]]</f>
        <v>0.85045911674682984</v>
      </c>
      <c r="R2462" s="37">
        <f>Table1[[#This Row],[Power_Consumed_kWh]]/Table1[[#This Row],[Production_t]]</f>
        <v>83.440752076956713</v>
      </c>
      <c r="S2462" t="str">
        <f>IF(Table1[[#This Row],[Quality_pct]]&lt;96,"Below Spec","Ok")</f>
        <v>Ok</v>
      </c>
      <c r="T2462" t="str">
        <f>IF(Table1[Steam_Consumed_t]&gt;$O$4383,"ABNORMAL","NORMAL")</f>
        <v>NORMAL</v>
      </c>
      <c r="U2462" t="str">
        <f>IF(Table1[Power_Consumed_kWh]&gt;$P$4383,"ABNORMAL","NORMAL")</f>
        <v>NORMAL</v>
      </c>
      <c r="V2462">
        <f>(Table1[[#This Row],[Target_Production_t]]/8)*Table1[[#This Row],[Downtime_hr]]</f>
        <v>15.466200000000001</v>
      </c>
    </row>
    <row r="2463" spans="1:22" x14ac:dyDescent="0.25">
      <c r="A2463" s="1">
        <v>45863</v>
      </c>
      <c r="B2463" s="1" t="str">
        <f>TEXT(Table1[[#This Row],[Date]],"mm")</f>
        <v>07</v>
      </c>
      <c r="C2463" t="s">
        <v>21</v>
      </c>
      <c r="D2463" t="s">
        <v>20</v>
      </c>
      <c r="E2463">
        <v>36.42</v>
      </c>
      <c r="F2463">
        <v>7.2</v>
      </c>
      <c r="G2463">
        <v>0.8</v>
      </c>
      <c r="H2463">
        <v>31.28</v>
      </c>
      <c r="I2463">
        <v>30.77</v>
      </c>
      <c r="J2463">
        <v>0.51</v>
      </c>
      <c r="K2463">
        <v>98.37</v>
      </c>
      <c r="L2463">
        <v>90</v>
      </c>
      <c r="M2463">
        <v>92.43</v>
      </c>
      <c r="N2463">
        <v>81.83</v>
      </c>
      <c r="O2463">
        <v>45.32</v>
      </c>
      <c r="P2463">
        <v>3701.67</v>
      </c>
      <c r="Q2463" s="42">
        <f>Table1[[#This Row],[Steam_Consumed_t]]/Table1[[#This Row],[Production_t]]</f>
        <v>1.448849104859335</v>
      </c>
      <c r="R2463" s="37">
        <f>Table1[[#This Row],[Power_Consumed_kWh]]/Table1[[#This Row],[Production_t]]</f>
        <v>118.33983375959079</v>
      </c>
      <c r="S2463" t="str">
        <f>IF(Table1[[#This Row],[Quality_pct]]&lt;96,"Below Spec","Ok")</f>
        <v>Ok</v>
      </c>
      <c r="T2463" t="str">
        <f>IF(Table1[Steam_Consumed_t]&gt;$O$4383,"ABNORMAL","NORMAL")</f>
        <v>NORMAL</v>
      </c>
      <c r="U2463" t="str">
        <f>IF(Table1[Power_Consumed_kWh]&gt;$P$4383,"ABNORMAL","NORMAL")</f>
        <v>NORMAL</v>
      </c>
      <c r="V2463">
        <f>(Table1[[#This Row],[Target_Production_t]]/8)*Table1[[#This Row],[Downtime_hr]]</f>
        <v>3.6420000000000003</v>
      </c>
    </row>
    <row r="2464" spans="1:22" x14ac:dyDescent="0.25">
      <c r="A2464" s="1">
        <v>45863</v>
      </c>
      <c r="B2464" s="1" t="str">
        <f>TEXT(Table1[[#This Row],[Date]],"mm")</f>
        <v>07</v>
      </c>
      <c r="C2464" t="s">
        <v>23</v>
      </c>
      <c r="D2464" t="s">
        <v>19</v>
      </c>
      <c r="E2464">
        <v>43.5</v>
      </c>
      <c r="F2464">
        <v>7.38</v>
      </c>
      <c r="G2464">
        <v>0.62</v>
      </c>
      <c r="H2464">
        <v>38.01</v>
      </c>
      <c r="I2464">
        <v>37.56</v>
      </c>
      <c r="J2464">
        <v>0.45</v>
      </c>
      <c r="K2464">
        <v>98.81</v>
      </c>
      <c r="L2464">
        <v>92.25</v>
      </c>
      <c r="M2464">
        <v>101.58</v>
      </c>
      <c r="N2464">
        <v>92.59</v>
      </c>
      <c r="O2464">
        <v>4.59</v>
      </c>
      <c r="P2464">
        <v>1493.1</v>
      </c>
      <c r="Q2464" s="42">
        <f>Table1[[#This Row],[Steam_Consumed_t]]/Table1[[#This Row],[Production_t]]</f>
        <v>0.12075769534333071</v>
      </c>
      <c r="R2464" s="37">
        <f>Table1[[#This Row],[Power_Consumed_kWh]]/Table1[[#This Row],[Production_t]]</f>
        <v>39.281767955801108</v>
      </c>
      <c r="S2464" t="str">
        <f>IF(Table1[[#This Row],[Quality_pct]]&lt;96,"Below Spec","Ok")</f>
        <v>Ok</v>
      </c>
      <c r="T2464" t="str">
        <f>IF(Table1[Steam_Consumed_t]&gt;$O$4383,"ABNORMAL","NORMAL")</f>
        <v>NORMAL</v>
      </c>
      <c r="U2464" t="str">
        <f>IF(Table1[Power_Consumed_kWh]&gt;$P$4383,"ABNORMAL","NORMAL")</f>
        <v>NORMAL</v>
      </c>
      <c r="V2464">
        <f>(Table1[[#This Row],[Target_Production_t]]/8)*Table1[[#This Row],[Downtime_hr]]</f>
        <v>3.3712499999999999</v>
      </c>
    </row>
    <row r="2465" spans="1:22" x14ac:dyDescent="0.25">
      <c r="A2465" s="1">
        <v>45863</v>
      </c>
      <c r="B2465" s="1" t="str">
        <f>TEXT(Table1[[#This Row],[Date]],"mm")</f>
        <v>07</v>
      </c>
      <c r="C2465" t="s">
        <v>23</v>
      </c>
      <c r="D2465" t="s">
        <v>20</v>
      </c>
      <c r="E2465">
        <v>42.17</v>
      </c>
      <c r="F2465">
        <v>7.46</v>
      </c>
      <c r="G2465">
        <v>0.54</v>
      </c>
      <c r="H2465">
        <v>36.39</v>
      </c>
      <c r="I2465">
        <v>35.950000000000003</v>
      </c>
      <c r="J2465">
        <v>0.43</v>
      </c>
      <c r="K2465">
        <v>98.81</v>
      </c>
      <c r="L2465">
        <v>93.25</v>
      </c>
      <c r="M2465">
        <v>94.7</v>
      </c>
      <c r="N2465">
        <v>87.26</v>
      </c>
      <c r="O2465">
        <v>3.87</v>
      </c>
      <c r="P2465">
        <v>1478.78</v>
      </c>
      <c r="Q2465" s="42">
        <f>Table1[[#This Row],[Steam_Consumed_t]]/Table1[[#This Row],[Production_t]]</f>
        <v>0.10634789777411377</v>
      </c>
      <c r="R2465" s="37">
        <f>Table1[[#This Row],[Power_Consumed_kWh]]/Table1[[#This Row],[Production_t]]</f>
        <v>40.636988183566913</v>
      </c>
      <c r="S2465" t="str">
        <f>IF(Table1[[#This Row],[Quality_pct]]&lt;96,"Below Spec","Ok")</f>
        <v>Ok</v>
      </c>
      <c r="T2465" t="str">
        <f>IF(Table1[Steam_Consumed_t]&gt;$O$4383,"ABNORMAL","NORMAL")</f>
        <v>NORMAL</v>
      </c>
      <c r="U2465" t="str">
        <f>IF(Table1[Power_Consumed_kWh]&gt;$P$4383,"ABNORMAL","NORMAL")</f>
        <v>NORMAL</v>
      </c>
      <c r="V2465">
        <f>(Table1[[#This Row],[Target_Production_t]]/8)*Table1[[#This Row],[Downtime_hr]]</f>
        <v>2.8464750000000003</v>
      </c>
    </row>
    <row r="2466" spans="1:22" x14ac:dyDescent="0.25">
      <c r="A2466" s="1">
        <v>45863</v>
      </c>
      <c r="B2466" s="1" t="str">
        <f>TEXT(Table1[[#This Row],[Date]],"mm")</f>
        <v>07</v>
      </c>
      <c r="C2466" t="s">
        <v>17</v>
      </c>
      <c r="D2466" t="s">
        <v>18</v>
      </c>
      <c r="E2466">
        <v>42.15</v>
      </c>
      <c r="F2466">
        <v>7.52</v>
      </c>
      <c r="G2466">
        <v>0.48</v>
      </c>
      <c r="H2466">
        <v>37.17</v>
      </c>
      <c r="I2466">
        <v>36.11</v>
      </c>
      <c r="J2466">
        <v>1.07</v>
      </c>
      <c r="K2466">
        <v>97.13</v>
      </c>
      <c r="L2466">
        <v>94</v>
      </c>
      <c r="M2466">
        <v>96.25</v>
      </c>
      <c r="N2466">
        <v>87.87</v>
      </c>
      <c r="O2466">
        <v>32.92</v>
      </c>
      <c r="P2466">
        <v>2941.26</v>
      </c>
      <c r="Q2466" s="42">
        <f>Table1[[#This Row],[Steam_Consumed_t]]/Table1[[#This Row],[Production_t]]</f>
        <v>0.88566047888081789</v>
      </c>
      <c r="R2466" s="37">
        <f>Table1[[#This Row],[Power_Consumed_kWh]]/Table1[[#This Row],[Production_t]]</f>
        <v>79.129943502824858</v>
      </c>
      <c r="S2466" t="str">
        <f>IF(Table1[[#This Row],[Quality_pct]]&lt;96,"Below Spec","Ok")</f>
        <v>Ok</v>
      </c>
      <c r="T2466" t="str">
        <f>IF(Table1[Steam_Consumed_t]&gt;$O$4383,"ABNORMAL","NORMAL")</f>
        <v>NORMAL</v>
      </c>
      <c r="U2466" t="str">
        <f>IF(Table1[Power_Consumed_kWh]&gt;$P$4383,"ABNORMAL","NORMAL")</f>
        <v>NORMAL</v>
      </c>
      <c r="V2466">
        <f>(Table1[[#This Row],[Target_Production_t]]/8)*Table1[[#This Row],[Downtime_hr]]</f>
        <v>2.5289999999999999</v>
      </c>
    </row>
    <row r="2467" spans="1:22" x14ac:dyDescent="0.25">
      <c r="A2467" s="1">
        <v>45863</v>
      </c>
      <c r="B2467" s="1" t="str">
        <f>TEXT(Table1[[#This Row],[Date]],"mm")</f>
        <v>07</v>
      </c>
      <c r="C2467" t="s">
        <v>22</v>
      </c>
      <c r="D2467" t="s">
        <v>19</v>
      </c>
      <c r="E2467">
        <v>35.590000000000003</v>
      </c>
      <c r="F2467">
        <v>7.57</v>
      </c>
      <c r="G2467">
        <v>0.43</v>
      </c>
      <c r="H2467">
        <v>33.32</v>
      </c>
      <c r="I2467">
        <v>32.51</v>
      </c>
      <c r="J2467">
        <v>0.81</v>
      </c>
      <c r="K2467">
        <v>97.57</v>
      </c>
      <c r="L2467">
        <v>94.62</v>
      </c>
      <c r="M2467">
        <v>97.45</v>
      </c>
      <c r="N2467">
        <v>89.97</v>
      </c>
      <c r="O2467">
        <v>36.630000000000003</v>
      </c>
      <c r="P2467">
        <v>3181.52</v>
      </c>
      <c r="Q2467" s="42">
        <f>Table1[[#This Row],[Steam_Consumed_t]]/Table1[[#This Row],[Production_t]]</f>
        <v>1.0993397358943577</v>
      </c>
      <c r="R2467" s="37">
        <f>Table1[[#This Row],[Power_Consumed_kWh]]/Table1[[#This Row],[Production_t]]</f>
        <v>95.483793517406966</v>
      </c>
      <c r="S2467" t="str">
        <f>IF(Table1[[#This Row],[Quality_pct]]&lt;96,"Below Spec","Ok")</f>
        <v>Ok</v>
      </c>
      <c r="T2467" t="str">
        <f>IF(Table1[Steam_Consumed_t]&gt;$O$4383,"ABNORMAL","NORMAL")</f>
        <v>NORMAL</v>
      </c>
      <c r="U2467" t="str">
        <f>IF(Table1[Power_Consumed_kWh]&gt;$P$4383,"ABNORMAL","NORMAL")</f>
        <v>NORMAL</v>
      </c>
      <c r="V2467">
        <f>(Table1[[#This Row],[Target_Production_t]]/8)*Table1[[#This Row],[Downtime_hr]]</f>
        <v>1.9129625000000001</v>
      </c>
    </row>
    <row r="2468" spans="1:22" x14ac:dyDescent="0.25">
      <c r="A2468" s="1">
        <v>45863</v>
      </c>
      <c r="B2468" s="1" t="str">
        <f>TEXT(Table1[[#This Row],[Date]],"mm")</f>
        <v>07</v>
      </c>
      <c r="C2468" t="s">
        <v>23</v>
      </c>
      <c r="D2468" t="s">
        <v>18</v>
      </c>
      <c r="E2468">
        <v>44.16</v>
      </c>
      <c r="F2468">
        <v>7.57</v>
      </c>
      <c r="G2468">
        <v>0.43</v>
      </c>
      <c r="H2468">
        <v>38.43</v>
      </c>
      <c r="I2468">
        <v>38.24</v>
      </c>
      <c r="J2468">
        <v>0.19</v>
      </c>
      <c r="K2468">
        <v>99.5</v>
      </c>
      <c r="L2468">
        <v>94.62</v>
      </c>
      <c r="M2468">
        <v>95.96</v>
      </c>
      <c r="N2468">
        <v>90.35</v>
      </c>
      <c r="O2468">
        <v>3.64</v>
      </c>
      <c r="P2468">
        <v>1546.39</v>
      </c>
      <c r="Q2468" s="42">
        <f>Table1[[#This Row],[Steam_Consumed_t]]/Table1[[#This Row],[Production_t]]</f>
        <v>9.4717668488160295E-2</v>
      </c>
      <c r="R2468" s="37">
        <f>Table1[[#This Row],[Power_Consumed_kWh]]/Table1[[#This Row],[Production_t]]</f>
        <v>40.239136091595114</v>
      </c>
      <c r="S2468" t="str">
        <f>IF(Table1[[#This Row],[Quality_pct]]&lt;96,"Below Spec","Ok")</f>
        <v>Ok</v>
      </c>
      <c r="T2468" t="str">
        <f>IF(Table1[Steam_Consumed_t]&gt;$O$4383,"ABNORMAL","NORMAL")</f>
        <v>NORMAL</v>
      </c>
      <c r="U2468" t="str">
        <f>IF(Table1[Power_Consumed_kWh]&gt;$P$4383,"ABNORMAL","NORMAL")</f>
        <v>NORMAL</v>
      </c>
      <c r="V2468">
        <f>(Table1[[#This Row],[Target_Production_t]]/8)*Table1[[#This Row],[Downtime_hr]]</f>
        <v>2.3735999999999997</v>
      </c>
    </row>
    <row r="2469" spans="1:22" x14ac:dyDescent="0.25">
      <c r="A2469" s="1">
        <v>45863</v>
      </c>
      <c r="B2469" s="1" t="str">
        <f>TEXT(Table1[[#This Row],[Date]],"mm")</f>
        <v>07</v>
      </c>
      <c r="C2469" t="s">
        <v>17</v>
      </c>
      <c r="D2469" t="s">
        <v>20</v>
      </c>
      <c r="E2469">
        <v>40.26</v>
      </c>
      <c r="F2469">
        <v>7.58</v>
      </c>
      <c r="G2469">
        <v>0.42</v>
      </c>
      <c r="H2469">
        <v>34.630000000000003</v>
      </c>
      <c r="I2469">
        <v>33.71</v>
      </c>
      <c r="J2469">
        <v>0.92</v>
      </c>
      <c r="K2469">
        <v>97.33</v>
      </c>
      <c r="L2469">
        <v>94.75</v>
      </c>
      <c r="M2469">
        <v>98.38</v>
      </c>
      <c r="N2469">
        <v>90.72</v>
      </c>
      <c r="O2469">
        <v>29.29</v>
      </c>
      <c r="P2469">
        <v>2854.1</v>
      </c>
      <c r="Q2469" s="42">
        <f>Table1[[#This Row],[Steam_Consumed_t]]/Table1[[#This Row],[Production_t]]</f>
        <v>0.84579844065838861</v>
      </c>
      <c r="R2469" s="37">
        <f>Table1[[#This Row],[Power_Consumed_kWh]]/Table1[[#This Row],[Production_t]]</f>
        <v>82.416979497545469</v>
      </c>
      <c r="S2469" t="str">
        <f>IF(Table1[[#This Row],[Quality_pct]]&lt;96,"Below Spec","Ok")</f>
        <v>Ok</v>
      </c>
      <c r="T2469" t="str">
        <f>IF(Table1[Steam_Consumed_t]&gt;$O$4383,"ABNORMAL","NORMAL")</f>
        <v>NORMAL</v>
      </c>
      <c r="U2469" t="str">
        <f>IF(Table1[Power_Consumed_kWh]&gt;$P$4383,"ABNORMAL","NORMAL")</f>
        <v>NORMAL</v>
      </c>
      <c r="V2469">
        <f>(Table1[[#This Row],[Target_Production_t]]/8)*Table1[[#This Row],[Downtime_hr]]</f>
        <v>2.1136499999999998</v>
      </c>
    </row>
    <row r="2470" spans="1:22" x14ac:dyDescent="0.25">
      <c r="A2470" s="1">
        <v>45863</v>
      </c>
      <c r="B2470" s="1" t="str">
        <f>TEXT(Table1[[#This Row],[Date]],"mm")</f>
        <v>07</v>
      </c>
      <c r="C2470" t="s">
        <v>22</v>
      </c>
      <c r="D2470" t="s">
        <v>20</v>
      </c>
      <c r="E2470">
        <v>34.51</v>
      </c>
      <c r="F2470">
        <v>7.6</v>
      </c>
      <c r="G2470">
        <v>0.4</v>
      </c>
      <c r="H2470">
        <v>33.369999999999997</v>
      </c>
      <c r="I2470">
        <v>32.42</v>
      </c>
      <c r="J2470">
        <v>0.95</v>
      </c>
      <c r="K2470">
        <v>97.14</v>
      </c>
      <c r="L2470">
        <v>95</v>
      </c>
      <c r="M2470">
        <v>95.49</v>
      </c>
      <c r="N2470">
        <v>88.13</v>
      </c>
      <c r="O2470">
        <v>37.340000000000003</v>
      </c>
      <c r="P2470">
        <v>3109.36</v>
      </c>
      <c r="Q2470" s="42">
        <f>Table1[[#This Row],[Steam_Consumed_t]]/Table1[[#This Row],[Production_t]]</f>
        <v>1.1189691339526522</v>
      </c>
      <c r="R2470" s="37">
        <f>Table1[[#This Row],[Power_Consumed_kWh]]/Table1[[#This Row],[Production_t]]</f>
        <v>93.178303865747694</v>
      </c>
      <c r="S2470" t="str">
        <f>IF(Table1[[#This Row],[Quality_pct]]&lt;96,"Below Spec","Ok")</f>
        <v>Ok</v>
      </c>
      <c r="T2470" t="str">
        <f>IF(Table1[Steam_Consumed_t]&gt;$O$4383,"ABNORMAL","NORMAL")</f>
        <v>NORMAL</v>
      </c>
      <c r="U2470" t="str">
        <f>IF(Table1[Power_Consumed_kWh]&gt;$P$4383,"ABNORMAL","NORMAL")</f>
        <v>NORMAL</v>
      </c>
      <c r="V2470">
        <f>(Table1[[#This Row],[Target_Production_t]]/8)*Table1[[#This Row],[Downtime_hr]]</f>
        <v>1.7255</v>
      </c>
    </row>
    <row r="2471" spans="1:22" x14ac:dyDescent="0.25">
      <c r="A2471" s="1">
        <v>45863</v>
      </c>
      <c r="B2471" s="1" t="str">
        <f>TEXT(Table1[[#This Row],[Date]],"mm")</f>
        <v>07</v>
      </c>
      <c r="C2471" t="s">
        <v>21</v>
      </c>
      <c r="D2471" t="s">
        <v>18</v>
      </c>
      <c r="E2471">
        <v>38.14</v>
      </c>
      <c r="F2471">
        <v>7.67</v>
      </c>
      <c r="G2471">
        <v>0.33</v>
      </c>
      <c r="H2471">
        <v>35.79</v>
      </c>
      <c r="I2471">
        <v>34.56</v>
      </c>
      <c r="J2471">
        <v>1.23</v>
      </c>
      <c r="K2471">
        <v>96.57</v>
      </c>
      <c r="L2471">
        <v>95.88</v>
      </c>
      <c r="M2471">
        <v>99.52</v>
      </c>
      <c r="N2471">
        <v>92.14</v>
      </c>
      <c r="O2471">
        <v>51.62</v>
      </c>
      <c r="P2471">
        <v>4213.87</v>
      </c>
      <c r="Q2471" s="42">
        <f>Table1[[#This Row],[Steam_Consumed_t]]/Table1[[#This Row],[Production_t]]</f>
        <v>1.4423023190835429</v>
      </c>
      <c r="R2471" s="37">
        <f>Table1[[#This Row],[Power_Consumed_kWh]]/Table1[[#This Row],[Production_t]]</f>
        <v>117.73875384185527</v>
      </c>
      <c r="S2471" t="str">
        <f>IF(Table1[[#This Row],[Quality_pct]]&lt;96,"Below Spec","Ok")</f>
        <v>Ok</v>
      </c>
      <c r="T2471" t="str">
        <f>IF(Table1[Steam_Consumed_t]&gt;$O$4383,"ABNORMAL","NORMAL")</f>
        <v>ABNORMAL</v>
      </c>
      <c r="U2471" t="str">
        <f>IF(Table1[Power_Consumed_kWh]&gt;$P$4383,"ABNORMAL","NORMAL")</f>
        <v>ABNORMAL</v>
      </c>
      <c r="V2471">
        <f>(Table1[[#This Row],[Target_Production_t]]/8)*Table1[[#This Row],[Downtime_hr]]</f>
        <v>1.5732750000000002</v>
      </c>
    </row>
    <row r="2472" spans="1:22" x14ac:dyDescent="0.25">
      <c r="A2472" s="1">
        <v>45863</v>
      </c>
      <c r="B2472" s="1" t="str">
        <f>TEXT(Table1[[#This Row],[Date]],"mm")</f>
        <v>07</v>
      </c>
      <c r="C2472" t="s">
        <v>22</v>
      </c>
      <c r="D2472" t="s">
        <v>18</v>
      </c>
      <c r="E2472">
        <v>36.130000000000003</v>
      </c>
      <c r="F2472">
        <v>7.7</v>
      </c>
      <c r="G2472">
        <v>0.3</v>
      </c>
      <c r="H2472">
        <v>31.33</v>
      </c>
      <c r="I2472">
        <v>30.34</v>
      </c>
      <c r="J2472">
        <v>0.99</v>
      </c>
      <c r="K2472">
        <v>96.85</v>
      </c>
      <c r="L2472">
        <v>96.25</v>
      </c>
      <c r="M2472">
        <v>95.78</v>
      </c>
      <c r="N2472">
        <v>89.28</v>
      </c>
      <c r="O2472">
        <v>35.340000000000003</v>
      </c>
      <c r="P2472">
        <v>2874.37</v>
      </c>
      <c r="Q2472" s="42">
        <f>Table1[[#This Row],[Steam_Consumed_t]]/Table1[[#This Row],[Production_t]]</f>
        <v>1.1279923396105971</v>
      </c>
      <c r="R2472" s="37">
        <f>Table1[[#This Row],[Power_Consumed_kWh]]/Table1[[#This Row],[Production_t]]</f>
        <v>91.744972869454202</v>
      </c>
      <c r="S2472" t="str">
        <f>IF(Table1[[#This Row],[Quality_pct]]&lt;96,"Below Spec","Ok")</f>
        <v>Ok</v>
      </c>
      <c r="T2472" t="str">
        <f>IF(Table1[Steam_Consumed_t]&gt;$O$4383,"ABNORMAL","NORMAL")</f>
        <v>NORMAL</v>
      </c>
      <c r="U2472" t="str">
        <f>IF(Table1[Power_Consumed_kWh]&gt;$P$4383,"ABNORMAL","NORMAL")</f>
        <v>NORMAL</v>
      </c>
      <c r="V2472">
        <f>(Table1[[#This Row],[Target_Production_t]]/8)*Table1[[#This Row],[Downtime_hr]]</f>
        <v>1.3548750000000001</v>
      </c>
    </row>
    <row r="2473" spans="1:22" x14ac:dyDescent="0.25">
      <c r="A2473" s="1">
        <v>45863</v>
      </c>
      <c r="B2473" s="1" t="str">
        <f>TEXT(Table1[[#This Row],[Date]],"mm")</f>
        <v>07</v>
      </c>
      <c r="C2473" t="s">
        <v>21</v>
      </c>
      <c r="D2473" t="s">
        <v>19</v>
      </c>
      <c r="E2473">
        <v>37.57</v>
      </c>
      <c r="F2473">
        <v>7.72</v>
      </c>
      <c r="G2473">
        <v>0.28000000000000003</v>
      </c>
      <c r="H2473">
        <v>32.89</v>
      </c>
      <c r="I2473">
        <v>32.49</v>
      </c>
      <c r="J2473">
        <v>0.39</v>
      </c>
      <c r="K2473">
        <v>98.8</v>
      </c>
      <c r="L2473">
        <v>96.5</v>
      </c>
      <c r="M2473">
        <v>96.85</v>
      </c>
      <c r="N2473">
        <v>92.34</v>
      </c>
      <c r="O2473">
        <v>47.84</v>
      </c>
      <c r="P2473">
        <v>3799.98</v>
      </c>
      <c r="Q2473" s="42">
        <f>Table1[[#This Row],[Steam_Consumed_t]]/Table1[[#This Row],[Production_t]]</f>
        <v>1.4545454545454546</v>
      </c>
      <c r="R2473" s="37">
        <f>Table1[[#This Row],[Power_Consumed_kWh]]/Table1[[#This Row],[Production_t]]</f>
        <v>115.5360291882031</v>
      </c>
      <c r="S2473" t="str">
        <f>IF(Table1[[#This Row],[Quality_pct]]&lt;96,"Below Spec","Ok")</f>
        <v>Ok</v>
      </c>
      <c r="T2473" t="str">
        <f>IF(Table1[Steam_Consumed_t]&gt;$O$4383,"ABNORMAL","NORMAL")</f>
        <v>NORMAL</v>
      </c>
      <c r="U2473" t="str">
        <f>IF(Table1[Power_Consumed_kWh]&gt;$P$4383,"ABNORMAL","NORMAL")</f>
        <v>NORMAL</v>
      </c>
      <c r="V2473">
        <f>(Table1[[#This Row],[Target_Production_t]]/8)*Table1[[#This Row],[Downtime_hr]]</f>
        <v>1.3149500000000001</v>
      </c>
    </row>
    <row r="2474" spans="1:22" x14ac:dyDescent="0.25">
      <c r="A2474" s="1">
        <v>45864</v>
      </c>
      <c r="B2474" s="1" t="str">
        <f>TEXT(Table1[[#This Row],[Date]],"mm")</f>
        <v>07</v>
      </c>
      <c r="C2474" t="s">
        <v>17</v>
      </c>
      <c r="D2474" t="s">
        <v>20</v>
      </c>
      <c r="E2474">
        <v>39.85</v>
      </c>
      <c r="F2474">
        <v>7.15</v>
      </c>
      <c r="G2474">
        <v>0.85</v>
      </c>
      <c r="H2474">
        <v>36.65</v>
      </c>
      <c r="I2474">
        <v>35.64</v>
      </c>
      <c r="J2474">
        <v>1.01</v>
      </c>
      <c r="K2474">
        <v>97.25</v>
      </c>
      <c r="L2474">
        <v>89.38</v>
      </c>
      <c r="M2474">
        <v>95.9</v>
      </c>
      <c r="N2474">
        <v>83.35</v>
      </c>
      <c r="O2474">
        <v>30.19</v>
      </c>
      <c r="P2474">
        <v>2996.84</v>
      </c>
      <c r="Q2474" s="42">
        <f>Table1[[#This Row],[Steam_Consumed_t]]/Table1[[#This Row],[Production_t]]</f>
        <v>0.82373806275579819</v>
      </c>
      <c r="R2474" s="37">
        <f>Table1[[#This Row],[Power_Consumed_kWh]]/Table1[[#This Row],[Production_t]]</f>
        <v>81.769167803547077</v>
      </c>
      <c r="S2474" t="str">
        <f>IF(Table1[[#This Row],[Quality_pct]]&lt;96,"Below Spec","Ok")</f>
        <v>Ok</v>
      </c>
      <c r="T2474" t="str">
        <f>IF(Table1[Steam_Consumed_t]&gt;$O$4383,"ABNORMAL","NORMAL")</f>
        <v>NORMAL</v>
      </c>
      <c r="U2474" t="str">
        <f>IF(Table1[Power_Consumed_kWh]&gt;$P$4383,"ABNORMAL","NORMAL")</f>
        <v>NORMAL</v>
      </c>
      <c r="V2474">
        <f>(Table1[[#This Row],[Target_Production_t]]/8)*Table1[[#This Row],[Downtime_hr]]</f>
        <v>4.2340625000000003</v>
      </c>
    </row>
    <row r="2475" spans="1:22" x14ac:dyDescent="0.25">
      <c r="A2475" s="1">
        <v>45864</v>
      </c>
      <c r="B2475" s="1" t="str">
        <f>TEXT(Table1[[#This Row],[Date]],"mm")</f>
        <v>07</v>
      </c>
      <c r="C2475" t="s">
        <v>21</v>
      </c>
      <c r="D2475" t="s">
        <v>20</v>
      </c>
      <c r="E2475">
        <v>36.049999999999997</v>
      </c>
      <c r="F2475">
        <v>7.37</v>
      </c>
      <c r="G2475">
        <v>0.63</v>
      </c>
      <c r="H2475">
        <v>32.630000000000003</v>
      </c>
      <c r="I2475">
        <v>32.32</v>
      </c>
      <c r="J2475">
        <v>0.31</v>
      </c>
      <c r="K2475">
        <v>99.06</v>
      </c>
      <c r="L2475">
        <v>92.12</v>
      </c>
      <c r="M2475">
        <v>91.93</v>
      </c>
      <c r="N2475">
        <v>83.9</v>
      </c>
      <c r="O2475">
        <v>48.23</v>
      </c>
      <c r="P2475">
        <v>3757.7</v>
      </c>
      <c r="Q2475" s="42">
        <f>Table1[[#This Row],[Steam_Consumed_t]]/Table1[[#This Row],[Production_t]]</f>
        <v>1.4780876494023902</v>
      </c>
      <c r="R2475" s="37">
        <f>Table1[[#This Row],[Power_Consumed_kWh]]/Table1[[#This Row],[Production_t]]</f>
        <v>115.16089488201041</v>
      </c>
      <c r="S2475" t="str">
        <f>IF(Table1[[#This Row],[Quality_pct]]&lt;96,"Below Spec","Ok")</f>
        <v>Ok</v>
      </c>
      <c r="T2475" t="str">
        <f>IF(Table1[Steam_Consumed_t]&gt;$O$4383,"ABNORMAL","NORMAL")</f>
        <v>NORMAL</v>
      </c>
      <c r="U2475" t="str">
        <f>IF(Table1[Power_Consumed_kWh]&gt;$P$4383,"ABNORMAL","NORMAL")</f>
        <v>NORMAL</v>
      </c>
      <c r="V2475">
        <f>(Table1[[#This Row],[Target_Production_t]]/8)*Table1[[#This Row],[Downtime_hr]]</f>
        <v>2.8389374999999997</v>
      </c>
    </row>
    <row r="2476" spans="1:22" x14ac:dyDescent="0.25">
      <c r="A2476" s="1">
        <v>45864</v>
      </c>
      <c r="B2476" s="1" t="str">
        <f>TEXT(Table1[[#This Row],[Date]],"mm")</f>
        <v>07</v>
      </c>
      <c r="C2476" t="s">
        <v>17</v>
      </c>
      <c r="D2476" t="s">
        <v>18</v>
      </c>
      <c r="E2476">
        <v>41.72</v>
      </c>
      <c r="F2476">
        <v>7.44</v>
      </c>
      <c r="G2476">
        <v>0.56000000000000005</v>
      </c>
      <c r="H2476">
        <v>33.6</v>
      </c>
      <c r="I2476">
        <v>33.29</v>
      </c>
      <c r="J2476">
        <v>0.31</v>
      </c>
      <c r="K2476">
        <v>99.07</v>
      </c>
      <c r="L2476">
        <v>93</v>
      </c>
      <c r="M2476">
        <v>95.86</v>
      </c>
      <c r="N2476">
        <v>88.32</v>
      </c>
      <c r="O2476">
        <v>30.61</v>
      </c>
      <c r="P2476">
        <v>2750.43</v>
      </c>
      <c r="Q2476" s="42">
        <f>Table1[[#This Row],[Steam_Consumed_t]]/Table1[[#This Row],[Production_t]]</f>
        <v>0.91101190476190474</v>
      </c>
      <c r="R2476" s="37">
        <f>Table1[[#This Row],[Power_Consumed_kWh]]/Table1[[#This Row],[Production_t]]</f>
        <v>81.858035714285705</v>
      </c>
      <c r="S2476" t="str">
        <f>IF(Table1[[#This Row],[Quality_pct]]&lt;96,"Below Spec","Ok")</f>
        <v>Ok</v>
      </c>
      <c r="T2476" t="str">
        <f>IF(Table1[Steam_Consumed_t]&gt;$O$4383,"ABNORMAL","NORMAL")</f>
        <v>NORMAL</v>
      </c>
      <c r="U2476" t="str">
        <f>IF(Table1[Power_Consumed_kWh]&gt;$P$4383,"ABNORMAL","NORMAL")</f>
        <v>NORMAL</v>
      </c>
      <c r="V2476">
        <f>(Table1[[#This Row],[Target_Production_t]]/8)*Table1[[#This Row],[Downtime_hr]]</f>
        <v>2.9204000000000003</v>
      </c>
    </row>
    <row r="2477" spans="1:22" x14ac:dyDescent="0.25">
      <c r="A2477" s="1">
        <v>45864</v>
      </c>
      <c r="B2477" s="1" t="str">
        <f>TEXT(Table1[[#This Row],[Date]],"mm")</f>
        <v>07</v>
      </c>
      <c r="C2477" t="s">
        <v>22</v>
      </c>
      <c r="D2477" t="s">
        <v>18</v>
      </c>
      <c r="E2477">
        <v>35.76</v>
      </c>
      <c r="F2477">
        <v>7.44</v>
      </c>
      <c r="G2477">
        <v>0.56000000000000005</v>
      </c>
      <c r="H2477">
        <v>33.99</v>
      </c>
      <c r="I2477">
        <v>33.26</v>
      </c>
      <c r="J2477">
        <v>0.73</v>
      </c>
      <c r="K2477">
        <v>97.84</v>
      </c>
      <c r="L2477">
        <v>93</v>
      </c>
      <c r="M2477">
        <v>93.32</v>
      </c>
      <c r="N2477">
        <v>84.91</v>
      </c>
      <c r="O2477">
        <v>36.299999999999997</v>
      </c>
      <c r="P2477">
        <v>3363.24</v>
      </c>
      <c r="Q2477" s="42">
        <f>Table1[[#This Row],[Steam_Consumed_t]]/Table1[[#This Row],[Production_t]]</f>
        <v>1.0679611650485434</v>
      </c>
      <c r="R2477" s="37">
        <f>Table1[[#This Row],[Power_Consumed_kWh]]/Table1[[#This Row],[Production_t]]</f>
        <v>98.947925860547201</v>
      </c>
      <c r="S2477" t="str">
        <f>IF(Table1[[#This Row],[Quality_pct]]&lt;96,"Below Spec","Ok")</f>
        <v>Ok</v>
      </c>
      <c r="T2477" t="str">
        <f>IF(Table1[Steam_Consumed_t]&gt;$O$4383,"ABNORMAL","NORMAL")</f>
        <v>NORMAL</v>
      </c>
      <c r="U2477" t="str">
        <f>IF(Table1[Power_Consumed_kWh]&gt;$P$4383,"ABNORMAL","NORMAL")</f>
        <v>NORMAL</v>
      </c>
      <c r="V2477">
        <f>(Table1[[#This Row],[Target_Production_t]]/8)*Table1[[#This Row],[Downtime_hr]]</f>
        <v>2.5032000000000001</v>
      </c>
    </row>
    <row r="2478" spans="1:22" x14ac:dyDescent="0.25">
      <c r="A2478" s="1">
        <v>45864</v>
      </c>
      <c r="B2478" s="1" t="str">
        <f>TEXT(Table1[[#This Row],[Date]],"mm")</f>
        <v>07</v>
      </c>
      <c r="C2478" t="s">
        <v>23</v>
      </c>
      <c r="D2478" t="s">
        <v>18</v>
      </c>
      <c r="E2478">
        <v>43.71</v>
      </c>
      <c r="F2478">
        <v>7.49</v>
      </c>
      <c r="G2478">
        <v>0.51</v>
      </c>
      <c r="H2478">
        <v>38.85</v>
      </c>
      <c r="I2478">
        <v>38.42</v>
      </c>
      <c r="J2478">
        <v>0.43</v>
      </c>
      <c r="K2478">
        <v>98.89</v>
      </c>
      <c r="L2478">
        <v>93.62</v>
      </c>
      <c r="M2478">
        <v>96.95</v>
      </c>
      <c r="N2478">
        <v>89.76</v>
      </c>
      <c r="O2478">
        <v>5.09</v>
      </c>
      <c r="P2478">
        <v>1568.15</v>
      </c>
      <c r="Q2478" s="42">
        <f>Table1[[#This Row],[Steam_Consumed_t]]/Table1[[#This Row],[Production_t]]</f>
        <v>0.131016731016731</v>
      </c>
      <c r="R2478" s="37">
        <f>Table1[[#This Row],[Power_Consumed_kWh]]/Table1[[#This Row],[Production_t]]</f>
        <v>40.364221364221365</v>
      </c>
      <c r="S2478" t="str">
        <f>IF(Table1[[#This Row],[Quality_pct]]&lt;96,"Below Spec","Ok")</f>
        <v>Ok</v>
      </c>
      <c r="T2478" t="str">
        <f>IF(Table1[Steam_Consumed_t]&gt;$O$4383,"ABNORMAL","NORMAL")</f>
        <v>NORMAL</v>
      </c>
      <c r="U2478" t="str">
        <f>IF(Table1[Power_Consumed_kWh]&gt;$P$4383,"ABNORMAL","NORMAL")</f>
        <v>NORMAL</v>
      </c>
      <c r="V2478">
        <f>(Table1[[#This Row],[Target_Production_t]]/8)*Table1[[#This Row],[Downtime_hr]]</f>
        <v>2.7865125000000002</v>
      </c>
    </row>
    <row r="2479" spans="1:22" x14ac:dyDescent="0.25">
      <c r="A2479" s="1">
        <v>45864</v>
      </c>
      <c r="B2479" s="1" t="str">
        <f>TEXT(Table1[[#This Row],[Date]],"mm")</f>
        <v>07</v>
      </c>
      <c r="C2479" t="s">
        <v>22</v>
      </c>
      <c r="D2479" t="s">
        <v>19</v>
      </c>
      <c r="E2479">
        <v>35.229999999999997</v>
      </c>
      <c r="F2479">
        <v>7.52</v>
      </c>
      <c r="G2479">
        <v>0.48</v>
      </c>
      <c r="H2479">
        <v>31.6</v>
      </c>
      <c r="I2479">
        <v>30.59</v>
      </c>
      <c r="J2479">
        <v>1</v>
      </c>
      <c r="K2479">
        <v>96.82</v>
      </c>
      <c r="L2479">
        <v>94</v>
      </c>
      <c r="M2479">
        <v>92.4</v>
      </c>
      <c r="N2479">
        <v>84.09</v>
      </c>
      <c r="O2479">
        <v>35.130000000000003</v>
      </c>
      <c r="P2479">
        <v>3138.4</v>
      </c>
      <c r="Q2479" s="42">
        <f>Table1[[#This Row],[Steam_Consumed_t]]/Table1[[#This Row],[Production_t]]</f>
        <v>1.1117088607594936</v>
      </c>
      <c r="R2479" s="37">
        <f>Table1[[#This Row],[Power_Consumed_kWh]]/Table1[[#This Row],[Production_t]]</f>
        <v>99.316455696202524</v>
      </c>
      <c r="S2479" t="str">
        <f>IF(Table1[[#This Row],[Quality_pct]]&lt;96,"Below Spec","Ok")</f>
        <v>Ok</v>
      </c>
      <c r="T2479" t="str">
        <f>IF(Table1[Steam_Consumed_t]&gt;$O$4383,"ABNORMAL","NORMAL")</f>
        <v>NORMAL</v>
      </c>
      <c r="U2479" t="str">
        <f>IF(Table1[Power_Consumed_kWh]&gt;$P$4383,"ABNORMAL","NORMAL")</f>
        <v>NORMAL</v>
      </c>
      <c r="V2479">
        <f>(Table1[[#This Row],[Target_Production_t]]/8)*Table1[[#This Row],[Downtime_hr]]</f>
        <v>2.1137999999999999</v>
      </c>
    </row>
    <row r="2480" spans="1:22" x14ac:dyDescent="0.25">
      <c r="A2480" s="1">
        <v>45864</v>
      </c>
      <c r="B2480" s="1" t="str">
        <f>TEXT(Table1[[#This Row],[Date]],"mm")</f>
        <v>07</v>
      </c>
      <c r="C2480" t="s">
        <v>17</v>
      </c>
      <c r="D2480" t="s">
        <v>19</v>
      </c>
      <c r="E2480">
        <v>41.1</v>
      </c>
      <c r="F2480">
        <v>7.55</v>
      </c>
      <c r="G2480">
        <v>0.45</v>
      </c>
      <c r="H2480">
        <v>36.340000000000003</v>
      </c>
      <c r="I2480">
        <v>35.090000000000003</v>
      </c>
      <c r="J2480">
        <v>1.25</v>
      </c>
      <c r="K2480">
        <v>96.56</v>
      </c>
      <c r="L2480">
        <v>94.38</v>
      </c>
      <c r="M2480">
        <v>96.41</v>
      </c>
      <c r="N2480">
        <v>87.86</v>
      </c>
      <c r="O2480">
        <v>31.12</v>
      </c>
      <c r="P2480">
        <v>3085.81</v>
      </c>
      <c r="Q2480" s="42">
        <f>Table1[[#This Row],[Steam_Consumed_t]]/Table1[[#This Row],[Production_t]]</f>
        <v>0.85635663181067689</v>
      </c>
      <c r="R2480" s="37">
        <f>Table1[[#This Row],[Power_Consumed_kWh]]/Table1[[#This Row],[Production_t]]</f>
        <v>84.9149697303247</v>
      </c>
      <c r="S2480" t="str">
        <f>IF(Table1[[#This Row],[Quality_pct]]&lt;96,"Below Spec","Ok")</f>
        <v>Ok</v>
      </c>
      <c r="T2480" t="str">
        <f>IF(Table1[Steam_Consumed_t]&gt;$O$4383,"ABNORMAL","NORMAL")</f>
        <v>NORMAL</v>
      </c>
      <c r="U2480" t="str">
        <f>IF(Table1[Power_Consumed_kWh]&gt;$P$4383,"ABNORMAL","NORMAL")</f>
        <v>NORMAL</v>
      </c>
      <c r="V2480">
        <f>(Table1[[#This Row],[Target_Production_t]]/8)*Table1[[#This Row],[Downtime_hr]]</f>
        <v>2.3118750000000001</v>
      </c>
    </row>
    <row r="2481" spans="1:22" x14ac:dyDescent="0.25">
      <c r="A2481" s="1">
        <v>45864</v>
      </c>
      <c r="B2481" s="1" t="str">
        <f>TEXT(Table1[[#This Row],[Date]],"mm")</f>
        <v>07</v>
      </c>
      <c r="C2481" t="s">
        <v>21</v>
      </c>
      <c r="D2481" t="s">
        <v>19</v>
      </c>
      <c r="E2481">
        <v>37.18</v>
      </c>
      <c r="F2481">
        <v>7.7</v>
      </c>
      <c r="G2481">
        <v>0.3</v>
      </c>
      <c r="H2481">
        <v>34.76</v>
      </c>
      <c r="I2481">
        <v>34</v>
      </c>
      <c r="J2481">
        <v>0.75</v>
      </c>
      <c r="K2481">
        <v>97.83</v>
      </c>
      <c r="L2481">
        <v>96.25</v>
      </c>
      <c r="M2481">
        <v>98.81</v>
      </c>
      <c r="N2481">
        <v>93.04</v>
      </c>
      <c r="O2481">
        <v>51.69</v>
      </c>
      <c r="P2481">
        <v>4229.95</v>
      </c>
      <c r="Q2481" s="42">
        <f>Table1[[#This Row],[Steam_Consumed_t]]/Table1[[#This Row],[Production_t]]</f>
        <v>1.4870540851553511</v>
      </c>
      <c r="R2481" s="37">
        <f>Table1[[#This Row],[Power_Consumed_kWh]]/Table1[[#This Row],[Production_t]]</f>
        <v>121.69016110471807</v>
      </c>
      <c r="S2481" t="str">
        <f>IF(Table1[[#This Row],[Quality_pct]]&lt;96,"Below Spec","Ok")</f>
        <v>Ok</v>
      </c>
      <c r="T2481" t="str">
        <f>IF(Table1[Steam_Consumed_t]&gt;$O$4383,"ABNORMAL","NORMAL")</f>
        <v>ABNORMAL</v>
      </c>
      <c r="U2481" t="str">
        <f>IF(Table1[Power_Consumed_kWh]&gt;$P$4383,"ABNORMAL","NORMAL")</f>
        <v>ABNORMAL</v>
      </c>
      <c r="V2481">
        <f>(Table1[[#This Row],[Target_Production_t]]/8)*Table1[[#This Row],[Downtime_hr]]</f>
        <v>1.39425</v>
      </c>
    </row>
    <row r="2482" spans="1:22" x14ac:dyDescent="0.25">
      <c r="A2482" s="1">
        <v>45864</v>
      </c>
      <c r="B2482" s="1" t="str">
        <f>TEXT(Table1[[#This Row],[Date]],"mm")</f>
        <v>07</v>
      </c>
      <c r="C2482" t="s">
        <v>21</v>
      </c>
      <c r="D2482" t="s">
        <v>18</v>
      </c>
      <c r="E2482">
        <v>37.75</v>
      </c>
      <c r="F2482">
        <v>7.73</v>
      </c>
      <c r="G2482">
        <v>0.27</v>
      </c>
      <c r="H2482">
        <v>38.299999999999997</v>
      </c>
      <c r="I2482">
        <v>37.369999999999997</v>
      </c>
      <c r="J2482">
        <v>0.93</v>
      </c>
      <c r="K2482">
        <v>97.58</v>
      </c>
      <c r="L2482">
        <v>96.62</v>
      </c>
      <c r="M2482">
        <v>96.42</v>
      </c>
      <c r="N2482">
        <v>90.91</v>
      </c>
      <c r="O2482">
        <v>55.45</v>
      </c>
      <c r="P2482">
        <v>4446</v>
      </c>
      <c r="Q2482" s="42">
        <f>Table1[[#This Row],[Steam_Consumed_t]]/Table1[[#This Row],[Production_t]]</f>
        <v>1.4477806788511751</v>
      </c>
      <c r="R2482" s="37">
        <f>Table1[[#This Row],[Power_Consumed_kWh]]/Table1[[#This Row],[Production_t]]</f>
        <v>116.08355091383812</v>
      </c>
      <c r="S2482" t="str">
        <f>IF(Table1[[#This Row],[Quality_pct]]&lt;96,"Below Spec","Ok")</f>
        <v>Ok</v>
      </c>
      <c r="T2482" t="str">
        <f>IF(Table1[Steam_Consumed_t]&gt;$O$4383,"ABNORMAL","NORMAL")</f>
        <v>ABNORMAL</v>
      </c>
      <c r="U2482" t="str">
        <f>IF(Table1[Power_Consumed_kWh]&gt;$P$4383,"ABNORMAL","NORMAL")</f>
        <v>ABNORMAL</v>
      </c>
      <c r="V2482">
        <f>(Table1[[#This Row],[Target_Production_t]]/8)*Table1[[#This Row],[Downtime_hr]]</f>
        <v>1.2740625000000001</v>
      </c>
    </row>
    <row r="2483" spans="1:22" x14ac:dyDescent="0.25">
      <c r="A2483" s="1">
        <v>45864</v>
      </c>
      <c r="B2483" s="1" t="str">
        <f>TEXT(Table1[[#This Row],[Date]],"mm")</f>
        <v>07</v>
      </c>
      <c r="C2483" t="s">
        <v>23</v>
      </c>
      <c r="D2483" t="s">
        <v>19</v>
      </c>
      <c r="E2483">
        <v>43.05</v>
      </c>
      <c r="F2483">
        <v>7.83</v>
      </c>
      <c r="G2483">
        <v>0.17</v>
      </c>
      <c r="H2483">
        <v>37.82</v>
      </c>
      <c r="I2483">
        <v>37.74</v>
      </c>
      <c r="J2483">
        <v>0.09</v>
      </c>
      <c r="K2483">
        <v>99.77</v>
      </c>
      <c r="L2483">
        <v>97.88</v>
      </c>
      <c r="M2483">
        <v>98.64</v>
      </c>
      <c r="N2483">
        <v>96.32</v>
      </c>
      <c r="O2483">
        <v>4.3899999999999997</v>
      </c>
      <c r="P2483">
        <v>1564.09</v>
      </c>
      <c r="Q2483" s="42">
        <f>Table1[[#This Row],[Steam_Consumed_t]]/Table1[[#This Row],[Production_t]]</f>
        <v>0.11607615018508724</v>
      </c>
      <c r="R2483" s="37">
        <f>Table1[[#This Row],[Power_Consumed_kWh]]/Table1[[#This Row],[Production_t]]</f>
        <v>41.356160761501847</v>
      </c>
      <c r="S2483" t="str">
        <f>IF(Table1[[#This Row],[Quality_pct]]&lt;96,"Below Spec","Ok")</f>
        <v>Ok</v>
      </c>
      <c r="T2483" t="str">
        <f>IF(Table1[Steam_Consumed_t]&gt;$O$4383,"ABNORMAL","NORMAL")</f>
        <v>NORMAL</v>
      </c>
      <c r="U2483" t="str">
        <f>IF(Table1[Power_Consumed_kWh]&gt;$P$4383,"ABNORMAL","NORMAL")</f>
        <v>NORMAL</v>
      </c>
      <c r="V2483">
        <f>(Table1[[#This Row],[Target_Production_t]]/8)*Table1[[#This Row],[Downtime_hr]]</f>
        <v>0.91481250000000003</v>
      </c>
    </row>
    <row r="2484" spans="1:22" x14ac:dyDescent="0.25">
      <c r="A2484" s="1">
        <v>45864</v>
      </c>
      <c r="B2484" s="1" t="str">
        <f>TEXT(Table1[[#This Row],[Date]],"mm")</f>
        <v>07</v>
      </c>
      <c r="C2484" t="s">
        <v>23</v>
      </c>
      <c r="D2484" t="s">
        <v>20</v>
      </c>
      <c r="E2484">
        <v>41.74</v>
      </c>
      <c r="F2484">
        <v>7.94</v>
      </c>
      <c r="G2484">
        <v>0.06</v>
      </c>
      <c r="H2484">
        <v>39.29</v>
      </c>
      <c r="I2484">
        <v>39.21</v>
      </c>
      <c r="J2484">
        <v>0.08</v>
      </c>
      <c r="K2484">
        <v>99.79</v>
      </c>
      <c r="L2484">
        <v>99.25</v>
      </c>
      <c r="M2484">
        <v>93.27</v>
      </c>
      <c r="N2484">
        <v>92.37</v>
      </c>
      <c r="O2484">
        <v>3.18</v>
      </c>
      <c r="P2484">
        <v>1791.59</v>
      </c>
      <c r="Q2484" s="42">
        <f>Table1[[#This Row],[Steam_Consumed_t]]/Table1[[#This Row],[Production_t]]</f>
        <v>8.0936625095444137E-2</v>
      </c>
      <c r="R2484" s="37">
        <f>Table1[[#This Row],[Power_Consumed_kWh]]/Table1[[#This Row],[Production_t]]</f>
        <v>45.599134639857468</v>
      </c>
      <c r="S2484" t="str">
        <f>IF(Table1[[#This Row],[Quality_pct]]&lt;96,"Below Spec","Ok")</f>
        <v>Ok</v>
      </c>
      <c r="T2484" t="str">
        <f>IF(Table1[Steam_Consumed_t]&gt;$O$4383,"ABNORMAL","NORMAL")</f>
        <v>NORMAL</v>
      </c>
      <c r="U2484" t="str">
        <f>IF(Table1[Power_Consumed_kWh]&gt;$P$4383,"ABNORMAL","NORMAL")</f>
        <v>NORMAL</v>
      </c>
      <c r="V2484">
        <f>(Table1[[#This Row],[Target_Production_t]]/8)*Table1[[#This Row],[Downtime_hr]]</f>
        <v>0.31304999999999999</v>
      </c>
    </row>
    <row r="2485" spans="1:22" x14ac:dyDescent="0.25">
      <c r="A2485" s="1">
        <v>45864</v>
      </c>
      <c r="B2485" s="1" t="str">
        <f>TEXT(Table1[[#This Row],[Date]],"mm")</f>
        <v>07</v>
      </c>
      <c r="C2485" t="s">
        <v>22</v>
      </c>
      <c r="D2485" t="s">
        <v>20</v>
      </c>
      <c r="E2485">
        <v>34.15</v>
      </c>
      <c r="F2485">
        <v>7.98</v>
      </c>
      <c r="G2485">
        <v>0.02</v>
      </c>
      <c r="H2485">
        <v>29.6</v>
      </c>
      <c r="I2485">
        <v>28.75</v>
      </c>
      <c r="J2485">
        <v>0.85</v>
      </c>
      <c r="K2485">
        <v>97.14</v>
      </c>
      <c r="L2485">
        <v>99.75</v>
      </c>
      <c r="M2485">
        <v>88.45</v>
      </c>
      <c r="N2485">
        <v>85.71</v>
      </c>
      <c r="O2485">
        <v>32.950000000000003</v>
      </c>
      <c r="P2485">
        <v>2952.85</v>
      </c>
      <c r="Q2485" s="42">
        <f>Table1[[#This Row],[Steam_Consumed_t]]/Table1[[#This Row],[Production_t]]</f>
        <v>1.1131756756756757</v>
      </c>
      <c r="R2485" s="37">
        <f>Table1[[#This Row],[Power_Consumed_kWh]]/Table1[[#This Row],[Production_t]]</f>
        <v>99.758445945945937</v>
      </c>
      <c r="S2485" t="str">
        <f>IF(Table1[[#This Row],[Quality_pct]]&lt;96,"Below Spec","Ok")</f>
        <v>Ok</v>
      </c>
      <c r="T2485" t="str">
        <f>IF(Table1[Steam_Consumed_t]&gt;$O$4383,"ABNORMAL","NORMAL")</f>
        <v>NORMAL</v>
      </c>
      <c r="U2485" t="str">
        <f>IF(Table1[Power_Consumed_kWh]&gt;$P$4383,"ABNORMAL","NORMAL")</f>
        <v>NORMAL</v>
      </c>
      <c r="V2485">
        <f>(Table1[[#This Row],[Target_Production_t]]/8)*Table1[[#This Row],[Downtime_hr]]</f>
        <v>8.5374999999999993E-2</v>
      </c>
    </row>
    <row r="2486" spans="1:22" x14ac:dyDescent="0.25">
      <c r="A2486" s="1">
        <v>45865</v>
      </c>
      <c r="B2486" s="1" t="str">
        <f>TEXT(Table1[[#This Row],[Date]],"mm")</f>
        <v>07</v>
      </c>
      <c r="C2486" t="s">
        <v>21</v>
      </c>
      <c r="D2486" t="s">
        <v>18</v>
      </c>
      <c r="E2486">
        <v>35.630000000000003</v>
      </c>
      <c r="F2486">
        <v>7.33</v>
      </c>
      <c r="G2486">
        <v>0.67</v>
      </c>
      <c r="H2486">
        <v>33.33</v>
      </c>
      <c r="I2486">
        <v>33.01</v>
      </c>
      <c r="J2486">
        <v>0.31</v>
      </c>
      <c r="K2486">
        <v>99.06</v>
      </c>
      <c r="L2486">
        <v>91.62</v>
      </c>
      <c r="M2486">
        <v>95.62</v>
      </c>
      <c r="N2486">
        <v>86.79</v>
      </c>
      <c r="O2486">
        <v>49.18</v>
      </c>
      <c r="P2486">
        <v>3935.2</v>
      </c>
      <c r="Q2486" s="42">
        <f>Table1[[#This Row],[Steam_Consumed_t]]/Table1[[#This Row],[Production_t]]</f>
        <v>1.4755475547554757</v>
      </c>
      <c r="R2486" s="37">
        <f>Table1[[#This Row],[Power_Consumed_kWh]]/Table1[[#This Row],[Production_t]]</f>
        <v>118.06780678067807</v>
      </c>
      <c r="S2486" t="str">
        <f>IF(Table1[[#This Row],[Quality_pct]]&lt;96,"Below Spec","Ok")</f>
        <v>Ok</v>
      </c>
      <c r="T2486" t="str">
        <f>IF(Table1[Steam_Consumed_t]&gt;$O$4383,"ABNORMAL","NORMAL")</f>
        <v>NORMAL</v>
      </c>
      <c r="U2486" t="str">
        <f>IF(Table1[Power_Consumed_kWh]&gt;$P$4383,"ABNORMAL","NORMAL")</f>
        <v>NORMAL</v>
      </c>
      <c r="V2486">
        <f>(Table1[[#This Row],[Target_Production_t]]/8)*Table1[[#This Row],[Downtime_hr]]</f>
        <v>2.9840125000000004</v>
      </c>
    </row>
    <row r="2487" spans="1:22" x14ac:dyDescent="0.25">
      <c r="A2487" s="1">
        <v>45865</v>
      </c>
      <c r="B2487" s="1" t="str">
        <f>TEXT(Table1[[#This Row],[Date]],"mm")</f>
        <v>07</v>
      </c>
      <c r="C2487" t="s">
        <v>23</v>
      </c>
      <c r="D2487" t="s">
        <v>18</v>
      </c>
      <c r="E2487">
        <v>41.26</v>
      </c>
      <c r="F2487">
        <v>7.45</v>
      </c>
      <c r="G2487">
        <v>0.55000000000000004</v>
      </c>
      <c r="H2487">
        <v>36.74</v>
      </c>
      <c r="I2487">
        <v>36.299999999999997</v>
      </c>
      <c r="J2487">
        <v>0.44</v>
      </c>
      <c r="K2487">
        <v>98.8</v>
      </c>
      <c r="L2487">
        <v>93.12</v>
      </c>
      <c r="M2487">
        <v>97.78</v>
      </c>
      <c r="N2487">
        <v>89.96</v>
      </c>
      <c r="O2487">
        <v>5.0599999999999996</v>
      </c>
      <c r="P2487">
        <v>1546.9</v>
      </c>
      <c r="Q2487" s="42">
        <f>Table1[[#This Row],[Steam_Consumed_t]]/Table1[[#This Row],[Production_t]]</f>
        <v>0.13772455089820357</v>
      </c>
      <c r="R2487" s="37">
        <f>Table1[[#This Row],[Power_Consumed_kWh]]/Table1[[#This Row],[Production_t]]</f>
        <v>42.103973870440939</v>
      </c>
      <c r="S2487" t="str">
        <f>IF(Table1[[#This Row],[Quality_pct]]&lt;96,"Below Spec","Ok")</f>
        <v>Ok</v>
      </c>
      <c r="T2487" t="str">
        <f>IF(Table1[Steam_Consumed_t]&gt;$O$4383,"ABNORMAL","NORMAL")</f>
        <v>NORMAL</v>
      </c>
      <c r="U2487" t="str">
        <f>IF(Table1[Power_Consumed_kWh]&gt;$P$4383,"ABNORMAL","NORMAL")</f>
        <v>NORMAL</v>
      </c>
      <c r="V2487">
        <f>(Table1[[#This Row],[Target_Production_t]]/8)*Table1[[#This Row],[Downtime_hr]]</f>
        <v>2.8366250000000002</v>
      </c>
    </row>
    <row r="2488" spans="1:22" x14ac:dyDescent="0.25">
      <c r="A2488" s="1">
        <v>45865</v>
      </c>
      <c r="B2488" s="1" t="str">
        <f>TEXT(Table1[[#This Row],[Date]],"mm")</f>
        <v>07</v>
      </c>
      <c r="C2488" t="s">
        <v>17</v>
      </c>
      <c r="D2488" t="s">
        <v>18</v>
      </c>
      <c r="E2488">
        <v>39.380000000000003</v>
      </c>
      <c r="F2488">
        <v>7.49</v>
      </c>
      <c r="G2488">
        <v>0.51</v>
      </c>
      <c r="H2488">
        <v>34.19</v>
      </c>
      <c r="I2488">
        <v>32.99</v>
      </c>
      <c r="J2488">
        <v>1.2</v>
      </c>
      <c r="K2488">
        <v>96.48</v>
      </c>
      <c r="L2488">
        <v>93.62</v>
      </c>
      <c r="M2488">
        <v>101.38</v>
      </c>
      <c r="N2488">
        <v>91.58</v>
      </c>
      <c r="O2488">
        <v>31.53</v>
      </c>
      <c r="P2488">
        <v>2782.15</v>
      </c>
      <c r="Q2488" s="42">
        <f>Table1[[#This Row],[Steam_Consumed_t]]/Table1[[#This Row],[Production_t]]</f>
        <v>0.9221994735302721</v>
      </c>
      <c r="R2488" s="37">
        <f>Table1[[#This Row],[Power_Consumed_kWh]]/Table1[[#This Row],[Production_t]]</f>
        <v>81.373208540508926</v>
      </c>
      <c r="S2488" t="str">
        <f>IF(Table1[[#This Row],[Quality_pct]]&lt;96,"Below Spec","Ok")</f>
        <v>Ok</v>
      </c>
      <c r="T2488" t="str">
        <f>IF(Table1[Steam_Consumed_t]&gt;$O$4383,"ABNORMAL","NORMAL")</f>
        <v>NORMAL</v>
      </c>
      <c r="U2488" t="str">
        <f>IF(Table1[Power_Consumed_kWh]&gt;$P$4383,"ABNORMAL","NORMAL")</f>
        <v>NORMAL</v>
      </c>
      <c r="V2488">
        <f>(Table1[[#This Row],[Target_Production_t]]/8)*Table1[[#This Row],[Downtime_hr]]</f>
        <v>2.510475</v>
      </c>
    </row>
    <row r="2489" spans="1:22" x14ac:dyDescent="0.25">
      <c r="A2489" s="1">
        <v>45865</v>
      </c>
      <c r="B2489" s="1" t="str">
        <f>TEXT(Table1[[#This Row],[Date]],"mm")</f>
        <v>07</v>
      </c>
      <c r="C2489" t="s">
        <v>23</v>
      </c>
      <c r="D2489" t="s">
        <v>20</v>
      </c>
      <c r="E2489">
        <v>39.4</v>
      </c>
      <c r="F2489">
        <v>7.5</v>
      </c>
      <c r="G2489">
        <v>0.5</v>
      </c>
      <c r="H2489">
        <v>33.33</v>
      </c>
      <c r="I2489">
        <v>33</v>
      </c>
      <c r="J2489">
        <v>0.33</v>
      </c>
      <c r="K2489">
        <v>99.01</v>
      </c>
      <c r="L2489">
        <v>93.75</v>
      </c>
      <c r="M2489">
        <v>92.45</v>
      </c>
      <c r="N2489">
        <v>85.82</v>
      </c>
      <c r="O2489">
        <v>2.82</v>
      </c>
      <c r="P2489">
        <v>1408.31</v>
      </c>
      <c r="Q2489" s="42">
        <f>Table1[[#This Row],[Steam_Consumed_t]]/Table1[[#This Row],[Production_t]]</f>
        <v>8.4608460846084602E-2</v>
      </c>
      <c r="R2489" s="37">
        <f>Table1[[#This Row],[Power_Consumed_kWh]]/Table1[[#This Row],[Production_t]]</f>
        <v>42.253525352535256</v>
      </c>
      <c r="S2489" t="str">
        <f>IF(Table1[[#This Row],[Quality_pct]]&lt;96,"Below Spec","Ok")</f>
        <v>Ok</v>
      </c>
      <c r="T2489" t="str">
        <f>IF(Table1[Steam_Consumed_t]&gt;$O$4383,"ABNORMAL","NORMAL")</f>
        <v>NORMAL</v>
      </c>
      <c r="U2489" t="str">
        <f>IF(Table1[Power_Consumed_kWh]&gt;$P$4383,"ABNORMAL","NORMAL")</f>
        <v>NORMAL</v>
      </c>
      <c r="V2489">
        <f>(Table1[[#This Row],[Target_Production_t]]/8)*Table1[[#This Row],[Downtime_hr]]</f>
        <v>2.4624999999999999</v>
      </c>
    </row>
    <row r="2490" spans="1:22" x14ac:dyDescent="0.25">
      <c r="A2490" s="1">
        <v>45865</v>
      </c>
      <c r="B2490" s="1" t="str">
        <f>TEXT(Table1[[#This Row],[Date]],"mm")</f>
        <v>07</v>
      </c>
      <c r="C2490" t="s">
        <v>22</v>
      </c>
      <c r="D2490" t="s">
        <v>20</v>
      </c>
      <c r="E2490">
        <v>32.24</v>
      </c>
      <c r="F2490">
        <v>7.53</v>
      </c>
      <c r="G2490">
        <v>0.47</v>
      </c>
      <c r="H2490">
        <v>28.97</v>
      </c>
      <c r="I2490">
        <v>28.35</v>
      </c>
      <c r="J2490">
        <v>0.63</v>
      </c>
      <c r="K2490">
        <v>97.84</v>
      </c>
      <c r="L2490">
        <v>94.12</v>
      </c>
      <c r="M2490">
        <v>92.6</v>
      </c>
      <c r="N2490">
        <v>85.27</v>
      </c>
      <c r="O2490">
        <v>30.23</v>
      </c>
      <c r="P2490">
        <v>2807.92</v>
      </c>
      <c r="Q2490" s="42">
        <f>Table1[[#This Row],[Steam_Consumed_t]]/Table1[[#This Row],[Production_t]]</f>
        <v>1.043493268898861</v>
      </c>
      <c r="R2490" s="37">
        <f>Table1[[#This Row],[Power_Consumed_kWh]]/Table1[[#This Row],[Production_t]]</f>
        <v>96.925094925785302</v>
      </c>
      <c r="S2490" t="str">
        <f>IF(Table1[[#This Row],[Quality_pct]]&lt;96,"Below Spec","Ok")</f>
        <v>Ok</v>
      </c>
      <c r="T2490" t="str">
        <f>IF(Table1[Steam_Consumed_t]&gt;$O$4383,"ABNORMAL","NORMAL")</f>
        <v>NORMAL</v>
      </c>
      <c r="U2490" t="str">
        <f>IF(Table1[Power_Consumed_kWh]&gt;$P$4383,"ABNORMAL","NORMAL")</f>
        <v>NORMAL</v>
      </c>
      <c r="V2490">
        <f>(Table1[[#This Row],[Target_Production_t]]/8)*Table1[[#This Row],[Downtime_hr]]</f>
        <v>1.8941000000000001</v>
      </c>
    </row>
    <row r="2491" spans="1:22" x14ac:dyDescent="0.25">
      <c r="A2491" s="1">
        <v>45865</v>
      </c>
      <c r="B2491" s="1" t="str">
        <f>TEXT(Table1[[#This Row],[Date]],"mm")</f>
        <v>07</v>
      </c>
      <c r="C2491" t="s">
        <v>22</v>
      </c>
      <c r="D2491" t="s">
        <v>19</v>
      </c>
      <c r="E2491">
        <v>33.25</v>
      </c>
      <c r="F2491">
        <v>7.57</v>
      </c>
      <c r="G2491">
        <v>0.43</v>
      </c>
      <c r="H2491">
        <v>30.42</v>
      </c>
      <c r="I2491">
        <v>29.34</v>
      </c>
      <c r="J2491">
        <v>1.0900000000000001</v>
      </c>
      <c r="K2491">
        <v>96.43</v>
      </c>
      <c r="L2491">
        <v>94.62</v>
      </c>
      <c r="M2491">
        <v>92.36</v>
      </c>
      <c r="N2491">
        <v>84.27</v>
      </c>
      <c r="O2491">
        <v>33.630000000000003</v>
      </c>
      <c r="P2491">
        <v>2920.94</v>
      </c>
      <c r="Q2491" s="42">
        <f>Table1[[#This Row],[Steam_Consumed_t]]/Table1[[#This Row],[Production_t]]</f>
        <v>1.1055226824457594</v>
      </c>
      <c r="R2491" s="37">
        <f>Table1[[#This Row],[Power_Consumed_kWh]]/Table1[[#This Row],[Production_t]]</f>
        <v>96.020381328073626</v>
      </c>
      <c r="S2491" t="str">
        <f>IF(Table1[[#This Row],[Quality_pct]]&lt;96,"Below Spec","Ok")</f>
        <v>Ok</v>
      </c>
      <c r="T2491" t="str">
        <f>IF(Table1[Steam_Consumed_t]&gt;$O$4383,"ABNORMAL","NORMAL")</f>
        <v>NORMAL</v>
      </c>
      <c r="U2491" t="str">
        <f>IF(Table1[Power_Consumed_kWh]&gt;$P$4383,"ABNORMAL","NORMAL")</f>
        <v>NORMAL</v>
      </c>
      <c r="V2491">
        <f>(Table1[[#This Row],[Target_Production_t]]/8)*Table1[[#This Row],[Downtime_hr]]</f>
        <v>1.7871874999999999</v>
      </c>
    </row>
    <row r="2492" spans="1:22" x14ac:dyDescent="0.25">
      <c r="A2492" s="1">
        <v>45865</v>
      </c>
      <c r="B2492" s="1" t="str">
        <f>TEXT(Table1[[#This Row],[Date]],"mm")</f>
        <v>07</v>
      </c>
      <c r="C2492" t="s">
        <v>17</v>
      </c>
      <c r="D2492" t="s">
        <v>19</v>
      </c>
      <c r="E2492">
        <v>38.79</v>
      </c>
      <c r="F2492">
        <v>7.64</v>
      </c>
      <c r="G2492">
        <v>0.36</v>
      </c>
      <c r="H2492">
        <v>35.69</v>
      </c>
      <c r="I2492">
        <v>34.67</v>
      </c>
      <c r="J2492">
        <v>1.03</v>
      </c>
      <c r="K2492">
        <v>97.12</v>
      </c>
      <c r="L2492">
        <v>95.5</v>
      </c>
      <c r="M2492">
        <v>95.55</v>
      </c>
      <c r="N2492">
        <v>88.63</v>
      </c>
      <c r="O2492">
        <v>28.15</v>
      </c>
      <c r="P2492">
        <v>2971.13</v>
      </c>
      <c r="Q2492" s="42">
        <f>Table1[[#This Row],[Steam_Consumed_t]]/Table1[[#This Row],[Production_t]]</f>
        <v>0.78873634071168397</v>
      </c>
      <c r="R2492" s="37">
        <f>Table1[[#This Row],[Power_Consumed_kWh]]/Table1[[#This Row],[Production_t]]</f>
        <v>83.248248809190258</v>
      </c>
      <c r="S2492" t="str">
        <f>IF(Table1[[#This Row],[Quality_pct]]&lt;96,"Below Spec","Ok")</f>
        <v>Ok</v>
      </c>
      <c r="T2492" t="str">
        <f>IF(Table1[Steam_Consumed_t]&gt;$O$4383,"ABNORMAL","NORMAL")</f>
        <v>NORMAL</v>
      </c>
      <c r="U2492" t="str">
        <f>IF(Table1[Power_Consumed_kWh]&gt;$P$4383,"ABNORMAL","NORMAL")</f>
        <v>NORMAL</v>
      </c>
      <c r="V2492">
        <f>(Table1[[#This Row],[Target_Production_t]]/8)*Table1[[#This Row],[Downtime_hr]]</f>
        <v>1.7455499999999999</v>
      </c>
    </row>
    <row r="2493" spans="1:22" x14ac:dyDescent="0.25">
      <c r="A2493" s="1">
        <v>45865</v>
      </c>
      <c r="B2493" s="1" t="str">
        <f>TEXT(Table1[[#This Row],[Date]],"mm")</f>
        <v>07</v>
      </c>
      <c r="C2493" t="s">
        <v>21</v>
      </c>
      <c r="D2493" t="s">
        <v>19</v>
      </c>
      <c r="E2493">
        <v>35.1</v>
      </c>
      <c r="F2493">
        <v>7.75</v>
      </c>
      <c r="G2493">
        <v>0.25</v>
      </c>
      <c r="H2493">
        <v>32.409999999999997</v>
      </c>
      <c r="I2493">
        <v>31.55</v>
      </c>
      <c r="J2493">
        <v>0.86</v>
      </c>
      <c r="K2493">
        <v>97.34</v>
      </c>
      <c r="L2493">
        <v>96.88</v>
      </c>
      <c r="M2493">
        <v>92.63</v>
      </c>
      <c r="N2493">
        <v>87.35</v>
      </c>
      <c r="O2493">
        <v>46.51</v>
      </c>
      <c r="P2493">
        <v>3815.06</v>
      </c>
      <c r="Q2493" s="42">
        <f>Table1[[#This Row],[Steam_Consumed_t]]/Table1[[#This Row],[Production_t]]</f>
        <v>1.4350509102128974</v>
      </c>
      <c r="R2493" s="37">
        <f>Table1[[#This Row],[Power_Consumed_kWh]]/Table1[[#This Row],[Production_t]]</f>
        <v>117.71243443381674</v>
      </c>
      <c r="S2493" t="str">
        <f>IF(Table1[[#This Row],[Quality_pct]]&lt;96,"Below Spec","Ok")</f>
        <v>Ok</v>
      </c>
      <c r="T2493" t="str">
        <f>IF(Table1[Steam_Consumed_t]&gt;$O$4383,"ABNORMAL","NORMAL")</f>
        <v>NORMAL</v>
      </c>
      <c r="U2493" t="str">
        <f>IF(Table1[Power_Consumed_kWh]&gt;$P$4383,"ABNORMAL","NORMAL")</f>
        <v>NORMAL</v>
      </c>
      <c r="V2493">
        <f>(Table1[[#This Row],[Target_Production_t]]/8)*Table1[[#This Row],[Downtime_hr]]</f>
        <v>1.096875</v>
      </c>
    </row>
    <row r="2494" spans="1:22" x14ac:dyDescent="0.25">
      <c r="A2494" s="1">
        <v>45865</v>
      </c>
      <c r="B2494" s="1" t="str">
        <f>TEXT(Table1[[#This Row],[Date]],"mm")</f>
        <v>07</v>
      </c>
      <c r="C2494" t="s">
        <v>23</v>
      </c>
      <c r="D2494" t="s">
        <v>19</v>
      </c>
      <c r="E2494">
        <v>40.64</v>
      </c>
      <c r="F2494">
        <v>7.78</v>
      </c>
      <c r="G2494">
        <v>0.22</v>
      </c>
      <c r="H2494">
        <v>38.869999999999997</v>
      </c>
      <c r="I2494">
        <v>38.06</v>
      </c>
      <c r="J2494">
        <v>0.8</v>
      </c>
      <c r="K2494">
        <v>97.93</v>
      </c>
      <c r="L2494">
        <v>97.25</v>
      </c>
      <c r="M2494">
        <v>99.3</v>
      </c>
      <c r="N2494">
        <v>94.57</v>
      </c>
      <c r="O2494">
        <v>3.14</v>
      </c>
      <c r="P2494">
        <v>1541.47</v>
      </c>
      <c r="Q2494" s="42">
        <f>Table1[[#This Row],[Steam_Consumed_t]]/Table1[[#This Row],[Production_t]]</f>
        <v>8.0782094160020593E-2</v>
      </c>
      <c r="R2494" s="37">
        <f>Table1[[#This Row],[Power_Consumed_kWh]]/Table1[[#This Row],[Production_t]]</f>
        <v>39.657062001543608</v>
      </c>
      <c r="S2494" t="str">
        <f>IF(Table1[[#This Row],[Quality_pct]]&lt;96,"Below Spec","Ok")</f>
        <v>Ok</v>
      </c>
      <c r="T2494" t="str">
        <f>IF(Table1[Steam_Consumed_t]&gt;$O$4383,"ABNORMAL","NORMAL")</f>
        <v>NORMAL</v>
      </c>
      <c r="U2494" t="str">
        <f>IF(Table1[Power_Consumed_kWh]&gt;$P$4383,"ABNORMAL","NORMAL")</f>
        <v>NORMAL</v>
      </c>
      <c r="V2494">
        <f>(Table1[[#This Row],[Target_Production_t]]/8)*Table1[[#This Row],[Downtime_hr]]</f>
        <v>1.1175999999999999</v>
      </c>
    </row>
    <row r="2495" spans="1:22" x14ac:dyDescent="0.25">
      <c r="A2495" s="1">
        <v>45865</v>
      </c>
      <c r="B2495" s="1" t="str">
        <f>TEXT(Table1[[#This Row],[Date]],"mm")</f>
        <v>07</v>
      </c>
      <c r="C2495" t="s">
        <v>22</v>
      </c>
      <c r="D2495" t="s">
        <v>18</v>
      </c>
      <c r="E2495">
        <v>33.76</v>
      </c>
      <c r="F2495">
        <v>7.82</v>
      </c>
      <c r="G2495">
        <v>0.18</v>
      </c>
      <c r="H2495">
        <v>32.520000000000003</v>
      </c>
      <c r="I2495">
        <v>31.22</v>
      </c>
      <c r="J2495">
        <v>1.3</v>
      </c>
      <c r="K2495">
        <v>96.01</v>
      </c>
      <c r="L2495">
        <v>97.75</v>
      </c>
      <c r="M2495">
        <v>98.97</v>
      </c>
      <c r="N2495">
        <v>92.88</v>
      </c>
      <c r="O2495">
        <v>35.869999999999997</v>
      </c>
      <c r="P2495">
        <v>3219</v>
      </c>
      <c r="Q2495" s="42">
        <f>Table1[[#This Row],[Steam_Consumed_t]]/Table1[[#This Row],[Production_t]]</f>
        <v>1.1030135301353012</v>
      </c>
      <c r="R2495" s="37">
        <f>Table1[[#This Row],[Power_Consumed_kWh]]/Table1[[#This Row],[Production_t]]</f>
        <v>98.985239852398522</v>
      </c>
      <c r="S2495" t="str">
        <f>IF(Table1[[#This Row],[Quality_pct]]&lt;96,"Below Spec","Ok")</f>
        <v>Ok</v>
      </c>
      <c r="T2495" t="str">
        <f>IF(Table1[Steam_Consumed_t]&gt;$O$4383,"ABNORMAL","NORMAL")</f>
        <v>NORMAL</v>
      </c>
      <c r="U2495" t="str">
        <f>IF(Table1[Power_Consumed_kWh]&gt;$P$4383,"ABNORMAL","NORMAL")</f>
        <v>NORMAL</v>
      </c>
      <c r="V2495">
        <f>(Table1[[#This Row],[Target_Production_t]]/8)*Table1[[#This Row],[Downtime_hr]]</f>
        <v>0.75959999999999994</v>
      </c>
    </row>
    <row r="2496" spans="1:22" x14ac:dyDescent="0.25">
      <c r="A2496" s="1">
        <v>45865</v>
      </c>
      <c r="B2496" s="1" t="str">
        <f>TEXT(Table1[[#This Row],[Date]],"mm")</f>
        <v>07</v>
      </c>
      <c r="C2496" t="s">
        <v>21</v>
      </c>
      <c r="D2496" t="s">
        <v>20</v>
      </c>
      <c r="E2496">
        <v>34.03</v>
      </c>
      <c r="F2496">
        <v>7.83</v>
      </c>
      <c r="G2496">
        <v>0.17</v>
      </c>
      <c r="H2496">
        <v>32.01</v>
      </c>
      <c r="I2496">
        <v>31.59</v>
      </c>
      <c r="J2496">
        <v>0.41</v>
      </c>
      <c r="K2496">
        <v>98.71</v>
      </c>
      <c r="L2496">
        <v>97.88</v>
      </c>
      <c r="M2496">
        <v>94.66</v>
      </c>
      <c r="N2496">
        <v>91.46</v>
      </c>
      <c r="O2496">
        <v>46.29</v>
      </c>
      <c r="P2496">
        <v>3778.97</v>
      </c>
      <c r="Q2496" s="42">
        <f>Table1[[#This Row],[Steam_Consumed_t]]/Table1[[#This Row],[Production_t]]</f>
        <v>1.4461105904404874</v>
      </c>
      <c r="R2496" s="37">
        <f>Table1[[#This Row],[Power_Consumed_kWh]]/Table1[[#This Row],[Production_t]]</f>
        <v>118.05592002499219</v>
      </c>
      <c r="S2496" t="str">
        <f>IF(Table1[[#This Row],[Quality_pct]]&lt;96,"Below Spec","Ok")</f>
        <v>Ok</v>
      </c>
      <c r="T2496" t="str">
        <f>IF(Table1[Steam_Consumed_t]&gt;$O$4383,"ABNORMAL","NORMAL")</f>
        <v>NORMAL</v>
      </c>
      <c r="U2496" t="str">
        <f>IF(Table1[Power_Consumed_kWh]&gt;$P$4383,"ABNORMAL","NORMAL")</f>
        <v>NORMAL</v>
      </c>
      <c r="V2496">
        <f>(Table1[[#This Row],[Target_Production_t]]/8)*Table1[[#This Row],[Downtime_hr]]</f>
        <v>0.7231375000000001</v>
      </c>
    </row>
    <row r="2497" spans="1:22" x14ac:dyDescent="0.25">
      <c r="A2497" s="1">
        <v>45865</v>
      </c>
      <c r="B2497" s="1" t="str">
        <f>TEXT(Table1[[#This Row],[Date]],"mm")</f>
        <v>07</v>
      </c>
      <c r="C2497" t="s">
        <v>17</v>
      </c>
      <c r="D2497" t="s">
        <v>20</v>
      </c>
      <c r="E2497">
        <v>37.61</v>
      </c>
      <c r="F2497">
        <v>7.99</v>
      </c>
      <c r="G2497">
        <v>0.01</v>
      </c>
      <c r="H2497">
        <v>35.19</v>
      </c>
      <c r="I2497">
        <v>34.340000000000003</v>
      </c>
      <c r="J2497">
        <v>0.84</v>
      </c>
      <c r="K2497">
        <v>97.61</v>
      </c>
      <c r="L2497">
        <v>99.88</v>
      </c>
      <c r="M2497">
        <v>95.2</v>
      </c>
      <c r="N2497">
        <v>92.8</v>
      </c>
      <c r="O2497">
        <v>30.89</v>
      </c>
      <c r="P2497">
        <v>2864.48</v>
      </c>
      <c r="Q2497" s="42">
        <f>Table1[[#This Row],[Steam_Consumed_t]]/Table1[[#This Row],[Production_t]]</f>
        <v>0.87780619494174483</v>
      </c>
      <c r="R2497" s="37">
        <f>Table1[[#This Row],[Power_Consumed_kWh]]/Table1[[#This Row],[Production_t]]</f>
        <v>81.40039784029554</v>
      </c>
      <c r="S2497" t="str">
        <f>IF(Table1[[#This Row],[Quality_pct]]&lt;96,"Below Spec","Ok")</f>
        <v>Ok</v>
      </c>
      <c r="T2497" t="str">
        <f>IF(Table1[Steam_Consumed_t]&gt;$O$4383,"ABNORMAL","NORMAL")</f>
        <v>NORMAL</v>
      </c>
      <c r="U2497" t="str">
        <f>IF(Table1[Power_Consumed_kWh]&gt;$P$4383,"ABNORMAL","NORMAL")</f>
        <v>NORMAL</v>
      </c>
      <c r="V2497">
        <f>(Table1[[#This Row],[Target_Production_t]]/8)*Table1[[#This Row],[Downtime_hr]]</f>
        <v>4.7012499999999999E-2</v>
      </c>
    </row>
    <row r="2498" spans="1:22" x14ac:dyDescent="0.25">
      <c r="A2498" s="1">
        <v>45866</v>
      </c>
      <c r="B2498" s="1" t="str">
        <f>TEXT(Table1[[#This Row],[Date]],"mm")</f>
        <v>07</v>
      </c>
      <c r="C2498" t="s">
        <v>21</v>
      </c>
      <c r="D2498" t="s">
        <v>20</v>
      </c>
      <c r="E2498">
        <v>33.72</v>
      </c>
      <c r="F2498">
        <v>7.36</v>
      </c>
      <c r="G2498">
        <v>0.64</v>
      </c>
      <c r="H2498">
        <v>30.53</v>
      </c>
      <c r="I2498">
        <v>30.22</v>
      </c>
      <c r="J2498">
        <v>0.32</v>
      </c>
      <c r="K2498">
        <v>98.96</v>
      </c>
      <c r="L2498">
        <v>92</v>
      </c>
      <c r="M2498">
        <v>97.84</v>
      </c>
      <c r="N2498">
        <v>89.07</v>
      </c>
      <c r="O2498">
        <v>45.01</v>
      </c>
      <c r="P2498">
        <v>3621.2</v>
      </c>
      <c r="Q2498" s="42">
        <f>Table1[[#This Row],[Steam_Consumed_t]]/Table1[[#This Row],[Production_t]]</f>
        <v>1.4742875859810021</v>
      </c>
      <c r="R2498" s="37">
        <f>Table1[[#This Row],[Power_Consumed_kWh]]/Table1[[#This Row],[Production_t]]</f>
        <v>118.61120209629871</v>
      </c>
      <c r="S2498" t="str">
        <f>IF(Table1[[#This Row],[Quality_pct]]&lt;96,"Below Spec","Ok")</f>
        <v>Ok</v>
      </c>
      <c r="T2498" t="str">
        <f>IF(Table1[Steam_Consumed_t]&gt;$O$4383,"ABNORMAL","NORMAL")</f>
        <v>NORMAL</v>
      </c>
      <c r="U2498" t="str">
        <f>IF(Table1[Power_Consumed_kWh]&gt;$P$4383,"ABNORMAL","NORMAL")</f>
        <v>NORMAL</v>
      </c>
      <c r="V2498">
        <f>(Table1[[#This Row],[Target_Production_t]]/8)*Table1[[#This Row],[Downtime_hr]]</f>
        <v>2.6976</v>
      </c>
    </row>
    <row r="2499" spans="1:22" x14ac:dyDescent="0.25">
      <c r="A2499" s="1">
        <v>45866</v>
      </c>
      <c r="B2499" s="1" t="str">
        <f>TEXT(Table1[[#This Row],[Date]],"mm")</f>
        <v>07</v>
      </c>
      <c r="C2499" t="s">
        <v>22</v>
      </c>
      <c r="D2499" t="s">
        <v>18</v>
      </c>
      <c r="E2499">
        <v>33.450000000000003</v>
      </c>
      <c r="F2499">
        <v>7.4</v>
      </c>
      <c r="G2499">
        <v>0.6</v>
      </c>
      <c r="H2499">
        <v>27.14</v>
      </c>
      <c r="I2499">
        <v>26.09</v>
      </c>
      <c r="J2499">
        <v>1.05</v>
      </c>
      <c r="K2499">
        <v>96.14</v>
      </c>
      <c r="L2499">
        <v>92.5</v>
      </c>
      <c r="M2499">
        <v>94.26</v>
      </c>
      <c r="N2499">
        <v>83.82</v>
      </c>
      <c r="O2499">
        <v>29.92</v>
      </c>
      <c r="P2499">
        <v>2566.9899999999998</v>
      </c>
      <c r="Q2499" s="42">
        <f>Table1[[#This Row],[Steam_Consumed_t]]/Table1[[#This Row],[Production_t]]</f>
        <v>1.1024318349299926</v>
      </c>
      <c r="R2499" s="37">
        <f>Table1[[#This Row],[Power_Consumed_kWh]]/Table1[[#This Row],[Production_t]]</f>
        <v>94.583271923360343</v>
      </c>
      <c r="S2499" t="str">
        <f>IF(Table1[[#This Row],[Quality_pct]]&lt;96,"Below Spec","Ok")</f>
        <v>Ok</v>
      </c>
      <c r="T2499" t="str">
        <f>IF(Table1[Steam_Consumed_t]&gt;$O$4383,"ABNORMAL","NORMAL")</f>
        <v>NORMAL</v>
      </c>
      <c r="U2499" t="str">
        <f>IF(Table1[Power_Consumed_kWh]&gt;$P$4383,"ABNORMAL","NORMAL")</f>
        <v>NORMAL</v>
      </c>
      <c r="V2499">
        <f>(Table1[[#This Row],[Target_Production_t]]/8)*Table1[[#This Row],[Downtime_hr]]</f>
        <v>2.50875</v>
      </c>
    </row>
    <row r="2500" spans="1:22" x14ac:dyDescent="0.25">
      <c r="A2500" s="1">
        <v>45866</v>
      </c>
      <c r="B2500" s="1" t="str">
        <f>TEXT(Table1[[#This Row],[Date]],"mm")</f>
        <v>07</v>
      </c>
      <c r="C2500" t="s">
        <v>17</v>
      </c>
      <c r="D2500" t="s">
        <v>19</v>
      </c>
      <c r="E2500">
        <v>38.44</v>
      </c>
      <c r="F2500">
        <v>7.52</v>
      </c>
      <c r="G2500">
        <v>0.48</v>
      </c>
      <c r="H2500">
        <v>30.88</v>
      </c>
      <c r="I2500">
        <v>29.89</v>
      </c>
      <c r="J2500">
        <v>0.99</v>
      </c>
      <c r="K2500">
        <v>96.8</v>
      </c>
      <c r="L2500">
        <v>94</v>
      </c>
      <c r="M2500">
        <v>102.91</v>
      </c>
      <c r="N2500">
        <v>93.64</v>
      </c>
      <c r="O2500">
        <v>26</v>
      </c>
      <c r="P2500">
        <v>2529.39</v>
      </c>
      <c r="Q2500" s="42">
        <f>Table1[[#This Row],[Steam_Consumed_t]]/Table1[[#This Row],[Production_t]]</f>
        <v>0.84196891191709844</v>
      </c>
      <c r="R2500" s="37">
        <f>Table1[[#This Row],[Power_Consumed_kWh]]/Table1[[#This Row],[Production_t]]</f>
        <v>81.910297927461144</v>
      </c>
      <c r="S2500" t="str">
        <f>IF(Table1[[#This Row],[Quality_pct]]&lt;96,"Below Spec","Ok")</f>
        <v>Ok</v>
      </c>
      <c r="T2500" t="str">
        <f>IF(Table1[Steam_Consumed_t]&gt;$O$4383,"ABNORMAL","NORMAL")</f>
        <v>NORMAL</v>
      </c>
      <c r="U2500" t="str">
        <f>IF(Table1[Power_Consumed_kWh]&gt;$P$4383,"ABNORMAL","NORMAL")</f>
        <v>NORMAL</v>
      </c>
      <c r="V2500">
        <f>(Table1[[#This Row],[Target_Production_t]]/8)*Table1[[#This Row],[Downtime_hr]]</f>
        <v>2.3063999999999996</v>
      </c>
    </row>
    <row r="2501" spans="1:22" x14ac:dyDescent="0.25">
      <c r="A2501" s="1">
        <v>45866</v>
      </c>
      <c r="B2501" s="1" t="str">
        <f>TEXT(Table1[[#This Row],[Date]],"mm")</f>
        <v>07</v>
      </c>
      <c r="C2501" t="s">
        <v>21</v>
      </c>
      <c r="D2501" t="s">
        <v>19</v>
      </c>
      <c r="E2501">
        <v>34.78</v>
      </c>
      <c r="F2501">
        <v>7.54</v>
      </c>
      <c r="G2501">
        <v>0.46</v>
      </c>
      <c r="H2501">
        <v>31.06</v>
      </c>
      <c r="I2501">
        <v>30.84</v>
      </c>
      <c r="J2501">
        <v>0.22</v>
      </c>
      <c r="K2501">
        <v>99.28</v>
      </c>
      <c r="L2501">
        <v>94.25</v>
      </c>
      <c r="M2501">
        <v>94.1</v>
      </c>
      <c r="N2501">
        <v>88.05</v>
      </c>
      <c r="O2501">
        <v>44.5</v>
      </c>
      <c r="P2501">
        <v>3656.34</v>
      </c>
      <c r="Q2501" s="42">
        <f>Table1[[#This Row],[Steam_Consumed_t]]/Table1[[#This Row],[Production_t]]</f>
        <v>1.4327108821635546</v>
      </c>
      <c r="R2501" s="37">
        <f>Table1[[#This Row],[Power_Consumed_kWh]]/Table1[[#This Row],[Production_t]]</f>
        <v>117.71860914359306</v>
      </c>
      <c r="S2501" t="str">
        <f>IF(Table1[[#This Row],[Quality_pct]]&lt;96,"Below Spec","Ok")</f>
        <v>Ok</v>
      </c>
      <c r="T2501" t="str">
        <f>IF(Table1[Steam_Consumed_t]&gt;$O$4383,"ABNORMAL","NORMAL")</f>
        <v>NORMAL</v>
      </c>
      <c r="U2501" t="str">
        <f>IF(Table1[Power_Consumed_kWh]&gt;$P$4383,"ABNORMAL","NORMAL")</f>
        <v>NORMAL</v>
      </c>
      <c r="V2501">
        <f>(Table1[[#This Row],[Target_Production_t]]/8)*Table1[[#This Row],[Downtime_hr]]</f>
        <v>1.9998500000000001</v>
      </c>
    </row>
    <row r="2502" spans="1:22" x14ac:dyDescent="0.25">
      <c r="A2502" s="1">
        <v>45866</v>
      </c>
      <c r="B2502" s="1" t="str">
        <f>TEXT(Table1[[#This Row],[Date]],"mm")</f>
        <v>07</v>
      </c>
      <c r="C2502" t="s">
        <v>23</v>
      </c>
      <c r="D2502" t="s">
        <v>19</v>
      </c>
      <c r="E2502">
        <v>40.270000000000003</v>
      </c>
      <c r="F2502">
        <v>7.55</v>
      </c>
      <c r="G2502">
        <v>0.45</v>
      </c>
      <c r="H2502">
        <v>32.01</v>
      </c>
      <c r="I2502">
        <v>31.19</v>
      </c>
      <c r="J2502">
        <v>0.82</v>
      </c>
      <c r="K2502">
        <v>97.44</v>
      </c>
      <c r="L2502">
        <v>94.38</v>
      </c>
      <c r="M2502">
        <v>95.69</v>
      </c>
      <c r="N2502">
        <v>87.99</v>
      </c>
      <c r="O2502">
        <v>2.6</v>
      </c>
      <c r="P2502">
        <v>1292.3399999999999</v>
      </c>
      <c r="Q2502" s="42">
        <f>Table1[[#This Row],[Steam_Consumed_t]]/Table1[[#This Row],[Production_t]]</f>
        <v>8.1224617307091546E-2</v>
      </c>
      <c r="R2502" s="37">
        <f>Table1[[#This Row],[Power_Consumed_kWh]]/Table1[[#This Row],[Production_t]]</f>
        <v>40.373008434864104</v>
      </c>
      <c r="S2502" t="str">
        <f>IF(Table1[[#This Row],[Quality_pct]]&lt;96,"Below Spec","Ok")</f>
        <v>Ok</v>
      </c>
      <c r="T2502" t="str">
        <f>IF(Table1[Steam_Consumed_t]&gt;$O$4383,"ABNORMAL","NORMAL")</f>
        <v>NORMAL</v>
      </c>
      <c r="U2502" t="str">
        <f>IF(Table1[Power_Consumed_kWh]&gt;$P$4383,"ABNORMAL","NORMAL")</f>
        <v>NORMAL</v>
      </c>
      <c r="V2502">
        <f>(Table1[[#This Row],[Target_Production_t]]/8)*Table1[[#This Row],[Downtime_hr]]</f>
        <v>2.2651875000000001</v>
      </c>
    </row>
    <row r="2503" spans="1:22" x14ac:dyDescent="0.25">
      <c r="A2503" s="1">
        <v>45866</v>
      </c>
      <c r="B2503" s="1" t="str">
        <f>TEXT(Table1[[#This Row],[Date]],"mm")</f>
        <v>07</v>
      </c>
      <c r="C2503" t="s">
        <v>22</v>
      </c>
      <c r="D2503" t="s">
        <v>19</v>
      </c>
      <c r="E2503">
        <v>32.950000000000003</v>
      </c>
      <c r="F2503">
        <v>7.59</v>
      </c>
      <c r="G2503">
        <v>0.41</v>
      </c>
      <c r="H2503">
        <v>30.45</v>
      </c>
      <c r="I2503">
        <v>29.95</v>
      </c>
      <c r="J2503">
        <v>0.5</v>
      </c>
      <c r="K2503">
        <v>98.36</v>
      </c>
      <c r="L2503">
        <v>94.88</v>
      </c>
      <c r="M2503">
        <v>94.11</v>
      </c>
      <c r="N2503">
        <v>87.82</v>
      </c>
      <c r="O2503">
        <v>34.07</v>
      </c>
      <c r="P2503">
        <v>2954.75</v>
      </c>
      <c r="Q2503" s="42">
        <f>Table1[[#This Row],[Steam_Consumed_t]]/Table1[[#This Row],[Production_t]]</f>
        <v>1.1188834154351397</v>
      </c>
      <c r="R2503" s="37">
        <f>Table1[[#This Row],[Power_Consumed_kWh]]/Table1[[#This Row],[Production_t]]</f>
        <v>97.03612479474549</v>
      </c>
      <c r="S2503" t="str">
        <f>IF(Table1[[#This Row],[Quality_pct]]&lt;96,"Below Spec","Ok")</f>
        <v>Ok</v>
      </c>
      <c r="T2503" t="str">
        <f>IF(Table1[Steam_Consumed_t]&gt;$O$4383,"ABNORMAL","NORMAL")</f>
        <v>NORMAL</v>
      </c>
      <c r="U2503" t="str">
        <f>IF(Table1[Power_Consumed_kWh]&gt;$P$4383,"ABNORMAL","NORMAL")</f>
        <v>NORMAL</v>
      </c>
      <c r="V2503">
        <f>(Table1[[#This Row],[Target_Production_t]]/8)*Table1[[#This Row],[Downtime_hr]]</f>
        <v>1.6886875000000001</v>
      </c>
    </row>
    <row r="2504" spans="1:22" x14ac:dyDescent="0.25">
      <c r="A2504" s="1">
        <v>45866</v>
      </c>
      <c r="B2504" s="1" t="str">
        <f>TEXT(Table1[[#This Row],[Date]],"mm")</f>
        <v>07</v>
      </c>
      <c r="C2504" t="s">
        <v>22</v>
      </c>
      <c r="D2504" t="s">
        <v>20</v>
      </c>
      <c r="E2504">
        <v>31.94</v>
      </c>
      <c r="F2504">
        <v>7.67</v>
      </c>
      <c r="G2504">
        <v>0.33</v>
      </c>
      <c r="H2504">
        <v>30.59</v>
      </c>
      <c r="I2504">
        <v>29.41</v>
      </c>
      <c r="J2504">
        <v>1.18</v>
      </c>
      <c r="K2504">
        <v>96.14</v>
      </c>
      <c r="L2504">
        <v>95.88</v>
      </c>
      <c r="M2504">
        <v>87.15</v>
      </c>
      <c r="N2504">
        <v>80.33</v>
      </c>
      <c r="O2504">
        <v>33.69</v>
      </c>
      <c r="P2504">
        <v>3017.99</v>
      </c>
      <c r="Q2504" s="42">
        <f>Table1[[#This Row],[Steam_Consumed_t]]/Table1[[#This Row],[Production_t]]</f>
        <v>1.1013403072899639</v>
      </c>
      <c r="R2504" s="37">
        <f>Table1[[#This Row],[Power_Consumed_kWh]]/Table1[[#This Row],[Production_t]]</f>
        <v>98.659365805818894</v>
      </c>
      <c r="S2504" t="str">
        <f>IF(Table1[[#This Row],[Quality_pct]]&lt;96,"Below Spec","Ok")</f>
        <v>Ok</v>
      </c>
      <c r="T2504" t="str">
        <f>IF(Table1[Steam_Consumed_t]&gt;$O$4383,"ABNORMAL","NORMAL")</f>
        <v>NORMAL</v>
      </c>
      <c r="U2504" t="str">
        <f>IF(Table1[Power_Consumed_kWh]&gt;$P$4383,"ABNORMAL","NORMAL")</f>
        <v>NORMAL</v>
      </c>
      <c r="V2504">
        <f>(Table1[[#This Row],[Target_Production_t]]/8)*Table1[[#This Row],[Downtime_hr]]</f>
        <v>1.3175250000000001</v>
      </c>
    </row>
    <row r="2505" spans="1:22" x14ac:dyDescent="0.25">
      <c r="A2505" s="1">
        <v>45866</v>
      </c>
      <c r="B2505" s="1" t="str">
        <f>TEXT(Table1[[#This Row],[Date]],"mm")</f>
        <v>07</v>
      </c>
      <c r="C2505" t="s">
        <v>23</v>
      </c>
      <c r="D2505" t="s">
        <v>18</v>
      </c>
      <c r="E2505">
        <v>40.880000000000003</v>
      </c>
      <c r="F2505">
        <v>7.67</v>
      </c>
      <c r="G2505">
        <v>0.33</v>
      </c>
      <c r="H2505">
        <v>35.86</v>
      </c>
      <c r="I2505">
        <v>35.68</v>
      </c>
      <c r="J2505">
        <v>0.17</v>
      </c>
      <c r="K2505">
        <v>99.52</v>
      </c>
      <c r="L2505">
        <v>95.88</v>
      </c>
      <c r="M2505">
        <v>90.66</v>
      </c>
      <c r="N2505">
        <v>86.5</v>
      </c>
      <c r="O2505">
        <v>3.56</v>
      </c>
      <c r="P2505">
        <v>1504.67</v>
      </c>
      <c r="Q2505" s="42">
        <f>Table1[[#This Row],[Steam_Consumed_t]]/Table1[[#This Row],[Production_t]]</f>
        <v>9.9274958170663702E-2</v>
      </c>
      <c r="R2505" s="37">
        <f>Table1[[#This Row],[Power_Consumed_kWh]]/Table1[[#This Row],[Production_t]]</f>
        <v>41.959564974902399</v>
      </c>
      <c r="S2505" t="str">
        <f>IF(Table1[[#This Row],[Quality_pct]]&lt;96,"Below Spec","Ok")</f>
        <v>Ok</v>
      </c>
      <c r="T2505" t="str">
        <f>IF(Table1[Steam_Consumed_t]&gt;$O$4383,"ABNORMAL","NORMAL")</f>
        <v>NORMAL</v>
      </c>
      <c r="U2505" t="str">
        <f>IF(Table1[Power_Consumed_kWh]&gt;$P$4383,"ABNORMAL","NORMAL")</f>
        <v>NORMAL</v>
      </c>
      <c r="V2505">
        <f>(Table1[[#This Row],[Target_Production_t]]/8)*Table1[[#This Row],[Downtime_hr]]</f>
        <v>1.6863000000000001</v>
      </c>
    </row>
    <row r="2506" spans="1:22" x14ac:dyDescent="0.25">
      <c r="A2506" s="1">
        <v>45866</v>
      </c>
      <c r="B2506" s="1" t="str">
        <f>TEXT(Table1[[#This Row],[Date]],"mm")</f>
        <v>07</v>
      </c>
      <c r="C2506" t="s">
        <v>23</v>
      </c>
      <c r="D2506" t="s">
        <v>20</v>
      </c>
      <c r="E2506">
        <v>39.04</v>
      </c>
      <c r="F2506">
        <v>7.75</v>
      </c>
      <c r="G2506">
        <v>0.25</v>
      </c>
      <c r="H2506">
        <v>35.770000000000003</v>
      </c>
      <c r="I2506">
        <v>35.35</v>
      </c>
      <c r="J2506">
        <v>0.42</v>
      </c>
      <c r="K2506">
        <v>98.83</v>
      </c>
      <c r="L2506">
        <v>96.88</v>
      </c>
      <c r="M2506">
        <v>98.46</v>
      </c>
      <c r="N2506">
        <v>94.26</v>
      </c>
      <c r="O2506">
        <v>5.14</v>
      </c>
      <c r="P2506">
        <v>1476.5</v>
      </c>
      <c r="Q2506" s="42">
        <f>Table1[[#This Row],[Steam_Consumed_t]]/Table1[[#This Row],[Production_t]]</f>
        <v>0.14369583449818282</v>
      </c>
      <c r="R2506" s="37">
        <f>Table1[[#This Row],[Power_Consumed_kWh]]/Table1[[#This Row],[Production_t]]</f>
        <v>41.277606933184231</v>
      </c>
      <c r="S2506" t="str">
        <f>IF(Table1[[#This Row],[Quality_pct]]&lt;96,"Below Spec","Ok")</f>
        <v>Ok</v>
      </c>
      <c r="T2506" t="str">
        <f>IF(Table1[Steam_Consumed_t]&gt;$O$4383,"ABNORMAL","NORMAL")</f>
        <v>NORMAL</v>
      </c>
      <c r="U2506" t="str">
        <f>IF(Table1[Power_Consumed_kWh]&gt;$P$4383,"ABNORMAL","NORMAL")</f>
        <v>NORMAL</v>
      </c>
      <c r="V2506">
        <f>(Table1[[#This Row],[Target_Production_t]]/8)*Table1[[#This Row],[Downtime_hr]]</f>
        <v>1.22</v>
      </c>
    </row>
    <row r="2507" spans="1:22" x14ac:dyDescent="0.25">
      <c r="A2507" s="1">
        <v>45866</v>
      </c>
      <c r="B2507" s="1" t="str">
        <f>TEXT(Table1[[#This Row],[Date]],"mm")</f>
        <v>07</v>
      </c>
      <c r="C2507" t="s">
        <v>17</v>
      </c>
      <c r="D2507" t="s">
        <v>20</v>
      </c>
      <c r="E2507">
        <v>37.270000000000003</v>
      </c>
      <c r="F2507">
        <v>7.82</v>
      </c>
      <c r="G2507">
        <v>0.18</v>
      </c>
      <c r="H2507">
        <v>37.86</v>
      </c>
      <c r="I2507">
        <v>37.07</v>
      </c>
      <c r="J2507">
        <v>0.79</v>
      </c>
      <c r="K2507">
        <v>97.91</v>
      </c>
      <c r="L2507">
        <v>97.75</v>
      </c>
      <c r="M2507">
        <v>93.34</v>
      </c>
      <c r="N2507">
        <v>89.34</v>
      </c>
      <c r="O2507">
        <v>29.74</v>
      </c>
      <c r="P2507">
        <v>3108.97</v>
      </c>
      <c r="Q2507" s="42">
        <f>Table1[[#This Row],[Steam_Consumed_t]]/Table1[[#This Row],[Production_t]]</f>
        <v>0.78552562070787102</v>
      </c>
      <c r="R2507" s="37">
        <f>Table1[[#This Row],[Power_Consumed_kWh]]/Table1[[#This Row],[Production_t]]</f>
        <v>82.117538298996294</v>
      </c>
      <c r="S2507" t="str">
        <f>IF(Table1[[#This Row],[Quality_pct]]&lt;96,"Below Spec","Ok")</f>
        <v>Ok</v>
      </c>
      <c r="T2507" t="str">
        <f>IF(Table1[Steam_Consumed_t]&gt;$O$4383,"ABNORMAL","NORMAL")</f>
        <v>NORMAL</v>
      </c>
      <c r="U2507" t="str">
        <f>IF(Table1[Power_Consumed_kWh]&gt;$P$4383,"ABNORMAL","NORMAL")</f>
        <v>NORMAL</v>
      </c>
      <c r="V2507">
        <f>(Table1[[#This Row],[Target_Production_t]]/8)*Table1[[#This Row],[Downtime_hr]]</f>
        <v>0.83857500000000007</v>
      </c>
    </row>
    <row r="2508" spans="1:22" x14ac:dyDescent="0.25">
      <c r="A2508" s="1">
        <v>45866</v>
      </c>
      <c r="B2508" s="1" t="str">
        <f>TEXT(Table1[[#This Row],[Date]],"mm")</f>
        <v>07</v>
      </c>
      <c r="C2508" t="s">
        <v>21</v>
      </c>
      <c r="D2508" t="s">
        <v>18</v>
      </c>
      <c r="E2508">
        <v>35.31</v>
      </c>
      <c r="F2508">
        <v>7.84</v>
      </c>
      <c r="G2508">
        <v>0.16</v>
      </c>
      <c r="H2508">
        <v>33.57</v>
      </c>
      <c r="I2508">
        <v>33.159999999999997</v>
      </c>
      <c r="J2508">
        <v>0.4</v>
      </c>
      <c r="K2508">
        <v>98.8</v>
      </c>
      <c r="L2508">
        <v>98</v>
      </c>
      <c r="M2508">
        <v>94.8</v>
      </c>
      <c r="N2508">
        <v>91.79</v>
      </c>
      <c r="O2508">
        <v>49.48</v>
      </c>
      <c r="P2508">
        <v>3919.47</v>
      </c>
      <c r="Q2508" s="42">
        <f>Table1[[#This Row],[Steam_Consumed_t]]/Table1[[#This Row],[Production_t]]</f>
        <v>1.4739350610664284</v>
      </c>
      <c r="R2508" s="37">
        <f>Table1[[#This Row],[Power_Consumed_kWh]]/Table1[[#This Row],[Production_t]]</f>
        <v>116.75513851653261</v>
      </c>
      <c r="S2508" t="str">
        <f>IF(Table1[[#This Row],[Quality_pct]]&lt;96,"Below Spec","Ok")</f>
        <v>Ok</v>
      </c>
      <c r="T2508" t="str">
        <f>IF(Table1[Steam_Consumed_t]&gt;$O$4383,"ABNORMAL","NORMAL")</f>
        <v>NORMAL</v>
      </c>
      <c r="U2508" t="str">
        <f>IF(Table1[Power_Consumed_kWh]&gt;$P$4383,"ABNORMAL","NORMAL")</f>
        <v>NORMAL</v>
      </c>
      <c r="V2508">
        <f>(Table1[[#This Row],[Target_Production_t]]/8)*Table1[[#This Row],[Downtime_hr]]</f>
        <v>0.70620000000000005</v>
      </c>
    </row>
    <row r="2509" spans="1:22" x14ac:dyDescent="0.25">
      <c r="A2509" s="1">
        <v>45866</v>
      </c>
      <c r="B2509" s="1" t="str">
        <f>TEXT(Table1[[#This Row],[Date]],"mm")</f>
        <v>07</v>
      </c>
      <c r="C2509" t="s">
        <v>17</v>
      </c>
      <c r="D2509" t="s">
        <v>18</v>
      </c>
      <c r="E2509">
        <v>39.020000000000003</v>
      </c>
      <c r="F2509">
        <v>7.9</v>
      </c>
      <c r="G2509">
        <v>0.1</v>
      </c>
      <c r="H2509">
        <v>37.49</v>
      </c>
      <c r="I2509">
        <v>36.83</v>
      </c>
      <c r="J2509">
        <v>0.67</v>
      </c>
      <c r="K2509">
        <v>98.22</v>
      </c>
      <c r="L2509">
        <v>98.75</v>
      </c>
      <c r="M2509">
        <v>98.54</v>
      </c>
      <c r="N2509">
        <v>95.58</v>
      </c>
      <c r="O2509">
        <v>31.07</v>
      </c>
      <c r="P2509">
        <v>3061.5</v>
      </c>
      <c r="Q2509" s="42">
        <f>Table1[[#This Row],[Steam_Consumed_t]]/Table1[[#This Row],[Production_t]]</f>
        <v>0.82875433448919711</v>
      </c>
      <c r="R2509" s="37">
        <f>Table1[[#This Row],[Power_Consumed_kWh]]/Table1[[#This Row],[Production_t]]</f>
        <v>81.66177647372632</v>
      </c>
      <c r="S2509" t="str">
        <f>IF(Table1[[#This Row],[Quality_pct]]&lt;96,"Below Spec","Ok")</f>
        <v>Ok</v>
      </c>
      <c r="T2509" t="str">
        <f>IF(Table1[Steam_Consumed_t]&gt;$O$4383,"ABNORMAL","NORMAL")</f>
        <v>NORMAL</v>
      </c>
      <c r="U2509" t="str">
        <f>IF(Table1[Power_Consumed_kWh]&gt;$P$4383,"ABNORMAL","NORMAL")</f>
        <v>NORMAL</v>
      </c>
      <c r="V2509">
        <f>(Table1[[#This Row],[Target_Production_t]]/8)*Table1[[#This Row],[Downtime_hr]]</f>
        <v>0.48775000000000007</v>
      </c>
    </row>
    <row r="2510" spans="1:22" x14ac:dyDescent="0.25">
      <c r="A2510" s="1">
        <v>45867</v>
      </c>
      <c r="B2510" s="1" t="str">
        <f>TEXT(Table1[[#This Row],[Date]],"mm")</f>
        <v>07</v>
      </c>
      <c r="C2510" t="s">
        <v>22</v>
      </c>
      <c r="D2510" t="s">
        <v>19</v>
      </c>
      <c r="E2510">
        <v>34.03</v>
      </c>
      <c r="F2510">
        <v>4.75</v>
      </c>
      <c r="G2510">
        <v>3.25</v>
      </c>
      <c r="H2510">
        <v>20.37</v>
      </c>
      <c r="I2510">
        <v>19.54</v>
      </c>
      <c r="J2510">
        <v>0.83</v>
      </c>
      <c r="K2510">
        <v>95.92</v>
      </c>
      <c r="L2510">
        <v>59.38</v>
      </c>
      <c r="M2510">
        <v>91.83</v>
      </c>
      <c r="N2510">
        <v>52.3</v>
      </c>
      <c r="O2510">
        <v>21.3</v>
      </c>
      <c r="P2510">
        <v>1913.28</v>
      </c>
      <c r="Q2510" s="42">
        <f>Table1[[#This Row],[Steam_Consumed_t]]/Table1[[#This Row],[Production_t]]</f>
        <v>1.0456553755522828</v>
      </c>
      <c r="R2510" s="37">
        <f>Table1[[#This Row],[Power_Consumed_kWh]]/Table1[[#This Row],[Production_t]]</f>
        <v>93.926362297496311</v>
      </c>
      <c r="S2510" t="str">
        <f>IF(Table1[[#This Row],[Quality_pct]]&lt;96,"Below Spec","Ok")</f>
        <v>Below Spec</v>
      </c>
      <c r="T2510" t="str">
        <f>IF(Table1[Steam_Consumed_t]&gt;$O$4383,"ABNORMAL","NORMAL")</f>
        <v>NORMAL</v>
      </c>
      <c r="U2510" t="str">
        <f>IF(Table1[Power_Consumed_kWh]&gt;$P$4383,"ABNORMAL","NORMAL")</f>
        <v>NORMAL</v>
      </c>
      <c r="V2510">
        <f>(Table1[[#This Row],[Target_Production_t]]/8)*Table1[[#This Row],[Downtime_hr]]</f>
        <v>13.8246875</v>
      </c>
    </row>
    <row r="2511" spans="1:22" x14ac:dyDescent="0.25">
      <c r="A2511" s="1">
        <v>45867</v>
      </c>
      <c r="B2511" s="1" t="str">
        <f>TEXT(Table1[[#This Row],[Date]],"mm")</f>
        <v>07</v>
      </c>
      <c r="C2511" t="s">
        <v>17</v>
      </c>
      <c r="D2511" t="s">
        <v>20</v>
      </c>
      <c r="E2511">
        <v>38.49</v>
      </c>
      <c r="F2511">
        <v>7.02</v>
      </c>
      <c r="G2511">
        <v>0.98</v>
      </c>
      <c r="H2511">
        <v>31.72</v>
      </c>
      <c r="I2511">
        <v>31.12</v>
      </c>
      <c r="J2511">
        <v>0.6</v>
      </c>
      <c r="K2511">
        <v>98.12</v>
      </c>
      <c r="L2511">
        <v>87.75</v>
      </c>
      <c r="M2511">
        <v>91.22</v>
      </c>
      <c r="N2511">
        <v>78.540000000000006</v>
      </c>
      <c r="O2511">
        <v>26.18</v>
      </c>
      <c r="P2511">
        <v>2543.27</v>
      </c>
      <c r="Q2511" s="42">
        <f>Table1[[#This Row],[Steam_Consumed_t]]/Table1[[#This Row],[Production_t]]</f>
        <v>0.82534678436317788</v>
      </c>
      <c r="R2511" s="37">
        <f>Table1[[#This Row],[Power_Consumed_kWh]]/Table1[[#This Row],[Production_t]]</f>
        <v>80.178751576292555</v>
      </c>
      <c r="S2511" t="str">
        <f>IF(Table1[[#This Row],[Quality_pct]]&lt;96,"Below Spec","Ok")</f>
        <v>Ok</v>
      </c>
      <c r="T2511" t="str">
        <f>IF(Table1[Steam_Consumed_t]&gt;$O$4383,"ABNORMAL","NORMAL")</f>
        <v>NORMAL</v>
      </c>
      <c r="U2511" t="str">
        <f>IF(Table1[Power_Consumed_kWh]&gt;$P$4383,"ABNORMAL","NORMAL")</f>
        <v>NORMAL</v>
      </c>
      <c r="V2511">
        <f>(Table1[[#This Row],[Target_Production_t]]/8)*Table1[[#This Row],[Downtime_hr]]</f>
        <v>4.7150249999999998</v>
      </c>
    </row>
    <row r="2512" spans="1:22" x14ac:dyDescent="0.25">
      <c r="A2512" s="1">
        <v>45867</v>
      </c>
      <c r="B2512" s="1" t="str">
        <f>TEXT(Table1[[#This Row],[Date]],"mm")</f>
        <v>07</v>
      </c>
      <c r="C2512" t="s">
        <v>21</v>
      </c>
      <c r="D2512" t="s">
        <v>20</v>
      </c>
      <c r="E2512">
        <v>34.83</v>
      </c>
      <c r="F2512">
        <v>7.06</v>
      </c>
      <c r="G2512">
        <v>0.94</v>
      </c>
      <c r="H2512">
        <v>31.63</v>
      </c>
      <c r="I2512">
        <v>31.15</v>
      </c>
      <c r="J2512">
        <v>0.48</v>
      </c>
      <c r="K2512">
        <v>98.49</v>
      </c>
      <c r="L2512">
        <v>88.25</v>
      </c>
      <c r="M2512">
        <v>94.55</v>
      </c>
      <c r="N2512">
        <v>82.18</v>
      </c>
      <c r="O2512">
        <v>46.39</v>
      </c>
      <c r="P2512">
        <v>3857.51</v>
      </c>
      <c r="Q2512" s="42">
        <f>Table1[[#This Row],[Steam_Consumed_t]]/Table1[[#This Row],[Production_t]]</f>
        <v>1.4666455896300981</v>
      </c>
      <c r="R2512" s="37">
        <f>Table1[[#This Row],[Power_Consumed_kWh]]/Table1[[#This Row],[Production_t]]</f>
        <v>121.95731900094847</v>
      </c>
      <c r="S2512" t="str">
        <f>IF(Table1[[#This Row],[Quality_pct]]&lt;96,"Below Spec","Ok")</f>
        <v>Ok</v>
      </c>
      <c r="T2512" t="str">
        <f>IF(Table1[Steam_Consumed_t]&gt;$O$4383,"ABNORMAL","NORMAL")</f>
        <v>NORMAL</v>
      </c>
      <c r="U2512" t="str">
        <f>IF(Table1[Power_Consumed_kWh]&gt;$P$4383,"ABNORMAL","NORMAL")</f>
        <v>NORMAL</v>
      </c>
      <c r="V2512">
        <f>(Table1[[#This Row],[Target_Production_t]]/8)*Table1[[#This Row],[Downtime_hr]]</f>
        <v>4.0925249999999993</v>
      </c>
    </row>
    <row r="2513" spans="1:22" x14ac:dyDescent="0.25">
      <c r="A2513" s="1">
        <v>45867</v>
      </c>
      <c r="B2513" s="1" t="str">
        <f>TEXT(Table1[[#This Row],[Date]],"mm")</f>
        <v>07</v>
      </c>
      <c r="C2513" t="s">
        <v>22</v>
      </c>
      <c r="D2513" t="s">
        <v>20</v>
      </c>
      <c r="E2513">
        <v>33</v>
      </c>
      <c r="F2513">
        <v>7.11</v>
      </c>
      <c r="G2513">
        <v>0.89</v>
      </c>
      <c r="H2513">
        <v>26.28</v>
      </c>
      <c r="I2513">
        <v>25.5</v>
      </c>
      <c r="J2513">
        <v>0.78</v>
      </c>
      <c r="K2513">
        <v>97.05</v>
      </c>
      <c r="L2513">
        <v>88.88</v>
      </c>
      <c r="M2513">
        <v>97.21</v>
      </c>
      <c r="N2513">
        <v>83.84</v>
      </c>
      <c r="O2513">
        <v>29.41</v>
      </c>
      <c r="P2513">
        <v>2553.15</v>
      </c>
      <c r="Q2513" s="42">
        <f>Table1[[#This Row],[Steam_Consumed_t]]/Table1[[#This Row],[Production_t]]</f>
        <v>1.1191019786910197</v>
      </c>
      <c r="R2513" s="37">
        <f>Table1[[#This Row],[Power_Consumed_kWh]]/Table1[[#This Row],[Production_t]]</f>
        <v>97.151826484018258</v>
      </c>
      <c r="S2513" t="str">
        <f>IF(Table1[[#This Row],[Quality_pct]]&lt;96,"Below Spec","Ok")</f>
        <v>Ok</v>
      </c>
      <c r="T2513" t="str">
        <f>IF(Table1[Steam_Consumed_t]&gt;$O$4383,"ABNORMAL","NORMAL")</f>
        <v>NORMAL</v>
      </c>
      <c r="U2513" t="str">
        <f>IF(Table1[Power_Consumed_kWh]&gt;$P$4383,"ABNORMAL","NORMAL")</f>
        <v>NORMAL</v>
      </c>
      <c r="V2513">
        <f>(Table1[[#This Row],[Target_Production_t]]/8)*Table1[[#This Row],[Downtime_hr]]</f>
        <v>3.6712500000000001</v>
      </c>
    </row>
    <row r="2514" spans="1:22" x14ac:dyDescent="0.25">
      <c r="A2514" s="1">
        <v>45867</v>
      </c>
      <c r="B2514" s="1" t="str">
        <f>TEXT(Table1[[#This Row],[Date]],"mm")</f>
        <v>07</v>
      </c>
      <c r="C2514" t="s">
        <v>17</v>
      </c>
      <c r="D2514" t="s">
        <v>18</v>
      </c>
      <c r="E2514">
        <v>40.31</v>
      </c>
      <c r="F2514">
        <v>7.21</v>
      </c>
      <c r="G2514">
        <v>0.79</v>
      </c>
      <c r="H2514">
        <v>36.76</v>
      </c>
      <c r="I2514">
        <v>35.74</v>
      </c>
      <c r="J2514">
        <v>1.01</v>
      </c>
      <c r="K2514">
        <v>97.24</v>
      </c>
      <c r="L2514">
        <v>90.12</v>
      </c>
      <c r="M2514">
        <v>95.27</v>
      </c>
      <c r="N2514">
        <v>83.49</v>
      </c>
      <c r="O2514">
        <v>32.25</v>
      </c>
      <c r="P2514">
        <v>2960.2</v>
      </c>
      <c r="Q2514" s="42">
        <f>Table1[[#This Row],[Steam_Consumed_t]]/Table1[[#This Row],[Production_t]]</f>
        <v>0.87731229597388471</v>
      </c>
      <c r="R2514" s="37">
        <f>Table1[[#This Row],[Power_Consumed_kWh]]/Table1[[#This Row],[Production_t]]</f>
        <v>80.527747551686616</v>
      </c>
      <c r="S2514" t="str">
        <f>IF(Table1[[#This Row],[Quality_pct]]&lt;96,"Below Spec","Ok")</f>
        <v>Ok</v>
      </c>
      <c r="T2514" t="str">
        <f>IF(Table1[Steam_Consumed_t]&gt;$O$4383,"ABNORMAL","NORMAL")</f>
        <v>NORMAL</v>
      </c>
      <c r="U2514" t="str">
        <f>IF(Table1[Power_Consumed_kWh]&gt;$P$4383,"ABNORMAL","NORMAL")</f>
        <v>NORMAL</v>
      </c>
      <c r="V2514">
        <f>(Table1[[#This Row],[Target_Production_t]]/8)*Table1[[#This Row],[Downtime_hr]]</f>
        <v>3.9806125000000003</v>
      </c>
    </row>
    <row r="2515" spans="1:22" x14ac:dyDescent="0.25">
      <c r="A2515" s="1">
        <v>45867</v>
      </c>
      <c r="B2515" s="1" t="str">
        <f>TEXT(Table1[[#This Row],[Date]],"mm")</f>
        <v>07</v>
      </c>
      <c r="C2515" t="s">
        <v>23</v>
      </c>
      <c r="D2515" t="s">
        <v>19</v>
      </c>
      <c r="E2515">
        <v>41.59</v>
      </c>
      <c r="F2515">
        <v>7.37</v>
      </c>
      <c r="G2515">
        <v>0.63</v>
      </c>
      <c r="H2515">
        <v>37.54</v>
      </c>
      <c r="I2515">
        <v>37.32</v>
      </c>
      <c r="J2515">
        <v>0.23</v>
      </c>
      <c r="K2515">
        <v>99.39</v>
      </c>
      <c r="L2515">
        <v>92.12</v>
      </c>
      <c r="M2515">
        <v>96.79</v>
      </c>
      <c r="N2515">
        <v>88.62</v>
      </c>
      <c r="O2515">
        <v>4.3600000000000003</v>
      </c>
      <c r="P2515">
        <v>1745.51</v>
      </c>
      <c r="Q2515" s="42">
        <f>Table1[[#This Row],[Steam_Consumed_t]]/Table1[[#This Row],[Production_t]]</f>
        <v>0.11614278103356421</v>
      </c>
      <c r="R2515" s="37">
        <f>Table1[[#This Row],[Power_Consumed_kWh]]/Table1[[#This Row],[Production_t]]</f>
        <v>46.497336174746934</v>
      </c>
      <c r="S2515" t="str">
        <f>IF(Table1[[#This Row],[Quality_pct]]&lt;96,"Below Spec","Ok")</f>
        <v>Ok</v>
      </c>
      <c r="T2515" t="str">
        <f>IF(Table1[Steam_Consumed_t]&gt;$O$4383,"ABNORMAL","NORMAL")</f>
        <v>NORMAL</v>
      </c>
      <c r="U2515" t="str">
        <f>IF(Table1[Power_Consumed_kWh]&gt;$P$4383,"ABNORMAL","NORMAL")</f>
        <v>NORMAL</v>
      </c>
      <c r="V2515">
        <f>(Table1[[#This Row],[Target_Production_t]]/8)*Table1[[#This Row],[Downtime_hr]]</f>
        <v>3.2752125000000003</v>
      </c>
    </row>
    <row r="2516" spans="1:22" x14ac:dyDescent="0.25">
      <c r="A2516" s="1">
        <v>45867</v>
      </c>
      <c r="B2516" s="1" t="str">
        <f>TEXT(Table1[[#This Row],[Date]],"mm")</f>
        <v>07</v>
      </c>
      <c r="C2516" t="s">
        <v>21</v>
      </c>
      <c r="D2516" t="s">
        <v>19</v>
      </c>
      <c r="E2516">
        <v>35.92</v>
      </c>
      <c r="F2516">
        <v>7.46</v>
      </c>
      <c r="G2516">
        <v>0.54</v>
      </c>
      <c r="H2516">
        <v>30.74</v>
      </c>
      <c r="I2516">
        <v>30.41</v>
      </c>
      <c r="J2516">
        <v>0.33</v>
      </c>
      <c r="K2516">
        <v>98.93</v>
      </c>
      <c r="L2516">
        <v>93.25</v>
      </c>
      <c r="M2516">
        <v>93.72</v>
      </c>
      <c r="N2516">
        <v>86.46</v>
      </c>
      <c r="O2516">
        <v>45.06</v>
      </c>
      <c r="P2516">
        <v>3713.83</v>
      </c>
      <c r="Q2516" s="42">
        <f>Table1[[#This Row],[Steam_Consumed_t]]/Table1[[#This Row],[Production_t]]</f>
        <v>1.465842550422902</v>
      </c>
      <c r="R2516" s="37">
        <f>Table1[[#This Row],[Power_Consumed_kWh]]/Table1[[#This Row],[Production_t]]</f>
        <v>120.8142485361093</v>
      </c>
      <c r="S2516" t="str">
        <f>IF(Table1[[#This Row],[Quality_pct]]&lt;96,"Below Spec","Ok")</f>
        <v>Ok</v>
      </c>
      <c r="T2516" t="str">
        <f>IF(Table1[Steam_Consumed_t]&gt;$O$4383,"ABNORMAL","NORMAL")</f>
        <v>NORMAL</v>
      </c>
      <c r="U2516" t="str">
        <f>IF(Table1[Power_Consumed_kWh]&gt;$P$4383,"ABNORMAL","NORMAL")</f>
        <v>NORMAL</v>
      </c>
      <c r="V2516">
        <f>(Table1[[#This Row],[Target_Production_t]]/8)*Table1[[#This Row],[Downtime_hr]]</f>
        <v>2.4246000000000003</v>
      </c>
    </row>
    <row r="2517" spans="1:22" x14ac:dyDescent="0.25">
      <c r="A2517" s="1">
        <v>45867</v>
      </c>
      <c r="B2517" s="1" t="str">
        <f>TEXT(Table1[[#This Row],[Date]],"mm")</f>
        <v>07</v>
      </c>
      <c r="C2517" t="s">
        <v>23</v>
      </c>
      <c r="D2517" t="s">
        <v>18</v>
      </c>
      <c r="E2517">
        <v>42.23</v>
      </c>
      <c r="F2517">
        <v>7.53</v>
      </c>
      <c r="G2517">
        <v>0.47</v>
      </c>
      <c r="H2517">
        <v>34.71</v>
      </c>
      <c r="I2517">
        <v>34.520000000000003</v>
      </c>
      <c r="J2517">
        <v>0.19</v>
      </c>
      <c r="K2517">
        <v>99.44</v>
      </c>
      <c r="L2517">
        <v>94.12</v>
      </c>
      <c r="M2517">
        <v>88.65</v>
      </c>
      <c r="N2517">
        <v>82.98</v>
      </c>
      <c r="O2517">
        <v>5.31</v>
      </c>
      <c r="P2517">
        <v>1423.03</v>
      </c>
      <c r="Q2517" s="42">
        <f>Table1[[#This Row],[Steam_Consumed_t]]/Table1[[#This Row],[Production_t]]</f>
        <v>0.15298184961106309</v>
      </c>
      <c r="R2517" s="37">
        <f>Table1[[#This Row],[Power_Consumed_kWh]]/Table1[[#This Row],[Production_t]]</f>
        <v>40.997695188706423</v>
      </c>
      <c r="S2517" t="str">
        <f>IF(Table1[[#This Row],[Quality_pct]]&lt;96,"Below Spec","Ok")</f>
        <v>Ok</v>
      </c>
      <c r="T2517" t="str">
        <f>IF(Table1[Steam_Consumed_t]&gt;$O$4383,"ABNORMAL","NORMAL")</f>
        <v>NORMAL</v>
      </c>
      <c r="U2517" t="str">
        <f>IF(Table1[Power_Consumed_kWh]&gt;$P$4383,"ABNORMAL","NORMAL")</f>
        <v>NORMAL</v>
      </c>
      <c r="V2517">
        <f>(Table1[[#This Row],[Target_Production_t]]/8)*Table1[[#This Row],[Downtime_hr]]</f>
        <v>2.4810124999999998</v>
      </c>
    </row>
    <row r="2518" spans="1:22" x14ac:dyDescent="0.25">
      <c r="A2518" s="1">
        <v>45867</v>
      </c>
      <c r="B2518" s="1" t="str">
        <f>TEXT(Table1[[#This Row],[Date]],"mm")</f>
        <v>07</v>
      </c>
      <c r="C2518" t="s">
        <v>21</v>
      </c>
      <c r="D2518" t="s">
        <v>18</v>
      </c>
      <c r="E2518">
        <v>36.47</v>
      </c>
      <c r="F2518">
        <v>7.6</v>
      </c>
      <c r="G2518">
        <v>0.4</v>
      </c>
      <c r="H2518">
        <v>32.799999999999997</v>
      </c>
      <c r="I2518">
        <v>32.409999999999997</v>
      </c>
      <c r="J2518">
        <v>0.39</v>
      </c>
      <c r="K2518">
        <v>98.81</v>
      </c>
      <c r="L2518">
        <v>95</v>
      </c>
      <c r="M2518">
        <v>95.43</v>
      </c>
      <c r="N2518">
        <v>89.58</v>
      </c>
      <c r="O2518">
        <v>48.48</v>
      </c>
      <c r="P2518">
        <v>3802.94</v>
      </c>
      <c r="Q2518" s="42">
        <f>Table1[[#This Row],[Steam_Consumed_t]]/Table1[[#This Row],[Production_t]]</f>
        <v>1.4780487804878049</v>
      </c>
      <c r="R2518" s="37">
        <f>Table1[[#This Row],[Power_Consumed_kWh]]/Table1[[#This Row],[Production_t]]</f>
        <v>115.94329268292684</v>
      </c>
      <c r="S2518" t="str">
        <f>IF(Table1[[#This Row],[Quality_pct]]&lt;96,"Below Spec","Ok")</f>
        <v>Ok</v>
      </c>
      <c r="T2518" t="str">
        <f>IF(Table1[Steam_Consumed_t]&gt;$O$4383,"ABNORMAL","NORMAL")</f>
        <v>NORMAL</v>
      </c>
      <c r="U2518" t="str">
        <f>IF(Table1[Power_Consumed_kWh]&gt;$P$4383,"ABNORMAL","NORMAL")</f>
        <v>NORMAL</v>
      </c>
      <c r="V2518">
        <f>(Table1[[#This Row],[Target_Production_t]]/8)*Table1[[#This Row],[Downtime_hr]]</f>
        <v>1.8235000000000001</v>
      </c>
    </row>
    <row r="2519" spans="1:22" x14ac:dyDescent="0.25">
      <c r="A2519" s="1">
        <v>45867</v>
      </c>
      <c r="B2519" s="1" t="str">
        <f>TEXT(Table1[[#This Row],[Date]],"mm")</f>
        <v>07</v>
      </c>
      <c r="C2519" t="s">
        <v>17</v>
      </c>
      <c r="D2519" t="s">
        <v>19</v>
      </c>
      <c r="E2519">
        <v>39.700000000000003</v>
      </c>
      <c r="F2519">
        <v>7.69</v>
      </c>
      <c r="G2519">
        <v>0.31</v>
      </c>
      <c r="H2519">
        <v>37.450000000000003</v>
      </c>
      <c r="I2519">
        <v>36.49</v>
      </c>
      <c r="J2519">
        <v>0.96</v>
      </c>
      <c r="K2519">
        <v>97.44</v>
      </c>
      <c r="L2519">
        <v>96.12</v>
      </c>
      <c r="M2519">
        <v>98.14</v>
      </c>
      <c r="N2519">
        <v>91.92</v>
      </c>
      <c r="O2519">
        <v>32.19</v>
      </c>
      <c r="P2519">
        <v>3036.57</v>
      </c>
      <c r="Q2519" s="42">
        <f>Table1[[#This Row],[Steam_Consumed_t]]/Table1[[#This Row],[Production_t]]</f>
        <v>0.85954606141522016</v>
      </c>
      <c r="R2519" s="37">
        <f>Table1[[#This Row],[Power_Consumed_kWh]]/Table1[[#This Row],[Production_t]]</f>
        <v>81.08331108144192</v>
      </c>
      <c r="S2519" t="str">
        <f>IF(Table1[[#This Row],[Quality_pct]]&lt;96,"Below Spec","Ok")</f>
        <v>Ok</v>
      </c>
      <c r="T2519" t="str">
        <f>IF(Table1[Steam_Consumed_t]&gt;$O$4383,"ABNORMAL","NORMAL")</f>
        <v>NORMAL</v>
      </c>
      <c r="U2519" t="str">
        <f>IF(Table1[Power_Consumed_kWh]&gt;$P$4383,"ABNORMAL","NORMAL")</f>
        <v>NORMAL</v>
      </c>
      <c r="V2519">
        <f>(Table1[[#This Row],[Target_Production_t]]/8)*Table1[[#This Row],[Downtime_hr]]</f>
        <v>1.538375</v>
      </c>
    </row>
    <row r="2520" spans="1:22" x14ac:dyDescent="0.25">
      <c r="A2520" s="1">
        <v>45867</v>
      </c>
      <c r="B2520" s="1" t="str">
        <f>TEXT(Table1[[#This Row],[Date]],"mm")</f>
        <v>07</v>
      </c>
      <c r="C2520" t="s">
        <v>22</v>
      </c>
      <c r="D2520" t="s">
        <v>18</v>
      </c>
      <c r="E2520">
        <v>34.549999999999997</v>
      </c>
      <c r="F2520">
        <v>7.74</v>
      </c>
      <c r="G2520">
        <v>0.26</v>
      </c>
      <c r="H2520">
        <v>33.47</v>
      </c>
      <c r="I2520">
        <v>32.25</v>
      </c>
      <c r="J2520">
        <v>1.21</v>
      </c>
      <c r="K2520">
        <v>96.37</v>
      </c>
      <c r="L2520">
        <v>96.75</v>
      </c>
      <c r="M2520">
        <v>100.4</v>
      </c>
      <c r="N2520">
        <v>93.61</v>
      </c>
      <c r="O2520">
        <v>37.840000000000003</v>
      </c>
      <c r="P2520">
        <v>3228.33</v>
      </c>
      <c r="Q2520" s="42">
        <f>Table1[[#This Row],[Steam_Consumed_t]]/Table1[[#This Row],[Production_t]]</f>
        <v>1.1305646847923514</v>
      </c>
      <c r="R2520" s="37">
        <f>Table1[[#This Row],[Power_Consumed_kWh]]/Table1[[#This Row],[Production_t]]</f>
        <v>96.454436809082765</v>
      </c>
      <c r="S2520" t="str">
        <f>IF(Table1[[#This Row],[Quality_pct]]&lt;96,"Below Spec","Ok")</f>
        <v>Ok</v>
      </c>
      <c r="T2520" t="str">
        <f>IF(Table1[Steam_Consumed_t]&gt;$O$4383,"ABNORMAL","NORMAL")</f>
        <v>NORMAL</v>
      </c>
      <c r="U2520" t="str">
        <f>IF(Table1[Power_Consumed_kWh]&gt;$P$4383,"ABNORMAL","NORMAL")</f>
        <v>NORMAL</v>
      </c>
      <c r="V2520">
        <f>(Table1[[#This Row],[Target_Production_t]]/8)*Table1[[#This Row],[Downtime_hr]]</f>
        <v>1.1228749999999998</v>
      </c>
    </row>
    <row r="2521" spans="1:22" x14ac:dyDescent="0.25">
      <c r="A2521" s="1">
        <v>45867</v>
      </c>
      <c r="B2521" s="1" t="str">
        <f>TEXT(Table1[[#This Row],[Date]],"mm")</f>
        <v>07</v>
      </c>
      <c r="C2521" t="s">
        <v>23</v>
      </c>
      <c r="D2521" t="s">
        <v>20</v>
      </c>
      <c r="E2521">
        <v>40.33</v>
      </c>
      <c r="F2521">
        <v>8</v>
      </c>
      <c r="G2521">
        <v>0</v>
      </c>
      <c r="H2521">
        <v>37.299999999999997</v>
      </c>
      <c r="I2521">
        <v>36.33</v>
      </c>
      <c r="J2521">
        <v>0.97</v>
      </c>
      <c r="K2521">
        <v>97.41</v>
      </c>
      <c r="L2521">
        <v>100</v>
      </c>
      <c r="M2521">
        <v>95.21</v>
      </c>
      <c r="N2521">
        <v>92.74</v>
      </c>
      <c r="O2521">
        <v>4.79</v>
      </c>
      <c r="P2521">
        <v>1580.6</v>
      </c>
      <c r="Q2521" s="42">
        <f>Table1[[#This Row],[Steam_Consumed_t]]/Table1[[#This Row],[Production_t]]</f>
        <v>0.12841823056300269</v>
      </c>
      <c r="R2521" s="37">
        <f>Table1[[#This Row],[Power_Consumed_kWh]]/Table1[[#This Row],[Production_t]]</f>
        <v>42.375335120643435</v>
      </c>
      <c r="S2521" t="str">
        <f>IF(Table1[[#This Row],[Quality_pct]]&lt;96,"Below Spec","Ok")</f>
        <v>Ok</v>
      </c>
      <c r="T2521" t="str">
        <f>IF(Table1[Steam_Consumed_t]&gt;$O$4383,"ABNORMAL","NORMAL")</f>
        <v>NORMAL</v>
      </c>
      <c r="U2521" t="str">
        <f>IF(Table1[Power_Consumed_kWh]&gt;$P$4383,"ABNORMAL","NORMAL")</f>
        <v>NORMAL</v>
      </c>
      <c r="V2521">
        <f>(Table1[[#This Row],[Target_Production_t]]/8)*Table1[[#This Row],[Downtime_hr]]</f>
        <v>0</v>
      </c>
    </row>
    <row r="2522" spans="1:22" x14ac:dyDescent="0.25">
      <c r="A2522" s="1">
        <v>45868</v>
      </c>
      <c r="B2522" s="1" t="str">
        <f>TEXT(Table1[[#This Row],[Date]],"mm")</f>
        <v>07</v>
      </c>
      <c r="C2522" t="s">
        <v>21</v>
      </c>
      <c r="D2522" t="s">
        <v>18</v>
      </c>
      <c r="E2522">
        <v>35.18</v>
      </c>
      <c r="F2522">
        <v>5.8</v>
      </c>
      <c r="G2522">
        <v>2.2000000000000002</v>
      </c>
      <c r="H2522">
        <v>24.42</v>
      </c>
      <c r="I2522">
        <v>24.21</v>
      </c>
      <c r="J2522">
        <v>0.21</v>
      </c>
      <c r="K2522">
        <v>99.12</v>
      </c>
      <c r="L2522">
        <v>72.5</v>
      </c>
      <c r="M2522">
        <v>97.81</v>
      </c>
      <c r="N2522">
        <v>70.290000000000006</v>
      </c>
      <c r="O2522">
        <v>35.979999999999997</v>
      </c>
      <c r="P2522">
        <v>2968.41</v>
      </c>
      <c r="Q2522" s="42">
        <f>Table1[[#This Row],[Steam_Consumed_t]]/Table1[[#This Row],[Production_t]]</f>
        <v>1.4733824733824732</v>
      </c>
      <c r="R2522" s="37">
        <f>Table1[[#This Row],[Power_Consumed_kWh]]/Table1[[#This Row],[Production_t]]</f>
        <v>121.55651105651104</v>
      </c>
      <c r="S2522" t="str">
        <f>IF(Table1[[#This Row],[Quality_pct]]&lt;96,"Below Spec","Ok")</f>
        <v>Ok</v>
      </c>
      <c r="T2522" t="str">
        <f>IF(Table1[Steam_Consumed_t]&gt;$O$4383,"ABNORMAL","NORMAL")</f>
        <v>NORMAL</v>
      </c>
      <c r="U2522" t="str">
        <f>IF(Table1[Power_Consumed_kWh]&gt;$P$4383,"ABNORMAL","NORMAL")</f>
        <v>NORMAL</v>
      </c>
      <c r="V2522">
        <f>(Table1[[#This Row],[Target_Production_t]]/8)*Table1[[#This Row],[Downtime_hr]]</f>
        <v>9.6745000000000001</v>
      </c>
    </row>
    <row r="2523" spans="1:22" x14ac:dyDescent="0.25">
      <c r="A2523" s="1">
        <v>45868</v>
      </c>
      <c r="B2523" s="1" t="str">
        <f>TEXT(Table1[[#This Row],[Date]],"mm")</f>
        <v>07</v>
      </c>
      <c r="C2523" t="s">
        <v>21</v>
      </c>
      <c r="D2523" t="s">
        <v>19</v>
      </c>
      <c r="E2523">
        <v>34.65</v>
      </c>
      <c r="F2523">
        <v>6.9</v>
      </c>
      <c r="G2523">
        <v>1.1000000000000001</v>
      </c>
      <c r="H2523">
        <v>28.64</v>
      </c>
      <c r="I2523">
        <v>28.33</v>
      </c>
      <c r="J2523">
        <v>0.31</v>
      </c>
      <c r="K2523">
        <v>98.92</v>
      </c>
      <c r="L2523">
        <v>86.25</v>
      </c>
      <c r="M2523">
        <v>92.2</v>
      </c>
      <c r="N2523">
        <v>78.66</v>
      </c>
      <c r="O2523">
        <v>40.68</v>
      </c>
      <c r="P2523">
        <v>3351.34</v>
      </c>
      <c r="Q2523" s="42">
        <f>Table1[[#This Row],[Steam_Consumed_t]]/Table1[[#This Row],[Production_t]]</f>
        <v>1.4203910614525139</v>
      </c>
      <c r="R2523" s="37">
        <f>Table1[[#This Row],[Power_Consumed_kWh]]/Table1[[#This Row],[Production_t]]</f>
        <v>117.01606145251397</v>
      </c>
      <c r="S2523" t="str">
        <f>IF(Table1[[#This Row],[Quality_pct]]&lt;96,"Below Spec","Ok")</f>
        <v>Ok</v>
      </c>
      <c r="T2523" t="str">
        <f>IF(Table1[Steam_Consumed_t]&gt;$O$4383,"ABNORMAL","NORMAL")</f>
        <v>NORMAL</v>
      </c>
      <c r="U2523" t="str">
        <f>IF(Table1[Power_Consumed_kWh]&gt;$P$4383,"ABNORMAL","NORMAL")</f>
        <v>NORMAL</v>
      </c>
      <c r="V2523">
        <f>(Table1[[#This Row],[Target_Production_t]]/8)*Table1[[#This Row],[Downtime_hr]]</f>
        <v>4.7643750000000002</v>
      </c>
    </row>
    <row r="2524" spans="1:22" x14ac:dyDescent="0.25">
      <c r="A2524" s="1">
        <v>45868</v>
      </c>
      <c r="B2524" s="1" t="str">
        <f>TEXT(Table1[[#This Row],[Date]],"mm")</f>
        <v>07</v>
      </c>
      <c r="C2524" t="s">
        <v>17</v>
      </c>
      <c r="D2524" t="s">
        <v>19</v>
      </c>
      <c r="E2524">
        <v>38.299999999999997</v>
      </c>
      <c r="F2524">
        <v>7.14</v>
      </c>
      <c r="G2524">
        <v>0.86</v>
      </c>
      <c r="H2524">
        <v>31.53</v>
      </c>
      <c r="I2524">
        <v>31.18</v>
      </c>
      <c r="J2524">
        <v>0.36</v>
      </c>
      <c r="K2524">
        <v>98.87</v>
      </c>
      <c r="L2524">
        <v>89.25</v>
      </c>
      <c r="M2524">
        <v>97.07</v>
      </c>
      <c r="N2524">
        <v>85.66</v>
      </c>
      <c r="O2524">
        <v>27.9</v>
      </c>
      <c r="P2524">
        <v>2607.0100000000002</v>
      </c>
      <c r="Q2524" s="42">
        <f>Table1[[#This Row],[Steam_Consumed_t]]/Table1[[#This Row],[Production_t]]</f>
        <v>0.88487155090390102</v>
      </c>
      <c r="R2524" s="37">
        <f>Table1[[#This Row],[Power_Consumed_kWh]]/Table1[[#This Row],[Production_t]]</f>
        <v>82.683476054551221</v>
      </c>
      <c r="S2524" t="str">
        <f>IF(Table1[[#This Row],[Quality_pct]]&lt;96,"Below Spec","Ok")</f>
        <v>Ok</v>
      </c>
      <c r="T2524" t="str">
        <f>IF(Table1[Steam_Consumed_t]&gt;$O$4383,"ABNORMAL","NORMAL")</f>
        <v>NORMAL</v>
      </c>
      <c r="U2524" t="str">
        <f>IF(Table1[Power_Consumed_kWh]&gt;$P$4383,"ABNORMAL","NORMAL")</f>
        <v>NORMAL</v>
      </c>
      <c r="V2524">
        <f>(Table1[[#This Row],[Target_Production_t]]/8)*Table1[[#This Row],[Downtime_hr]]</f>
        <v>4.1172499999999994</v>
      </c>
    </row>
    <row r="2525" spans="1:22" x14ac:dyDescent="0.25">
      <c r="A2525" s="1">
        <v>45868</v>
      </c>
      <c r="B2525" s="1" t="str">
        <f>TEXT(Table1[[#This Row],[Date]],"mm")</f>
        <v>07</v>
      </c>
      <c r="C2525" t="s">
        <v>22</v>
      </c>
      <c r="D2525" t="s">
        <v>18</v>
      </c>
      <c r="E2525">
        <v>33.33</v>
      </c>
      <c r="F2525">
        <v>7.27</v>
      </c>
      <c r="G2525">
        <v>0.73</v>
      </c>
      <c r="H2525">
        <v>30.4</v>
      </c>
      <c r="I2525">
        <v>29.53</v>
      </c>
      <c r="J2525">
        <v>0.87</v>
      </c>
      <c r="K2525">
        <v>97.13</v>
      </c>
      <c r="L2525">
        <v>90.88</v>
      </c>
      <c r="M2525">
        <v>96.33</v>
      </c>
      <c r="N2525">
        <v>85.03</v>
      </c>
      <c r="O2525">
        <v>34.75</v>
      </c>
      <c r="P2525">
        <v>2902.48</v>
      </c>
      <c r="Q2525" s="42">
        <f>Table1[[#This Row],[Steam_Consumed_t]]/Table1[[#This Row],[Production_t]]</f>
        <v>1.143092105263158</v>
      </c>
      <c r="R2525" s="37">
        <f>Table1[[#This Row],[Power_Consumed_kWh]]/Table1[[#This Row],[Production_t]]</f>
        <v>95.476315789473688</v>
      </c>
      <c r="S2525" t="str">
        <f>IF(Table1[[#This Row],[Quality_pct]]&lt;96,"Below Spec","Ok")</f>
        <v>Ok</v>
      </c>
      <c r="T2525" t="str">
        <f>IF(Table1[Steam_Consumed_t]&gt;$O$4383,"ABNORMAL","NORMAL")</f>
        <v>NORMAL</v>
      </c>
      <c r="U2525" t="str">
        <f>IF(Table1[Power_Consumed_kWh]&gt;$P$4383,"ABNORMAL","NORMAL")</f>
        <v>NORMAL</v>
      </c>
      <c r="V2525">
        <f>(Table1[[#This Row],[Target_Production_t]]/8)*Table1[[#This Row],[Downtime_hr]]</f>
        <v>3.0413625</v>
      </c>
    </row>
    <row r="2526" spans="1:22" x14ac:dyDescent="0.25">
      <c r="A2526" s="1">
        <v>45868</v>
      </c>
      <c r="B2526" s="1" t="str">
        <f>TEXT(Table1[[#This Row],[Date]],"mm")</f>
        <v>07</v>
      </c>
      <c r="C2526" t="s">
        <v>17</v>
      </c>
      <c r="D2526" t="s">
        <v>20</v>
      </c>
      <c r="E2526">
        <v>37.130000000000003</v>
      </c>
      <c r="F2526">
        <v>7.42</v>
      </c>
      <c r="G2526">
        <v>0.57999999999999996</v>
      </c>
      <c r="H2526">
        <v>33.6</v>
      </c>
      <c r="I2526">
        <v>32.92</v>
      </c>
      <c r="J2526">
        <v>0.69</v>
      </c>
      <c r="K2526">
        <v>97.95</v>
      </c>
      <c r="L2526">
        <v>92.75</v>
      </c>
      <c r="M2526">
        <v>93.07</v>
      </c>
      <c r="N2526">
        <v>84.56</v>
      </c>
      <c r="O2526">
        <v>29.18</v>
      </c>
      <c r="P2526">
        <v>2714.49</v>
      </c>
      <c r="Q2526" s="42">
        <f>Table1[[#This Row],[Steam_Consumed_t]]/Table1[[#This Row],[Production_t]]</f>
        <v>0.86845238095238086</v>
      </c>
      <c r="R2526" s="37">
        <f>Table1[[#This Row],[Power_Consumed_kWh]]/Table1[[#This Row],[Production_t]]</f>
        <v>80.788392857142853</v>
      </c>
      <c r="S2526" t="str">
        <f>IF(Table1[[#This Row],[Quality_pct]]&lt;96,"Below Spec","Ok")</f>
        <v>Ok</v>
      </c>
      <c r="T2526" t="str">
        <f>IF(Table1[Steam_Consumed_t]&gt;$O$4383,"ABNORMAL","NORMAL")</f>
        <v>NORMAL</v>
      </c>
      <c r="U2526" t="str">
        <f>IF(Table1[Power_Consumed_kWh]&gt;$P$4383,"ABNORMAL","NORMAL")</f>
        <v>NORMAL</v>
      </c>
      <c r="V2526">
        <f>(Table1[[#This Row],[Target_Production_t]]/8)*Table1[[#This Row],[Downtime_hr]]</f>
        <v>2.6919249999999999</v>
      </c>
    </row>
    <row r="2527" spans="1:22" x14ac:dyDescent="0.25">
      <c r="A2527" s="1">
        <v>45868</v>
      </c>
      <c r="B2527" s="1" t="str">
        <f>TEXT(Table1[[#This Row],[Date]],"mm")</f>
        <v>07</v>
      </c>
      <c r="C2527" t="s">
        <v>22</v>
      </c>
      <c r="D2527" t="s">
        <v>20</v>
      </c>
      <c r="E2527">
        <v>31.83</v>
      </c>
      <c r="F2527">
        <v>7.44</v>
      </c>
      <c r="G2527">
        <v>0.56000000000000005</v>
      </c>
      <c r="H2527">
        <v>27.7</v>
      </c>
      <c r="I2527">
        <v>26.55</v>
      </c>
      <c r="J2527">
        <v>1.1599999999999999</v>
      </c>
      <c r="K2527">
        <v>95.82</v>
      </c>
      <c r="L2527">
        <v>93</v>
      </c>
      <c r="M2527">
        <v>95.08</v>
      </c>
      <c r="N2527">
        <v>84.73</v>
      </c>
      <c r="O2527">
        <v>30.16</v>
      </c>
      <c r="P2527">
        <v>2808.66</v>
      </c>
      <c r="Q2527" s="42">
        <f>Table1[[#This Row],[Steam_Consumed_t]]/Table1[[#This Row],[Production_t]]</f>
        <v>1.0888086642599277</v>
      </c>
      <c r="R2527" s="37">
        <f>Table1[[#This Row],[Power_Consumed_kWh]]/Table1[[#This Row],[Production_t]]</f>
        <v>101.39566787003609</v>
      </c>
      <c r="S2527" t="str">
        <f>IF(Table1[[#This Row],[Quality_pct]]&lt;96,"Below Spec","Ok")</f>
        <v>Below Spec</v>
      </c>
      <c r="T2527" t="str">
        <f>IF(Table1[Steam_Consumed_t]&gt;$O$4383,"ABNORMAL","NORMAL")</f>
        <v>NORMAL</v>
      </c>
      <c r="U2527" t="str">
        <f>IF(Table1[Power_Consumed_kWh]&gt;$P$4383,"ABNORMAL","NORMAL")</f>
        <v>NORMAL</v>
      </c>
      <c r="V2527">
        <f>(Table1[[#This Row],[Target_Production_t]]/8)*Table1[[#This Row],[Downtime_hr]]</f>
        <v>2.2281</v>
      </c>
    </row>
    <row r="2528" spans="1:22" x14ac:dyDescent="0.25">
      <c r="A2528" s="1">
        <v>45868</v>
      </c>
      <c r="B2528" s="1" t="str">
        <f>TEXT(Table1[[#This Row],[Date]],"mm")</f>
        <v>07</v>
      </c>
      <c r="C2528" t="s">
        <v>23</v>
      </c>
      <c r="D2528" t="s">
        <v>20</v>
      </c>
      <c r="E2528">
        <v>38.9</v>
      </c>
      <c r="F2528">
        <v>7.44</v>
      </c>
      <c r="G2528">
        <v>0.56000000000000005</v>
      </c>
      <c r="H2528">
        <v>34.19</v>
      </c>
      <c r="I2528">
        <v>33.83</v>
      </c>
      <c r="J2528">
        <v>0.36</v>
      </c>
      <c r="K2528">
        <v>98.94</v>
      </c>
      <c r="L2528">
        <v>93</v>
      </c>
      <c r="M2528">
        <v>91.97</v>
      </c>
      <c r="N2528">
        <v>84.63</v>
      </c>
      <c r="O2528">
        <v>3.96</v>
      </c>
      <c r="P2528">
        <v>1368.07</v>
      </c>
      <c r="Q2528" s="42">
        <f>Table1[[#This Row],[Steam_Consumed_t]]/Table1[[#This Row],[Production_t]]</f>
        <v>0.11582334015794092</v>
      </c>
      <c r="R2528" s="37">
        <f>Table1[[#This Row],[Power_Consumed_kWh]]/Table1[[#This Row],[Production_t]]</f>
        <v>40.013746709564202</v>
      </c>
      <c r="S2528" t="str">
        <f>IF(Table1[[#This Row],[Quality_pct]]&lt;96,"Below Spec","Ok")</f>
        <v>Ok</v>
      </c>
      <c r="T2528" t="str">
        <f>IF(Table1[Steam_Consumed_t]&gt;$O$4383,"ABNORMAL","NORMAL")</f>
        <v>NORMAL</v>
      </c>
      <c r="U2528" t="str">
        <f>IF(Table1[Power_Consumed_kWh]&gt;$P$4383,"ABNORMAL","NORMAL")</f>
        <v>NORMAL</v>
      </c>
      <c r="V2528">
        <f>(Table1[[#This Row],[Target_Production_t]]/8)*Table1[[#This Row],[Downtime_hr]]</f>
        <v>2.7230000000000003</v>
      </c>
    </row>
    <row r="2529" spans="1:22" x14ac:dyDescent="0.25">
      <c r="A2529" s="1">
        <v>45868</v>
      </c>
      <c r="B2529" s="1" t="str">
        <f>TEXT(Table1[[#This Row],[Date]],"mm")</f>
        <v>07</v>
      </c>
      <c r="C2529" t="s">
        <v>17</v>
      </c>
      <c r="D2529" t="s">
        <v>18</v>
      </c>
      <c r="E2529">
        <v>38.880000000000003</v>
      </c>
      <c r="F2529">
        <v>7.46</v>
      </c>
      <c r="G2529">
        <v>0.54</v>
      </c>
      <c r="H2529">
        <v>36.31</v>
      </c>
      <c r="I2529">
        <v>35.44</v>
      </c>
      <c r="J2529">
        <v>0.87</v>
      </c>
      <c r="K2529">
        <v>97.6</v>
      </c>
      <c r="L2529">
        <v>93.25</v>
      </c>
      <c r="M2529">
        <v>100.37</v>
      </c>
      <c r="N2529">
        <v>91.35</v>
      </c>
      <c r="O2529">
        <v>30.11</v>
      </c>
      <c r="P2529">
        <v>3103.27</v>
      </c>
      <c r="Q2529" s="42">
        <f>Table1[[#This Row],[Steam_Consumed_t]]/Table1[[#This Row],[Production_t]]</f>
        <v>0.82924814100798672</v>
      </c>
      <c r="R2529" s="37">
        <f>Table1[[#This Row],[Power_Consumed_kWh]]/Table1[[#This Row],[Production_t]]</f>
        <v>85.465987331313684</v>
      </c>
      <c r="S2529" t="str">
        <f>IF(Table1[[#This Row],[Quality_pct]]&lt;96,"Below Spec","Ok")</f>
        <v>Ok</v>
      </c>
      <c r="T2529" t="str">
        <f>IF(Table1[Steam_Consumed_t]&gt;$O$4383,"ABNORMAL","NORMAL")</f>
        <v>NORMAL</v>
      </c>
      <c r="U2529" t="str">
        <f>IF(Table1[Power_Consumed_kWh]&gt;$P$4383,"ABNORMAL","NORMAL")</f>
        <v>NORMAL</v>
      </c>
      <c r="V2529">
        <f>(Table1[[#This Row],[Target_Production_t]]/8)*Table1[[#This Row],[Downtime_hr]]</f>
        <v>2.6244000000000005</v>
      </c>
    </row>
    <row r="2530" spans="1:22" x14ac:dyDescent="0.25">
      <c r="A2530" s="1">
        <v>45868</v>
      </c>
      <c r="B2530" s="1" t="str">
        <f>TEXT(Table1[[#This Row],[Date]],"mm")</f>
        <v>07</v>
      </c>
      <c r="C2530" t="s">
        <v>21</v>
      </c>
      <c r="D2530" t="s">
        <v>20</v>
      </c>
      <c r="E2530">
        <v>33.6</v>
      </c>
      <c r="F2530">
        <v>7.56</v>
      </c>
      <c r="G2530">
        <v>0.44</v>
      </c>
      <c r="H2530">
        <v>28.93</v>
      </c>
      <c r="I2530">
        <v>28.06</v>
      </c>
      <c r="J2530">
        <v>0.87</v>
      </c>
      <c r="K2530">
        <v>96.99</v>
      </c>
      <c r="L2530">
        <v>94.5</v>
      </c>
      <c r="M2530">
        <v>96.69</v>
      </c>
      <c r="N2530">
        <v>88.62</v>
      </c>
      <c r="O2530">
        <v>42.45</v>
      </c>
      <c r="P2530">
        <v>3402.84</v>
      </c>
      <c r="Q2530" s="42">
        <f>Table1[[#This Row],[Steam_Consumed_t]]/Table1[[#This Row],[Production_t]]</f>
        <v>1.467334946422399</v>
      </c>
      <c r="R2530" s="37">
        <f>Table1[[#This Row],[Power_Consumed_kWh]]/Table1[[#This Row],[Production_t]]</f>
        <v>117.62322848254408</v>
      </c>
      <c r="S2530" t="str">
        <f>IF(Table1[[#This Row],[Quality_pct]]&lt;96,"Below Spec","Ok")</f>
        <v>Ok</v>
      </c>
      <c r="T2530" t="str">
        <f>IF(Table1[Steam_Consumed_t]&gt;$O$4383,"ABNORMAL","NORMAL")</f>
        <v>NORMAL</v>
      </c>
      <c r="U2530" t="str">
        <f>IF(Table1[Power_Consumed_kWh]&gt;$P$4383,"ABNORMAL","NORMAL")</f>
        <v>NORMAL</v>
      </c>
      <c r="V2530">
        <f>(Table1[[#This Row],[Target_Production_t]]/8)*Table1[[#This Row],[Downtime_hr]]</f>
        <v>1.8480000000000001</v>
      </c>
    </row>
    <row r="2531" spans="1:22" x14ac:dyDescent="0.25">
      <c r="A2531" s="1">
        <v>45868</v>
      </c>
      <c r="B2531" s="1" t="str">
        <f>TEXT(Table1[[#This Row],[Date]],"mm")</f>
        <v>07</v>
      </c>
      <c r="C2531" t="s">
        <v>23</v>
      </c>
      <c r="D2531" t="s">
        <v>19</v>
      </c>
      <c r="E2531">
        <v>40.119999999999997</v>
      </c>
      <c r="F2531">
        <v>7.62</v>
      </c>
      <c r="G2531">
        <v>0.38</v>
      </c>
      <c r="H2531">
        <v>33.33</v>
      </c>
      <c r="I2531">
        <v>33.1</v>
      </c>
      <c r="J2531">
        <v>0.23</v>
      </c>
      <c r="K2531">
        <v>99.31</v>
      </c>
      <c r="L2531">
        <v>95.25</v>
      </c>
      <c r="M2531">
        <v>101.33</v>
      </c>
      <c r="N2531">
        <v>95.85</v>
      </c>
      <c r="O2531">
        <v>4.12</v>
      </c>
      <c r="P2531">
        <v>1523.3</v>
      </c>
      <c r="Q2531" s="42">
        <f>Table1[[#This Row],[Steam_Consumed_t]]/Table1[[#This Row],[Production_t]]</f>
        <v>0.12361236123612362</v>
      </c>
      <c r="R2531" s="37">
        <f>Table1[[#This Row],[Power_Consumed_kWh]]/Table1[[#This Row],[Production_t]]</f>
        <v>45.703570357035701</v>
      </c>
      <c r="S2531" t="str">
        <f>IF(Table1[[#This Row],[Quality_pct]]&lt;96,"Below Spec","Ok")</f>
        <v>Ok</v>
      </c>
      <c r="T2531" t="str">
        <f>IF(Table1[Steam_Consumed_t]&gt;$O$4383,"ABNORMAL","NORMAL")</f>
        <v>NORMAL</v>
      </c>
      <c r="U2531" t="str">
        <f>IF(Table1[Power_Consumed_kWh]&gt;$P$4383,"ABNORMAL","NORMAL")</f>
        <v>NORMAL</v>
      </c>
      <c r="V2531">
        <f>(Table1[[#This Row],[Target_Production_t]]/8)*Table1[[#This Row],[Downtime_hr]]</f>
        <v>1.9056999999999999</v>
      </c>
    </row>
    <row r="2532" spans="1:22" x14ac:dyDescent="0.25">
      <c r="A2532" s="1">
        <v>45868</v>
      </c>
      <c r="B2532" s="1" t="str">
        <f>TEXT(Table1[[#This Row],[Date]],"mm")</f>
        <v>07</v>
      </c>
      <c r="C2532" t="s">
        <v>23</v>
      </c>
      <c r="D2532" t="s">
        <v>18</v>
      </c>
      <c r="E2532">
        <v>40.729999999999997</v>
      </c>
      <c r="F2532">
        <v>7.64</v>
      </c>
      <c r="G2532">
        <v>0.36</v>
      </c>
      <c r="H2532">
        <v>40.840000000000003</v>
      </c>
      <c r="I2532">
        <v>40.24</v>
      </c>
      <c r="J2532">
        <v>0.6</v>
      </c>
      <c r="K2532">
        <v>98.53</v>
      </c>
      <c r="L2532">
        <v>95.5</v>
      </c>
      <c r="M2532">
        <v>94.93</v>
      </c>
      <c r="N2532">
        <v>89.33</v>
      </c>
      <c r="O2532">
        <v>6.58</v>
      </c>
      <c r="P2532">
        <v>1765.4</v>
      </c>
      <c r="Q2532" s="42">
        <f>Table1[[#This Row],[Steam_Consumed_t]]/Table1[[#This Row],[Production_t]]</f>
        <v>0.1611165523996082</v>
      </c>
      <c r="R2532" s="37">
        <f>Table1[[#This Row],[Power_Consumed_kWh]]/Table1[[#This Row],[Production_t]]</f>
        <v>43.22722820763957</v>
      </c>
      <c r="S2532" t="str">
        <f>IF(Table1[[#This Row],[Quality_pct]]&lt;96,"Below Spec","Ok")</f>
        <v>Ok</v>
      </c>
      <c r="T2532" t="str">
        <f>IF(Table1[Steam_Consumed_t]&gt;$O$4383,"ABNORMAL","NORMAL")</f>
        <v>NORMAL</v>
      </c>
      <c r="U2532" t="str">
        <f>IF(Table1[Power_Consumed_kWh]&gt;$P$4383,"ABNORMAL","NORMAL")</f>
        <v>NORMAL</v>
      </c>
      <c r="V2532">
        <f>(Table1[[#This Row],[Target_Production_t]]/8)*Table1[[#This Row],[Downtime_hr]]</f>
        <v>1.8328499999999999</v>
      </c>
    </row>
    <row r="2533" spans="1:22" x14ac:dyDescent="0.25">
      <c r="A2533" s="1">
        <v>45868</v>
      </c>
      <c r="B2533" s="1" t="str">
        <f>TEXT(Table1[[#This Row],[Date]],"mm")</f>
        <v>07</v>
      </c>
      <c r="C2533" t="s">
        <v>22</v>
      </c>
      <c r="D2533" t="s">
        <v>19</v>
      </c>
      <c r="E2533">
        <v>32.83</v>
      </c>
      <c r="F2533">
        <v>7.67</v>
      </c>
      <c r="G2533">
        <v>0.33</v>
      </c>
      <c r="H2533">
        <v>30.72</v>
      </c>
      <c r="I2533">
        <v>29.57</v>
      </c>
      <c r="J2533">
        <v>1.1499999999999999</v>
      </c>
      <c r="K2533">
        <v>96.25</v>
      </c>
      <c r="L2533">
        <v>95.88</v>
      </c>
      <c r="M2533">
        <v>92.93</v>
      </c>
      <c r="N2533">
        <v>85.76</v>
      </c>
      <c r="O2533">
        <v>33.479999999999997</v>
      </c>
      <c r="P2533">
        <v>2962.35</v>
      </c>
      <c r="Q2533" s="42">
        <f>Table1[[#This Row],[Steam_Consumed_t]]/Table1[[#This Row],[Production_t]]</f>
        <v>1.08984375</v>
      </c>
      <c r="R2533" s="37">
        <f>Table1[[#This Row],[Power_Consumed_kWh]]/Table1[[#This Row],[Production_t]]</f>
        <v>96.4306640625</v>
      </c>
      <c r="S2533" t="str">
        <f>IF(Table1[[#This Row],[Quality_pct]]&lt;96,"Below Spec","Ok")</f>
        <v>Ok</v>
      </c>
      <c r="T2533" t="str">
        <f>IF(Table1[Steam_Consumed_t]&gt;$O$4383,"ABNORMAL","NORMAL")</f>
        <v>NORMAL</v>
      </c>
      <c r="U2533" t="str">
        <f>IF(Table1[Power_Consumed_kWh]&gt;$P$4383,"ABNORMAL","NORMAL")</f>
        <v>NORMAL</v>
      </c>
      <c r="V2533">
        <f>(Table1[[#This Row],[Target_Production_t]]/8)*Table1[[#This Row],[Downtime_hr]]</f>
        <v>1.3542375</v>
      </c>
    </row>
    <row r="2534" spans="1:22" x14ac:dyDescent="0.25">
      <c r="A2534" s="1">
        <v>45869</v>
      </c>
      <c r="B2534" s="1" t="str">
        <f>TEXT(Table1[[#This Row],[Date]],"mm")</f>
        <v>07</v>
      </c>
      <c r="C2534" t="s">
        <v>21</v>
      </c>
      <c r="D2534" t="s">
        <v>19</v>
      </c>
      <c r="E2534">
        <v>35.340000000000003</v>
      </c>
      <c r="F2534">
        <v>7.15</v>
      </c>
      <c r="G2534">
        <v>0.85</v>
      </c>
      <c r="H2534">
        <v>30.94</v>
      </c>
      <c r="I2534">
        <v>30.57</v>
      </c>
      <c r="J2534">
        <v>0.37</v>
      </c>
      <c r="K2534">
        <v>98.79</v>
      </c>
      <c r="L2534">
        <v>89.38</v>
      </c>
      <c r="M2534">
        <v>100.7</v>
      </c>
      <c r="N2534">
        <v>88.91</v>
      </c>
      <c r="O2534">
        <v>45.44</v>
      </c>
      <c r="P2534">
        <v>3663.87</v>
      </c>
      <c r="Q2534" s="42">
        <f>Table1[[#This Row],[Steam_Consumed_t]]/Table1[[#This Row],[Production_t]]</f>
        <v>1.4686489980607627</v>
      </c>
      <c r="R2534" s="37">
        <f>Table1[[#This Row],[Power_Consumed_kWh]]/Table1[[#This Row],[Production_t]]</f>
        <v>118.41855203619909</v>
      </c>
      <c r="S2534" t="str">
        <f>IF(Table1[[#This Row],[Quality_pct]]&lt;96,"Below Spec","Ok")</f>
        <v>Ok</v>
      </c>
      <c r="T2534" t="str">
        <f>IF(Table1[Steam_Consumed_t]&gt;$O$4383,"ABNORMAL","NORMAL")</f>
        <v>NORMAL</v>
      </c>
      <c r="U2534" t="str">
        <f>IF(Table1[Power_Consumed_kWh]&gt;$P$4383,"ABNORMAL","NORMAL")</f>
        <v>NORMAL</v>
      </c>
      <c r="V2534">
        <f>(Table1[[#This Row],[Target_Production_t]]/8)*Table1[[#This Row],[Downtime_hr]]</f>
        <v>3.7548750000000002</v>
      </c>
    </row>
    <row r="2535" spans="1:22" x14ac:dyDescent="0.25">
      <c r="A2535" s="1">
        <v>45869</v>
      </c>
      <c r="B2535" s="1" t="str">
        <f>TEXT(Table1[[#This Row],[Date]],"mm")</f>
        <v>07</v>
      </c>
      <c r="C2535" t="s">
        <v>22</v>
      </c>
      <c r="D2535" t="s">
        <v>20</v>
      </c>
      <c r="E2535">
        <v>32.46</v>
      </c>
      <c r="F2535">
        <v>7.25</v>
      </c>
      <c r="G2535">
        <v>0.75</v>
      </c>
      <c r="H2535">
        <v>27.59</v>
      </c>
      <c r="I2535">
        <v>26.57</v>
      </c>
      <c r="J2535">
        <v>1.02</v>
      </c>
      <c r="K2535">
        <v>96.29</v>
      </c>
      <c r="L2535">
        <v>90.62</v>
      </c>
      <c r="M2535">
        <v>96.7</v>
      </c>
      <c r="N2535">
        <v>84.39</v>
      </c>
      <c r="O2535">
        <v>30.76</v>
      </c>
      <c r="P2535">
        <v>2697.25</v>
      </c>
      <c r="Q2535" s="42">
        <f>Table1[[#This Row],[Steam_Consumed_t]]/Table1[[#This Row],[Production_t]]</f>
        <v>1.1148967017035158</v>
      </c>
      <c r="R2535" s="37">
        <f>Table1[[#This Row],[Power_Consumed_kWh]]/Table1[[#This Row],[Production_t]]</f>
        <v>97.76187024284161</v>
      </c>
      <c r="S2535" t="str">
        <f>IF(Table1[[#This Row],[Quality_pct]]&lt;96,"Below Spec","Ok")</f>
        <v>Ok</v>
      </c>
      <c r="T2535" t="str">
        <f>IF(Table1[Steam_Consumed_t]&gt;$O$4383,"ABNORMAL","NORMAL")</f>
        <v>NORMAL</v>
      </c>
      <c r="U2535" t="str">
        <f>IF(Table1[Power_Consumed_kWh]&gt;$P$4383,"ABNORMAL","NORMAL")</f>
        <v>NORMAL</v>
      </c>
      <c r="V2535">
        <f>(Table1[[#This Row],[Target_Production_t]]/8)*Table1[[#This Row],[Downtime_hr]]</f>
        <v>3.0431249999999999</v>
      </c>
    </row>
    <row r="2536" spans="1:22" x14ac:dyDescent="0.25">
      <c r="A2536" s="1">
        <v>45869</v>
      </c>
      <c r="B2536" s="1" t="str">
        <f>TEXT(Table1[[#This Row],[Date]],"mm")</f>
        <v>07</v>
      </c>
      <c r="C2536" t="s">
        <v>22</v>
      </c>
      <c r="D2536" t="s">
        <v>19</v>
      </c>
      <c r="E2536">
        <v>33.479999999999997</v>
      </c>
      <c r="F2536">
        <v>7.48</v>
      </c>
      <c r="G2536">
        <v>0.52</v>
      </c>
      <c r="H2536">
        <v>32.869999999999997</v>
      </c>
      <c r="I2536">
        <v>31.83</v>
      </c>
      <c r="J2536">
        <v>1.04</v>
      </c>
      <c r="K2536">
        <v>96.83</v>
      </c>
      <c r="L2536">
        <v>93.5</v>
      </c>
      <c r="M2536">
        <v>92.32</v>
      </c>
      <c r="N2536">
        <v>83.59</v>
      </c>
      <c r="O2536">
        <v>35.42</v>
      </c>
      <c r="P2536">
        <v>3164.59</v>
      </c>
      <c r="Q2536" s="42">
        <f>Table1[[#This Row],[Steam_Consumed_t]]/Table1[[#This Row],[Production_t]]</f>
        <v>1.0775783389108611</v>
      </c>
      <c r="R2536" s="37">
        <f>Table1[[#This Row],[Power_Consumed_kWh]]/Table1[[#This Row],[Production_t]]</f>
        <v>96.275935503498644</v>
      </c>
      <c r="S2536" t="str">
        <f>IF(Table1[[#This Row],[Quality_pct]]&lt;96,"Below Spec","Ok")</f>
        <v>Ok</v>
      </c>
      <c r="T2536" t="str">
        <f>IF(Table1[Steam_Consumed_t]&gt;$O$4383,"ABNORMAL","NORMAL")</f>
        <v>NORMAL</v>
      </c>
      <c r="U2536" t="str">
        <f>IF(Table1[Power_Consumed_kWh]&gt;$P$4383,"ABNORMAL","NORMAL")</f>
        <v>NORMAL</v>
      </c>
      <c r="V2536">
        <f>(Table1[[#This Row],[Target_Production_t]]/8)*Table1[[#This Row],[Downtime_hr]]</f>
        <v>2.1761999999999997</v>
      </c>
    </row>
    <row r="2537" spans="1:22" x14ac:dyDescent="0.25">
      <c r="A2537" s="1">
        <v>45869</v>
      </c>
      <c r="B2537" s="1" t="str">
        <f>TEXT(Table1[[#This Row],[Date]],"mm")</f>
        <v>07</v>
      </c>
      <c r="C2537" t="s">
        <v>17</v>
      </c>
      <c r="D2537" t="s">
        <v>19</v>
      </c>
      <c r="E2537">
        <v>39.06</v>
      </c>
      <c r="F2537">
        <v>7.55</v>
      </c>
      <c r="G2537">
        <v>0.45</v>
      </c>
      <c r="H2537">
        <v>36.950000000000003</v>
      </c>
      <c r="I2537">
        <v>36.020000000000003</v>
      </c>
      <c r="J2537">
        <v>0.93</v>
      </c>
      <c r="K2537">
        <v>97.49</v>
      </c>
      <c r="L2537">
        <v>94.38</v>
      </c>
      <c r="M2537">
        <v>95.94</v>
      </c>
      <c r="N2537">
        <v>88.27</v>
      </c>
      <c r="O2537">
        <v>32.770000000000003</v>
      </c>
      <c r="P2537">
        <v>3018.28</v>
      </c>
      <c r="Q2537" s="42">
        <f>Table1[[#This Row],[Steam_Consumed_t]]/Table1[[#This Row],[Production_t]]</f>
        <v>0.88687415426251692</v>
      </c>
      <c r="R2537" s="37">
        <f>Table1[[#This Row],[Power_Consumed_kWh]]/Table1[[#This Row],[Production_t]]</f>
        <v>81.685520974289574</v>
      </c>
      <c r="S2537" t="str">
        <f>IF(Table1[[#This Row],[Quality_pct]]&lt;96,"Below Spec","Ok")</f>
        <v>Ok</v>
      </c>
      <c r="T2537" t="str">
        <f>IF(Table1[Steam_Consumed_t]&gt;$O$4383,"ABNORMAL","NORMAL")</f>
        <v>NORMAL</v>
      </c>
      <c r="U2537" t="str">
        <f>IF(Table1[Power_Consumed_kWh]&gt;$P$4383,"ABNORMAL","NORMAL")</f>
        <v>NORMAL</v>
      </c>
      <c r="V2537">
        <f>(Table1[[#This Row],[Target_Production_t]]/8)*Table1[[#This Row],[Downtime_hr]]</f>
        <v>2.1971250000000002</v>
      </c>
    </row>
    <row r="2538" spans="1:22" x14ac:dyDescent="0.25">
      <c r="A2538" s="1">
        <v>45869</v>
      </c>
      <c r="B2538" s="1" t="str">
        <f>TEXT(Table1[[#This Row],[Date]],"mm")</f>
        <v>07</v>
      </c>
      <c r="C2538" t="s">
        <v>23</v>
      </c>
      <c r="D2538" t="s">
        <v>18</v>
      </c>
      <c r="E2538">
        <v>41.54</v>
      </c>
      <c r="F2538">
        <v>7.55</v>
      </c>
      <c r="G2538">
        <v>0.45</v>
      </c>
      <c r="H2538">
        <v>38.729999999999997</v>
      </c>
      <c r="I2538">
        <v>38.729999999999997</v>
      </c>
      <c r="J2538">
        <v>0</v>
      </c>
      <c r="K2538">
        <v>100</v>
      </c>
      <c r="L2538">
        <v>94.38</v>
      </c>
      <c r="M2538">
        <v>99.21</v>
      </c>
      <c r="N2538">
        <v>93.63</v>
      </c>
      <c r="O2538">
        <v>4.84</v>
      </c>
      <c r="P2538">
        <v>1691.59</v>
      </c>
      <c r="Q2538" s="42">
        <f>Table1[[#This Row],[Steam_Consumed_t]]/Table1[[#This Row],[Production_t]]</f>
        <v>0.12496772527756261</v>
      </c>
      <c r="R2538" s="37">
        <f>Table1[[#This Row],[Power_Consumed_kWh]]/Table1[[#This Row],[Production_t]]</f>
        <v>43.676478182287632</v>
      </c>
      <c r="S2538" t="str">
        <f>IF(Table1[[#This Row],[Quality_pct]]&lt;96,"Below Spec","Ok")</f>
        <v>Ok</v>
      </c>
      <c r="T2538" t="str">
        <f>IF(Table1[Steam_Consumed_t]&gt;$O$4383,"ABNORMAL","NORMAL")</f>
        <v>NORMAL</v>
      </c>
      <c r="U2538" t="str">
        <f>IF(Table1[Power_Consumed_kWh]&gt;$P$4383,"ABNORMAL","NORMAL")</f>
        <v>NORMAL</v>
      </c>
      <c r="V2538">
        <f>(Table1[[#This Row],[Target_Production_t]]/8)*Table1[[#This Row],[Downtime_hr]]</f>
        <v>2.3366250000000002</v>
      </c>
    </row>
    <row r="2539" spans="1:22" x14ac:dyDescent="0.25">
      <c r="A2539" s="1">
        <v>45869</v>
      </c>
      <c r="B2539" s="1" t="str">
        <f>TEXT(Table1[[#This Row],[Date]],"mm")</f>
        <v>07</v>
      </c>
      <c r="C2539" t="s">
        <v>23</v>
      </c>
      <c r="D2539" t="s">
        <v>20</v>
      </c>
      <c r="E2539">
        <v>39.67</v>
      </c>
      <c r="F2539">
        <v>7.57</v>
      </c>
      <c r="G2539">
        <v>0.43</v>
      </c>
      <c r="H2539">
        <v>37.82</v>
      </c>
      <c r="I2539">
        <v>37.68</v>
      </c>
      <c r="J2539">
        <v>0.14000000000000001</v>
      </c>
      <c r="K2539">
        <v>99.63</v>
      </c>
      <c r="L2539">
        <v>94.62</v>
      </c>
      <c r="M2539">
        <v>94.85</v>
      </c>
      <c r="N2539">
        <v>89.42</v>
      </c>
      <c r="O2539">
        <v>6.01</v>
      </c>
      <c r="P2539">
        <v>1639.11</v>
      </c>
      <c r="Q2539" s="42">
        <f>Table1[[#This Row],[Steam_Consumed_t]]/Table1[[#This Row],[Production_t]]</f>
        <v>0.15891062929666841</v>
      </c>
      <c r="R2539" s="37">
        <f>Table1[[#This Row],[Power_Consumed_kWh]]/Table1[[#This Row],[Production_t]]</f>
        <v>43.339767318878899</v>
      </c>
      <c r="S2539" t="str">
        <f>IF(Table1[[#This Row],[Quality_pct]]&lt;96,"Below Spec","Ok")</f>
        <v>Ok</v>
      </c>
      <c r="T2539" t="str">
        <f>IF(Table1[Steam_Consumed_t]&gt;$O$4383,"ABNORMAL","NORMAL")</f>
        <v>NORMAL</v>
      </c>
      <c r="U2539" t="str">
        <f>IF(Table1[Power_Consumed_kWh]&gt;$P$4383,"ABNORMAL","NORMAL")</f>
        <v>NORMAL</v>
      </c>
      <c r="V2539">
        <f>(Table1[[#This Row],[Target_Production_t]]/8)*Table1[[#This Row],[Downtime_hr]]</f>
        <v>2.1322624999999999</v>
      </c>
    </row>
    <row r="2540" spans="1:22" x14ac:dyDescent="0.25">
      <c r="A2540" s="1">
        <v>45869</v>
      </c>
      <c r="B2540" s="1" t="str">
        <f>TEXT(Table1[[#This Row],[Date]],"mm")</f>
        <v>07</v>
      </c>
      <c r="C2540" t="s">
        <v>21</v>
      </c>
      <c r="D2540" t="s">
        <v>20</v>
      </c>
      <c r="E2540">
        <v>34.26</v>
      </c>
      <c r="F2540">
        <v>7.59</v>
      </c>
      <c r="G2540">
        <v>0.41</v>
      </c>
      <c r="H2540">
        <v>33.119999999999997</v>
      </c>
      <c r="I2540">
        <v>32.43</v>
      </c>
      <c r="J2540">
        <v>0.69</v>
      </c>
      <c r="K2540">
        <v>97.92</v>
      </c>
      <c r="L2540">
        <v>94.88</v>
      </c>
      <c r="M2540">
        <v>93.18</v>
      </c>
      <c r="N2540">
        <v>86.57</v>
      </c>
      <c r="O2540">
        <v>48.57</v>
      </c>
      <c r="P2540">
        <v>3839.91</v>
      </c>
      <c r="Q2540" s="42">
        <f>Table1[[#This Row],[Steam_Consumed_t]]/Table1[[#This Row],[Production_t]]</f>
        <v>1.4664855072463769</v>
      </c>
      <c r="R2540" s="37">
        <f>Table1[[#This Row],[Power_Consumed_kWh]]/Table1[[#This Row],[Production_t]]</f>
        <v>115.93931159420291</v>
      </c>
      <c r="S2540" t="str">
        <f>IF(Table1[[#This Row],[Quality_pct]]&lt;96,"Below Spec","Ok")</f>
        <v>Ok</v>
      </c>
      <c r="T2540" t="str">
        <f>IF(Table1[Steam_Consumed_t]&gt;$O$4383,"ABNORMAL","NORMAL")</f>
        <v>NORMAL</v>
      </c>
      <c r="U2540" t="str">
        <f>IF(Table1[Power_Consumed_kWh]&gt;$P$4383,"ABNORMAL","NORMAL")</f>
        <v>NORMAL</v>
      </c>
      <c r="V2540">
        <f>(Table1[[#This Row],[Target_Production_t]]/8)*Table1[[#This Row],[Downtime_hr]]</f>
        <v>1.7558249999999997</v>
      </c>
    </row>
    <row r="2541" spans="1:22" x14ac:dyDescent="0.25">
      <c r="A2541" s="1">
        <v>45869</v>
      </c>
      <c r="B2541" s="1" t="str">
        <f>TEXT(Table1[[#This Row],[Date]],"mm")</f>
        <v>07</v>
      </c>
      <c r="C2541" t="s">
        <v>23</v>
      </c>
      <c r="D2541" t="s">
        <v>19</v>
      </c>
      <c r="E2541">
        <v>40.92</v>
      </c>
      <c r="F2541">
        <v>7.73</v>
      </c>
      <c r="G2541">
        <v>0.27</v>
      </c>
      <c r="H2541">
        <v>37.119999999999997</v>
      </c>
      <c r="I2541">
        <v>36.51</v>
      </c>
      <c r="J2541">
        <v>0.61</v>
      </c>
      <c r="K2541">
        <v>98.36</v>
      </c>
      <c r="L2541">
        <v>96.62</v>
      </c>
      <c r="M2541">
        <v>93.74</v>
      </c>
      <c r="N2541">
        <v>89.09</v>
      </c>
      <c r="O2541">
        <v>4.51</v>
      </c>
      <c r="P2541">
        <v>1370.9</v>
      </c>
      <c r="Q2541" s="42">
        <f>Table1[[#This Row],[Steam_Consumed_t]]/Table1[[#This Row],[Production_t]]</f>
        <v>0.12149784482758622</v>
      </c>
      <c r="R2541" s="37">
        <f>Table1[[#This Row],[Power_Consumed_kWh]]/Table1[[#This Row],[Production_t]]</f>
        <v>36.931573275862071</v>
      </c>
      <c r="S2541" t="str">
        <f>IF(Table1[[#This Row],[Quality_pct]]&lt;96,"Below Spec","Ok")</f>
        <v>Ok</v>
      </c>
      <c r="T2541" t="str">
        <f>IF(Table1[Steam_Consumed_t]&gt;$O$4383,"ABNORMAL","NORMAL")</f>
        <v>NORMAL</v>
      </c>
      <c r="U2541" t="str">
        <f>IF(Table1[Power_Consumed_kWh]&gt;$P$4383,"ABNORMAL","NORMAL")</f>
        <v>NORMAL</v>
      </c>
      <c r="V2541">
        <f>(Table1[[#This Row],[Target_Production_t]]/8)*Table1[[#This Row],[Downtime_hr]]</f>
        <v>1.3810500000000001</v>
      </c>
    </row>
    <row r="2542" spans="1:22" x14ac:dyDescent="0.25">
      <c r="A2542" s="1">
        <v>45869</v>
      </c>
      <c r="B2542" s="1" t="str">
        <f>TEXT(Table1[[#This Row],[Date]],"mm")</f>
        <v>07</v>
      </c>
      <c r="C2542" t="s">
        <v>22</v>
      </c>
      <c r="D2542" t="s">
        <v>18</v>
      </c>
      <c r="E2542">
        <v>33.99</v>
      </c>
      <c r="F2542">
        <v>7.76</v>
      </c>
      <c r="G2542">
        <v>0.24</v>
      </c>
      <c r="H2542">
        <v>31.03</v>
      </c>
      <c r="I2542">
        <v>29.93</v>
      </c>
      <c r="J2542">
        <v>1.1000000000000001</v>
      </c>
      <c r="K2542">
        <v>96.44</v>
      </c>
      <c r="L2542">
        <v>97</v>
      </c>
      <c r="M2542">
        <v>98.41</v>
      </c>
      <c r="N2542">
        <v>92.06</v>
      </c>
      <c r="O2542">
        <v>34.28</v>
      </c>
      <c r="P2542">
        <v>2963.87</v>
      </c>
      <c r="Q2542" s="42">
        <f>Table1[[#This Row],[Steam_Consumed_t]]/Table1[[#This Row],[Production_t]]</f>
        <v>1.1047373509506928</v>
      </c>
      <c r="R2542" s="37">
        <f>Table1[[#This Row],[Power_Consumed_kWh]]/Table1[[#This Row],[Production_t]]</f>
        <v>95.516274572993865</v>
      </c>
      <c r="S2542" t="str">
        <f>IF(Table1[[#This Row],[Quality_pct]]&lt;96,"Below Spec","Ok")</f>
        <v>Ok</v>
      </c>
      <c r="T2542" t="str">
        <f>IF(Table1[Steam_Consumed_t]&gt;$O$4383,"ABNORMAL","NORMAL")</f>
        <v>NORMAL</v>
      </c>
      <c r="U2542" t="str">
        <f>IF(Table1[Power_Consumed_kWh]&gt;$P$4383,"ABNORMAL","NORMAL")</f>
        <v>NORMAL</v>
      </c>
      <c r="V2542">
        <f>(Table1[[#This Row],[Target_Production_t]]/8)*Table1[[#This Row],[Downtime_hr]]</f>
        <v>1.0197000000000001</v>
      </c>
    </row>
    <row r="2543" spans="1:22" x14ac:dyDescent="0.25">
      <c r="A2543" s="1">
        <v>45869</v>
      </c>
      <c r="B2543" s="1" t="str">
        <f>TEXT(Table1[[#This Row],[Date]],"mm")</f>
        <v>07</v>
      </c>
      <c r="C2543" t="s">
        <v>17</v>
      </c>
      <c r="D2543" t="s">
        <v>18</v>
      </c>
      <c r="E2543">
        <v>39.65</v>
      </c>
      <c r="F2543">
        <v>7.77</v>
      </c>
      <c r="G2543">
        <v>0.23</v>
      </c>
      <c r="H2543">
        <v>37.69</v>
      </c>
      <c r="I2543">
        <v>36.61</v>
      </c>
      <c r="J2543">
        <v>1.08</v>
      </c>
      <c r="K2543">
        <v>97.14</v>
      </c>
      <c r="L2543">
        <v>97.12</v>
      </c>
      <c r="M2543">
        <v>96.49</v>
      </c>
      <c r="N2543">
        <v>91.04</v>
      </c>
      <c r="O2543">
        <v>31.82</v>
      </c>
      <c r="P2543">
        <v>3085.01</v>
      </c>
      <c r="Q2543" s="42">
        <f>Table1[[#This Row],[Steam_Consumed_t]]/Table1[[#This Row],[Production_t]]</f>
        <v>0.84425577076147529</v>
      </c>
      <c r="R2543" s="37">
        <f>Table1[[#This Row],[Power_Consumed_kWh]]/Table1[[#This Row],[Production_t]]</f>
        <v>81.852215441761757</v>
      </c>
      <c r="S2543" t="str">
        <f>IF(Table1[[#This Row],[Quality_pct]]&lt;96,"Below Spec","Ok")</f>
        <v>Ok</v>
      </c>
      <c r="T2543" t="str">
        <f>IF(Table1[Steam_Consumed_t]&gt;$O$4383,"ABNORMAL","NORMAL")</f>
        <v>NORMAL</v>
      </c>
      <c r="U2543" t="str">
        <f>IF(Table1[Power_Consumed_kWh]&gt;$P$4383,"ABNORMAL","NORMAL")</f>
        <v>NORMAL</v>
      </c>
      <c r="V2543">
        <f>(Table1[[#This Row],[Target_Production_t]]/8)*Table1[[#This Row],[Downtime_hr]]</f>
        <v>1.1399375</v>
      </c>
    </row>
    <row r="2544" spans="1:22" x14ac:dyDescent="0.25">
      <c r="A2544" s="1">
        <v>45869</v>
      </c>
      <c r="B2544" s="1" t="str">
        <f>TEXT(Table1[[#This Row],[Date]],"mm")</f>
        <v>07</v>
      </c>
      <c r="C2544" t="s">
        <v>17</v>
      </c>
      <c r="D2544" t="s">
        <v>20</v>
      </c>
      <c r="E2544">
        <v>37.869999999999997</v>
      </c>
      <c r="F2544">
        <v>7.83</v>
      </c>
      <c r="G2544">
        <v>0.17</v>
      </c>
      <c r="H2544">
        <v>33.99</v>
      </c>
      <c r="I2544">
        <v>33.25</v>
      </c>
      <c r="J2544">
        <v>0.74</v>
      </c>
      <c r="K2544">
        <v>97.83</v>
      </c>
      <c r="L2544">
        <v>97.88</v>
      </c>
      <c r="M2544">
        <v>92.68</v>
      </c>
      <c r="N2544">
        <v>88.74</v>
      </c>
      <c r="O2544">
        <v>30.34</v>
      </c>
      <c r="P2544">
        <v>2738.24</v>
      </c>
      <c r="Q2544" s="42">
        <f>Table1[[#This Row],[Steam_Consumed_t]]/Table1[[#This Row],[Production_t]]</f>
        <v>0.89261547513974693</v>
      </c>
      <c r="R2544" s="37">
        <f>Table1[[#This Row],[Power_Consumed_kWh]]/Table1[[#This Row],[Production_t]]</f>
        <v>80.560164754339496</v>
      </c>
      <c r="S2544" t="str">
        <f>IF(Table1[[#This Row],[Quality_pct]]&lt;96,"Below Spec","Ok")</f>
        <v>Ok</v>
      </c>
      <c r="T2544" t="str">
        <f>IF(Table1[Steam_Consumed_t]&gt;$O$4383,"ABNORMAL","NORMAL")</f>
        <v>NORMAL</v>
      </c>
      <c r="U2544" t="str">
        <f>IF(Table1[Power_Consumed_kWh]&gt;$P$4383,"ABNORMAL","NORMAL")</f>
        <v>NORMAL</v>
      </c>
      <c r="V2544">
        <f>(Table1[[#This Row],[Target_Production_t]]/8)*Table1[[#This Row],[Downtime_hr]]</f>
        <v>0.80473749999999999</v>
      </c>
    </row>
    <row r="2545" spans="1:22" x14ac:dyDescent="0.25">
      <c r="A2545" s="1">
        <v>45869</v>
      </c>
      <c r="B2545" s="1" t="str">
        <f>TEXT(Table1[[#This Row],[Date]],"mm")</f>
        <v>07</v>
      </c>
      <c r="C2545" t="s">
        <v>21</v>
      </c>
      <c r="D2545" t="s">
        <v>18</v>
      </c>
      <c r="E2545">
        <v>35.880000000000003</v>
      </c>
      <c r="F2545">
        <v>7.84</v>
      </c>
      <c r="G2545">
        <v>0.16</v>
      </c>
      <c r="H2545">
        <v>31.2</v>
      </c>
      <c r="I2545">
        <v>30.81</v>
      </c>
      <c r="J2545">
        <v>0.39</v>
      </c>
      <c r="K2545">
        <v>98.74</v>
      </c>
      <c r="L2545">
        <v>98</v>
      </c>
      <c r="M2545">
        <v>92.28</v>
      </c>
      <c r="N2545">
        <v>89.29</v>
      </c>
      <c r="O2545">
        <v>44.89</v>
      </c>
      <c r="P2545">
        <v>3556.32</v>
      </c>
      <c r="Q2545" s="42">
        <f>Table1[[#This Row],[Steam_Consumed_t]]/Table1[[#This Row],[Production_t]]</f>
        <v>1.4387820512820513</v>
      </c>
      <c r="R2545" s="37">
        <f>Table1[[#This Row],[Power_Consumed_kWh]]/Table1[[#This Row],[Production_t]]</f>
        <v>113.9846153846154</v>
      </c>
      <c r="S2545" t="str">
        <f>IF(Table1[[#This Row],[Quality_pct]]&lt;96,"Below Spec","Ok")</f>
        <v>Ok</v>
      </c>
      <c r="T2545" t="str">
        <f>IF(Table1[Steam_Consumed_t]&gt;$O$4383,"ABNORMAL","NORMAL")</f>
        <v>NORMAL</v>
      </c>
      <c r="U2545" t="str">
        <f>IF(Table1[Power_Consumed_kWh]&gt;$P$4383,"ABNORMAL","NORMAL")</f>
        <v>NORMAL</v>
      </c>
      <c r="V2545">
        <f>(Table1[[#This Row],[Target_Production_t]]/8)*Table1[[#This Row],[Downtime_hr]]</f>
        <v>0.71760000000000002</v>
      </c>
    </row>
    <row r="2546" spans="1:22" x14ac:dyDescent="0.25">
      <c r="A2546" s="1">
        <v>45870</v>
      </c>
      <c r="B2546" s="1" t="str">
        <f>TEXT(Table1[[#This Row],[Date]],"mm")</f>
        <v>08</v>
      </c>
      <c r="C2546" t="s">
        <v>17</v>
      </c>
      <c r="D2546" t="s">
        <v>18</v>
      </c>
      <c r="E2546">
        <v>39.03</v>
      </c>
      <c r="F2546">
        <v>7.06</v>
      </c>
      <c r="G2546">
        <v>0.94</v>
      </c>
      <c r="H2546">
        <v>31.08</v>
      </c>
      <c r="I2546">
        <v>30.48</v>
      </c>
      <c r="J2546">
        <v>0.61</v>
      </c>
      <c r="K2546">
        <v>98.05</v>
      </c>
      <c r="L2546">
        <v>88.25</v>
      </c>
      <c r="M2546">
        <v>96.65</v>
      </c>
      <c r="N2546">
        <v>83.63</v>
      </c>
      <c r="O2546">
        <v>26.18</v>
      </c>
      <c r="P2546">
        <v>2534.34</v>
      </c>
      <c r="Q2546" s="42">
        <f>Table1[[#This Row],[Steam_Consumed_t]]/Table1[[#This Row],[Production_t]]</f>
        <v>0.8423423423423424</v>
      </c>
      <c r="R2546" s="37">
        <f>Table1[[#This Row],[Power_Consumed_kWh]]/Table1[[#This Row],[Production_t]]</f>
        <v>81.54247104247105</v>
      </c>
      <c r="S2546" t="str">
        <f>IF(Table1[[#This Row],[Quality_pct]]&lt;96,"Below Spec","Ok")</f>
        <v>Ok</v>
      </c>
      <c r="T2546" t="str">
        <f>IF(Table1[Steam_Consumed_t]&gt;$O$4383,"ABNORMAL","NORMAL")</f>
        <v>NORMAL</v>
      </c>
      <c r="U2546" t="str">
        <f>IF(Table1[Power_Consumed_kWh]&gt;$P$4383,"ABNORMAL","NORMAL")</f>
        <v>NORMAL</v>
      </c>
      <c r="V2546">
        <f>(Table1[[#This Row],[Target_Production_t]]/8)*Table1[[#This Row],[Downtime_hr]]</f>
        <v>4.5860250000000002</v>
      </c>
    </row>
    <row r="2547" spans="1:22" x14ac:dyDescent="0.25">
      <c r="A2547" s="1">
        <v>45870</v>
      </c>
      <c r="B2547" s="1" t="str">
        <f>TEXT(Table1[[#This Row],[Date]],"mm")</f>
        <v>08</v>
      </c>
      <c r="C2547" t="s">
        <v>21</v>
      </c>
      <c r="D2547" t="s">
        <v>19</v>
      </c>
      <c r="E2547">
        <v>34.78</v>
      </c>
      <c r="F2547">
        <v>7.12</v>
      </c>
      <c r="G2547">
        <v>0.88</v>
      </c>
      <c r="H2547">
        <v>29.9</v>
      </c>
      <c r="I2547">
        <v>29.62</v>
      </c>
      <c r="J2547">
        <v>0.28000000000000003</v>
      </c>
      <c r="K2547">
        <v>99.05</v>
      </c>
      <c r="L2547">
        <v>89</v>
      </c>
      <c r="M2547">
        <v>93.23</v>
      </c>
      <c r="N2547">
        <v>82.19</v>
      </c>
      <c r="O2547">
        <v>43.66</v>
      </c>
      <c r="P2547">
        <v>3550.2</v>
      </c>
      <c r="Q2547" s="42">
        <f>Table1[[#This Row],[Steam_Consumed_t]]/Table1[[#This Row],[Production_t]]</f>
        <v>1.4602006688963209</v>
      </c>
      <c r="R2547" s="37">
        <f>Table1[[#This Row],[Power_Consumed_kWh]]/Table1[[#This Row],[Production_t]]</f>
        <v>118.73578595317726</v>
      </c>
      <c r="S2547" t="str">
        <f>IF(Table1[[#This Row],[Quality_pct]]&lt;96,"Below Spec","Ok")</f>
        <v>Ok</v>
      </c>
      <c r="T2547" t="str">
        <f>IF(Table1[Steam_Consumed_t]&gt;$O$4383,"ABNORMAL","NORMAL")</f>
        <v>NORMAL</v>
      </c>
      <c r="U2547" t="str">
        <f>IF(Table1[Power_Consumed_kWh]&gt;$P$4383,"ABNORMAL","NORMAL")</f>
        <v>NORMAL</v>
      </c>
      <c r="V2547">
        <f>(Table1[[#This Row],[Target_Production_t]]/8)*Table1[[#This Row],[Downtime_hr]]</f>
        <v>3.8258000000000001</v>
      </c>
    </row>
    <row r="2548" spans="1:22" x14ac:dyDescent="0.25">
      <c r="A2548" s="1">
        <v>45870</v>
      </c>
      <c r="B2548" s="1" t="str">
        <f>TEXT(Table1[[#This Row],[Date]],"mm")</f>
        <v>08</v>
      </c>
      <c r="C2548" t="s">
        <v>21</v>
      </c>
      <c r="D2548" t="s">
        <v>20</v>
      </c>
      <c r="E2548">
        <v>33.72</v>
      </c>
      <c r="F2548">
        <v>7.16</v>
      </c>
      <c r="G2548">
        <v>0.84</v>
      </c>
      <c r="H2548">
        <v>28.44</v>
      </c>
      <c r="I2548">
        <v>28.1</v>
      </c>
      <c r="J2548">
        <v>0.34</v>
      </c>
      <c r="K2548">
        <v>98.8</v>
      </c>
      <c r="L2548">
        <v>89.5</v>
      </c>
      <c r="M2548">
        <v>89.45</v>
      </c>
      <c r="N2548">
        <v>79.099999999999994</v>
      </c>
      <c r="O2548">
        <v>40.299999999999997</v>
      </c>
      <c r="P2548">
        <v>3394.71</v>
      </c>
      <c r="Q2548" s="42">
        <f>Table1[[#This Row],[Steam_Consumed_t]]/Table1[[#This Row],[Production_t]]</f>
        <v>1.4170182841068915</v>
      </c>
      <c r="R2548" s="37">
        <f>Table1[[#This Row],[Power_Consumed_kWh]]/Table1[[#This Row],[Production_t]]</f>
        <v>119.3639240506329</v>
      </c>
      <c r="S2548" t="str">
        <f>IF(Table1[[#This Row],[Quality_pct]]&lt;96,"Below Spec","Ok")</f>
        <v>Ok</v>
      </c>
      <c r="T2548" t="str">
        <f>IF(Table1[Steam_Consumed_t]&gt;$O$4383,"ABNORMAL","NORMAL")</f>
        <v>NORMAL</v>
      </c>
      <c r="U2548" t="str">
        <f>IF(Table1[Power_Consumed_kWh]&gt;$P$4383,"ABNORMAL","NORMAL")</f>
        <v>NORMAL</v>
      </c>
      <c r="V2548">
        <f>(Table1[[#This Row],[Target_Production_t]]/8)*Table1[[#This Row],[Downtime_hr]]</f>
        <v>3.5406</v>
      </c>
    </row>
    <row r="2549" spans="1:22" x14ac:dyDescent="0.25">
      <c r="A2549" s="1">
        <v>45870</v>
      </c>
      <c r="B2549" s="1" t="str">
        <f>TEXT(Table1[[#This Row],[Date]],"mm")</f>
        <v>08</v>
      </c>
      <c r="C2549" t="s">
        <v>17</v>
      </c>
      <c r="D2549" t="s">
        <v>20</v>
      </c>
      <c r="E2549">
        <v>37.270000000000003</v>
      </c>
      <c r="F2549">
        <v>7.2</v>
      </c>
      <c r="G2549">
        <v>0.8</v>
      </c>
      <c r="H2549">
        <v>30.31</v>
      </c>
      <c r="I2549">
        <v>30.03</v>
      </c>
      <c r="J2549">
        <v>0.28000000000000003</v>
      </c>
      <c r="K2549">
        <v>99.06</v>
      </c>
      <c r="L2549">
        <v>90</v>
      </c>
      <c r="M2549">
        <v>93.95</v>
      </c>
      <c r="N2549">
        <v>83.76</v>
      </c>
      <c r="O2549">
        <v>25.92</v>
      </c>
      <c r="P2549">
        <v>2539.3000000000002</v>
      </c>
      <c r="Q2549" s="42">
        <f>Table1[[#This Row],[Steam_Consumed_t]]/Table1[[#This Row],[Production_t]]</f>
        <v>0.85516331243813937</v>
      </c>
      <c r="R2549" s="37">
        <f>Table1[[#This Row],[Power_Consumed_kWh]]/Table1[[#This Row],[Production_t]]</f>
        <v>83.777631144836704</v>
      </c>
      <c r="S2549" t="str">
        <f>IF(Table1[[#This Row],[Quality_pct]]&lt;96,"Below Spec","Ok")</f>
        <v>Ok</v>
      </c>
      <c r="T2549" t="str">
        <f>IF(Table1[Steam_Consumed_t]&gt;$O$4383,"ABNORMAL","NORMAL")</f>
        <v>NORMAL</v>
      </c>
      <c r="U2549" t="str">
        <f>IF(Table1[Power_Consumed_kWh]&gt;$P$4383,"ABNORMAL","NORMAL")</f>
        <v>NORMAL</v>
      </c>
      <c r="V2549">
        <f>(Table1[[#This Row],[Target_Production_t]]/8)*Table1[[#This Row],[Downtime_hr]]</f>
        <v>3.7270000000000003</v>
      </c>
    </row>
    <row r="2550" spans="1:22" x14ac:dyDescent="0.25">
      <c r="A2550" s="1">
        <v>45870</v>
      </c>
      <c r="B2550" s="1" t="str">
        <f>TEXT(Table1[[#This Row],[Date]],"mm")</f>
        <v>08</v>
      </c>
      <c r="C2550" t="s">
        <v>23</v>
      </c>
      <c r="D2550" t="s">
        <v>20</v>
      </c>
      <c r="E2550">
        <v>39.049999999999997</v>
      </c>
      <c r="F2550">
        <v>7.29</v>
      </c>
      <c r="G2550">
        <v>0.71</v>
      </c>
      <c r="H2550">
        <v>31.18</v>
      </c>
      <c r="I2550">
        <v>30.91</v>
      </c>
      <c r="J2550">
        <v>0.27</v>
      </c>
      <c r="K2550">
        <v>99.14</v>
      </c>
      <c r="L2550">
        <v>91.12</v>
      </c>
      <c r="M2550">
        <v>91.09</v>
      </c>
      <c r="N2550">
        <v>82.3</v>
      </c>
      <c r="O2550">
        <v>3.39</v>
      </c>
      <c r="P2550">
        <v>1360.04</v>
      </c>
      <c r="Q2550" s="42">
        <f>Table1[[#This Row],[Steam_Consumed_t]]/Table1[[#This Row],[Production_t]]</f>
        <v>0.10872354073123798</v>
      </c>
      <c r="R2550" s="37">
        <f>Table1[[#This Row],[Power_Consumed_kWh]]/Table1[[#This Row],[Production_t]]</f>
        <v>43.618986529826813</v>
      </c>
      <c r="S2550" t="str">
        <f>IF(Table1[[#This Row],[Quality_pct]]&lt;96,"Below Spec","Ok")</f>
        <v>Ok</v>
      </c>
      <c r="T2550" t="str">
        <f>IF(Table1[Steam_Consumed_t]&gt;$O$4383,"ABNORMAL","NORMAL")</f>
        <v>NORMAL</v>
      </c>
      <c r="U2550" t="str">
        <f>IF(Table1[Power_Consumed_kWh]&gt;$P$4383,"ABNORMAL","NORMAL")</f>
        <v>NORMAL</v>
      </c>
      <c r="V2550">
        <f>(Table1[[#This Row],[Target_Production_t]]/8)*Table1[[#This Row],[Downtime_hr]]</f>
        <v>3.4656874999999996</v>
      </c>
    </row>
    <row r="2551" spans="1:22" x14ac:dyDescent="0.25">
      <c r="A2551" s="1">
        <v>45870</v>
      </c>
      <c r="B2551" s="1" t="str">
        <f>TEXT(Table1[[#This Row],[Date]],"mm")</f>
        <v>08</v>
      </c>
      <c r="C2551" t="s">
        <v>21</v>
      </c>
      <c r="D2551" t="s">
        <v>18</v>
      </c>
      <c r="E2551">
        <v>35.31</v>
      </c>
      <c r="F2551">
        <v>7.32</v>
      </c>
      <c r="G2551">
        <v>0.68</v>
      </c>
      <c r="H2551">
        <v>30.57</v>
      </c>
      <c r="I2551">
        <v>30.28</v>
      </c>
      <c r="J2551">
        <v>0.28999999999999998</v>
      </c>
      <c r="K2551">
        <v>99.04</v>
      </c>
      <c r="L2551">
        <v>91.5</v>
      </c>
      <c r="M2551">
        <v>98.07</v>
      </c>
      <c r="N2551">
        <v>88.87</v>
      </c>
      <c r="O2551">
        <v>44.88</v>
      </c>
      <c r="P2551">
        <v>3594.98</v>
      </c>
      <c r="Q2551" s="42">
        <f>Table1[[#This Row],[Steam_Consumed_t]]/Table1[[#This Row],[Production_t]]</f>
        <v>1.4681059862610404</v>
      </c>
      <c r="R2551" s="37">
        <f>Table1[[#This Row],[Power_Consumed_kWh]]/Table1[[#This Row],[Production_t]]</f>
        <v>117.59829898593392</v>
      </c>
      <c r="S2551" t="str">
        <f>IF(Table1[[#This Row],[Quality_pct]]&lt;96,"Below Spec","Ok")</f>
        <v>Ok</v>
      </c>
      <c r="T2551" t="str">
        <f>IF(Table1[Steam_Consumed_t]&gt;$O$4383,"ABNORMAL","NORMAL")</f>
        <v>NORMAL</v>
      </c>
      <c r="U2551" t="str">
        <f>IF(Table1[Power_Consumed_kWh]&gt;$P$4383,"ABNORMAL","NORMAL")</f>
        <v>NORMAL</v>
      </c>
      <c r="V2551">
        <f>(Table1[[#This Row],[Target_Production_t]]/8)*Table1[[#This Row],[Downtime_hr]]</f>
        <v>3.0013500000000004</v>
      </c>
    </row>
    <row r="2552" spans="1:22" x14ac:dyDescent="0.25">
      <c r="A2552" s="1">
        <v>45870</v>
      </c>
      <c r="B2552" s="1" t="str">
        <f>TEXT(Table1[[#This Row],[Date]],"mm")</f>
        <v>08</v>
      </c>
      <c r="C2552" t="s">
        <v>23</v>
      </c>
      <c r="D2552" t="s">
        <v>18</v>
      </c>
      <c r="E2552">
        <v>40.89</v>
      </c>
      <c r="F2552">
        <v>7.39</v>
      </c>
      <c r="G2552">
        <v>0.61</v>
      </c>
      <c r="H2552">
        <v>32.6</v>
      </c>
      <c r="I2552">
        <v>32.21</v>
      </c>
      <c r="J2552">
        <v>0.38</v>
      </c>
      <c r="K2552">
        <v>98.82</v>
      </c>
      <c r="L2552">
        <v>92.38</v>
      </c>
      <c r="M2552">
        <v>97.39</v>
      </c>
      <c r="N2552">
        <v>88.9</v>
      </c>
      <c r="O2552">
        <v>3.55</v>
      </c>
      <c r="P2552">
        <v>1225.83</v>
      </c>
      <c r="Q2552" s="42">
        <f>Table1[[#This Row],[Steam_Consumed_t]]/Table1[[#This Row],[Production_t]]</f>
        <v>0.10889570552147239</v>
      </c>
      <c r="R2552" s="37">
        <f>Table1[[#This Row],[Power_Consumed_kWh]]/Table1[[#This Row],[Production_t]]</f>
        <v>37.6021472392638</v>
      </c>
      <c r="S2552" t="str">
        <f>IF(Table1[[#This Row],[Quality_pct]]&lt;96,"Below Spec","Ok")</f>
        <v>Ok</v>
      </c>
      <c r="T2552" t="str">
        <f>IF(Table1[Steam_Consumed_t]&gt;$O$4383,"ABNORMAL","NORMAL")</f>
        <v>NORMAL</v>
      </c>
      <c r="U2552" t="str">
        <f>IF(Table1[Power_Consumed_kWh]&gt;$P$4383,"ABNORMAL","NORMAL")</f>
        <v>NORMAL</v>
      </c>
      <c r="V2552">
        <f>(Table1[[#This Row],[Target_Production_t]]/8)*Table1[[#This Row],[Downtime_hr]]</f>
        <v>3.1178624999999998</v>
      </c>
    </row>
    <row r="2553" spans="1:22" x14ac:dyDescent="0.25">
      <c r="A2553" s="1">
        <v>45870</v>
      </c>
      <c r="B2553" s="1" t="str">
        <f>TEXT(Table1[[#This Row],[Date]],"mm")</f>
        <v>08</v>
      </c>
      <c r="C2553" t="s">
        <v>17</v>
      </c>
      <c r="D2553" t="s">
        <v>19</v>
      </c>
      <c r="E2553">
        <v>38.44</v>
      </c>
      <c r="F2553">
        <v>7.52</v>
      </c>
      <c r="G2553">
        <v>0.48</v>
      </c>
      <c r="H2553">
        <v>32.4</v>
      </c>
      <c r="I2553">
        <v>31.89</v>
      </c>
      <c r="J2553">
        <v>0.51</v>
      </c>
      <c r="K2553">
        <v>98.43</v>
      </c>
      <c r="L2553">
        <v>94</v>
      </c>
      <c r="M2553">
        <v>94.15</v>
      </c>
      <c r="N2553">
        <v>87.11</v>
      </c>
      <c r="O2553">
        <v>27.15</v>
      </c>
      <c r="P2553">
        <v>2695.54</v>
      </c>
      <c r="Q2553" s="42">
        <f>Table1[[#This Row],[Steam_Consumed_t]]/Table1[[#This Row],[Production_t]]</f>
        <v>0.83796296296296291</v>
      </c>
      <c r="R2553" s="37">
        <f>Table1[[#This Row],[Power_Consumed_kWh]]/Table1[[#This Row],[Production_t]]</f>
        <v>83.195679012345678</v>
      </c>
      <c r="S2553" t="str">
        <f>IF(Table1[[#This Row],[Quality_pct]]&lt;96,"Below Spec","Ok")</f>
        <v>Ok</v>
      </c>
      <c r="T2553" t="str">
        <f>IF(Table1[Steam_Consumed_t]&gt;$O$4383,"ABNORMAL","NORMAL")</f>
        <v>NORMAL</v>
      </c>
      <c r="U2553" t="str">
        <f>IF(Table1[Power_Consumed_kWh]&gt;$P$4383,"ABNORMAL","NORMAL")</f>
        <v>NORMAL</v>
      </c>
      <c r="V2553">
        <f>(Table1[[#This Row],[Target_Production_t]]/8)*Table1[[#This Row],[Downtime_hr]]</f>
        <v>2.3063999999999996</v>
      </c>
    </row>
    <row r="2554" spans="1:22" x14ac:dyDescent="0.25">
      <c r="A2554" s="1">
        <v>45870</v>
      </c>
      <c r="B2554" s="1" t="str">
        <f>TEXT(Table1[[#This Row],[Date]],"mm")</f>
        <v>08</v>
      </c>
      <c r="C2554" t="s">
        <v>23</v>
      </c>
      <c r="D2554" t="s">
        <v>19</v>
      </c>
      <c r="E2554">
        <v>40.270000000000003</v>
      </c>
      <c r="F2554">
        <v>7.56</v>
      </c>
      <c r="G2554">
        <v>0.44</v>
      </c>
      <c r="H2554">
        <v>33.020000000000003</v>
      </c>
      <c r="I2554">
        <v>32.479999999999997</v>
      </c>
      <c r="J2554">
        <v>0.54</v>
      </c>
      <c r="K2554">
        <v>98.35</v>
      </c>
      <c r="L2554">
        <v>94.5</v>
      </c>
      <c r="M2554">
        <v>93.29</v>
      </c>
      <c r="N2554">
        <v>86.71</v>
      </c>
      <c r="O2554">
        <v>4.6900000000000004</v>
      </c>
      <c r="P2554">
        <v>1467.15</v>
      </c>
      <c r="Q2554" s="42">
        <f>Table1[[#This Row],[Steam_Consumed_t]]/Table1[[#This Row],[Production_t]]</f>
        <v>0.1420351302241066</v>
      </c>
      <c r="R2554" s="37">
        <f>Table1[[#This Row],[Power_Consumed_kWh]]/Table1[[#This Row],[Production_t]]</f>
        <v>44.432162325863111</v>
      </c>
      <c r="S2554" t="str">
        <f>IF(Table1[[#This Row],[Quality_pct]]&lt;96,"Below Spec","Ok")</f>
        <v>Ok</v>
      </c>
      <c r="T2554" t="str">
        <f>IF(Table1[Steam_Consumed_t]&gt;$O$4383,"ABNORMAL","NORMAL")</f>
        <v>NORMAL</v>
      </c>
      <c r="U2554" t="str">
        <f>IF(Table1[Power_Consumed_kWh]&gt;$P$4383,"ABNORMAL","NORMAL")</f>
        <v>NORMAL</v>
      </c>
      <c r="V2554">
        <f>(Table1[[#This Row],[Target_Production_t]]/8)*Table1[[#This Row],[Downtime_hr]]</f>
        <v>2.2148500000000002</v>
      </c>
    </row>
    <row r="2555" spans="1:22" x14ac:dyDescent="0.25">
      <c r="A2555" s="1">
        <v>45870</v>
      </c>
      <c r="B2555" s="1" t="str">
        <f>TEXT(Table1[[#This Row],[Date]],"mm")</f>
        <v>08</v>
      </c>
      <c r="C2555" t="s">
        <v>22</v>
      </c>
      <c r="D2555" t="s">
        <v>20</v>
      </c>
      <c r="E2555">
        <v>31.95</v>
      </c>
      <c r="F2555">
        <v>7.66</v>
      </c>
      <c r="G2555">
        <v>0.34</v>
      </c>
      <c r="H2555">
        <v>28.23</v>
      </c>
      <c r="I2555">
        <v>27.59</v>
      </c>
      <c r="J2555">
        <v>0.64</v>
      </c>
      <c r="K2555">
        <v>97.74</v>
      </c>
      <c r="L2555">
        <v>95.75</v>
      </c>
      <c r="M2555">
        <v>96.59</v>
      </c>
      <c r="N2555">
        <v>90.4</v>
      </c>
      <c r="O2555">
        <v>30.7</v>
      </c>
      <c r="P2555">
        <v>2625.75</v>
      </c>
      <c r="Q2555" s="42">
        <f>Table1[[#This Row],[Steam_Consumed_t]]/Table1[[#This Row],[Production_t]]</f>
        <v>1.0874955720864328</v>
      </c>
      <c r="R2555" s="37">
        <f>Table1[[#This Row],[Power_Consumed_kWh]]/Table1[[#This Row],[Production_t]]</f>
        <v>93.01275239107332</v>
      </c>
      <c r="S2555" t="str">
        <f>IF(Table1[[#This Row],[Quality_pct]]&lt;96,"Below Spec","Ok")</f>
        <v>Ok</v>
      </c>
      <c r="T2555" t="str">
        <f>IF(Table1[Steam_Consumed_t]&gt;$O$4383,"ABNORMAL","NORMAL")</f>
        <v>NORMAL</v>
      </c>
      <c r="U2555" t="str">
        <f>IF(Table1[Power_Consumed_kWh]&gt;$P$4383,"ABNORMAL","NORMAL")</f>
        <v>NORMAL</v>
      </c>
      <c r="V2555">
        <f>(Table1[[#This Row],[Target_Production_t]]/8)*Table1[[#This Row],[Downtime_hr]]</f>
        <v>1.3578750000000002</v>
      </c>
    </row>
    <row r="2556" spans="1:22" x14ac:dyDescent="0.25">
      <c r="A2556" s="1">
        <v>45870</v>
      </c>
      <c r="B2556" s="1" t="str">
        <f>TEXT(Table1[[#This Row],[Date]],"mm")</f>
        <v>08</v>
      </c>
      <c r="C2556" t="s">
        <v>22</v>
      </c>
      <c r="D2556" t="s">
        <v>19</v>
      </c>
      <c r="E2556">
        <v>32.950000000000003</v>
      </c>
      <c r="F2556">
        <v>7.74</v>
      </c>
      <c r="G2556">
        <v>0.26</v>
      </c>
      <c r="H2556">
        <v>32.049999999999997</v>
      </c>
      <c r="I2556">
        <v>31.43</v>
      </c>
      <c r="J2556">
        <v>0.62</v>
      </c>
      <c r="K2556">
        <v>98.06</v>
      </c>
      <c r="L2556">
        <v>96.75</v>
      </c>
      <c r="M2556">
        <v>92.87</v>
      </c>
      <c r="N2556">
        <v>88.11</v>
      </c>
      <c r="O2556">
        <v>35.94</v>
      </c>
      <c r="P2556">
        <v>3148.35</v>
      </c>
      <c r="Q2556" s="42">
        <f>Table1[[#This Row],[Steam_Consumed_t]]/Table1[[#This Row],[Production_t]]</f>
        <v>1.1213728549141966</v>
      </c>
      <c r="R2556" s="37">
        <f>Table1[[#This Row],[Power_Consumed_kWh]]/Table1[[#This Row],[Production_t]]</f>
        <v>98.232449297971925</v>
      </c>
      <c r="S2556" t="str">
        <f>IF(Table1[[#This Row],[Quality_pct]]&lt;96,"Below Spec","Ok")</f>
        <v>Ok</v>
      </c>
      <c r="T2556" t="str">
        <f>IF(Table1[Steam_Consumed_t]&gt;$O$4383,"ABNORMAL","NORMAL")</f>
        <v>NORMAL</v>
      </c>
      <c r="U2556" t="str">
        <f>IF(Table1[Power_Consumed_kWh]&gt;$P$4383,"ABNORMAL","NORMAL")</f>
        <v>NORMAL</v>
      </c>
      <c r="V2556">
        <f>(Table1[[#This Row],[Target_Production_t]]/8)*Table1[[#This Row],[Downtime_hr]]</f>
        <v>1.070875</v>
      </c>
    </row>
    <row r="2557" spans="1:22" x14ac:dyDescent="0.25">
      <c r="A2557" s="1">
        <v>45870</v>
      </c>
      <c r="B2557" s="1" t="str">
        <f>TEXT(Table1[[#This Row],[Date]],"mm")</f>
        <v>08</v>
      </c>
      <c r="C2557" t="s">
        <v>22</v>
      </c>
      <c r="D2557" t="s">
        <v>18</v>
      </c>
      <c r="E2557">
        <v>33.450000000000003</v>
      </c>
      <c r="F2557">
        <v>7.79</v>
      </c>
      <c r="G2557">
        <v>0.21</v>
      </c>
      <c r="H2557">
        <v>28.76</v>
      </c>
      <c r="I2557">
        <v>27.76</v>
      </c>
      <c r="J2557">
        <v>0.99</v>
      </c>
      <c r="K2557">
        <v>96.55</v>
      </c>
      <c r="L2557">
        <v>97.38</v>
      </c>
      <c r="M2557">
        <v>95.25</v>
      </c>
      <c r="N2557">
        <v>89.55</v>
      </c>
      <c r="O2557">
        <v>31.51</v>
      </c>
      <c r="P2557">
        <v>2784.96</v>
      </c>
      <c r="Q2557" s="42">
        <f>Table1[[#This Row],[Steam_Consumed_t]]/Table1[[#This Row],[Production_t]]</f>
        <v>1.0956189151599443</v>
      </c>
      <c r="R2557" s="37">
        <f>Table1[[#This Row],[Power_Consumed_kWh]]/Table1[[#This Row],[Production_t]]</f>
        <v>96.834492350486784</v>
      </c>
      <c r="S2557" t="str">
        <f>IF(Table1[[#This Row],[Quality_pct]]&lt;96,"Below Spec","Ok")</f>
        <v>Ok</v>
      </c>
      <c r="T2557" t="str">
        <f>IF(Table1[Steam_Consumed_t]&gt;$O$4383,"ABNORMAL","NORMAL")</f>
        <v>NORMAL</v>
      </c>
      <c r="U2557" t="str">
        <f>IF(Table1[Power_Consumed_kWh]&gt;$P$4383,"ABNORMAL","NORMAL")</f>
        <v>NORMAL</v>
      </c>
      <c r="V2557">
        <f>(Table1[[#This Row],[Target_Production_t]]/8)*Table1[[#This Row],[Downtime_hr]]</f>
        <v>0.87806250000000008</v>
      </c>
    </row>
    <row r="2558" spans="1:22" x14ac:dyDescent="0.25">
      <c r="A2558" s="1">
        <v>45871</v>
      </c>
      <c r="B2558" s="1" t="str">
        <f>TEXT(Table1[[#This Row],[Date]],"mm")</f>
        <v>08</v>
      </c>
      <c r="C2558" t="s">
        <v>21</v>
      </c>
      <c r="D2558" t="s">
        <v>20</v>
      </c>
      <c r="E2558">
        <v>36.340000000000003</v>
      </c>
      <c r="F2558">
        <v>7.06</v>
      </c>
      <c r="G2558">
        <v>0.94</v>
      </c>
      <c r="H2558">
        <v>30.83</v>
      </c>
      <c r="I2558">
        <v>30.07</v>
      </c>
      <c r="J2558">
        <v>0.76</v>
      </c>
      <c r="K2558">
        <v>97.54</v>
      </c>
      <c r="L2558">
        <v>88.25</v>
      </c>
      <c r="M2558">
        <v>96.27</v>
      </c>
      <c r="N2558">
        <v>82.87</v>
      </c>
      <c r="O2558">
        <v>45.88</v>
      </c>
      <c r="P2558">
        <v>3528.99</v>
      </c>
      <c r="Q2558" s="42">
        <f>Table1[[#This Row],[Steam_Consumed_t]]/Table1[[#This Row],[Production_t]]</f>
        <v>1.4881608822575416</v>
      </c>
      <c r="R2558" s="37">
        <f>Table1[[#This Row],[Power_Consumed_kWh]]/Table1[[#This Row],[Production_t]]</f>
        <v>114.46610444372365</v>
      </c>
      <c r="S2558" t="str">
        <f>IF(Table1[[#This Row],[Quality_pct]]&lt;96,"Below Spec","Ok")</f>
        <v>Ok</v>
      </c>
      <c r="T2558" t="str">
        <f>IF(Table1[Steam_Consumed_t]&gt;$O$4383,"ABNORMAL","NORMAL")</f>
        <v>NORMAL</v>
      </c>
      <c r="U2558" t="str">
        <f>IF(Table1[Power_Consumed_kWh]&gt;$P$4383,"ABNORMAL","NORMAL")</f>
        <v>NORMAL</v>
      </c>
      <c r="V2558">
        <f>(Table1[[#This Row],[Target_Production_t]]/8)*Table1[[#This Row],[Downtime_hr]]</f>
        <v>4.2699500000000006</v>
      </c>
    </row>
    <row r="2559" spans="1:22" x14ac:dyDescent="0.25">
      <c r="A2559" s="1">
        <v>45871</v>
      </c>
      <c r="B2559" s="1" t="str">
        <f>TEXT(Table1[[#This Row],[Date]],"mm")</f>
        <v>08</v>
      </c>
      <c r="C2559" t="s">
        <v>17</v>
      </c>
      <c r="D2559" t="s">
        <v>18</v>
      </c>
      <c r="E2559">
        <v>42.05</v>
      </c>
      <c r="F2559">
        <v>7.34</v>
      </c>
      <c r="G2559">
        <v>0.66</v>
      </c>
      <c r="H2559">
        <v>33.97</v>
      </c>
      <c r="I2559">
        <v>33.19</v>
      </c>
      <c r="J2559">
        <v>0.77</v>
      </c>
      <c r="K2559">
        <v>97.72</v>
      </c>
      <c r="L2559">
        <v>91.75</v>
      </c>
      <c r="M2559">
        <v>97.01</v>
      </c>
      <c r="N2559">
        <v>86.97</v>
      </c>
      <c r="O2559">
        <v>28.77</v>
      </c>
      <c r="P2559">
        <v>2817.64</v>
      </c>
      <c r="Q2559" s="42">
        <f>Table1[[#This Row],[Steam_Consumed_t]]/Table1[[#This Row],[Production_t]]</f>
        <v>0.84692375625551963</v>
      </c>
      <c r="R2559" s="37">
        <f>Table1[[#This Row],[Power_Consumed_kWh]]/Table1[[#This Row],[Production_t]]</f>
        <v>82.944951427730345</v>
      </c>
      <c r="S2559" t="str">
        <f>IF(Table1[[#This Row],[Quality_pct]]&lt;96,"Below Spec","Ok")</f>
        <v>Ok</v>
      </c>
      <c r="T2559" t="str">
        <f>IF(Table1[Steam_Consumed_t]&gt;$O$4383,"ABNORMAL","NORMAL")</f>
        <v>NORMAL</v>
      </c>
      <c r="U2559" t="str">
        <f>IF(Table1[Power_Consumed_kWh]&gt;$P$4383,"ABNORMAL","NORMAL")</f>
        <v>NORMAL</v>
      </c>
      <c r="V2559">
        <f>(Table1[[#This Row],[Target_Production_t]]/8)*Table1[[#This Row],[Downtime_hr]]</f>
        <v>3.469125</v>
      </c>
    </row>
    <row r="2560" spans="1:22" x14ac:dyDescent="0.25">
      <c r="A2560" s="1">
        <v>45871</v>
      </c>
      <c r="B2560" s="1" t="str">
        <f>TEXT(Table1[[#This Row],[Date]],"mm")</f>
        <v>08</v>
      </c>
      <c r="C2560" t="s">
        <v>21</v>
      </c>
      <c r="D2560" t="s">
        <v>19</v>
      </c>
      <c r="E2560">
        <v>37.479999999999997</v>
      </c>
      <c r="F2560">
        <v>7.46</v>
      </c>
      <c r="G2560">
        <v>0.54</v>
      </c>
      <c r="H2560">
        <v>33.71</v>
      </c>
      <c r="I2560">
        <v>33.1</v>
      </c>
      <c r="J2560">
        <v>0.61</v>
      </c>
      <c r="K2560">
        <v>98.18</v>
      </c>
      <c r="L2560">
        <v>93.25</v>
      </c>
      <c r="M2560">
        <v>96.68</v>
      </c>
      <c r="N2560">
        <v>88.51</v>
      </c>
      <c r="O2560">
        <v>49.98</v>
      </c>
      <c r="P2560">
        <v>3982.09</v>
      </c>
      <c r="Q2560" s="42">
        <f>Table1[[#This Row],[Steam_Consumed_t]]/Table1[[#This Row],[Production_t]]</f>
        <v>1.4826460990803914</v>
      </c>
      <c r="R2560" s="37">
        <f>Table1[[#This Row],[Power_Consumed_kWh]]/Table1[[#This Row],[Production_t]]</f>
        <v>118.12785523583507</v>
      </c>
      <c r="S2560" t="str">
        <f>IF(Table1[[#This Row],[Quality_pct]]&lt;96,"Below Spec","Ok")</f>
        <v>Ok</v>
      </c>
      <c r="T2560" t="str">
        <f>IF(Table1[Steam_Consumed_t]&gt;$O$4383,"ABNORMAL","NORMAL")</f>
        <v>NORMAL</v>
      </c>
      <c r="U2560" t="str">
        <f>IF(Table1[Power_Consumed_kWh]&gt;$P$4383,"ABNORMAL","NORMAL")</f>
        <v>NORMAL</v>
      </c>
      <c r="V2560">
        <f>(Table1[[#This Row],[Target_Production_t]]/8)*Table1[[#This Row],[Downtime_hr]]</f>
        <v>2.5299</v>
      </c>
    </row>
    <row r="2561" spans="1:22" x14ac:dyDescent="0.25">
      <c r="A2561" s="1">
        <v>45871</v>
      </c>
      <c r="B2561" s="1" t="str">
        <f>TEXT(Table1[[#This Row],[Date]],"mm")</f>
        <v>08</v>
      </c>
      <c r="C2561" t="s">
        <v>23</v>
      </c>
      <c r="D2561" t="s">
        <v>20</v>
      </c>
      <c r="E2561">
        <v>42.07</v>
      </c>
      <c r="F2561">
        <v>7.5</v>
      </c>
      <c r="G2561">
        <v>0.5</v>
      </c>
      <c r="H2561">
        <v>37.79</v>
      </c>
      <c r="I2561">
        <v>37.49</v>
      </c>
      <c r="J2561">
        <v>0.3</v>
      </c>
      <c r="K2561">
        <v>99.2</v>
      </c>
      <c r="L2561">
        <v>93.75</v>
      </c>
      <c r="M2561">
        <v>96.09</v>
      </c>
      <c r="N2561">
        <v>89.36</v>
      </c>
      <c r="O2561">
        <v>4.0999999999999996</v>
      </c>
      <c r="P2561">
        <v>1794.87</v>
      </c>
      <c r="Q2561" s="42">
        <f>Table1[[#This Row],[Steam_Consumed_t]]/Table1[[#This Row],[Production_t]]</f>
        <v>0.10849431066419687</v>
      </c>
      <c r="R2561" s="37">
        <f>Table1[[#This Row],[Power_Consumed_kWh]]/Table1[[#This Row],[Production_t]]</f>
        <v>47.495898385816353</v>
      </c>
      <c r="S2561" t="str">
        <f>IF(Table1[[#This Row],[Quality_pct]]&lt;96,"Below Spec","Ok")</f>
        <v>Ok</v>
      </c>
      <c r="T2561" t="str">
        <f>IF(Table1[Steam_Consumed_t]&gt;$O$4383,"ABNORMAL","NORMAL")</f>
        <v>NORMAL</v>
      </c>
      <c r="U2561" t="str">
        <f>IF(Table1[Power_Consumed_kWh]&gt;$P$4383,"ABNORMAL","NORMAL")</f>
        <v>NORMAL</v>
      </c>
      <c r="V2561">
        <f>(Table1[[#This Row],[Target_Production_t]]/8)*Table1[[#This Row],[Downtime_hr]]</f>
        <v>2.629375</v>
      </c>
    </row>
    <row r="2562" spans="1:22" x14ac:dyDescent="0.25">
      <c r="A2562" s="1">
        <v>45871</v>
      </c>
      <c r="B2562" s="1" t="str">
        <f>TEXT(Table1[[#This Row],[Date]],"mm")</f>
        <v>08</v>
      </c>
      <c r="C2562" t="s">
        <v>17</v>
      </c>
      <c r="D2562" t="s">
        <v>20</v>
      </c>
      <c r="E2562">
        <v>40.159999999999997</v>
      </c>
      <c r="F2562">
        <v>7.56</v>
      </c>
      <c r="G2562">
        <v>0.44</v>
      </c>
      <c r="H2562">
        <v>35.869999999999997</v>
      </c>
      <c r="I2562">
        <v>34.94</v>
      </c>
      <c r="J2562">
        <v>0.93</v>
      </c>
      <c r="K2562">
        <v>97.4</v>
      </c>
      <c r="L2562">
        <v>94.5</v>
      </c>
      <c r="M2562">
        <v>91.53</v>
      </c>
      <c r="N2562">
        <v>84.25</v>
      </c>
      <c r="O2562">
        <v>30.57</v>
      </c>
      <c r="P2562">
        <v>2949.96</v>
      </c>
      <c r="Q2562" s="42">
        <f>Table1[[#This Row],[Steam_Consumed_t]]/Table1[[#This Row],[Production_t]]</f>
        <v>0.85224421522163374</v>
      </c>
      <c r="R2562" s="37">
        <f>Table1[[#This Row],[Power_Consumed_kWh]]/Table1[[#This Row],[Production_t]]</f>
        <v>82.240312238639532</v>
      </c>
      <c r="S2562" t="str">
        <f>IF(Table1[[#This Row],[Quality_pct]]&lt;96,"Below Spec","Ok")</f>
        <v>Ok</v>
      </c>
      <c r="T2562" t="str">
        <f>IF(Table1[Steam_Consumed_t]&gt;$O$4383,"ABNORMAL","NORMAL")</f>
        <v>NORMAL</v>
      </c>
      <c r="U2562" t="str">
        <f>IF(Table1[Power_Consumed_kWh]&gt;$P$4383,"ABNORMAL","NORMAL")</f>
        <v>NORMAL</v>
      </c>
      <c r="V2562">
        <f>(Table1[[#This Row],[Target_Production_t]]/8)*Table1[[#This Row],[Downtime_hr]]</f>
        <v>2.2087999999999997</v>
      </c>
    </row>
    <row r="2563" spans="1:22" x14ac:dyDescent="0.25">
      <c r="A2563" s="1">
        <v>45871</v>
      </c>
      <c r="B2563" s="1" t="str">
        <f>TEXT(Table1[[#This Row],[Date]],"mm")</f>
        <v>08</v>
      </c>
      <c r="C2563" t="s">
        <v>17</v>
      </c>
      <c r="D2563" t="s">
        <v>19</v>
      </c>
      <c r="E2563">
        <v>41.42</v>
      </c>
      <c r="F2563">
        <v>7.6</v>
      </c>
      <c r="G2563">
        <v>0.4</v>
      </c>
      <c r="H2563">
        <v>41.11</v>
      </c>
      <c r="I2563">
        <v>39.74</v>
      </c>
      <c r="J2563">
        <v>1.37</v>
      </c>
      <c r="K2563">
        <v>96.67</v>
      </c>
      <c r="L2563">
        <v>95</v>
      </c>
      <c r="M2563">
        <v>99.26</v>
      </c>
      <c r="N2563">
        <v>91.16</v>
      </c>
      <c r="O2563">
        <v>35.270000000000003</v>
      </c>
      <c r="P2563">
        <v>3536.14</v>
      </c>
      <c r="Q2563" s="42">
        <f>Table1[[#This Row],[Steam_Consumed_t]]/Table1[[#This Row],[Production_t]]</f>
        <v>0.85794210654342018</v>
      </c>
      <c r="R2563" s="37">
        <f>Table1[[#This Row],[Power_Consumed_kWh]]/Table1[[#This Row],[Production_t]]</f>
        <v>86.016540987594254</v>
      </c>
      <c r="S2563" t="str">
        <f>IF(Table1[[#This Row],[Quality_pct]]&lt;96,"Below Spec","Ok")</f>
        <v>Ok</v>
      </c>
      <c r="T2563" t="str">
        <f>IF(Table1[Steam_Consumed_t]&gt;$O$4383,"ABNORMAL","NORMAL")</f>
        <v>NORMAL</v>
      </c>
      <c r="U2563" t="str">
        <f>IF(Table1[Power_Consumed_kWh]&gt;$P$4383,"ABNORMAL","NORMAL")</f>
        <v>NORMAL</v>
      </c>
      <c r="V2563">
        <f>(Table1[[#This Row],[Target_Production_t]]/8)*Table1[[#This Row],[Downtime_hr]]</f>
        <v>2.0710000000000002</v>
      </c>
    </row>
    <row r="2564" spans="1:22" x14ac:dyDescent="0.25">
      <c r="A2564" s="1">
        <v>45871</v>
      </c>
      <c r="B2564" s="1" t="str">
        <f>TEXT(Table1[[#This Row],[Date]],"mm")</f>
        <v>08</v>
      </c>
      <c r="C2564" t="s">
        <v>22</v>
      </c>
      <c r="D2564" t="s">
        <v>18</v>
      </c>
      <c r="E2564">
        <v>36.049999999999997</v>
      </c>
      <c r="F2564">
        <v>7.69</v>
      </c>
      <c r="G2564">
        <v>0.31</v>
      </c>
      <c r="H2564">
        <v>31.03</v>
      </c>
      <c r="I2564">
        <v>30.39</v>
      </c>
      <c r="J2564">
        <v>0.64</v>
      </c>
      <c r="K2564">
        <v>97.95</v>
      </c>
      <c r="L2564">
        <v>96.12</v>
      </c>
      <c r="M2564">
        <v>96.59</v>
      </c>
      <c r="N2564">
        <v>90.95</v>
      </c>
      <c r="O2564">
        <v>33.409999999999997</v>
      </c>
      <c r="P2564">
        <v>2973.52</v>
      </c>
      <c r="Q2564" s="42">
        <f>Table1[[#This Row],[Steam_Consumed_t]]/Table1[[#This Row],[Production_t]]</f>
        <v>1.0766999677731226</v>
      </c>
      <c r="R2564" s="37">
        <f>Table1[[#This Row],[Power_Consumed_kWh]]/Table1[[#This Row],[Production_t]]</f>
        <v>95.827263938124389</v>
      </c>
      <c r="S2564" t="str">
        <f>IF(Table1[[#This Row],[Quality_pct]]&lt;96,"Below Spec","Ok")</f>
        <v>Ok</v>
      </c>
      <c r="T2564" t="str">
        <f>IF(Table1[Steam_Consumed_t]&gt;$O$4383,"ABNORMAL","NORMAL")</f>
        <v>NORMAL</v>
      </c>
      <c r="U2564" t="str">
        <f>IF(Table1[Power_Consumed_kWh]&gt;$P$4383,"ABNORMAL","NORMAL")</f>
        <v>NORMAL</v>
      </c>
      <c r="V2564">
        <f>(Table1[[#This Row],[Target_Production_t]]/8)*Table1[[#This Row],[Downtime_hr]]</f>
        <v>1.3969374999999999</v>
      </c>
    </row>
    <row r="2565" spans="1:22" x14ac:dyDescent="0.25">
      <c r="A2565" s="1">
        <v>45871</v>
      </c>
      <c r="B2565" s="1" t="str">
        <f>TEXT(Table1[[#This Row],[Date]],"mm")</f>
        <v>08</v>
      </c>
      <c r="C2565" t="s">
        <v>23</v>
      </c>
      <c r="D2565" t="s">
        <v>19</v>
      </c>
      <c r="E2565">
        <v>43.4</v>
      </c>
      <c r="F2565">
        <v>7.69</v>
      </c>
      <c r="G2565">
        <v>0.31</v>
      </c>
      <c r="H2565">
        <v>36.92</v>
      </c>
      <c r="I2565">
        <v>36.14</v>
      </c>
      <c r="J2565">
        <v>0.78</v>
      </c>
      <c r="K2565">
        <v>97.89</v>
      </c>
      <c r="L2565">
        <v>96.12</v>
      </c>
      <c r="M2565">
        <v>94.01</v>
      </c>
      <c r="N2565">
        <v>88.46</v>
      </c>
      <c r="O2565">
        <v>4.7300000000000004</v>
      </c>
      <c r="P2565">
        <v>1425.74</v>
      </c>
      <c r="Q2565" s="42">
        <f>Table1[[#This Row],[Steam_Consumed_t]]/Table1[[#This Row],[Production_t]]</f>
        <v>0.1281148429035753</v>
      </c>
      <c r="R2565" s="37">
        <f>Table1[[#This Row],[Power_Consumed_kWh]]/Table1[[#This Row],[Production_t]]</f>
        <v>38.617009750812564</v>
      </c>
      <c r="S2565" t="str">
        <f>IF(Table1[[#This Row],[Quality_pct]]&lt;96,"Below Spec","Ok")</f>
        <v>Ok</v>
      </c>
      <c r="T2565" t="str">
        <f>IF(Table1[Steam_Consumed_t]&gt;$O$4383,"ABNORMAL","NORMAL")</f>
        <v>NORMAL</v>
      </c>
      <c r="U2565" t="str">
        <f>IF(Table1[Power_Consumed_kWh]&gt;$P$4383,"ABNORMAL","NORMAL")</f>
        <v>NORMAL</v>
      </c>
      <c r="V2565">
        <f>(Table1[[#This Row],[Target_Production_t]]/8)*Table1[[#This Row],[Downtime_hr]]</f>
        <v>1.6817499999999999</v>
      </c>
    </row>
    <row r="2566" spans="1:22" x14ac:dyDescent="0.25">
      <c r="A2566" s="1">
        <v>45871</v>
      </c>
      <c r="B2566" s="1" t="str">
        <f>TEXT(Table1[[#This Row],[Date]],"mm")</f>
        <v>08</v>
      </c>
      <c r="C2566" t="s">
        <v>22</v>
      </c>
      <c r="D2566" t="s">
        <v>20</v>
      </c>
      <c r="E2566">
        <v>34.42</v>
      </c>
      <c r="F2566">
        <v>7.7</v>
      </c>
      <c r="G2566">
        <v>0.3</v>
      </c>
      <c r="H2566">
        <v>32.97</v>
      </c>
      <c r="I2566">
        <v>31.95</v>
      </c>
      <c r="J2566">
        <v>1.02</v>
      </c>
      <c r="K2566">
        <v>96.91</v>
      </c>
      <c r="L2566">
        <v>96.25</v>
      </c>
      <c r="M2566">
        <v>93.86</v>
      </c>
      <c r="N2566">
        <v>87.55</v>
      </c>
      <c r="O2566">
        <v>34.32</v>
      </c>
      <c r="P2566">
        <v>3094.42</v>
      </c>
      <c r="Q2566" s="42">
        <f>Table1[[#This Row],[Steam_Consumed_t]]/Table1[[#This Row],[Production_t]]</f>
        <v>1.0409463148316651</v>
      </c>
      <c r="R2566" s="37">
        <f>Table1[[#This Row],[Power_Consumed_kWh]]/Table1[[#This Row],[Production_t]]</f>
        <v>93.855626326963915</v>
      </c>
      <c r="S2566" t="str">
        <f>IF(Table1[[#This Row],[Quality_pct]]&lt;96,"Below Spec","Ok")</f>
        <v>Ok</v>
      </c>
      <c r="T2566" t="str">
        <f>IF(Table1[Steam_Consumed_t]&gt;$O$4383,"ABNORMAL","NORMAL")</f>
        <v>NORMAL</v>
      </c>
      <c r="U2566" t="str">
        <f>IF(Table1[Power_Consumed_kWh]&gt;$P$4383,"ABNORMAL","NORMAL")</f>
        <v>NORMAL</v>
      </c>
      <c r="V2566">
        <f>(Table1[[#This Row],[Target_Production_t]]/8)*Table1[[#This Row],[Downtime_hr]]</f>
        <v>1.2907500000000001</v>
      </c>
    </row>
    <row r="2567" spans="1:22" x14ac:dyDescent="0.25">
      <c r="A2567" s="1">
        <v>45871</v>
      </c>
      <c r="B2567" s="1" t="str">
        <f>TEXT(Table1[[#This Row],[Date]],"mm")</f>
        <v>08</v>
      </c>
      <c r="C2567" t="s">
        <v>23</v>
      </c>
      <c r="D2567" t="s">
        <v>18</v>
      </c>
      <c r="E2567">
        <v>44.06</v>
      </c>
      <c r="F2567">
        <v>7.75</v>
      </c>
      <c r="G2567">
        <v>0.25</v>
      </c>
      <c r="H2567">
        <v>36.9</v>
      </c>
      <c r="I2567">
        <v>36.51</v>
      </c>
      <c r="J2567">
        <v>0.39</v>
      </c>
      <c r="K2567">
        <v>98.94</v>
      </c>
      <c r="L2567">
        <v>96.88</v>
      </c>
      <c r="M2567">
        <v>96.81</v>
      </c>
      <c r="N2567">
        <v>92.79</v>
      </c>
      <c r="O2567">
        <v>4.8</v>
      </c>
      <c r="P2567">
        <v>1525.26</v>
      </c>
      <c r="Q2567" s="42">
        <f>Table1[[#This Row],[Steam_Consumed_t]]/Table1[[#This Row],[Production_t]]</f>
        <v>0.13008130081300814</v>
      </c>
      <c r="R2567" s="37">
        <f>Table1[[#This Row],[Power_Consumed_kWh]]/Table1[[#This Row],[Production_t]]</f>
        <v>41.334959349593497</v>
      </c>
      <c r="S2567" t="str">
        <f>IF(Table1[[#This Row],[Quality_pct]]&lt;96,"Below Spec","Ok")</f>
        <v>Ok</v>
      </c>
      <c r="T2567" t="str">
        <f>IF(Table1[Steam_Consumed_t]&gt;$O$4383,"ABNORMAL","NORMAL")</f>
        <v>NORMAL</v>
      </c>
      <c r="U2567" t="str">
        <f>IF(Table1[Power_Consumed_kWh]&gt;$P$4383,"ABNORMAL","NORMAL")</f>
        <v>NORMAL</v>
      </c>
      <c r="V2567">
        <f>(Table1[[#This Row],[Target_Production_t]]/8)*Table1[[#This Row],[Downtime_hr]]</f>
        <v>1.3768750000000001</v>
      </c>
    </row>
    <row r="2568" spans="1:22" x14ac:dyDescent="0.25">
      <c r="A2568" s="1">
        <v>45871</v>
      </c>
      <c r="B2568" s="1" t="str">
        <f>TEXT(Table1[[#This Row],[Date]],"mm")</f>
        <v>08</v>
      </c>
      <c r="C2568" t="s">
        <v>21</v>
      </c>
      <c r="D2568" t="s">
        <v>18</v>
      </c>
      <c r="E2568">
        <v>38.049999999999997</v>
      </c>
      <c r="F2568">
        <v>7.78</v>
      </c>
      <c r="G2568">
        <v>0.22</v>
      </c>
      <c r="H2568">
        <v>33.31</v>
      </c>
      <c r="I2568">
        <v>32.5</v>
      </c>
      <c r="J2568">
        <v>0.81</v>
      </c>
      <c r="K2568">
        <v>97.57</v>
      </c>
      <c r="L2568">
        <v>97.25</v>
      </c>
      <c r="M2568">
        <v>100.02</v>
      </c>
      <c r="N2568">
        <v>94.9</v>
      </c>
      <c r="O2568">
        <v>46.68</v>
      </c>
      <c r="P2568">
        <v>3983.69</v>
      </c>
      <c r="Q2568" s="42">
        <f>Table1[[#This Row],[Steam_Consumed_t]]/Table1[[#This Row],[Production_t]]</f>
        <v>1.4013809666766737</v>
      </c>
      <c r="R2568" s="37">
        <f>Table1[[#This Row],[Power_Consumed_kWh]]/Table1[[#This Row],[Production_t]]</f>
        <v>119.59441609126388</v>
      </c>
      <c r="S2568" t="str">
        <f>IF(Table1[[#This Row],[Quality_pct]]&lt;96,"Below Spec","Ok")</f>
        <v>Ok</v>
      </c>
      <c r="T2568" t="str">
        <f>IF(Table1[Steam_Consumed_t]&gt;$O$4383,"ABNORMAL","NORMAL")</f>
        <v>NORMAL</v>
      </c>
      <c r="U2568" t="str">
        <f>IF(Table1[Power_Consumed_kWh]&gt;$P$4383,"ABNORMAL","NORMAL")</f>
        <v>NORMAL</v>
      </c>
      <c r="V2568">
        <f>(Table1[[#This Row],[Target_Production_t]]/8)*Table1[[#This Row],[Downtime_hr]]</f>
        <v>1.0463749999999998</v>
      </c>
    </row>
    <row r="2569" spans="1:22" x14ac:dyDescent="0.25">
      <c r="A2569" s="1">
        <v>45871</v>
      </c>
      <c r="B2569" s="1" t="str">
        <f>TEXT(Table1[[#This Row],[Date]],"mm")</f>
        <v>08</v>
      </c>
      <c r="C2569" t="s">
        <v>22</v>
      </c>
      <c r="D2569" t="s">
        <v>19</v>
      </c>
      <c r="E2569">
        <v>35.51</v>
      </c>
      <c r="F2569">
        <v>7.84</v>
      </c>
      <c r="G2569">
        <v>0.16</v>
      </c>
      <c r="H2569">
        <v>31.24</v>
      </c>
      <c r="I2569">
        <v>30.28</v>
      </c>
      <c r="J2569">
        <v>0.96</v>
      </c>
      <c r="K2569">
        <v>96.94</v>
      </c>
      <c r="L2569">
        <v>98</v>
      </c>
      <c r="M2569">
        <v>92.33</v>
      </c>
      <c r="N2569">
        <v>87.72</v>
      </c>
      <c r="O2569">
        <v>33.43</v>
      </c>
      <c r="P2569">
        <v>2916.78</v>
      </c>
      <c r="Q2569" s="42">
        <f>Table1[[#This Row],[Steam_Consumed_t]]/Table1[[#This Row],[Production_t]]</f>
        <v>1.0701024327784892</v>
      </c>
      <c r="R2569" s="37">
        <f>Table1[[#This Row],[Power_Consumed_kWh]]/Table1[[#This Row],[Production_t]]</f>
        <v>93.366837387964154</v>
      </c>
      <c r="S2569" t="str">
        <f>IF(Table1[[#This Row],[Quality_pct]]&lt;96,"Below Spec","Ok")</f>
        <v>Ok</v>
      </c>
      <c r="T2569" t="str">
        <f>IF(Table1[Steam_Consumed_t]&gt;$O$4383,"ABNORMAL","NORMAL")</f>
        <v>NORMAL</v>
      </c>
      <c r="U2569" t="str">
        <f>IF(Table1[Power_Consumed_kWh]&gt;$P$4383,"ABNORMAL","NORMAL")</f>
        <v>NORMAL</v>
      </c>
      <c r="V2569">
        <f>(Table1[[#This Row],[Target_Production_t]]/8)*Table1[[#This Row],[Downtime_hr]]</f>
        <v>0.71019999999999994</v>
      </c>
    </row>
    <row r="2570" spans="1:22" x14ac:dyDescent="0.25">
      <c r="A2570" s="1">
        <v>45872</v>
      </c>
      <c r="B2570" s="1" t="str">
        <f>TEXT(Table1[[#This Row],[Date]],"mm")</f>
        <v>08</v>
      </c>
      <c r="C2570" t="s">
        <v>21</v>
      </c>
      <c r="D2570" t="s">
        <v>20</v>
      </c>
      <c r="E2570">
        <v>35.159999999999997</v>
      </c>
      <c r="F2570">
        <v>7.27</v>
      </c>
      <c r="G2570">
        <v>0.73</v>
      </c>
      <c r="H2570">
        <v>28.88</v>
      </c>
      <c r="I2570">
        <v>28.08</v>
      </c>
      <c r="J2570">
        <v>0.8</v>
      </c>
      <c r="K2570">
        <v>97.24</v>
      </c>
      <c r="L2570">
        <v>90.88</v>
      </c>
      <c r="M2570">
        <v>93.69</v>
      </c>
      <c r="N2570">
        <v>82.79</v>
      </c>
      <c r="O2570">
        <v>41.29</v>
      </c>
      <c r="P2570">
        <v>3348.11</v>
      </c>
      <c r="Q2570" s="42">
        <f>Table1[[#This Row],[Steam_Consumed_t]]/Table1[[#This Row],[Production_t]]</f>
        <v>1.4297091412742382</v>
      </c>
      <c r="R2570" s="37">
        <f>Table1[[#This Row],[Power_Consumed_kWh]]/Table1[[#This Row],[Production_t]]</f>
        <v>115.93178670360112</v>
      </c>
      <c r="S2570" t="str">
        <f>IF(Table1[[#This Row],[Quality_pct]]&lt;96,"Below Spec","Ok")</f>
        <v>Ok</v>
      </c>
      <c r="T2570" t="str">
        <f>IF(Table1[Steam_Consumed_t]&gt;$O$4383,"ABNORMAL","NORMAL")</f>
        <v>NORMAL</v>
      </c>
      <c r="U2570" t="str">
        <f>IF(Table1[Power_Consumed_kWh]&gt;$P$4383,"ABNORMAL","NORMAL")</f>
        <v>NORMAL</v>
      </c>
      <c r="V2570">
        <f>(Table1[[#This Row],[Target_Production_t]]/8)*Table1[[#This Row],[Downtime_hr]]</f>
        <v>3.2083499999999998</v>
      </c>
    </row>
    <row r="2571" spans="1:22" x14ac:dyDescent="0.25">
      <c r="A2571" s="1">
        <v>45872</v>
      </c>
      <c r="B2571" s="1" t="str">
        <f>TEXT(Table1[[#This Row],[Date]],"mm")</f>
        <v>08</v>
      </c>
      <c r="C2571" t="s">
        <v>22</v>
      </c>
      <c r="D2571" t="s">
        <v>20</v>
      </c>
      <c r="E2571">
        <v>33.31</v>
      </c>
      <c r="F2571">
        <v>7.28</v>
      </c>
      <c r="G2571">
        <v>0.72</v>
      </c>
      <c r="H2571">
        <v>30.31</v>
      </c>
      <c r="I2571">
        <v>29.31</v>
      </c>
      <c r="J2571">
        <v>0.99</v>
      </c>
      <c r="K2571">
        <v>96.72</v>
      </c>
      <c r="L2571">
        <v>91</v>
      </c>
      <c r="M2571">
        <v>93.33</v>
      </c>
      <c r="N2571">
        <v>82.15</v>
      </c>
      <c r="O2571">
        <v>33.82</v>
      </c>
      <c r="P2571">
        <v>2817.24</v>
      </c>
      <c r="Q2571" s="42">
        <f>Table1[[#This Row],[Steam_Consumed_t]]/Table1[[#This Row],[Production_t]]</f>
        <v>1.115803365225998</v>
      </c>
      <c r="R2571" s="37">
        <f>Table1[[#This Row],[Power_Consumed_kWh]]/Table1[[#This Row],[Production_t]]</f>
        <v>92.947542065324967</v>
      </c>
      <c r="S2571" t="str">
        <f>IF(Table1[[#This Row],[Quality_pct]]&lt;96,"Below Spec","Ok")</f>
        <v>Ok</v>
      </c>
      <c r="T2571" t="str">
        <f>IF(Table1[Steam_Consumed_t]&gt;$O$4383,"ABNORMAL","NORMAL")</f>
        <v>NORMAL</v>
      </c>
      <c r="U2571" t="str">
        <f>IF(Table1[Power_Consumed_kWh]&gt;$P$4383,"ABNORMAL","NORMAL")</f>
        <v>NORMAL</v>
      </c>
      <c r="V2571">
        <f>(Table1[[#This Row],[Target_Production_t]]/8)*Table1[[#This Row],[Downtime_hr]]</f>
        <v>2.9979</v>
      </c>
    </row>
    <row r="2572" spans="1:22" x14ac:dyDescent="0.25">
      <c r="A2572" s="1">
        <v>45872</v>
      </c>
      <c r="B2572" s="1" t="str">
        <f>TEXT(Table1[[#This Row],[Date]],"mm")</f>
        <v>08</v>
      </c>
      <c r="C2572" t="s">
        <v>17</v>
      </c>
      <c r="D2572" t="s">
        <v>18</v>
      </c>
      <c r="E2572">
        <v>40.69</v>
      </c>
      <c r="F2572">
        <v>7.3</v>
      </c>
      <c r="G2572">
        <v>0.7</v>
      </c>
      <c r="H2572">
        <v>34.49</v>
      </c>
      <c r="I2572">
        <v>33.840000000000003</v>
      </c>
      <c r="J2572">
        <v>0.65</v>
      </c>
      <c r="K2572">
        <v>98.11</v>
      </c>
      <c r="L2572">
        <v>91.25</v>
      </c>
      <c r="M2572">
        <v>96.74</v>
      </c>
      <c r="N2572">
        <v>86.61</v>
      </c>
      <c r="O2572">
        <v>29.27</v>
      </c>
      <c r="P2572">
        <v>2900.77</v>
      </c>
      <c r="Q2572" s="42">
        <f>Table1[[#This Row],[Steam_Consumed_t]]/Table1[[#This Row],[Production_t]]</f>
        <v>0.84865178312554357</v>
      </c>
      <c r="R2572" s="37">
        <f>Table1[[#This Row],[Power_Consumed_kWh]]/Table1[[#This Row],[Production_t]]</f>
        <v>84.104668019715859</v>
      </c>
      <c r="S2572" t="str">
        <f>IF(Table1[[#This Row],[Quality_pct]]&lt;96,"Below Spec","Ok")</f>
        <v>Ok</v>
      </c>
      <c r="T2572" t="str">
        <f>IF(Table1[Steam_Consumed_t]&gt;$O$4383,"ABNORMAL","NORMAL")</f>
        <v>NORMAL</v>
      </c>
      <c r="U2572" t="str">
        <f>IF(Table1[Power_Consumed_kWh]&gt;$P$4383,"ABNORMAL","NORMAL")</f>
        <v>NORMAL</v>
      </c>
      <c r="V2572">
        <f>(Table1[[#This Row],[Target_Production_t]]/8)*Table1[[#This Row],[Downtime_hr]]</f>
        <v>3.5603749999999996</v>
      </c>
    </row>
    <row r="2573" spans="1:22" x14ac:dyDescent="0.25">
      <c r="A2573" s="1">
        <v>45872</v>
      </c>
      <c r="B2573" s="1" t="str">
        <f>TEXT(Table1[[#This Row],[Date]],"mm")</f>
        <v>08</v>
      </c>
      <c r="C2573" t="s">
        <v>21</v>
      </c>
      <c r="D2573" t="s">
        <v>19</v>
      </c>
      <c r="E2573">
        <v>36.26</v>
      </c>
      <c r="F2573">
        <v>7.32</v>
      </c>
      <c r="G2573">
        <v>0.68</v>
      </c>
      <c r="H2573">
        <v>32.090000000000003</v>
      </c>
      <c r="I2573">
        <v>31.8</v>
      </c>
      <c r="J2573">
        <v>0.28999999999999998</v>
      </c>
      <c r="K2573">
        <v>99.1</v>
      </c>
      <c r="L2573">
        <v>91.5</v>
      </c>
      <c r="M2573">
        <v>99.08</v>
      </c>
      <c r="N2573">
        <v>89.84</v>
      </c>
      <c r="O2573">
        <v>45.95</v>
      </c>
      <c r="P2573">
        <v>3723</v>
      </c>
      <c r="Q2573" s="42">
        <f>Table1[[#This Row],[Steam_Consumed_t]]/Table1[[#This Row],[Production_t]]</f>
        <v>1.4319102524150824</v>
      </c>
      <c r="R2573" s="37">
        <f>Table1[[#This Row],[Power_Consumed_kWh]]/Table1[[#This Row],[Production_t]]</f>
        <v>116.01745091928949</v>
      </c>
      <c r="S2573" t="str">
        <f>IF(Table1[[#This Row],[Quality_pct]]&lt;96,"Below Spec","Ok")</f>
        <v>Ok</v>
      </c>
      <c r="T2573" t="str">
        <f>IF(Table1[Steam_Consumed_t]&gt;$O$4383,"ABNORMAL","NORMAL")</f>
        <v>NORMAL</v>
      </c>
      <c r="U2573" t="str">
        <f>IF(Table1[Power_Consumed_kWh]&gt;$P$4383,"ABNORMAL","NORMAL")</f>
        <v>NORMAL</v>
      </c>
      <c r="V2573">
        <f>(Table1[[#This Row],[Target_Production_t]]/8)*Table1[[#This Row],[Downtime_hr]]</f>
        <v>3.0821000000000001</v>
      </c>
    </row>
    <row r="2574" spans="1:22" x14ac:dyDescent="0.25">
      <c r="A2574" s="1">
        <v>45872</v>
      </c>
      <c r="B2574" s="1" t="str">
        <f>TEXT(Table1[[#This Row],[Date]],"mm")</f>
        <v>08</v>
      </c>
      <c r="C2574" t="s">
        <v>23</v>
      </c>
      <c r="D2574" t="s">
        <v>20</v>
      </c>
      <c r="E2574">
        <v>40.71</v>
      </c>
      <c r="F2574">
        <v>7.36</v>
      </c>
      <c r="G2574">
        <v>0.64</v>
      </c>
      <c r="H2574">
        <v>36.33</v>
      </c>
      <c r="I2574">
        <v>35.909999999999997</v>
      </c>
      <c r="J2574">
        <v>0.42</v>
      </c>
      <c r="K2574">
        <v>98.85</v>
      </c>
      <c r="L2574">
        <v>92</v>
      </c>
      <c r="M2574">
        <v>92.46</v>
      </c>
      <c r="N2574">
        <v>84.08</v>
      </c>
      <c r="O2574">
        <v>4.47</v>
      </c>
      <c r="P2574">
        <v>1413.51</v>
      </c>
      <c r="Q2574" s="42">
        <f>Table1[[#This Row],[Steam_Consumed_t]]/Table1[[#This Row],[Production_t]]</f>
        <v>0.12303881090008258</v>
      </c>
      <c r="R2574" s="37">
        <f>Table1[[#This Row],[Power_Consumed_kWh]]/Table1[[#This Row],[Production_t]]</f>
        <v>38.907514450867055</v>
      </c>
      <c r="S2574" t="str">
        <f>IF(Table1[[#This Row],[Quality_pct]]&lt;96,"Below Spec","Ok")</f>
        <v>Ok</v>
      </c>
      <c r="T2574" t="str">
        <f>IF(Table1[Steam_Consumed_t]&gt;$O$4383,"ABNORMAL","NORMAL")</f>
        <v>NORMAL</v>
      </c>
      <c r="U2574" t="str">
        <f>IF(Table1[Power_Consumed_kWh]&gt;$P$4383,"ABNORMAL","NORMAL")</f>
        <v>NORMAL</v>
      </c>
      <c r="V2574">
        <f>(Table1[[#This Row],[Target_Production_t]]/8)*Table1[[#This Row],[Downtime_hr]]</f>
        <v>3.2568000000000001</v>
      </c>
    </row>
    <row r="2575" spans="1:22" x14ac:dyDescent="0.25">
      <c r="A2575" s="1">
        <v>45872</v>
      </c>
      <c r="B2575" s="1" t="str">
        <f>TEXT(Table1[[#This Row],[Date]],"mm")</f>
        <v>08</v>
      </c>
      <c r="C2575" t="s">
        <v>17</v>
      </c>
      <c r="D2575" t="s">
        <v>19</v>
      </c>
      <c r="E2575">
        <v>40.08</v>
      </c>
      <c r="F2575">
        <v>7.41</v>
      </c>
      <c r="G2575">
        <v>0.59</v>
      </c>
      <c r="H2575">
        <v>36.799999999999997</v>
      </c>
      <c r="I2575">
        <v>36.049999999999997</v>
      </c>
      <c r="J2575">
        <v>0.74</v>
      </c>
      <c r="K2575">
        <v>97.98</v>
      </c>
      <c r="L2575">
        <v>92.62</v>
      </c>
      <c r="M2575">
        <v>93.47</v>
      </c>
      <c r="N2575">
        <v>84.83</v>
      </c>
      <c r="O2575">
        <v>30.84</v>
      </c>
      <c r="P2575">
        <v>2999.04</v>
      </c>
      <c r="Q2575" s="42">
        <f>Table1[[#This Row],[Steam_Consumed_t]]/Table1[[#This Row],[Production_t]]</f>
        <v>0.83804347826086967</v>
      </c>
      <c r="R2575" s="37">
        <f>Table1[[#This Row],[Power_Consumed_kWh]]/Table1[[#This Row],[Production_t]]</f>
        <v>81.495652173913044</v>
      </c>
      <c r="S2575" t="str">
        <f>IF(Table1[[#This Row],[Quality_pct]]&lt;96,"Below Spec","Ok")</f>
        <v>Ok</v>
      </c>
      <c r="T2575" t="str">
        <f>IF(Table1[Steam_Consumed_t]&gt;$O$4383,"ABNORMAL","NORMAL")</f>
        <v>NORMAL</v>
      </c>
      <c r="U2575" t="str">
        <f>IF(Table1[Power_Consumed_kWh]&gt;$P$4383,"ABNORMAL","NORMAL")</f>
        <v>NORMAL</v>
      </c>
      <c r="V2575">
        <f>(Table1[[#This Row],[Target_Production_t]]/8)*Table1[[#This Row],[Downtime_hr]]</f>
        <v>2.9558999999999997</v>
      </c>
    </row>
    <row r="2576" spans="1:22" x14ac:dyDescent="0.25">
      <c r="A2576" s="1">
        <v>45872</v>
      </c>
      <c r="B2576" s="1" t="str">
        <f>TEXT(Table1[[#This Row],[Date]],"mm")</f>
        <v>08</v>
      </c>
      <c r="C2576" t="s">
        <v>23</v>
      </c>
      <c r="D2576" t="s">
        <v>19</v>
      </c>
      <c r="E2576">
        <v>41.99</v>
      </c>
      <c r="F2576">
        <v>7.49</v>
      </c>
      <c r="G2576">
        <v>0.51</v>
      </c>
      <c r="H2576">
        <v>37.26</v>
      </c>
      <c r="I2576">
        <v>37.19</v>
      </c>
      <c r="J2576">
        <v>7.0000000000000007E-2</v>
      </c>
      <c r="K2576">
        <v>99.82</v>
      </c>
      <c r="L2576">
        <v>93.62</v>
      </c>
      <c r="M2576">
        <v>96.65</v>
      </c>
      <c r="N2576">
        <v>90.33</v>
      </c>
      <c r="O2576">
        <v>3.63</v>
      </c>
      <c r="P2576">
        <v>1520.13</v>
      </c>
      <c r="Q2576" s="42">
        <f>Table1[[#This Row],[Steam_Consumed_t]]/Table1[[#This Row],[Production_t]]</f>
        <v>9.742351046698873E-2</v>
      </c>
      <c r="R2576" s="37">
        <f>Table1[[#This Row],[Power_Consumed_kWh]]/Table1[[#This Row],[Production_t]]</f>
        <v>40.797906602254436</v>
      </c>
      <c r="S2576" t="str">
        <f>IF(Table1[[#This Row],[Quality_pct]]&lt;96,"Below Spec","Ok")</f>
        <v>Ok</v>
      </c>
      <c r="T2576" t="str">
        <f>IF(Table1[Steam_Consumed_t]&gt;$O$4383,"ABNORMAL","NORMAL")</f>
        <v>NORMAL</v>
      </c>
      <c r="U2576" t="str">
        <f>IF(Table1[Power_Consumed_kWh]&gt;$P$4383,"ABNORMAL","NORMAL")</f>
        <v>NORMAL</v>
      </c>
      <c r="V2576">
        <f>(Table1[[#This Row],[Target_Production_t]]/8)*Table1[[#This Row],[Downtime_hr]]</f>
        <v>2.6768625000000004</v>
      </c>
    </row>
    <row r="2577" spans="1:22" x14ac:dyDescent="0.25">
      <c r="A2577" s="1">
        <v>45872</v>
      </c>
      <c r="B2577" s="1" t="str">
        <f>TEXT(Table1[[#This Row],[Date]],"mm")</f>
        <v>08</v>
      </c>
      <c r="C2577" t="s">
        <v>22</v>
      </c>
      <c r="D2577" t="s">
        <v>18</v>
      </c>
      <c r="E2577">
        <v>34.880000000000003</v>
      </c>
      <c r="F2577">
        <v>7.6</v>
      </c>
      <c r="G2577">
        <v>0.4</v>
      </c>
      <c r="H2577">
        <v>30.98</v>
      </c>
      <c r="I2577">
        <v>30.18</v>
      </c>
      <c r="J2577">
        <v>0.8</v>
      </c>
      <c r="K2577">
        <v>97.41</v>
      </c>
      <c r="L2577">
        <v>95</v>
      </c>
      <c r="M2577">
        <v>93.36</v>
      </c>
      <c r="N2577">
        <v>86.4</v>
      </c>
      <c r="O2577">
        <v>33.54</v>
      </c>
      <c r="P2577">
        <v>2949.97</v>
      </c>
      <c r="Q2577" s="42">
        <f>Table1[[#This Row],[Steam_Consumed_t]]/Table1[[#This Row],[Production_t]]</f>
        <v>1.0826339573918657</v>
      </c>
      <c r="R2577" s="37">
        <f>Table1[[#This Row],[Power_Consumed_kWh]]/Table1[[#This Row],[Production_t]]</f>
        <v>95.221755971594575</v>
      </c>
      <c r="S2577" t="str">
        <f>IF(Table1[[#This Row],[Quality_pct]]&lt;96,"Below Spec","Ok")</f>
        <v>Ok</v>
      </c>
      <c r="T2577" t="str">
        <f>IF(Table1[Steam_Consumed_t]&gt;$O$4383,"ABNORMAL","NORMAL")</f>
        <v>NORMAL</v>
      </c>
      <c r="U2577" t="str">
        <f>IF(Table1[Power_Consumed_kWh]&gt;$P$4383,"ABNORMAL","NORMAL")</f>
        <v>NORMAL</v>
      </c>
      <c r="V2577">
        <f>(Table1[[#This Row],[Target_Production_t]]/8)*Table1[[#This Row],[Downtime_hr]]</f>
        <v>1.7440000000000002</v>
      </c>
    </row>
    <row r="2578" spans="1:22" x14ac:dyDescent="0.25">
      <c r="A2578" s="1">
        <v>45872</v>
      </c>
      <c r="B2578" s="1" t="str">
        <f>TEXT(Table1[[#This Row],[Date]],"mm")</f>
        <v>08</v>
      </c>
      <c r="C2578" t="s">
        <v>17</v>
      </c>
      <c r="D2578" t="s">
        <v>20</v>
      </c>
      <c r="E2578">
        <v>38.86</v>
      </c>
      <c r="F2578">
        <v>7.64</v>
      </c>
      <c r="G2578">
        <v>0.36</v>
      </c>
      <c r="H2578">
        <v>34.07</v>
      </c>
      <c r="I2578">
        <v>33.369999999999997</v>
      </c>
      <c r="J2578">
        <v>0.7</v>
      </c>
      <c r="K2578">
        <v>97.94</v>
      </c>
      <c r="L2578">
        <v>95.5</v>
      </c>
      <c r="M2578">
        <v>90.45</v>
      </c>
      <c r="N2578">
        <v>84.6</v>
      </c>
      <c r="O2578">
        <v>28.28</v>
      </c>
      <c r="P2578">
        <v>2921.21</v>
      </c>
      <c r="Q2578" s="42">
        <f>Table1[[#This Row],[Steam_Consumed_t]]/Table1[[#This Row],[Production_t]]</f>
        <v>0.83005576753742294</v>
      </c>
      <c r="R2578" s="37">
        <f>Table1[[#This Row],[Power_Consumed_kWh]]/Table1[[#This Row],[Production_t]]</f>
        <v>85.741414734370409</v>
      </c>
      <c r="S2578" t="str">
        <f>IF(Table1[[#This Row],[Quality_pct]]&lt;96,"Below Spec","Ok")</f>
        <v>Ok</v>
      </c>
      <c r="T2578" t="str">
        <f>IF(Table1[Steam_Consumed_t]&gt;$O$4383,"ABNORMAL","NORMAL")</f>
        <v>NORMAL</v>
      </c>
      <c r="U2578" t="str">
        <f>IF(Table1[Power_Consumed_kWh]&gt;$P$4383,"ABNORMAL","NORMAL")</f>
        <v>NORMAL</v>
      </c>
      <c r="V2578">
        <f>(Table1[[#This Row],[Target_Production_t]]/8)*Table1[[#This Row],[Downtime_hr]]</f>
        <v>1.7486999999999999</v>
      </c>
    </row>
    <row r="2579" spans="1:22" x14ac:dyDescent="0.25">
      <c r="A2579" s="1">
        <v>45872</v>
      </c>
      <c r="B2579" s="1" t="str">
        <f>TEXT(Table1[[#This Row],[Date]],"mm")</f>
        <v>08</v>
      </c>
      <c r="C2579" t="s">
        <v>21</v>
      </c>
      <c r="D2579" t="s">
        <v>18</v>
      </c>
      <c r="E2579">
        <v>36.82</v>
      </c>
      <c r="F2579">
        <v>7.68</v>
      </c>
      <c r="G2579">
        <v>0.32</v>
      </c>
      <c r="H2579">
        <v>35.39</v>
      </c>
      <c r="I2579">
        <v>34.71</v>
      </c>
      <c r="J2579">
        <v>0.68</v>
      </c>
      <c r="K2579">
        <v>98.08</v>
      </c>
      <c r="L2579">
        <v>96</v>
      </c>
      <c r="M2579">
        <v>99.21</v>
      </c>
      <c r="N2579">
        <v>93.41</v>
      </c>
      <c r="O2579">
        <v>51.55</v>
      </c>
      <c r="P2579">
        <v>4181.92</v>
      </c>
      <c r="Q2579" s="42">
        <f>Table1[[#This Row],[Steam_Consumed_t]]/Table1[[#This Row],[Production_t]]</f>
        <v>1.456626165583498</v>
      </c>
      <c r="R2579" s="37">
        <f>Table1[[#This Row],[Power_Consumed_kWh]]/Table1[[#This Row],[Production_t]]</f>
        <v>118.16671376094942</v>
      </c>
      <c r="S2579" t="str">
        <f>IF(Table1[[#This Row],[Quality_pct]]&lt;96,"Below Spec","Ok")</f>
        <v>Ok</v>
      </c>
      <c r="T2579" t="str">
        <f>IF(Table1[Steam_Consumed_t]&gt;$O$4383,"ABNORMAL","NORMAL")</f>
        <v>ABNORMAL</v>
      </c>
      <c r="U2579" t="str">
        <f>IF(Table1[Power_Consumed_kWh]&gt;$P$4383,"ABNORMAL","NORMAL")</f>
        <v>NORMAL</v>
      </c>
      <c r="V2579">
        <f>(Table1[[#This Row],[Target_Production_t]]/8)*Table1[[#This Row],[Downtime_hr]]</f>
        <v>1.4728000000000001</v>
      </c>
    </row>
    <row r="2580" spans="1:22" x14ac:dyDescent="0.25">
      <c r="A2580" s="1">
        <v>45872</v>
      </c>
      <c r="B2580" s="1" t="str">
        <f>TEXT(Table1[[#This Row],[Date]],"mm")</f>
        <v>08</v>
      </c>
      <c r="C2580" t="s">
        <v>23</v>
      </c>
      <c r="D2580" t="s">
        <v>18</v>
      </c>
      <c r="E2580">
        <v>42.63</v>
      </c>
      <c r="F2580">
        <v>7.7</v>
      </c>
      <c r="G2580">
        <v>0.3</v>
      </c>
      <c r="H2580">
        <v>41.5</v>
      </c>
      <c r="I2580">
        <v>40.869999999999997</v>
      </c>
      <c r="J2580">
        <v>0.63</v>
      </c>
      <c r="K2580">
        <v>98.47</v>
      </c>
      <c r="L2580">
        <v>96.25</v>
      </c>
      <c r="M2580">
        <v>101.72</v>
      </c>
      <c r="N2580">
        <v>96.41</v>
      </c>
      <c r="O2580">
        <v>4.8099999999999996</v>
      </c>
      <c r="P2580">
        <v>1782.85</v>
      </c>
      <c r="Q2580" s="42">
        <f>Table1[[#This Row],[Steam_Consumed_t]]/Table1[[#This Row],[Production_t]]</f>
        <v>0.11590361445783132</v>
      </c>
      <c r="R2580" s="37">
        <f>Table1[[#This Row],[Power_Consumed_kWh]]/Table1[[#This Row],[Production_t]]</f>
        <v>42.960240963855419</v>
      </c>
      <c r="S2580" t="str">
        <f>IF(Table1[[#This Row],[Quality_pct]]&lt;96,"Below Spec","Ok")</f>
        <v>Ok</v>
      </c>
      <c r="T2580" t="str">
        <f>IF(Table1[Steam_Consumed_t]&gt;$O$4383,"ABNORMAL","NORMAL")</f>
        <v>NORMAL</v>
      </c>
      <c r="U2580" t="str">
        <f>IF(Table1[Power_Consumed_kWh]&gt;$P$4383,"ABNORMAL","NORMAL")</f>
        <v>NORMAL</v>
      </c>
      <c r="V2580">
        <f>(Table1[[#This Row],[Target_Production_t]]/8)*Table1[[#This Row],[Downtime_hr]]</f>
        <v>1.598625</v>
      </c>
    </row>
    <row r="2581" spans="1:22" x14ac:dyDescent="0.25">
      <c r="A2581" s="1">
        <v>45872</v>
      </c>
      <c r="B2581" s="1" t="str">
        <f>TEXT(Table1[[#This Row],[Date]],"mm")</f>
        <v>08</v>
      </c>
      <c r="C2581" t="s">
        <v>22</v>
      </c>
      <c r="D2581" t="s">
        <v>19</v>
      </c>
      <c r="E2581">
        <v>34.36</v>
      </c>
      <c r="F2581">
        <v>7.8</v>
      </c>
      <c r="G2581">
        <v>0.2</v>
      </c>
      <c r="H2581">
        <v>33.33</v>
      </c>
      <c r="I2581">
        <v>32.5</v>
      </c>
      <c r="J2581">
        <v>0.83</v>
      </c>
      <c r="K2581">
        <v>97.51</v>
      </c>
      <c r="L2581">
        <v>97.5</v>
      </c>
      <c r="M2581">
        <v>92.44</v>
      </c>
      <c r="N2581">
        <v>87.89</v>
      </c>
      <c r="O2581">
        <v>36.549999999999997</v>
      </c>
      <c r="P2581">
        <v>3215.66</v>
      </c>
      <c r="Q2581" s="42">
        <f>Table1[[#This Row],[Steam_Consumed_t]]/Table1[[#This Row],[Production_t]]</f>
        <v>1.0966096609660967</v>
      </c>
      <c r="R2581" s="37">
        <f>Table1[[#This Row],[Power_Consumed_kWh]]/Table1[[#This Row],[Production_t]]</f>
        <v>96.479447944794487</v>
      </c>
      <c r="S2581" t="str">
        <f>IF(Table1[[#This Row],[Quality_pct]]&lt;96,"Below Spec","Ok")</f>
        <v>Ok</v>
      </c>
      <c r="T2581" t="str">
        <f>IF(Table1[Steam_Consumed_t]&gt;$O$4383,"ABNORMAL","NORMAL")</f>
        <v>NORMAL</v>
      </c>
      <c r="U2581" t="str">
        <f>IF(Table1[Power_Consumed_kWh]&gt;$P$4383,"ABNORMAL","NORMAL")</f>
        <v>NORMAL</v>
      </c>
      <c r="V2581">
        <f>(Table1[[#This Row],[Target_Production_t]]/8)*Table1[[#This Row],[Downtime_hr]]</f>
        <v>0.85899999999999999</v>
      </c>
    </row>
    <row r="2582" spans="1:22" x14ac:dyDescent="0.25">
      <c r="A2582" s="1">
        <v>45873</v>
      </c>
      <c r="B2582" s="1" t="str">
        <f>TEXT(Table1[[#This Row],[Date]],"mm")</f>
        <v>08</v>
      </c>
      <c r="C2582" t="s">
        <v>23</v>
      </c>
      <c r="D2582" t="s">
        <v>20</v>
      </c>
      <c r="E2582">
        <v>41.74</v>
      </c>
      <c r="F2582">
        <v>6.02</v>
      </c>
      <c r="G2582">
        <v>1.98</v>
      </c>
      <c r="H2582">
        <v>29.67</v>
      </c>
      <c r="I2582">
        <v>29.67</v>
      </c>
      <c r="J2582">
        <v>0</v>
      </c>
      <c r="K2582">
        <v>100</v>
      </c>
      <c r="L2582">
        <v>75.25</v>
      </c>
      <c r="M2582">
        <v>96.41</v>
      </c>
      <c r="N2582">
        <v>72.55</v>
      </c>
      <c r="O2582">
        <v>2.04</v>
      </c>
      <c r="P2582">
        <v>1277.46</v>
      </c>
      <c r="Q2582" s="42">
        <f>Table1[[#This Row],[Steam_Consumed_t]]/Table1[[#This Row],[Production_t]]</f>
        <v>6.8756319514661268E-2</v>
      </c>
      <c r="R2582" s="37">
        <f>Table1[[#This Row],[Power_Consumed_kWh]]/Table1[[#This Row],[Production_t]]</f>
        <v>43.055611729019212</v>
      </c>
      <c r="S2582" t="str">
        <f>IF(Table1[[#This Row],[Quality_pct]]&lt;96,"Below Spec","Ok")</f>
        <v>Ok</v>
      </c>
      <c r="T2582" t="str">
        <f>IF(Table1[Steam_Consumed_t]&gt;$O$4383,"ABNORMAL","NORMAL")</f>
        <v>NORMAL</v>
      </c>
      <c r="U2582" t="str">
        <f>IF(Table1[Power_Consumed_kWh]&gt;$P$4383,"ABNORMAL","NORMAL")</f>
        <v>NORMAL</v>
      </c>
      <c r="V2582">
        <f>(Table1[[#This Row],[Target_Production_t]]/8)*Table1[[#This Row],[Downtime_hr]]</f>
        <v>10.33065</v>
      </c>
    </row>
    <row r="2583" spans="1:22" x14ac:dyDescent="0.25">
      <c r="A2583" s="1">
        <v>45873</v>
      </c>
      <c r="B2583" s="1" t="str">
        <f>TEXT(Table1[[#This Row],[Date]],"mm")</f>
        <v>08</v>
      </c>
      <c r="C2583" t="s">
        <v>17</v>
      </c>
      <c r="D2583" t="s">
        <v>18</v>
      </c>
      <c r="E2583">
        <v>41.72</v>
      </c>
      <c r="F2583">
        <v>7.26</v>
      </c>
      <c r="G2583">
        <v>0.74</v>
      </c>
      <c r="H2583">
        <v>34.94</v>
      </c>
      <c r="I2583">
        <v>34.81</v>
      </c>
      <c r="J2583">
        <v>0.13</v>
      </c>
      <c r="K2583">
        <v>99.62</v>
      </c>
      <c r="L2583">
        <v>90.75</v>
      </c>
      <c r="M2583">
        <v>95.61</v>
      </c>
      <c r="N2583">
        <v>86.44</v>
      </c>
      <c r="O2583">
        <v>31.79</v>
      </c>
      <c r="P2583">
        <v>2756.14</v>
      </c>
      <c r="Q2583" s="42">
        <f>Table1[[#This Row],[Steam_Consumed_t]]/Table1[[#This Row],[Production_t]]</f>
        <v>0.90984544934172873</v>
      </c>
      <c r="R2583" s="37">
        <f>Table1[[#This Row],[Power_Consumed_kWh]]/Table1[[#This Row],[Production_t]]</f>
        <v>78.882083571837441</v>
      </c>
      <c r="S2583" t="str">
        <f>IF(Table1[[#This Row],[Quality_pct]]&lt;96,"Below Spec","Ok")</f>
        <v>Ok</v>
      </c>
      <c r="T2583" t="str">
        <f>IF(Table1[Steam_Consumed_t]&gt;$O$4383,"ABNORMAL","NORMAL")</f>
        <v>NORMAL</v>
      </c>
      <c r="U2583" t="str">
        <f>IF(Table1[Power_Consumed_kWh]&gt;$P$4383,"ABNORMAL","NORMAL")</f>
        <v>NORMAL</v>
      </c>
      <c r="V2583">
        <f>(Table1[[#This Row],[Target_Production_t]]/8)*Table1[[#This Row],[Downtime_hr]]</f>
        <v>3.8590999999999998</v>
      </c>
    </row>
    <row r="2584" spans="1:22" x14ac:dyDescent="0.25">
      <c r="A2584" s="1">
        <v>45873</v>
      </c>
      <c r="B2584" s="1" t="str">
        <f>TEXT(Table1[[#This Row],[Date]],"mm")</f>
        <v>08</v>
      </c>
      <c r="C2584" t="s">
        <v>22</v>
      </c>
      <c r="D2584" t="s">
        <v>20</v>
      </c>
      <c r="E2584">
        <v>34.15</v>
      </c>
      <c r="F2584">
        <v>7.4</v>
      </c>
      <c r="G2584">
        <v>0.6</v>
      </c>
      <c r="H2584">
        <v>29.96</v>
      </c>
      <c r="I2584">
        <v>28.81</v>
      </c>
      <c r="J2584">
        <v>1.1399999999999999</v>
      </c>
      <c r="K2584">
        <v>96.18</v>
      </c>
      <c r="L2584">
        <v>92.5</v>
      </c>
      <c r="M2584">
        <v>97.12</v>
      </c>
      <c r="N2584">
        <v>86.41</v>
      </c>
      <c r="O2584">
        <v>33.25</v>
      </c>
      <c r="P2584">
        <v>2994.91</v>
      </c>
      <c r="Q2584" s="42">
        <f>Table1[[#This Row],[Steam_Consumed_t]]/Table1[[#This Row],[Production_t]]</f>
        <v>1.1098130841121494</v>
      </c>
      <c r="R2584" s="37">
        <f>Table1[[#This Row],[Power_Consumed_kWh]]/Table1[[#This Row],[Production_t]]</f>
        <v>99.96361815754338</v>
      </c>
      <c r="S2584" t="str">
        <f>IF(Table1[[#This Row],[Quality_pct]]&lt;96,"Below Spec","Ok")</f>
        <v>Ok</v>
      </c>
      <c r="T2584" t="str">
        <f>IF(Table1[Steam_Consumed_t]&gt;$O$4383,"ABNORMAL","NORMAL")</f>
        <v>NORMAL</v>
      </c>
      <c r="U2584" t="str">
        <f>IF(Table1[Power_Consumed_kWh]&gt;$P$4383,"ABNORMAL","NORMAL")</f>
        <v>NORMAL</v>
      </c>
      <c r="V2584">
        <f>(Table1[[#This Row],[Target_Production_t]]/8)*Table1[[#This Row],[Downtime_hr]]</f>
        <v>2.5612499999999998</v>
      </c>
    </row>
    <row r="2585" spans="1:22" x14ac:dyDescent="0.25">
      <c r="A2585" s="1">
        <v>45873</v>
      </c>
      <c r="B2585" s="1" t="str">
        <f>TEXT(Table1[[#This Row],[Date]],"mm")</f>
        <v>08</v>
      </c>
      <c r="C2585" t="s">
        <v>22</v>
      </c>
      <c r="D2585" t="s">
        <v>18</v>
      </c>
      <c r="E2585">
        <v>35.76</v>
      </c>
      <c r="F2585">
        <v>7.42</v>
      </c>
      <c r="G2585">
        <v>0.57999999999999996</v>
      </c>
      <c r="H2585">
        <v>31.5</v>
      </c>
      <c r="I2585">
        <v>30.75</v>
      </c>
      <c r="J2585">
        <v>0.75</v>
      </c>
      <c r="K2585">
        <v>97.63</v>
      </c>
      <c r="L2585">
        <v>92.75</v>
      </c>
      <c r="M2585">
        <v>96.75</v>
      </c>
      <c r="N2585">
        <v>87.61</v>
      </c>
      <c r="O2585">
        <v>33.39</v>
      </c>
      <c r="P2585">
        <v>3103.14</v>
      </c>
      <c r="Q2585" s="42">
        <f>Table1[[#This Row],[Steam_Consumed_t]]/Table1[[#This Row],[Production_t]]</f>
        <v>1.06</v>
      </c>
      <c r="R2585" s="37">
        <f>Table1[[#This Row],[Power_Consumed_kWh]]/Table1[[#This Row],[Production_t]]</f>
        <v>98.512380952380951</v>
      </c>
      <c r="S2585" t="str">
        <f>IF(Table1[[#This Row],[Quality_pct]]&lt;96,"Below Spec","Ok")</f>
        <v>Ok</v>
      </c>
      <c r="T2585" t="str">
        <f>IF(Table1[Steam_Consumed_t]&gt;$O$4383,"ABNORMAL","NORMAL")</f>
        <v>NORMAL</v>
      </c>
      <c r="U2585" t="str">
        <f>IF(Table1[Power_Consumed_kWh]&gt;$P$4383,"ABNORMAL","NORMAL")</f>
        <v>NORMAL</v>
      </c>
      <c r="V2585">
        <f>(Table1[[#This Row],[Target_Production_t]]/8)*Table1[[#This Row],[Downtime_hr]]</f>
        <v>2.5925999999999996</v>
      </c>
    </row>
    <row r="2586" spans="1:22" x14ac:dyDescent="0.25">
      <c r="A2586" s="1">
        <v>45873</v>
      </c>
      <c r="B2586" s="1" t="str">
        <f>TEXT(Table1[[#This Row],[Date]],"mm")</f>
        <v>08</v>
      </c>
      <c r="C2586" t="s">
        <v>21</v>
      </c>
      <c r="D2586" t="s">
        <v>18</v>
      </c>
      <c r="E2586">
        <v>37.75</v>
      </c>
      <c r="F2586">
        <v>7.45</v>
      </c>
      <c r="G2586">
        <v>0.55000000000000004</v>
      </c>
      <c r="H2586">
        <v>33.61</v>
      </c>
      <c r="I2586">
        <v>32.729999999999997</v>
      </c>
      <c r="J2586">
        <v>0.89</v>
      </c>
      <c r="K2586">
        <v>97.36</v>
      </c>
      <c r="L2586">
        <v>93.12</v>
      </c>
      <c r="M2586">
        <v>98.57</v>
      </c>
      <c r="N2586">
        <v>89.37</v>
      </c>
      <c r="O2586">
        <v>47.02</v>
      </c>
      <c r="P2586">
        <v>3928.46</v>
      </c>
      <c r="Q2586" s="42">
        <f>Table1[[#This Row],[Steam_Consumed_t]]/Table1[[#This Row],[Production_t]]</f>
        <v>1.398988396310622</v>
      </c>
      <c r="R2586" s="37">
        <f>Table1[[#This Row],[Power_Consumed_kWh]]/Table1[[#This Row],[Production_t]]</f>
        <v>116.88366557572151</v>
      </c>
      <c r="S2586" t="str">
        <f>IF(Table1[[#This Row],[Quality_pct]]&lt;96,"Below Spec","Ok")</f>
        <v>Ok</v>
      </c>
      <c r="T2586" t="str">
        <f>IF(Table1[Steam_Consumed_t]&gt;$O$4383,"ABNORMAL","NORMAL")</f>
        <v>NORMAL</v>
      </c>
      <c r="U2586" t="str">
        <f>IF(Table1[Power_Consumed_kWh]&gt;$P$4383,"ABNORMAL","NORMAL")</f>
        <v>NORMAL</v>
      </c>
      <c r="V2586">
        <f>(Table1[[#This Row],[Target_Production_t]]/8)*Table1[[#This Row],[Downtime_hr]]</f>
        <v>2.5953125000000004</v>
      </c>
    </row>
    <row r="2587" spans="1:22" x14ac:dyDescent="0.25">
      <c r="A2587" s="1">
        <v>45873</v>
      </c>
      <c r="B2587" s="1" t="str">
        <f>TEXT(Table1[[#This Row],[Date]],"mm")</f>
        <v>08</v>
      </c>
      <c r="C2587" t="s">
        <v>23</v>
      </c>
      <c r="D2587" t="s">
        <v>18</v>
      </c>
      <c r="E2587">
        <v>43.71</v>
      </c>
      <c r="F2587">
        <v>7.49</v>
      </c>
      <c r="G2587">
        <v>0.51</v>
      </c>
      <c r="H2587">
        <v>41.01</v>
      </c>
      <c r="I2587">
        <v>38.619999999999997</v>
      </c>
      <c r="J2587">
        <v>2.4</v>
      </c>
      <c r="K2587">
        <v>94.16</v>
      </c>
      <c r="L2587">
        <v>93.62</v>
      </c>
      <c r="M2587">
        <v>93</v>
      </c>
      <c r="N2587">
        <v>81.99</v>
      </c>
      <c r="O2587">
        <v>3.92</v>
      </c>
      <c r="P2587">
        <v>1701.42</v>
      </c>
      <c r="Q2587" s="42">
        <f>Table1[[#This Row],[Steam_Consumed_t]]/Table1[[#This Row],[Production_t]]</f>
        <v>9.5586442331138749E-2</v>
      </c>
      <c r="R2587" s="37">
        <f>Table1[[#This Row],[Power_Consumed_kWh]]/Table1[[#This Row],[Production_t]]</f>
        <v>41.48792977322605</v>
      </c>
      <c r="S2587" t="str">
        <f>IF(Table1[[#This Row],[Quality_pct]]&lt;96,"Below Spec","Ok")</f>
        <v>Below Spec</v>
      </c>
      <c r="T2587" t="str">
        <f>IF(Table1[Steam_Consumed_t]&gt;$O$4383,"ABNORMAL","NORMAL")</f>
        <v>NORMAL</v>
      </c>
      <c r="U2587" t="str">
        <f>IF(Table1[Power_Consumed_kWh]&gt;$P$4383,"ABNORMAL","NORMAL")</f>
        <v>NORMAL</v>
      </c>
      <c r="V2587">
        <f>(Table1[[#This Row],[Target_Production_t]]/8)*Table1[[#This Row],[Downtime_hr]]</f>
        <v>2.7865125000000002</v>
      </c>
    </row>
    <row r="2588" spans="1:22" x14ac:dyDescent="0.25">
      <c r="A2588" s="1">
        <v>45873</v>
      </c>
      <c r="B2588" s="1" t="str">
        <f>TEXT(Table1[[#This Row],[Date]],"mm")</f>
        <v>08</v>
      </c>
      <c r="C2588" t="s">
        <v>21</v>
      </c>
      <c r="D2588" t="s">
        <v>20</v>
      </c>
      <c r="E2588">
        <v>36.049999999999997</v>
      </c>
      <c r="F2588">
        <v>7.64</v>
      </c>
      <c r="G2588">
        <v>0.36</v>
      </c>
      <c r="H2588">
        <v>29.73</v>
      </c>
      <c r="I2588">
        <v>28.93</v>
      </c>
      <c r="J2588">
        <v>0.8</v>
      </c>
      <c r="K2588">
        <v>97.3</v>
      </c>
      <c r="L2588">
        <v>95.5</v>
      </c>
      <c r="M2588">
        <v>93.13</v>
      </c>
      <c r="N2588">
        <v>86.54</v>
      </c>
      <c r="O2588">
        <v>43.97</v>
      </c>
      <c r="P2588">
        <v>3657.19</v>
      </c>
      <c r="Q2588" s="42">
        <f>Table1[[#This Row],[Steam_Consumed_t]]/Table1[[#This Row],[Production_t]]</f>
        <v>1.4789774638412378</v>
      </c>
      <c r="R2588" s="37">
        <f>Table1[[#This Row],[Power_Consumed_kWh]]/Table1[[#This Row],[Production_t]]</f>
        <v>123.01345442314161</v>
      </c>
      <c r="S2588" t="str">
        <f>IF(Table1[[#This Row],[Quality_pct]]&lt;96,"Below Spec","Ok")</f>
        <v>Ok</v>
      </c>
      <c r="T2588" t="str">
        <f>IF(Table1[Steam_Consumed_t]&gt;$O$4383,"ABNORMAL","NORMAL")</f>
        <v>NORMAL</v>
      </c>
      <c r="U2588" t="str">
        <f>IF(Table1[Power_Consumed_kWh]&gt;$P$4383,"ABNORMAL","NORMAL")</f>
        <v>NORMAL</v>
      </c>
      <c r="V2588">
        <f>(Table1[[#This Row],[Target_Production_t]]/8)*Table1[[#This Row],[Downtime_hr]]</f>
        <v>1.6222499999999997</v>
      </c>
    </row>
    <row r="2589" spans="1:22" x14ac:dyDescent="0.25">
      <c r="A2589" s="1">
        <v>45873</v>
      </c>
      <c r="B2589" s="1" t="str">
        <f>TEXT(Table1[[#This Row],[Date]],"mm")</f>
        <v>08</v>
      </c>
      <c r="C2589" t="s">
        <v>17</v>
      </c>
      <c r="D2589" t="s">
        <v>20</v>
      </c>
      <c r="E2589">
        <v>39.840000000000003</v>
      </c>
      <c r="F2589">
        <v>7.76</v>
      </c>
      <c r="G2589">
        <v>0.24</v>
      </c>
      <c r="H2589">
        <v>39</v>
      </c>
      <c r="I2589">
        <v>38.57</v>
      </c>
      <c r="J2589">
        <v>0.43</v>
      </c>
      <c r="K2589">
        <v>98.89</v>
      </c>
      <c r="L2589">
        <v>97</v>
      </c>
      <c r="M2589">
        <v>96.2</v>
      </c>
      <c r="N2589">
        <v>92.28</v>
      </c>
      <c r="O2589">
        <v>33.270000000000003</v>
      </c>
      <c r="P2589">
        <v>3172.03</v>
      </c>
      <c r="Q2589" s="42">
        <f>Table1[[#This Row],[Steam_Consumed_t]]/Table1[[#This Row],[Production_t]]</f>
        <v>0.85307692307692318</v>
      </c>
      <c r="R2589" s="37">
        <f>Table1[[#This Row],[Power_Consumed_kWh]]/Table1[[#This Row],[Production_t]]</f>
        <v>81.334102564102565</v>
      </c>
      <c r="S2589" t="str">
        <f>IF(Table1[[#This Row],[Quality_pct]]&lt;96,"Below Spec","Ok")</f>
        <v>Ok</v>
      </c>
      <c r="T2589" t="str">
        <f>IF(Table1[Steam_Consumed_t]&gt;$O$4383,"ABNORMAL","NORMAL")</f>
        <v>NORMAL</v>
      </c>
      <c r="U2589" t="str">
        <f>IF(Table1[Power_Consumed_kWh]&gt;$P$4383,"ABNORMAL","NORMAL")</f>
        <v>NORMAL</v>
      </c>
      <c r="V2589">
        <f>(Table1[[#This Row],[Target_Production_t]]/8)*Table1[[#This Row],[Downtime_hr]]</f>
        <v>1.1952</v>
      </c>
    </row>
    <row r="2590" spans="1:22" x14ac:dyDescent="0.25">
      <c r="A2590" s="1">
        <v>45873</v>
      </c>
      <c r="B2590" s="1" t="str">
        <f>TEXT(Table1[[#This Row],[Date]],"mm")</f>
        <v>08</v>
      </c>
      <c r="C2590" t="s">
        <v>23</v>
      </c>
      <c r="D2590" t="s">
        <v>19</v>
      </c>
      <c r="E2590">
        <v>43.05</v>
      </c>
      <c r="F2590">
        <v>7.76</v>
      </c>
      <c r="G2590">
        <v>0.24</v>
      </c>
      <c r="H2590">
        <v>38.770000000000003</v>
      </c>
      <c r="I2590">
        <v>38.729999999999997</v>
      </c>
      <c r="J2590">
        <v>0.04</v>
      </c>
      <c r="K2590">
        <v>99.89</v>
      </c>
      <c r="L2590">
        <v>97</v>
      </c>
      <c r="M2590">
        <v>96.3</v>
      </c>
      <c r="N2590">
        <v>93.31</v>
      </c>
      <c r="O2590">
        <v>4.4800000000000004</v>
      </c>
      <c r="P2590">
        <v>1643.65</v>
      </c>
      <c r="Q2590" s="42">
        <f>Table1[[#This Row],[Steam_Consumed_t]]/Table1[[#This Row],[Production_t]]</f>
        <v>0.11555326283208667</v>
      </c>
      <c r="R2590" s="37">
        <f>Table1[[#This Row],[Power_Consumed_kWh]]/Table1[[#This Row],[Production_t]]</f>
        <v>42.394892958473044</v>
      </c>
      <c r="S2590" t="str">
        <f>IF(Table1[[#This Row],[Quality_pct]]&lt;96,"Below Spec","Ok")</f>
        <v>Ok</v>
      </c>
      <c r="T2590" t="str">
        <f>IF(Table1[Steam_Consumed_t]&gt;$O$4383,"ABNORMAL","NORMAL")</f>
        <v>NORMAL</v>
      </c>
      <c r="U2590" t="str">
        <f>IF(Table1[Power_Consumed_kWh]&gt;$P$4383,"ABNORMAL","NORMAL")</f>
        <v>NORMAL</v>
      </c>
      <c r="V2590">
        <f>(Table1[[#This Row],[Target_Production_t]]/8)*Table1[[#This Row],[Downtime_hr]]</f>
        <v>1.2914999999999999</v>
      </c>
    </row>
    <row r="2591" spans="1:22" x14ac:dyDescent="0.25">
      <c r="A2591" s="1">
        <v>45873</v>
      </c>
      <c r="B2591" s="1" t="str">
        <f>TEXT(Table1[[#This Row],[Date]],"mm")</f>
        <v>08</v>
      </c>
      <c r="C2591" t="s">
        <v>17</v>
      </c>
      <c r="D2591" t="s">
        <v>19</v>
      </c>
      <c r="E2591">
        <v>41.09</v>
      </c>
      <c r="F2591">
        <v>7.79</v>
      </c>
      <c r="G2591">
        <v>0.21</v>
      </c>
      <c r="H2591">
        <v>38.35</v>
      </c>
      <c r="I2591">
        <v>37.479999999999997</v>
      </c>
      <c r="J2591">
        <v>0.88</v>
      </c>
      <c r="K2591">
        <v>97.71</v>
      </c>
      <c r="L2591">
        <v>97.38</v>
      </c>
      <c r="M2591">
        <v>93.16</v>
      </c>
      <c r="N2591">
        <v>88.64</v>
      </c>
      <c r="O2591">
        <v>31.29</v>
      </c>
      <c r="P2591">
        <v>3122.15</v>
      </c>
      <c r="Q2591" s="42">
        <f>Table1[[#This Row],[Steam_Consumed_t]]/Table1[[#This Row],[Production_t]]</f>
        <v>0.81590612777053451</v>
      </c>
      <c r="R2591" s="37">
        <f>Table1[[#This Row],[Power_Consumed_kWh]]/Table1[[#This Row],[Production_t]]</f>
        <v>81.411994784876143</v>
      </c>
      <c r="S2591" t="str">
        <f>IF(Table1[[#This Row],[Quality_pct]]&lt;96,"Below Spec","Ok")</f>
        <v>Ok</v>
      </c>
      <c r="T2591" t="str">
        <f>IF(Table1[Steam_Consumed_t]&gt;$O$4383,"ABNORMAL","NORMAL")</f>
        <v>NORMAL</v>
      </c>
      <c r="U2591" t="str">
        <f>IF(Table1[Power_Consumed_kWh]&gt;$P$4383,"ABNORMAL","NORMAL")</f>
        <v>NORMAL</v>
      </c>
      <c r="V2591">
        <f>(Table1[[#This Row],[Target_Production_t]]/8)*Table1[[#This Row],[Downtime_hr]]</f>
        <v>1.0786125</v>
      </c>
    </row>
    <row r="2592" spans="1:22" x14ac:dyDescent="0.25">
      <c r="A2592" s="1">
        <v>45873</v>
      </c>
      <c r="B2592" s="1" t="str">
        <f>TEXT(Table1[[#This Row],[Date]],"mm")</f>
        <v>08</v>
      </c>
      <c r="C2592" t="s">
        <v>21</v>
      </c>
      <c r="D2592" t="s">
        <v>19</v>
      </c>
      <c r="E2592">
        <v>37.18</v>
      </c>
      <c r="F2592">
        <v>7.79</v>
      </c>
      <c r="G2592">
        <v>0.21</v>
      </c>
      <c r="H2592">
        <v>31.94</v>
      </c>
      <c r="I2592">
        <v>30.45</v>
      </c>
      <c r="J2592">
        <v>1.49</v>
      </c>
      <c r="K2592">
        <v>95.33</v>
      </c>
      <c r="L2592">
        <v>97.38</v>
      </c>
      <c r="M2592">
        <v>97.84</v>
      </c>
      <c r="N2592">
        <v>90.82</v>
      </c>
      <c r="O2592">
        <v>45.25</v>
      </c>
      <c r="P2592">
        <v>3855.44</v>
      </c>
      <c r="Q2592" s="42">
        <f>Table1[[#This Row],[Steam_Consumed_t]]/Table1[[#This Row],[Production_t]]</f>
        <v>1.4167188478396995</v>
      </c>
      <c r="R2592" s="37">
        <f>Table1[[#This Row],[Power_Consumed_kWh]]/Table1[[#This Row],[Production_t]]</f>
        <v>120.70882905447714</v>
      </c>
      <c r="S2592" t="str">
        <f>IF(Table1[[#This Row],[Quality_pct]]&lt;96,"Below Spec","Ok")</f>
        <v>Below Spec</v>
      </c>
      <c r="T2592" t="str">
        <f>IF(Table1[Steam_Consumed_t]&gt;$O$4383,"ABNORMAL","NORMAL")</f>
        <v>NORMAL</v>
      </c>
      <c r="U2592" t="str">
        <f>IF(Table1[Power_Consumed_kWh]&gt;$P$4383,"ABNORMAL","NORMAL")</f>
        <v>NORMAL</v>
      </c>
      <c r="V2592">
        <f>(Table1[[#This Row],[Target_Production_t]]/8)*Table1[[#This Row],[Downtime_hr]]</f>
        <v>0.97597499999999993</v>
      </c>
    </row>
    <row r="2593" spans="1:22" x14ac:dyDescent="0.25">
      <c r="A2593" s="1">
        <v>45873</v>
      </c>
      <c r="B2593" s="1" t="str">
        <f>TEXT(Table1[[#This Row],[Date]],"mm")</f>
        <v>08</v>
      </c>
      <c r="C2593" t="s">
        <v>22</v>
      </c>
      <c r="D2593" t="s">
        <v>19</v>
      </c>
      <c r="E2593">
        <v>35.22</v>
      </c>
      <c r="F2593">
        <v>7.8</v>
      </c>
      <c r="G2593">
        <v>0.2</v>
      </c>
      <c r="H2593">
        <v>33.119999999999997</v>
      </c>
      <c r="I2593">
        <v>32.1</v>
      </c>
      <c r="J2593">
        <v>1.02</v>
      </c>
      <c r="K2593">
        <v>96.93</v>
      </c>
      <c r="L2593">
        <v>97.5</v>
      </c>
      <c r="M2593">
        <v>95.74</v>
      </c>
      <c r="N2593">
        <v>90.48</v>
      </c>
      <c r="O2593">
        <v>36.549999999999997</v>
      </c>
      <c r="P2593">
        <v>3052.04</v>
      </c>
      <c r="Q2593" s="42">
        <f>Table1[[#This Row],[Steam_Consumed_t]]/Table1[[#This Row],[Production_t]]</f>
        <v>1.1035628019323671</v>
      </c>
      <c r="R2593" s="37">
        <f>Table1[[#This Row],[Power_Consumed_kWh]]/Table1[[#This Row],[Production_t]]</f>
        <v>92.15096618357488</v>
      </c>
      <c r="S2593" t="str">
        <f>IF(Table1[[#This Row],[Quality_pct]]&lt;96,"Below Spec","Ok")</f>
        <v>Ok</v>
      </c>
      <c r="T2593" t="str">
        <f>IF(Table1[Steam_Consumed_t]&gt;$O$4383,"ABNORMAL","NORMAL")</f>
        <v>NORMAL</v>
      </c>
      <c r="U2593" t="str">
        <f>IF(Table1[Power_Consumed_kWh]&gt;$P$4383,"ABNORMAL","NORMAL")</f>
        <v>NORMAL</v>
      </c>
      <c r="V2593">
        <f>(Table1[[#This Row],[Target_Production_t]]/8)*Table1[[#This Row],[Downtime_hr]]</f>
        <v>0.88050000000000006</v>
      </c>
    </row>
    <row r="2594" spans="1:22" x14ac:dyDescent="0.25">
      <c r="A2594" s="1">
        <v>45874</v>
      </c>
      <c r="B2594" s="1" t="str">
        <f>TEXT(Table1[[#This Row],[Date]],"mm")</f>
        <v>08</v>
      </c>
      <c r="C2594" t="s">
        <v>23</v>
      </c>
      <c r="D2594" t="s">
        <v>19</v>
      </c>
      <c r="E2594">
        <v>44.9</v>
      </c>
      <c r="F2594">
        <v>7.42</v>
      </c>
      <c r="G2594">
        <v>0.57999999999999996</v>
      </c>
      <c r="H2594">
        <v>36.22</v>
      </c>
      <c r="I2594">
        <v>35.93</v>
      </c>
      <c r="J2594">
        <v>0.28999999999999998</v>
      </c>
      <c r="K2594">
        <v>99.21</v>
      </c>
      <c r="L2594">
        <v>92.75</v>
      </c>
      <c r="M2594">
        <v>92.79</v>
      </c>
      <c r="N2594">
        <v>85.38</v>
      </c>
      <c r="O2594">
        <v>5.8</v>
      </c>
      <c r="P2594">
        <v>1520.44</v>
      </c>
      <c r="Q2594" s="42">
        <f>Table1[[#This Row],[Steam_Consumed_t]]/Table1[[#This Row],[Production_t]]</f>
        <v>0.16013252346769741</v>
      </c>
      <c r="R2594" s="37">
        <f>Table1[[#This Row],[Power_Consumed_kWh]]/Table1[[#This Row],[Production_t]]</f>
        <v>41.97791275538377</v>
      </c>
      <c r="S2594" t="str">
        <f>IF(Table1[[#This Row],[Quality_pct]]&lt;96,"Below Spec","Ok")</f>
        <v>Ok</v>
      </c>
      <c r="T2594" t="str">
        <f>IF(Table1[Steam_Consumed_t]&gt;$O$4383,"ABNORMAL","NORMAL")</f>
        <v>NORMAL</v>
      </c>
      <c r="U2594" t="str">
        <f>IF(Table1[Power_Consumed_kWh]&gt;$P$4383,"ABNORMAL","NORMAL")</f>
        <v>NORMAL</v>
      </c>
      <c r="V2594">
        <f>(Table1[[#This Row],[Target_Production_t]]/8)*Table1[[#This Row],[Downtime_hr]]</f>
        <v>3.2552499999999998</v>
      </c>
    </row>
    <row r="2595" spans="1:22" x14ac:dyDescent="0.25">
      <c r="A2595" s="1">
        <v>45874</v>
      </c>
      <c r="B2595" s="1" t="str">
        <f>TEXT(Table1[[#This Row],[Date]],"mm")</f>
        <v>08</v>
      </c>
      <c r="C2595" t="s">
        <v>23</v>
      </c>
      <c r="D2595" t="s">
        <v>18</v>
      </c>
      <c r="E2595">
        <v>45.59</v>
      </c>
      <c r="F2595">
        <v>7.44</v>
      </c>
      <c r="G2595">
        <v>0.56000000000000005</v>
      </c>
      <c r="H2595">
        <v>40.76</v>
      </c>
      <c r="I2595">
        <v>40.35</v>
      </c>
      <c r="J2595">
        <v>0.41</v>
      </c>
      <c r="K2595">
        <v>98.99</v>
      </c>
      <c r="L2595">
        <v>93</v>
      </c>
      <c r="M2595">
        <v>97.81</v>
      </c>
      <c r="N2595">
        <v>90.05</v>
      </c>
      <c r="O2595">
        <v>4.47</v>
      </c>
      <c r="P2595">
        <v>1637.69</v>
      </c>
      <c r="Q2595" s="42">
        <f>Table1[[#This Row],[Steam_Consumed_t]]/Table1[[#This Row],[Production_t]]</f>
        <v>0.10966633954857703</v>
      </c>
      <c r="R2595" s="37">
        <f>Table1[[#This Row],[Power_Consumed_kWh]]/Table1[[#This Row],[Production_t]]</f>
        <v>40.178851815505404</v>
      </c>
      <c r="S2595" t="str">
        <f>IF(Table1[[#This Row],[Quality_pct]]&lt;96,"Below Spec","Ok")</f>
        <v>Ok</v>
      </c>
      <c r="T2595" t="str">
        <f>IF(Table1[Steam_Consumed_t]&gt;$O$4383,"ABNORMAL","NORMAL")</f>
        <v>NORMAL</v>
      </c>
      <c r="U2595" t="str">
        <f>IF(Table1[Power_Consumed_kWh]&gt;$P$4383,"ABNORMAL","NORMAL")</f>
        <v>NORMAL</v>
      </c>
      <c r="V2595">
        <f>(Table1[[#This Row],[Target_Production_t]]/8)*Table1[[#This Row],[Downtime_hr]]</f>
        <v>3.1913000000000005</v>
      </c>
    </row>
    <row r="2596" spans="1:22" x14ac:dyDescent="0.25">
      <c r="A2596" s="1">
        <v>45874</v>
      </c>
      <c r="B2596" s="1" t="str">
        <f>TEXT(Table1[[#This Row],[Date]],"mm")</f>
        <v>08</v>
      </c>
      <c r="C2596" t="s">
        <v>21</v>
      </c>
      <c r="D2596" t="s">
        <v>19</v>
      </c>
      <c r="E2596">
        <v>38.78</v>
      </c>
      <c r="F2596">
        <v>7.45</v>
      </c>
      <c r="G2596">
        <v>0.55000000000000004</v>
      </c>
      <c r="H2596">
        <v>35.04</v>
      </c>
      <c r="I2596">
        <v>34.15</v>
      </c>
      <c r="J2596">
        <v>0.89</v>
      </c>
      <c r="K2596">
        <v>97.47</v>
      </c>
      <c r="L2596">
        <v>93.12</v>
      </c>
      <c r="M2596">
        <v>95.19</v>
      </c>
      <c r="N2596">
        <v>86.4</v>
      </c>
      <c r="O2596">
        <v>51.04</v>
      </c>
      <c r="P2596">
        <v>4237.49</v>
      </c>
      <c r="Q2596" s="42">
        <f>Table1[[#This Row],[Steam_Consumed_t]]/Table1[[#This Row],[Production_t]]</f>
        <v>1.45662100456621</v>
      </c>
      <c r="R2596" s="37">
        <f>Table1[[#This Row],[Power_Consumed_kWh]]/Table1[[#This Row],[Production_t]]</f>
        <v>120.93293378995433</v>
      </c>
      <c r="S2596" t="str">
        <f>IF(Table1[[#This Row],[Quality_pct]]&lt;96,"Below Spec","Ok")</f>
        <v>Ok</v>
      </c>
      <c r="T2596" t="str">
        <f>IF(Table1[Steam_Consumed_t]&gt;$O$4383,"ABNORMAL","NORMAL")</f>
        <v>NORMAL</v>
      </c>
      <c r="U2596" t="str">
        <f>IF(Table1[Power_Consumed_kWh]&gt;$P$4383,"ABNORMAL","NORMAL")</f>
        <v>ABNORMAL</v>
      </c>
      <c r="V2596">
        <f>(Table1[[#This Row],[Target_Production_t]]/8)*Table1[[#This Row],[Downtime_hr]]</f>
        <v>2.6661250000000001</v>
      </c>
    </row>
    <row r="2597" spans="1:22" x14ac:dyDescent="0.25">
      <c r="A2597" s="1">
        <v>45874</v>
      </c>
      <c r="B2597" s="1" t="str">
        <f>TEXT(Table1[[#This Row],[Date]],"mm")</f>
        <v>08</v>
      </c>
      <c r="C2597" t="s">
        <v>22</v>
      </c>
      <c r="D2597" t="s">
        <v>19</v>
      </c>
      <c r="E2597">
        <v>36.74</v>
      </c>
      <c r="F2597">
        <v>7.46</v>
      </c>
      <c r="G2597">
        <v>0.54</v>
      </c>
      <c r="H2597">
        <v>31.59</v>
      </c>
      <c r="I2597">
        <v>30.36</v>
      </c>
      <c r="J2597">
        <v>1.23</v>
      </c>
      <c r="K2597">
        <v>96.11</v>
      </c>
      <c r="L2597">
        <v>93.25</v>
      </c>
      <c r="M2597">
        <v>95.44</v>
      </c>
      <c r="N2597">
        <v>85.53</v>
      </c>
      <c r="O2597">
        <v>33.81</v>
      </c>
      <c r="P2597">
        <v>3038.53</v>
      </c>
      <c r="Q2597" s="42">
        <f>Table1[[#This Row],[Steam_Consumed_t]]/Table1[[#This Row],[Production_t]]</f>
        <v>1.070275403608737</v>
      </c>
      <c r="R2597" s="37">
        <f>Table1[[#This Row],[Power_Consumed_kWh]]/Table1[[#This Row],[Production_t]]</f>
        <v>96.186451408673634</v>
      </c>
      <c r="S2597" t="str">
        <f>IF(Table1[[#This Row],[Quality_pct]]&lt;96,"Below Spec","Ok")</f>
        <v>Ok</v>
      </c>
      <c r="T2597" t="str">
        <f>IF(Table1[Steam_Consumed_t]&gt;$O$4383,"ABNORMAL","NORMAL")</f>
        <v>NORMAL</v>
      </c>
      <c r="U2597" t="str">
        <f>IF(Table1[Power_Consumed_kWh]&gt;$P$4383,"ABNORMAL","NORMAL")</f>
        <v>NORMAL</v>
      </c>
      <c r="V2597">
        <f>(Table1[[#This Row],[Target_Production_t]]/8)*Table1[[#This Row],[Downtime_hr]]</f>
        <v>2.4799500000000001</v>
      </c>
    </row>
    <row r="2598" spans="1:22" x14ac:dyDescent="0.25">
      <c r="A2598" s="1">
        <v>45874</v>
      </c>
      <c r="B2598" s="1" t="str">
        <f>TEXT(Table1[[#This Row],[Date]],"mm")</f>
        <v>08</v>
      </c>
      <c r="C2598" t="s">
        <v>17</v>
      </c>
      <c r="D2598" t="s">
        <v>19</v>
      </c>
      <c r="E2598">
        <v>42.86</v>
      </c>
      <c r="F2598">
        <v>7.49</v>
      </c>
      <c r="G2598">
        <v>0.51</v>
      </c>
      <c r="H2598">
        <v>35.24</v>
      </c>
      <c r="I2598">
        <v>33.950000000000003</v>
      </c>
      <c r="J2598">
        <v>1.28</v>
      </c>
      <c r="K2598">
        <v>96.36</v>
      </c>
      <c r="L2598">
        <v>93.62</v>
      </c>
      <c r="M2598">
        <v>97.03</v>
      </c>
      <c r="N2598">
        <v>87.54</v>
      </c>
      <c r="O2598">
        <v>28.08</v>
      </c>
      <c r="P2598">
        <v>3033.22</v>
      </c>
      <c r="Q2598" s="42">
        <f>Table1[[#This Row],[Steam_Consumed_t]]/Table1[[#This Row],[Production_t]]</f>
        <v>0.796821793416572</v>
      </c>
      <c r="R2598" s="37">
        <f>Table1[[#This Row],[Power_Consumed_kWh]]/Table1[[#This Row],[Production_t]]</f>
        <v>86.073212258796815</v>
      </c>
      <c r="S2598" t="str">
        <f>IF(Table1[[#This Row],[Quality_pct]]&lt;96,"Below Spec","Ok")</f>
        <v>Ok</v>
      </c>
      <c r="T2598" t="str">
        <f>IF(Table1[Steam_Consumed_t]&gt;$O$4383,"ABNORMAL","NORMAL")</f>
        <v>NORMAL</v>
      </c>
      <c r="U2598" t="str">
        <f>IF(Table1[Power_Consumed_kWh]&gt;$P$4383,"ABNORMAL","NORMAL")</f>
        <v>NORMAL</v>
      </c>
      <c r="V2598">
        <f>(Table1[[#This Row],[Target_Production_t]]/8)*Table1[[#This Row],[Downtime_hr]]</f>
        <v>2.7323249999999999</v>
      </c>
    </row>
    <row r="2599" spans="1:22" x14ac:dyDescent="0.25">
      <c r="A2599" s="1">
        <v>45874</v>
      </c>
      <c r="B2599" s="1" t="str">
        <f>TEXT(Table1[[#This Row],[Date]],"mm")</f>
        <v>08</v>
      </c>
      <c r="C2599" t="s">
        <v>22</v>
      </c>
      <c r="D2599" t="s">
        <v>18</v>
      </c>
      <c r="E2599">
        <v>37.299999999999997</v>
      </c>
      <c r="F2599">
        <v>7.54</v>
      </c>
      <c r="G2599">
        <v>0.46</v>
      </c>
      <c r="H2599">
        <v>34.229999999999997</v>
      </c>
      <c r="I2599">
        <v>33.15</v>
      </c>
      <c r="J2599">
        <v>1.0900000000000001</v>
      </c>
      <c r="K2599">
        <v>96.82</v>
      </c>
      <c r="L2599">
        <v>94.25</v>
      </c>
      <c r="M2599">
        <v>96.66</v>
      </c>
      <c r="N2599">
        <v>88.21</v>
      </c>
      <c r="O2599">
        <v>36.729999999999997</v>
      </c>
      <c r="P2599">
        <v>3298.16</v>
      </c>
      <c r="Q2599" s="42">
        <f>Table1[[#This Row],[Steam_Consumed_t]]/Table1[[#This Row],[Production_t]]</f>
        <v>1.0730353491089688</v>
      </c>
      <c r="R2599" s="37">
        <f>Table1[[#This Row],[Power_Consumed_kWh]]/Table1[[#This Row],[Production_t]]</f>
        <v>96.352906806894538</v>
      </c>
      <c r="S2599" t="str">
        <f>IF(Table1[[#This Row],[Quality_pct]]&lt;96,"Below Spec","Ok")</f>
        <v>Ok</v>
      </c>
      <c r="T2599" t="str">
        <f>IF(Table1[Steam_Consumed_t]&gt;$O$4383,"ABNORMAL","NORMAL")</f>
        <v>NORMAL</v>
      </c>
      <c r="U2599" t="str">
        <f>IF(Table1[Power_Consumed_kWh]&gt;$P$4383,"ABNORMAL","NORMAL")</f>
        <v>NORMAL</v>
      </c>
      <c r="V2599">
        <f>(Table1[[#This Row],[Target_Production_t]]/8)*Table1[[#This Row],[Downtime_hr]]</f>
        <v>2.1447499999999997</v>
      </c>
    </row>
    <row r="2600" spans="1:22" x14ac:dyDescent="0.25">
      <c r="A2600" s="1">
        <v>45874</v>
      </c>
      <c r="B2600" s="1" t="str">
        <f>TEXT(Table1[[#This Row],[Date]],"mm")</f>
        <v>08</v>
      </c>
      <c r="C2600" t="s">
        <v>22</v>
      </c>
      <c r="D2600" t="s">
        <v>20</v>
      </c>
      <c r="E2600">
        <v>35.619999999999997</v>
      </c>
      <c r="F2600">
        <v>7.56</v>
      </c>
      <c r="G2600">
        <v>0.44</v>
      </c>
      <c r="H2600">
        <v>32.94</v>
      </c>
      <c r="I2600">
        <v>32.049999999999997</v>
      </c>
      <c r="J2600">
        <v>0.9</v>
      </c>
      <c r="K2600">
        <v>97.27</v>
      </c>
      <c r="L2600">
        <v>94.5</v>
      </c>
      <c r="M2600">
        <v>98.59</v>
      </c>
      <c r="N2600">
        <v>90.63</v>
      </c>
      <c r="O2600">
        <v>37.11</v>
      </c>
      <c r="P2600">
        <v>3223.69</v>
      </c>
      <c r="Q2600" s="42">
        <f>Table1[[#This Row],[Steam_Consumed_t]]/Table1[[#This Row],[Production_t]]</f>
        <v>1.1265938069216759</v>
      </c>
      <c r="R2600" s="37">
        <f>Table1[[#This Row],[Power_Consumed_kWh]]/Table1[[#This Row],[Production_t]]</f>
        <v>97.865513054037649</v>
      </c>
      <c r="S2600" t="str">
        <f>IF(Table1[[#This Row],[Quality_pct]]&lt;96,"Below Spec","Ok")</f>
        <v>Ok</v>
      </c>
      <c r="T2600" t="str">
        <f>IF(Table1[Steam_Consumed_t]&gt;$O$4383,"ABNORMAL","NORMAL")</f>
        <v>NORMAL</v>
      </c>
      <c r="U2600" t="str">
        <f>IF(Table1[Power_Consumed_kWh]&gt;$P$4383,"ABNORMAL","NORMAL")</f>
        <v>NORMAL</v>
      </c>
      <c r="V2600">
        <f>(Table1[[#This Row],[Target_Production_t]]/8)*Table1[[#This Row],[Downtime_hr]]</f>
        <v>1.9590999999999998</v>
      </c>
    </row>
    <row r="2601" spans="1:22" x14ac:dyDescent="0.25">
      <c r="A2601" s="1">
        <v>45874</v>
      </c>
      <c r="B2601" s="1" t="str">
        <f>TEXT(Table1[[#This Row],[Date]],"mm")</f>
        <v>08</v>
      </c>
      <c r="C2601" t="s">
        <v>17</v>
      </c>
      <c r="D2601" t="s">
        <v>18</v>
      </c>
      <c r="E2601">
        <v>43.52</v>
      </c>
      <c r="F2601">
        <v>7.63</v>
      </c>
      <c r="G2601">
        <v>0.37</v>
      </c>
      <c r="H2601">
        <v>41.84</v>
      </c>
      <c r="I2601">
        <v>40.56</v>
      </c>
      <c r="J2601">
        <v>1.28</v>
      </c>
      <c r="K2601">
        <v>96.95</v>
      </c>
      <c r="L2601">
        <v>95.38</v>
      </c>
      <c r="M2601">
        <v>101.84</v>
      </c>
      <c r="N2601">
        <v>94.17</v>
      </c>
      <c r="O2601">
        <v>35.9</v>
      </c>
      <c r="P2601">
        <v>3381.82</v>
      </c>
      <c r="Q2601" s="42">
        <f>Table1[[#This Row],[Steam_Consumed_t]]/Table1[[#This Row],[Production_t]]</f>
        <v>0.85803059273422555</v>
      </c>
      <c r="R2601" s="37">
        <f>Table1[[#This Row],[Power_Consumed_kWh]]/Table1[[#This Row],[Production_t]]</f>
        <v>80.827437858508603</v>
      </c>
      <c r="S2601" t="str">
        <f>IF(Table1[[#This Row],[Quality_pct]]&lt;96,"Below Spec","Ok")</f>
        <v>Ok</v>
      </c>
      <c r="T2601" t="str">
        <f>IF(Table1[Steam_Consumed_t]&gt;$O$4383,"ABNORMAL","NORMAL")</f>
        <v>NORMAL</v>
      </c>
      <c r="U2601" t="str">
        <f>IF(Table1[Power_Consumed_kWh]&gt;$P$4383,"ABNORMAL","NORMAL")</f>
        <v>NORMAL</v>
      </c>
      <c r="V2601">
        <f>(Table1[[#This Row],[Target_Production_t]]/8)*Table1[[#This Row],[Downtime_hr]]</f>
        <v>2.0127999999999999</v>
      </c>
    </row>
    <row r="2602" spans="1:22" x14ac:dyDescent="0.25">
      <c r="A2602" s="1">
        <v>45874</v>
      </c>
      <c r="B2602" s="1" t="str">
        <f>TEXT(Table1[[#This Row],[Date]],"mm")</f>
        <v>08</v>
      </c>
      <c r="C2602" t="s">
        <v>17</v>
      </c>
      <c r="D2602" t="s">
        <v>20</v>
      </c>
      <c r="E2602">
        <v>41.56</v>
      </c>
      <c r="F2602">
        <v>7.72</v>
      </c>
      <c r="G2602">
        <v>0.28000000000000003</v>
      </c>
      <c r="H2602">
        <v>39.43</v>
      </c>
      <c r="I2602">
        <v>39.19</v>
      </c>
      <c r="J2602">
        <v>0.24</v>
      </c>
      <c r="K2602">
        <v>99.39</v>
      </c>
      <c r="L2602">
        <v>96.5</v>
      </c>
      <c r="M2602">
        <v>86.35</v>
      </c>
      <c r="N2602">
        <v>82.82</v>
      </c>
      <c r="O2602">
        <v>31.87</v>
      </c>
      <c r="P2602">
        <v>3294.17</v>
      </c>
      <c r="Q2602" s="42">
        <f>Table1[[#This Row],[Steam_Consumed_t]]/Table1[[#This Row],[Production_t]]</f>
        <v>0.80826781638346434</v>
      </c>
      <c r="R2602" s="37">
        <f>Table1[[#This Row],[Power_Consumed_kWh]]/Table1[[#This Row],[Production_t]]</f>
        <v>83.544762870910475</v>
      </c>
      <c r="S2602" t="str">
        <f>IF(Table1[[#This Row],[Quality_pct]]&lt;96,"Below Spec","Ok")</f>
        <v>Ok</v>
      </c>
      <c r="T2602" t="str">
        <f>IF(Table1[Steam_Consumed_t]&gt;$O$4383,"ABNORMAL","NORMAL")</f>
        <v>NORMAL</v>
      </c>
      <c r="U2602" t="str">
        <f>IF(Table1[Power_Consumed_kWh]&gt;$P$4383,"ABNORMAL","NORMAL")</f>
        <v>NORMAL</v>
      </c>
      <c r="V2602">
        <f>(Table1[[#This Row],[Target_Production_t]]/8)*Table1[[#This Row],[Downtime_hr]]</f>
        <v>1.4546000000000001</v>
      </c>
    </row>
    <row r="2603" spans="1:22" x14ac:dyDescent="0.25">
      <c r="A2603" s="1">
        <v>45874</v>
      </c>
      <c r="B2603" s="1" t="str">
        <f>TEXT(Table1[[#This Row],[Date]],"mm")</f>
        <v>08</v>
      </c>
      <c r="C2603" t="s">
        <v>21</v>
      </c>
      <c r="D2603" t="s">
        <v>20</v>
      </c>
      <c r="E2603">
        <v>37.6</v>
      </c>
      <c r="F2603">
        <v>7.72</v>
      </c>
      <c r="G2603">
        <v>0.28000000000000003</v>
      </c>
      <c r="H2603">
        <v>31.67</v>
      </c>
      <c r="I2603">
        <v>30.87</v>
      </c>
      <c r="J2603">
        <v>0.8</v>
      </c>
      <c r="K2603">
        <v>97.46</v>
      </c>
      <c r="L2603">
        <v>96.5</v>
      </c>
      <c r="M2603">
        <v>93.42</v>
      </c>
      <c r="N2603">
        <v>87.86</v>
      </c>
      <c r="O2603">
        <v>44.99</v>
      </c>
      <c r="P2603">
        <v>3701.61</v>
      </c>
      <c r="Q2603" s="42">
        <f>Table1[[#This Row],[Steam_Consumed_t]]/Table1[[#This Row],[Production_t]]</f>
        <v>1.4205873065993053</v>
      </c>
      <c r="R2603" s="37">
        <f>Table1[[#This Row],[Power_Consumed_kWh]]/Table1[[#This Row],[Production_t]]</f>
        <v>116.88064414272182</v>
      </c>
      <c r="S2603" t="str">
        <f>IF(Table1[[#This Row],[Quality_pct]]&lt;96,"Below Spec","Ok")</f>
        <v>Ok</v>
      </c>
      <c r="T2603" t="str">
        <f>IF(Table1[Steam_Consumed_t]&gt;$O$4383,"ABNORMAL","NORMAL")</f>
        <v>NORMAL</v>
      </c>
      <c r="U2603" t="str">
        <f>IF(Table1[Power_Consumed_kWh]&gt;$P$4383,"ABNORMAL","NORMAL")</f>
        <v>NORMAL</v>
      </c>
      <c r="V2603">
        <f>(Table1[[#This Row],[Target_Production_t]]/8)*Table1[[#This Row],[Downtime_hr]]</f>
        <v>1.3160000000000003</v>
      </c>
    </row>
    <row r="2604" spans="1:22" x14ac:dyDescent="0.25">
      <c r="A2604" s="1">
        <v>45874</v>
      </c>
      <c r="B2604" s="1" t="str">
        <f>TEXT(Table1[[#This Row],[Date]],"mm")</f>
        <v>08</v>
      </c>
      <c r="C2604" t="s">
        <v>23</v>
      </c>
      <c r="D2604" t="s">
        <v>20</v>
      </c>
      <c r="E2604">
        <v>43.54</v>
      </c>
      <c r="F2604">
        <v>7.82</v>
      </c>
      <c r="G2604">
        <v>0.18</v>
      </c>
      <c r="H2604">
        <v>40.56</v>
      </c>
      <c r="I2604">
        <v>39.94</v>
      </c>
      <c r="J2604">
        <v>0.62</v>
      </c>
      <c r="K2604">
        <v>98.47</v>
      </c>
      <c r="L2604">
        <v>97.75</v>
      </c>
      <c r="M2604">
        <v>94.59</v>
      </c>
      <c r="N2604">
        <v>91.04</v>
      </c>
      <c r="O2604">
        <v>4.76</v>
      </c>
      <c r="P2604">
        <v>1768.63</v>
      </c>
      <c r="Q2604" s="42">
        <f>Table1[[#This Row],[Steam_Consumed_t]]/Table1[[#This Row],[Production_t]]</f>
        <v>0.11735700197238658</v>
      </c>
      <c r="R2604" s="37">
        <f>Table1[[#This Row],[Power_Consumed_kWh]]/Table1[[#This Row],[Production_t]]</f>
        <v>43.605276134122285</v>
      </c>
      <c r="S2604" t="str">
        <f>IF(Table1[[#This Row],[Quality_pct]]&lt;96,"Below Spec","Ok")</f>
        <v>Ok</v>
      </c>
      <c r="T2604" t="str">
        <f>IF(Table1[Steam_Consumed_t]&gt;$O$4383,"ABNORMAL","NORMAL")</f>
        <v>NORMAL</v>
      </c>
      <c r="U2604" t="str">
        <f>IF(Table1[Power_Consumed_kWh]&gt;$P$4383,"ABNORMAL","NORMAL")</f>
        <v>NORMAL</v>
      </c>
      <c r="V2604">
        <f>(Table1[[#This Row],[Target_Production_t]]/8)*Table1[[#This Row],[Downtime_hr]]</f>
        <v>0.97964999999999991</v>
      </c>
    </row>
    <row r="2605" spans="1:22" x14ac:dyDescent="0.25">
      <c r="A2605" s="1">
        <v>45874</v>
      </c>
      <c r="B2605" s="1" t="str">
        <f>TEXT(Table1[[#This Row],[Date]],"mm")</f>
        <v>08</v>
      </c>
      <c r="C2605" t="s">
        <v>21</v>
      </c>
      <c r="D2605" t="s">
        <v>18</v>
      </c>
      <c r="E2605">
        <v>39.369999999999997</v>
      </c>
      <c r="F2605">
        <v>7.85</v>
      </c>
      <c r="G2605">
        <v>0.15</v>
      </c>
      <c r="H2605">
        <v>32.86</v>
      </c>
      <c r="I2605">
        <v>32.130000000000003</v>
      </c>
      <c r="J2605">
        <v>0.73</v>
      </c>
      <c r="K2605">
        <v>97.77</v>
      </c>
      <c r="L2605">
        <v>98.12</v>
      </c>
      <c r="M2605">
        <v>100.12</v>
      </c>
      <c r="N2605">
        <v>96.06</v>
      </c>
      <c r="O2605">
        <v>46.65</v>
      </c>
      <c r="P2605">
        <v>3818.28</v>
      </c>
      <c r="Q2605" s="42">
        <f>Table1[[#This Row],[Steam_Consumed_t]]/Table1[[#This Row],[Production_t]]</f>
        <v>1.4196591600730371</v>
      </c>
      <c r="R2605" s="37">
        <f>Table1[[#This Row],[Power_Consumed_kWh]]/Table1[[#This Row],[Production_t]]</f>
        <v>116.19841752891054</v>
      </c>
      <c r="S2605" t="str">
        <f>IF(Table1[[#This Row],[Quality_pct]]&lt;96,"Below Spec","Ok")</f>
        <v>Ok</v>
      </c>
      <c r="T2605" t="str">
        <f>IF(Table1[Steam_Consumed_t]&gt;$O$4383,"ABNORMAL","NORMAL")</f>
        <v>NORMAL</v>
      </c>
      <c r="U2605" t="str">
        <f>IF(Table1[Power_Consumed_kWh]&gt;$P$4383,"ABNORMAL","NORMAL")</f>
        <v>NORMAL</v>
      </c>
      <c r="V2605">
        <f>(Table1[[#This Row],[Target_Production_t]]/8)*Table1[[#This Row],[Downtime_hr]]</f>
        <v>0.73818749999999989</v>
      </c>
    </row>
    <row r="2606" spans="1:22" x14ac:dyDescent="0.25">
      <c r="A2606" s="1">
        <v>45875</v>
      </c>
      <c r="B2606" s="1" t="str">
        <f>TEXT(Table1[[#This Row],[Date]],"mm")</f>
        <v>08</v>
      </c>
      <c r="C2606" t="s">
        <v>23</v>
      </c>
      <c r="D2606" t="s">
        <v>19</v>
      </c>
      <c r="E2606">
        <v>44.18</v>
      </c>
      <c r="F2606">
        <v>6.73</v>
      </c>
      <c r="G2606">
        <v>1.27</v>
      </c>
      <c r="H2606">
        <v>36.44</v>
      </c>
      <c r="I2606">
        <v>36.44</v>
      </c>
      <c r="J2606">
        <v>0</v>
      </c>
      <c r="K2606">
        <v>100</v>
      </c>
      <c r="L2606">
        <v>84.12</v>
      </c>
      <c r="M2606">
        <v>91.95</v>
      </c>
      <c r="N2606">
        <v>77.349999999999994</v>
      </c>
      <c r="O2606">
        <v>3</v>
      </c>
      <c r="P2606">
        <v>1503.17</v>
      </c>
      <c r="Q2606" s="42">
        <f>Table1[[#This Row],[Steam_Consumed_t]]/Table1[[#This Row],[Production_t]]</f>
        <v>8.232711306256861E-2</v>
      </c>
      <c r="R2606" s="37">
        <f>Table1[[#This Row],[Power_Consumed_kWh]]/Table1[[#This Row],[Production_t]]</f>
        <v>41.250548847420418</v>
      </c>
      <c r="S2606" t="str">
        <f>IF(Table1[[#This Row],[Quality_pct]]&lt;96,"Below Spec","Ok")</f>
        <v>Ok</v>
      </c>
      <c r="T2606" t="str">
        <f>IF(Table1[Steam_Consumed_t]&gt;$O$4383,"ABNORMAL","NORMAL")</f>
        <v>NORMAL</v>
      </c>
      <c r="U2606" t="str">
        <f>IF(Table1[Power_Consumed_kWh]&gt;$P$4383,"ABNORMAL","NORMAL")</f>
        <v>NORMAL</v>
      </c>
      <c r="V2606">
        <f>(Table1[[#This Row],[Target_Production_t]]/8)*Table1[[#This Row],[Downtime_hr]]</f>
        <v>7.0135750000000003</v>
      </c>
    </row>
    <row r="2607" spans="1:22" x14ac:dyDescent="0.25">
      <c r="A2607" s="1">
        <v>45875</v>
      </c>
      <c r="B2607" s="1" t="str">
        <f>TEXT(Table1[[#This Row],[Date]],"mm")</f>
        <v>08</v>
      </c>
      <c r="C2607" t="s">
        <v>21</v>
      </c>
      <c r="D2607" t="s">
        <v>19</v>
      </c>
      <c r="E2607">
        <v>38.15</v>
      </c>
      <c r="F2607">
        <v>7.08</v>
      </c>
      <c r="G2607">
        <v>0.92</v>
      </c>
      <c r="H2607">
        <v>35.450000000000003</v>
      </c>
      <c r="I2607">
        <v>34.9</v>
      </c>
      <c r="J2607">
        <v>0.56000000000000005</v>
      </c>
      <c r="K2607">
        <v>98.43</v>
      </c>
      <c r="L2607">
        <v>88.5</v>
      </c>
      <c r="M2607">
        <v>95.18</v>
      </c>
      <c r="N2607">
        <v>82.91</v>
      </c>
      <c r="O2607">
        <v>50.31</v>
      </c>
      <c r="P2607">
        <v>4252.3100000000004</v>
      </c>
      <c r="Q2607" s="42">
        <f>Table1[[#This Row],[Steam_Consumed_t]]/Table1[[#This Row],[Production_t]]</f>
        <v>1.419181946403385</v>
      </c>
      <c r="R2607" s="37">
        <f>Table1[[#This Row],[Power_Consumed_kWh]]/Table1[[#This Row],[Production_t]]</f>
        <v>119.95232722143865</v>
      </c>
      <c r="S2607" t="str">
        <f>IF(Table1[[#This Row],[Quality_pct]]&lt;96,"Below Spec","Ok")</f>
        <v>Ok</v>
      </c>
      <c r="T2607" t="str">
        <f>IF(Table1[Steam_Consumed_t]&gt;$O$4383,"ABNORMAL","NORMAL")</f>
        <v>NORMAL</v>
      </c>
      <c r="U2607" t="str">
        <f>IF(Table1[Power_Consumed_kWh]&gt;$P$4383,"ABNORMAL","NORMAL")</f>
        <v>ABNORMAL</v>
      </c>
      <c r="V2607">
        <f>(Table1[[#This Row],[Target_Production_t]]/8)*Table1[[#This Row],[Downtime_hr]]</f>
        <v>4.3872499999999999</v>
      </c>
    </row>
    <row r="2608" spans="1:22" x14ac:dyDescent="0.25">
      <c r="A2608" s="1">
        <v>45875</v>
      </c>
      <c r="B2608" s="1" t="str">
        <f>TEXT(Table1[[#This Row],[Date]],"mm")</f>
        <v>08</v>
      </c>
      <c r="C2608" t="s">
        <v>22</v>
      </c>
      <c r="D2608" t="s">
        <v>20</v>
      </c>
      <c r="E2608">
        <v>35.04</v>
      </c>
      <c r="F2608">
        <v>7.32</v>
      </c>
      <c r="G2608">
        <v>0.68</v>
      </c>
      <c r="H2608">
        <v>32.04</v>
      </c>
      <c r="I2608">
        <v>30.95</v>
      </c>
      <c r="J2608">
        <v>1.0900000000000001</v>
      </c>
      <c r="K2608">
        <v>96.6</v>
      </c>
      <c r="L2608">
        <v>91.5</v>
      </c>
      <c r="M2608">
        <v>89.21</v>
      </c>
      <c r="N2608">
        <v>78.849999999999994</v>
      </c>
      <c r="O2608">
        <v>36.31</v>
      </c>
      <c r="P2608">
        <v>3065.24</v>
      </c>
      <c r="Q2608" s="42">
        <f>Table1[[#This Row],[Steam_Consumed_t]]/Table1[[#This Row],[Production_t]]</f>
        <v>1.133270911360799</v>
      </c>
      <c r="R2608" s="37">
        <f>Table1[[#This Row],[Power_Consumed_kWh]]/Table1[[#This Row],[Production_t]]</f>
        <v>95.66916354556804</v>
      </c>
      <c r="S2608" t="str">
        <f>IF(Table1[[#This Row],[Quality_pct]]&lt;96,"Below Spec","Ok")</f>
        <v>Ok</v>
      </c>
      <c r="T2608" t="str">
        <f>IF(Table1[Steam_Consumed_t]&gt;$O$4383,"ABNORMAL","NORMAL")</f>
        <v>NORMAL</v>
      </c>
      <c r="U2608" t="str">
        <f>IF(Table1[Power_Consumed_kWh]&gt;$P$4383,"ABNORMAL","NORMAL")</f>
        <v>NORMAL</v>
      </c>
      <c r="V2608">
        <f>(Table1[[#This Row],[Target_Production_t]]/8)*Table1[[#This Row],[Downtime_hr]]</f>
        <v>2.9784000000000002</v>
      </c>
    </row>
    <row r="2609" spans="1:22" x14ac:dyDescent="0.25">
      <c r="A2609" s="1">
        <v>45875</v>
      </c>
      <c r="B2609" s="1" t="str">
        <f>TEXT(Table1[[#This Row],[Date]],"mm")</f>
        <v>08</v>
      </c>
      <c r="C2609" t="s">
        <v>17</v>
      </c>
      <c r="D2609" t="s">
        <v>20</v>
      </c>
      <c r="E2609">
        <v>40.880000000000003</v>
      </c>
      <c r="F2609">
        <v>7.46</v>
      </c>
      <c r="G2609">
        <v>0.54</v>
      </c>
      <c r="H2609">
        <v>37.06</v>
      </c>
      <c r="I2609">
        <v>36.049999999999997</v>
      </c>
      <c r="J2609">
        <v>1.02</v>
      </c>
      <c r="K2609">
        <v>97.26</v>
      </c>
      <c r="L2609">
        <v>93.25</v>
      </c>
      <c r="M2609">
        <v>94.64</v>
      </c>
      <c r="N2609">
        <v>85.83</v>
      </c>
      <c r="O2609">
        <v>34.15</v>
      </c>
      <c r="P2609">
        <v>2988.47</v>
      </c>
      <c r="Q2609" s="42">
        <f>Table1[[#This Row],[Steam_Consumed_t]]/Table1[[#This Row],[Production_t]]</f>
        <v>0.92147868321640569</v>
      </c>
      <c r="R2609" s="37">
        <f>Table1[[#This Row],[Power_Consumed_kWh]]/Table1[[#This Row],[Production_t]]</f>
        <v>80.638694009713973</v>
      </c>
      <c r="S2609" t="str">
        <f>IF(Table1[[#This Row],[Quality_pct]]&lt;96,"Below Spec","Ok")</f>
        <v>Ok</v>
      </c>
      <c r="T2609" t="str">
        <f>IF(Table1[Steam_Consumed_t]&gt;$O$4383,"ABNORMAL","NORMAL")</f>
        <v>NORMAL</v>
      </c>
      <c r="U2609" t="str">
        <f>IF(Table1[Power_Consumed_kWh]&gt;$P$4383,"ABNORMAL","NORMAL")</f>
        <v>NORMAL</v>
      </c>
      <c r="V2609">
        <f>(Table1[[#This Row],[Target_Production_t]]/8)*Table1[[#This Row],[Downtime_hr]]</f>
        <v>2.7594000000000003</v>
      </c>
    </row>
    <row r="2610" spans="1:22" x14ac:dyDescent="0.25">
      <c r="A2610" s="1">
        <v>45875</v>
      </c>
      <c r="B2610" s="1" t="str">
        <f>TEXT(Table1[[#This Row],[Date]],"mm")</f>
        <v>08</v>
      </c>
      <c r="C2610" t="s">
        <v>21</v>
      </c>
      <c r="D2610" t="s">
        <v>20</v>
      </c>
      <c r="E2610">
        <v>36.99</v>
      </c>
      <c r="F2610">
        <v>7.46</v>
      </c>
      <c r="G2610">
        <v>0.54</v>
      </c>
      <c r="H2610">
        <v>33.979999999999997</v>
      </c>
      <c r="I2610">
        <v>33.21</v>
      </c>
      <c r="J2610">
        <v>0.77</v>
      </c>
      <c r="K2610">
        <v>97.73</v>
      </c>
      <c r="L2610">
        <v>93.25</v>
      </c>
      <c r="M2610">
        <v>93.87</v>
      </c>
      <c r="N2610">
        <v>85.55</v>
      </c>
      <c r="O2610">
        <v>50.53</v>
      </c>
      <c r="P2610">
        <v>3856.94</v>
      </c>
      <c r="Q2610" s="42">
        <f>Table1[[#This Row],[Steam_Consumed_t]]/Table1[[#This Row],[Production_t]]</f>
        <v>1.4870512065921131</v>
      </c>
      <c r="R2610" s="37">
        <f>Table1[[#This Row],[Power_Consumed_kWh]]/Table1[[#This Row],[Production_t]]</f>
        <v>113.50618010594468</v>
      </c>
      <c r="S2610" t="str">
        <f>IF(Table1[[#This Row],[Quality_pct]]&lt;96,"Below Spec","Ok")</f>
        <v>Ok</v>
      </c>
      <c r="T2610" t="str">
        <f>IF(Table1[Steam_Consumed_t]&gt;$O$4383,"ABNORMAL","NORMAL")</f>
        <v>NORMAL</v>
      </c>
      <c r="U2610" t="str">
        <f>IF(Table1[Power_Consumed_kWh]&gt;$P$4383,"ABNORMAL","NORMAL")</f>
        <v>NORMAL</v>
      </c>
      <c r="V2610">
        <f>(Table1[[#This Row],[Target_Production_t]]/8)*Table1[[#This Row],[Downtime_hr]]</f>
        <v>2.4968250000000003</v>
      </c>
    </row>
    <row r="2611" spans="1:22" x14ac:dyDescent="0.25">
      <c r="A2611" s="1">
        <v>45875</v>
      </c>
      <c r="B2611" s="1" t="str">
        <f>TEXT(Table1[[#This Row],[Date]],"mm")</f>
        <v>08</v>
      </c>
      <c r="C2611" t="s">
        <v>22</v>
      </c>
      <c r="D2611" t="s">
        <v>18</v>
      </c>
      <c r="E2611">
        <v>36.69</v>
      </c>
      <c r="F2611">
        <v>7.55</v>
      </c>
      <c r="G2611">
        <v>0.45</v>
      </c>
      <c r="H2611">
        <v>34.119999999999997</v>
      </c>
      <c r="I2611">
        <v>33.33</v>
      </c>
      <c r="J2611">
        <v>0.78</v>
      </c>
      <c r="K2611">
        <v>97.7</v>
      </c>
      <c r="L2611">
        <v>94.38</v>
      </c>
      <c r="M2611">
        <v>92.75</v>
      </c>
      <c r="N2611">
        <v>85.52</v>
      </c>
      <c r="O2611">
        <v>39.950000000000003</v>
      </c>
      <c r="P2611">
        <v>3331.06</v>
      </c>
      <c r="Q2611" s="42">
        <f>Table1[[#This Row],[Steam_Consumed_t]]/Table1[[#This Row],[Production_t]]</f>
        <v>1.1708675263774915</v>
      </c>
      <c r="R2611" s="37">
        <f>Table1[[#This Row],[Power_Consumed_kWh]]/Table1[[#This Row],[Production_t]]</f>
        <v>97.627784290738575</v>
      </c>
      <c r="S2611" t="str">
        <f>IF(Table1[[#This Row],[Quality_pct]]&lt;96,"Below Spec","Ok")</f>
        <v>Ok</v>
      </c>
      <c r="T2611" t="str">
        <f>IF(Table1[Steam_Consumed_t]&gt;$O$4383,"ABNORMAL","NORMAL")</f>
        <v>NORMAL</v>
      </c>
      <c r="U2611" t="str">
        <f>IF(Table1[Power_Consumed_kWh]&gt;$P$4383,"ABNORMAL","NORMAL")</f>
        <v>NORMAL</v>
      </c>
      <c r="V2611">
        <f>(Table1[[#This Row],[Target_Production_t]]/8)*Table1[[#This Row],[Downtime_hr]]</f>
        <v>2.0638125</v>
      </c>
    </row>
    <row r="2612" spans="1:22" x14ac:dyDescent="0.25">
      <c r="A2612" s="1">
        <v>45875</v>
      </c>
      <c r="B2612" s="1" t="str">
        <f>TEXT(Table1[[#This Row],[Date]],"mm")</f>
        <v>08</v>
      </c>
      <c r="C2612" t="s">
        <v>22</v>
      </c>
      <c r="D2612" t="s">
        <v>19</v>
      </c>
      <c r="E2612">
        <v>36.14</v>
      </c>
      <c r="F2612">
        <v>7.59</v>
      </c>
      <c r="G2612">
        <v>0.41</v>
      </c>
      <c r="H2612">
        <v>31.25</v>
      </c>
      <c r="I2612">
        <v>30.33</v>
      </c>
      <c r="J2612">
        <v>0.92</v>
      </c>
      <c r="K2612">
        <v>97.06</v>
      </c>
      <c r="L2612">
        <v>94.88</v>
      </c>
      <c r="M2612">
        <v>96.71</v>
      </c>
      <c r="N2612">
        <v>89.06</v>
      </c>
      <c r="O2612">
        <v>34.68</v>
      </c>
      <c r="P2612">
        <v>3030.47</v>
      </c>
      <c r="Q2612" s="42">
        <f>Table1[[#This Row],[Steam_Consumed_t]]/Table1[[#This Row],[Production_t]]</f>
        <v>1.1097600000000001</v>
      </c>
      <c r="R2612" s="37">
        <f>Table1[[#This Row],[Power_Consumed_kWh]]/Table1[[#This Row],[Production_t]]</f>
        <v>96.975039999999993</v>
      </c>
      <c r="S2612" t="str">
        <f>IF(Table1[[#This Row],[Quality_pct]]&lt;96,"Below Spec","Ok")</f>
        <v>Ok</v>
      </c>
      <c r="T2612" t="str">
        <f>IF(Table1[Steam_Consumed_t]&gt;$O$4383,"ABNORMAL","NORMAL")</f>
        <v>NORMAL</v>
      </c>
      <c r="U2612" t="str">
        <f>IF(Table1[Power_Consumed_kWh]&gt;$P$4383,"ABNORMAL","NORMAL")</f>
        <v>NORMAL</v>
      </c>
      <c r="V2612">
        <f>(Table1[[#This Row],[Target_Production_t]]/8)*Table1[[#This Row],[Downtime_hr]]</f>
        <v>1.8521749999999999</v>
      </c>
    </row>
    <row r="2613" spans="1:22" x14ac:dyDescent="0.25">
      <c r="A2613" s="1">
        <v>45875</v>
      </c>
      <c r="B2613" s="1" t="str">
        <f>TEXT(Table1[[#This Row],[Date]],"mm")</f>
        <v>08</v>
      </c>
      <c r="C2613" t="s">
        <v>17</v>
      </c>
      <c r="D2613" t="s">
        <v>18</v>
      </c>
      <c r="E2613">
        <v>42.81</v>
      </c>
      <c r="F2613">
        <v>7.6</v>
      </c>
      <c r="G2613">
        <v>0.4</v>
      </c>
      <c r="H2613">
        <v>40.31</v>
      </c>
      <c r="I2613">
        <v>39.46</v>
      </c>
      <c r="J2613">
        <v>0.85</v>
      </c>
      <c r="K2613">
        <v>97.88</v>
      </c>
      <c r="L2613">
        <v>95</v>
      </c>
      <c r="M2613">
        <v>98.12</v>
      </c>
      <c r="N2613">
        <v>91.23</v>
      </c>
      <c r="O2613">
        <v>34.82</v>
      </c>
      <c r="P2613">
        <v>3307.41</v>
      </c>
      <c r="Q2613" s="42">
        <f>Table1[[#This Row],[Steam_Consumed_t]]/Table1[[#This Row],[Production_t]]</f>
        <v>0.86380550731828332</v>
      </c>
      <c r="R2613" s="37">
        <f>Table1[[#This Row],[Power_Consumed_kWh]]/Table1[[#This Row],[Production_t]]</f>
        <v>82.049367402629613</v>
      </c>
      <c r="S2613" t="str">
        <f>IF(Table1[[#This Row],[Quality_pct]]&lt;96,"Below Spec","Ok")</f>
        <v>Ok</v>
      </c>
      <c r="T2613" t="str">
        <f>IF(Table1[Steam_Consumed_t]&gt;$O$4383,"ABNORMAL","NORMAL")</f>
        <v>NORMAL</v>
      </c>
      <c r="U2613" t="str">
        <f>IF(Table1[Power_Consumed_kWh]&gt;$P$4383,"ABNORMAL","NORMAL")</f>
        <v>NORMAL</v>
      </c>
      <c r="V2613">
        <f>(Table1[[#This Row],[Target_Production_t]]/8)*Table1[[#This Row],[Downtime_hr]]</f>
        <v>2.1405000000000003</v>
      </c>
    </row>
    <row r="2614" spans="1:22" x14ac:dyDescent="0.25">
      <c r="A2614" s="1">
        <v>45875</v>
      </c>
      <c r="B2614" s="1" t="str">
        <f>TEXT(Table1[[#This Row],[Date]],"mm")</f>
        <v>08</v>
      </c>
      <c r="C2614" t="s">
        <v>23</v>
      </c>
      <c r="D2614" t="s">
        <v>18</v>
      </c>
      <c r="E2614">
        <v>44.85</v>
      </c>
      <c r="F2614">
        <v>7.64</v>
      </c>
      <c r="G2614">
        <v>0.36</v>
      </c>
      <c r="H2614">
        <v>40.56</v>
      </c>
      <c r="I2614">
        <v>40.56</v>
      </c>
      <c r="J2614">
        <v>0</v>
      </c>
      <c r="K2614">
        <v>100</v>
      </c>
      <c r="L2614">
        <v>95.5</v>
      </c>
      <c r="M2614">
        <v>99.11</v>
      </c>
      <c r="N2614">
        <v>94.65</v>
      </c>
      <c r="O2614">
        <v>4.8</v>
      </c>
      <c r="P2614">
        <v>1610.25</v>
      </c>
      <c r="Q2614" s="42">
        <f>Table1[[#This Row],[Steam_Consumed_t]]/Table1[[#This Row],[Production_t]]</f>
        <v>0.11834319526627218</v>
      </c>
      <c r="R2614" s="37">
        <f>Table1[[#This Row],[Power_Consumed_kWh]]/Table1[[#This Row],[Production_t]]</f>
        <v>39.700443786982248</v>
      </c>
      <c r="S2614" t="str">
        <f>IF(Table1[[#This Row],[Quality_pct]]&lt;96,"Below Spec","Ok")</f>
        <v>Ok</v>
      </c>
      <c r="T2614" t="str">
        <f>IF(Table1[Steam_Consumed_t]&gt;$O$4383,"ABNORMAL","NORMAL")</f>
        <v>NORMAL</v>
      </c>
      <c r="U2614" t="str">
        <f>IF(Table1[Power_Consumed_kWh]&gt;$P$4383,"ABNORMAL","NORMAL")</f>
        <v>NORMAL</v>
      </c>
      <c r="V2614">
        <f>(Table1[[#This Row],[Target_Production_t]]/8)*Table1[[#This Row],[Downtime_hr]]</f>
        <v>2.0182500000000001</v>
      </c>
    </row>
    <row r="2615" spans="1:22" x14ac:dyDescent="0.25">
      <c r="A2615" s="1">
        <v>45875</v>
      </c>
      <c r="B2615" s="1" t="str">
        <f>TEXT(Table1[[#This Row],[Date]],"mm")</f>
        <v>08</v>
      </c>
      <c r="C2615" t="s">
        <v>23</v>
      </c>
      <c r="D2615" t="s">
        <v>20</v>
      </c>
      <c r="E2615">
        <v>42.83</v>
      </c>
      <c r="F2615">
        <v>7.66</v>
      </c>
      <c r="G2615">
        <v>0.34</v>
      </c>
      <c r="H2615">
        <v>39.119999999999997</v>
      </c>
      <c r="I2615">
        <v>38.630000000000003</v>
      </c>
      <c r="J2615">
        <v>0.49</v>
      </c>
      <c r="K2615">
        <v>98.75</v>
      </c>
      <c r="L2615">
        <v>95.75</v>
      </c>
      <c r="M2615">
        <v>98.63</v>
      </c>
      <c r="N2615">
        <v>93.26</v>
      </c>
      <c r="O2615">
        <v>4.22</v>
      </c>
      <c r="P2615">
        <v>1651.88</v>
      </c>
      <c r="Q2615" s="42">
        <f>Table1[[#This Row],[Steam_Consumed_t]]/Table1[[#This Row],[Production_t]]</f>
        <v>0.10787321063394684</v>
      </c>
      <c r="R2615" s="37">
        <f>Table1[[#This Row],[Power_Consumed_kWh]]/Table1[[#This Row],[Production_t]]</f>
        <v>42.225971370143156</v>
      </c>
      <c r="S2615" t="str">
        <f>IF(Table1[[#This Row],[Quality_pct]]&lt;96,"Below Spec","Ok")</f>
        <v>Ok</v>
      </c>
      <c r="T2615" t="str">
        <f>IF(Table1[Steam_Consumed_t]&gt;$O$4383,"ABNORMAL","NORMAL")</f>
        <v>NORMAL</v>
      </c>
      <c r="U2615" t="str">
        <f>IF(Table1[Power_Consumed_kWh]&gt;$P$4383,"ABNORMAL","NORMAL")</f>
        <v>NORMAL</v>
      </c>
      <c r="V2615">
        <f>(Table1[[#This Row],[Target_Production_t]]/8)*Table1[[#This Row],[Downtime_hr]]</f>
        <v>1.8202750000000001</v>
      </c>
    </row>
    <row r="2616" spans="1:22" x14ac:dyDescent="0.25">
      <c r="A2616" s="1">
        <v>45875</v>
      </c>
      <c r="B2616" s="1" t="str">
        <f>TEXT(Table1[[#This Row],[Date]],"mm")</f>
        <v>08</v>
      </c>
      <c r="C2616" t="s">
        <v>17</v>
      </c>
      <c r="D2616" t="s">
        <v>19</v>
      </c>
      <c r="E2616">
        <v>42.17</v>
      </c>
      <c r="F2616">
        <v>7.76</v>
      </c>
      <c r="G2616">
        <v>0.24</v>
      </c>
      <c r="H2616">
        <v>37.43</v>
      </c>
      <c r="I2616">
        <v>36.5</v>
      </c>
      <c r="J2616">
        <v>0.92</v>
      </c>
      <c r="K2616">
        <v>97.53</v>
      </c>
      <c r="L2616">
        <v>97</v>
      </c>
      <c r="M2616">
        <v>98.98</v>
      </c>
      <c r="N2616">
        <v>93.64</v>
      </c>
      <c r="O2616">
        <v>32.880000000000003</v>
      </c>
      <c r="P2616">
        <v>3107.43</v>
      </c>
      <c r="Q2616" s="42">
        <f>Table1[[#This Row],[Steam_Consumed_t]]/Table1[[#This Row],[Production_t]]</f>
        <v>0.87843975420785469</v>
      </c>
      <c r="R2616" s="37">
        <f>Table1[[#This Row],[Power_Consumed_kWh]]/Table1[[#This Row],[Production_t]]</f>
        <v>83.01977023777718</v>
      </c>
      <c r="S2616" t="str">
        <f>IF(Table1[[#This Row],[Quality_pct]]&lt;96,"Below Spec","Ok")</f>
        <v>Ok</v>
      </c>
      <c r="T2616" t="str">
        <f>IF(Table1[Steam_Consumed_t]&gt;$O$4383,"ABNORMAL","NORMAL")</f>
        <v>NORMAL</v>
      </c>
      <c r="U2616" t="str">
        <f>IF(Table1[Power_Consumed_kWh]&gt;$P$4383,"ABNORMAL","NORMAL")</f>
        <v>NORMAL</v>
      </c>
      <c r="V2616">
        <f>(Table1[[#This Row],[Target_Production_t]]/8)*Table1[[#This Row],[Downtime_hr]]</f>
        <v>1.2651000000000001</v>
      </c>
    </row>
    <row r="2617" spans="1:22" x14ac:dyDescent="0.25">
      <c r="A2617" s="1">
        <v>45875</v>
      </c>
      <c r="B2617" s="1" t="str">
        <f>TEXT(Table1[[#This Row],[Date]],"mm")</f>
        <v>08</v>
      </c>
      <c r="C2617" t="s">
        <v>21</v>
      </c>
      <c r="D2617" t="s">
        <v>18</v>
      </c>
      <c r="E2617">
        <v>38.729999999999997</v>
      </c>
      <c r="F2617">
        <v>7.83</v>
      </c>
      <c r="G2617">
        <v>0.17</v>
      </c>
      <c r="H2617">
        <v>36.71</v>
      </c>
      <c r="I2617">
        <v>36.51</v>
      </c>
      <c r="J2617">
        <v>0.2</v>
      </c>
      <c r="K2617">
        <v>99.46</v>
      </c>
      <c r="L2617">
        <v>97.88</v>
      </c>
      <c r="M2617">
        <v>97.14</v>
      </c>
      <c r="N2617">
        <v>94.56</v>
      </c>
      <c r="O2617">
        <v>52.3</v>
      </c>
      <c r="P2617">
        <v>4241.6099999999997</v>
      </c>
      <c r="Q2617" s="42">
        <f>Table1[[#This Row],[Steam_Consumed_t]]/Table1[[#This Row],[Production_t]]</f>
        <v>1.4246799237265049</v>
      </c>
      <c r="R2617" s="37">
        <f>Table1[[#This Row],[Power_Consumed_kWh]]/Table1[[#This Row],[Production_t]]</f>
        <v>115.54372105693271</v>
      </c>
      <c r="S2617" t="str">
        <f>IF(Table1[[#This Row],[Quality_pct]]&lt;96,"Below Spec","Ok")</f>
        <v>Ok</v>
      </c>
      <c r="T2617" t="str">
        <f>IF(Table1[Steam_Consumed_t]&gt;$O$4383,"ABNORMAL","NORMAL")</f>
        <v>ABNORMAL</v>
      </c>
      <c r="U2617" t="str">
        <f>IF(Table1[Power_Consumed_kWh]&gt;$P$4383,"ABNORMAL","NORMAL")</f>
        <v>ABNORMAL</v>
      </c>
      <c r="V2617">
        <f>(Table1[[#This Row],[Target_Production_t]]/8)*Table1[[#This Row],[Downtime_hr]]</f>
        <v>0.82301250000000004</v>
      </c>
    </row>
    <row r="2618" spans="1:22" x14ac:dyDescent="0.25">
      <c r="A2618" s="1">
        <v>45876</v>
      </c>
      <c r="B2618" s="1" t="str">
        <f>TEXT(Table1[[#This Row],[Date]],"mm")</f>
        <v>08</v>
      </c>
      <c r="C2618" t="s">
        <v>22</v>
      </c>
      <c r="D2618" t="s">
        <v>18</v>
      </c>
      <c r="E2618">
        <v>33.53</v>
      </c>
      <c r="F2618">
        <v>7.42</v>
      </c>
      <c r="G2618">
        <v>0.57999999999999996</v>
      </c>
      <c r="H2618">
        <v>28.98</v>
      </c>
      <c r="I2618">
        <v>28.3</v>
      </c>
      <c r="J2618">
        <v>0.68</v>
      </c>
      <c r="K2618">
        <v>97.64</v>
      </c>
      <c r="L2618">
        <v>92.75</v>
      </c>
      <c r="M2618">
        <v>95.6</v>
      </c>
      <c r="N2618">
        <v>86.58</v>
      </c>
      <c r="O2618">
        <v>32.090000000000003</v>
      </c>
      <c r="P2618">
        <v>2872.29</v>
      </c>
      <c r="Q2618" s="42">
        <f>Table1[[#This Row],[Steam_Consumed_t]]/Table1[[#This Row],[Production_t]]</f>
        <v>1.1073153899240857</v>
      </c>
      <c r="R2618" s="37">
        <f>Table1[[#This Row],[Power_Consumed_kWh]]/Table1[[#This Row],[Production_t]]</f>
        <v>99.112836438923395</v>
      </c>
      <c r="S2618" t="str">
        <f>IF(Table1[[#This Row],[Quality_pct]]&lt;96,"Below Spec","Ok")</f>
        <v>Ok</v>
      </c>
      <c r="T2618" t="str">
        <f>IF(Table1[Steam_Consumed_t]&gt;$O$4383,"ABNORMAL","NORMAL")</f>
        <v>NORMAL</v>
      </c>
      <c r="U2618" t="str">
        <f>IF(Table1[Power_Consumed_kWh]&gt;$P$4383,"ABNORMAL","NORMAL")</f>
        <v>NORMAL</v>
      </c>
      <c r="V2618">
        <f>(Table1[[#This Row],[Target_Production_t]]/8)*Table1[[#This Row],[Downtime_hr]]</f>
        <v>2.4309249999999998</v>
      </c>
    </row>
    <row r="2619" spans="1:22" x14ac:dyDescent="0.25">
      <c r="A2619" s="1">
        <v>45876</v>
      </c>
      <c r="B2619" s="1" t="str">
        <f>TEXT(Table1[[#This Row],[Date]],"mm")</f>
        <v>08</v>
      </c>
      <c r="C2619" t="s">
        <v>22</v>
      </c>
      <c r="D2619" t="s">
        <v>19</v>
      </c>
      <c r="E2619">
        <v>33.03</v>
      </c>
      <c r="F2619">
        <v>7.55</v>
      </c>
      <c r="G2619">
        <v>0.45</v>
      </c>
      <c r="H2619">
        <v>27.46</v>
      </c>
      <c r="I2619">
        <v>26.47</v>
      </c>
      <c r="J2619">
        <v>1</v>
      </c>
      <c r="K2619">
        <v>96.37</v>
      </c>
      <c r="L2619">
        <v>94.38</v>
      </c>
      <c r="M2619">
        <v>97.64</v>
      </c>
      <c r="N2619">
        <v>88.8</v>
      </c>
      <c r="O2619">
        <v>29.99</v>
      </c>
      <c r="P2619">
        <v>2624.97</v>
      </c>
      <c r="Q2619" s="42">
        <f>Table1[[#This Row],[Steam_Consumed_t]]/Table1[[#This Row],[Production_t]]</f>
        <v>1.0921340131099782</v>
      </c>
      <c r="R2619" s="37">
        <f>Table1[[#This Row],[Power_Consumed_kWh]]/Table1[[#This Row],[Production_t]]</f>
        <v>95.592498179169695</v>
      </c>
      <c r="S2619" t="str">
        <f>IF(Table1[[#This Row],[Quality_pct]]&lt;96,"Below Spec","Ok")</f>
        <v>Ok</v>
      </c>
      <c r="T2619" t="str">
        <f>IF(Table1[Steam_Consumed_t]&gt;$O$4383,"ABNORMAL","NORMAL")</f>
        <v>NORMAL</v>
      </c>
      <c r="U2619" t="str">
        <f>IF(Table1[Power_Consumed_kWh]&gt;$P$4383,"ABNORMAL","NORMAL")</f>
        <v>NORMAL</v>
      </c>
      <c r="V2619">
        <f>(Table1[[#This Row],[Target_Production_t]]/8)*Table1[[#This Row],[Downtime_hr]]</f>
        <v>1.8579375</v>
      </c>
    </row>
    <row r="2620" spans="1:22" x14ac:dyDescent="0.25">
      <c r="A2620" s="1">
        <v>45876</v>
      </c>
      <c r="B2620" s="1" t="str">
        <f>TEXT(Table1[[#This Row],[Date]],"mm")</f>
        <v>08</v>
      </c>
      <c r="C2620" t="s">
        <v>23</v>
      </c>
      <c r="D2620" t="s">
        <v>20</v>
      </c>
      <c r="E2620">
        <v>39.14</v>
      </c>
      <c r="F2620">
        <v>7.55</v>
      </c>
      <c r="G2620">
        <v>0.45</v>
      </c>
      <c r="H2620">
        <v>36.89</v>
      </c>
      <c r="I2620">
        <v>36.58</v>
      </c>
      <c r="J2620">
        <v>0.31</v>
      </c>
      <c r="K2620">
        <v>99.16</v>
      </c>
      <c r="L2620">
        <v>94.38</v>
      </c>
      <c r="M2620">
        <v>93.44</v>
      </c>
      <c r="N2620">
        <v>87.45</v>
      </c>
      <c r="O2620">
        <v>4.01</v>
      </c>
      <c r="P2620">
        <v>1675.75</v>
      </c>
      <c r="Q2620" s="42">
        <f>Table1[[#This Row],[Steam_Consumed_t]]/Table1[[#This Row],[Production_t]]</f>
        <v>0.1087015451341827</v>
      </c>
      <c r="R2620" s="37">
        <f>Table1[[#This Row],[Power_Consumed_kWh]]/Table1[[#This Row],[Production_t]]</f>
        <v>45.425589590674981</v>
      </c>
      <c r="S2620" t="str">
        <f>IF(Table1[[#This Row],[Quality_pct]]&lt;96,"Below Spec","Ok")</f>
        <v>Ok</v>
      </c>
      <c r="T2620" t="str">
        <f>IF(Table1[Steam_Consumed_t]&gt;$O$4383,"ABNORMAL","NORMAL")</f>
        <v>NORMAL</v>
      </c>
      <c r="U2620" t="str">
        <f>IF(Table1[Power_Consumed_kWh]&gt;$P$4383,"ABNORMAL","NORMAL")</f>
        <v>NORMAL</v>
      </c>
      <c r="V2620">
        <f>(Table1[[#This Row],[Target_Production_t]]/8)*Table1[[#This Row],[Downtime_hr]]</f>
        <v>2.2016249999999999</v>
      </c>
    </row>
    <row r="2621" spans="1:22" x14ac:dyDescent="0.25">
      <c r="A2621" s="1">
        <v>45876</v>
      </c>
      <c r="B2621" s="1" t="str">
        <f>TEXT(Table1[[#This Row],[Date]],"mm")</f>
        <v>08</v>
      </c>
      <c r="C2621" t="s">
        <v>17</v>
      </c>
      <c r="D2621" t="s">
        <v>20</v>
      </c>
      <c r="E2621">
        <v>37.36</v>
      </c>
      <c r="F2621">
        <v>7.58</v>
      </c>
      <c r="G2621">
        <v>0.42</v>
      </c>
      <c r="H2621">
        <v>33.33</v>
      </c>
      <c r="I2621">
        <v>32.43</v>
      </c>
      <c r="J2621">
        <v>0.9</v>
      </c>
      <c r="K2621">
        <v>97.3</v>
      </c>
      <c r="L2621">
        <v>94.75</v>
      </c>
      <c r="M2621">
        <v>92.2</v>
      </c>
      <c r="N2621">
        <v>85</v>
      </c>
      <c r="O2621">
        <v>27.99</v>
      </c>
      <c r="P2621">
        <v>2831.82</v>
      </c>
      <c r="Q2621" s="42">
        <f>Table1[[#This Row],[Steam_Consumed_t]]/Table1[[#This Row],[Production_t]]</f>
        <v>0.8397839783978398</v>
      </c>
      <c r="R2621" s="37">
        <f>Table1[[#This Row],[Power_Consumed_kWh]]/Table1[[#This Row],[Production_t]]</f>
        <v>84.96309630963097</v>
      </c>
      <c r="S2621" t="str">
        <f>IF(Table1[[#This Row],[Quality_pct]]&lt;96,"Below Spec","Ok")</f>
        <v>Ok</v>
      </c>
      <c r="T2621" t="str">
        <f>IF(Table1[Steam_Consumed_t]&gt;$O$4383,"ABNORMAL","NORMAL")</f>
        <v>NORMAL</v>
      </c>
      <c r="U2621" t="str">
        <f>IF(Table1[Power_Consumed_kWh]&gt;$P$4383,"ABNORMAL","NORMAL")</f>
        <v>NORMAL</v>
      </c>
      <c r="V2621">
        <f>(Table1[[#This Row],[Target_Production_t]]/8)*Table1[[#This Row],[Downtime_hr]]</f>
        <v>1.9613999999999998</v>
      </c>
    </row>
    <row r="2622" spans="1:22" x14ac:dyDescent="0.25">
      <c r="A2622" s="1">
        <v>45876</v>
      </c>
      <c r="B2622" s="1" t="str">
        <f>TEXT(Table1[[#This Row],[Date]],"mm")</f>
        <v>08</v>
      </c>
      <c r="C2622" t="s">
        <v>21</v>
      </c>
      <c r="D2622" t="s">
        <v>18</v>
      </c>
      <c r="E2622">
        <v>35.39</v>
      </c>
      <c r="F2622">
        <v>7.64</v>
      </c>
      <c r="G2622">
        <v>0.36</v>
      </c>
      <c r="H2622">
        <v>30.85</v>
      </c>
      <c r="I2622">
        <v>30.41</v>
      </c>
      <c r="J2622">
        <v>0.45</v>
      </c>
      <c r="K2622">
        <v>98.55</v>
      </c>
      <c r="L2622">
        <v>95.5</v>
      </c>
      <c r="M2622">
        <v>92.92</v>
      </c>
      <c r="N2622">
        <v>87.45</v>
      </c>
      <c r="O2622">
        <v>44.81</v>
      </c>
      <c r="P2622">
        <v>3586.97</v>
      </c>
      <c r="Q2622" s="42">
        <f>Table1[[#This Row],[Steam_Consumed_t]]/Table1[[#This Row],[Production_t]]</f>
        <v>1.4525121555915721</v>
      </c>
      <c r="R2622" s="37">
        <f>Table1[[#This Row],[Power_Consumed_kWh]]/Table1[[#This Row],[Production_t]]</f>
        <v>116.27131280388977</v>
      </c>
      <c r="S2622" t="str">
        <f>IF(Table1[[#This Row],[Quality_pct]]&lt;96,"Below Spec","Ok")</f>
        <v>Ok</v>
      </c>
      <c r="T2622" t="str">
        <f>IF(Table1[Steam_Consumed_t]&gt;$O$4383,"ABNORMAL","NORMAL")</f>
        <v>NORMAL</v>
      </c>
      <c r="U2622" t="str">
        <f>IF(Table1[Power_Consumed_kWh]&gt;$P$4383,"ABNORMAL","NORMAL")</f>
        <v>NORMAL</v>
      </c>
      <c r="V2622">
        <f>(Table1[[#This Row],[Target_Production_t]]/8)*Table1[[#This Row],[Downtime_hr]]</f>
        <v>1.5925499999999999</v>
      </c>
    </row>
    <row r="2623" spans="1:22" x14ac:dyDescent="0.25">
      <c r="A2623" s="1">
        <v>45876</v>
      </c>
      <c r="B2623" s="1" t="str">
        <f>TEXT(Table1[[#This Row],[Date]],"mm")</f>
        <v>08</v>
      </c>
      <c r="C2623" t="s">
        <v>21</v>
      </c>
      <c r="D2623" t="s">
        <v>19</v>
      </c>
      <c r="E2623">
        <v>34.86</v>
      </c>
      <c r="F2623">
        <v>7.66</v>
      </c>
      <c r="G2623">
        <v>0.34</v>
      </c>
      <c r="H2623">
        <v>31.03</v>
      </c>
      <c r="I2623">
        <v>30.8</v>
      </c>
      <c r="J2623">
        <v>0.23</v>
      </c>
      <c r="K2623">
        <v>99.26</v>
      </c>
      <c r="L2623">
        <v>95.75</v>
      </c>
      <c r="M2623">
        <v>91.92</v>
      </c>
      <c r="N2623">
        <v>87.36</v>
      </c>
      <c r="O2623">
        <v>43.99</v>
      </c>
      <c r="P2623">
        <v>3609.52</v>
      </c>
      <c r="Q2623" s="42">
        <f>Table1[[#This Row],[Steam_Consumed_t]]/Table1[[#This Row],[Production_t]]</f>
        <v>1.4176603287141476</v>
      </c>
      <c r="R2623" s="37">
        <f>Table1[[#This Row],[Power_Consumed_kWh]]/Table1[[#This Row],[Production_t]]</f>
        <v>116.3235578472446</v>
      </c>
      <c r="S2623" t="str">
        <f>IF(Table1[[#This Row],[Quality_pct]]&lt;96,"Below Spec","Ok")</f>
        <v>Ok</v>
      </c>
      <c r="T2623" t="str">
        <f>IF(Table1[Steam_Consumed_t]&gt;$O$4383,"ABNORMAL","NORMAL")</f>
        <v>NORMAL</v>
      </c>
      <c r="U2623" t="str">
        <f>IF(Table1[Power_Consumed_kWh]&gt;$P$4383,"ABNORMAL","NORMAL")</f>
        <v>NORMAL</v>
      </c>
      <c r="V2623">
        <f>(Table1[[#This Row],[Target_Production_t]]/8)*Table1[[#This Row],[Downtime_hr]]</f>
        <v>1.4815500000000001</v>
      </c>
    </row>
    <row r="2624" spans="1:22" x14ac:dyDescent="0.25">
      <c r="A2624" s="1">
        <v>45876</v>
      </c>
      <c r="B2624" s="1" t="str">
        <f>TEXT(Table1[[#This Row],[Date]],"mm")</f>
        <v>08</v>
      </c>
      <c r="C2624" t="s">
        <v>17</v>
      </c>
      <c r="D2624" t="s">
        <v>18</v>
      </c>
      <c r="E2624">
        <v>39.119999999999997</v>
      </c>
      <c r="F2624">
        <v>7.76</v>
      </c>
      <c r="G2624">
        <v>0.24</v>
      </c>
      <c r="H2624">
        <v>35.39</v>
      </c>
      <c r="I2624">
        <v>34.49</v>
      </c>
      <c r="J2624">
        <v>0.9</v>
      </c>
      <c r="K2624">
        <v>97.46</v>
      </c>
      <c r="L2624">
        <v>97</v>
      </c>
      <c r="M2624">
        <v>91.38</v>
      </c>
      <c r="N2624">
        <v>86.38</v>
      </c>
      <c r="O2624">
        <v>29.41</v>
      </c>
      <c r="P2624">
        <v>2906.18</v>
      </c>
      <c r="Q2624" s="42">
        <f>Table1[[#This Row],[Steam_Consumed_t]]/Table1[[#This Row],[Production_t]]</f>
        <v>0.83102571347838372</v>
      </c>
      <c r="R2624" s="37">
        <f>Table1[[#This Row],[Power_Consumed_kWh]]/Table1[[#This Row],[Production_t]]</f>
        <v>82.118677592540266</v>
      </c>
      <c r="S2624" t="str">
        <f>IF(Table1[[#This Row],[Quality_pct]]&lt;96,"Below Spec","Ok")</f>
        <v>Ok</v>
      </c>
      <c r="T2624" t="str">
        <f>IF(Table1[Steam_Consumed_t]&gt;$O$4383,"ABNORMAL","NORMAL")</f>
        <v>NORMAL</v>
      </c>
      <c r="U2624" t="str">
        <f>IF(Table1[Power_Consumed_kWh]&gt;$P$4383,"ABNORMAL","NORMAL")</f>
        <v>NORMAL</v>
      </c>
      <c r="V2624">
        <f>(Table1[[#This Row],[Target_Production_t]]/8)*Table1[[#This Row],[Downtime_hr]]</f>
        <v>1.1736</v>
      </c>
    </row>
    <row r="2625" spans="1:22" x14ac:dyDescent="0.25">
      <c r="A2625" s="1">
        <v>45876</v>
      </c>
      <c r="B2625" s="1" t="str">
        <f>TEXT(Table1[[#This Row],[Date]],"mm")</f>
        <v>08</v>
      </c>
      <c r="C2625" t="s">
        <v>23</v>
      </c>
      <c r="D2625" t="s">
        <v>19</v>
      </c>
      <c r="E2625">
        <v>40.36</v>
      </c>
      <c r="F2625">
        <v>7.77</v>
      </c>
      <c r="G2625">
        <v>0.23</v>
      </c>
      <c r="H2625">
        <v>35.85</v>
      </c>
      <c r="I2625">
        <v>35.08</v>
      </c>
      <c r="J2625">
        <v>0.77</v>
      </c>
      <c r="K2625">
        <v>97.86</v>
      </c>
      <c r="L2625">
        <v>97.12</v>
      </c>
      <c r="M2625">
        <v>96.44</v>
      </c>
      <c r="N2625">
        <v>91.66</v>
      </c>
      <c r="O2625">
        <v>4.9000000000000004</v>
      </c>
      <c r="P2625">
        <v>1467.57</v>
      </c>
      <c r="Q2625" s="42">
        <f>Table1[[#This Row],[Steam_Consumed_t]]/Table1[[#This Row],[Production_t]]</f>
        <v>0.13668061366806136</v>
      </c>
      <c r="R2625" s="37">
        <f>Table1[[#This Row],[Power_Consumed_kWh]]/Table1[[#This Row],[Production_t]]</f>
        <v>40.936401673640162</v>
      </c>
      <c r="S2625" t="str">
        <f>IF(Table1[[#This Row],[Quality_pct]]&lt;96,"Below Spec","Ok")</f>
        <v>Ok</v>
      </c>
      <c r="T2625" t="str">
        <f>IF(Table1[Steam_Consumed_t]&gt;$O$4383,"ABNORMAL","NORMAL")</f>
        <v>NORMAL</v>
      </c>
      <c r="U2625" t="str">
        <f>IF(Table1[Power_Consumed_kWh]&gt;$P$4383,"ABNORMAL","NORMAL")</f>
        <v>NORMAL</v>
      </c>
      <c r="V2625">
        <f>(Table1[[#This Row],[Target_Production_t]]/8)*Table1[[#This Row],[Downtime_hr]]</f>
        <v>1.16035</v>
      </c>
    </row>
    <row r="2626" spans="1:22" x14ac:dyDescent="0.25">
      <c r="A2626" s="1">
        <v>45876</v>
      </c>
      <c r="B2626" s="1" t="str">
        <f>TEXT(Table1[[#This Row],[Date]],"mm")</f>
        <v>08</v>
      </c>
      <c r="C2626" t="s">
        <v>21</v>
      </c>
      <c r="D2626" t="s">
        <v>20</v>
      </c>
      <c r="E2626">
        <v>33.799999999999997</v>
      </c>
      <c r="F2626">
        <v>7.78</v>
      </c>
      <c r="G2626">
        <v>0.22</v>
      </c>
      <c r="H2626">
        <v>31.39</v>
      </c>
      <c r="I2626">
        <v>30.74</v>
      </c>
      <c r="J2626">
        <v>0.65</v>
      </c>
      <c r="K2626">
        <v>97.94</v>
      </c>
      <c r="L2626">
        <v>97.25</v>
      </c>
      <c r="M2626">
        <v>91.5</v>
      </c>
      <c r="N2626">
        <v>87.15</v>
      </c>
      <c r="O2626">
        <v>44.9</v>
      </c>
      <c r="P2626">
        <v>3656.43</v>
      </c>
      <c r="Q2626" s="42">
        <f>Table1[[#This Row],[Steam_Consumed_t]]/Table1[[#This Row],[Production_t]]</f>
        <v>1.4303918445364765</v>
      </c>
      <c r="R2626" s="37">
        <f>Table1[[#This Row],[Power_Consumed_kWh]]/Table1[[#This Row],[Production_t]]</f>
        <v>116.48391207390888</v>
      </c>
      <c r="S2626" t="str">
        <f>IF(Table1[[#This Row],[Quality_pct]]&lt;96,"Below Spec","Ok")</f>
        <v>Ok</v>
      </c>
      <c r="T2626" t="str">
        <f>IF(Table1[Steam_Consumed_t]&gt;$O$4383,"ABNORMAL","NORMAL")</f>
        <v>NORMAL</v>
      </c>
      <c r="U2626" t="str">
        <f>IF(Table1[Power_Consumed_kWh]&gt;$P$4383,"ABNORMAL","NORMAL")</f>
        <v>NORMAL</v>
      </c>
      <c r="V2626">
        <f>(Table1[[#This Row],[Target_Production_t]]/8)*Table1[[#This Row],[Downtime_hr]]</f>
        <v>0.92949999999999988</v>
      </c>
    </row>
    <row r="2627" spans="1:22" x14ac:dyDescent="0.25">
      <c r="A2627" s="1">
        <v>45876</v>
      </c>
      <c r="B2627" s="1" t="str">
        <f>TEXT(Table1[[#This Row],[Date]],"mm")</f>
        <v>08</v>
      </c>
      <c r="C2627" t="s">
        <v>23</v>
      </c>
      <c r="D2627" t="s">
        <v>18</v>
      </c>
      <c r="E2627">
        <v>40.98</v>
      </c>
      <c r="F2627">
        <v>7.8</v>
      </c>
      <c r="G2627">
        <v>0.2</v>
      </c>
      <c r="H2627">
        <v>39.06</v>
      </c>
      <c r="I2627">
        <v>38.619999999999997</v>
      </c>
      <c r="J2627">
        <v>0.44</v>
      </c>
      <c r="K2627">
        <v>98.88</v>
      </c>
      <c r="L2627">
        <v>97.5</v>
      </c>
      <c r="M2627">
        <v>101.99</v>
      </c>
      <c r="N2627">
        <v>98.33</v>
      </c>
      <c r="O2627">
        <v>8</v>
      </c>
      <c r="P2627">
        <v>1720.77</v>
      </c>
      <c r="Q2627" s="42">
        <f>Table1[[#This Row],[Steam_Consumed_t]]/Table1[[#This Row],[Production_t]]</f>
        <v>0.20481310803891448</v>
      </c>
      <c r="R2627" s="37">
        <f>Table1[[#This Row],[Power_Consumed_kWh]]/Table1[[#This Row],[Production_t]]</f>
        <v>44.054531490015357</v>
      </c>
      <c r="S2627" t="str">
        <f>IF(Table1[[#This Row],[Quality_pct]]&lt;96,"Below Spec","Ok")</f>
        <v>Ok</v>
      </c>
      <c r="T2627" t="str">
        <f>IF(Table1[Steam_Consumed_t]&gt;$O$4383,"ABNORMAL","NORMAL")</f>
        <v>NORMAL</v>
      </c>
      <c r="U2627" t="str">
        <f>IF(Table1[Power_Consumed_kWh]&gt;$P$4383,"ABNORMAL","NORMAL")</f>
        <v>NORMAL</v>
      </c>
      <c r="V2627">
        <f>(Table1[[#This Row],[Target_Production_t]]/8)*Table1[[#This Row],[Downtime_hr]]</f>
        <v>1.0245</v>
      </c>
    </row>
    <row r="2628" spans="1:22" x14ac:dyDescent="0.25">
      <c r="A2628" s="1">
        <v>45876</v>
      </c>
      <c r="B2628" s="1" t="str">
        <f>TEXT(Table1[[#This Row],[Date]],"mm")</f>
        <v>08</v>
      </c>
      <c r="C2628" t="s">
        <v>17</v>
      </c>
      <c r="D2628" t="s">
        <v>19</v>
      </c>
      <c r="E2628">
        <v>38.53</v>
      </c>
      <c r="F2628">
        <v>7.86</v>
      </c>
      <c r="G2628">
        <v>0.14000000000000001</v>
      </c>
      <c r="H2628">
        <v>34.29</v>
      </c>
      <c r="I2628">
        <v>33.58</v>
      </c>
      <c r="J2628">
        <v>0.71</v>
      </c>
      <c r="K2628">
        <v>97.93</v>
      </c>
      <c r="L2628">
        <v>98.25</v>
      </c>
      <c r="M2628">
        <v>93.06</v>
      </c>
      <c r="N2628">
        <v>89.54</v>
      </c>
      <c r="O2628">
        <v>29.59</v>
      </c>
      <c r="P2628">
        <v>2714.36</v>
      </c>
      <c r="Q2628" s="42">
        <f>Table1[[#This Row],[Steam_Consumed_t]]/Table1[[#This Row],[Production_t]]</f>
        <v>0.86293379994167396</v>
      </c>
      <c r="R2628" s="37">
        <f>Table1[[#This Row],[Power_Consumed_kWh]]/Table1[[#This Row],[Production_t]]</f>
        <v>79.158938466025091</v>
      </c>
      <c r="S2628" t="str">
        <f>IF(Table1[[#This Row],[Quality_pct]]&lt;96,"Below Spec","Ok")</f>
        <v>Ok</v>
      </c>
      <c r="T2628" t="str">
        <f>IF(Table1[Steam_Consumed_t]&gt;$O$4383,"ABNORMAL","NORMAL")</f>
        <v>NORMAL</v>
      </c>
      <c r="U2628" t="str">
        <f>IF(Table1[Power_Consumed_kWh]&gt;$P$4383,"ABNORMAL","NORMAL")</f>
        <v>NORMAL</v>
      </c>
      <c r="V2628">
        <f>(Table1[[#This Row],[Target_Production_t]]/8)*Table1[[#This Row],[Downtime_hr]]</f>
        <v>0.67427500000000007</v>
      </c>
    </row>
    <row r="2629" spans="1:22" x14ac:dyDescent="0.25">
      <c r="A2629" s="1">
        <v>45876</v>
      </c>
      <c r="B2629" s="1" t="str">
        <f>TEXT(Table1[[#This Row],[Date]],"mm")</f>
        <v>08</v>
      </c>
      <c r="C2629" t="s">
        <v>22</v>
      </c>
      <c r="D2629" t="s">
        <v>20</v>
      </c>
      <c r="E2629">
        <v>32.020000000000003</v>
      </c>
      <c r="F2629">
        <v>7.87</v>
      </c>
      <c r="G2629">
        <v>0.13</v>
      </c>
      <c r="H2629">
        <v>28.23</v>
      </c>
      <c r="I2629">
        <v>27.38</v>
      </c>
      <c r="J2629">
        <v>0.84</v>
      </c>
      <c r="K2629">
        <v>97.01</v>
      </c>
      <c r="L2629">
        <v>98.38</v>
      </c>
      <c r="M2629">
        <v>97.52</v>
      </c>
      <c r="N2629">
        <v>93.07</v>
      </c>
      <c r="O2629">
        <v>31.16</v>
      </c>
      <c r="P2629">
        <v>2715.24</v>
      </c>
      <c r="Q2629" s="42">
        <f>Table1[[#This Row],[Steam_Consumed_t]]/Table1[[#This Row],[Production_t]]</f>
        <v>1.1037902940134607</v>
      </c>
      <c r="R2629" s="37">
        <f>Table1[[#This Row],[Power_Consumed_kWh]]/Table1[[#This Row],[Production_t]]</f>
        <v>96.182784272050995</v>
      </c>
      <c r="S2629" t="str">
        <f>IF(Table1[[#This Row],[Quality_pct]]&lt;96,"Below Spec","Ok")</f>
        <v>Ok</v>
      </c>
      <c r="T2629" t="str">
        <f>IF(Table1[Steam_Consumed_t]&gt;$O$4383,"ABNORMAL","NORMAL")</f>
        <v>NORMAL</v>
      </c>
      <c r="U2629" t="str">
        <f>IF(Table1[Power_Consumed_kWh]&gt;$P$4383,"ABNORMAL","NORMAL")</f>
        <v>NORMAL</v>
      </c>
      <c r="V2629">
        <f>(Table1[[#This Row],[Target_Production_t]]/8)*Table1[[#This Row],[Downtime_hr]]</f>
        <v>0.52032500000000004</v>
      </c>
    </row>
    <row r="2630" spans="1:22" x14ac:dyDescent="0.25">
      <c r="A2630" s="1">
        <v>45877</v>
      </c>
      <c r="B2630" s="1" t="str">
        <f>TEXT(Table1[[#This Row],[Date]],"mm")</f>
        <v>08</v>
      </c>
      <c r="C2630" t="s">
        <v>17</v>
      </c>
      <c r="D2630" t="s">
        <v>19</v>
      </c>
      <c r="E2630">
        <v>40.19</v>
      </c>
      <c r="F2630">
        <v>7.13</v>
      </c>
      <c r="G2630">
        <v>0.87</v>
      </c>
      <c r="H2630">
        <v>33.99</v>
      </c>
      <c r="I2630">
        <v>33.19</v>
      </c>
      <c r="J2630">
        <v>0.8</v>
      </c>
      <c r="K2630">
        <v>97.65</v>
      </c>
      <c r="L2630">
        <v>89.12</v>
      </c>
      <c r="M2630">
        <v>94.1</v>
      </c>
      <c r="N2630">
        <v>81.900000000000006</v>
      </c>
      <c r="O2630">
        <v>28.5</v>
      </c>
      <c r="P2630">
        <v>2764.14</v>
      </c>
      <c r="Q2630" s="42">
        <f>Table1[[#This Row],[Steam_Consumed_t]]/Table1[[#This Row],[Production_t]]</f>
        <v>0.83848190644307141</v>
      </c>
      <c r="R2630" s="37">
        <f>Table1[[#This Row],[Power_Consumed_kWh]]/Table1[[#This Row],[Production_t]]</f>
        <v>81.322153574580753</v>
      </c>
      <c r="S2630" t="str">
        <f>IF(Table1[[#This Row],[Quality_pct]]&lt;96,"Below Spec","Ok")</f>
        <v>Ok</v>
      </c>
      <c r="T2630" t="str">
        <f>IF(Table1[Steam_Consumed_t]&gt;$O$4383,"ABNORMAL","NORMAL")</f>
        <v>NORMAL</v>
      </c>
      <c r="U2630" t="str">
        <f>IF(Table1[Power_Consumed_kWh]&gt;$P$4383,"ABNORMAL","NORMAL")</f>
        <v>NORMAL</v>
      </c>
      <c r="V2630">
        <f>(Table1[[#This Row],[Target_Production_t]]/8)*Table1[[#This Row],[Downtime_hr]]</f>
        <v>4.3706624999999999</v>
      </c>
    </row>
    <row r="2631" spans="1:22" x14ac:dyDescent="0.25">
      <c r="A2631" s="1">
        <v>45877</v>
      </c>
      <c r="B2631" s="1" t="str">
        <f>TEXT(Table1[[#This Row],[Date]],"mm")</f>
        <v>08</v>
      </c>
      <c r="C2631" t="s">
        <v>23</v>
      </c>
      <c r="D2631" t="s">
        <v>20</v>
      </c>
      <c r="E2631">
        <v>40.82</v>
      </c>
      <c r="F2631">
        <v>7.29</v>
      </c>
      <c r="G2631">
        <v>0.71</v>
      </c>
      <c r="H2631">
        <v>33.99</v>
      </c>
      <c r="I2631">
        <v>33.49</v>
      </c>
      <c r="J2631">
        <v>0.5</v>
      </c>
      <c r="K2631">
        <v>98.53</v>
      </c>
      <c r="L2631">
        <v>91.12</v>
      </c>
      <c r="M2631">
        <v>100.2</v>
      </c>
      <c r="N2631">
        <v>89.97</v>
      </c>
      <c r="O2631">
        <v>3.88</v>
      </c>
      <c r="P2631">
        <v>1498.28</v>
      </c>
      <c r="Q2631" s="42">
        <f>Table1[[#This Row],[Steam_Consumed_t]]/Table1[[#This Row],[Production_t]]</f>
        <v>0.11415122094733744</v>
      </c>
      <c r="R2631" s="37">
        <f>Table1[[#This Row],[Power_Consumed_kWh]]/Table1[[#This Row],[Production_t]]</f>
        <v>44.08002353633421</v>
      </c>
      <c r="S2631" t="str">
        <f>IF(Table1[[#This Row],[Quality_pct]]&lt;96,"Below Spec","Ok")</f>
        <v>Ok</v>
      </c>
      <c r="T2631" t="str">
        <f>IF(Table1[Steam_Consumed_t]&gt;$O$4383,"ABNORMAL","NORMAL")</f>
        <v>NORMAL</v>
      </c>
      <c r="U2631" t="str">
        <f>IF(Table1[Power_Consumed_kWh]&gt;$P$4383,"ABNORMAL","NORMAL")</f>
        <v>NORMAL</v>
      </c>
      <c r="V2631">
        <f>(Table1[[#This Row],[Target_Production_t]]/8)*Table1[[#This Row],[Downtime_hr]]</f>
        <v>3.6227749999999999</v>
      </c>
    </row>
    <row r="2632" spans="1:22" x14ac:dyDescent="0.25">
      <c r="A2632" s="1">
        <v>45877</v>
      </c>
      <c r="B2632" s="1" t="str">
        <f>TEXT(Table1[[#This Row],[Date]],"mm")</f>
        <v>08</v>
      </c>
      <c r="C2632" t="s">
        <v>17</v>
      </c>
      <c r="D2632" t="s">
        <v>20</v>
      </c>
      <c r="E2632">
        <v>38.97</v>
      </c>
      <c r="F2632">
        <v>7.41</v>
      </c>
      <c r="G2632">
        <v>0.59</v>
      </c>
      <c r="H2632">
        <v>33.44</v>
      </c>
      <c r="I2632">
        <v>33</v>
      </c>
      <c r="J2632">
        <v>0.44</v>
      </c>
      <c r="K2632">
        <v>98.68</v>
      </c>
      <c r="L2632">
        <v>92.62</v>
      </c>
      <c r="M2632">
        <v>90.25</v>
      </c>
      <c r="N2632">
        <v>82.49</v>
      </c>
      <c r="O2632">
        <v>27.42</v>
      </c>
      <c r="P2632">
        <v>2789.61</v>
      </c>
      <c r="Q2632" s="42">
        <f>Table1[[#This Row],[Steam_Consumed_t]]/Table1[[#This Row],[Production_t]]</f>
        <v>0.81997607655502402</v>
      </c>
      <c r="R2632" s="37">
        <f>Table1[[#This Row],[Power_Consumed_kWh]]/Table1[[#This Row],[Production_t]]</f>
        <v>83.421351674641159</v>
      </c>
      <c r="S2632" t="str">
        <f>IF(Table1[[#This Row],[Quality_pct]]&lt;96,"Below Spec","Ok")</f>
        <v>Ok</v>
      </c>
      <c r="T2632" t="str">
        <f>IF(Table1[Steam_Consumed_t]&gt;$O$4383,"ABNORMAL","NORMAL")</f>
        <v>NORMAL</v>
      </c>
      <c r="U2632" t="str">
        <f>IF(Table1[Power_Consumed_kWh]&gt;$P$4383,"ABNORMAL","NORMAL")</f>
        <v>NORMAL</v>
      </c>
      <c r="V2632">
        <f>(Table1[[#This Row],[Target_Production_t]]/8)*Table1[[#This Row],[Downtime_hr]]</f>
        <v>2.8740374999999996</v>
      </c>
    </row>
    <row r="2633" spans="1:22" x14ac:dyDescent="0.25">
      <c r="A2633" s="1">
        <v>45877</v>
      </c>
      <c r="B2633" s="1" t="str">
        <f>TEXT(Table1[[#This Row],[Date]],"mm")</f>
        <v>08</v>
      </c>
      <c r="C2633" t="s">
        <v>22</v>
      </c>
      <c r="D2633" t="s">
        <v>19</v>
      </c>
      <c r="E2633">
        <v>34.450000000000003</v>
      </c>
      <c r="F2633">
        <v>7.45</v>
      </c>
      <c r="G2633">
        <v>0.55000000000000004</v>
      </c>
      <c r="H2633">
        <v>33.229999999999997</v>
      </c>
      <c r="I2633">
        <v>32.049999999999997</v>
      </c>
      <c r="J2633">
        <v>1.18</v>
      </c>
      <c r="K2633">
        <v>96.44</v>
      </c>
      <c r="L2633">
        <v>93.12</v>
      </c>
      <c r="M2633">
        <v>94.76</v>
      </c>
      <c r="N2633">
        <v>85.11</v>
      </c>
      <c r="O2633">
        <v>36.08</v>
      </c>
      <c r="P2633">
        <v>3143.27</v>
      </c>
      <c r="Q2633" s="42">
        <f>Table1[[#This Row],[Steam_Consumed_t]]/Table1[[#This Row],[Production_t]]</f>
        <v>1.0857658742100511</v>
      </c>
      <c r="R2633" s="37">
        <f>Table1[[#This Row],[Power_Consumed_kWh]]/Table1[[#This Row],[Production_t]]</f>
        <v>94.591333132711412</v>
      </c>
      <c r="S2633" t="str">
        <f>IF(Table1[[#This Row],[Quality_pct]]&lt;96,"Below Spec","Ok")</f>
        <v>Ok</v>
      </c>
      <c r="T2633" t="str">
        <f>IF(Table1[Steam_Consumed_t]&gt;$O$4383,"ABNORMAL","NORMAL")</f>
        <v>NORMAL</v>
      </c>
      <c r="U2633" t="str">
        <f>IF(Table1[Power_Consumed_kWh]&gt;$P$4383,"ABNORMAL","NORMAL")</f>
        <v>NORMAL</v>
      </c>
      <c r="V2633">
        <f>(Table1[[#This Row],[Target_Production_t]]/8)*Table1[[#This Row],[Downtime_hr]]</f>
        <v>2.3684375000000002</v>
      </c>
    </row>
    <row r="2634" spans="1:22" x14ac:dyDescent="0.25">
      <c r="A2634" s="1">
        <v>45877</v>
      </c>
      <c r="B2634" s="1" t="str">
        <f>TEXT(Table1[[#This Row],[Date]],"mm")</f>
        <v>08</v>
      </c>
      <c r="C2634" t="s">
        <v>23</v>
      </c>
      <c r="D2634" t="s">
        <v>18</v>
      </c>
      <c r="E2634">
        <v>42.75</v>
      </c>
      <c r="F2634">
        <v>7.5</v>
      </c>
      <c r="G2634">
        <v>0.5</v>
      </c>
      <c r="H2634">
        <v>36.340000000000003</v>
      </c>
      <c r="I2634">
        <v>35.979999999999997</v>
      </c>
      <c r="J2634">
        <v>0.36</v>
      </c>
      <c r="K2634">
        <v>99</v>
      </c>
      <c r="L2634">
        <v>93.75</v>
      </c>
      <c r="M2634">
        <v>98.47</v>
      </c>
      <c r="N2634">
        <v>91.39</v>
      </c>
      <c r="O2634">
        <v>2.85</v>
      </c>
      <c r="P2634">
        <v>1414.66</v>
      </c>
      <c r="Q2634" s="42">
        <f>Table1[[#This Row],[Steam_Consumed_t]]/Table1[[#This Row],[Production_t]]</f>
        <v>7.8425976884975226E-2</v>
      </c>
      <c r="R2634" s="37">
        <f>Table1[[#This Row],[Power_Consumed_kWh]]/Table1[[#This Row],[Production_t]]</f>
        <v>38.928453494771603</v>
      </c>
      <c r="S2634" t="str">
        <f>IF(Table1[[#This Row],[Quality_pct]]&lt;96,"Below Spec","Ok")</f>
        <v>Ok</v>
      </c>
      <c r="T2634" t="str">
        <f>IF(Table1[Steam_Consumed_t]&gt;$O$4383,"ABNORMAL","NORMAL")</f>
        <v>NORMAL</v>
      </c>
      <c r="U2634" t="str">
        <f>IF(Table1[Power_Consumed_kWh]&gt;$P$4383,"ABNORMAL","NORMAL")</f>
        <v>NORMAL</v>
      </c>
      <c r="V2634">
        <f>(Table1[[#This Row],[Target_Production_t]]/8)*Table1[[#This Row],[Downtime_hr]]</f>
        <v>2.671875</v>
      </c>
    </row>
    <row r="2635" spans="1:22" x14ac:dyDescent="0.25">
      <c r="A2635" s="1">
        <v>45877</v>
      </c>
      <c r="B2635" s="1" t="str">
        <f>TEXT(Table1[[#This Row],[Date]],"mm")</f>
        <v>08</v>
      </c>
      <c r="C2635" t="s">
        <v>21</v>
      </c>
      <c r="D2635" t="s">
        <v>18</v>
      </c>
      <c r="E2635">
        <v>36.92</v>
      </c>
      <c r="F2635">
        <v>7.51</v>
      </c>
      <c r="G2635">
        <v>0.49</v>
      </c>
      <c r="H2635">
        <v>33.65</v>
      </c>
      <c r="I2635">
        <v>32.549999999999997</v>
      </c>
      <c r="J2635">
        <v>1.1000000000000001</v>
      </c>
      <c r="K2635">
        <v>96.72</v>
      </c>
      <c r="L2635">
        <v>93.88</v>
      </c>
      <c r="M2635">
        <v>92.19</v>
      </c>
      <c r="N2635">
        <v>83.7</v>
      </c>
      <c r="O2635">
        <v>48.09</v>
      </c>
      <c r="P2635">
        <v>4061.12</v>
      </c>
      <c r="Q2635" s="42">
        <f>Table1[[#This Row],[Steam_Consumed_t]]/Table1[[#This Row],[Production_t]]</f>
        <v>1.4291233283803866</v>
      </c>
      <c r="R2635" s="37">
        <f>Table1[[#This Row],[Power_Consumed_kWh]]/Table1[[#This Row],[Production_t]]</f>
        <v>120.68707280832095</v>
      </c>
      <c r="S2635" t="str">
        <f>IF(Table1[[#This Row],[Quality_pct]]&lt;96,"Below Spec","Ok")</f>
        <v>Ok</v>
      </c>
      <c r="T2635" t="str">
        <f>IF(Table1[Steam_Consumed_t]&gt;$O$4383,"ABNORMAL","NORMAL")</f>
        <v>NORMAL</v>
      </c>
      <c r="U2635" t="str">
        <f>IF(Table1[Power_Consumed_kWh]&gt;$P$4383,"ABNORMAL","NORMAL")</f>
        <v>NORMAL</v>
      </c>
      <c r="V2635">
        <f>(Table1[[#This Row],[Target_Production_t]]/8)*Table1[[#This Row],[Downtime_hr]]</f>
        <v>2.2613500000000002</v>
      </c>
    </row>
    <row r="2636" spans="1:22" x14ac:dyDescent="0.25">
      <c r="A2636" s="1">
        <v>45877</v>
      </c>
      <c r="B2636" s="1" t="str">
        <f>TEXT(Table1[[#This Row],[Date]],"mm")</f>
        <v>08</v>
      </c>
      <c r="C2636" t="s">
        <v>22</v>
      </c>
      <c r="D2636" t="s">
        <v>20</v>
      </c>
      <c r="E2636">
        <v>33.4</v>
      </c>
      <c r="F2636">
        <v>7.53</v>
      </c>
      <c r="G2636">
        <v>0.47</v>
      </c>
      <c r="H2636">
        <v>28.93</v>
      </c>
      <c r="I2636">
        <v>28</v>
      </c>
      <c r="J2636">
        <v>0.94</v>
      </c>
      <c r="K2636">
        <v>96.76</v>
      </c>
      <c r="L2636">
        <v>94.12</v>
      </c>
      <c r="M2636">
        <v>86.56</v>
      </c>
      <c r="N2636">
        <v>78.83</v>
      </c>
      <c r="O2636">
        <v>31.88</v>
      </c>
      <c r="P2636">
        <v>2860.1</v>
      </c>
      <c r="Q2636" s="42">
        <f>Table1[[#This Row],[Steam_Consumed_t]]/Table1[[#This Row],[Production_t]]</f>
        <v>1.1019702730729346</v>
      </c>
      <c r="R2636" s="37">
        <f>Table1[[#This Row],[Power_Consumed_kWh]]/Table1[[#This Row],[Production_t]]</f>
        <v>98.862772208779816</v>
      </c>
      <c r="S2636" t="str">
        <f>IF(Table1[[#This Row],[Quality_pct]]&lt;96,"Below Spec","Ok")</f>
        <v>Ok</v>
      </c>
      <c r="T2636" t="str">
        <f>IF(Table1[Steam_Consumed_t]&gt;$O$4383,"ABNORMAL","NORMAL")</f>
        <v>NORMAL</v>
      </c>
      <c r="U2636" t="str">
        <f>IF(Table1[Power_Consumed_kWh]&gt;$P$4383,"ABNORMAL","NORMAL")</f>
        <v>NORMAL</v>
      </c>
      <c r="V2636">
        <f>(Table1[[#This Row],[Target_Production_t]]/8)*Table1[[#This Row],[Downtime_hr]]</f>
        <v>1.9622499999999998</v>
      </c>
    </row>
    <row r="2637" spans="1:22" x14ac:dyDescent="0.25">
      <c r="A2637" s="1">
        <v>45877</v>
      </c>
      <c r="B2637" s="1" t="str">
        <f>TEXT(Table1[[#This Row],[Date]],"mm")</f>
        <v>08</v>
      </c>
      <c r="C2637" t="s">
        <v>17</v>
      </c>
      <c r="D2637" t="s">
        <v>18</v>
      </c>
      <c r="E2637">
        <v>40.799999999999997</v>
      </c>
      <c r="F2637">
        <v>7.55</v>
      </c>
      <c r="G2637">
        <v>0.45</v>
      </c>
      <c r="H2637">
        <v>39.549999999999997</v>
      </c>
      <c r="I2637">
        <v>38.72</v>
      </c>
      <c r="J2637">
        <v>0.83</v>
      </c>
      <c r="K2637">
        <v>97.9</v>
      </c>
      <c r="L2637">
        <v>94.38</v>
      </c>
      <c r="M2637">
        <v>94.38</v>
      </c>
      <c r="N2637">
        <v>87.2</v>
      </c>
      <c r="O2637">
        <v>33.700000000000003</v>
      </c>
      <c r="P2637">
        <v>3358.93</v>
      </c>
      <c r="Q2637" s="42">
        <f>Table1[[#This Row],[Steam_Consumed_t]]/Table1[[#This Row],[Production_t]]</f>
        <v>0.85208596713021501</v>
      </c>
      <c r="R2637" s="37">
        <f>Table1[[#This Row],[Power_Consumed_kWh]]/Table1[[#This Row],[Production_t]]</f>
        <v>84.928697850821749</v>
      </c>
      <c r="S2637" t="str">
        <f>IF(Table1[[#This Row],[Quality_pct]]&lt;96,"Below Spec","Ok")</f>
        <v>Ok</v>
      </c>
      <c r="T2637" t="str">
        <f>IF(Table1[Steam_Consumed_t]&gt;$O$4383,"ABNORMAL","NORMAL")</f>
        <v>NORMAL</v>
      </c>
      <c r="U2637" t="str">
        <f>IF(Table1[Power_Consumed_kWh]&gt;$P$4383,"ABNORMAL","NORMAL")</f>
        <v>NORMAL</v>
      </c>
      <c r="V2637">
        <f>(Table1[[#This Row],[Target_Production_t]]/8)*Table1[[#This Row],[Downtime_hr]]</f>
        <v>2.2949999999999999</v>
      </c>
    </row>
    <row r="2638" spans="1:22" x14ac:dyDescent="0.25">
      <c r="A2638" s="1">
        <v>45877</v>
      </c>
      <c r="B2638" s="1" t="str">
        <f>TEXT(Table1[[#This Row],[Date]],"mm")</f>
        <v>08</v>
      </c>
      <c r="C2638" t="s">
        <v>23</v>
      </c>
      <c r="D2638" t="s">
        <v>19</v>
      </c>
      <c r="E2638">
        <v>42.11</v>
      </c>
      <c r="F2638">
        <v>7.58</v>
      </c>
      <c r="G2638">
        <v>0.42</v>
      </c>
      <c r="H2638">
        <v>41.89</v>
      </c>
      <c r="I2638">
        <v>41.4</v>
      </c>
      <c r="J2638">
        <v>0.49</v>
      </c>
      <c r="K2638">
        <v>98.82</v>
      </c>
      <c r="L2638">
        <v>94.75</v>
      </c>
      <c r="M2638">
        <v>94.29</v>
      </c>
      <c r="N2638">
        <v>88.28</v>
      </c>
      <c r="O2638">
        <v>3.59</v>
      </c>
      <c r="P2638">
        <v>1733.87</v>
      </c>
      <c r="Q2638" s="42">
        <f>Table1[[#This Row],[Steam_Consumed_t]]/Table1[[#This Row],[Production_t]]</f>
        <v>8.5700644545237528E-2</v>
      </c>
      <c r="R2638" s="37">
        <f>Table1[[#This Row],[Power_Consumed_kWh]]/Table1[[#This Row],[Production_t]]</f>
        <v>41.391024110766288</v>
      </c>
      <c r="S2638" t="str">
        <f>IF(Table1[[#This Row],[Quality_pct]]&lt;96,"Below Spec","Ok")</f>
        <v>Ok</v>
      </c>
      <c r="T2638" t="str">
        <f>IF(Table1[Steam_Consumed_t]&gt;$O$4383,"ABNORMAL","NORMAL")</f>
        <v>NORMAL</v>
      </c>
      <c r="U2638" t="str">
        <f>IF(Table1[Power_Consumed_kWh]&gt;$P$4383,"ABNORMAL","NORMAL")</f>
        <v>NORMAL</v>
      </c>
      <c r="V2638">
        <f>(Table1[[#This Row],[Target_Production_t]]/8)*Table1[[#This Row],[Downtime_hr]]</f>
        <v>2.2107749999999999</v>
      </c>
    </row>
    <row r="2639" spans="1:22" x14ac:dyDescent="0.25">
      <c r="A2639" s="1">
        <v>45877</v>
      </c>
      <c r="B2639" s="1" t="str">
        <f>TEXT(Table1[[#This Row],[Date]],"mm")</f>
        <v>08</v>
      </c>
      <c r="C2639" t="s">
        <v>21</v>
      </c>
      <c r="D2639" t="s">
        <v>20</v>
      </c>
      <c r="E2639">
        <v>35.26</v>
      </c>
      <c r="F2639">
        <v>7.65</v>
      </c>
      <c r="G2639">
        <v>0.35</v>
      </c>
      <c r="H2639">
        <v>30.38</v>
      </c>
      <c r="I2639">
        <v>30.09</v>
      </c>
      <c r="J2639">
        <v>0.28999999999999998</v>
      </c>
      <c r="K2639">
        <v>99.06</v>
      </c>
      <c r="L2639">
        <v>95.62</v>
      </c>
      <c r="M2639">
        <v>95.38</v>
      </c>
      <c r="N2639">
        <v>90.35</v>
      </c>
      <c r="O2639">
        <v>43.22</v>
      </c>
      <c r="P2639">
        <v>3632.1</v>
      </c>
      <c r="Q2639" s="42">
        <f>Table1[[#This Row],[Steam_Consumed_t]]/Table1[[#This Row],[Production_t]]</f>
        <v>1.4226464779460171</v>
      </c>
      <c r="R2639" s="37">
        <f>Table1[[#This Row],[Power_Consumed_kWh]]/Table1[[#This Row],[Production_t]]</f>
        <v>119.55562870309414</v>
      </c>
      <c r="S2639" t="str">
        <f>IF(Table1[[#This Row],[Quality_pct]]&lt;96,"Below Spec","Ok")</f>
        <v>Ok</v>
      </c>
      <c r="T2639" t="str">
        <f>IF(Table1[Steam_Consumed_t]&gt;$O$4383,"ABNORMAL","NORMAL")</f>
        <v>NORMAL</v>
      </c>
      <c r="U2639" t="str">
        <f>IF(Table1[Power_Consumed_kWh]&gt;$P$4383,"ABNORMAL","NORMAL")</f>
        <v>NORMAL</v>
      </c>
      <c r="V2639">
        <f>(Table1[[#This Row],[Target_Production_t]]/8)*Table1[[#This Row],[Downtime_hr]]</f>
        <v>1.5426249999999999</v>
      </c>
    </row>
    <row r="2640" spans="1:22" x14ac:dyDescent="0.25">
      <c r="A2640" s="1">
        <v>45877</v>
      </c>
      <c r="B2640" s="1" t="str">
        <f>TEXT(Table1[[#This Row],[Date]],"mm")</f>
        <v>08</v>
      </c>
      <c r="C2640" t="s">
        <v>22</v>
      </c>
      <c r="D2640" t="s">
        <v>18</v>
      </c>
      <c r="E2640">
        <v>34.97</v>
      </c>
      <c r="F2640">
        <v>7.7</v>
      </c>
      <c r="G2640">
        <v>0.3</v>
      </c>
      <c r="H2640">
        <v>33.450000000000003</v>
      </c>
      <c r="I2640">
        <v>31.92</v>
      </c>
      <c r="J2640">
        <v>1.52</v>
      </c>
      <c r="K2640">
        <v>95.45</v>
      </c>
      <c r="L2640">
        <v>96.25</v>
      </c>
      <c r="M2640">
        <v>101.92</v>
      </c>
      <c r="N2640">
        <v>93.64</v>
      </c>
      <c r="O2640">
        <v>36.659999999999997</v>
      </c>
      <c r="P2640">
        <v>3223.22</v>
      </c>
      <c r="Q2640" s="42">
        <f>Table1[[#This Row],[Steam_Consumed_t]]/Table1[[#This Row],[Production_t]]</f>
        <v>1.0959641255605379</v>
      </c>
      <c r="R2640" s="37">
        <f>Table1[[#This Row],[Power_Consumed_kWh]]/Table1[[#This Row],[Production_t]]</f>
        <v>96.359342301943187</v>
      </c>
      <c r="S2640" t="str">
        <f>IF(Table1[[#This Row],[Quality_pct]]&lt;96,"Below Spec","Ok")</f>
        <v>Below Spec</v>
      </c>
      <c r="T2640" t="str">
        <f>IF(Table1[Steam_Consumed_t]&gt;$O$4383,"ABNORMAL","NORMAL")</f>
        <v>NORMAL</v>
      </c>
      <c r="U2640" t="str">
        <f>IF(Table1[Power_Consumed_kWh]&gt;$P$4383,"ABNORMAL","NORMAL")</f>
        <v>NORMAL</v>
      </c>
      <c r="V2640">
        <f>(Table1[[#This Row],[Target_Production_t]]/8)*Table1[[#This Row],[Downtime_hr]]</f>
        <v>1.311375</v>
      </c>
    </row>
    <row r="2641" spans="1:22" x14ac:dyDescent="0.25">
      <c r="A2641" s="1">
        <v>45877</v>
      </c>
      <c r="B2641" s="1" t="str">
        <f>TEXT(Table1[[#This Row],[Date]],"mm")</f>
        <v>08</v>
      </c>
      <c r="C2641" t="s">
        <v>21</v>
      </c>
      <c r="D2641" t="s">
        <v>19</v>
      </c>
      <c r="E2641">
        <v>36.36</v>
      </c>
      <c r="F2641">
        <v>7.71</v>
      </c>
      <c r="G2641">
        <v>0.28999999999999998</v>
      </c>
      <c r="H2641">
        <v>32.74</v>
      </c>
      <c r="I2641">
        <v>31.89</v>
      </c>
      <c r="J2641">
        <v>0.85</v>
      </c>
      <c r="K2641">
        <v>97.4</v>
      </c>
      <c r="L2641">
        <v>96.38</v>
      </c>
      <c r="M2641">
        <v>94.04</v>
      </c>
      <c r="N2641">
        <v>88.27</v>
      </c>
      <c r="O2641">
        <v>47.2</v>
      </c>
      <c r="P2641">
        <v>3809.49</v>
      </c>
      <c r="Q2641" s="42">
        <f>Table1[[#This Row],[Steam_Consumed_t]]/Table1[[#This Row],[Production_t]]</f>
        <v>1.4416615760537568</v>
      </c>
      <c r="R2641" s="37">
        <f>Table1[[#This Row],[Power_Consumed_kWh]]/Table1[[#This Row],[Production_t]]</f>
        <v>116.35583384239462</v>
      </c>
      <c r="S2641" t="str">
        <f>IF(Table1[[#This Row],[Quality_pct]]&lt;96,"Below Spec","Ok")</f>
        <v>Ok</v>
      </c>
      <c r="T2641" t="str">
        <f>IF(Table1[Steam_Consumed_t]&gt;$O$4383,"ABNORMAL","NORMAL")</f>
        <v>NORMAL</v>
      </c>
      <c r="U2641" t="str">
        <f>IF(Table1[Power_Consumed_kWh]&gt;$P$4383,"ABNORMAL","NORMAL")</f>
        <v>NORMAL</v>
      </c>
      <c r="V2641">
        <f>(Table1[[#This Row],[Target_Production_t]]/8)*Table1[[#This Row],[Downtime_hr]]</f>
        <v>1.3180499999999999</v>
      </c>
    </row>
    <row r="2642" spans="1:22" x14ac:dyDescent="0.25">
      <c r="A2642" s="1">
        <v>45878</v>
      </c>
      <c r="B2642" s="1" t="str">
        <f>TEXT(Table1[[#This Row],[Date]],"mm")</f>
        <v>08</v>
      </c>
      <c r="C2642" t="s">
        <v>23</v>
      </c>
      <c r="D2642" t="s">
        <v>19</v>
      </c>
      <c r="E2642">
        <v>41</v>
      </c>
      <c r="F2642">
        <v>7.12</v>
      </c>
      <c r="G2642">
        <v>0.88</v>
      </c>
      <c r="H2642">
        <v>34.47</v>
      </c>
      <c r="I2642">
        <v>33.770000000000003</v>
      </c>
      <c r="J2642">
        <v>0.7</v>
      </c>
      <c r="K2642">
        <v>97.97</v>
      </c>
      <c r="L2642">
        <v>89</v>
      </c>
      <c r="M2642">
        <v>94.97</v>
      </c>
      <c r="N2642">
        <v>82.81</v>
      </c>
      <c r="O2642">
        <v>3.42</v>
      </c>
      <c r="P2642">
        <v>1549.98</v>
      </c>
      <c r="Q2642" s="42">
        <f>Table1[[#This Row],[Steam_Consumed_t]]/Table1[[#This Row],[Production_t]]</f>
        <v>9.921671018276762E-2</v>
      </c>
      <c r="R2642" s="37">
        <f>Table1[[#This Row],[Power_Consumed_kWh]]/Table1[[#This Row],[Production_t]]</f>
        <v>44.966057441253263</v>
      </c>
      <c r="S2642" t="str">
        <f>IF(Table1[[#This Row],[Quality_pct]]&lt;96,"Below Spec","Ok")</f>
        <v>Ok</v>
      </c>
      <c r="T2642" t="str">
        <f>IF(Table1[Steam_Consumed_t]&gt;$O$4383,"ABNORMAL","NORMAL")</f>
        <v>NORMAL</v>
      </c>
      <c r="U2642" t="str">
        <f>IF(Table1[Power_Consumed_kWh]&gt;$P$4383,"ABNORMAL","NORMAL")</f>
        <v>NORMAL</v>
      </c>
      <c r="V2642">
        <f>(Table1[[#This Row],[Target_Production_t]]/8)*Table1[[#This Row],[Downtime_hr]]</f>
        <v>4.51</v>
      </c>
    </row>
    <row r="2643" spans="1:22" x14ac:dyDescent="0.25">
      <c r="A2643" s="1">
        <v>45878</v>
      </c>
      <c r="B2643" s="1" t="str">
        <f>TEXT(Table1[[#This Row],[Date]],"mm")</f>
        <v>08</v>
      </c>
      <c r="C2643" t="s">
        <v>17</v>
      </c>
      <c r="D2643" t="s">
        <v>20</v>
      </c>
      <c r="E2643">
        <v>37.950000000000003</v>
      </c>
      <c r="F2643">
        <v>7.47</v>
      </c>
      <c r="G2643">
        <v>0.53</v>
      </c>
      <c r="H2643">
        <v>34.909999999999997</v>
      </c>
      <c r="I2643">
        <v>34.630000000000003</v>
      </c>
      <c r="J2643">
        <v>0.27</v>
      </c>
      <c r="K2643">
        <v>99.22</v>
      </c>
      <c r="L2643">
        <v>93.38</v>
      </c>
      <c r="M2643">
        <v>88.41</v>
      </c>
      <c r="N2643">
        <v>81.91</v>
      </c>
      <c r="O2643">
        <v>29.4</v>
      </c>
      <c r="P2643">
        <v>2967.91</v>
      </c>
      <c r="Q2643" s="42">
        <f>Table1[[#This Row],[Steam_Consumed_t]]/Table1[[#This Row],[Production_t]]</f>
        <v>0.84216556860498426</v>
      </c>
      <c r="R2643" s="37">
        <f>Table1[[#This Row],[Power_Consumed_kWh]]/Table1[[#This Row],[Production_t]]</f>
        <v>85.016041248925816</v>
      </c>
      <c r="S2643" t="str">
        <f>IF(Table1[[#This Row],[Quality_pct]]&lt;96,"Below Spec","Ok")</f>
        <v>Ok</v>
      </c>
      <c r="T2643" t="str">
        <f>IF(Table1[Steam_Consumed_t]&gt;$O$4383,"ABNORMAL","NORMAL")</f>
        <v>NORMAL</v>
      </c>
      <c r="U2643" t="str">
        <f>IF(Table1[Power_Consumed_kWh]&gt;$P$4383,"ABNORMAL","NORMAL")</f>
        <v>NORMAL</v>
      </c>
      <c r="V2643">
        <f>(Table1[[#This Row],[Target_Production_t]]/8)*Table1[[#This Row],[Downtime_hr]]</f>
        <v>2.5141875000000002</v>
      </c>
    </row>
    <row r="2644" spans="1:22" x14ac:dyDescent="0.25">
      <c r="A2644" s="1">
        <v>45878</v>
      </c>
      <c r="B2644" s="1" t="str">
        <f>TEXT(Table1[[#This Row],[Date]],"mm")</f>
        <v>08</v>
      </c>
      <c r="C2644" t="s">
        <v>23</v>
      </c>
      <c r="D2644" t="s">
        <v>20</v>
      </c>
      <c r="E2644">
        <v>39.76</v>
      </c>
      <c r="F2644">
        <v>7.51</v>
      </c>
      <c r="G2644">
        <v>0.49</v>
      </c>
      <c r="H2644">
        <v>35</v>
      </c>
      <c r="I2644">
        <v>34.9</v>
      </c>
      <c r="J2644">
        <v>0.11</v>
      </c>
      <c r="K2644">
        <v>99.7</v>
      </c>
      <c r="L2644">
        <v>93.88</v>
      </c>
      <c r="M2644">
        <v>95.15</v>
      </c>
      <c r="N2644">
        <v>89.06</v>
      </c>
      <c r="O2644">
        <v>4.53</v>
      </c>
      <c r="P2644">
        <v>1495.71</v>
      </c>
      <c r="Q2644" s="42">
        <f>Table1[[#This Row],[Steam_Consumed_t]]/Table1[[#This Row],[Production_t]]</f>
        <v>0.12942857142857145</v>
      </c>
      <c r="R2644" s="37">
        <f>Table1[[#This Row],[Power_Consumed_kWh]]/Table1[[#This Row],[Production_t]]</f>
        <v>42.734571428571428</v>
      </c>
      <c r="S2644" t="str">
        <f>IF(Table1[[#This Row],[Quality_pct]]&lt;96,"Below Spec","Ok")</f>
        <v>Ok</v>
      </c>
      <c r="T2644" t="str">
        <f>IF(Table1[Steam_Consumed_t]&gt;$O$4383,"ABNORMAL","NORMAL")</f>
        <v>NORMAL</v>
      </c>
      <c r="U2644" t="str">
        <f>IF(Table1[Power_Consumed_kWh]&gt;$P$4383,"ABNORMAL","NORMAL")</f>
        <v>NORMAL</v>
      </c>
      <c r="V2644">
        <f>(Table1[[#This Row],[Target_Production_t]]/8)*Table1[[#This Row],[Downtime_hr]]</f>
        <v>2.4352999999999998</v>
      </c>
    </row>
    <row r="2645" spans="1:22" x14ac:dyDescent="0.25">
      <c r="A2645" s="1">
        <v>45878</v>
      </c>
      <c r="B2645" s="1" t="str">
        <f>TEXT(Table1[[#This Row],[Date]],"mm")</f>
        <v>08</v>
      </c>
      <c r="C2645" t="s">
        <v>21</v>
      </c>
      <c r="D2645" t="s">
        <v>20</v>
      </c>
      <c r="E2645">
        <v>34.33</v>
      </c>
      <c r="F2645">
        <v>7.56</v>
      </c>
      <c r="G2645">
        <v>0.44</v>
      </c>
      <c r="H2645">
        <v>32.57</v>
      </c>
      <c r="I2645">
        <v>32.07</v>
      </c>
      <c r="J2645">
        <v>0.5</v>
      </c>
      <c r="K2645">
        <v>98.46</v>
      </c>
      <c r="L2645">
        <v>94.5</v>
      </c>
      <c r="M2645">
        <v>91.95</v>
      </c>
      <c r="N2645">
        <v>85.55</v>
      </c>
      <c r="O2645">
        <v>46.47</v>
      </c>
      <c r="P2645">
        <v>3868.09</v>
      </c>
      <c r="Q2645" s="42">
        <f>Table1[[#This Row],[Steam_Consumed_t]]/Table1[[#This Row],[Production_t]]</f>
        <v>1.4267731040835123</v>
      </c>
      <c r="R2645" s="37">
        <f>Table1[[#This Row],[Power_Consumed_kWh]]/Table1[[#This Row],[Production_t]]</f>
        <v>118.76235799815781</v>
      </c>
      <c r="S2645" t="str">
        <f>IF(Table1[[#This Row],[Quality_pct]]&lt;96,"Below Spec","Ok")</f>
        <v>Ok</v>
      </c>
      <c r="T2645" t="str">
        <f>IF(Table1[Steam_Consumed_t]&gt;$O$4383,"ABNORMAL","NORMAL")</f>
        <v>NORMAL</v>
      </c>
      <c r="U2645" t="str">
        <f>IF(Table1[Power_Consumed_kWh]&gt;$P$4383,"ABNORMAL","NORMAL")</f>
        <v>NORMAL</v>
      </c>
      <c r="V2645">
        <f>(Table1[[#This Row],[Target_Production_t]]/8)*Table1[[#This Row],[Downtime_hr]]</f>
        <v>1.88815</v>
      </c>
    </row>
    <row r="2646" spans="1:22" x14ac:dyDescent="0.25">
      <c r="A2646" s="1">
        <v>45878</v>
      </c>
      <c r="B2646" s="1" t="str">
        <f>TEXT(Table1[[#This Row],[Date]],"mm")</f>
        <v>08</v>
      </c>
      <c r="C2646" t="s">
        <v>17</v>
      </c>
      <c r="D2646" t="s">
        <v>19</v>
      </c>
      <c r="E2646">
        <v>39.14</v>
      </c>
      <c r="F2646">
        <v>7.57</v>
      </c>
      <c r="G2646">
        <v>0.43</v>
      </c>
      <c r="H2646">
        <v>36.5</v>
      </c>
      <c r="I2646">
        <v>35.630000000000003</v>
      </c>
      <c r="J2646">
        <v>0.87</v>
      </c>
      <c r="K2646">
        <v>97.62</v>
      </c>
      <c r="L2646">
        <v>94.62</v>
      </c>
      <c r="M2646">
        <v>95.96</v>
      </c>
      <c r="N2646">
        <v>88.64</v>
      </c>
      <c r="O2646">
        <v>31.84</v>
      </c>
      <c r="P2646">
        <v>2877.3</v>
      </c>
      <c r="Q2646" s="42">
        <f>Table1[[#This Row],[Steam_Consumed_t]]/Table1[[#This Row],[Production_t]]</f>
        <v>0.87232876712328766</v>
      </c>
      <c r="R2646" s="37">
        <f>Table1[[#This Row],[Power_Consumed_kWh]]/Table1[[#This Row],[Production_t]]</f>
        <v>78.830136986301369</v>
      </c>
      <c r="S2646" t="str">
        <f>IF(Table1[[#This Row],[Quality_pct]]&lt;96,"Below Spec","Ok")</f>
        <v>Ok</v>
      </c>
      <c r="T2646" t="str">
        <f>IF(Table1[Steam_Consumed_t]&gt;$O$4383,"ABNORMAL","NORMAL")</f>
        <v>NORMAL</v>
      </c>
      <c r="U2646" t="str">
        <f>IF(Table1[Power_Consumed_kWh]&gt;$P$4383,"ABNORMAL","NORMAL")</f>
        <v>NORMAL</v>
      </c>
      <c r="V2646">
        <f>(Table1[[#This Row],[Target_Production_t]]/8)*Table1[[#This Row],[Downtime_hr]]</f>
        <v>2.1037750000000002</v>
      </c>
    </row>
    <row r="2647" spans="1:22" x14ac:dyDescent="0.25">
      <c r="A2647" s="1">
        <v>45878</v>
      </c>
      <c r="B2647" s="1" t="str">
        <f>TEXT(Table1[[#This Row],[Date]],"mm")</f>
        <v>08</v>
      </c>
      <c r="C2647" t="s">
        <v>22</v>
      </c>
      <c r="D2647" t="s">
        <v>18</v>
      </c>
      <c r="E2647">
        <v>34.06</v>
      </c>
      <c r="F2647">
        <v>7.64</v>
      </c>
      <c r="G2647">
        <v>0.36</v>
      </c>
      <c r="H2647">
        <v>32.47</v>
      </c>
      <c r="I2647">
        <v>31.69</v>
      </c>
      <c r="J2647">
        <v>0.78</v>
      </c>
      <c r="K2647">
        <v>97.59</v>
      </c>
      <c r="L2647">
        <v>95.5</v>
      </c>
      <c r="M2647">
        <v>95.28</v>
      </c>
      <c r="N2647">
        <v>88.8</v>
      </c>
      <c r="O2647">
        <v>37.35</v>
      </c>
      <c r="P2647">
        <v>3113.32</v>
      </c>
      <c r="Q2647" s="42">
        <f>Table1[[#This Row],[Steam_Consumed_t]]/Table1[[#This Row],[Production_t]]</f>
        <v>1.15029257776409</v>
      </c>
      <c r="R2647" s="37">
        <f>Table1[[#This Row],[Power_Consumed_kWh]]/Table1[[#This Row],[Production_t]]</f>
        <v>95.882968894364041</v>
      </c>
      <c r="S2647" t="str">
        <f>IF(Table1[[#This Row],[Quality_pct]]&lt;96,"Below Spec","Ok")</f>
        <v>Ok</v>
      </c>
      <c r="T2647" t="str">
        <f>IF(Table1[Steam_Consumed_t]&gt;$O$4383,"ABNORMAL","NORMAL")</f>
        <v>NORMAL</v>
      </c>
      <c r="U2647" t="str">
        <f>IF(Table1[Power_Consumed_kWh]&gt;$P$4383,"ABNORMAL","NORMAL")</f>
        <v>NORMAL</v>
      </c>
      <c r="V2647">
        <f>(Table1[[#This Row],[Target_Production_t]]/8)*Table1[[#This Row],[Downtime_hr]]</f>
        <v>1.5327</v>
      </c>
    </row>
    <row r="2648" spans="1:22" x14ac:dyDescent="0.25">
      <c r="A2648" s="1">
        <v>45878</v>
      </c>
      <c r="B2648" s="1" t="str">
        <f>TEXT(Table1[[#This Row],[Date]],"mm")</f>
        <v>08</v>
      </c>
      <c r="C2648" t="s">
        <v>23</v>
      </c>
      <c r="D2648" t="s">
        <v>18</v>
      </c>
      <c r="E2648">
        <v>41.63</v>
      </c>
      <c r="F2648">
        <v>7.66</v>
      </c>
      <c r="G2648">
        <v>0.34</v>
      </c>
      <c r="H2648">
        <v>41.26</v>
      </c>
      <c r="I2648">
        <v>40.32</v>
      </c>
      <c r="J2648">
        <v>0.94</v>
      </c>
      <c r="K2648">
        <v>97.72</v>
      </c>
      <c r="L2648">
        <v>95.75</v>
      </c>
      <c r="M2648">
        <v>96.05</v>
      </c>
      <c r="N2648">
        <v>89.87</v>
      </c>
      <c r="O2648">
        <v>2.97</v>
      </c>
      <c r="P2648">
        <v>1809.15</v>
      </c>
      <c r="Q2648" s="42">
        <f>Table1[[#This Row],[Steam_Consumed_t]]/Table1[[#This Row],[Production_t]]</f>
        <v>7.1982549684924874E-2</v>
      </c>
      <c r="R2648" s="37">
        <f>Table1[[#This Row],[Power_Consumed_kWh]]/Table1[[#This Row],[Production_t]]</f>
        <v>43.847552108579741</v>
      </c>
      <c r="S2648" t="str">
        <f>IF(Table1[[#This Row],[Quality_pct]]&lt;96,"Below Spec","Ok")</f>
        <v>Ok</v>
      </c>
      <c r="T2648" t="str">
        <f>IF(Table1[Steam_Consumed_t]&gt;$O$4383,"ABNORMAL","NORMAL")</f>
        <v>NORMAL</v>
      </c>
      <c r="U2648" t="str">
        <f>IF(Table1[Power_Consumed_kWh]&gt;$P$4383,"ABNORMAL","NORMAL")</f>
        <v>NORMAL</v>
      </c>
      <c r="V2648">
        <f>(Table1[[#This Row],[Target_Production_t]]/8)*Table1[[#This Row],[Downtime_hr]]</f>
        <v>1.7692750000000002</v>
      </c>
    </row>
    <row r="2649" spans="1:22" x14ac:dyDescent="0.25">
      <c r="A2649" s="1">
        <v>45878</v>
      </c>
      <c r="B2649" s="1" t="str">
        <f>TEXT(Table1[[#This Row],[Date]],"mm")</f>
        <v>08</v>
      </c>
      <c r="C2649" t="s">
        <v>22</v>
      </c>
      <c r="D2649" t="s">
        <v>20</v>
      </c>
      <c r="E2649">
        <v>32.53</v>
      </c>
      <c r="F2649">
        <v>7.68</v>
      </c>
      <c r="G2649">
        <v>0.32</v>
      </c>
      <c r="H2649">
        <v>28.71</v>
      </c>
      <c r="I2649">
        <v>28.03</v>
      </c>
      <c r="J2649">
        <v>0.68</v>
      </c>
      <c r="K2649">
        <v>97.63</v>
      </c>
      <c r="L2649">
        <v>96</v>
      </c>
      <c r="M2649">
        <v>92.05</v>
      </c>
      <c r="N2649">
        <v>86.28</v>
      </c>
      <c r="O2649">
        <v>30.68</v>
      </c>
      <c r="P2649">
        <v>2774.32</v>
      </c>
      <c r="Q2649" s="42">
        <f>Table1[[#This Row],[Steam_Consumed_t]]/Table1[[#This Row],[Production_t]]</f>
        <v>1.0686172065482409</v>
      </c>
      <c r="R2649" s="37">
        <f>Table1[[#This Row],[Power_Consumed_kWh]]/Table1[[#This Row],[Production_t]]</f>
        <v>96.632532218739115</v>
      </c>
      <c r="S2649" t="str">
        <f>IF(Table1[[#This Row],[Quality_pct]]&lt;96,"Below Spec","Ok")</f>
        <v>Ok</v>
      </c>
      <c r="T2649" t="str">
        <f>IF(Table1[Steam_Consumed_t]&gt;$O$4383,"ABNORMAL","NORMAL")</f>
        <v>NORMAL</v>
      </c>
      <c r="U2649" t="str">
        <f>IF(Table1[Power_Consumed_kWh]&gt;$P$4383,"ABNORMAL","NORMAL")</f>
        <v>NORMAL</v>
      </c>
      <c r="V2649">
        <f>(Table1[[#This Row],[Target_Production_t]]/8)*Table1[[#This Row],[Downtime_hr]]</f>
        <v>1.3012000000000001</v>
      </c>
    </row>
    <row r="2650" spans="1:22" x14ac:dyDescent="0.25">
      <c r="A2650" s="1">
        <v>45878</v>
      </c>
      <c r="B2650" s="1" t="str">
        <f>TEXT(Table1[[#This Row],[Date]],"mm")</f>
        <v>08</v>
      </c>
      <c r="C2650" t="s">
        <v>22</v>
      </c>
      <c r="D2650" t="s">
        <v>19</v>
      </c>
      <c r="E2650">
        <v>33.549999999999997</v>
      </c>
      <c r="F2650">
        <v>7.73</v>
      </c>
      <c r="G2650">
        <v>0.27</v>
      </c>
      <c r="H2650">
        <v>31.11</v>
      </c>
      <c r="I2650">
        <v>30.28</v>
      </c>
      <c r="J2650">
        <v>0.84</v>
      </c>
      <c r="K2650">
        <v>97.31</v>
      </c>
      <c r="L2650">
        <v>96.62</v>
      </c>
      <c r="M2650">
        <v>97.84</v>
      </c>
      <c r="N2650">
        <v>91.99</v>
      </c>
      <c r="O2650">
        <v>34.549999999999997</v>
      </c>
      <c r="P2650">
        <v>3087.13</v>
      </c>
      <c r="Q2650" s="42">
        <f>Table1[[#This Row],[Steam_Consumed_t]]/Table1[[#This Row],[Production_t]]</f>
        <v>1.1105753776920604</v>
      </c>
      <c r="R2650" s="37">
        <f>Table1[[#This Row],[Power_Consumed_kWh]]/Table1[[#This Row],[Production_t]]</f>
        <v>99.232722597235622</v>
      </c>
      <c r="S2650" t="str">
        <f>IF(Table1[[#This Row],[Quality_pct]]&lt;96,"Below Spec","Ok")</f>
        <v>Ok</v>
      </c>
      <c r="T2650" t="str">
        <f>IF(Table1[Steam_Consumed_t]&gt;$O$4383,"ABNORMAL","NORMAL")</f>
        <v>NORMAL</v>
      </c>
      <c r="U2650" t="str">
        <f>IF(Table1[Power_Consumed_kWh]&gt;$P$4383,"ABNORMAL","NORMAL")</f>
        <v>NORMAL</v>
      </c>
      <c r="V2650">
        <f>(Table1[[#This Row],[Target_Production_t]]/8)*Table1[[#This Row],[Downtime_hr]]</f>
        <v>1.1323125000000001</v>
      </c>
    </row>
    <row r="2651" spans="1:22" x14ac:dyDescent="0.25">
      <c r="A2651" s="1">
        <v>45878</v>
      </c>
      <c r="B2651" s="1" t="str">
        <f>TEXT(Table1[[#This Row],[Date]],"mm")</f>
        <v>08</v>
      </c>
      <c r="C2651" t="s">
        <v>21</v>
      </c>
      <c r="D2651" t="s">
        <v>19</v>
      </c>
      <c r="E2651">
        <v>35.409999999999997</v>
      </c>
      <c r="F2651">
        <v>7.77</v>
      </c>
      <c r="G2651">
        <v>0.23</v>
      </c>
      <c r="H2651">
        <v>31.08</v>
      </c>
      <c r="I2651">
        <v>30.6</v>
      </c>
      <c r="J2651">
        <v>0.48</v>
      </c>
      <c r="K2651">
        <v>98.44</v>
      </c>
      <c r="L2651">
        <v>97.12</v>
      </c>
      <c r="M2651">
        <v>96.9</v>
      </c>
      <c r="N2651">
        <v>92.65</v>
      </c>
      <c r="O2651">
        <v>45.56</v>
      </c>
      <c r="P2651">
        <v>3715.91</v>
      </c>
      <c r="Q2651" s="42">
        <f>Table1[[#This Row],[Steam_Consumed_t]]/Table1[[#This Row],[Production_t]]</f>
        <v>1.4658944658944661</v>
      </c>
      <c r="R2651" s="37">
        <f>Table1[[#This Row],[Power_Consumed_kWh]]/Table1[[#This Row],[Production_t]]</f>
        <v>119.55952380952381</v>
      </c>
      <c r="S2651" t="str">
        <f>IF(Table1[[#This Row],[Quality_pct]]&lt;96,"Below Spec","Ok")</f>
        <v>Ok</v>
      </c>
      <c r="T2651" t="str">
        <f>IF(Table1[Steam_Consumed_t]&gt;$O$4383,"ABNORMAL","NORMAL")</f>
        <v>NORMAL</v>
      </c>
      <c r="U2651" t="str">
        <f>IF(Table1[Power_Consumed_kWh]&gt;$P$4383,"ABNORMAL","NORMAL")</f>
        <v>NORMAL</v>
      </c>
      <c r="V2651">
        <f>(Table1[[#This Row],[Target_Production_t]]/8)*Table1[[#This Row],[Downtime_hr]]</f>
        <v>1.0180374999999999</v>
      </c>
    </row>
    <row r="2652" spans="1:22" x14ac:dyDescent="0.25">
      <c r="A2652" s="1">
        <v>45878</v>
      </c>
      <c r="B2652" s="1" t="str">
        <f>TEXT(Table1[[#This Row],[Date]],"mm")</f>
        <v>08</v>
      </c>
      <c r="C2652" t="s">
        <v>17</v>
      </c>
      <c r="D2652" t="s">
        <v>18</v>
      </c>
      <c r="E2652">
        <v>39.74</v>
      </c>
      <c r="F2652">
        <v>7.92</v>
      </c>
      <c r="G2652">
        <v>0.08</v>
      </c>
      <c r="H2652">
        <v>36.28</v>
      </c>
      <c r="I2652">
        <v>35.979999999999997</v>
      </c>
      <c r="J2652">
        <v>0.3</v>
      </c>
      <c r="K2652">
        <v>99.18</v>
      </c>
      <c r="L2652">
        <v>99</v>
      </c>
      <c r="M2652">
        <v>92.69</v>
      </c>
      <c r="N2652">
        <v>91.01</v>
      </c>
      <c r="O2652">
        <v>32.200000000000003</v>
      </c>
      <c r="P2652">
        <v>3024.07</v>
      </c>
      <c r="Q2652" s="42">
        <f>Table1[[#This Row],[Steam_Consumed_t]]/Table1[[#This Row],[Production_t]]</f>
        <v>0.88754134509371563</v>
      </c>
      <c r="R2652" s="37">
        <f>Table1[[#This Row],[Power_Consumed_kWh]]/Table1[[#This Row],[Production_t]]</f>
        <v>83.353638368246976</v>
      </c>
      <c r="S2652" t="str">
        <f>IF(Table1[[#This Row],[Quality_pct]]&lt;96,"Below Spec","Ok")</f>
        <v>Ok</v>
      </c>
      <c r="T2652" t="str">
        <f>IF(Table1[Steam_Consumed_t]&gt;$O$4383,"ABNORMAL","NORMAL")</f>
        <v>NORMAL</v>
      </c>
      <c r="U2652" t="str">
        <f>IF(Table1[Power_Consumed_kWh]&gt;$P$4383,"ABNORMAL","NORMAL")</f>
        <v>NORMAL</v>
      </c>
      <c r="V2652">
        <f>(Table1[[#This Row],[Target_Production_t]]/8)*Table1[[#This Row],[Downtime_hr]]</f>
        <v>0.39740000000000003</v>
      </c>
    </row>
    <row r="2653" spans="1:22" x14ac:dyDescent="0.25">
      <c r="A2653" s="1">
        <v>45878</v>
      </c>
      <c r="B2653" s="1" t="str">
        <f>TEXT(Table1[[#This Row],[Date]],"mm")</f>
        <v>08</v>
      </c>
      <c r="C2653" t="s">
        <v>21</v>
      </c>
      <c r="D2653" t="s">
        <v>18</v>
      </c>
      <c r="E2653">
        <v>35.950000000000003</v>
      </c>
      <c r="F2653">
        <v>7.97</v>
      </c>
      <c r="G2653">
        <v>0.03</v>
      </c>
      <c r="H2653">
        <v>33.67</v>
      </c>
      <c r="I2653">
        <v>33.15</v>
      </c>
      <c r="J2653">
        <v>0.52</v>
      </c>
      <c r="K2653">
        <v>98.46</v>
      </c>
      <c r="L2653">
        <v>99.62</v>
      </c>
      <c r="M2653">
        <v>96.98</v>
      </c>
      <c r="N2653">
        <v>95.13</v>
      </c>
      <c r="O2653">
        <v>48.62</v>
      </c>
      <c r="P2653">
        <v>3906.84</v>
      </c>
      <c r="Q2653" s="42">
        <f>Table1[[#This Row],[Steam_Consumed_t]]/Table1[[#This Row],[Production_t]]</f>
        <v>1.4440154440154438</v>
      </c>
      <c r="R2653" s="37">
        <f>Table1[[#This Row],[Power_Consumed_kWh]]/Table1[[#This Row],[Production_t]]</f>
        <v>116.03326403326403</v>
      </c>
      <c r="S2653" t="str">
        <f>IF(Table1[[#This Row],[Quality_pct]]&lt;96,"Below Spec","Ok")</f>
        <v>Ok</v>
      </c>
      <c r="T2653" t="str">
        <f>IF(Table1[Steam_Consumed_t]&gt;$O$4383,"ABNORMAL","NORMAL")</f>
        <v>NORMAL</v>
      </c>
      <c r="U2653" t="str">
        <f>IF(Table1[Power_Consumed_kWh]&gt;$P$4383,"ABNORMAL","NORMAL")</f>
        <v>NORMAL</v>
      </c>
      <c r="V2653">
        <f>(Table1[[#This Row],[Target_Production_t]]/8)*Table1[[#This Row],[Downtime_hr]]</f>
        <v>0.1348125</v>
      </c>
    </row>
    <row r="2654" spans="1:22" x14ac:dyDescent="0.25">
      <c r="A2654" s="1">
        <v>45879</v>
      </c>
      <c r="B2654" s="1" t="str">
        <f>TEXT(Table1[[#This Row],[Date]],"mm")</f>
        <v>08</v>
      </c>
      <c r="C2654" t="s">
        <v>21</v>
      </c>
      <c r="D2654" t="s">
        <v>20</v>
      </c>
      <c r="E2654">
        <v>36.479999999999997</v>
      </c>
      <c r="F2654">
        <v>7.23</v>
      </c>
      <c r="G2654">
        <v>0.77</v>
      </c>
      <c r="H2654">
        <v>33.83</v>
      </c>
      <c r="I2654">
        <v>33.630000000000003</v>
      </c>
      <c r="J2654">
        <v>0.21</v>
      </c>
      <c r="K2654">
        <v>99.39</v>
      </c>
      <c r="L2654">
        <v>90.38</v>
      </c>
      <c r="M2654">
        <v>96.64</v>
      </c>
      <c r="N2654">
        <v>86.8</v>
      </c>
      <c r="O2654">
        <v>49.8</v>
      </c>
      <c r="P2654">
        <v>4014.52</v>
      </c>
      <c r="Q2654" s="42">
        <f>Table1[[#This Row],[Steam_Consumed_t]]/Table1[[#This Row],[Production_t]]</f>
        <v>1.4720662134200413</v>
      </c>
      <c r="R2654" s="37">
        <f>Table1[[#This Row],[Power_Consumed_kWh]]/Table1[[#This Row],[Production_t]]</f>
        <v>118.66745492166716</v>
      </c>
      <c r="S2654" t="str">
        <f>IF(Table1[[#This Row],[Quality_pct]]&lt;96,"Below Spec","Ok")</f>
        <v>Ok</v>
      </c>
      <c r="T2654" t="str">
        <f>IF(Table1[Steam_Consumed_t]&gt;$O$4383,"ABNORMAL","NORMAL")</f>
        <v>NORMAL</v>
      </c>
      <c r="U2654" t="str">
        <f>IF(Table1[Power_Consumed_kWh]&gt;$P$4383,"ABNORMAL","NORMAL")</f>
        <v>NORMAL</v>
      </c>
      <c r="V2654">
        <f>(Table1[[#This Row],[Target_Production_t]]/8)*Table1[[#This Row],[Downtime_hr]]</f>
        <v>3.5111999999999997</v>
      </c>
    </row>
    <row r="2655" spans="1:22" x14ac:dyDescent="0.25">
      <c r="A2655" s="1">
        <v>45879</v>
      </c>
      <c r="B2655" s="1" t="str">
        <f>TEXT(Table1[[#This Row],[Date]],"mm")</f>
        <v>08</v>
      </c>
      <c r="C2655" t="s">
        <v>17</v>
      </c>
      <c r="D2655" t="s">
        <v>19</v>
      </c>
      <c r="E2655">
        <v>41.58</v>
      </c>
      <c r="F2655">
        <v>7.31</v>
      </c>
      <c r="G2655">
        <v>0.69</v>
      </c>
      <c r="H2655">
        <v>35.71</v>
      </c>
      <c r="I2655">
        <v>35.04</v>
      </c>
      <c r="J2655">
        <v>0.67</v>
      </c>
      <c r="K2655">
        <v>98.13</v>
      </c>
      <c r="L2655">
        <v>91.38</v>
      </c>
      <c r="M2655">
        <v>103</v>
      </c>
      <c r="N2655">
        <v>92.36</v>
      </c>
      <c r="O2655">
        <v>29.78</v>
      </c>
      <c r="P2655">
        <v>2842.89</v>
      </c>
      <c r="Q2655" s="42">
        <f>Table1[[#This Row],[Steam_Consumed_t]]/Table1[[#This Row],[Production_t]]</f>
        <v>0.83394007280873705</v>
      </c>
      <c r="R2655" s="37">
        <f>Table1[[#This Row],[Power_Consumed_kWh]]/Table1[[#This Row],[Production_t]]</f>
        <v>79.610473256790812</v>
      </c>
      <c r="S2655" t="str">
        <f>IF(Table1[[#This Row],[Quality_pct]]&lt;96,"Below Spec","Ok")</f>
        <v>Ok</v>
      </c>
      <c r="T2655" t="str">
        <f>IF(Table1[Steam_Consumed_t]&gt;$O$4383,"ABNORMAL","NORMAL")</f>
        <v>NORMAL</v>
      </c>
      <c r="U2655" t="str">
        <f>IF(Table1[Power_Consumed_kWh]&gt;$P$4383,"ABNORMAL","NORMAL")</f>
        <v>NORMAL</v>
      </c>
      <c r="V2655">
        <f>(Table1[[#This Row],[Target_Production_t]]/8)*Table1[[#This Row],[Downtime_hr]]</f>
        <v>3.5862749999999997</v>
      </c>
    </row>
    <row r="2656" spans="1:22" x14ac:dyDescent="0.25">
      <c r="A2656" s="1">
        <v>45879</v>
      </c>
      <c r="B2656" s="1" t="str">
        <f>TEXT(Table1[[#This Row],[Date]],"mm")</f>
        <v>08</v>
      </c>
      <c r="C2656" t="s">
        <v>23</v>
      </c>
      <c r="D2656" t="s">
        <v>18</v>
      </c>
      <c r="E2656">
        <v>44.23</v>
      </c>
      <c r="F2656">
        <v>7.31</v>
      </c>
      <c r="G2656">
        <v>0.69</v>
      </c>
      <c r="H2656">
        <v>38.92</v>
      </c>
      <c r="I2656">
        <v>38.67</v>
      </c>
      <c r="J2656">
        <v>0.26</v>
      </c>
      <c r="K2656">
        <v>99.34</v>
      </c>
      <c r="L2656">
        <v>91.38</v>
      </c>
      <c r="M2656">
        <v>99.89</v>
      </c>
      <c r="N2656">
        <v>90.68</v>
      </c>
      <c r="O2656">
        <v>3.92</v>
      </c>
      <c r="P2656">
        <v>1584.68</v>
      </c>
      <c r="Q2656" s="42">
        <f>Table1[[#This Row],[Steam_Consumed_t]]/Table1[[#This Row],[Production_t]]</f>
        <v>0.10071942446043165</v>
      </c>
      <c r="R2656" s="37">
        <f>Table1[[#This Row],[Power_Consumed_kWh]]/Table1[[#This Row],[Production_t]]</f>
        <v>40.716341212744091</v>
      </c>
      <c r="S2656" t="str">
        <f>IF(Table1[[#This Row],[Quality_pct]]&lt;96,"Below Spec","Ok")</f>
        <v>Ok</v>
      </c>
      <c r="T2656" t="str">
        <f>IF(Table1[Steam_Consumed_t]&gt;$O$4383,"ABNORMAL","NORMAL")</f>
        <v>NORMAL</v>
      </c>
      <c r="U2656" t="str">
        <f>IF(Table1[Power_Consumed_kWh]&gt;$P$4383,"ABNORMAL","NORMAL")</f>
        <v>NORMAL</v>
      </c>
      <c r="V2656">
        <f>(Table1[[#This Row],[Target_Production_t]]/8)*Table1[[#This Row],[Downtime_hr]]</f>
        <v>3.8148374999999994</v>
      </c>
    </row>
    <row r="2657" spans="1:22" x14ac:dyDescent="0.25">
      <c r="A2657" s="1">
        <v>45879</v>
      </c>
      <c r="B2657" s="1" t="str">
        <f>TEXT(Table1[[#This Row],[Date]],"mm")</f>
        <v>08</v>
      </c>
      <c r="C2657" t="s">
        <v>17</v>
      </c>
      <c r="D2657" t="s">
        <v>20</v>
      </c>
      <c r="E2657">
        <v>40.32</v>
      </c>
      <c r="F2657">
        <v>7.32</v>
      </c>
      <c r="G2657">
        <v>0.68</v>
      </c>
      <c r="H2657">
        <v>36.64</v>
      </c>
      <c r="I2657">
        <v>35.99</v>
      </c>
      <c r="J2657">
        <v>0.66</v>
      </c>
      <c r="K2657">
        <v>98.21</v>
      </c>
      <c r="L2657">
        <v>91.5</v>
      </c>
      <c r="M2657">
        <v>93.66</v>
      </c>
      <c r="N2657">
        <v>84.16</v>
      </c>
      <c r="O2657">
        <v>31.66</v>
      </c>
      <c r="P2657">
        <v>2992.69</v>
      </c>
      <c r="Q2657" s="42">
        <f>Table1[[#This Row],[Steam_Consumed_t]]/Table1[[#This Row],[Production_t]]</f>
        <v>0.86408296943231444</v>
      </c>
      <c r="R2657" s="37">
        <f>Table1[[#This Row],[Power_Consumed_kWh]]/Table1[[#This Row],[Production_t]]</f>
        <v>81.678220524017462</v>
      </c>
      <c r="S2657" t="str">
        <f>IF(Table1[[#This Row],[Quality_pct]]&lt;96,"Below Spec","Ok")</f>
        <v>Ok</v>
      </c>
      <c r="T2657" t="str">
        <f>IF(Table1[Steam_Consumed_t]&gt;$O$4383,"ABNORMAL","NORMAL")</f>
        <v>NORMAL</v>
      </c>
      <c r="U2657" t="str">
        <f>IF(Table1[Power_Consumed_kWh]&gt;$P$4383,"ABNORMAL","NORMAL")</f>
        <v>NORMAL</v>
      </c>
      <c r="V2657">
        <f>(Table1[[#This Row],[Target_Production_t]]/8)*Table1[[#This Row],[Downtime_hr]]</f>
        <v>3.4272000000000005</v>
      </c>
    </row>
    <row r="2658" spans="1:22" x14ac:dyDescent="0.25">
      <c r="A2658" s="1">
        <v>45879</v>
      </c>
      <c r="B2658" s="1" t="str">
        <f>TEXT(Table1[[#This Row],[Date]],"mm")</f>
        <v>08</v>
      </c>
      <c r="C2658" t="s">
        <v>21</v>
      </c>
      <c r="D2658" t="s">
        <v>18</v>
      </c>
      <c r="E2658">
        <v>38.200000000000003</v>
      </c>
      <c r="F2658">
        <v>7.37</v>
      </c>
      <c r="G2658">
        <v>0.63</v>
      </c>
      <c r="H2658">
        <v>32.96</v>
      </c>
      <c r="I2658">
        <v>32.54</v>
      </c>
      <c r="J2658">
        <v>0.42</v>
      </c>
      <c r="K2658">
        <v>98.72</v>
      </c>
      <c r="L2658">
        <v>92.12</v>
      </c>
      <c r="M2658">
        <v>96.51</v>
      </c>
      <c r="N2658">
        <v>87.78</v>
      </c>
      <c r="O2658">
        <v>48.41</v>
      </c>
      <c r="P2658">
        <v>3957.17</v>
      </c>
      <c r="Q2658" s="42">
        <f>Table1[[#This Row],[Steam_Consumed_t]]/Table1[[#This Row],[Production_t]]</f>
        <v>1.4687499999999998</v>
      </c>
      <c r="R2658" s="37">
        <f>Table1[[#This Row],[Power_Consumed_kWh]]/Table1[[#This Row],[Production_t]]</f>
        <v>120.05976941747572</v>
      </c>
      <c r="S2658" t="str">
        <f>IF(Table1[[#This Row],[Quality_pct]]&lt;96,"Below Spec","Ok")</f>
        <v>Ok</v>
      </c>
      <c r="T2658" t="str">
        <f>IF(Table1[Steam_Consumed_t]&gt;$O$4383,"ABNORMAL","NORMAL")</f>
        <v>NORMAL</v>
      </c>
      <c r="U2658" t="str">
        <f>IF(Table1[Power_Consumed_kWh]&gt;$P$4383,"ABNORMAL","NORMAL")</f>
        <v>NORMAL</v>
      </c>
      <c r="V2658">
        <f>(Table1[[#This Row],[Target_Production_t]]/8)*Table1[[#This Row],[Downtime_hr]]</f>
        <v>3.0082500000000003</v>
      </c>
    </row>
    <row r="2659" spans="1:22" x14ac:dyDescent="0.25">
      <c r="A2659" s="1">
        <v>45879</v>
      </c>
      <c r="B2659" s="1" t="str">
        <f>TEXT(Table1[[#This Row],[Date]],"mm")</f>
        <v>08</v>
      </c>
      <c r="C2659" t="s">
        <v>22</v>
      </c>
      <c r="D2659" t="s">
        <v>19</v>
      </c>
      <c r="E2659">
        <v>35.64</v>
      </c>
      <c r="F2659">
        <v>7.57</v>
      </c>
      <c r="G2659">
        <v>0.43</v>
      </c>
      <c r="H2659">
        <v>29.45</v>
      </c>
      <c r="I2659">
        <v>28.75</v>
      </c>
      <c r="J2659">
        <v>0.7</v>
      </c>
      <c r="K2659">
        <v>97.63</v>
      </c>
      <c r="L2659">
        <v>94.62</v>
      </c>
      <c r="M2659">
        <v>89.47</v>
      </c>
      <c r="N2659">
        <v>82.66</v>
      </c>
      <c r="O2659">
        <v>34.119999999999997</v>
      </c>
      <c r="P2659">
        <v>2928.83</v>
      </c>
      <c r="Q2659" s="42">
        <f>Table1[[#This Row],[Steam_Consumed_t]]/Table1[[#This Row],[Production_t]]</f>
        <v>1.1585738539898132</v>
      </c>
      <c r="R2659" s="37">
        <f>Table1[[#This Row],[Power_Consumed_kWh]]/Table1[[#This Row],[Production_t]]</f>
        <v>99.450933786078096</v>
      </c>
      <c r="S2659" t="str">
        <f>IF(Table1[[#This Row],[Quality_pct]]&lt;96,"Below Spec","Ok")</f>
        <v>Ok</v>
      </c>
      <c r="T2659" t="str">
        <f>IF(Table1[Steam_Consumed_t]&gt;$O$4383,"ABNORMAL","NORMAL")</f>
        <v>NORMAL</v>
      </c>
      <c r="U2659" t="str">
        <f>IF(Table1[Power_Consumed_kWh]&gt;$P$4383,"ABNORMAL","NORMAL")</f>
        <v>NORMAL</v>
      </c>
      <c r="V2659">
        <f>(Table1[[#This Row],[Target_Production_t]]/8)*Table1[[#This Row],[Downtime_hr]]</f>
        <v>1.9156500000000001</v>
      </c>
    </row>
    <row r="2660" spans="1:22" x14ac:dyDescent="0.25">
      <c r="A2660" s="1">
        <v>45879</v>
      </c>
      <c r="B2660" s="1" t="str">
        <f>TEXT(Table1[[#This Row],[Date]],"mm")</f>
        <v>08</v>
      </c>
      <c r="C2660" t="s">
        <v>23</v>
      </c>
      <c r="D2660" t="s">
        <v>19</v>
      </c>
      <c r="E2660">
        <v>43.57</v>
      </c>
      <c r="F2660">
        <v>7.6</v>
      </c>
      <c r="G2660">
        <v>0.4</v>
      </c>
      <c r="H2660">
        <v>38.6</v>
      </c>
      <c r="I2660">
        <v>38.43</v>
      </c>
      <c r="J2660">
        <v>0.17</v>
      </c>
      <c r="K2660">
        <v>99.57</v>
      </c>
      <c r="L2660">
        <v>95</v>
      </c>
      <c r="M2660">
        <v>96.02</v>
      </c>
      <c r="N2660">
        <v>90.83</v>
      </c>
      <c r="O2660">
        <v>3.71</v>
      </c>
      <c r="P2660">
        <v>1606.82</v>
      </c>
      <c r="Q2660" s="42">
        <f>Table1[[#This Row],[Steam_Consumed_t]]/Table1[[#This Row],[Production_t]]</f>
        <v>9.6113989637305691E-2</v>
      </c>
      <c r="R2660" s="37">
        <f>Table1[[#This Row],[Power_Consumed_kWh]]/Table1[[#This Row],[Production_t]]</f>
        <v>41.627461139896369</v>
      </c>
      <c r="S2660" t="str">
        <f>IF(Table1[[#This Row],[Quality_pct]]&lt;96,"Below Spec","Ok")</f>
        <v>Ok</v>
      </c>
      <c r="T2660" t="str">
        <f>IF(Table1[Steam_Consumed_t]&gt;$O$4383,"ABNORMAL","NORMAL")</f>
        <v>NORMAL</v>
      </c>
      <c r="U2660" t="str">
        <f>IF(Table1[Power_Consumed_kWh]&gt;$P$4383,"ABNORMAL","NORMAL")</f>
        <v>NORMAL</v>
      </c>
      <c r="V2660">
        <f>(Table1[[#This Row],[Target_Production_t]]/8)*Table1[[#This Row],[Downtime_hr]]</f>
        <v>2.1785000000000001</v>
      </c>
    </row>
    <row r="2661" spans="1:22" x14ac:dyDescent="0.25">
      <c r="A2661" s="1">
        <v>45879</v>
      </c>
      <c r="B2661" s="1" t="str">
        <f>TEXT(Table1[[#This Row],[Date]],"mm")</f>
        <v>08</v>
      </c>
      <c r="C2661" t="s">
        <v>22</v>
      </c>
      <c r="D2661" t="s">
        <v>20</v>
      </c>
      <c r="E2661">
        <v>34.56</v>
      </c>
      <c r="F2661">
        <v>7.65</v>
      </c>
      <c r="G2661">
        <v>0.35</v>
      </c>
      <c r="H2661">
        <v>32.11</v>
      </c>
      <c r="I2661">
        <v>30.9</v>
      </c>
      <c r="J2661">
        <v>1.21</v>
      </c>
      <c r="K2661">
        <v>96.22</v>
      </c>
      <c r="L2661">
        <v>95.62</v>
      </c>
      <c r="M2661">
        <v>92.92</v>
      </c>
      <c r="N2661">
        <v>85.49</v>
      </c>
      <c r="O2661">
        <v>36.880000000000003</v>
      </c>
      <c r="P2661">
        <v>3180.21</v>
      </c>
      <c r="Q2661" s="42">
        <f>Table1[[#This Row],[Steam_Consumed_t]]/Table1[[#This Row],[Production_t]]</f>
        <v>1.1485518530052945</v>
      </c>
      <c r="R2661" s="37">
        <f>Table1[[#This Row],[Power_Consumed_kWh]]/Table1[[#This Row],[Production_t]]</f>
        <v>99.041108688881977</v>
      </c>
      <c r="S2661" t="str">
        <f>IF(Table1[[#This Row],[Quality_pct]]&lt;96,"Below Spec","Ok")</f>
        <v>Ok</v>
      </c>
      <c r="T2661" t="str">
        <f>IF(Table1[Steam_Consumed_t]&gt;$O$4383,"ABNORMAL","NORMAL")</f>
        <v>NORMAL</v>
      </c>
      <c r="U2661" t="str">
        <f>IF(Table1[Power_Consumed_kWh]&gt;$P$4383,"ABNORMAL","NORMAL")</f>
        <v>NORMAL</v>
      </c>
      <c r="V2661">
        <f>(Table1[[#This Row],[Target_Production_t]]/8)*Table1[[#This Row],[Downtime_hr]]</f>
        <v>1.512</v>
      </c>
    </row>
    <row r="2662" spans="1:22" x14ac:dyDescent="0.25">
      <c r="A2662" s="1">
        <v>45879</v>
      </c>
      <c r="B2662" s="1" t="str">
        <f>TEXT(Table1[[#This Row],[Date]],"mm")</f>
        <v>08</v>
      </c>
      <c r="C2662" t="s">
        <v>23</v>
      </c>
      <c r="D2662" t="s">
        <v>20</v>
      </c>
      <c r="E2662">
        <v>42.24</v>
      </c>
      <c r="F2662">
        <v>7.73</v>
      </c>
      <c r="G2662">
        <v>0.27</v>
      </c>
      <c r="H2662">
        <v>35.729999999999997</v>
      </c>
      <c r="I2662">
        <v>35.369999999999997</v>
      </c>
      <c r="J2662">
        <v>0.36</v>
      </c>
      <c r="K2662">
        <v>98.98</v>
      </c>
      <c r="L2662">
        <v>96.62</v>
      </c>
      <c r="M2662">
        <v>93.66</v>
      </c>
      <c r="N2662">
        <v>89.58</v>
      </c>
      <c r="O2662">
        <v>4.5199999999999996</v>
      </c>
      <c r="P2662">
        <v>1465.83</v>
      </c>
      <c r="Q2662" s="42">
        <f>Table1[[#This Row],[Steam_Consumed_t]]/Table1[[#This Row],[Production_t]]</f>
        <v>0.12650433809123984</v>
      </c>
      <c r="R2662" s="37">
        <f>Table1[[#This Row],[Power_Consumed_kWh]]/Table1[[#This Row],[Production_t]]</f>
        <v>41.025188916876573</v>
      </c>
      <c r="S2662" t="str">
        <f>IF(Table1[[#This Row],[Quality_pct]]&lt;96,"Below Spec","Ok")</f>
        <v>Ok</v>
      </c>
      <c r="T2662" t="str">
        <f>IF(Table1[Steam_Consumed_t]&gt;$O$4383,"ABNORMAL","NORMAL")</f>
        <v>NORMAL</v>
      </c>
      <c r="U2662" t="str">
        <f>IF(Table1[Power_Consumed_kWh]&gt;$P$4383,"ABNORMAL","NORMAL")</f>
        <v>NORMAL</v>
      </c>
      <c r="V2662">
        <f>(Table1[[#This Row],[Target_Production_t]]/8)*Table1[[#This Row],[Downtime_hr]]</f>
        <v>1.4256000000000002</v>
      </c>
    </row>
    <row r="2663" spans="1:22" x14ac:dyDescent="0.25">
      <c r="A2663" s="1">
        <v>45879</v>
      </c>
      <c r="B2663" s="1" t="str">
        <f>TEXT(Table1[[#This Row],[Date]],"mm")</f>
        <v>08</v>
      </c>
      <c r="C2663" t="s">
        <v>17</v>
      </c>
      <c r="D2663" t="s">
        <v>18</v>
      </c>
      <c r="E2663">
        <v>42.22</v>
      </c>
      <c r="F2663">
        <v>7.83</v>
      </c>
      <c r="G2663">
        <v>0.17</v>
      </c>
      <c r="H2663">
        <v>40.82</v>
      </c>
      <c r="I2663">
        <v>39.4</v>
      </c>
      <c r="J2663">
        <v>1.42</v>
      </c>
      <c r="K2663">
        <v>96.52</v>
      </c>
      <c r="L2663">
        <v>97.88</v>
      </c>
      <c r="M2663">
        <v>88.88</v>
      </c>
      <c r="N2663">
        <v>83.96</v>
      </c>
      <c r="O2663">
        <v>33.61</v>
      </c>
      <c r="P2663">
        <v>3338.33</v>
      </c>
      <c r="Q2663" s="42">
        <f>Table1[[#This Row],[Steam_Consumed_t]]/Table1[[#This Row],[Production_t]]</f>
        <v>0.82337089661930429</v>
      </c>
      <c r="R2663" s="37">
        <f>Table1[[#This Row],[Power_Consumed_kWh]]/Table1[[#This Row],[Production_t]]</f>
        <v>81.781724644781974</v>
      </c>
      <c r="S2663" t="str">
        <f>IF(Table1[[#This Row],[Quality_pct]]&lt;96,"Below Spec","Ok")</f>
        <v>Ok</v>
      </c>
      <c r="T2663" t="str">
        <f>IF(Table1[Steam_Consumed_t]&gt;$O$4383,"ABNORMAL","NORMAL")</f>
        <v>NORMAL</v>
      </c>
      <c r="U2663" t="str">
        <f>IF(Table1[Power_Consumed_kWh]&gt;$P$4383,"ABNORMAL","NORMAL")</f>
        <v>NORMAL</v>
      </c>
      <c r="V2663">
        <f>(Table1[[#This Row],[Target_Production_t]]/8)*Table1[[#This Row],[Downtime_hr]]</f>
        <v>0.89717500000000006</v>
      </c>
    </row>
    <row r="2664" spans="1:22" x14ac:dyDescent="0.25">
      <c r="A2664" s="1">
        <v>45879</v>
      </c>
      <c r="B2664" s="1" t="str">
        <f>TEXT(Table1[[#This Row],[Date]],"mm")</f>
        <v>08</v>
      </c>
      <c r="C2664" t="s">
        <v>22</v>
      </c>
      <c r="D2664" t="s">
        <v>18</v>
      </c>
      <c r="E2664">
        <v>36.19</v>
      </c>
      <c r="F2664">
        <v>7.89</v>
      </c>
      <c r="G2664">
        <v>0.11</v>
      </c>
      <c r="H2664">
        <v>31.77</v>
      </c>
      <c r="I2664">
        <v>31.19</v>
      </c>
      <c r="J2664">
        <v>0.57999999999999996</v>
      </c>
      <c r="K2664">
        <v>98.19</v>
      </c>
      <c r="L2664">
        <v>98.62</v>
      </c>
      <c r="M2664">
        <v>94.2</v>
      </c>
      <c r="N2664">
        <v>91.22</v>
      </c>
      <c r="O2664">
        <v>34.130000000000003</v>
      </c>
      <c r="P2664">
        <v>3030.62</v>
      </c>
      <c r="Q2664" s="42">
        <f>Table1[[#This Row],[Steam_Consumed_t]]/Table1[[#This Row],[Production_t]]</f>
        <v>1.0742839156436892</v>
      </c>
      <c r="R2664" s="37">
        <f>Table1[[#This Row],[Power_Consumed_kWh]]/Table1[[#This Row],[Production_t]]</f>
        <v>95.392508655964747</v>
      </c>
      <c r="S2664" t="str">
        <f>IF(Table1[[#This Row],[Quality_pct]]&lt;96,"Below Spec","Ok")</f>
        <v>Ok</v>
      </c>
      <c r="T2664" t="str">
        <f>IF(Table1[Steam_Consumed_t]&gt;$O$4383,"ABNORMAL","NORMAL")</f>
        <v>NORMAL</v>
      </c>
      <c r="U2664" t="str">
        <f>IF(Table1[Power_Consumed_kWh]&gt;$P$4383,"ABNORMAL","NORMAL")</f>
        <v>NORMAL</v>
      </c>
      <c r="V2664">
        <f>(Table1[[#This Row],[Target_Production_t]]/8)*Table1[[#This Row],[Downtime_hr]]</f>
        <v>0.49761249999999996</v>
      </c>
    </row>
    <row r="2665" spans="1:22" x14ac:dyDescent="0.25">
      <c r="A2665" s="1">
        <v>45879</v>
      </c>
      <c r="B2665" s="1" t="str">
        <f>TEXT(Table1[[#This Row],[Date]],"mm")</f>
        <v>08</v>
      </c>
      <c r="C2665" t="s">
        <v>21</v>
      </c>
      <c r="D2665" t="s">
        <v>19</v>
      </c>
      <c r="E2665">
        <v>37.619999999999997</v>
      </c>
      <c r="F2665">
        <v>8</v>
      </c>
      <c r="G2665">
        <v>0</v>
      </c>
      <c r="H2665">
        <v>36.119999999999997</v>
      </c>
      <c r="I2665">
        <v>35.72</v>
      </c>
      <c r="J2665">
        <v>0.4</v>
      </c>
      <c r="K2665">
        <v>98.9</v>
      </c>
      <c r="L2665">
        <v>100</v>
      </c>
      <c r="M2665">
        <v>97.92</v>
      </c>
      <c r="N2665">
        <v>96.84</v>
      </c>
      <c r="O2665">
        <v>50.43</v>
      </c>
      <c r="P2665">
        <v>4314.5200000000004</v>
      </c>
      <c r="Q2665" s="42">
        <f>Table1[[#This Row],[Steam_Consumed_t]]/Table1[[#This Row],[Production_t]]</f>
        <v>1.3961794019933556</v>
      </c>
      <c r="R2665" s="37">
        <f>Table1[[#This Row],[Power_Consumed_kWh]]/Table1[[#This Row],[Production_t]]</f>
        <v>119.4496124031008</v>
      </c>
      <c r="S2665" t="str">
        <f>IF(Table1[[#This Row],[Quality_pct]]&lt;96,"Below Spec","Ok")</f>
        <v>Ok</v>
      </c>
      <c r="T2665" t="str">
        <f>IF(Table1[Steam_Consumed_t]&gt;$O$4383,"ABNORMAL","NORMAL")</f>
        <v>NORMAL</v>
      </c>
      <c r="U2665" t="str">
        <f>IF(Table1[Power_Consumed_kWh]&gt;$P$4383,"ABNORMAL","NORMAL")</f>
        <v>ABNORMAL</v>
      </c>
      <c r="V2665">
        <f>(Table1[[#This Row],[Target_Production_t]]/8)*Table1[[#This Row],[Downtime_hr]]</f>
        <v>0</v>
      </c>
    </row>
    <row r="2666" spans="1:22" x14ac:dyDescent="0.25">
      <c r="A2666" s="1">
        <v>45880</v>
      </c>
      <c r="B2666" s="1" t="str">
        <f>TEXT(Table1[[#This Row],[Date]],"mm")</f>
        <v>08</v>
      </c>
      <c r="C2666" t="s">
        <v>22</v>
      </c>
      <c r="D2666" t="s">
        <v>20</v>
      </c>
      <c r="E2666">
        <v>33.61</v>
      </c>
      <c r="F2666">
        <v>7.14</v>
      </c>
      <c r="G2666">
        <v>0.86</v>
      </c>
      <c r="H2666">
        <v>28.31</v>
      </c>
      <c r="I2666">
        <v>27.68</v>
      </c>
      <c r="J2666">
        <v>0.63</v>
      </c>
      <c r="K2666">
        <v>97.79</v>
      </c>
      <c r="L2666">
        <v>89.25</v>
      </c>
      <c r="M2666">
        <v>99.17</v>
      </c>
      <c r="N2666">
        <v>86.55</v>
      </c>
      <c r="O2666">
        <v>29.72</v>
      </c>
      <c r="P2666">
        <v>2722.99</v>
      </c>
      <c r="Q2666" s="42">
        <f>Table1[[#This Row],[Steam_Consumed_t]]/Table1[[#This Row],[Production_t]]</f>
        <v>1.0498057223595902</v>
      </c>
      <c r="R2666" s="37">
        <f>Table1[[#This Row],[Power_Consumed_kWh]]/Table1[[#This Row],[Production_t]]</f>
        <v>96.184740374425999</v>
      </c>
      <c r="S2666" t="str">
        <f>IF(Table1[[#This Row],[Quality_pct]]&lt;96,"Below Spec","Ok")</f>
        <v>Ok</v>
      </c>
      <c r="T2666" t="str">
        <f>IF(Table1[Steam_Consumed_t]&gt;$O$4383,"ABNORMAL","NORMAL")</f>
        <v>NORMAL</v>
      </c>
      <c r="U2666" t="str">
        <f>IF(Table1[Power_Consumed_kWh]&gt;$P$4383,"ABNORMAL","NORMAL")</f>
        <v>NORMAL</v>
      </c>
      <c r="V2666">
        <f>(Table1[[#This Row],[Target_Production_t]]/8)*Table1[[#This Row],[Downtime_hr]]</f>
        <v>3.6130749999999998</v>
      </c>
    </row>
    <row r="2667" spans="1:22" x14ac:dyDescent="0.25">
      <c r="A2667" s="1">
        <v>45880</v>
      </c>
      <c r="B2667" s="1" t="str">
        <f>TEXT(Table1[[#This Row],[Date]],"mm")</f>
        <v>08</v>
      </c>
      <c r="C2667" t="s">
        <v>17</v>
      </c>
      <c r="D2667" t="s">
        <v>18</v>
      </c>
      <c r="E2667">
        <v>41.06</v>
      </c>
      <c r="F2667">
        <v>7.24</v>
      </c>
      <c r="G2667">
        <v>0.76</v>
      </c>
      <c r="H2667">
        <v>36.04</v>
      </c>
      <c r="I2667">
        <v>35.25</v>
      </c>
      <c r="J2667">
        <v>0.79</v>
      </c>
      <c r="K2667">
        <v>97.81</v>
      </c>
      <c r="L2667">
        <v>90.5</v>
      </c>
      <c r="M2667">
        <v>94.07</v>
      </c>
      <c r="N2667">
        <v>83.27</v>
      </c>
      <c r="O2667">
        <v>29.55</v>
      </c>
      <c r="P2667">
        <v>2972.58</v>
      </c>
      <c r="Q2667" s="42">
        <f>Table1[[#This Row],[Steam_Consumed_t]]/Table1[[#This Row],[Production_t]]</f>
        <v>0.81992230854605996</v>
      </c>
      <c r="R2667" s="37">
        <f>Table1[[#This Row],[Power_Consumed_kWh]]/Table1[[#This Row],[Production_t]]</f>
        <v>82.48002219755827</v>
      </c>
      <c r="S2667" t="str">
        <f>IF(Table1[[#This Row],[Quality_pct]]&lt;96,"Below Spec","Ok")</f>
        <v>Ok</v>
      </c>
      <c r="T2667" t="str">
        <f>IF(Table1[Steam_Consumed_t]&gt;$O$4383,"ABNORMAL","NORMAL")</f>
        <v>NORMAL</v>
      </c>
      <c r="U2667" t="str">
        <f>IF(Table1[Power_Consumed_kWh]&gt;$P$4383,"ABNORMAL","NORMAL")</f>
        <v>NORMAL</v>
      </c>
      <c r="V2667">
        <f>(Table1[[#This Row],[Target_Production_t]]/8)*Table1[[#This Row],[Downtime_hr]]</f>
        <v>3.9007000000000001</v>
      </c>
    </row>
    <row r="2668" spans="1:22" x14ac:dyDescent="0.25">
      <c r="A2668" s="1">
        <v>45880</v>
      </c>
      <c r="B2668" s="1" t="str">
        <f>TEXT(Table1[[#This Row],[Date]],"mm")</f>
        <v>08</v>
      </c>
      <c r="C2668" t="s">
        <v>17</v>
      </c>
      <c r="D2668" t="s">
        <v>20</v>
      </c>
      <c r="E2668">
        <v>39.22</v>
      </c>
      <c r="F2668">
        <v>7.34</v>
      </c>
      <c r="G2668">
        <v>0.66</v>
      </c>
      <c r="H2668">
        <v>34.42</v>
      </c>
      <c r="I2668">
        <v>33.770000000000003</v>
      </c>
      <c r="J2668">
        <v>0.65</v>
      </c>
      <c r="K2668">
        <v>98.12</v>
      </c>
      <c r="L2668">
        <v>91.75</v>
      </c>
      <c r="M2668">
        <v>96.61</v>
      </c>
      <c r="N2668">
        <v>86.98</v>
      </c>
      <c r="O2668">
        <v>28.07</v>
      </c>
      <c r="P2668">
        <v>2730.38</v>
      </c>
      <c r="Q2668" s="42">
        <f>Table1[[#This Row],[Steam_Consumed_t]]/Table1[[#This Row],[Production_t]]</f>
        <v>0.81551423590935501</v>
      </c>
      <c r="R2668" s="37">
        <f>Table1[[#This Row],[Power_Consumed_kWh]]/Table1[[#This Row],[Production_t]]</f>
        <v>79.325392213829161</v>
      </c>
      <c r="S2668" t="str">
        <f>IF(Table1[[#This Row],[Quality_pct]]&lt;96,"Below Spec","Ok")</f>
        <v>Ok</v>
      </c>
      <c r="T2668" t="str">
        <f>IF(Table1[Steam_Consumed_t]&gt;$O$4383,"ABNORMAL","NORMAL")</f>
        <v>NORMAL</v>
      </c>
      <c r="U2668" t="str">
        <f>IF(Table1[Power_Consumed_kWh]&gt;$P$4383,"ABNORMAL","NORMAL")</f>
        <v>NORMAL</v>
      </c>
      <c r="V2668">
        <f>(Table1[[#This Row],[Target_Production_t]]/8)*Table1[[#This Row],[Downtime_hr]]</f>
        <v>3.2356500000000001</v>
      </c>
    </row>
    <row r="2669" spans="1:22" x14ac:dyDescent="0.25">
      <c r="A2669" s="1">
        <v>45880</v>
      </c>
      <c r="B2669" s="1" t="str">
        <f>TEXT(Table1[[#This Row],[Date]],"mm")</f>
        <v>08</v>
      </c>
      <c r="C2669" t="s">
        <v>22</v>
      </c>
      <c r="D2669" t="s">
        <v>18</v>
      </c>
      <c r="E2669">
        <v>35.200000000000003</v>
      </c>
      <c r="F2669">
        <v>7.35</v>
      </c>
      <c r="G2669">
        <v>0.65</v>
      </c>
      <c r="H2669">
        <v>29.41</v>
      </c>
      <c r="I2669">
        <v>28.34</v>
      </c>
      <c r="J2669">
        <v>1.06</v>
      </c>
      <c r="K2669">
        <v>96.38</v>
      </c>
      <c r="L2669">
        <v>91.88</v>
      </c>
      <c r="M2669">
        <v>100.49</v>
      </c>
      <c r="N2669">
        <v>88.98</v>
      </c>
      <c r="O2669">
        <v>31</v>
      </c>
      <c r="P2669">
        <v>2719.76</v>
      </c>
      <c r="Q2669" s="42">
        <f>Table1[[#This Row],[Steam_Consumed_t]]/Table1[[#This Row],[Production_t]]</f>
        <v>1.0540632437946276</v>
      </c>
      <c r="R2669" s="37">
        <f>Table1[[#This Row],[Power_Consumed_kWh]]/Table1[[#This Row],[Production_t]]</f>
        <v>92.477388643318605</v>
      </c>
      <c r="S2669" t="str">
        <f>IF(Table1[[#This Row],[Quality_pct]]&lt;96,"Below Spec","Ok")</f>
        <v>Ok</v>
      </c>
      <c r="T2669" t="str">
        <f>IF(Table1[Steam_Consumed_t]&gt;$O$4383,"ABNORMAL","NORMAL")</f>
        <v>NORMAL</v>
      </c>
      <c r="U2669" t="str">
        <f>IF(Table1[Power_Consumed_kWh]&gt;$P$4383,"ABNORMAL","NORMAL")</f>
        <v>NORMAL</v>
      </c>
      <c r="V2669">
        <f>(Table1[[#This Row],[Target_Production_t]]/8)*Table1[[#This Row],[Downtime_hr]]</f>
        <v>2.8600000000000003</v>
      </c>
    </row>
    <row r="2670" spans="1:22" x14ac:dyDescent="0.25">
      <c r="A2670" s="1">
        <v>45880</v>
      </c>
      <c r="B2670" s="1" t="str">
        <f>TEXT(Table1[[#This Row],[Date]],"mm")</f>
        <v>08</v>
      </c>
      <c r="C2670" t="s">
        <v>21</v>
      </c>
      <c r="D2670" t="s">
        <v>18</v>
      </c>
      <c r="E2670">
        <v>37.15</v>
      </c>
      <c r="F2670">
        <v>7.37</v>
      </c>
      <c r="G2670">
        <v>0.63</v>
      </c>
      <c r="H2670">
        <v>33.340000000000003</v>
      </c>
      <c r="I2670">
        <v>33.15</v>
      </c>
      <c r="J2670">
        <v>0.18</v>
      </c>
      <c r="K2670">
        <v>99.45</v>
      </c>
      <c r="L2670">
        <v>92.12</v>
      </c>
      <c r="M2670">
        <v>93.71</v>
      </c>
      <c r="N2670">
        <v>85.85</v>
      </c>
      <c r="O2670">
        <v>49.91</v>
      </c>
      <c r="P2670">
        <v>3890.52</v>
      </c>
      <c r="Q2670" s="42">
        <f>Table1[[#This Row],[Steam_Consumed_t]]/Table1[[#This Row],[Production_t]]</f>
        <v>1.4970005998800238</v>
      </c>
      <c r="R2670" s="37">
        <f>Table1[[#This Row],[Power_Consumed_kWh]]/Table1[[#This Row],[Production_t]]</f>
        <v>116.69226154769045</v>
      </c>
      <c r="S2670" t="str">
        <f>IF(Table1[[#This Row],[Quality_pct]]&lt;96,"Below Spec","Ok")</f>
        <v>Ok</v>
      </c>
      <c r="T2670" t="str">
        <f>IF(Table1[Steam_Consumed_t]&gt;$O$4383,"ABNORMAL","NORMAL")</f>
        <v>NORMAL</v>
      </c>
      <c r="U2670" t="str">
        <f>IF(Table1[Power_Consumed_kWh]&gt;$P$4383,"ABNORMAL","NORMAL")</f>
        <v>NORMAL</v>
      </c>
      <c r="V2670">
        <f>(Table1[[#This Row],[Target_Production_t]]/8)*Table1[[#This Row],[Downtime_hr]]</f>
        <v>2.9255624999999998</v>
      </c>
    </row>
    <row r="2671" spans="1:22" x14ac:dyDescent="0.25">
      <c r="A2671" s="1">
        <v>45880</v>
      </c>
      <c r="B2671" s="1" t="str">
        <f>TEXT(Table1[[#This Row],[Date]],"mm")</f>
        <v>08</v>
      </c>
      <c r="C2671" t="s">
        <v>23</v>
      </c>
      <c r="D2671" t="s">
        <v>18</v>
      </c>
      <c r="E2671">
        <v>43.02</v>
      </c>
      <c r="F2671">
        <v>7.47</v>
      </c>
      <c r="G2671">
        <v>0.53</v>
      </c>
      <c r="H2671">
        <v>38.86</v>
      </c>
      <c r="I2671">
        <v>38.42</v>
      </c>
      <c r="J2671">
        <v>0.44</v>
      </c>
      <c r="K2671">
        <v>98.87</v>
      </c>
      <c r="L2671">
        <v>93.38</v>
      </c>
      <c r="M2671">
        <v>94.68</v>
      </c>
      <c r="N2671">
        <v>87.41</v>
      </c>
      <c r="O2671">
        <v>4.4800000000000004</v>
      </c>
      <c r="P2671">
        <v>1688.26</v>
      </c>
      <c r="Q2671" s="42">
        <f>Table1[[#This Row],[Steam_Consumed_t]]/Table1[[#This Row],[Production_t]]</f>
        <v>0.1152856407617087</v>
      </c>
      <c r="R2671" s="37">
        <f>Table1[[#This Row],[Power_Consumed_kWh]]/Table1[[#This Row],[Production_t]]</f>
        <v>43.44467318579516</v>
      </c>
      <c r="S2671" t="str">
        <f>IF(Table1[[#This Row],[Quality_pct]]&lt;96,"Below Spec","Ok")</f>
        <v>Ok</v>
      </c>
      <c r="T2671" t="str">
        <f>IF(Table1[Steam_Consumed_t]&gt;$O$4383,"ABNORMAL","NORMAL")</f>
        <v>NORMAL</v>
      </c>
      <c r="U2671" t="str">
        <f>IF(Table1[Power_Consumed_kWh]&gt;$P$4383,"ABNORMAL","NORMAL")</f>
        <v>NORMAL</v>
      </c>
      <c r="V2671">
        <f>(Table1[[#This Row],[Target_Production_t]]/8)*Table1[[#This Row],[Downtime_hr]]</f>
        <v>2.8500750000000004</v>
      </c>
    </row>
    <row r="2672" spans="1:22" x14ac:dyDescent="0.25">
      <c r="A2672" s="1">
        <v>45880</v>
      </c>
      <c r="B2672" s="1" t="str">
        <f>TEXT(Table1[[#This Row],[Date]],"mm")</f>
        <v>08</v>
      </c>
      <c r="C2672" t="s">
        <v>23</v>
      </c>
      <c r="D2672" t="s">
        <v>19</v>
      </c>
      <c r="E2672">
        <v>42.38</v>
      </c>
      <c r="F2672">
        <v>7.54</v>
      </c>
      <c r="G2672">
        <v>0.46</v>
      </c>
      <c r="H2672">
        <v>34.44</v>
      </c>
      <c r="I2672">
        <v>34.14</v>
      </c>
      <c r="J2672">
        <v>0.3</v>
      </c>
      <c r="K2672">
        <v>99.14</v>
      </c>
      <c r="L2672">
        <v>94.25</v>
      </c>
      <c r="M2672">
        <v>95.32</v>
      </c>
      <c r="N2672">
        <v>89.07</v>
      </c>
      <c r="O2672">
        <v>4.5599999999999996</v>
      </c>
      <c r="P2672">
        <v>1487.89</v>
      </c>
      <c r="Q2672" s="42">
        <f>Table1[[#This Row],[Steam_Consumed_t]]/Table1[[#This Row],[Production_t]]</f>
        <v>0.13240418118466898</v>
      </c>
      <c r="R2672" s="37">
        <f>Table1[[#This Row],[Power_Consumed_kWh]]/Table1[[#This Row],[Production_t]]</f>
        <v>43.202380952380956</v>
      </c>
      <c r="S2672" t="str">
        <f>IF(Table1[[#This Row],[Quality_pct]]&lt;96,"Below Spec","Ok")</f>
        <v>Ok</v>
      </c>
      <c r="T2672" t="str">
        <f>IF(Table1[Steam_Consumed_t]&gt;$O$4383,"ABNORMAL","NORMAL")</f>
        <v>NORMAL</v>
      </c>
      <c r="U2672" t="str">
        <f>IF(Table1[Power_Consumed_kWh]&gt;$P$4383,"ABNORMAL","NORMAL")</f>
        <v>NORMAL</v>
      </c>
      <c r="V2672">
        <f>(Table1[[#This Row],[Target_Production_t]]/8)*Table1[[#This Row],[Downtime_hr]]</f>
        <v>2.4368500000000002</v>
      </c>
    </row>
    <row r="2673" spans="1:22" x14ac:dyDescent="0.25">
      <c r="A2673" s="1">
        <v>45880</v>
      </c>
      <c r="B2673" s="1" t="str">
        <f>TEXT(Table1[[#This Row],[Date]],"mm")</f>
        <v>08</v>
      </c>
      <c r="C2673" t="s">
        <v>22</v>
      </c>
      <c r="D2673" t="s">
        <v>19</v>
      </c>
      <c r="E2673">
        <v>34.67</v>
      </c>
      <c r="F2673">
        <v>7.64</v>
      </c>
      <c r="G2673">
        <v>0.36</v>
      </c>
      <c r="H2673">
        <v>33.32</v>
      </c>
      <c r="I2673">
        <v>32.36</v>
      </c>
      <c r="J2673">
        <v>0.96</v>
      </c>
      <c r="K2673">
        <v>97.12</v>
      </c>
      <c r="L2673">
        <v>95.5</v>
      </c>
      <c r="M2673">
        <v>98.21</v>
      </c>
      <c r="N2673">
        <v>91.09</v>
      </c>
      <c r="O2673">
        <v>35.630000000000003</v>
      </c>
      <c r="P2673">
        <v>3220.03</v>
      </c>
      <c r="Q2673" s="42">
        <f>Table1[[#This Row],[Steam_Consumed_t]]/Table1[[#This Row],[Production_t]]</f>
        <v>1.069327731092437</v>
      </c>
      <c r="R2673" s="37">
        <f>Table1[[#This Row],[Power_Consumed_kWh]]/Table1[[#This Row],[Production_t]]</f>
        <v>96.63955582232893</v>
      </c>
      <c r="S2673" t="str">
        <f>IF(Table1[[#This Row],[Quality_pct]]&lt;96,"Below Spec","Ok")</f>
        <v>Ok</v>
      </c>
      <c r="T2673" t="str">
        <f>IF(Table1[Steam_Consumed_t]&gt;$O$4383,"ABNORMAL","NORMAL")</f>
        <v>NORMAL</v>
      </c>
      <c r="U2673" t="str">
        <f>IF(Table1[Power_Consumed_kWh]&gt;$P$4383,"ABNORMAL","NORMAL")</f>
        <v>NORMAL</v>
      </c>
      <c r="V2673">
        <f>(Table1[[#This Row],[Target_Production_t]]/8)*Table1[[#This Row],[Downtime_hr]]</f>
        <v>1.5601499999999999</v>
      </c>
    </row>
    <row r="2674" spans="1:22" x14ac:dyDescent="0.25">
      <c r="A2674" s="1">
        <v>45880</v>
      </c>
      <c r="B2674" s="1" t="str">
        <f>TEXT(Table1[[#This Row],[Date]],"mm")</f>
        <v>08</v>
      </c>
      <c r="C2674" t="s">
        <v>21</v>
      </c>
      <c r="D2674" t="s">
        <v>20</v>
      </c>
      <c r="E2674">
        <v>35.479999999999997</v>
      </c>
      <c r="F2674">
        <v>7.69</v>
      </c>
      <c r="G2674">
        <v>0.31</v>
      </c>
      <c r="H2674">
        <v>33.47</v>
      </c>
      <c r="I2674">
        <v>32.79</v>
      </c>
      <c r="J2674">
        <v>0.68</v>
      </c>
      <c r="K2674">
        <v>97.96</v>
      </c>
      <c r="L2674">
        <v>96.12</v>
      </c>
      <c r="M2674">
        <v>99.35</v>
      </c>
      <c r="N2674">
        <v>93.55</v>
      </c>
      <c r="O2674">
        <v>49.99</v>
      </c>
      <c r="P2674">
        <v>3968.38</v>
      </c>
      <c r="Q2674" s="42">
        <f>Table1[[#This Row],[Steam_Consumed_t]]/Table1[[#This Row],[Production_t]]</f>
        <v>1.4935763370182253</v>
      </c>
      <c r="R2674" s="37">
        <f>Table1[[#This Row],[Power_Consumed_kWh]]/Table1[[#This Row],[Production_t]]</f>
        <v>118.56528234239619</v>
      </c>
      <c r="S2674" t="str">
        <f>IF(Table1[[#This Row],[Quality_pct]]&lt;96,"Below Spec","Ok")</f>
        <v>Ok</v>
      </c>
      <c r="T2674" t="str">
        <f>IF(Table1[Steam_Consumed_t]&gt;$O$4383,"ABNORMAL","NORMAL")</f>
        <v>NORMAL</v>
      </c>
      <c r="U2674" t="str">
        <f>IF(Table1[Power_Consumed_kWh]&gt;$P$4383,"ABNORMAL","NORMAL")</f>
        <v>NORMAL</v>
      </c>
      <c r="V2674">
        <f>(Table1[[#This Row],[Target_Production_t]]/8)*Table1[[#This Row],[Downtime_hr]]</f>
        <v>1.3748499999999999</v>
      </c>
    </row>
    <row r="2675" spans="1:22" x14ac:dyDescent="0.25">
      <c r="A2675" s="1">
        <v>45880</v>
      </c>
      <c r="B2675" s="1" t="str">
        <f>TEXT(Table1[[#This Row],[Date]],"mm")</f>
        <v>08</v>
      </c>
      <c r="C2675" t="s">
        <v>17</v>
      </c>
      <c r="D2675" t="s">
        <v>19</v>
      </c>
      <c r="E2675">
        <v>40.450000000000003</v>
      </c>
      <c r="F2675">
        <v>7.78</v>
      </c>
      <c r="G2675">
        <v>0.22</v>
      </c>
      <c r="H2675">
        <v>38.22</v>
      </c>
      <c r="I2675">
        <v>37.03</v>
      </c>
      <c r="J2675">
        <v>1.18</v>
      </c>
      <c r="K2675">
        <v>96.9</v>
      </c>
      <c r="L2675">
        <v>97.25</v>
      </c>
      <c r="M2675">
        <v>96.3</v>
      </c>
      <c r="N2675">
        <v>90.75</v>
      </c>
      <c r="O2675">
        <v>33.76</v>
      </c>
      <c r="P2675">
        <v>3135.31</v>
      </c>
      <c r="Q2675" s="42">
        <f>Table1[[#This Row],[Steam_Consumed_t]]/Table1[[#This Row],[Production_t]]</f>
        <v>0.88330716902145467</v>
      </c>
      <c r="R2675" s="37">
        <f>Table1[[#This Row],[Power_Consumed_kWh]]/Table1[[#This Row],[Production_t]]</f>
        <v>82.033228676085827</v>
      </c>
      <c r="S2675" t="str">
        <f>IF(Table1[[#This Row],[Quality_pct]]&lt;96,"Below Spec","Ok")</f>
        <v>Ok</v>
      </c>
      <c r="T2675" t="str">
        <f>IF(Table1[Steam_Consumed_t]&gt;$O$4383,"ABNORMAL","NORMAL")</f>
        <v>NORMAL</v>
      </c>
      <c r="U2675" t="str">
        <f>IF(Table1[Power_Consumed_kWh]&gt;$P$4383,"ABNORMAL","NORMAL")</f>
        <v>NORMAL</v>
      </c>
      <c r="V2675">
        <f>(Table1[[#This Row],[Target_Production_t]]/8)*Table1[[#This Row],[Downtime_hr]]</f>
        <v>1.1123750000000001</v>
      </c>
    </row>
    <row r="2676" spans="1:22" x14ac:dyDescent="0.25">
      <c r="A2676" s="1">
        <v>45880</v>
      </c>
      <c r="B2676" s="1" t="str">
        <f>TEXT(Table1[[#This Row],[Date]],"mm")</f>
        <v>08</v>
      </c>
      <c r="C2676" t="s">
        <v>23</v>
      </c>
      <c r="D2676" t="s">
        <v>20</v>
      </c>
      <c r="E2676">
        <v>41.08</v>
      </c>
      <c r="F2676">
        <v>7.86</v>
      </c>
      <c r="G2676">
        <v>0.14000000000000001</v>
      </c>
      <c r="H2676">
        <v>34.58</v>
      </c>
      <c r="I2676">
        <v>34.43</v>
      </c>
      <c r="J2676">
        <v>0.15</v>
      </c>
      <c r="K2676">
        <v>99.56</v>
      </c>
      <c r="L2676">
        <v>98.25</v>
      </c>
      <c r="M2676">
        <v>100.04</v>
      </c>
      <c r="N2676">
        <v>97.86</v>
      </c>
      <c r="O2676">
        <v>3.38</v>
      </c>
      <c r="P2676">
        <v>1512.55</v>
      </c>
      <c r="Q2676" s="42">
        <f>Table1[[#This Row],[Steam_Consumed_t]]/Table1[[#This Row],[Production_t]]</f>
        <v>9.7744360902255648E-2</v>
      </c>
      <c r="R2676" s="37">
        <f>Table1[[#This Row],[Power_Consumed_kWh]]/Table1[[#This Row],[Production_t]]</f>
        <v>43.7406015037594</v>
      </c>
      <c r="S2676" t="str">
        <f>IF(Table1[[#This Row],[Quality_pct]]&lt;96,"Below Spec","Ok")</f>
        <v>Ok</v>
      </c>
      <c r="T2676" t="str">
        <f>IF(Table1[Steam_Consumed_t]&gt;$O$4383,"ABNORMAL","NORMAL")</f>
        <v>NORMAL</v>
      </c>
      <c r="U2676" t="str">
        <f>IF(Table1[Power_Consumed_kWh]&gt;$P$4383,"ABNORMAL","NORMAL")</f>
        <v>NORMAL</v>
      </c>
      <c r="V2676">
        <f>(Table1[[#This Row],[Target_Production_t]]/8)*Table1[[#This Row],[Downtime_hr]]</f>
        <v>0.71889999999999998</v>
      </c>
    </row>
    <row r="2677" spans="1:22" x14ac:dyDescent="0.25">
      <c r="A2677" s="1">
        <v>45880</v>
      </c>
      <c r="B2677" s="1" t="str">
        <f>TEXT(Table1[[#This Row],[Date]],"mm")</f>
        <v>08</v>
      </c>
      <c r="C2677" t="s">
        <v>21</v>
      </c>
      <c r="D2677" t="s">
        <v>19</v>
      </c>
      <c r="E2677">
        <v>36.6</v>
      </c>
      <c r="F2677">
        <v>7.96</v>
      </c>
      <c r="G2677">
        <v>0.04</v>
      </c>
      <c r="H2677">
        <v>32.520000000000003</v>
      </c>
      <c r="I2677">
        <v>32.19</v>
      </c>
      <c r="J2677">
        <v>0.33</v>
      </c>
      <c r="K2677">
        <v>99</v>
      </c>
      <c r="L2677">
        <v>99.5</v>
      </c>
      <c r="M2677">
        <v>97.41</v>
      </c>
      <c r="N2677">
        <v>95.95</v>
      </c>
      <c r="O2677">
        <v>47.01</v>
      </c>
      <c r="P2677">
        <v>3901.34</v>
      </c>
      <c r="Q2677" s="42">
        <f>Table1[[#This Row],[Steam_Consumed_t]]/Table1[[#This Row],[Production_t]]</f>
        <v>1.445571955719557</v>
      </c>
      <c r="R2677" s="37">
        <f>Table1[[#This Row],[Power_Consumed_kWh]]/Table1[[#This Row],[Production_t]]</f>
        <v>119.96740467404673</v>
      </c>
      <c r="S2677" t="str">
        <f>IF(Table1[[#This Row],[Quality_pct]]&lt;96,"Below Spec","Ok")</f>
        <v>Ok</v>
      </c>
      <c r="T2677" t="str">
        <f>IF(Table1[Steam_Consumed_t]&gt;$O$4383,"ABNORMAL","NORMAL")</f>
        <v>NORMAL</v>
      </c>
      <c r="U2677" t="str">
        <f>IF(Table1[Power_Consumed_kWh]&gt;$P$4383,"ABNORMAL","NORMAL")</f>
        <v>NORMAL</v>
      </c>
      <c r="V2677">
        <f>(Table1[[#This Row],[Target_Production_t]]/8)*Table1[[#This Row],[Downtime_hr]]</f>
        <v>0.18300000000000002</v>
      </c>
    </row>
    <row r="2678" spans="1:22" x14ac:dyDescent="0.25">
      <c r="A2678" s="1">
        <v>45881</v>
      </c>
      <c r="B2678" s="1" t="str">
        <f>TEXT(Table1[[#This Row],[Date]],"mm")</f>
        <v>08</v>
      </c>
      <c r="C2678" t="s">
        <v>23</v>
      </c>
      <c r="D2678" t="s">
        <v>19</v>
      </c>
      <c r="E2678">
        <v>39.369999999999997</v>
      </c>
      <c r="F2678">
        <v>7.21</v>
      </c>
      <c r="G2678">
        <v>0.79</v>
      </c>
      <c r="H2678">
        <v>32</v>
      </c>
      <c r="I2678">
        <v>31.67</v>
      </c>
      <c r="J2678">
        <v>0.33</v>
      </c>
      <c r="K2678">
        <v>98.98</v>
      </c>
      <c r="L2678">
        <v>90.12</v>
      </c>
      <c r="M2678">
        <v>100.78</v>
      </c>
      <c r="N2678">
        <v>89.9</v>
      </c>
      <c r="O2678">
        <v>1.91</v>
      </c>
      <c r="P2678">
        <v>1250.56</v>
      </c>
      <c r="Q2678" s="42">
        <f>Table1[[#This Row],[Steam_Consumed_t]]/Table1[[#This Row],[Production_t]]</f>
        <v>5.9687499999999998E-2</v>
      </c>
      <c r="R2678" s="37">
        <f>Table1[[#This Row],[Power_Consumed_kWh]]/Table1[[#This Row],[Production_t]]</f>
        <v>39.08</v>
      </c>
      <c r="S2678" t="str">
        <f>IF(Table1[[#This Row],[Quality_pct]]&lt;96,"Below Spec","Ok")</f>
        <v>Ok</v>
      </c>
      <c r="T2678" t="str">
        <f>IF(Table1[Steam_Consumed_t]&gt;$O$4383,"ABNORMAL","NORMAL")</f>
        <v>NORMAL</v>
      </c>
      <c r="U2678" t="str">
        <f>IF(Table1[Power_Consumed_kWh]&gt;$P$4383,"ABNORMAL","NORMAL")</f>
        <v>NORMAL</v>
      </c>
      <c r="V2678">
        <f>(Table1[[#This Row],[Target_Production_t]]/8)*Table1[[#This Row],[Downtime_hr]]</f>
        <v>3.8877875</v>
      </c>
    </row>
    <row r="2679" spans="1:22" x14ac:dyDescent="0.25">
      <c r="A2679" s="1">
        <v>45881</v>
      </c>
      <c r="B2679" s="1" t="str">
        <f>TEXT(Table1[[#This Row],[Date]],"mm")</f>
        <v>08</v>
      </c>
      <c r="C2679" t="s">
        <v>22</v>
      </c>
      <c r="D2679" t="s">
        <v>20</v>
      </c>
      <c r="E2679">
        <v>31.23</v>
      </c>
      <c r="F2679">
        <v>7.43</v>
      </c>
      <c r="G2679">
        <v>0.56999999999999995</v>
      </c>
      <c r="H2679">
        <v>29.8</v>
      </c>
      <c r="I2679">
        <v>28.82</v>
      </c>
      <c r="J2679">
        <v>0.98</v>
      </c>
      <c r="K2679">
        <v>96.7</v>
      </c>
      <c r="L2679">
        <v>92.88</v>
      </c>
      <c r="M2679">
        <v>98.71</v>
      </c>
      <c r="N2679">
        <v>88.65</v>
      </c>
      <c r="O2679">
        <v>34.5</v>
      </c>
      <c r="P2679">
        <v>2839.51</v>
      </c>
      <c r="Q2679" s="42">
        <f>Table1[[#This Row],[Steam_Consumed_t]]/Table1[[#This Row],[Production_t]]</f>
        <v>1.1577181208053691</v>
      </c>
      <c r="R2679" s="37">
        <f>Table1[[#This Row],[Power_Consumed_kWh]]/Table1[[#This Row],[Production_t]]</f>
        <v>95.285570469798657</v>
      </c>
      <c r="S2679" t="str">
        <f>IF(Table1[[#This Row],[Quality_pct]]&lt;96,"Below Spec","Ok")</f>
        <v>Ok</v>
      </c>
      <c r="T2679" t="str">
        <f>IF(Table1[Steam_Consumed_t]&gt;$O$4383,"ABNORMAL","NORMAL")</f>
        <v>NORMAL</v>
      </c>
      <c r="U2679" t="str">
        <f>IF(Table1[Power_Consumed_kWh]&gt;$P$4383,"ABNORMAL","NORMAL")</f>
        <v>NORMAL</v>
      </c>
      <c r="V2679">
        <f>(Table1[[#This Row],[Target_Production_t]]/8)*Table1[[#This Row],[Downtime_hr]]</f>
        <v>2.2251374999999998</v>
      </c>
    </row>
    <row r="2680" spans="1:22" x14ac:dyDescent="0.25">
      <c r="A2680" s="1">
        <v>45881</v>
      </c>
      <c r="B2680" s="1" t="str">
        <f>TEXT(Table1[[#This Row],[Date]],"mm")</f>
        <v>08</v>
      </c>
      <c r="C2680" t="s">
        <v>23</v>
      </c>
      <c r="D2680" t="s">
        <v>20</v>
      </c>
      <c r="E2680">
        <v>38.17</v>
      </c>
      <c r="F2680">
        <v>7.44</v>
      </c>
      <c r="G2680">
        <v>0.56000000000000005</v>
      </c>
      <c r="H2680">
        <v>33.85</v>
      </c>
      <c r="I2680">
        <v>33.49</v>
      </c>
      <c r="J2680">
        <v>0.36</v>
      </c>
      <c r="K2680">
        <v>98.94</v>
      </c>
      <c r="L2680">
        <v>93</v>
      </c>
      <c r="M2680">
        <v>89</v>
      </c>
      <c r="N2680">
        <v>81.89</v>
      </c>
      <c r="O2680">
        <v>3.96</v>
      </c>
      <c r="P2680">
        <v>1400.54</v>
      </c>
      <c r="Q2680" s="42">
        <f>Table1[[#This Row],[Steam_Consumed_t]]/Table1[[#This Row],[Production_t]]</f>
        <v>0.11698670605612999</v>
      </c>
      <c r="R2680" s="37">
        <f>Table1[[#This Row],[Power_Consumed_kWh]]/Table1[[#This Row],[Production_t]]</f>
        <v>41.374889217134417</v>
      </c>
      <c r="S2680" t="str">
        <f>IF(Table1[[#This Row],[Quality_pct]]&lt;96,"Below Spec","Ok")</f>
        <v>Ok</v>
      </c>
      <c r="T2680" t="str">
        <f>IF(Table1[Steam_Consumed_t]&gt;$O$4383,"ABNORMAL","NORMAL")</f>
        <v>NORMAL</v>
      </c>
      <c r="U2680" t="str">
        <f>IF(Table1[Power_Consumed_kWh]&gt;$P$4383,"ABNORMAL","NORMAL")</f>
        <v>NORMAL</v>
      </c>
      <c r="V2680">
        <f>(Table1[[#This Row],[Target_Production_t]]/8)*Table1[[#This Row],[Downtime_hr]]</f>
        <v>2.6719000000000004</v>
      </c>
    </row>
    <row r="2681" spans="1:22" x14ac:dyDescent="0.25">
      <c r="A2681" s="1">
        <v>45881</v>
      </c>
      <c r="B2681" s="1" t="str">
        <f>TEXT(Table1[[#This Row],[Date]],"mm")</f>
        <v>08</v>
      </c>
      <c r="C2681" t="s">
        <v>21</v>
      </c>
      <c r="D2681" t="s">
        <v>19</v>
      </c>
      <c r="E2681">
        <v>34</v>
      </c>
      <c r="F2681">
        <v>7.46</v>
      </c>
      <c r="G2681">
        <v>0.54</v>
      </c>
      <c r="H2681">
        <v>30.13</v>
      </c>
      <c r="I2681">
        <v>29.54</v>
      </c>
      <c r="J2681">
        <v>0.59</v>
      </c>
      <c r="K2681">
        <v>98.04</v>
      </c>
      <c r="L2681">
        <v>93.25</v>
      </c>
      <c r="M2681">
        <v>89.43</v>
      </c>
      <c r="N2681">
        <v>81.760000000000005</v>
      </c>
      <c r="O2681">
        <v>44.52</v>
      </c>
      <c r="P2681">
        <v>3422.52</v>
      </c>
      <c r="Q2681" s="42">
        <f>Table1[[#This Row],[Steam_Consumed_t]]/Table1[[#This Row],[Production_t]]</f>
        <v>1.477597079322934</v>
      </c>
      <c r="R2681" s="37">
        <f>Table1[[#This Row],[Power_Consumed_kWh]]/Table1[[#This Row],[Production_t]]</f>
        <v>113.59176900099568</v>
      </c>
      <c r="S2681" t="str">
        <f>IF(Table1[[#This Row],[Quality_pct]]&lt;96,"Below Spec","Ok")</f>
        <v>Ok</v>
      </c>
      <c r="T2681" t="str">
        <f>IF(Table1[Steam_Consumed_t]&gt;$O$4383,"ABNORMAL","NORMAL")</f>
        <v>NORMAL</v>
      </c>
      <c r="U2681" t="str">
        <f>IF(Table1[Power_Consumed_kWh]&gt;$P$4383,"ABNORMAL","NORMAL")</f>
        <v>NORMAL</v>
      </c>
      <c r="V2681">
        <f>(Table1[[#This Row],[Target_Production_t]]/8)*Table1[[#This Row],[Downtime_hr]]</f>
        <v>2.2949999999999999</v>
      </c>
    </row>
    <row r="2682" spans="1:22" x14ac:dyDescent="0.25">
      <c r="A2682" s="1">
        <v>45881</v>
      </c>
      <c r="B2682" s="1" t="str">
        <f>TEXT(Table1[[#This Row],[Date]],"mm")</f>
        <v>08</v>
      </c>
      <c r="C2682" t="s">
        <v>17</v>
      </c>
      <c r="D2682" t="s">
        <v>20</v>
      </c>
      <c r="E2682">
        <v>36.44</v>
      </c>
      <c r="F2682">
        <v>7.51</v>
      </c>
      <c r="G2682">
        <v>0.49</v>
      </c>
      <c r="H2682">
        <v>29.3</v>
      </c>
      <c r="I2682">
        <v>27.78</v>
      </c>
      <c r="J2682">
        <v>1.52</v>
      </c>
      <c r="K2682">
        <v>94.81</v>
      </c>
      <c r="L2682">
        <v>93.88</v>
      </c>
      <c r="M2682">
        <v>94.62</v>
      </c>
      <c r="N2682">
        <v>84.21</v>
      </c>
      <c r="O2682">
        <v>25.68</v>
      </c>
      <c r="P2682">
        <v>2393.35</v>
      </c>
      <c r="Q2682" s="42">
        <f>Table1[[#This Row],[Steam_Consumed_t]]/Table1[[#This Row],[Production_t]]</f>
        <v>0.87645051194539247</v>
      </c>
      <c r="R2682" s="37">
        <f>Table1[[#This Row],[Power_Consumed_kWh]]/Table1[[#This Row],[Production_t]]</f>
        <v>81.684300341296918</v>
      </c>
      <c r="S2682" t="str">
        <f>IF(Table1[[#This Row],[Quality_pct]]&lt;96,"Below Spec","Ok")</f>
        <v>Below Spec</v>
      </c>
      <c r="T2682" t="str">
        <f>IF(Table1[Steam_Consumed_t]&gt;$O$4383,"ABNORMAL","NORMAL")</f>
        <v>NORMAL</v>
      </c>
      <c r="U2682" t="str">
        <f>IF(Table1[Power_Consumed_kWh]&gt;$P$4383,"ABNORMAL","NORMAL")</f>
        <v>NORMAL</v>
      </c>
      <c r="V2682">
        <f>(Table1[[#This Row],[Target_Production_t]]/8)*Table1[[#This Row],[Downtime_hr]]</f>
        <v>2.2319499999999999</v>
      </c>
    </row>
    <row r="2683" spans="1:22" x14ac:dyDescent="0.25">
      <c r="A2683" s="1">
        <v>45881</v>
      </c>
      <c r="B2683" s="1" t="str">
        <f>TEXT(Table1[[#This Row],[Date]],"mm")</f>
        <v>08</v>
      </c>
      <c r="C2683" t="s">
        <v>21</v>
      </c>
      <c r="D2683" t="s">
        <v>20</v>
      </c>
      <c r="E2683">
        <v>32.97</v>
      </c>
      <c r="F2683">
        <v>7.51</v>
      </c>
      <c r="G2683">
        <v>0.49</v>
      </c>
      <c r="H2683">
        <v>28.82</v>
      </c>
      <c r="I2683">
        <v>28.39</v>
      </c>
      <c r="J2683">
        <v>0.43</v>
      </c>
      <c r="K2683">
        <v>98.5</v>
      </c>
      <c r="L2683">
        <v>93.88</v>
      </c>
      <c r="M2683">
        <v>90.62</v>
      </c>
      <c r="N2683">
        <v>83.8</v>
      </c>
      <c r="O2683">
        <v>41.74</v>
      </c>
      <c r="P2683">
        <v>3458.35</v>
      </c>
      <c r="Q2683" s="42">
        <f>Table1[[#This Row],[Steam_Consumed_t]]/Table1[[#This Row],[Production_t]]</f>
        <v>1.4482997918112424</v>
      </c>
      <c r="R2683" s="37">
        <f>Table1[[#This Row],[Power_Consumed_kWh]]/Table1[[#This Row],[Production_t]]</f>
        <v>119.99826509368494</v>
      </c>
      <c r="S2683" t="str">
        <f>IF(Table1[[#This Row],[Quality_pct]]&lt;96,"Below Spec","Ok")</f>
        <v>Ok</v>
      </c>
      <c r="T2683" t="str">
        <f>IF(Table1[Steam_Consumed_t]&gt;$O$4383,"ABNORMAL","NORMAL")</f>
        <v>NORMAL</v>
      </c>
      <c r="U2683" t="str">
        <f>IF(Table1[Power_Consumed_kWh]&gt;$P$4383,"ABNORMAL","NORMAL")</f>
        <v>NORMAL</v>
      </c>
      <c r="V2683">
        <f>(Table1[[#This Row],[Target_Production_t]]/8)*Table1[[#This Row],[Downtime_hr]]</f>
        <v>2.0194125000000001</v>
      </c>
    </row>
    <row r="2684" spans="1:22" x14ac:dyDescent="0.25">
      <c r="A2684" s="1">
        <v>45881</v>
      </c>
      <c r="B2684" s="1" t="str">
        <f>TEXT(Table1[[#This Row],[Date]],"mm")</f>
        <v>08</v>
      </c>
      <c r="C2684" t="s">
        <v>21</v>
      </c>
      <c r="D2684" t="s">
        <v>18</v>
      </c>
      <c r="E2684">
        <v>34.520000000000003</v>
      </c>
      <c r="F2684">
        <v>7.56</v>
      </c>
      <c r="G2684">
        <v>0.44</v>
      </c>
      <c r="H2684">
        <v>31.82</v>
      </c>
      <c r="I2684">
        <v>31.5</v>
      </c>
      <c r="J2684">
        <v>0.32</v>
      </c>
      <c r="K2684">
        <v>98.99</v>
      </c>
      <c r="L2684">
        <v>94.5</v>
      </c>
      <c r="M2684">
        <v>96.16</v>
      </c>
      <c r="N2684">
        <v>89.95</v>
      </c>
      <c r="O2684">
        <v>46.67</v>
      </c>
      <c r="P2684">
        <v>3633.93</v>
      </c>
      <c r="Q2684" s="42">
        <f>Table1[[#This Row],[Steam_Consumed_t]]/Table1[[#This Row],[Production_t]]</f>
        <v>1.4666876178504087</v>
      </c>
      <c r="R2684" s="37">
        <f>Table1[[#This Row],[Power_Consumed_kWh]]/Table1[[#This Row],[Production_t]]</f>
        <v>114.20270270270269</v>
      </c>
      <c r="S2684" t="str">
        <f>IF(Table1[[#This Row],[Quality_pct]]&lt;96,"Below Spec","Ok")</f>
        <v>Ok</v>
      </c>
      <c r="T2684" t="str">
        <f>IF(Table1[Steam_Consumed_t]&gt;$O$4383,"ABNORMAL","NORMAL")</f>
        <v>NORMAL</v>
      </c>
      <c r="U2684" t="str">
        <f>IF(Table1[Power_Consumed_kWh]&gt;$P$4383,"ABNORMAL","NORMAL")</f>
        <v>NORMAL</v>
      </c>
      <c r="V2684">
        <f>(Table1[[#This Row],[Target_Production_t]]/8)*Table1[[#This Row],[Downtime_hr]]</f>
        <v>1.8986000000000003</v>
      </c>
    </row>
    <row r="2685" spans="1:22" x14ac:dyDescent="0.25">
      <c r="A2685" s="1">
        <v>45881</v>
      </c>
      <c r="B2685" s="1" t="str">
        <f>TEXT(Table1[[#This Row],[Date]],"mm")</f>
        <v>08</v>
      </c>
      <c r="C2685" t="s">
        <v>17</v>
      </c>
      <c r="D2685" t="s">
        <v>18</v>
      </c>
      <c r="E2685">
        <v>38.15</v>
      </c>
      <c r="F2685">
        <v>7.6</v>
      </c>
      <c r="G2685">
        <v>0.4</v>
      </c>
      <c r="H2685">
        <v>34.409999999999997</v>
      </c>
      <c r="I2685">
        <v>33.659999999999997</v>
      </c>
      <c r="J2685">
        <v>0.75</v>
      </c>
      <c r="K2685">
        <v>97.82</v>
      </c>
      <c r="L2685">
        <v>95</v>
      </c>
      <c r="M2685">
        <v>96.14</v>
      </c>
      <c r="N2685">
        <v>89.34</v>
      </c>
      <c r="O2685">
        <v>28.3</v>
      </c>
      <c r="P2685">
        <v>2661.31</v>
      </c>
      <c r="Q2685" s="42">
        <f>Table1[[#This Row],[Steam_Consumed_t]]/Table1[[#This Row],[Production_t]]</f>
        <v>0.8224353385643709</v>
      </c>
      <c r="R2685" s="37">
        <f>Table1[[#This Row],[Power_Consumed_kWh]]/Table1[[#This Row],[Production_t]]</f>
        <v>77.341179889566988</v>
      </c>
      <c r="S2685" t="str">
        <f>IF(Table1[[#This Row],[Quality_pct]]&lt;96,"Below Spec","Ok")</f>
        <v>Ok</v>
      </c>
      <c r="T2685" t="str">
        <f>IF(Table1[Steam_Consumed_t]&gt;$O$4383,"ABNORMAL","NORMAL")</f>
        <v>NORMAL</v>
      </c>
      <c r="U2685" t="str">
        <f>IF(Table1[Power_Consumed_kWh]&gt;$P$4383,"ABNORMAL","NORMAL")</f>
        <v>NORMAL</v>
      </c>
      <c r="V2685">
        <f>(Table1[[#This Row],[Target_Production_t]]/8)*Table1[[#This Row],[Downtime_hr]]</f>
        <v>1.9075</v>
      </c>
    </row>
    <row r="2686" spans="1:22" x14ac:dyDescent="0.25">
      <c r="A2686" s="1">
        <v>45881</v>
      </c>
      <c r="B2686" s="1" t="str">
        <f>TEXT(Table1[[#This Row],[Date]],"mm")</f>
        <v>08</v>
      </c>
      <c r="C2686" t="s">
        <v>22</v>
      </c>
      <c r="D2686" t="s">
        <v>18</v>
      </c>
      <c r="E2686">
        <v>32.700000000000003</v>
      </c>
      <c r="F2686">
        <v>7.68</v>
      </c>
      <c r="G2686">
        <v>0.32</v>
      </c>
      <c r="H2686">
        <v>29.43</v>
      </c>
      <c r="I2686">
        <v>28.99</v>
      </c>
      <c r="J2686">
        <v>0.45</v>
      </c>
      <c r="K2686">
        <v>98.48</v>
      </c>
      <c r="L2686">
        <v>96</v>
      </c>
      <c r="M2686">
        <v>99.73</v>
      </c>
      <c r="N2686">
        <v>94.28</v>
      </c>
      <c r="O2686">
        <v>32.01</v>
      </c>
      <c r="P2686">
        <v>2836.83</v>
      </c>
      <c r="Q2686" s="42">
        <f>Table1[[#This Row],[Steam_Consumed_t]]/Table1[[#This Row],[Production_t]]</f>
        <v>1.0876656472986748</v>
      </c>
      <c r="R2686" s="37">
        <f>Table1[[#This Row],[Power_Consumed_kWh]]/Table1[[#This Row],[Production_t]]</f>
        <v>96.392456676860348</v>
      </c>
      <c r="S2686" t="str">
        <f>IF(Table1[[#This Row],[Quality_pct]]&lt;96,"Below Spec","Ok")</f>
        <v>Ok</v>
      </c>
      <c r="T2686" t="str">
        <f>IF(Table1[Steam_Consumed_t]&gt;$O$4383,"ABNORMAL","NORMAL")</f>
        <v>NORMAL</v>
      </c>
      <c r="U2686" t="str">
        <f>IF(Table1[Power_Consumed_kWh]&gt;$P$4383,"ABNORMAL","NORMAL")</f>
        <v>NORMAL</v>
      </c>
      <c r="V2686">
        <f>(Table1[[#This Row],[Target_Production_t]]/8)*Table1[[#This Row],[Downtime_hr]]</f>
        <v>1.3080000000000001</v>
      </c>
    </row>
    <row r="2687" spans="1:22" x14ac:dyDescent="0.25">
      <c r="A2687" s="1">
        <v>45881</v>
      </c>
      <c r="B2687" s="1" t="str">
        <f>TEXT(Table1[[#This Row],[Date]],"mm")</f>
        <v>08</v>
      </c>
      <c r="C2687" t="s">
        <v>23</v>
      </c>
      <c r="D2687" t="s">
        <v>18</v>
      </c>
      <c r="E2687">
        <v>39.97</v>
      </c>
      <c r="F2687">
        <v>7.68</v>
      </c>
      <c r="G2687">
        <v>0.32</v>
      </c>
      <c r="H2687">
        <v>37.24</v>
      </c>
      <c r="I2687">
        <v>36.69</v>
      </c>
      <c r="J2687">
        <v>0.54</v>
      </c>
      <c r="K2687">
        <v>98.54</v>
      </c>
      <c r="L2687">
        <v>96</v>
      </c>
      <c r="M2687">
        <v>98.37</v>
      </c>
      <c r="N2687">
        <v>93.06</v>
      </c>
      <c r="O2687">
        <v>3.55</v>
      </c>
      <c r="P2687">
        <v>1474.68</v>
      </c>
      <c r="Q2687" s="42">
        <f>Table1[[#This Row],[Steam_Consumed_t]]/Table1[[#This Row],[Production_t]]</f>
        <v>9.5327604726100953E-2</v>
      </c>
      <c r="R2687" s="37">
        <f>Table1[[#This Row],[Power_Consumed_kWh]]/Table1[[#This Row],[Production_t]]</f>
        <v>39.599355531686356</v>
      </c>
      <c r="S2687" t="str">
        <f>IF(Table1[[#This Row],[Quality_pct]]&lt;96,"Below Spec","Ok")</f>
        <v>Ok</v>
      </c>
      <c r="T2687" t="str">
        <f>IF(Table1[Steam_Consumed_t]&gt;$O$4383,"ABNORMAL","NORMAL")</f>
        <v>NORMAL</v>
      </c>
      <c r="U2687" t="str">
        <f>IF(Table1[Power_Consumed_kWh]&gt;$P$4383,"ABNORMAL","NORMAL")</f>
        <v>NORMAL</v>
      </c>
      <c r="V2687">
        <f>(Table1[[#This Row],[Target_Production_t]]/8)*Table1[[#This Row],[Downtime_hr]]</f>
        <v>1.5988</v>
      </c>
    </row>
    <row r="2688" spans="1:22" x14ac:dyDescent="0.25">
      <c r="A2688" s="1">
        <v>45881</v>
      </c>
      <c r="B2688" s="1" t="str">
        <f>TEXT(Table1[[#This Row],[Date]],"mm")</f>
        <v>08</v>
      </c>
      <c r="C2688" t="s">
        <v>22</v>
      </c>
      <c r="D2688" t="s">
        <v>19</v>
      </c>
      <c r="E2688">
        <v>32.21</v>
      </c>
      <c r="F2688">
        <v>7.72</v>
      </c>
      <c r="G2688">
        <v>0.28000000000000003</v>
      </c>
      <c r="H2688">
        <v>32.020000000000003</v>
      </c>
      <c r="I2688">
        <v>31.02</v>
      </c>
      <c r="J2688">
        <v>1.01</v>
      </c>
      <c r="K2688">
        <v>96.85</v>
      </c>
      <c r="L2688">
        <v>96.5</v>
      </c>
      <c r="M2688">
        <v>93.93</v>
      </c>
      <c r="N2688">
        <v>87.78</v>
      </c>
      <c r="O2688">
        <v>35.1</v>
      </c>
      <c r="P2688">
        <v>3077.13</v>
      </c>
      <c r="Q2688" s="42">
        <f>Table1[[#This Row],[Steam_Consumed_t]]/Table1[[#This Row],[Production_t]]</f>
        <v>1.0961898813241724</v>
      </c>
      <c r="R2688" s="37">
        <f>Table1[[#This Row],[Power_Consumed_kWh]]/Table1[[#This Row],[Production_t]]</f>
        <v>96.100249843847593</v>
      </c>
      <c r="S2688" t="str">
        <f>IF(Table1[[#This Row],[Quality_pct]]&lt;96,"Below Spec","Ok")</f>
        <v>Ok</v>
      </c>
      <c r="T2688" t="str">
        <f>IF(Table1[Steam_Consumed_t]&gt;$O$4383,"ABNORMAL","NORMAL")</f>
        <v>NORMAL</v>
      </c>
      <c r="U2688" t="str">
        <f>IF(Table1[Power_Consumed_kWh]&gt;$P$4383,"ABNORMAL","NORMAL")</f>
        <v>NORMAL</v>
      </c>
      <c r="V2688">
        <f>(Table1[[#This Row],[Target_Production_t]]/8)*Table1[[#This Row],[Downtime_hr]]</f>
        <v>1.1273500000000001</v>
      </c>
    </row>
    <row r="2689" spans="1:22" x14ac:dyDescent="0.25">
      <c r="A2689" s="1">
        <v>45881</v>
      </c>
      <c r="B2689" s="1" t="str">
        <f>TEXT(Table1[[#This Row],[Date]],"mm")</f>
        <v>08</v>
      </c>
      <c r="C2689" t="s">
        <v>17</v>
      </c>
      <c r="D2689" t="s">
        <v>19</v>
      </c>
      <c r="E2689">
        <v>37.58</v>
      </c>
      <c r="F2689">
        <v>7.74</v>
      </c>
      <c r="G2689">
        <v>0.26</v>
      </c>
      <c r="H2689">
        <v>31.92</v>
      </c>
      <c r="I2689">
        <v>31.34</v>
      </c>
      <c r="J2689">
        <v>0.57999999999999996</v>
      </c>
      <c r="K2689">
        <v>98.19</v>
      </c>
      <c r="L2689">
        <v>96.75</v>
      </c>
      <c r="M2689">
        <v>94</v>
      </c>
      <c r="N2689">
        <v>89.29</v>
      </c>
      <c r="O2689">
        <v>27.49</v>
      </c>
      <c r="P2689">
        <v>2714</v>
      </c>
      <c r="Q2689" s="42">
        <f>Table1[[#This Row],[Steam_Consumed_t]]/Table1[[#This Row],[Production_t]]</f>
        <v>0.86121553884711766</v>
      </c>
      <c r="R2689" s="37">
        <f>Table1[[#This Row],[Power_Consumed_kWh]]/Table1[[#This Row],[Production_t]]</f>
        <v>85.025062656641595</v>
      </c>
      <c r="S2689" t="str">
        <f>IF(Table1[[#This Row],[Quality_pct]]&lt;96,"Below Spec","Ok")</f>
        <v>Ok</v>
      </c>
      <c r="T2689" t="str">
        <f>IF(Table1[Steam_Consumed_t]&gt;$O$4383,"ABNORMAL","NORMAL")</f>
        <v>NORMAL</v>
      </c>
      <c r="U2689" t="str">
        <f>IF(Table1[Power_Consumed_kWh]&gt;$P$4383,"ABNORMAL","NORMAL")</f>
        <v>NORMAL</v>
      </c>
      <c r="V2689">
        <f>(Table1[[#This Row],[Target_Production_t]]/8)*Table1[[#This Row],[Downtime_hr]]</f>
        <v>1.2213499999999999</v>
      </c>
    </row>
    <row r="2690" spans="1:22" x14ac:dyDescent="0.25">
      <c r="A2690" s="1">
        <v>45882</v>
      </c>
      <c r="B2690" s="1" t="str">
        <f>TEXT(Table1[[#This Row],[Date]],"mm")</f>
        <v>08</v>
      </c>
      <c r="C2690" t="s">
        <v>17</v>
      </c>
      <c r="D2690" t="s">
        <v>20</v>
      </c>
      <c r="E2690">
        <v>35.57</v>
      </c>
      <c r="F2690">
        <v>7.17</v>
      </c>
      <c r="G2690">
        <v>0.83</v>
      </c>
      <c r="H2690">
        <v>28.33</v>
      </c>
      <c r="I2690">
        <v>27.84</v>
      </c>
      <c r="J2690">
        <v>0.5</v>
      </c>
      <c r="K2690">
        <v>98.25</v>
      </c>
      <c r="L2690">
        <v>89.62</v>
      </c>
      <c r="M2690">
        <v>95.33</v>
      </c>
      <c r="N2690">
        <v>83.94</v>
      </c>
      <c r="O2690">
        <v>23.94</v>
      </c>
      <c r="P2690">
        <v>2380</v>
      </c>
      <c r="Q2690" s="42">
        <f>Table1[[#This Row],[Steam_Consumed_t]]/Table1[[#This Row],[Production_t]]</f>
        <v>0.84504059301094259</v>
      </c>
      <c r="R2690" s="37">
        <f>Table1[[#This Row],[Power_Consumed_kWh]]/Table1[[#This Row],[Production_t]]</f>
        <v>84.009883515707742</v>
      </c>
      <c r="S2690" t="str">
        <f>IF(Table1[[#This Row],[Quality_pct]]&lt;96,"Below Spec","Ok")</f>
        <v>Ok</v>
      </c>
      <c r="T2690" t="str">
        <f>IF(Table1[Steam_Consumed_t]&gt;$O$4383,"ABNORMAL","NORMAL")</f>
        <v>NORMAL</v>
      </c>
      <c r="U2690" t="str">
        <f>IF(Table1[Power_Consumed_kWh]&gt;$P$4383,"ABNORMAL","NORMAL")</f>
        <v>NORMAL</v>
      </c>
      <c r="V2690">
        <f>(Table1[[#This Row],[Target_Production_t]]/8)*Table1[[#This Row],[Downtime_hr]]</f>
        <v>3.6903874999999999</v>
      </c>
    </row>
    <row r="2691" spans="1:22" x14ac:dyDescent="0.25">
      <c r="A2691" s="1">
        <v>45882</v>
      </c>
      <c r="B2691" s="1" t="str">
        <f>TEXT(Table1[[#This Row],[Date]],"mm")</f>
        <v>08</v>
      </c>
      <c r="C2691" t="s">
        <v>17</v>
      </c>
      <c r="D2691" t="s">
        <v>19</v>
      </c>
      <c r="E2691">
        <v>36.69</v>
      </c>
      <c r="F2691">
        <v>7.31</v>
      </c>
      <c r="G2691">
        <v>0.69</v>
      </c>
      <c r="H2691">
        <v>33.85</v>
      </c>
      <c r="I2691">
        <v>33.200000000000003</v>
      </c>
      <c r="J2691">
        <v>0.65</v>
      </c>
      <c r="K2691">
        <v>98.07</v>
      </c>
      <c r="L2691">
        <v>91.38</v>
      </c>
      <c r="M2691">
        <v>97.04</v>
      </c>
      <c r="N2691">
        <v>86.95</v>
      </c>
      <c r="O2691">
        <v>28.67</v>
      </c>
      <c r="P2691">
        <v>2722.8</v>
      </c>
      <c r="Q2691" s="42">
        <f>Table1[[#This Row],[Steam_Consumed_t]]/Table1[[#This Row],[Production_t]]</f>
        <v>0.84697193500738555</v>
      </c>
      <c r="R2691" s="37">
        <f>Table1[[#This Row],[Power_Consumed_kWh]]/Table1[[#This Row],[Production_t]]</f>
        <v>80.437223042836038</v>
      </c>
      <c r="S2691" t="str">
        <f>IF(Table1[[#This Row],[Quality_pct]]&lt;96,"Below Spec","Ok")</f>
        <v>Ok</v>
      </c>
      <c r="T2691" t="str">
        <f>IF(Table1[Steam_Consumed_t]&gt;$O$4383,"ABNORMAL","NORMAL")</f>
        <v>NORMAL</v>
      </c>
      <c r="U2691" t="str">
        <f>IF(Table1[Power_Consumed_kWh]&gt;$P$4383,"ABNORMAL","NORMAL")</f>
        <v>NORMAL</v>
      </c>
      <c r="V2691">
        <f>(Table1[[#This Row],[Target_Production_t]]/8)*Table1[[#This Row],[Downtime_hr]]</f>
        <v>3.1645124999999994</v>
      </c>
    </row>
    <row r="2692" spans="1:22" x14ac:dyDescent="0.25">
      <c r="A2692" s="1">
        <v>45882</v>
      </c>
      <c r="B2692" s="1" t="str">
        <f>TEXT(Table1[[#This Row],[Date]],"mm")</f>
        <v>08</v>
      </c>
      <c r="C2692" t="s">
        <v>21</v>
      </c>
      <c r="D2692" t="s">
        <v>20</v>
      </c>
      <c r="E2692">
        <v>32.18</v>
      </c>
      <c r="F2692">
        <v>7.41</v>
      </c>
      <c r="G2692">
        <v>0.59</v>
      </c>
      <c r="H2692">
        <v>28.3</v>
      </c>
      <c r="I2692">
        <v>27.74</v>
      </c>
      <c r="J2692">
        <v>0.56000000000000005</v>
      </c>
      <c r="K2692">
        <v>98.02</v>
      </c>
      <c r="L2692">
        <v>92.62</v>
      </c>
      <c r="M2692">
        <v>96.92</v>
      </c>
      <c r="N2692">
        <v>88</v>
      </c>
      <c r="O2692">
        <v>39.880000000000003</v>
      </c>
      <c r="P2692">
        <v>3451.49</v>
      </c>
      <c r="Q2692" s="42">
        <f>Table1[[#This Row],[Steam_Consumed_t]]/Table1[[#This Row],[Production_t]]</f>
        <v>1.4091872791519435</v>
      </c>
      <c r="R2692" s="37">
        <f>Table1[[#This Row],[Power_Consumed_kWh]]/Table1[[#This Row],[Production_t]]</f>
        <v>121.96077738515901</v>
      </c>
      <c r="S2692" t="str">
        <f>IF(Table1[[#This Row],[Quality_pct]]&lt;96,"Below Spec","Ok")</f>
        <v>Ok</v>
      </c>
      <c r="T2692" t="str">
        <f>IF(Table1[Steam_Consumed_t]&gt;$O$4383,"ABNORMAL","NORMAL")</f>
        <v>NORMAL</v>
      </c>
      <c r="U2692" t="str">
        <f>IF(Table1[Power_Consumed_kWh]&gt;$P$4383,"ABNORMAL","NORMAL")</f>
        <v>NORMAL</v>
      </c>
      <c r="V2692">
        <f>(Table1[[#This Row],[Target_Production_t]]/8)*Table1[[#This Row],[Downtime_hr]]</f>
        <v>2.373275</v>
      </c>
    </row>
    <row r="2693" spans="1:22" x14ac:dyDescent="0.25">
      <c r="A2693" s="1">
        <v>45882</v>
      </c>
      <c r="B2693" s="1" t="str">
        <f>TEXT(Table1[[#This Row],[Date]],"mm")</f>
        <v>08</v>
      </c>
      <c r="C2693" t="s">
        <v>22</v>
      </c>
      <c r="D2693" t="s">
        <v>18</v>
      </c>
      <c r="E2693">
        <v>31.93</v>
      </c>
      <c r="F2693">
        <v>7.42</v>
      </c>
      <c r="G2693">
        <v>0.57999999999999996</v>
      </c>
      <c r="H2693">
        <v>29.51</v>
      </c>
      <c r="I2693">
        <v>28.91</v>
      </c>
      <c r="J2693">
        <v>0.61</v>
      </c>
      <c r="K2693">
        <v>97.95</v>
      </c>
      <c r="L2693">
        <v>92.75</v>
      </c>
      <c r="M2693">
        <v>93.68</v>
      </c>
      <c r="N2693">
        <v>85.1</v>
      </c>
      <c r="O2693">
        <v>32.479999999999997</v>
      </c>
      <c r="P2693">
        <v>2859.68</v>
      </c>
      <c r="Q2693" s="42">
        <f>Table1[[#This Row],[Steam_Consumed_t]]/Table1[[#This Row],[Production_t]]</f>
        <v>1.1006438495425277</v>
      </c>
      <c r="R2693" s="37">
        <f>Table1[[#This Row],[Power_Consumed_kWh]]/Table1[[#This Row],[Production_t]]</f>
        <v>96.905455777702457</v>
      </c>
      <c r="S2693" t="str">
        <f>IF(Table1[[#This Row],[Quality_pct]]&lt;96,"Below Spec","Ok")</f>
        <v>Ok</v>
      </c>
      <c r="T2693" t="str">
        <f>IF(Table1[Steam_Consumed_t]&gt;$O$4383,"ABNORMAL","NORMAL")</f>
        <v>NORMAL</v>
      </c>
      <c r="U2693" t="str">
        <f>IF(Table1[Power_Consumed_kWh]&gt;$P$4383,"ABNORMAL","NORMAL")</f>
        <v>NORMAL</v>
      </c>
      <c r="V2693">
        <f>(Table1[[#This Row],[Target_Production_t]]/8)*Table1[[#This Row],[Downtime_hr]]</f>
        <v>2.3149249999999997</v>
      </c>
    </row>
    <row r="2694" spans="1:22" x14ac:dyDescent="0.25">
      <c r="A2694" s="1">
        <v>45882</v>
      </c>
      <c r="B2694" s="1" t="str">
        <f>TEXT(Table1[[#This Row],[Date]],"mm")</f>
        <v>08</v>
      </c>
      <c r="C2694" t="s">
        <v>22</v>
      </c>
      <c r="D2694" t="s">
        <v>20</v>
      </c>
      <c r="E2694">
        <v>30.49</v>
      </c>
      <c r="F2694">
        <v>7.49</v>
      </c>
      <c r="G2694">
        <v>0.51</v>
      </c>
      <c r="H2694">
        <v>28.59</v>
      </c>
      <c r="I2694">
        <v>27.63</v>
      </c>
      <c r="J2694">
        <v>0.96</v>
      </c>
      <c r="K2694">
        <v>96.65</v>
      </c>
      <c r="L2694">
        <v>93.62</v>
      </c>
      <c r="M2694">
        <v>93.68</v>
      </c>
      <c r="N2694">
        <v>84.77</v>
      </c>
      <c r="O2694">
        <v>31.9</v>
      </c>
      <c r="P2694">
        <v>2801.43</v>
      </c>
      <c r="Q2694" s="42">
        <f>Table1[[#This Row],[Steam_Consumed_t]]/Table1[[#This Row],[Production_t]]</f>
        <v>1.1157747464148302</v>
      </c>
      <c r="R2694" s="37">
        <f>Table1[[#This Row],[Power_Consumed_kWh]]/Table1[[#This Row],[Production_t]]</f>
        <v>97.986358866736623</v>
      </c>
      <c r="S2694" t="str">
        <f>IF(Table1[[#This Row],[Quality_pct]]&lt;96,"Below Spec","Ok")</f>
        <v>Ok</v>
      </c>
      <c r="T2694" t="str">
        <f>IF(Table1[Steam_Consumed_t]&gt;$O$4383,"ABNORMAL","NORMAL")</f>
        <v>NORMAL</v>
      </c>
      <c r="U2694" t="str">
        <f>IF(Table1[Power_Consumed_kWh]&gt;$P$4383,"ABNORMAL","NORMAL")</f>
        <v>NORMAL</v>
      </c>
      <c r="V2694">
        <f>(Table1[[#This Row],[Target_Production_t]]/8)*Table1[[#This Row],[Downtime_hr]]</f>
        <v>1.9437374999999999</v>
      </c>
    </row>
    <row r="2695" spans="1:22" x14ac:dyDescent="0.25">
      <c r="A2695" s="1">
        <v>45882</v>
      </c>
      <c r="B2695" s="1" t="str">
        <f>TEXT(Table1[[#This Row],[Date]],"mm")</f>
        <v>08</v>
      </c>
      <c r="C2695" t="s">
        <v>23</v>
      </c>
      <c r="D2695" t="s">
        <v>20</v>
      </c>
      <c r="E2695">
        <v>37.26</v>
      </c>
      <c r="F2695">
        <v>7.55</v>
      </c>
      <c r="G2695">
        <v>0.45</v>
      </c>
      <c r="H2695">
        <v>33.130000000000003</v>
      </c>
      <c r="I2695">
        <v>32.61</v>
      </c>
      <c r="J2695">
        <v>0.52</v>
      </c>
      <c r="K2695">
        <v>98.43</v>
      </c>
      <c r="L2695">
        <v>94.38</v>
      </c>
      <c r="M2695">
        <v>92.53</v>
      </c>
      <c r="N2695">
        <v>85.95</v>
      </c>
      <c r="O2695">
        <v>4.13</v>
      </c>
      <c r="P2695">
        <v>1402.95</v>
      </c>
      <c r="Q2695" s="42">
        <f>Table1[[#This Row],[Steam_Consumed_t]]/Table1[[#This Row],[Production_t]]</f>
        <v>0.12466042861454874</v>
      </c>
      <c r="R2695" s="37">
        <f>Table1[[#This Row],[Power_Consumed_kWh]]/Table1[[#This Row],[Production_t]]</f>
        <v>42.346815575007547</v>
      </c>
      <c r="S2695" t="str">
        <f>IF(Table1[[#This Row],[Quality_pct]]&lt;96,"Below Spec","Ok")</f>
        <v>Ok</v>
      </c>
      <c r="T2695" t="str">
        <f>IF(Table1[Steam_Consumed_t]&gt;$O$4383,"ABNORMAL","NORMAL")</f>
        <v>NORMAL</v>
      </c>
      <c r="U2695" t="str">
        <f>IF(Table1[Power_Consumed_kWh]&gt;$P$4383,"ABNORMAL","NORMAL")</f>
        <v>NORMAL</v>
      </c>
      <c r="V2695">
        <f>(Table1[[#This Row],[Target_Production_t]]/8)*Table1[[#This Row],[Downtime_hr]]</f>
        <v>2.0958749999999999</v>
      </c>
    </row>
    <row r="2696" spans="1:22" x14ac:dyDescent="0.25">
      <c r="A2696" s="1">
        <v>45882</v>
      </c>
      <c r="B2696" s="1" t="str">
        <f>TEXT(Table1[[#This Row],[Date]],"mm")</f>
        <v>08</v>
      </c>
      <c r="C2696" t="s">
        <v>23</v>
      </c>
      <c r="D2696" t="s">
        <v>18</v>
      </c>
      <c r="E2696">
        <v>39.020000000000003</v>
      </c>
      <c r="F2696">
        <v>7.58</v>
      </c>
      <c r="G2696">
        <v>0.42</v>
      </c>
      <c r="H2696">
        <v>32.159999999999997</v>
      </c>
      <c r="I2696">
        <v>31.66</v>
      </c>
      <c r="J2696">
        <v>0.5</v>
      </c>
      <c r="K2696">
        <v>98.44</v>
      </c>
      <c r="L2696">
        <v>94.75</v>
      </c>
      <c r="M2696">
        <v>96.65</v>
      </c>
      <c r="N2696">
        <v>90.15</v>
      </c>
      <c r="O2696">
        <v>3.78</v>
      </c>
      <c r="P2696">
        <v>1356.96</v>
      </c>
      <c r="Q2696" s="42">
        <f>Table1[[#This Row],[Steam_Consumed_t]]/Table1[[#This Row],[Production_t]]</f>
        <v>0.11753731343283583</v>
      </c>
      <c r="R2696" s="37">
        <f>Table1[[#This Row],[Power_Consumed_kWh]]/Table1[[#This Row],[Production_t]]</f>
        <v>42.194029850746276</v>
      </c>
      <c r="S2696" t="str">
        <f>IF(Table1[[#This Row],[Quality_pct]]&lt;96,"Below Spec","Ok")</f>
        <v>Ok</v>
      </c>
      <c r="T2696" t="str">
        <f>IF(Table1[Steam_Consumed_t]&gt;$O$4383,"ABNORMAL","NORMAL")</f>
        <v>NORMAL</v>
      </c>
      <c r="U2696" t="str">
        <f>IF(Table1[Power_Consumed_kWh]&gt;$P$4383,"ABNORMAL","NORMAL")</f>
        <v>NORMAL</v>
      </c>
      <c r="V2696">
        <f>(Table1[[#This Row],[Target_Production_t]]/8)*Table1[[#This Row],[Downtime_hr]]</f>
        <v>2.0485500000000001</v>
      </c>
    </row>
    <row r="2697" spans="1:22" x14ac:dyDescent="0.25">
      <c r="A2697" s="1">
        <v>45882</v>
      </c>
      <c r="B2697" s="1" t="str">
        <f>TEXT(Table1[[#This Row],[Date]],"mm")</f>
        <v>08</v>
      </c>
      <c r="C2697" t="s">
        <v>22</v>
      </c>
      <c r="D2697" t="s">
        <v>19</v>
      </c>
      <c r="E2697">
        <v>31.45</v>
      </c>
      <c r="F2697">
        <v>7.65</v>
      </c>
      <c r="G2697">
        <v>0.35</v>
      </c>
      <c r="H2697">
        <v>27.58</v>
      </c>
      <c r="I2697">
        <v>26.79</v>
      </c>
      <c r="J2697">
        <v>0.79</v>
      </c>
      <c r="K2697">
        <v>97.12</v>
      </c>
      <c r="L2697">
        <v>95.62</v>
      </c>
      <c r="M2697">
        <v>94.69</v>
      </c>
      <c r="N2697">
        <v>87.94</v>
      </c>
      <c r="O2697">
        <v>30.49</v>
      </c>
      <c r="P2697">
        <v>2645.13</v>
      </c>
      <c r="Q2697" s="42">
        <f>Table1[[#This Row],[Steam_Consumed_t]]/Table1[[#This Row],[Production_t]]</f>
        <v>1.1055112400290066</v>
      </c>
      <c r="R2697" s="37">
        <f>Table1[[#This Row],[Power_Consumed_kWh]]/Table1[[#This Row],[Production_t]]</f>
        <v>95.907541696881808</v>
      </c>
      <c r="S2697" t="str">
        <f>IF(Table1[[#This Row],[Quality_pct]]&lt;96,"Below Spec","Ok")</f>
        <v>Ok</v>
      </c>
      <c r="T2697" t="str">
        <f>IF(Table1[Steam_Consumed_t]&gt;$O$4383,"ABNORMAL","NORMAL")</f>
        <v>NORMAL</v>
      </c>
      <c r="U2697" t="str">
        <f>IF(Table1[Power_Consumed_kWh]&gt;$P$4383,"ABNORMAL","NORMAL")</f>
        <v>NORMAL</v>
      </c>
      <c r="V2697">
        <f>(Table1[[#This Row],[Target_Production_t]]/8)*Table1[[#This Row],[Downtime_hr]]</f>
        <v>1.3759374999999998</v>
      </c>
    </row>
    <row r="2698" spans="1:22" x14ac:dyDescent="0.25">
      <c r="A2698" s="1">
        <v>45882</v>
      </c>
      <c r="B2698" s="1" t="str">
        <f>TEXT(Table1[[#This Row],[Date]],"mm")</f>
        <v>08</v>
      </c>
      <c r="C2698" t="s">
        <v>21</v>
      </c>
      <c r="D2698" t="s">
        <v>19</v>
      </c>
      <c r="E2698">
        <v>33.19</v>
      </c>
      <c r="F2698">
        <v>7.73</v>
      </c>
      <c r="G2698">
        <v>0.27</v>
      </c>
      <c r="H2698">
        <v>28.21</v>
      </c>
      <c r="I2698">
        <v>27.96</v>
      </c>
      <c r="J2698">
        <v>0.25</v>
      </c>
      <c r="K2698">
        <v>99.1</v>
      </c>
      <c r="L2698">
        <v>96.62</v>
      </c>
      <c r="M2698">
        <v>97.18</v>
      </c>
      <c r="N2698">
        <v>93.06</v>
      </c>
      <c r="O2698">
        <v>41.15</v>
      </c>
      <c r="P2698">
        <v>3380.35</v>
      </c>
      <c r="Q2698" s="42">
        <f>Table1[[#This Row],[Steam_Consumed_t]]/Table1[[#This Row],[Production_t]]</f>
        <v>1.4587025877348456</v>
      </c>
      <c r="R2698" s="37">
        <f>Table1[[#This Row],[Power_Consumed_kWh]]/Table1[[#This Row],[Production_t]]</f>
        <v>119.82807515065579</v>
      </c>
      <c r="S2698" t="str">
        <f>IF(Table1[[#This Row],[Quality_pct]]&lt;96,"Below Spec","Ok")</f>
        <v>Ok</v>
      </c>
      <c r="T2698" t="str">
        <f>IF(Table1[Steam_Consumed_t]&gt;$O$4383,"ABNORMAL","NORMAL")</f>
        <v>NORMAL</v>
      </c>
      <c r="U2698" t="str">
        <f>IF(Table1[Power_Consumed_kWh]&gt;$P$4383,"ABNORMAL","NORMAL")</f>
        <v>NORMAL</v>
      </c>
      <c r="V2698">
        <f>(Table1[[#This Row],[Target_Production_t]]/8)*Table1[[#This Row],[Downtime_hr]]</f>
        <v>1.1201624999999999</v>
      </c>
    </row>
    <row r="2699" spans="1:22" x14ac:dyDescent="0.25">
      <c r="A2699" s="1">
        <v>45882</v>
      </c>
      <c r="B2699" s="1" t="str">
        <f>TEXT(Table1[[#This Row],[Date]],"mm")</f>
        <v>08</v>
      </c>
      <c r="C2699" t="s">
        <v>21</v>
      </c>
      <c r="D2699" t="s">
        <v>18</v>
      </c>
      <c r="E2699">
        <v>33.700000000000003</v>
      </c>
      <c r="F2699">
        <v>7.86</v>
      </c>
      <c r="G2699">
        <v>0.14000000000000001</v>
      </c>
      <c r="H2699">
        <v>31.18</v>
      </c>
      <c r="I2699">
        <v>31.18</v>
      </c>
      <c r="J2699">
        <v>0</v>
      </c>
      <c r="K2699">
        <v>100</v>
      </c>
      <c r="L2699">
        <v>98.25</v>
      </c>
      <c r="M2699">
        <v>98.6</v>
      </c>
      <c r="N2699">
        <v>96.88</v>
      </c>
      <c r="O2699">
        <v>44.11</v>
      </c>
      <c r="P2699">
        <v>3636.41</v>
      </c>
      <c r="Q2699" s="42">
        <f>Table1[[#This Row],[Steam_Consumed_t]]/Table1[[#This Row],[Production_t]]</f>
        <v>1.4146889031430403</v>
      </c>
      <c r="R2699" s="37">
        <f>Table1[[#This Row],[Power_Consumed_kWh]]/Table1[[#This Row],[Production_t]]</f>
        <v>116.62636305323925</v>
      </c>
      <c r="S2699" t="str">
        <f>IF(Table1[[#This Row],[Quality_pct]]&lt;96,"Below Spec","Ok")</f>
        <v>Ok</v>
      </c>
      <c r="T2699" t="str">
        <f>IF(Table1[Steam_Consumed_t]&gt;$O$4383,"ABNORMAL","NORMAL")</f>
        <v>NORMAL</v>
      </c>
      <c r="U2699" t="str">
        <f>IF(Table1[Power_Consumed_kWh]&gt;$P$4383,"ABNORMAL","NORMAL")</f>
        <v>NORMAL</v>
      </c>
      <c r="V2699">
        <f>(Table1[[#This Row],[Target_Production_t]]/8)*Table1[[#This Row],[Downtime_hr]]</f>
        <v>0.58975000000000011</v>
      </c>
    </row>
    <row r="2700" spans="1:22" x14ac:dyDescent="0.25">
      <c r="A2700" s="1">
        <v>45882</v>
      </c>
      <c r="B2700" s="1" t="str">
        <f>TEXT(Table1[[#This Row],[Date]],"mm")</f>
        <v>08</v>
      </c>
      <c r="C2700" t="s">
        <v>17</v>
      </c>
      <c r="D2700" t="s">
        <v>18</v>
      </c>
      <c r="E2700">
        <v>37.25</v>
      </c>
      <c r="F2700">
        <v>7.87</v>
      </c>
      <c r="G2700">
        <v>0.13</v>
      </c>
      <c r="H2700">
        <v>32.43</v>
      </c>
      <c r="I2700">
        <v>32.200000000000003</v>
      </c>
      <c r="J2700">
        <v>0.24</v>
      </c>
      <c r="K2700">
        <v>99.27</v>
      </c>
      <c r="L2700">
        <v>98.38</v>
      </c>
      <c r="M2700">
        <v>96.07</v>
      </c>
      <c r="N2700">
        <v>93.82</v>
      </c>
      <c r="O2700">
        <v>29.02</v>
      </c>
      <c r="P2700">
        <v>2672</v>
      </c>
      <c r="Q2700" s="42">
        <f>Table1[[#This Row],[Steam_Consumed_t]]/Table1[[#This Row],[Production_t]]</f>
        <v>0.89485044711686712</v>
      </c>
      <c r="R2700" s="37">
        <f>Table1[[#This Row],[Power_Consumed_kWh]]/Table1[[#This Row],[Production_t]]</f>
        <v>82.392846130126429</v>
      </c>
      <c r="S2700" t="str">
        <f>IF(Table1[[#This Row],[Quality_pct]]&lt;96,"Below Spec","Ok")</f>
        <v>Ok</v>
      </c>
      <c r="T2700" t="str">
        <f>IF(Table1[Steam_Consumed_t]&gt;$O$4383,"ABNORMAL","NORMAL")</f>
        <v>NORMAL</v>
      </c>
      <c r="U2700" t="str">
        <f>IF(Table1[Power_Consumed_kWh]&gt;$P$4383,"ABNORMAL","NORMAL")</f>
        <v>NORMAL</v>
      </c>
      <c r="V2700">
        <f>(Table1[[#This Row],[Target_Production_t]]/8)*Table1[[#This Row],[Downtime_hr]]</f>
        <v>0.60531250000000003</v>
      </c>
    </row>
    <row r="2701" spans="1:22" x14ac:dyDescent="0.25">
      <c r="A2701" s="1">
        <v>45882</v>
      </c>
      <c r="B2701" s="1" t="str">
        <f>TEXT(Table1[[#This Row],[Date]],"mm")</f>
        <v>08</v>
      </c>
      <c r="C2701" t="s">
        <v>23</v>
      </c>
      <c r="D2701" t="s">
        <v>19</v>
      </c>
      <c r="E2701">
        <v>38.43</v>
      </c>
      <c r="F2701">
        <v>7.92</v>
      </c>
      <c r="G2701">
        <v>0.08</v>
      </c>
      <c r="H2701">
        <v>37.369999999999997</v>
      </c>
      <c r="I2701">
        <v>37.06</v>
      </c>
      <c r="J2701">
        <v>0.3</v>
      </c>
      <c r="K2701">
        <v>99.19</v>
      </c>
      <c r="L2701">
        <v>99</v>
      </c>
      <c r="M2701">
        <v>98.88</v>
      </c>
      <c r="N2701">
        <v>97.1</v>
      </c>
      <c r="O2701">
        <v>3.98</v>
      </c>
      <c r="P2701">
        <v>1593.23</v>
      </c>
      <c r="Q2701" s="42">
        <f>Table1[[#This Row],[Steam_Consumed_t]]/Table1[[#This Row],[Production_t]]</f>
        <v>0.10650254214610651</v>
      </c>
      <c r="R2701" s="37">
        <f>Table1[[#This Row],[Power_Consumed_kWh]]/Table1[[#This Row],[Production_t]]</f>
        <v>42.633930960663641</v>
      </c>
      <c r="S2701" t="str">
        <f>IF(Table1[[#This Row],[Quality_pct]]&lt;96,"Below Spec","Ok")</f>
        <v>Ok</v>
      </c>
      <c r="T2701" t="str">
        <f>IF(Table1[Steam_Consumed_t]&gt;$O$4383,"ABNORMAL","NORMAL")</f>
        <v>NORMAL</v>
      </c>
      <c r="U2701" t="str">
        <f>IF(Table1[Power_Consumed_kWh]&gt;$P$4383,"ABNORMAL","NORMAL")</f>
        <v>NORMAL</v>
      </c>
      <c r="V2701">
        <f>(Table1[[#This Row],[Target_Production_t]]/8)*Table1[[#This Row],[Downtime_hr]]</f>
        <v>0.38430000000000003</v>
      </c>
    </row>
    <row r="2702" spans="1:22" x14ac:dyDescent="0.25">
      <c r="A2702" s="1">
        <v>45883</v>
      </c>
      <c r="B2702" s="1" t="str">
        <f>TEXT(Table1[[#This Row],[Date]],"mm")</f>
        <v>08</v>
      </c>
      <c r="C2702" t="s">
        <v>22</v>
      </c>
      <c r="D2702" t="s">
        <v>20</v>
      </c>
      <c r="E2702">
        <v>34.92</v>
      </c>
      <c r="F2702">
        <v>7.16</v>
      </c>
      <c r="G2702">
        <v>0.84</v>
      </c>
      <c r="H2702">
        <v>30.28</v>
      </c>
      <c r="I2702">
        <v>29.49</v>
      </c>
      <c r="J2702">
        <v>0.79</v>
      </c>
      <c r="K2702">
        <v>97.39</v>
      </c>
      <c r="L2702">
        <v>89.5</v>
      </c>
      <c r="M2702">
        <v>97.87</v>
      </c>
      <c r="N2702">
        <v>85.3</v>
      </c>
      <c r="O2702">
        <v>33.450000000000003</v>
      </c>
      <c r="P2702">
        <v>2858.62</v>
      </c>
      <c r="Q2702" s="42">
        <f>Table1[[#This Row],[Steam_Consumed_t]]/Table1[[#This Row],[Production_t]]</f>
        <v>1.1046895640686922</v>
      </c>
      <c r="R2702" s="37">
        <f>Table1[[#This Row],[Power_Consumed_kWh]]/Table1[[#This Row],[Production_t]]</f>
        <v>94.406208718626146</v>
      </c>
      <c r="S2702" t="str">
        <f>IF(Table1[[#This Row],[Quality_pct]]&lt;96,"Below Spec","Ok")</f>
        <v>Ok</v>
      </c>
      <c r="T2702" t="str">
        <f>IF(Table1[Steam_Consumed_t]&gt;$O$4383,"ABNORMAL","NORMAL")</f>
        <v>NORMAL</v>
      </c>
      <c r="U2702" t="str">
        <f>IF(Table1[Power_Consumed_kWh]&gt;$P$4383,"ABNORMAL","NORMAL")</f>
        <v>NORMAL</v>
      </c>
      <c r="V2702">
        <f>(Table1[[#This Row],[Target_Production_t]]/8)*Table1[[#This Row],[Downtime_hr]]</f>
        <v>3.6665999999999999</v>
      </c>
    </row>
    <row r="2703" spans="1:22" x14ac:dyDescent="0.25">
      <c r="A2703" s="1">
        <v>45883</v>
      </c>
      <c r="B2703" s="1" t="str">
        <f>TEXT(Table1[[#This Row],[Date]],"mm")</f>
        <v>08</v>
      </c>
      <c r="C2703" t="s">
        <v>23</v>
      </c>
      <c r="D2703" t="s">
        <v>20</v>
      </c>
      <c r="E2703">
        <v>42.68</v>
      </c>
      <c r="F2703">
        <v>7.36</v>
      </c>
      <c r="G2703">
        <v>0.64</v>
      </c>
      <c r="H2703">
        <v>39.130000000000003</v>
      </c>
      <c r="I2703">
        <v>38.78</v>
      </c>
      <c r="J2703">
        <v>0.35</v>
      </c>
      <c r="K2703">
        <v>99.11</v>
      </c>
      <c r="L2703">
        <v>92</v>
      </c>
      <c r="M2703">
        <v>92.14</v>
      </c>
      <c r="N2703">
        <v>84.01</v>
      </c>
      <c r="O2703">
        <v>5.95</v>
      </c>
      <c r="P2703">
        <v>1676.44</v>
      </c>
      <c r="Q2703" s="42">
        <f>Table1[[#This Row],[Steam_Consumed_t]]/Table1[[#This Row],[Production_t]]</f>
        <v>0.15205724508050089</v>
      </c>
      <c r="R2703" s="37">
        <f>Table1[[#This Row],[Power_Consumed_kWh]]/Table1[[#This Row],[Production_t]]</f>
        <v>42.842831587017635</v>
      </c>
      <c r="S2703" t="str">
        <f>IF(Table1[[#This Row],[Quality_pct]]&lt;96,"Below Spec","Ok")</f>
        <v>Ok</v>
      </c>
      <c r="T2703" t="str">
        <f>IF(Table1[Steam_Consumed_t]&gt;$O$4383,"ABNORMAL","NORMAL")</f>
        <v>NORMAL</v>
      </c>
      <c r="U2703" t="str">
        <f>IF(Table1[Power_Consumed_kWh]&gt;$P$4383,"ABNORMAL","NORMAL")</f>
        <v>NORMAL</v>
      </c>
      <c r="V2703">
        <f>(Table1[[#This Row],[Target_Production_t]]/8)*Table1[[#This Row],[Downtime_hr]]</f>
        <v>3.4144000000000001</v>
      </c>
    </row>
    <row r="2704" spans="1:22" x14ac:dyDescent="0.25">
      <c r="A2704" s="1">
        <v>45883</v>
      </c>
      <c r="B2704" s="1" t="str">
        <f>TEXT(Table1[[#This Row],[Date]],"mm")</f>
        <v>08</v>
      </c>
      <c r="C2704" t="s">
        <v>17</v>
      </c>
      <c r="D2704" t="s">
        <v>19</v>
      </c>
      <c r="E2704">
        <v>42.02</v>
      </c>
      <c r="F2704">
        <v>7.38</v>
      </c>
      <c r="G2704">
        <v>0.62</v>
      </c>
      <c r="H2704">
        <v>37.71</v>
      </c>
      <c r="I2704">
        <v>37.24</v>
      </c>
      <c r="J2704">
        <v>0.47</v>
      </c>
      <c r="K2704">
        <v>98.76</v>
      </c>
      <c r="L2704">
        <v>92.25</v>
      </c>
      <c r="M2704">
        <v>95.06</v>
      </c>
      <c r="N2704">
        <v>86.61</v>
      </c>
      <c r="O2704">
        <v>32.51</v>
      </c>
      <c r="P2704">
        <v>3132.79</v>
      </c>
      <c r="Q2704" s="42">
        <f>Table1[[#This Row],[Steam_Consumed_t]]/Table1[[#This Row],[Production_t]]</f>
        <v>0.86210554229647296</v>
      </c>
      <c r="R2704" s="37">
        <f>Table1[[#This Row],[Power_Consumed_kWh]]/Table1[[#This Row],[Production_t]]</f>
        <v>83.075841951736933</v>
      </c>
      <c r="S2704" t="str">
        <f>IF(Table1[[#This Row],[Quality_pct]]&lt;96,"Below Spec","Ok")</f>
        <v>Ok</v>
      </c>
      <c r="T2704" t="str">
        <f>IF(Table1[Steam_Consumed_t]&gt;$O$4383,"ABNORMAL","NORMAL")</f>
        <v>NORMAL</v>
      </c>
      <c r="U2704" t="str">
        <f>IF(Table1[Power_Consumed_kWh]&gt;$P$4383,"ABNORMAL","NORMAL")</f>
        <v>NORMAL</v>
      </c>
      <c r="V2704">
        <f>(Table1[[#This Row],[Target_Production_t]]/8)*Table1[[#This Row],[Downtime_hr]]</f>
        <v>3.2565500000000003</v>
      </c>
    </row>
    <row r="2705" spans="1:22" x14ac:dyDescent="0.25">
      <c r="A2705" s="1">
        <v>45883</v>
      </c>
      <c r="B2705" s="1" t="str">
        <f>TEXT(Table1[[#This Row],[Date]],"mm")</f>
        <v>08</v>
      </c>
      <c r="C2705" t="s">
        <v>21</v>
      </c>
      <c r="D2705" t="s">
        <v>19</v>
      </c>
      <c r="E2705">
        <v>38.01</v>
      </c>
      <c r="F2705">
        <v>7.46</v>
      </c>
      <c r="G2705">
        <v>0.54</v>
      </c>
      <c r="H2705">
        <v>37.22</v>
      </c>
      <c r="I2705">
        <v>36.67</v>
      </c>
      <c r="J2705">
        <v>0.55000000000000004</v>
      </c>
      <c r="K2705">
        <v>98.53</v>
      </c>
      <c r="L2705">
        <v>93.25</v>
      </c>
      <c r="M2705">
        <v>94.21</v>
      </c>
      <c r="N2705">
        <v>86.56</v>
      </c>
      <c r="O2705">
        <v>54.94</v>
      </c>
      <c r="P2705">
        <v>4418.5</v>
      </c>
      <c r="Q2705" s="42">
        <f>Table1[[#This Row],[Steam_Consumed_t]]/Table1[[#This Row],[Production_t]]</f>
        <v>1.4760881246641591</v>
      </c>
      <c r="R2705" s="37">
        <f>Table1[[#This Row],[Power_Consumed_kWh]]/Table1[[#This Row],[Production_t]]</f>
        <v>118.71305749596991</v>
      </c>
      <c r="S2705" t="str">
        <f>IF(Table1[[#This Row],[Quality_pct]]&lt;96,"Below Spec","Ok")</f>
        <v>Ok</v>
      </c>
      <c r="T2705" t="str">
        <f>IF(Table1[Steam_Consumed_t]&gt;$O$4383,"ABNORMAL","NORMAL")</f>
        <v>ABNORMAL</v>
      </c>
      <c r="U2705" t="str">
        <f>IF(Table1[Power_Consumed_kWh]&gt;$P$4383,"ABNORMAL","NORMAL")</f>
        <v>ABNORMAL</v>
      </c>
      <c r="V2705">
        <f>(Table1[[#This Row],[Target_Production_t]]/8)*Table1[[#This Row],[Downtime_hr]]</f>
        <v>2.5656750000000001</v>
      </c>
    </row>
    <row r="2706" spans="1:22" x14ac:dyDescent="0.25">
      <c r="A2706" s="1">
        <v>45883</v>
      </c>
      <c r="B2706" s="1" t="str">
        <f>TEXT(Table1[[#This Row],[Date]],"mm")</f>
        <v>08</v>
      </c>
      <c r="C2706" t="s">
        <v>22</v>
      </c>
      <c r="D2706" t="s">
        <v>19</v>
      </c>
      <c r="E2706">
        <v>36.01</v>
      </c>
      <c r="F2706">
        <v>7.48</v>
      </c>
      <c r="G2706">
        <v>0.52</v>
      </c>
      <c r="H2706">
        <v>35.24</v>
      </c>
      <c r="I2706">
        <v>33.31</v>
      </c>
      <c r="J2706">
        <v>1.93</v>
      </c>
      <c r="K2706">
        <v>94.53</v>
      </c>
      <c r="L2706">
        <v>93.5</v>
      </c>
      <c r="M2706">
        <v>97.44</v>
      </c>
      <c r="N2706">
        <v>86.12</v>
      </c>
      <c r="O2706">
        <v>37.74</v>
      </c>
      <c r="P2706">
        <v>3341.3</v>
      </c>
      <c r="Q2706" s="42">
        <f>Table1[[#This Row],[Steam_Consumed_t]]/Table1[[#This Row],[Production_t]]</f>
        <v>1.0709421112372304</v>
      </c>
      <c r="R2706" s="37">
        <f>Table1[[#This Row],[Power_Consumed_kWh]]/Table1[[#This Row],[Production_t]]</f>
        <v>94.815550510783197</v>
      </c>
      <c r="S2706" t="str">
        <f>IF(Table1[[#This Row],[Quality_pct]]&lt;96,"Below Spec","Ok")</f>
        <v>Below Spec</v>
      </c>
      <c r="T2706" t="str">
        <f>IF(Table1[Steam_Consumed_t]&gt;$O$4383,"ABNORMAL","NORMAL")</f>
        <v>NORMAL</v>
      </c>
      <c r="U2706" t="str">
        <f>IF(Table1[Power_Consumed_kWh]&gt;$P$4383,"ABNORMAL","NORMAL")</f>
        <v>NORMAL</v>
      </c>
      <c r="V2706">
        <f>(Table1[[#This Row],[Target_Production_t]]/8)*Table1[[#This Row],[Downtime_hr]]</f>
        <v>2.3406500000000001</v>
      </c>
    </row>
    <row r="2707" spans="1:22" x14ac:dyDescent="0.25">
      <c r="A2707" s="1">
        <v>45883</v>
      </c>
      <c r="B2707" s="1" t="str">
        <f>TEXT(Table1[[#This Row],[Date]],"mm")</f>
        <v>08</v>
      </c>
      <c r="C2707" t="s">
        <v>23</v>
      </c>
      <c r="D2707" t="s">
        <v>19</v>
      </c>
      <c r="E2707">
        <v>44.02</v>
      </c>
      <c r="F2707">
        <v>7.54</v>
      </c>
      <c r="G2707">
        <v>0.46</v>
      </c>
      <c r="H2707">
        <v>40.799999999999997</v>
      </c>
      <c r="I2707">
        <v>40.6</v>
      </c>
      <c r="J2707">
        <v>0.2</v>
      </c>
      <c r="K2707">
        <v>99.52</v>
      </c>
      <c r="L2707">
        <v>94.25</v>
      </c>
      <c r="M2707">
        <v>93.82</v>
      </c>
      <c r="N2707">
        <v>88</v>
      </c>
      <c r="O2707">
        <v>3.93</v>
      </c>
      <c r="P2707">
        <v>1621.06</v>
      </c>
      <c r="Q2707" s="42">
        <f>Table1[[#This Row],[Steam_Consumed_t]]/Table1[[#This Row],[Production_t]]</f>
        <v>9.6323529411764711E-2</v>
      </c>
      <c r="R2707" s="37">
        <f>Table1[[#This Row],[Power_Consumed_kWh]]/Table1[[#This Row],[Production_t]]</f>
        <v>39.731862745098042</v>
      </c>
      <c r="S2707" t="str">
        <f>IF(Table1[[#This Row],[Quality_pct]]&lt;96,"Below Spec","Ok")</f>
        <v>Ok</v>
      </c>
      <c r="T2707" t="str">
        <f>IF(Table1[Steam_Consumed_t]&gt;$O$4383,"ABNORMAL","NORMAL")</f>
        <v>NORMAL</v>
      </c>
      <c r="U2707" t="str">
        <f>IF(Table1[Power_Consumed_kWh]&gt;$P$4383,"ABNORMAL","NORMAL")</f>
        <v>NORMAL</v>
      </c>
      <c r="V2707">
        <f>(Table1[[#This Row],[Target_Production_t]]/8)*Table1[[#This Row],[Downtime_hr]]</f>
        <v>2.5311500000000002</v>
      </c>
    </row>
    <row r="2708" spans="1:22" x14ac:dyDescent="0.25">
      <c r="A2708" s="1">
        <v>45883</v>
      </c>
      <c r="B2708" s="1" t="str">
        <f>TEXT(Table1[[#This Row],[Date]],"mm")</f>
        <v>08</v>
      </c>
      <c r="C2708" t="s">
        <v>21</v>
      </c>
      <c r="D2708" t="s">
        <v>20</v>
      </c>
      <c r="E2708">
        <v>36.86</v>
      </c>
      <c r="F2708">
        <v>7.6</v>
      </c>
      <c r="G2708">
        <v>0.4</v>
      </c>
      <c r="H2708">
        <v>31.24</v>
      </c>
      <c r="I2708">
        <v>30.85</v>
      </c>
      <c r="J2708">
        <v>0.38</v>
      </c>
      <c r="K2708">
        <v>98.77</v>
      </c>
      <c r="L2708">
        <v>95</v>
      </c>
      <c r="M2708">
        <v>101.02</v>
      </c>
      <c r="N2708">
        <v>94.79</v>
      </c>
      <c r="O2708">
        <v>44.72</v>
      </c>
      <c r="P2708">
        <v>3698.03</v>
      </c>
      <c r="Q2708" s="42">
        <f>Table1[[#This Row],[Steam_Consumed_t]]/Table1[[#This Row],[Production_t]]</f>
        <v>1.4314980793854033</v>
      </c>
      <c r="R2708" s="37">
        <f>Table1[[#This Row],[Power_Consumed_kWh]]/Table1[[#This Row],[Production_t]]</f>
        <v>118.37483994878362</v>
      </c>
      <c r="S2708" t="str">
        <f>IF(Table1[[#This Row],[Quality_pct]]&lt;96,"Below Spec","Ok")</f>
        <v>Ok</v>
      </c>
      <c r="T2708" t="str">
        <f>IF(Table1[Steam_Consumed_t]&gt;$O$4383,"ABNORMAL","NORMAL")</f>
        <v>NORMAL</v>
      </c>
      <c r="U2708" t="str">
        <f>IF(Table1[Power_Consumed_kWh]&gt;$P$4383,"ABNORMAL","NORMAL")</f>
        <v>NORMAL</v>
      </c>
      <c r="V2708">
        <f>(Table1[[#This Row],[Target_Production_t]]/8)*Table1[[#This Row],[Downtime_hr]]</f>
        <v>1.843</v>
      </c>
    </row>
    <row r="2709" spans="1:22" x14ac:dyDescent="0.25">
      <c r="A2709" s="1">
        <v>45883</v>
      </c>
      <c r="B2709" s="1" t="str">
        <f>TEXT(Table1[[#This Row],[Date]],"mm")</f>
        <v>08</v>
      </c>
      <c r="C2709" t="s">
        <v>17</v>
      </c>
      <c r="D2709" t="s">
        <v>20</v>
      </c>
      <c r="E2709">
        <v>40.74</v>
      </c>
      <c r="F2709">
        <v>7.66</v>
      </c>
      <c r="G2709">
        <v>0.34</v>
      </c>
      <c r="H2709">
        <v>35.659999999999997</v>
      </c>
      <c r="I2709">
        <v>34.869999999999997</v>
      </c>
      <c r="J2709">
        <v>0.78</v>
      </c>
      <c r="K2709">
        <v>97.8</v>
      </c>
      <c r="L2709">
        <v>95.75</v>
      </c>
      <c r="M2709">
        <v>94.48</v>
      </c>
      <c r="N2709">
        <v>88.47</v>
      </c>
      <c r="O2709">
        <v>30.92</v>
      </c>
      <c r="P2709">
        <v>2862.87</v>
      </c>
      <c r="Q2709" s="42">
        <f>Table1[[#This Row],[Steam_Consumed_t]]/Table1[[#This Row],[Production_t]]</f>
        <v>0.86707795849691549</v>
      </c>
      <c r="R2709" s="37">
        <f>Table1[[#This Row],[Power_Consumed_kWh]]/Table1[[#This Row],[Production_t]]</f>
        <v>80.282389231632081</v>
      </c>
      <c r="S2709" t="str">
        <f>IF(Table1[[#This Row],[Quality_pct]]&lt;96,"Below Spec","Ok")</f>
        <v>Ok</v>
      </c>
      <c r="T2709" t="str">
        <f>IF(Table1[Steam_Consumed_t]&gt;$O$4383,"ABNORMAL","NORMAL")</f>
        <v>NORMAL</v>
      </c>
      <c r="U2709" t="str">
        <f>IF(Table1[Power_Consumed_kWh]&gt;$P$4383,"ABNORMAL","NORMAL")</f>
        <v>NORMAL</v>
      </c>
      <c r="V2709">
        <f>(Table1[[#This Row],[Target_Production_t]]/8)*Table1[[#This Row],[Downtime_hr]]</f>
        <v>1.7314500000000002</v>
      </c>
    </row>
    <row r="2710" spans="1:22" x14ac:dyDescent="0.25">
      <c r="A2710" s="1">
        <v>45883</v>
      </c>
      <c r="B2710" s="1" t="str">
        <f>TEXT(Table1[[#This Row],[Date]],"mm")</f>
        <v>08</v>
      </c>
      <c r="C2710" t="s">
        <v>22</v>
      </c>
      <c r="D2710" t="s">
        <v>18</v>
      </c>
      <c r="E2710">
        <v>36.56</v>
      </c>
      <c r="F2710">
        <v>7.7</v>
      </c>
      <c r="G2710">
        <v>0.3</v>
      </c>
      <c r="H2710">
        <v>34.69</v>
      </c>
      <c r="I2710">
        <v>33.01</v>
      </c>
      <c r="J2710">
        <v>1.69</v>
      </c>
      <c r="K2710">
        <v>95.14</v>
      </c>
      <c r="L2710">
        <v>96.25</v>
      </c>
      <c r="M2710">
        <v>94.69</v>
      </c>
      <c r="N2710">
        <v>86.71</v>
      </c>
      <c r="O2710">
        <v>37.409999999999997</v>
      </c>
      <c r="P2710">
        <v>3291.72</v>
      </c>
      <c r="Q2710" s="42">
        <f>Table1[[#This Row],[Steam_Consumed_t]]/Table1[[#This Row],[Production_t]]</f>
        <v>1.0784087633323725</v>
      </c>
      <c r="R2710" s="37">
        <f>Table1[[#This Row],[Power_Consumed_kWh]]/Table1[[#This Row],[Production_t]]</f>
        <v>94.889593542807731</v>
      </c>
      <c r="S2710" t="str">
        <f>IF(Table1[[#This Row],[Quality_pct]]&lt;96,"Below Spec","Ok")</f>
        <v>Below Spec</v>
      </c>
      <c r="T2710" t="str">
        <f>IF(Table1[Steam_Consumed_t]&gt;$O$4383,"ABNORMAL","NORMAL")</f>
        <v>NORMAL</v>
      </c>
      <c r="U2710" t="str">
        <f>IF(Table1[Power_Consumed_kWh]&gt;$P$4383,"ABNORMAL","NORMAL")</f>
        <v>NORMAL</v>
      </c>
      <c r="V2710">
        <f>(Table1[[#This Row],[Target_Production_t]]/8)*Table1[[#This Row],[Downtime_hr]]</f>
        <v>1.371</v>
      </c>
    </row>
    <row r="2711" spans="1:22" x14ac:dyDescent="0.25">
      <c r="A2711" s="1">
        <v>45883</v>
      </c>
      <c r="B2711" s="1" t="str">
        <f>TEXT(Table1[[#This Row],[Date]],"mm")</f>
        <v>08</v>
      </c>
      <c r="C2711" t="s">
        <v>21</v>
      </c>
      <c r="D2711" t="s">
        <v>18</v>
      </c>
      <c r="E2711">
        <v>38.590000000000003</v>
      </c>
      <c r="F2711">
        <v>7.76</v>
      </c>
      <c r="G2711">
        <v>0.24</v>
      </c>
      <c r="H2711">
        <v>37.880000000000003</v>
      </c>
      <c r="I2711">
        <v>36.53</v>
      </c>
      <c r="J2711">
        <v>1.36</v>
      </c>
      <c r="K2711">
        <v>96.42</v>
      </c>
      <c r="L2711">
        <v>97</v>
      </c>
      <c r="M2711">
        <v>94.51</v>
      </c>
      <c r="N2711">
        <v>88.39</v>
      </c>
      <c r="O2711">
        <v>54.03</v>
      </c>
      <c r="P2711">
        <v>4421.3599999999997</v>
      </c>
      <c r="Q2711" s="42">
        <f>Table1[[#This Row],[Steam_Consumed_t]]/Table1[[#This Row],[Production_t]]</f>
        <v>1.4263463569165786</v>
      </c>
      <c r="R2711" s="37">
        <f>Table1[[#This Row],[Power_Consumed_kWh]]/Table1[[#This Row],[Production_t]]</f>
        <v>116.72016895459343</v>
      </c>
      <c r="S2711" t="str">
        <f>IF(Table1[[#This Row],[Quality_pct]]&lt;96,"Below Spec","Ok")</f>
        <v>Ok</v>
      </c>
      <c r="T2711" t="str">
        <f>IF(Table1[Steam_Consumed_t]&gt;$O$4383,"ABNORMAL","NORMAL")</f>
        <v>ABNORMAL</v>
      </c>
      <c r="U2711" t="str">
        <f>IF(Table1[Power_Consumed_kWh]&gt;$P$4383,"ABNORMAL","NORMAL")</f>
        <v>ABNORMAL</v>
      </c>
      <c r="V2711">
        <f>(Table1[[#This Row],[Target_Production_t]]/8)*Table1[[#This Row],[Downtime_hr]]</f>
        <v>1.1577</v>
      </c>
    </row>
    <row r="2712" spans="1:22" x14ac:dyDescent="0.25">
      <c r="A2712" s="1">
        <v>45883</v>
      </c>
      <c r="B2712" s="1" t="str">
        <f>TEXT(Table1[[#This Row],[Date]],"mm")</f>
        <v>08</v>
      </c>
      <c r="C2712" t="s">
        <v>23</v>
      </c>
      <c r="D2712" t="s">
        <v>18</v>
      </c>
      <c r="E2712">
        <v>44.69</v>
      </c>
      <c r="F2712">
        <v>7.8</v>
      </c>
      <c r="G2712">
        <v>0.2</v>
      </c>
      <c r="H2712">
        <v>39.549999999999997</v>
      </c>
      <c r="I2712">
        <v>39.369999999999997</v>
      </c>
      <c r="J2712">
        <v>0.18</v>
      </c>
      <c r="K2712">
        <v>99.55</v>
      </c>
      <c r="L2712">
        <v>97.5</v>
      </c>
      <c r="M2712">
        <v>95.03</v>
      </c>
      <c r="N2712">
        <v>92.24</v>
      </c>
      <c r="O2712">
        <v>6.78</v>
      </c>
      <c r="P2712">
        <v>1557.8</v>
      </c>
      <c r="Q2712" s="42">
        <f>Table1[[#This Row],[Steam_Consumed_t]]/Table1[[#This Row],[Production_t]]</f>
        <v>0.17142857142857146</v>
      </c>
      <c r="R2712" s="37">
        <f>Table1[[#This Row],[Power_Consumed_kWh]]/Table1[[#This Row],[Production_t]]</f>
        <v>39.388116308470295</v>
      </c>
      <c r="S2712" t="str">
        <f>IF(Table1[[#This Row],[Quality_pct]]&lt;96,"Below Spec","Ok")</f>
        <v>Ok</v>
      </c>
      <c r="T2712" t="str">
        <f>IF(Table1[Steam_Consumed_t]&gt;$O$4383,"ABNORMAL","NORMAL")</f>
        <v>NORMAL</v>
      </c>
      <c r="U2712" t="str">
        <f>IF(Table1[Power_Consumed_kWh]&gt;$P$4383,"ABNORMAL","NORMAL")</f>
        <v>NORMAL</v>
      </c>
      <c r="V2712">
        <f>(Table1[[#This Row],[Target_Production_t]]/8)*Table1[[#This Row],[Downtime_hr]]</f>
        <v>1.1172500000000001</v>
      </c>
    </row>
    <row r="2713" spans="1:22" x14ac:dyDescent="0.25">
      <c r="A2713" s="1">
        <v>45883</v>
      </c>
      <c r="B2713" s="1" t="str">
        <f>TEXT(Table1[[#This Row],[Date]],"mm")</f>
        <v>08</v>
      </c>
      <c r="C2713" t="s">
        <v>17</v>
      </c>
      <c r="D2713" t="s">
        <v>18</v>
      </c>
      <c r="E2713">
        <v>42.66</v>
      </c>
      <c r="F2713">
        <v>7.9</v>
      </c>
      <c r="G2713">
        <v>0.1</v>
      </c>
      <c r="H2713">
        <v>40.18</v>
      </c>
      <c r="I2713">
        <v>39.35</v>
      </c>
      <c r="J2713">
        <v>0.82</v>
      </c>
      <c r="K2713">
        <v>97.95</v>
      </c>
      <c r="L2713">
        <v>98.75</v>
      </c>
      <c r="M2713">
        <v>92.03</v>
      </c>
      <c r="N2713">
        <v>89.01</v>
      </c>
      <c r="O2713">
        <v>33.49</v>
      </c>
      <c r="P2713">
        <v>3249.28</v>
      </c>
      <c r="Q2713" s="42">
        <f>Table1[[#This Row],[Steam_Consumed_t]]/Table1[[#This Row],[Production_t]]</f>
        <v>0.83349925335988062</v>
      </c>
      <c r="R2713" s="37">
        <f>Table1[[#This Row],[Power_Consumed_kWh]]/Table1[[#This Row],[Production_t]]</f>
        <v>80.868093578894971</v>
      </c>
      <c r="S2713" t="str">
        <f>IF(Table1[[#This Row],[Quality_pct]]&lt;96,"Below Spec","Ok")</f>
        <v>Ok</v>
      </c>
      <c r="T2713" t="str">
        <f>IF(Table1[Steam_Consumed_t]&gt;$O$4383,"ABNORMAL","NORMAL")</f>
        <v>NORMAL</v>
      </c>
      <c r="U2713" t="str">
        <f>IF(Table1[Power_Consumed_kWh]&gt;$P$4383,"ABNORMAL","NORMAL")</f>
        <v>NORMAL</v>
      </c>
      <c r="V2713">
        <f>(Table1[[#This Row],[Target_Production_t]]/8)*Table1[[#This Row],[Downtime_hr]]</f>
        <v>0.53325</v>
      </c>
    </row>
    <row r="2714" spans="1:22" x14ac:dyDescent="0.25">
      <c r="A2714" s="1">
        <v>45884</v>
      </c>
      <c r="B2714" s="1" t="str">
        <f>TEXT(Table1[[#This Row],[Date]],"mm")</f>
        <v>08</v>
      </c>
      <c r="C2714" t="s">
        <v>23</v>
      </c>
      <c r="D2714" t="s">
        <v>18</v>
      </c>
      <c r="E2714">
        <v>44.16</v>
      </c>
      <c r="F2714">
        <v>7.21</v>
      </c>
      <c r="G2714">
        <v>0.79</v>
      </c>
      <c r="H2714">
        <v>41.17</v>
      </c>
      <c r="I2714">
        <v>40.68</v>
      </c>
      <c r="J2714">
        <v>0.49</v>
      </c>
      <c r="K2714">
        <v>98.81</v>
      </c>
      <c r="L2714">
        <v>90.12</v>
      </c>
      <c r="M2714">
        <v>98.03</v>
      </c>
      <c r="N2714">
        <v>87.3</v>
      </c>
      <c r="O2714">
        <v>3.27</v>
      </c>
      <c r="P2714">
        <v>1597.11</v>
      </c>
      <c r="Q2714" s="42">
        <f>Table1[[#This Row],[Steam_Consumed_t]]/Table1[[#This Row],[Production_t]]</f>
        <v>7.9426767063395673E-2</v>
      </c>
      <c r="R2714" s="37">
        <f>Table1[[#This Row],[Power_Consumed_kWh]]/Table1[[#This Row],[Production_t]]</f>
        <v>38.793053194073352</v>
      </c>
      <c r="S2714" t="str">
        <f>IF(Table1[[#This Row],[Quality_pct]]&lt;96,"Below Spec","Ok")</f>
        <v>Ok</v>
      </c>
      <c r="T2714" t="str">
        <f>IF(Table1[Steam_Consumed_t]&gt;$O$4383,"ABNORMAL","NORMAL")</f>
        <v>NORMAL</v>
      </c>
      <c r="U2714" t="str">
        <f>IF(Table1[Power_Consumed_kWh]&gt;$P$4383,"ABNORMAL","NORMAL")</f>
        <v>NORMAL</v>
      </c>
      <c r="V2714">
        <f>(Table1[[#This Row],[Target_Production_t]]/8)*Table1[[#This Row],[Downtime_hr]]</f>
        <v>4.3608000000000002</v>
      </c>
    </row>
    <row r="2715" spans="1:22" x14ac:dyDescent="0.25">
      <c r="A2715" s="1">
        <v>45884</v>
      </c>
      <c r="B2715" s="1" t="str">
        <f>TEXT(Table1[[#This Row],[Date]],"mm")</f>
        <v>08</v>
      </c>
      <c r="C2715" t="s">
        <v>17</v>
      </c>
      <c r="D2715" t="s">
        <v>18</v>
      </c>
      <c r="E2715">
        <v>42.15</v>
      </c>
      <c r="F2715">
        <v>7.32</v>
      </c>
      <c r="G2715">
        <v>0.68</v>
      </c>
      <c r="H2715">
        <v>36.67</v>
      </c>
      <c r="I2715">
        <v>35.14</v>
      </c>
      <c r="J2715">
        <v>1.53</v>
      </c>
      <c r="K2715">
        <v>95.84</v>
      </c>
      <c r="L2715">
        <v>91.5</v>
      </c>
      <c r="M2715">
        <v>99</v>
      </c>
      <c r="N2715">
        <v>86.81</v>
      </c>
      <c r="O2715">
        <v>31.64</v>
      </c>
      <c r="P2715">
        <v>3143.32</v>
      </c>
      <c r="Q2715" s="42">
        <f>Table1[[#This Row],[Steam_Consumed_t]]/Table1[[#This Row],[Production_t]]</f>
        <v>0.86283065175893103</v>
      </c>
      <c r="R2715" s="37">
        <f>Table1[[#This Row],[Power_Consumed_kWh]]/Table1[[#This Row],[Production_t]]</f>
        <v>85.719116443959635</v>
      </c>
      <c r="S2715" t="str">
        <f>IF(Table1[[#This Row],[Quality_pct]]&lt;96,"Below Spec","Ok")</f>
        <v>Below Spec</v>
      </c>
      <c r="T2715" t="str">
        <f>IF(Table1[Steam_Consumed_t]&gt;$O$4383,"ABNORMAL","NORMAL")</f>
        <v>NORMAL</v>
      </c>
      <c r="U2715" t="str">
        <f>IF(Table1[Power_Consumed_kWh]&gt;$P$4383,"ABNORMAL","NORMAL")</f>
        <v>NORMAL</v>
      </c>
      <c r="V2715">
        <f>(Table1[[#This Row],[Target_Production_t]]/8)*Table1[[#This Row],[Downtime_hr]]</f>
        <v>3.5827500000000003</v>
      </c>
    </row>
    <row r="2716" spans="1:22" x14ac:dyDescent="0.25">
      <c r="A2716" s="1">
        <v>45884</v>
      </c>
      <c r="B2716" s="1" t="str">
        <f>TEXT(Table1[[#This Row],[Date]],"mm")</f>
        <v>08</v>
      </c>
      <c r="C2716" t="s">
        <v>21</v>
      </c>
      <c r="D2716" t="s">
        <v>20</v>
      </c>
      <c r="E2716">
        <v>36.42</v>
      </c>
      <c r="F2716">
        <v>7.39</v>
      </c>
      <c r="G2716">
        <v>0.61</v>
      </c>
      <c r="H2716">
        <v>29.86</v>
      </c>
      <c r="I2716">
        <v>29.32</v>
      </c>
      <c r="J2716">
        <v>0.54</v>
      </c>
      <c r="K2716">
        <v>98.2</v>
      </c>
      <c r="L2716">
        <v>92.38</v>
      </c>
      <c r="M2716">
        <v>96.1</v>
      </c>
      <c r="N2716">
        <v>87.17</v>
      </c>
      <c r="O2716">
        <v>43.52</v>
      </c>
      <c r="P2716">
        <v>3439.4</v>
      </c>
      <c r="Q2716" s="42">
        <f>Table1[[#This Row],[Steam_Consumed_t]]/Table1[[#This Row],[Production_t]]</f>
        <v>1.4574681848626927</v>
      </c>
      <c r="R2716" s="37">
        <f>Table1[[#This Row],[Power_Consumed_kWh]]/Table1[[#This Row],[Production_t]]</f>
        <v>115.18419290020094</v>
      </c>
      <c r="S2716" t="str">
        <f>IF(Table1[[#This Row],[Quality_pct]]&lt;96,"Below Spec","Ok")</f>
        <v>Ok</v>
      </c>
      <c r="T2716" t="str">
        <f>IF(Table1[Steam_Consumed_t]&gt;$O$4383,"ABNORMAL","NORMAL")</f>
        <v>NORMAL</v>
      </c>
      <c r="U2716" t="str">
        <f>IF(Table1[Power_Consumed_kWh]&gt;$P$4383,"ABNORMAL","NORMAL")</f>
        <v>NORMAL</v>
      </c>
      <c r="V2716">
        <f>(Table1[[#This Row],[Target_Production_t]]/8)*Table1[[#This Row],[Downtime_hr]]</f>
        <v>2.7770250000000001</v>
      </c>
    </row>
    <row r="2717" spans="1:22" x14ac:dyDescent="0.25">
      <c r="A2717" s="1">
        <v>45884</v>
      </c>
      <c r="B2717" s="1" t="str">
        <f>TEXT(Table1[[#This Row],[Date]],"mm")</f>
        <v>08</v>
      </c>
      <c r="C2717" t="s">
        <v>17</v>
      </c>
      <c r="D2717" t="s">
        <v>20</v>
      </c>
      <c r="E2717">
        <v>40.26</v>
      </c>
      <c r="F2717">
        <v>7.4</v>
      </c>
      <c r="G2717">
        <v>0.6</v>
      </c>
      <c r="H2717">
        <v>35.86</v>
      </c>
      <c r="I2717">
        <v>35.630000000000003</v>
      </c>
      <c r="J2717">
        <v>0.24</v>
      </c>
      <c r="K2717">
        <v>99.34</v>
      </c>
      <c r="L2717">
        <v>92.5</v>
      </c>
      <c r="M2717">
        <v>94.33</v>
      </c>
      <c r="N2717">
        <v>86.67</v>
      </c>
      <c r="O2717">
        <v>31.02</v>
      </c>
      <c r="P2717">
        <v>2828.2</v>
      </c>
      <c r="Q2717" s="42">
        <f>Table1[[#This Row],[Steam_Consumed_t]]/Table1[[#This Row],[Production_t]]</f>
        <v>0.86503067484662577</v>
      </c>
      <c r="R2717" s="37">
        <f>Table1[[#This Row],[Power_Consumed_kWh]]/Table1[[#This Row],[Production_t]]</f>
        <v>78.867819297267147</v>
      </c>
      <c r="S2717" t="str">
        <f>IF(Table1[[#This Row],[Quality_pct]]&lt;96,"Below Spec","Ok")</f>
        <v>Ok</v>
      </c>
      <c r="T2717" t="str">
        <f>IF(Table1[Steam_Consumed_t]&gt;$O$4383,"ABNORMAL","NORMAL")</f>
        <v>NORMAL</v>
      </c>
      <c r="U2717" t="str">
        <f>IF(Table1[Power_Consumed_kWh]&gt;$P$4383,"ABNORMAL","NORMAL")</f>
        <v>NORMAL</v>
      </c>
      <c r="V2717">
        <f>(Table1[[#This Row],[Target_Production_t]]/8)*Table1[[#This Row],[Downtime_hr]]</f>
        <v>3.0194999999999999</v>
      </c>
    </row>
    <row r="2718" spans="1:22" x14ac:dyDescent="0.25">
      <c r="A2718" s="1">
        <v>45884</v>
      </c>
      <c r="B2718" s="1" t="str">
        <f>TEXT(Table1[[#This Row],[Date]],"mm")</f>
        <v>08</v>
      </c>
      <c r="C2718" t="s">
        <v>22</v>
      </c>
      <c r="D2718" t="s">
        <v>19</v>
      </c>
      <c r="E2718">
        <v>35.590000000000003</v>
      </c>
      <c r="F2718">
        <v>7.43</v>
      </c>
      <c r="G2718">
        <v>0.56999999999999995</v>
      </c>
      <c r="H2718">
        <v>31.79</v>
      </c>
      <c r="I2718">
        <v>31.35</v>
      </c>
      <c r="J2718">
        <v>0.44</v>
      </c>
      <c r="K2718">
        <v>98.61</v>
      </c>
      <c r="L2718">
        <v>92.88</v>
      </c>
      <c r="M2718">
        <v>101.28</v>
      </c>
      <c r="N2718">
        <v>92.76</v>
      </c>
      <c r="O2718">
        <v>34.72</v>
      </c>
      <c r="P2718">
        <v>2983.58</v>
      </c>
      <c r="Q2718" s="42">
        <f>Table1[[#This Row],[Steam_Consumed_t]]/Table1[[#This Row],[Production_t]]</f>
        <v>1.0921673482227114</v>
      </c>
      <c r="R2718" s="37">
        <f>Table1[[#This Row],[Power_Consumed_kWh]]/Table1[[#This Row],[Production_t]]</f>
        <v>93.852783894306384</v>
      </c>
      <c r="S2718" t="str">
        <f>IF(Table1[[#This Row],[Quality_pct]]&lt;96,"Below Spec","Ok")</f>
        <v>Ok</v>
      </c>
      <c r="T2718" t="str">
        <f>IF(Table1[Steam_Consumed_t]&gt;$O$4383,"ABNORMAL","NORMAL")</f>
        <v>NORMAL</v>
      </c>
      <c r="U2718" t="str">
        <f>IF(Table1[Power_Consumed_kWh]&gt;$P$4383,"ABNORMAL","NORMAL")</f>
        <v>NORMAL</v>
      </c>
      <c r="V2718">
        <f>(Table1[[#This Row],[Target_Production_t]]/8)*Table1[[#This Row],[Downtime_hr]]</f>
        <v>2.5357875000000001</v>
      </c>
    </row>
    <row r="2719" spans="1:22" x14ac:dyDescent="0.25">
      <c r="A2719" s="1">
        <v>45884</v>
      </c>
      <c r="B2719" s="1" t="str">
        <f>TEXT(Table1[[#This Row],[Date]],"mm")</f>
        <v>08</v>
      </c>
      <c r="C2719" t="s">
        <v>22</v>
      </c>
      <c r="D2719" t="s">
        <v>20</v>
      </c>
      <c r="E2719">
        <v>34.51</v>
      </c>
      <c r="F2719">
        <v>7.43</v>
      </c>
      <c r="G2719">
        <v>0.56999999999999995</v>
      </c>
      <c r="H2719">
        <v>29.81</v>
      </c>
      <c r="I2719">
        <v>28.88</v>
      </c>
      <c r="J2719">
        <v>0.94</v>
      </c>
      <c r="K2719">
        <v>96.86</v>
      </c>
      <c r="L2719">
        <v>92.88</v>
      </c>
      <c r="M2719">
        <v>98.51</v>
      </c>
      <c r="N2719">
        <v>88.62</v>
      </c>
      <c r="O2719">
        <v>32.68</v>
      </c>
      <c r="P2719">
        <v>2901.35</v>
      </c>
      <c r="Q2719" s="42">
        <f>Table1[[#This Row],[Steam_Consumed_t]]/Table1[[#This Row],[Production_t]]</f>
        <v>1.0962764173096278</v>
      </c>
      <c r="R2719" s="37">
        <f>Table1[[#This Row],[Power_Consumed_kWh]]/Table1[[#This Row],[Production_t]]</f>
        <v>97.328077826232814</v>
      </c>
      <c r="S2719" t="str">
        <f>IF(Table1[[#This Row],[Quality_pct]]&lt;96,"Below Spec","Ok")</f>
        <v>Ok</v>
      </c>
      <c r="T2719" t="str">
        <f>IF(Table1[Steam_Consumed_t]&gt;$O$4383,"ABNORMAL","NORMAL")</f>
        <v>NORMAL</v>
      </c>
      <c r="U2719" t="str">
        <f>IF(Table1[Power_Consumed_kWh]&gt;$P$4383,"ABNORMAL","NORMAL")</f>
        <v>NORMAL</v>
      </c>
      <c r="V2719">
        <f>(Table1[[#This Row],[Target_Production_t]]/8)*Table1[[#This Row],[Downtime_hr]]</f>
        <v>2.4588374999999996</v>
      </c>
    </row>
    <row r="2720" spans="1:22" x14ac:dyDescent="0.25">
      <c r="A2720" s="1">
        <v>45884</v>
      </c>
      <c r="B2720" s="1" t="str">
        <f>TEXT(Table1[[#This Row],[Date]],"mm")</f>
        <v>08</v>
      </c>
      <c r="C2720" t="s">
        <v>21</v>
      </c>
      <c r="D2720" t="s">
        <v>18</v>
      </c>
      <c r="E2720">
        <v>38.14</v>
      </c>
      <c r="F2720">
        <v>7.52</v>
      </c>
      <c r="G2720">
        <v>0.48</v>
      </c>
      <c r="H2720">
        <v>35.9</v>
      </c>
      <c r="I2720">
        <v>35.76</v>
      </c>
      <c r="J2720">
        <v>0.15</v>
      </c>
      <c r="K2720">
        <v>99.59</v>
      </c>
      <c r="L2720">
        <v>94</v>
      </c>
      <c r="M2720">
        <v>98.4</v>
      </c>
      <c r="N2720">
        <v>92.12</v>
      </c>
      <c r="O2720">
        <v>49.14</v>
      </c>
      <c r="P2720">
        <v>4357.2299999999996</v>
      </c>
      <c r="Q2720" s="42">
        <f>Table1[[#This Row],[Steam_Consumed_t]]/Table1[[#This Row],[Production_t]]</f>
        <v>1.3688022284122563</v>
      </c>
      <c r="R2720" s="37">
        <f>Table1[[#This Row],[Power_Consumed_kWh]]/Table1[[#This Row],[Production_t]]</f>
        <v>121.37130919220056</v>
      </c>
      <c r="S2720" t="str">
        <f>IF(Table1[[#This Row],[Quality_pct]]&lt;96,"Below Spec","Ok")</f>
        <v>Ok</v>
      </c>
      <c r="T2720" t="str">
        <f>IF(Table1[Steam_Consumed_t]&gt;$O$4383,"ABNORMAL","NORMAL")</f>
        <v>NORMAL</v>
      </c>
      <c r="U2720" t="str">
        <f>IF(Table1[Power_Consumed_kWh]&gt;$P$4383,"ABNORMAL","NORMAL")</f>
        <v>ABNORMAL</v>
      </c>
      <c r="V2720">
        <f>(Table1[[#This Row],[Target_Production_t]]/8)*Table1[[#This Row],[Downtime_hr]]</f>
        <v>2.2883999999999998</v>
      </c>
    </row>
    <row r="2721" spans="1:22" x14ac:dyDescent="0.25">
      <c r="A2721" s="1">
        <v>45884</v>
      </c>
      <c r="B2721" s="1" t="str">
        <f>TEXT(Table1[[#This Row],[Date]],"mm")</f>
        <v>08</v>
      </c>
      <c r="C2721" t="s">
        <v>22</v>
      </c>
      <c r="D2721" t="s">
        <v>18</v>
      </c>
      <c r="E2721">
        <v>36.130000000000003</v>
      </c>
      <c r="F2721">
        <v>7.52</v>
      </c>
      <c r="G2721">
        <v>0.48</v>
      </c>
      <c r="H2721">
        <v>30.89</v>
      </c>
      <c r="I2721">
        <v>29.67</v>
      </c>
      <c r="J2721">
        <v>1.22</v>
      </c>
      <c r="K2721">
        <v>96.06</v>
      </c>
      <c r="L2721">
        <v>94</v>
      </c>
      <c r="M2721">
        <v>92.97</v>
      </c>
      <c r="N2721">
        <v>83.95</v>
      </c>
      <c r="O2721">
        <v>33.65</v>
      </c>
      <c r="P2721">
        <v>2905.74</v>
      </c>
      <c r="Q2721" s="42">
        <f>Table1[[#This Row],[Steam_Consumed_t]]/Table1[[#This Row],[Production_t]]</f>
        <v>1.0893493039818711</v>
      </c>
      <c r="R2721" s="37">
        <f>Table1[[#This Row],[Power_Consumed_kWh]]/Table1[[#This Row],[Production_t]]</f>
        <v>94.067335707348647</v>
      </c>
      <c r="S2721" t="str">
        <f>IF(Table1[[#This Row],[Quality_pct]]&lt;96,"Below Spec","Ok")</f>
        <v>Ok</v>
      </c>
      <c r="T2721" t="str">
        <f>IF(Table1[Steam_Consumed_t]&gt;$O$4383,"ABNORMAL","NORMAL")</f>
        <v>NORMAL</v>
      </c>
      <c r="U2721" t="str">
        <f>IF(Table1[Power_Consumed_kWh]&gt;$P$4383,"ABNORMAL","NORMAL")</f>
        <v>NORMAL</v>
      </c>
      <c r="V2721">
        <f>(Table1[[#This Row],[Target_Production_t]]/8)*Table1[[#This Row],[Downtime_hr]]</f>
        <v>2.1678000000000002</v>
      </c>
    </row>
    <row r="2722" spans="1:22" x14ac:dyDescent="0.25">
      <c r="A2722" s="1">
        <v>45884</v>
      </c>
      <c r="B2722" s="1" t="str">
        <f>TEXT(Table1[[#This Row],[Date]],"mm")</f>
        <v>08</v>
      </c>
      <c r="C2722" t="s">
        <v>21</v>
      </c>
      <c r="D2722" t="s">
        <v>19</v>
      </c>
      <c r="E2722">
        <v>37.57</v>
      </c>
      <c r="F2722">
        <v>7.61</v>
      </c>
      <c r="G2722">
        <v>0.39</v>
      </c>
      <c r="H2722">
        <v>29.64</v>
      </c>
      <c r="I2722">
        <v>29.13</v>
      </c>
      <c r="J2722">
        <v>0.52</v>
      </c>
      <c r="K2722">
        <v>98.26</v>
      </c>
      <c r="L2722">
        <v>95.12</v>
      </c>
      <c r="M2722">
        <v>90.89</v>
      </c>
      <c r="N2722">
        <v>84.95</v>
      </c>
      <c r="O2722">
        <v>41.3</v>
      </c>
      <c r="P2722">
        <v>3478.05</v>
      </c>
      <c r="Q2722" s="42">
        <f>Table1[[#This Row],[Steam_Consumed_t]]/Table1[[#This Row],[Production_t]]</f>
        <v>1.3933873144399458</v>
      </c>
      <c r="R2722" s="37">
        <f>Table1[[#This Row],[Power_Consumed_kWh]]/Table1[[#This Row],[Production_t]]</f>
        <v>117.34311740890689</v>
      </c>
      <c r="S2722" t="str">
        <f>IF(Table1[[#This Row],[Quality_pct]]&lt;96,"Below Spec","Ok")</f>
        <v>Ok</v>
      </c>
      <c r="T2722" t="str">
        <f>IF(Table1[Steam_Consumed_t]&gt;$O$4383,"ABNORMAL","NORMAL")</f>
        <v>NORMAL</v>
      </c>
      <c r="U2722" t="str">
        <f>IF(Table1[Power_Consumed_kWh]&gt;$P$4383,"ABNORMAL","NORMAL")</f>
        <v>NORMAL</v>
      </c>
      <c r="V2722">
        <f>(Table1[[#This Row],[Target_Production_t]]/8)*Table1[[#This Row],[Downtime_hr]]</f>
        <v>1.8315375</v>
      </c>
    </row>
    <row r="2723" spans="1:22" x14ac:dyDescent="0.25">
      <c r="A2723" s="1">
        <v>45884</v>
      </c>
      <c r="B2723" s="1" t="str">
        <f>TEXT(Table1[[#This Row],[Date]],"mm")</f>
        <v>08</v>
      </c>
      <c r="C2723" t="s">
        <v>17</v>
      </c>
      <c r="D2723" t="s">
        <v>19</v>
      </c>
      <c r="E2723">
        <v>41.52</v>
      </c>
      <c r="F2723">
        <v>7.7</v>
      </c>
      <c r="G2723">
        <v>0.3</v>
      </c>
      <c r="H2723">
        <v>38.6</v>
      </c>
      <c r="I2723">
        <v>37.99</v>
      </c>
      <c r="J2723">
        <v>0.61</v>
      </c>
      <c r="K2723">
        <v>98.42</v>
      </c>
      <c r="L2723">
        <v>96.25</v>
      </c>
      <c r="M2723">
        <v>90.77</v>
      </c>
      <c r="N2723">
        <v>85.98</v>
      </c>
      <c r="O2723">
        <v>30.95</v>
      </c>
      <c r="P2723">
        <v>3063.84</v>
      </c>
      <c r="Q2723" s="42">
        <f>Table1[[#This Row],[Steam_Consumed_t]]/Table1[[#This Row],[Production_t]]</f>
        <v>0.80181347150259064</v>
      </c>
      <c r="R2723" s="37">
        <f>Table1[[#This Row],[Power_Consumed_kWh]]/Table1[[#This Row],[Production_t]]</f>
        <v>79.3740932642487</v>
      </c>
      <c r="S2723" t="str">
        <f>IF(Table1[[#This Row],[Quality_pct]]&lt;96,"Below Spec","Ok")</f>
        <v>Ok</v>
      </c>
      <c r="T2723" t="str">
        <f>IF(Table1[Steam_Consumed_t]&gt;$O$4383,"ABNORMAL","NORMAL")</f>
        <v>NORMAL</v>
      </c>
      <c r="U2723" t="str">
        <f>IF(Table1[Power_Consumed_kWh]&gt;$P$4383,"ABNORMAL","NORMAL")</f>
        <v>NORMAL</v>
      </c>
      <c r="V2723">
        <f>(Table1[[#This Row],[Target_Production_t]]/8)*Table1[[#This Row],[Downtime_hr]]</f>
        <v>1.5570000000000002</v>
      </c>
    </row>
    <row r="2724" spans="1:22" x14ac:dyDescent="0.25">
      <c r="A2724" s="1">
        <v>45884</v>
      </c>
      <c r="B2724" s="1" t="str">
        <f>TEXT(Table1[[#This Row],[Date]],"mm")</f>
        <v>08</v>
      </c>
      <c r="C2724" t="s">
        <v>23</v>
      </c>
      <c r="D2724" t="s">
        <v>19</v>
      </c>
      <c r="E2724">
        <v>43.5</v>
      </c>
      <c r="F2724">
        <v>7.92</v>
      </c>
      <c r="G2724">
        <v>0.08</v>
      </c>
      <c r="H2724">
        <v>41.84</v>
      </c>
      <c r="I2724">
        <v>41.48</v>
      </c>
      <c r="J2724">
        <v>0.36</v>
      </c>
      <c r="K2724">
        <v>99.15</v>
      </c>
      <c r="L2724">
        <v>99</v>
      </c>
      <c r="M2724">
        <v>100.33</v>
      </c>
      <c r="N2724">
        <v>98.49</v>
      </c>
      <c r="O2724">
        <v>7.71</v>
      </c>
      <c r="P2724">
        <v>1781.34</v>
      </c>
      <c r="Q2724" s="42">
        <f>Table1[[#This Row],[Steam_Consumed_t]]/Table1[[#This Row],[Production_t]]</f>
        <v>0.18427342256214146</v>
      </c>
      <c r="R2724" s="37">
        <f>Table1[[#This Row],[Power_Consumed_kWh]]/Table1[[#This Row],[Production_t]]</f>
        <v>42.575047801147221</v>
      </c>
      <c r="S2724" t="str">
        <f>IF(Table1[[#This Row],[Quality_pct]]&lt;96,"Below Spec","Ok")</f>
        <v>Ok</v>
      </c>
      <c r="T2724" t="str">
        <f>IF(Table1[Steam_Consumed_t]&gt;$O$4383,"ABNORMAL","NORMAL")</f>
        <v>NORMAL</v>
      </c>
      <c r="U2724" t="str">
        <f>IF(Table1[Power_Consumed_kWh]&gt;$P$4383,"ABNORMAL","NORMAL")</f>
        <v>NORMAL</v>
      </c>
      <c r="V2724">
        <f>(Table1[[#This Row],[Target_Production_t]]/8)*Table1[[#This Row],[Downtime_hr]]</f>
        <v>0.435</v>
      </c>
    </row>
    <row r="2725" spans="1:22" x14ac:dyDescent="0.25">
      <c r="A2725" s="1">
        <v>45884</v>
      </c>
      <c r="B2725" s="1" t="str">
        <f>TEXT(Table1[[#This Row],[Date]],"mm")</f>
        <v>08</v>
      </c>
      <c r="C2725" t="s">
        <v>23</v>
      </c>
      <c r="D2725" t="s">
        <v>20</v>
      </c>
      <c r="E2725">
        <v>42.17</v>
      </c>
      <c r="F2725">
        <v>7.96</v>
      </c>
      <c r="G2725">
        <v>0.04</v>
      </c>
      <c r="H2725">
        <v>44.06</v>
      </c>
      <c r="I2725">
        <v>43.4</v>
      </c>
      <c r="J2725">
        <v>0.66</v>
      </c>
      <c r="K2725">
        <v>98.5</v>
      </c>
      <c r="L2725">
        <v>99.5</v>
      </c>
      <c r="M2725">
        <v>88.8</v>
      </c>
      <c r="N2725">
        <v>87.03</v>
      </c>
      <c r="O2725">
        <v>5.91</v>
      </c>
      <c r="P2725">
        <v>1885.52</v>
      </c>
      <c r="Q2725" s="42">
        <f>Table1[[#This Row],[Steam_Consumed_t]]/Table1[[#This Row],[Production_t]]</f>
        <v>0.13413527008624601</v>
      </c>
      <c r="R2725" s="37">
        <f>Table1[[#This Row],[Power_Consumed_kWh]]/Table1[[#This Row],[Production_t]]</f>
        <v>42.794371311847478</v>
      </c>
      <c r="S2725" t="str">
        <f>IF(Table1[[#This Row],[Quality_pct]]&lt;96,"Below Spec","Ok")</f>
        <v>Ok</v>
      </c>
      <c r="T2725" t="str">
        <f>IF(Table1[Steam_Consumed_t]&gt;$O$4383,"ABNORMAL","NORMAL")</f>
        <v>NORMAL</v>
      </c>
      <c r="U2725" t="str">
        <f>IF(Table1[Power_Consumed_kWh]&gt;$P$4383,"ABNORMAL","NORMAL")</f>
        <v>NORMAL</v>
      </c>
      <c r="V2725">
        <f>(Table1[[#This Row],[Target_Production_t]]/8)*Table1[[#This Row],[Downtime_hr]]</f>
        <v>0.21085000000000001</v>
      </c>
    </row>
    <row r="2726" spans="1:22" x14ac:dyDescent="0.25">
      <c r="A2726" s="1">
        <v>45885</v>
      </c>
      <c r="B2726" s="1" t="str">
        <f>TEXT(Table1[[#This Row],[Date]],"mm")</f>
        <v>08</v>
      </c>
      <c r="C2726" t="s">
        <v>21</v>
      </c>
      <c r="D2726" t="s">
        <v>19</v>
      </c>
      <c r="E2726">
        <v>36.869999999999997</v>
      </c>
      <c r="F2726">
        <v>7.04</v>
      </c>
      <c r="G2726">
        <v>0.96</v>
      </c>
      <c r="H2726">
        <v>33.700000000000003</v>
      </c>
      <c r="I2726">
        <v>33.17</v>
      </c>
      <c r="J2726">
        <v>0.53</v>
      </c>
      <c r="K2726">
        <v>98.43</v>
      </c>
      <c r="L2726">
        <v>88</v>
      </c>
      <c r="M2726">
        <v>94.16</v>
      </c>
      <c r="N2726">
        <v>81.56</v>
      </c>
      <c r="O2726">
        <v>48.54</v>
      </c>
      <c r="P2726">
        <v>3984.42</v>
      </c>
      <c r="Q2726" s="42">
        <f>Table1[[#This Row],[Steam_Consumed_t]]/Table1[[#This Row],[Production_t]]</f>
        <v>1.4403560830860533</v>
      </c>
      <c r="R2726" s="37">
        <f>Table1[[#This Row],[Power_Consumed_kWh]]/Table1[[#This Row],[Production_t]]</f>
        <v>118.2320474777448</v>
      </c>
      <c r="S2726" t="str">
        <f>IF(Table1[[#This Row],[Quality_pct]]&lt;96,"Below Spec","Ok")</f>
        <v>Ok</v>
      </c>
      <c r="T2726" t="str">
        <f>IF(Table1[Steam_Consumed_t]&gt;$O$4383,"ABNORMAL","NORMAL")</f>
        <v>NORMAL</v>
      </c>
      <c r="U2726" t="str">
        <f>IF(Table1[Power_Consumed_kWh]&gt;$P$4383,"ABNORMAL","NORMAL")</f>
        <v>NORMAL</v>
      </c>
      <c r="V2726">
        <f>(Table1[[#This Row],[Target_Production_t]]/8)*Table1[[#This Row],[Downtime_hr]]</f>
        <v>4.4243999999999994</v>
      </c>
    </row>
    <row r="2727" spans="1:22" x14ac:dyDescent="0.25">
      <c r="A2727" s="1">
        <v>45885</v>
      </c>
      <c r="B2727" s="1" t="str">
        <f>TEXT(Table1[[#This Row],[Date]],"mm")</f>
        <v>08</v>
      </c>
      <c r="C2727" t="s">
        <v>21</v>
      </c>
      <c r="D2727" t="s">
        <v>20</v>
      </c>
      <c r="E2727">
        <v>35.75</v>
      </c>
      <c r="F2727">
        <v>7.26</v>
      </c>
      <c r="G2727">
        <v>0.74</v>
      </c>
      <c r="H2727">
        <v>30.75</v>
      </c>
      <c r="I2727">
        <v>30.51</v>
      </c>
      <c r="J2727">
        <v>0.24</v>
      </c>
      <c r="K2727">
        <v>99.21</v>
      </c>
      <c r="L2727">
        <v>90.75</v>
      </c>
      <c r="M2727">
        <v>89.63</v>
      </c>
      <c r="N2727">
        <v>80.7</v>
      </c>
      <c r="O2727">
        <v>45</v>
      </c>
      <c r="P2727">
        <v>3588.97</v>
      </c>
      <c r="Q2727" s="42">
        <f>Table1[[#This Row],[Steam_Consumed_t]]/Table1[[#This Row],[Production_t]]</f>
        <v>1.4634146341463414</v>
      </c>
      <c r="R2727" s="37">
        <f>Table1[[#This Row],[Power_Consumed_kWh]]/Table1[[#This Row],[Production_t]]</f>
        <v>116.71447154471544</v>
      </c>
      <c r="S2727" t="str">
        <f>IF(Table1[[#This Row],[Quality_pct]]&lt;96,"Below Spec","Ok")</f>
        <v>Ok</v>
      </c>
      <c r="T2727" t="str">
        <f>IF(Table1[Steam_Consumed_t]&gt;$O$4383,"ABNORMAL","NORMAL")</f>
        <v>NORMAL</v>
      </c>
      <c r="U2727" t="str">
        <f>IF(Table1[Power_Consumed_kWh]&gt;$P$4383,"ABNORMAL","NORMAL")</f>
        <v>NORMAL</v>
      </c>
      <c r="V2727">
        <f>(Table1[[#This Row],[Target_Production_t]]/8)*Table1[[#This Row],[Downtime_hr]]</f>
        <v>3.3068749999999998</v>
      </c>
    </row>
    <row r="2728" spans="1:22" x14ac:dyDescent="0.25">
      <c r="A2728" s="1">
        <v>45885</v>
      </c>
      <c r="B2728" s="1" t="str">
        <f>TEXT(Table1[[#This Row],[Date]],"mm")</f>
        <v>08</v>
      </c>
      <c r="C2728" t="s">
        <v>17</v>
      </c>
      <c r="D2728" t="s">
        <v>19</v>
      </c>
      <c r="E2728">
        <v>40.75</v>
      </c>
      <c r="F2728">
        <v>7.51</v>
      </c>
      <c r="G2728">
        <v>0.49</v>
      </c>
      <c r="H2728">
        <v>40.17</v>
      </c>
      <c r="I2728">
        <v>38.9</v>
      </c>
      <c r="J2728">
        <v>1.27</v>
      </c>
      <c r="K2728">
        <v>96.84</v>
      </c>
      <c r="L2728">
        <v>93.88</v>
      </c>
      <c r="M2728">
        <v>98.01</v>
      </c>
      <c r="N2728">
        <v>89.1</v>
      </c>
      <c r="O2728">
        <v>33.340000000000003</v>
      </c>
      <c r="P2728">
        <v>3326.66</v>
      </c>
      <c r="Q2728" s="42">
        <f>Table1[[#This Row],[Steam_Consumed_t]]/Table1[[#This Row],[Production_t]]</f>
        <v>0.82997261638038344</v>
      </c>
      <c r="R2728" s="37">
        <f>Table1[[#This Row],[Power_Consumed_kWh]]/Table1[[#This Row],[Production_t]]</f>
        <v>82.81453821259646</v>
      </c>
      <c r="S2728" t="str">
        <f>IF(Table1[[#This Row],[Quality_pct]]&lt;96,"Below Spec","Ok")</f>
        <v>Ok</v>
      </c>
      <c r="T2728" t="str">
        <f>IF(Table1[Steam_Consumed_t]&gt;$O$4383,"ABNORMAL","NORMAL")</f>
        <v>NORMAL</v>
      </c>
      <c r="U2728" t="str">
        <f>IF(Table1[Power_Consumed_kWh]&gt;$P$4383,"ABNORMAL","NORMAL")</f>
        <v>NORMAL</v>
      </c>
      <c r="V2728">
        <f>(Table1[[#This Row],[Target_Production_t]]/8)*Table1[[#This Row],[Downtime_hr]]</f>
        <v>2.4959375000000001</v>
      </c>
    </row>
    <row r="2729" spans="1:22" x14ac:dyDescent="0.25">
      <c r="A2729" s="1">
        <v>45885</v>
      </c>
      <c r="B2729" s="1" t="str">
        <f>TEXT(Table1[[#This Row],[Date]],"mm")</f>
        <v>08</v>
      </c>
      <c r="C2729" t="s">
        <v>23</v>
      </c>
      <c r="D2729" t="s">
        <v>20</v>
      </c>
      <c r="E2729">
        <v>41.39</v>
      </c>
      <c r="F2729">
        <v>7.53</v>
      </c>
      <c r="G2729">
        <v>0.47</v>
      </c>
      <c r="H2729">
        <v>38.590000000000003</v>
      </c>
      <c r="I2729">
        <v>38.520000000000003</v>
      </c>
      <c r="J2729">
        <v>7.0000000000000007E-2</v>
      </c>
      <c r="K2729">
        <v>99.82</v>
      </c>
      <c r="L2729">
        <v>94.12</v>
      </c>
      <c r="M2729">
        <v>94.33</v>
      </c>
      <c r="N2729">
        <v>88.63</v>
      </c>
      <c r="O2729">
        <v>3.57</v>
      </c>
      <c r="P2729">
        <v>1674.34</v>
      </c>
      <c r="Q2729" s="42">
        <f>Table1[[#This Row],[Steam_Consumed_t]]/Table1[[#This Row],[Production_t]]</f>
        <v>9.2511013215859014E-2</v>
      </c>
      <c r="R2729" s="37">
        <f>Table1[[#This Row],[Power_Consumed_kWh]]/Table1[[#This Row],[Production_t]]</f>
        <v>43.38792433272868</v>
      </c>
      <c r="S2729" t="str">
        <f>IF(Table1[[#This Row],[Quality_pct]]&lt;96,"Below Spec","Ok")</f>
        <v>Ok</v>
      </c>
      <c r="T2729" t="str">
        <f>IF(Table1[Steam_Consumed_t]&gt;$O$4383,"ABNORMAL","NORMAL")</f>
        <v>NORMAL</v>
      </c>
      <c r="U2729" t="str">
        <f>IF(Table1[Power_Consumed_kWh]&gt;$P$4383,"ABNORMAL","NORMAL")</f>
        <v>NORMAL</v>
      </c>
      <c r="V2729">
        <f>(Table1[[#This Row],[Target_Production_t]]/8)*Table1[[#This Row],[Downtime_hr]]</f>
        <v>2.4316624999999998</v>
      </c>
    </row>
    <row r="2730" spans="1:22" x14ac:dyDescent="0.25">
      <c r="A2730" s="1">
        <v>45885</v>
      </c>
      <c r="B2730" s="1" t="str">
        <f>TEXT(Table1[[#This Row],[Date]],"mm")</f>
        <v>08</v>
      </c>
      <c r="C2730" t="s">
        <v>22</v>
      </c>
      <c r="D2730" t="s">
        <v>18</v>
      </c>
      <c r="E2730">
        <v>35.46</v>
      </c>
      <c r="F2730">
        <v>7.58</v>
      </c>
      <c r="G2730">
        <v>0.42</v>
      </c>
      <c r="H2730">
        <v>30.62</v>
      </c>
      <c r="I2730">
        <v>29.66</v>
      </c>
      <c r="J2730">
        <v>0.96</v>
      </c>
      <c r="K2730">
        <v>96.87</v>
      </c>
      <c r="L2730">
        <v>94.75</v>
      </c>
      <c r="M2730">
        <v>97.3</v>
      </c>
      <c r="N2730">
        <v>89.31</v>
      </c>
      <c r="O2730">
        <v>33.520000000000003</v>
      </c>
      <c r="P2730">
        <v>3014.58</v>
      </c>
      <c r="Q2730" s="42">
        <f>Table1[[#This Row],[Steam_Consumed_t]]/Table1[[#This Row],[Production_t]]</f>
        <v>1.0947093403004573</v>
      </c>
      <c r="R2730" s="37">
        <f>Table1[[#This Row],[Power_Consumed_kWh]]/Table1[[#This Row],[Production_t]]</f>
        <v>98.451338994121485</v>
      </c>
      <c r="S2730" t="str">
        <f>IF(Table1[[#This Row],[Quality_pct]]&lt;96,"Below Spec","Ok")</f>
        <v>Ok</v>
      </c>
      <c r="T2730" t="str">
        <f>IF(Table1[Steam_Consumed_t]&gt;$O$4383,"ABNORMAL","NORMAL")</f>
        <v>NORMAL</v>
      </c>
      <c r="U2730" t="str">
        <f>IF(Table1[Power_Consumed_kWh]&gt;$P$4383,"ABNORMAL","NORMAL")</f>
        <v>NORMAL</v>
      </c>
      <c r="V2730">
        <f>(Table1[[#This Row],[Target_Production_t]]/8)*Table1[[#This Row],[Downtime_hr]]</f>
        <v>1.86165</v>
      </c>
    </row>
    <row r="2731" spans="1:22" x14ac:dyDescent="0.25">
      <c r="A2731" s="1">
        <v>45885</v>
      </c>
      <c r="B2731" s="1" t="str">
        <f>TEXT(Table1[[#This Row],[Date]],"mm")</f>
        <v>08</v>
      </c>
      <c r="C2731" t="s">
        <v>17</v>
      </c>
      <c r="D2731" t="s">
        <v>18</v>
      </c>
      <c r="E2731">
        <v>41.37</v>
      </c>
      <c r="F2731">
        <v>7.62</v>
      </c>
      <c r="G2731">
        <v>0.38</v>
      </c>
      <c r="H2731">
        <v>41.08</v>
      </c>
      <c r="I2731">
        <v>40.409999999999997</v>
      </c>
      <c r="J2731">
        <v>0.67</v>
      </c>
      <c r="K2731">
        <v>98.37</v>
      </c>
      <c r="L2731">
        <v>95.25</v>
      </c>
      <c r="M2731">
        <v>95.78</v>
      </c>
      <c r="N2731">
        <v>89.74</v>
      </c>
      <c r="O2731">
        <v>35.67</v>
      </c>
      <c r="P2731">
        <v>3479.72</v>
      </c>
      <c r="Q2731" s="42">
        <f>Table1[[#This Row],[Steam_Consumed_t]]/Table1[[#This Row],[Production_t]]</f>
        <v>0.86830574488802348</v>
      </c>
      <c r="R2731" s="37">
        <f>Table1[[#This Row],[Power_Consumed_kWh]]/Table1[[#This Row],[Production_t]]</f>
        <v>84.705939629990255</v>
      </c>
      <c r="S2731" t="str">
        <f>IF(Table1[[#This Row],[Quality_pct]]&lt;96,"Below Spec","Ok")</f>
        <v>Ok</v>
      </c>
      <c r="T2731" t="str">
        <f>IF(Table1[Steam_Consumed_t]&gt;$O$4383,"ABNORMAL","NORMAL")</f>
        <v>NORMAL</v>
      </c>
      <c r="U2731" t="str">
        <f>IF(Table1[Power_Consumed_kWh]&gt;$P$4383,"ABNORMAL","NORMAL")</f>
        <v>NORMAL</v>
      </c>
      <c r="V2731">
        <f>(Table1[[#This Row],[Target_Production_t]]/8)*Table1[[#This Row],[Downtime_hr]]</f>
        <v>1.9650749999999999</v>
      </c>
    </row>
    <row r="2732" spans="1:22" x14ac:dyDescent="0.25">
      <c r="A2732" s="1">
        <v>45885</v>
      </c>
      <c r="B2732" s="1" t="str">
        <f>TEXT(Table1[[#This Row],[Date]],"mm")</f>
        <v>08</v>
      </c>
      <c r="C2732" t="s">
        <v>21</v>
      </c>
      <c r="D2732" t="s">
        <v>18</v>
      </c>
      <c r="E2732">
        <v>37.43</v>
      </c>
      <c r="F2732">
        <v>7.78</v>
      </c>
      <c r="G2732">
        <v>0.22</v>
      </c>
      <c r="H2732">
        <v>35.18</v>
      </c>
      <c r="I2732">
        <v>34.49</v>
      </c>
      <c r="J2732">
        <v>0.69</v>
      </c>
      <c r="K2732">
        <v>98.05</v>
      </c>
      <c r="L2732">
        <v>97.25</v>
      </c>
      <c r="M2732">
        <v>98.91</v>
      </c>
      <c r="N2732">
        <v>94.32</v>
      </c>
      <c r="O2732">
        <v>51.4</v>
      </c>
      <c r="P2732">
        <v>4105.55</v>
      </c>
      <c r="Q2732" s="42">
        <f>Table1[[#This Row],[Steam_Consumed_t]]/Table1[[#This Row],[Production_t]]</f>
        <v>1.4610574189880614</v>
      </c>
      <c r="R2732" s="37">
        <f>Table1[[#This Row],[Power_Consumed_kWh]]/Table1[[#This Row],[Production_t]]</f>
        <v>116.70125071063104</v>
      </c>
      <c r="S2732" t="str">
        <f>IF(Table1[[#This Row],[Quality_pct]]&lt;96,"Below Spec","Ok")</f>
        <v>Ok</v>
      </c>
      <c r="T2732" t="str">
        <f>IF(Table1[Steam_Consumed_t]&gt;$O$4383,"ABNORMAL","NORMAL")</f>
        <v>NORMAL</v>
      </c>
      <c r="U2732" t="str">
        <f>IF(Table1[Power_Consumed_kWh]&gt;$P$4383,"ABNORMAL","NORMAL")</f>
        <v>NORMAL</v>
      </c>
      <c r="V2732">
        <f>(Table1[[#This Row],[Target_Production_t]]/8)*Table1[[#This Row],[Downtime_hr]]</f>
        <v>1.029325</v>
      </c>
    </row>
    <row r="2733" spans="1:22" x14ac:dyDescent="0.25">
      <c r="A2733" s="1">
        <v>45885</v>
      </c>
      <c r="B2733" s="1" t="str">
        <f>TEXT(Table1[[#This Row],[Date]],"mm")</f>
        <v>08</v>
      </c>
      <c r="C2733" t="s">
        <v>22</v>
      </c>
      <c r="D2733" t="s">
        <v>19</v>
      </c>
      <c r="E2733">
        <v>34.93</v>
      </c>
      <c r="F2733">
        <v>7.81</v>
      </c>
      <c r="G2733">
        <v>0.19</v>
      </c>
      <c r="H2733">
        <v>30.77</v>
      </c>
      <c r="I2733">
        <v>30.09</v>
      </c>
      <c r="J2733">
        <v>0.68</v>
      </c>
      <c r="K2733">
        <v>97.78</v>
      </c>
      <c r="L2733">
        <v>97.62</v>
      </c>
      <c r="M2733">
        <v>98.04</v>
      </c>
      <c r="N2733">
        <v>93.59</v>
      </c>
      <c r="O2733">
        <v>34.97</v>
      </c>
      <c r="P2733">
        <v>2958.98</v>
      </c>
      <c r="Q2733" s="42">
        <f>Table1[[#This Row],[Steam_Consumed_t]]/Table1[[#This Row],[Production_t]]</f>
        <v>1.1364965875853104</v>
      </c>
      <c r="R2733" s="37">
        <f>Table1[[#This Row],[Power_Consumed_kWh]]/Table1[[#This Row],[Production_t]]</f>
        <v>96.164445888852782</v>
      </c>
      <c r="S2733" t="str">
        <f>IF(Table1[[#This Row],[Quality_pct]]&lt;96,"Below Spec","Ok")</f>
        <v>Ok</v>
      </c>
      <c r="T2733" t="str">
        <f>IF(Table1[Steam_Consumed_t]&gt;$O$4383,"ABNORMAL","NORMAL")</f>
        <v>NORMAL</v>
      </c>
      <c r="U2733" t="str">
        <f>IF(Table1[Power_Consumed_kWh]&gt;$P$4383,"ABNORMAL","NORMAL")</f>
        <v>NORMAL</v>
      </c>
      <c r="V2733">
        <f>(Table1[[#This Row],[Target_Production_t]]/8)*Table1[[#This Row],[Downtime_hr]]</f>
        <v>0.82958750000000003</v>
      </c>
    </row>
    <row r="2734" spans="1:22" x14ac:dyDescent="0.25">
      <c r="A2734" s="1">
        <v>45885</v>
      </c>
      <c r="B2734" s="1" t="str">
        <f>TEXT(Table1[[#This Row],[Date]],"mm")</f>
        <v>08</v>
      </c>
      <c r="C2734" t="s">
        <v>23</v>
      </c>
      <c r="D2734" t="s">
        <v>19</v>
      </c>
      <c r="E2734">
        <v>42.69</v>
      </c>
      <c r="F2734">
        <v>7.86</v>
      </c>
      <c r="G2734">
        <v>0.14000000000000001</v>
      </c>
      <c r="H2734">
        <v>39.799999999999997</v>
      </c>
      <c r="I2734">
        <v>39.49</v>
      </c>
      <c r="J2734">
        <v>0.31</v>
      </c>
      <c r="K2734">
        <v>99.23</v>
      </c>
      <c r="L2734">
        <v>98.25</v>
      </c>
      <c r="M2734">
        <v>99.32</v>
      </c>
      <c r="N2734">
        <v>96.83</v>
      </c>
      <c r="O2734">
        <v>6.07</v>
      </c>
      <c r="P2734">
        <v>1614.36</v>
      </c>
      <c r="Q2734" s="42">
        <f>Table1[[#This Row],[Steam_Consumed_t]]/Table1[[#This Row],[Production_t]]</f>
        <v>0.15251256281407036</v>
      </c>
      <c r="R2734" s="37">
        <f>Table1[[#This Row],[Power_Consumed_kWh]]/Table1[[#This Row],[Production_t]]</f>
        <v>40.561809045226134</v>
      </c>
      <c r="S2734" t="str">
        <f>IF(Table1[[#This Row],[Quality_pct]]&lt;96,"Below Spec","Ok")</f>
        <v>Ok</v>
      </c>
      <c r="T2734" t="str">
        <f>IF(Table1[Steam_Consumed_t]&gt;$O$4383,"ABNORMAL","NORMAL")</f>
        <v>NORMAL</v>
      </c>
      <c r="U2734" t="str">
        <f>IF(Table1[Power_Consumed_kWh]&gt;$P$4383,"ABNORMAL","NORMAL")</f>
        <v>NORMAL</v>
      </c>
      <c r="V2734">
        <f>(Table1[[#This Row],[Target_Production_t]]/8)*Table1[[#This Row],[Downtime_hr]]</f>
        <v>0.74707500000000004</v>
      </c>
    </row>
    <row r="2735" spans="1:22" x14ac:dyDescent="0.25">
      <c r="A2735" s="1">
        <v>45885</v>
      </c>
      <c r="B2735" s="1" t="str">
        <f>TEXT(Table1[[#This Row],[Date]],"mm")</f>
        <v>08</v>
      </c>
      <c r="C2735" t="s">
        <v>17</v>
      </c>
      <c r="D2735" t="s">
        <v>20</v>
      </c>
      <c r="E2735">
        <v>39.51</v>
      </c>
      <c r="F2735">
        <v>7.87</v>
      </c>
      <c r="G2735">
        <v>0.13</v>
      </c>
      <c r="H2735">
        <v>37.64</v>
      </c>
      <c r="I2735">
        <v>37.32</v>
      </c>
      <c r="J2735">
        <v>0.33</v>
      </c>
      <c r="K2735">
        <v>99.13</v>
      </c>
      <c r="L2735">
        <v>98.38</v>
      </c>
      <c r="M2735">
        <v>95.06</v>
      </c>
      <c r="N2735">
        <v>92.7</v>
      </c>
      <c r="O2735">
        <v>31.98</v>
      </c>
      <c r="P2735">
        <v>2968.97</v>
      </c>
      <c r="Q2735" s="42">
        <f>Table1[[#This Row],[Steam_Consumed_t]]/Table1[[#This Row],[Production_t]]</f>
        <v>0.84962805526036134</v>
      </c>
      <c r="R2735" s="37">
        <f>Table1[[#This Row],[Power_Consumed_kWh]]/Table1[[#This Row],[Production_t]]</f>
        <v>78.878055260361307</v>
      </c>
      <c r="S2735" t="str">
        <f>IF(Table1[[#This Row],[Quality_pct]]&lt;96,"Below Spec","Ok")</f>
        <v>Ok</v>
      </c>
      <c r="T2735" t="str">
        <f>IF(Table1[Steam_Consumed_t]&gt;$O$4383,"ABNORMAL","NORMAL")</f>
        <v>NORMAL</v>
      </c>
      <c r="U2735" t="str">
        <f>IF(Table1[Power_Consumed_kWh]&gt;$P$4383,"ABNORMAL","NORMAL")</f>
        <v>NORMAL</v>
      </c>
      <c r="V2735">
        <f>(Table1[[#This Row],[Target_Production_t]]/8)*Table1[[#This Row],[Downtime_hr]]</f>
        <v>0.64203750000000004</v>
      </c>
    </row>
    <row r="2736" spans="1:22" x14ac:dyDescent="0.25">
      <c r="A2736" s="1">
        <v>45885</v>
      </c>
      <c r="B2736" s="1" t="str">
        <f>TEXT(Table1[[#This Row],[Date]],"mm")</f>
        <v>08</v>
      </c>
      <c r="C2736" t="s">
        <v>22</v>
      </c>
      <c r="D2736" t="s">
        <v>20</v>
      </c>
      <c r="E2736">
        <v>33.869999999999997</v>
      </c>
      <c r="F2736">
        <v>7.91</v>
      </c>
      <c r="G2736">
        <v>0.09</v>
      </c>
      <c r="H2736">
        <v>30.42</v>
      </c>
      <c r="I2736">
        <v>28.82</v>
      </c>
      <c r="J2736">
        <v>1.6</v>
      </c>
      <c r="K2736">
        <v>94.74</v>
      </c>
      <c r="L2736">
        <v>98.88</v>
      </c>
      <c r="M2736">
        <v>90.87</v>
      </c>
      <c r="N2736">
        <v>85.12</v>
      </c>
      <c r="O2736">
        <v>34.159999999999997</v>
      </c>
      <c r="P2736">
        <v>2809.68</v>
      </c>
      <c r="Q2736" s="42">
        <f>Table1[[#This Row],[Steam_Consumed_t]]/Table1[[#This Row],[Production_t]]</f>
        <v>1.1229454306377382</v>
      </c>
      <c r="R2736" s="37">
        <f>Table1[[#This Row],[Power_Consumed_kWh]]/Table1[[#This Row],[Production_t]]</f>
        <v>92.362919132149898</v>
      </c>
      <c r="S2736" t="str">
        <f>IF(Table1[[#This Row],[Quality_pct]]&lt;96,"Below Spec","Ok")</f>
        <v>Below Spec</v>
      </c>
      <c r="T2736" t="str">
        <f>IF(Table1[Steam_Consumed_t]&gt;$O$4383,"ABNORMAL","NORMAL")</f>
        <v>NORMAL</v>
      </c>
      <c r="U2736" t="str">
        <f>IF(Table1[Power_Consumed_kWh]&gt;$P$4383,"ABNORMAL","NORMAL")</f>
        <v>NORMAL</v>
      </c>
      <c r="V2736">
        <f>(Table1[[#This Row],[Target_Production_t]]/8)*Table1[[#This Row],[Downtime_hr]]</f>
        <v>0.38103749999999997</v>
      </c>
    </row>
    <row r="2737" spans="1:22" x14ac:dyDescent="0.25">
      <c r="A2737" s="1">
        <v>45885</v>
      </c>
      <c r="B2737" s="1" t="str">
        <f>TEXT(Table1[[#This Row],[Date]],"mm")</f>
        <v>08</v>
      </c>
      <c r="C2737" t="s">
        <v>23</v>
      </c>
      <c r="D2737" t="s">
        <v>18</v>
      </c>
      <c r="E2737">
        <v>43.34</v>
      </c>
      <c r="F2737">
        <v>7.92</v>
      </c>
      <c r="G2737">
        <v>0.08</v>
      </c>
      <c r="H2737">
        <v>43.11</v>
      </c>
      <c r="I2737">
        <v>42.92</v>
      </c>
      <c r="J2737">
        <v>0.19</v>
      </c>
      <c r="K2737">
        <v>99.57</v>
      </c>
      <c r="L2737">
        <v>99</v>
      </c>
      <c r="M2737">
        <v>92.04</v>
      </c>
      <c r="N2737">
        <v>90.73</v>
      </c>
      <c r="O2737">
        <v>4.32</v>
      </c>
      <c r="P2737">
        <v>1763.67</v>
      </c>
      <c r="Q2737" s="42">
        <f>Table1[[#This Row],[Steam_Consumed_t]]/Table1[[#This Row],[Production_t]]</f>
        <v>0.10020876826722339</v>
      </c>
      <c r="R2737" s="37">
        <f>Table1[[#This Row],[Power_Consumed_kWh]]/Table1[[#This Row],[Production_t]]</f>
        <v>40.910925539318029</v>
      </c>
      <c r="S2737" t="str">
        <f>IF(Table1[[#This Row],[Quality_pct]]&lt;96,"Below Spec","Ok")</f>
        <v>Ok</v>
      </c>
      <c r="T2737" t="str">
        <f>IF(Table1[Steam_Consumed_t]&gt;$O$4383,"ABNORMAL","NORMAL")</f>
        <v>NORMAL</v>
      </c>
      <c r="U2737" t="str">
        <f>IF(Table1[Power_Consumed_kWh]&gt;$P$4383,"ABNORMAL","NORMAL")</f>
        <v>NORMAL</v>
      </c>
      <c r="V2737">
        <f>(Table1[[#This Row],[Target_Production_t]]/8)*Table1[[#This Row],[Downtime_hr]]</f>
        <v>0.43340000000000006</v>
      </c>
    </row>
    <row r="2738" spans="1:22" x14ac:dyDescent="0.25">
      <c r="A2738" s="1">
        <v>45886</v>
      </c>
      <c r="B2738" s="1" t="str">
        <f>TEXT(Table1[[#This Row],[Date]],"mm")</f>
        <v>08</v>
      </c>
      <c r="C2738" t="s">
        <v>17</v>
      </c>
      <c r="D2738" t="s">
        <v>18</v>
      </c>
      <c r="E2738">
        <v>42.53</v>
      </c>
      <c r="F2738">
        <v>4.12</v>
      </c>
      <c r="G2738">
        <v>3.88</v>
      </c>
      <c r="H2738">
        <v>18.7</v>
      </c>
      <c r="I2738">
        <v>18.22</v>
      </c>
      <c r="J2738">
        <v>0.47</v>
      </c>
      <c r="K2738">
        <v>97.47</v>
      </c>
      <c r="L2738">
        <v>51.5</v>
      </c>
      <c r="M2738">
        <v>93.76</v>
      </c>
      <c r="N2738">
        <v>47.06</v>
      </c>
      <c r="O2738">
        <v>15.52</v>
      </c>
      <c r="P2738">
        <v>1494.51</v>
      </c>
      <c r="Q2738" s="42">
        <f>Table1[[#This Row],[Steam_Consumed_t]]/Table1[[#This Row],[Production_t]]</f>
        <v>0.82994652406417113</v>
      </c>
      <c r="R2738" s="37">
        <f>Table1[[#This Row],[Power_Consumed_kWh]]/Table1[[#This Row],[Production_t]]</f>
        <v>79.920320855614975</v>
      </c>
      <c r="S2738" t="str">
        <f>IF(Table1[[#This Row],[Quality_pct]]&lt;96,"Below Spec","Ok")</f>
        <v>Ok</v>
      </c>
      <c r="T2738" t="str">
        <f>IF(Table1[Steam_Consumed_t]&gt;$O$4383,"ABNORMAL","NORMAL")</f>
        <v>NORMAL</v>
      </c>
      <c r="U2738" t="str">
        <f>IF(Table1[Power_Consumed_kWh]&gt;$P$4383,"ABNORMAL","NORMAL")</f>
        <v>NORMAL</v>
      </c>
      <c r="V2738">
        <f>(Table1[[#This Row],[Target_Production_t]]/8)*Table1[[#This Row],[Downtime_hr]]</f>
        <v>20.627050000000001</v>
      </c>
    </row>
    <row r="2739" spans="1:22" x14ac:dyDescent="0.25">
      <c r="A2739" s="1">
        <v>45886</v>
      </c>
      <c r="B2739" s="1" t="str">
        <f>TEXT(Table1[[#This Row],[Date]],"mm")</f>
        <v>08</v>
      </c>
      <c r="C2739" t="s">
        <v>17</v>
      </c>
      <c r="D2739" t="s">
        <v>20</v>
      </c>
      <c r="E2739">
        <v>40.61</v>
      </c>
      <c r="F2739">
        <v>7.2</v>
      </c>
      <c r="G2739">
        <v>0.8</v>
      </c>
      <c r="H2739">
        <v>31.61</v>
      </c>
      <c r="I2739">
        <v>30.47</v>
      </c>
      <c r="J2739">
        <v>1.1299999999999999</v>
      </c>
      <c r="K2739">
        <v>96.41</v>
      </c>
      <c r="L2739">
        <v>90</v>
      </c>
      <c r="M2739">
        <v>94.6</v>
      </c>
      <c r="N2739">
        <v>82.09</v>
      </c>
      <c r="O2739">
        <v>27.22</v>
      </c>
      <c r="P2739">
        <v>2622.86</v>
      </c>
      <c r="Q2739" s="42">
        <f>Table1[[#This Row],[Steam_Consumed_t]]/Table1[[#This Row],[Production_t]]</f>
        <v>0.8611198987662132</v>
      </c>
      <c r="R2739" s="37">
        <f>Table1[[#This Row],[Power_Consumed_kWh]]/Table1[[#This Row],[Production_t]]</f>
        <v>82.97564062005695</v>
      </c>
      <c r="S2739" t="str">
        <f>IF(Table1[[#This Row],[Quality_pct]]&lt;96,"Below Spec","Ok")</f>
        <v>Ok</v>
      </c>
      <c r="T2739" t="str">
        <f>IF(Table1[Steam_Consumed_t]&gt;$O$4383,"ABNORMAL","NORMAL")</f>
        <v>NORMAL</v>
      </c>
      <c r="U2739" t="str">
        <f>IF(Table1[Power_Consumed_kWh]&gt;$P$4383,"ABNORMAL","NORMAL")</f>
        <v>NORMAL</v>
      </c>
      <c r="V2739">
        <f>(Table1[[#This Row],[Target_Production_t]]/8)*Table1[[#This Row],[Downtime_hr]]</f>
        <v>4.0609999999999999</v>
      </c>
    </row>
    <row r="2740" spans="1:22" x14ac:dyDescent="0.25">
      <c r="A2740" s="1">
        <v>45886</v>
      </c>
      <c r="B2740" s="1" t="str">
        <f>TEXT(Table1[[#This Row],[Date]],"mm")</f>
        <v>08</v>
      </c>
      <c r="C2740" t="s">
        <v>23</v>
      </c>
      <c r="D2740" t="s">
        <v>18</v>
      </c>
      <c r="E2740">
        <v>44.55</v>
      </c>
      <c r="F2740">
        <v>7.24</v>
      </c>
      <c r="G2740">
        <v>0.76</v>
      </c>
      <c r="H2740">
        <v>39.78</v>
      </c>
      <c r="I2740">
        <v>39.130000000000003</v>
      </c>
      <c r="J2740">
        <v>0.66</v>
      </c>
      <c r="K2740">
        <v>98.35</v>
      </c>
      <c r="L2740">
        <v>90.5</v>
      </c>
      <c r="M2740">
        <v>96.88</v>
      </c>
      <c r="N2740">
        <v>86.23</v>
      </c>
      <c r="O2740">
        <v>7.26</v>
      </c>
      <c r="P2740">
        <v>1741.3</v>
      </c>
      <c r="Q2740" s="42">
        <f>Table1[[#This Row],[Steam_Consumed_t]]/Table1[[#This Row],[Production_t]]</f>
        <v>0.18250377073906485</v>
      </c>
      <c r="R2740" s="37">
        <f>Table1[[#This Row],[Power_Consumed_kWh]]/Table1[[#This Row],[Production_t]]</f>
        <v>43.773252890899947</v>
      </c>
      <c r="S2740" t="str">
        <f>IF(Table1[[#This Row],[Quality_pct]]&lt;96,"Below Spec","Ok")</f>
        <v>Ok</v>
      </c>
      <c r="T2740" t="str">
        <f>IF(Table1[Steam_Consumed_t]&gt;$O$4383,"ABNORMAL","NORMAL")</f>
        <v>NORMAL</v>
      </c>
      <c r="U2740" t="str">
        <f>IF(Table1[Power_Consumed_kWh]&gt;$P$4383,"ABNORMAL","NORMAL")</f>
        <v>NORMAL</v>
      </c>
      <c r="V2740">
        <f>(Table1[[#This Row],[Target_Production_t]]/8)*Table1[[#This Row],[Downtime_hr]]</f>
        <v>4.2322499999999996</v>
      </c>
    </row>
    <row r="2741" spans="1:22" x14ac:dyDescent="0.25">
      <c r="A2741" s="1">
        <v>45886</v>
      </c>
      <c r="B2741" s="1" t="str">
        <f>TEXT(Table1[[#This Row],[Date]],"mm")</f>
        <v>08</v>
      </c>
      <c r="C2741" t="s">
        <v>21</v>
      </c>
      <c r="D2741" t="s">
        <v>19</v>
      </c>
      <c r="E2741">
        <v>37.9</v>
      </c>
      <c r="F2741">
        <v>7.43</v>
      </c>
      <c r="G2741">
        <v>0.56999999999999995</v>
      </c>
      <c r="H2741">
        <v>29.64</v>
      </c>
      <c r="I2741">
        <v>29.19</v>
      </c>
      <c r="J2741">
        <v>0.45</v>
      </c>
      <c r="K2741">
        <v>98.47</v>
      </c>
      <c r="L2741">
        <v>92.88</v>
      </c>
      <c r="M2741">
        <v>99.26</v>
      </c>
      <c r="N2741">
        <v>90.78</v>
      </c>
      <c r="O2741">
        <v>41.23</v>
      </c>
      <c r="P2741">
        <v>3508.52</v>
      </c>
      <c r="Q2741" s="42">
        <f>Table1[[#This Row],[Steam_Consumed_t]]/Table1[[#This Row],[Production_t]]</f>
        <v>1.391025641025641</v>
      </c>
      <c r="R2741" s="37">
        <f>Table1[[#This Row],[Power_Consumed_kWh]]/Table1[[#This Row],[Production_t]]</f>
        <v>118.37112010796221</v>
      </c>
      <c r="S2741" t="str">
        <f>IF(Table1[[#This Row],[Quality_pct]]&lt;96,"Below Spec","Ok")</f>
        <v>Ok</v>
      </c>
      <c r="T2741" t="str">
        <f>IF(Table1[Steam_Consumed_t]&gt;$O$4383,"ABNORMAL","NORMAL")</f>
        <v>NORMAL</v>
      </c>
      <c r="U2741" t="str">
        <f>IF(Table1[Power_Consumed_kWh]&gt;$P$4383,"ABNORMAL","NORMAL")</f>
        <v>NORMAL</v>
      </c>
      <c r="V2741">
        <f>(Table1[[#This Row],[Target_Production_t]]/8)*Table1[[#This Row],[Downtime_hr]]</f>
        <v>2.7003749999999997</v>
      </c>
    </row>
    <row r="2742" spans="1:22" x14ac:dyDescent="0.25">
      <c r="A2742" s="1">
        <v>45886</v>
      </c>
      <c r="B2742" s="1" t="str">
        <f>TEXT(Table1[[#This Row],[Date]],"mm")</f>
        <v>08</v>
      </c>
      <c r="C2742" t="s">
        <v>23</v>
      </c>
      <c r="D2742" t="s">
        <v>20</v>
      </c>
      <c r="E2742">
        <v>42.55</v>
      </c>
      <c r="F2742">
        <v>7.46</v>
      </c>
      <c r="G2742">
        <v>0.54</v>
      </c>
      <c r="H2742">
        <v>37.51</v>
      </c>
      <c r="I2742">
        <v>37.06</v>
      </c>
      <c r="J2742">
        <v>0.44</v>
      </c>
      <c r="K2742">
        <v>98.82</v>
      </c>
      <c r="L2742">
        <v>93.25</v>
      </c>
      <c r="M2742">
        <v>95.95</v>
      </c>
      <c r="N2742">
        <v>88.42</v>
      </c>
      <c r="O2742">
        <v>4.3099999999999996</v>
      </c>
      <c r="P2742">
        <v>1713.34</v>
      </c>
      <c r="Q2742" s="42">
        <f>Table1[[#This Row],[Steam_Consumed_t]]/Table1[[#This Row],[Production_t]]</f>
        <v>0.11490269261530259</v>
      </c>
      <c r="R2742" s="37">
        <f>Table1[[#This Row],[Power_Consumed_kWh]]/Table1[[#This Row],[Production_t]]</f>
        <v>45.67688616368968</v>
      </c>
      <c r="S2742" t="str">
        <f>IF(Table1[[#This Row],[Quality_pct]]&lt;96,"Below Spec","Ok")</f>
        <v>Ok</v>
      </c>
      <c r="T2742" t="str">
        <f>IF(Table1[Steam_Consumed_t]&gt;$O$4383,"ABNORMAL","NORMAL")</f>
        <v>NORMAL</v>
      </c>
      <c r="U2742" t="str">
        <f>IF(Table1[Power_Consumed_kWh]&gt;$P$4383,"ABNORMAL","NORMAL")</f>
        <v>NORMAL</v>
      </c>
      <c r="V2742">
        <f>(Table1[[#This Row],[Target_Production_t]]/8)*Table1[[#This Row],[Downtime_hr]]</f>
        <v>2.872125</v>
      </c>
    </row>
    <row r="2743" spans="1:22" x14ac:dyDescent="0.25">
      <c r="A2743" s="1">
        <v>45886</v>
      </c>
      <c r="B2743" s="1" t="str">
        <f>TEXT(Table1[[#This Row],[Date]],"mm")</f>
        <v>08</v>
      </c>
      <c r="C2743" t="s">
        <v>17</v>
      </c>
      <c r="D2743" t="s">
        <v>19</v>
      </c>
      <c r="E2743">
        <v>41.89</v>
      </c>
      <c r="F2743">
        <v>7.55</v>
      </c>
      <c r="G2743">
        <v>0.45</v>
      </c>
      <c r="H2743">
        <v>41.39</v>
      </c>
      <c r="I2743">
        <v>40.299999999999997</v>
      </c>
      <c r="J2743">
        <v>1.0900000000000001</v>
      </c>
      <c r="K2743">
        <v>97.37</v>
      </c>
      <c r="L2743">
        <v>94.38</v>
      </c>
      <c r="M2743">
        <v>95.21</v>
      </c>
      <c r="N2743">
        <v>87.49</v>
      </c>
      <c r="O2743">
        <v>35.18</v>
      </c>
      <c r="P2743">
        <v>3326.04</v>
      </c>
      <c r="Q2743" s="42">
        <f>Table1[[#This Row],[Steam_Consumed_t]]/Table1[[#This Row],[Production_t]]</f>
        <v>0.84996375936216473</v>
      </c>
      <c r="R2743" s="37">
        <f>Table1[[#This Row],[Power_Consumed_kWh]]/Table1[[#This Row],[Production_t]]</f>
        <v>80.358540710316504</v>
      </c>
      <c r="S2743" t="str">
        <f>IF(Table1[[#This Row],[Quality_pct]]&lt;96,"Below Spec","Ok")</f>
        <v>Ok</v>
      </c>
      <c r="T2743" t="str">
        <f>IF(Table1[Steam_Consumed_t]&gt;$O$4383,"ABNORMAL","NORMAL")</f>
        <v>NORMAL</v>
      </c>
      <c r="U2743" t="str">
        <f>IF(Table1[Power_Consumed_kWh]&gt;$P$4383,"ABNORMAL","NORMAL")</f>
        <v>NORMAL</v>
      </c>
      <c r="V2743">
        <f>(Table1[[#This Row],[Target_Production_t]]/8)*Table1[[#This Row],[Downtime_hr]]</f>
        <v>2.3563125</v>
      </c>
    </row>
    <row r="2744" spans="1:22" x14ac:dyDescent="0.25">
      <c r="A2744" s="1">
        <v>45886</v>
      </c>
      <c r="B2744" s="1" t="str">
        <f>TEXT(Table1[[#This Row],[Date]],"mm")</f>
        <v>08</v>
      </c>
      <c r="C2744" t="s">
        <v>21</v>
      </c>
      <c r="D2744" t="s">
        <v>18</v>
      </c>
      <c r="E2744">
        <v>38.479999999999997</v>
      </c>
      <c r="F2744">
        <v>7.58</v>
      </c>
      <c r="G2744">
        <v>0.42</v>
      </c>
      <c r="H2744">
        <v>36.619999999999997</v>
      </c>
      <c r="I2744">
        <v>36.049999999999997</v>
      </c>
      <c r="J2744">
        <v>0.56000000000000005</v>
      </c>
      <c r="K2744">
        <v>98.46</v>
      </c>
      <c r="L2744">
        <v>94.75</v>
      </c>
      <c r="M2744">
        <v>99.16</v>
      </c>
      <c r="N2744">
        <v>92.5</v>
      </c>
      <c r="O2744">
        <v>52.28</v>
      </c>
      <c r="P2744">
        <v>4327.3500000000004</v>
      </c>
      <c r="Q2744" s="42">
        <f>Table1[[#This Row],[Steam_Consumed_t]]/Table1[[#This Row],[Production_t]]</f>
        <v>1.4276351720371383</v>
      </c>
      <c r="R2744" s="37">
        <f>Table1[[#This Row],[Power_Consumed_kWh]]/Table1[[#This Row],[Production_t]]</f>
        <v>118.16903331512836</v>
      </c>
      <c r="S2744" t="str">
        <f>IF(Table1[[#This Row],[Quality_pct]]&lt;96,"Below Spec","Ok")</f>
        <v>Ok</v>
      </c>
      <c r="T2744" t="str">
        <f>IF(Table1[Steam_Consumed_t]&gt;$O$4383,"ABNORMAL","NORMAL")</f>
        <v>ABNORMAL</v>
      </c>
      <c r="U2744" t="str">
        <f>IF(Table1[Power_Consumed_kWh]&gt;$P$4383,"ABNORMAL","NORMAL")</f>
        <v>ABNORMAL</v>
      </c>
      <c r="V2744">
        <f>(Table1[[#This Row],[Target_Production_t]]/8)*Table1[[#This Row],[Downtime_hr]]</f>
        <v>2.0201999999999996</v>
      </c>
    </row>
    <row r="2745" spans="1:22" x14ac:dyDescent="0.25">
      <c r="A2745" s="1">
        <v>45886</v>
      </c>
      <c r="B2745" s="1" t="str">
        <f>TEXT(Table1[[#This Row],[Date]],"mm")</f>
        <v>08</v>
      </c>
      <c r="C2745" t="s">
        <v>21</v>
      </c>
      <c r="D2745" t="s">
        <v>20</v>
      </c>
      <c r="E2745">
        <v>36.75</v>
      </c>
      <c r="F2745">
        <v>7.6</v>
      </c>
      <c r="G2745">
        <v>0.4</v>
      </c>
      <c r="H2745">
        <v>32.64</v>
      </c>
      <c r="I2745">
        <v>32.369999999999997</v>
      </c>
      <c r="J2745">
        <v>0.27</v>
      </c>
      <c r="K2745">
        <v>99.17</v>
      </c>
      <c r="L2745">
        <v>95</v>
      </c>
      <c r="M2745">
        <v>93.08</v>
      </c>
      <c r="N2745">
        <v>87.69</v>
      </c>
      <c r="O2745">
        <v>48.3</v>
      </c>
      <c r="P2745">
        <v>3840.68</v>
      </c>
      <c r="Q2745" s="42">
        <f>Table1[[#This Row],[Steam_Consumed_t]]/Table1[[#This Row],[Production_t]]</f>
        <v>1.4797794117647058</v>
      </c>
      <c r="R2745" s="37">
        <f>Table1[[#This Row],[Power_Consumed_kWh]]/Table1[[#This Row],[Production_t]]</f>
        <v>117.66789215686273</v>
      </c>
      <c r="S2745" t="str">
        <f>IF(Table1[[#This Row],[Quality_pct]]&lt;96,"Below Spec","Ok")</f>
        <v>Ok</v>
      </c>
      <c r="T2745" t="str">
        <f>IF(Table1[Steam_Consumed_t]&gt;$O$4383,"ABNORMAL","NORMAL")</f>
        <v>NORMAL</v>
      </c>
      <c r="U2745" t="str">
        <f>IF(Table1[Power_Consumed_kWh]&gt;$P$4383,"ABNORMAL","NORMAL")</f>
        <v>NORMAL</v>
      </c>
      <c r="V2745">
        <f>(Table1[[#This Row],[Target_Production_t]]/8)*Table1[[#This Row],[Downtime_hr]]</f>
        <v>1.8375000000000001</v>
      </c>
    </row>
    <row r="2746" spans="1:22" x14ac:dyDescent="0.25">
      <c r="A2746" s="1">
        <v>45886</v>
      </c>
      <c r="B2746" s="1" t="str">
        <f>TEXT(Table1[[#This Row],[Date]],"mm")</f>
        <v>08</v>
      </c>
      <c r="C2746" t="s">
        <v>22</v>
      </c>
      <c r="D2746" t="s">
        <v>20</v>
      </c>
      <c r="E2746">
        <v>34.81</v>
      </c>
      <c r="F2746">
        <v>7.65</v>
      </c>
      <c r="G2746">
        <v>0.35</v>
      </c>
      <c r="H2746">
        <v>33.020000000000003</v>
      </c>
      <c r="I2746">
        <v>32.659999999999997</v>
      </c>
      <c r="J2746">
        <v>0.36</v>
      </c>
      <c r="K2746">
        <v>98.9</v>
      </c>
      <c r="L2746">
        <v>95.62</v>
      </c>
      <c r="M2746">
        <v>92.83</v>
      </c>
      <c r="N2746">
        <v>87.8</v>
      </c>
      <c r="O2746">
        <v>35.89</v>
      </c>
      <c r="P2746">
        <v>3174.14</v>
      </c>
      <c r="Q2746" s="42">
        <f>Table1[[#This Row],[Steam_Consumed_t]]/Table1[[#This Row],[Production_t]]</f>
        <v>1.0869170199878861</v>
      </c>
      <c r="R2746" s="37">
        <f>Table1[[#This Row],[Power_Consumed_kWh]]/Table1[[#This Row],[Production_t]]</f>
        <v>96.127801332525735</v>
      </c>
      <c r="S2746" t="str">
        <f>IF(Table1[[#This Row],[Quality_pct]]&lt;96,"Below Spec","Ok")</f>
        <v>Ok</v>
      </c>
      <c r="T2746" t="str">
        <f>IF(Table1[Steam_Consumed_t]&gt;$O$4383,"ABNORMAL","NORMAL")</f>
        <v>NORMAL</v>
      </c>
      <c r="U2746" t="str">
        <f>IF(Table1[Power_Consumed_kWh]&gt;$P$4383,"ABNORMAL","NORMAL")</f>
        <v>NORMAL</v>
      </c>
      <c r="V2746">
        <f>(Table1[[#This Row],[Target_Production_t]]/8)*Table1[[#This Row],[Downtime_hr]]</f>
        <v>1.5229375000000001</v>
      </c>
    </row>
    <row r="2747" spans="1:22" x14ac:dyDescent="0.25">
      <c r="A2747" s="1">
        <v>45886</v>
      </c>
      <c r="B2747" s="1" t="str">
        <f>TEXT(Table1[[#This Row],[Date]],"mm")</f>
        <v>08</v>
      </c>
      <c r="C2747" t="s">
        <v>22</v>
      </c>
      <c r="D2747" t="s">
        <v>18</v>
      </c>
      <c r="E2747">
        <v>36.450000000000003</v>
      </c>
      <c r="F2747">
        <v>7.67</v>
      </c>
      <c r="G2747">
        <v>0.33</v>
      </c>
      <c r="H2747">
        <v>33.82</v>
      </c>
      <c r="I2747">
        <v>32.81</v>
      </c>
      <c r="J2747">
        <v>1.01</v>
      </c>
      <c r="K2747">
        <v>97.02</v>
      </c>
      <c r="L2747">
        <v>95.88</v>
      </c>
      <c r="M2747">
        <v>89.19</v>
      </c>
      <c r="N2747">
        <v>82.97</v>
      </c>
      <c r="O2747">
        <v>36.950000000000003</v>
      </c>
      <c r="P2747">
        <v>3274.46</v>
      </c>
      <c r="Q2747" s="42">
        <f>Table1[[#This Row],[Steam_Consumed_t]]/Table1[[#This Row],[Production_t]]</f>
        <v>1.0925487876995861</v>
      </c>
      <c r="R2747" s="37">
        <f>Table1[[#This Row],[Power_Consumed_kWh]]/Table1[[#This Row],[Production_t]]</f>
        <v>96.82022471910112</v>
      </c>
      <c r="S2747" t="str">
        <f>IF(Table1[[#This Row],[Quality_pct]]&lt;96,"Below Spec","Ok")</f>
        <v>Ok</v>
      </c>
      <c r="T2747" t="str">
        <f>IF(Table1[Steam_Consumed_t]&gt;$O$4383,"ABNORMAL","NORMAL")</f>
        <v>NORMAL</v>
      </c>
      <c r="U2747" t="str">
        <f>IF(Table1[Power_Consumed_kWh]&gt;$P$4383,"ABNORMAL","NORMAL")</f>
        <v>NORMAL</v>
      </c>
      <c r="V2747">
        <f>(Table1[[#This Row],[Target_Production_t]]/8)*Table1[[#This Row],[Downtime_hr]]</f>
        <v>1.5035625000000001</v>
      </c>
    </row>
    <row r="2748" spans="1:22" x14ac:dyDescent="0.25">
      <c r="A2748" s="1">
        <v>45886</v>
      </c>
      <c r="B2748" s="1" t="str">
        <f>TEXT(Table1[[#This Row],[Date]],"mm")</f>
        <v>08</v>
      </c>
      <c r="C2748" t="s">
        <v>23</v>
      </c>
      <c r="D2748" t="s">
        <v>19</v>
      </c>
      <c r="E2748">
        <v>43.88</v>
      </c>
      <c r="F2748">
        <v>7.86</v>
      </c>
      <c r="G2748">
        <v>0.14000000000000001</v>
      </c>
      <c r="H2748">
        <v>42.54</v>
      </c>
      <c r="I2748">
        <v>42.42</v>
      </c>
      <c r="J2748">
        <v>0.12</v>
      </c>
      <c r="K2748">
        <v>99.71</v>
      </c>
      <c r="L2748">
        <v>98.25</v>
      </c>
      <c r="M2748">
        <v>95.69</v>
      </c>
      <c r="N2748">
        <v>93.74</v>
      </c>
      <c r="O2748">
        <v>4.7300000000000004</v>
      </c>
      <c r="P2748">
        <v>1772.13</v>
      </c>
      <c r="Q2748" s="42">
        <f>Table1[[#This Row],[Steam_Consumed_t]]/Table1[[#This Row],[Production_t]]</f>
        <v>0.11118946873530795</v>
      </c>
      <c r="R2748" s="37">
        <f>Table1[[#This Row],[Power_Consumed_kWh]]/Table1[[#This Row],[Production_t]]</f>
        <v>41.657968970380821</v>
      </c>
      <c r="S2748" t="str">
        <f>IF(Table1[[#This Row],[Quality_pct]]&lt;96,"Below Spec","Ok")</f>
        <v>Ok</v>
      </c>
      <c r="T2748" t="str">
        <f>IF(Table1[Steam_Consumed_t]&gt;$O$4383,"ABNORMAL","NORMAL")</f>
        <v>NORMAL</v>
      </c>
      <c r="U2748" t="str">
        <f>IF(Table1[Power_Consumed_kWh]&gt;$P$4383,"ABNORMAL","NORMAL")</f>
        <v>NORMAL</v>
      </c>
      <c r="V2748">
        <f>(Table1[[#This Row],[Target_Production_t]]/8)*Table1[[#This Row],[Downtime_hr]]</f>
        <v>0.76790000000000014</v>
      </c>
    </row>
    <row r="2749" spans="1:22" x14ac:dyDescent="0.25">
      <c r="A2749" s="1">
        <v>45886</v>
      </c>
      <c r="B2749" s="1" t="str">
        <f>TEXT(Table1[[#This Row],[Date]],"mm")</f>
        <v>08</v>
      </c>
      <c r="C2749" t="s">
        <v>22</v>
      </c>
      <c r="D2749" t="s">
        <v>19</v>
      </c>
      <c r="E2749">
        <v>35.909999999999997</v>
      </c>
      <c r="F2749">
        <v>7.87</v>
      </c>
      <c r="G2749">
        <v>0.13</v>
      </c>
      <c r="H2749">
        <v>34.65</v>
      </c>
      <c r="I2749">
        <v>33.85</v>
      </c>
      <c r="J2749">
        <v>0.8</v>
      </c>
      <c r="K2749">
        <v>97.7</v>
      </c>
      <c r="L2749">
        <v>98.38</v>
      </c>
      <c r="M2749">
        <v>90.5</v>
      </c>
      <c r="N2749">
        <v>86.99</v>
      </c>
      <c r="O2749">
        <v>38.78</v>
      </c>
      <c r="P2749">
        <v>3360.81</v>
      </c>
      <c r="Q2749" s="42">
        <f>Table1[[#This Row],[Steam_Consumed_t]]/Table1[[#This Row],[Production_t]]</f>
        <v>1.1191919191919193</v>
      </c>
      <c r="R2749" s="37">
        <f>Table1[[#This Row],[Power_Consumed_kWh]]/Table1[[#This Row],[Production_t]]</f>
        <v>96.993073593073589</v>
      </c>
      <c r="S2749" t="str">
        <f>IF(Table1[[#This Row],[Quality_pct]]&lt;96,"Below Spec","Ok")</f>
        <v>Ok</v>
      </c>
      <c r="T2749" t="str">
        <f>IF(Table1[Steam_Consumed_t]&gt;$O$4383,"ABNORMAL","NORMAL")</f>
        <v>NORMAL</v>
      </c>
      <c r="U2749" t="str">
        <f>IF(Table1[Power_Consumed_kWh]&gt;$P$4383,"ABNORMAL","NORMAL")</f>
        <v>NORMAL</v>
      </c>
      <c r="V2749">
        <f>(Table1[[#This Row],[Target_Production_t]]/8)*Table1[[#This Row],[Downtime_hr]]</f>
        <v>0.58353749999999993</v>
      </c>
    </row>
    <row r="2750" spans="1:22" x14ac:dyDescent="0.25">
      <c r="A2750" s="1">
        <v>45887</v>
      </c>
      <c r="B2750" s="1" t="str">
        <f>TEXT(Table1[[#This Row],[Date]],"mm")</f>
        <v>08</v>
      </c>
      <c r="C2750" t="s">
        <v>22</v>
      </c>
      <c r="D2750" t="s">
        <v>19</v>
      </c>
      <c r="E2750">
        <v>35.119999999999997</v>
      </c>
      <c r="F2750">
        <v>6.82</v>
      </c>
      <c r="G2750">
        <v>1.18</v>
      </c>
      <c r="H2750">
        <v>28.9</v>
      </c>
      <c r="I2750">
        <v>27.94</v>
      </c>
      <c r="J2750">
        <v>0.96</v>
      </c>
      <c r="K2750">
        <v>96.67</v>
      </c>
      <c r="L2750">
        <v>85.25</v>
      </c>
      <c r="M2750">
        <v>94.88</v>
      </c>
      <c r="N2750">
        <v>78.2</v>
      </c>
      <c r="O2750">
        <v>31.26</v>
      </c>
      <c r="P2750">
        <v>2866.66</v>
      </c>
      <c r="Q2750" s="42">
        <f>Table1[[#This Row],[Steam_Consumed_t]]/Table1[[#This Row],[Production_t]]</f>
        <v>1.0816608996539794</v>
      </c>
      <c r="R2750" s="37">
        <f>Table1[[#This Row],[Power_Consumed_kWh]]/Table1[[#This Row],[Production_t]]</f>
        <v>99.192387543252593</v>
      </c>
      <c r="S2750" t="str">
        <f>IF(Table1[[#This Row],[Quality_pct]]&lt;96,"Below Spec","Ok")</f>
        <v>Ok</v>
      </c>
      <c r="T2750" t="str">
        <f>IF(Table1[Steam_Consumed_t]&gt;$O$4383,"ABNORMAL","NORMAL")</f>
        <v>NORMAL</v>
      </c>
      <c r="U2750" t="str">
        <f>IF(Table1[Power_Consumed_kWh]&gt;$P$4383,"ABNORMAL","NORMAL")</f>
        <v>NORMAL</v>
      </c>
      <c r="V2750">
        <f>(Table1[[#This Row],[Target_Production_t]]/8)*Table1[[#This Row],[Downtime_hr]]</f>
        <v>5.1801999999999992</v>
      </c>
    </row>
    <row r="2751" spans="1:22" x14ac:dyDescent="0.25">
      <c r="A2751" s="1">
        <v>45887</v>
      </c>
      <c r="B2751" s="1" t="str">
        <f>TEXT(Table1[[#This Row],[Date]],"mm")</f>
        <v>08</v>
      </c>
      <c r="C2751" t="s">
        <v>23</v>
      </c>
      <c r="D2751" t="s">
        <v>20</v>
      </c>
      <c r="E2751">
        <v>41.62</v>
      </c>
      <c r="F2751">
        <v>7.36</v>
      </c>
      <c r="G2751">
        <v>0.64</v>
      </c>
      <c r="H2751">
        <v>36.200000000000003</v>
      </c>
      <c r="I2751">
        <v>36.200000000000003</v>
      </c>
      <c r="J2751">
        <v>0</v>
      </c>
      <c r="K2751">
        <v>100</v>
      </c>
      <c r="L2751">
        <v>92</v>
      </c>
      <c r="M2751">
        <v>99.17</v>
      </c>
      <c r="N2751">
        <v>91.23</v>
      </c>
      <c r="O2751">
        <v>3.53</v>
      </c>
      <c r="P2751">
        <v>1526.38</v>
      </c>
      <c r="Q2751" s="42">
        <f>Table1[[#This Row],[Steam_Consumed_t]]/Table1[[#This Row],[Production_t]]</f>
        <v>9.7513812154696122E-2</v>
      </c>
      <c r="R2751" s="37">
        <f>Table1[[#This Row],[Power_Consumed_kWh]]/Table1[[#This Row],[Production_t]]</f>
        <v>42.165193370165746</v>
      </c>
      <c r="S2751" t="str">
        <f>IF(Table1[[#This Row],[Quality_pct]]&lt;96,"Below Spec","Ok")</f>
        <v>Ok</v>
      </c>
      <c r="T2751" t="str">
        <f>IF(Table1[Steam_Consumed_t]&gt;$O$4383,"ABNORMAL","NORMAL")</f>
        <v>NORMAL</v>
      </c>
      <c r="U2751" t="str">
        <f>IF(Table1[Power_Consumed_kWh]&gt;$P$4383,"ABNORMAL","NORMAL")</f>
        <v>NORMAL</v>
      </c>
      <c r="V2751">
        <f>(Table1[[#This Row],[Target_Production_t]]/8)*Table1[[#This Row],[Downtime_hr]]</f>
        <v>3.3295999999999997</v>
      </c>
    </row>
    <row r="2752" spans="1:22" x14ac:dyDescent="0.25">
      <c r="A2752" s="1">
        <v>45887</v>
      </c>
      <c r="B2752" s="1" t="str">
        <f>TEXT(Table1[[#This Row],[Date]],"mm")</f>
        <v>08</v>
      </c>
      <c r="C2752" t="s">
        <v>17</v>
      </c>
      <c r="D2752" t="s">
        <v>18</v>
      </c>
      <c r="E2752">
        <v>41.6</v>
      </c>
      <c r="F2752">
        <v>7.39</v>
      </c>
      <c r="G2752">
        <v>0.61</v>
      </c>
      <c r="H2752">
        <v>36.64</v>
      </c>
      <c r="I2752">
        <v>35.79</v>
      </c>
      <c r="J2752">
        <v>0.85</v>
      </c>
      <c r="K2752">
        <v>97.69</v>
      </c>
      <c r="L2752">
        <v>92.38</v>
      </c>
      <c r="M2752">
        <v>94.05</v>
      </c>
      <c r="N2752">
        <v>84.87</v>
      </c>
      <c r="O2752">
        <v>29.71</v>
      </c>
      <c r="P2752">
        <v>2997.09</v>
      </c>
      <c r="Q2752" s="42">
        <f>Table1[[#This Row],[Steam_Consumed_t]]/Table1[[#This Row],[Production_t]]</f>
        <v>0.8108624454148472</v>
      </c>
      <c r="R2752" s="37">
        <f>Table1[[#This Row],[Power_Consumed_kWh]]/Table1[[#This Row],[Production_t]]</f>
        <v>81.798307860262014</v>
      </c>
      <c r="S2752" t="str">
        <f>IF(Table1[[#This Row],[Quality_pct]]&lt;96,"Below Spec","Ok")</f>
        <v>Ok</v>
      </c>
      <c r="T2752" t="str">
        <f>IF(Table1[Steam_Consumed_t]&gt;$O$4383,"ABNORMAL","NORMAL")</f>
        <v>NORMAL</v>
      </c>
      <c r="U2752" t="str">
        <f>IF(Table1[Power_Consumed_kWh]&gt;$P$4383,"ABNORMAL","NORMAL")</f>
        <v>NORMAL</v>
      </c>
      <c r="V2752">
        <f>(Table1[[#This Row],[Target_Production_t]]/8)*Table1[[#This Row],[Downtime_hr]]</f>
        <v>3.1720000000000002</v>
      </c>
    </row>
    <row r="2753" spans="1:22" x14ac:dyDescent="0.25">
      <c r="A2753" s="1">
        <v>45887</v>
      </c>
      <c r="B2753" s="1" t="str">
        <f>TEXT(Table1[[#This Row],[Date]],"mm")</f>
        <v>08</v>
      </c>
      <c r="C2753" t="s">
        <v>21</v>
      </c>
      <c r="D2753" t="s">
        <v>18</v>
      </c>
      <c r="E2753">
        <v>37.630000000000003</v>
      </c>
      <c r="F2753">
        <v>7.39</v>
      </c>
      <c r="G2753">
        <v>0.61</v>
      </c>
      <c r="H2753">
        <v>29.44</v>
      </c>
      <c r="I2753">
        <v>28.39</v>
      </c>
      <c r="J2753">
        <v>1.05</v>
      </c>
      <c r="K2753">
        <v>96.44</v>
      </c>
      <c r="L2753">
        <v>92.38</v>
      </c>
      <c r="M2753">
        <v>93.1</v>
      </c>
      <c r="N2753">
        <v>82.94</v>
      </c>
      <c r="O2753">
        <v>43.93</v>
      </c>
      <c r="P2753">
        <v>3391.83</v>
      </c>
      <c r="Q2753" s="42">
        <f>Table1[[#This Row],[Steam_Consumed_t]]/Table1[[#This Row],[Production_t]]</f>
        <v>1.4921875</v>
      </c>
      <c r="R2753" s="37">
        <f>Table1[[#This Row],[Power_Consumed_kWh]]/Table1[[#This Row],[Production_t]]</f>
        <v>115.21161684782608</v>
      </c>
      <c r="S2753" t="str">
        <f>IF(Table1[[#This Row],[Quality_pct]]&lt;96,"Below Spec","Ok")</f>
        <v>Ok</v>
      </c>
      <c r="T2753" t="str">
        <f>IF(Table1[Steam_Consumed_t]&gt;$O$4383,"ABNORMAL","NORMAL")</f>
        <v>NORMAL</v>
      </c>
      <c r="U2753" t="str">
        <f>IF(Table1[Power_Consumed_kWh]&gt;$P$4383,"ABNORMAL","NORMAL")</f>
        <v>NORMAL</v>
      </c>
      <c r="V2753">
        <f>(Table1[[#This Row],[Target_Production_t]]/8)*Table1[[#This Row],[Downtime_hr]]</f>
        <v>2.8692875</v>
      </c>
    </row>
    <row r="2754" spans="1:22" x14ac:dyDescent="0.25">
      <c r="A2754" s="1">
        <v>45887</v>
      </c>
      <c r="B2754" s="1" t="str">
        <f>TEXT(Table1[[#This Row],[Date]],"mm")</f>
        <v>08</v>
      </c>
      <c r="C2754" t="s">
        <v>17</v>
      </c>
      <c r="D2754" t="s">
        <v>20</v>
      </c>
      <c r="E2754">
        <v>39.72</v>
      </c>
      <c r="F2754">
        <v>7.41</v>
      </c>
      <c r="G2754">
        <v>0.59</v>
      </c>
      <c r="H2754">
        <v>34.76</v>
      </c>
      <c r="I2754">
        <v>34.33</v>
      </c>
      <c r="J2754">
        <v>0.42</v>
      </c>
      <c r="K2754">
        <v>98.78</v>
      </c>
      <c r="L2754">
        <v>92.62</v>
      </c>
      <c r="M2754">
        <v>92.27</v>
      </c>
      <c r="N2754">
        <v>84.42</v>
      </c>
      <c r="O2754">
        <v>30.13</v>
      </c>
      <c r="P2754">
        <v>2824.68</v>
      </c>
      <c r="Q2754" s="42">
        <f>Table1[[#This Row],[Steam_Consumed_t]]/Table1[[#This Row],[Production_t]]</f>
        <v>0.86680092059838898</v>
      </c>
      <c r="R2754" s="37">
        <f>Table1[[#This Row],[Power_Consumed_kWh]]/Table1[[#This Row],[Production_t]]</f>
        <v>81.262370540851549</v>
      </c>
      <c r="S2754" t="str">
        <f>IF(Table1[[#This Row],[Quality_pct]]&lt;96,"Below Spec","Ok")</f>
        <v>Ok</v>
      </c>
      <c r="T2754" t="str">
        <f>IF(Table1[Steam_Consumed_t]&gt;$O$4383,"ABNORMAL","NORMAL")</f>
        <v>NORMAL</v>
      </c>
      <c r="U2754" t="str">
        <f>IF(Table1[Power_Consumed_kWh]&gt;$P$4383,"ABNORMAL","NORMAL")</f>
        <v>NORMAL</v>
      </c>
      <c r="V2754">
        <f>(Table1[[#This Row],[Target_Production_t]]/8)*Table1[[#This Row],[Downtime_hr]]</f>
        <v>2.9293499999999999</v>
      </c>
    </row>
    <row r="2755" spans="1:22" x14ac:dyDescent="0.25">
      <c r="A2755" s="1">
        <v>45887</v>
      </c>
      <c r="B2755" s="1" t="str">
        <f>TEXT(Table1[[#This Row],[Date]],"mm")</f>
        <v>08</v>
      </c>
      <c r="C2755" t="s">
        <v>21</v>
      </c>
      <c r="D2755" t="s">
        <v>19</v>
      </c>
      <c r="E2755">
        <v>37.07</v>
      </c>
      <c r="F2755">
        <v>7.42</v>
      </c>
      <c r="G2755">
        <v>0.57999999999999996</v>
      </c>
      <c r="H2755">
        <v>33.520000000000003</v>
      </c>
      <c r="I2755">
        <v>32.47</v>
      </c>
      <c r="J2755">
        <v>1.06</v>
      </c>
      <c r="K2755">
        <v>96.85</v>
      </c>
      <c r="L2755">
        <v>92.75</v>
      </c>
      <c r="M2755">
        <v>102.48</v>
      </c>
      <c r="N2755">
        <v>92.06</v>
      </c>
      <c r="O2755">
        <v>47.12</v>
      </c>
      <c r="P2755">
        <v>3955.38</v>
      </c>
      <c r="Q2755" s="42">
        <f>Table1[[#This Row],[Steam_Consumed_t]]/Table1[[#This Row],[Production_t]]</f>
        <v>1.4057279236276847</v>
      </c>
      <c r="R2755" s="37">
        <f>Table1[[#This Row],[Power_Consumed_kWh]]/Table1[[#This Row],[Production_t]]</f>
        <v>118.0005966587112</v>
      </c>
      <c r="S2755" t="str">
        <f>IF(Table1[[#This Row],[Quality_pct]]&lt;96,"Below Spec","Ok")</f>
        <v>Ok</v>
      </c>
      <c r="T2755" t="str">
        <f>IF(Table1[Steam_Consumed_t]&gt;$O$4383,"ABNORMAL","NORMAL")</f>
        <v>NORMAL</v>
      </c>
      <c r="U2755" t="str">
        <f>IF(Table1[Power_Consumed_kWh]&gt;$P$4383,"ABNORMAL","NORMAL")</f>
        <v>NORMAL</v>
      </c>
      <c r="V2755">
        <f>(Table1[[#This Row],[Target_Production_t]]/8)*Table1[[#This Row],[Downtime_hr]]</f>
        <v>2.6875749999999998</v>
      </c>
    </row>
    <row r="2756" spans="1:22" x14ac:dyDescent="0.25">
      <c r="A2756" s="1">
        <v>45887</v>
      </c>
      <c r="B2756" s="1" t="str">
        <f>TEXT(Table1[[#This Row],[Date]],"mm")</f>
        <v>08</v>
      </c>
      <c r="C2756" t="s">
        <v>22</v>
      </c>
      <c r="D2756" t="s">
        <v>20</v>
      </c>
      <c r="E2756">
        <v>34.049999999999997</v>
      </c>
      <c r="F2756">
        <v>7.64</v>
      </c>
      <c r="G2756">
        <v>0.36</v>
      </c>
      <c r="H2756">
        <v>29.9</v>
      </c>
      <c r="I2756">
        <v>29.14</v>
      </c>
      <c r="J2756">
        <v>0.76</v>
      </c>
      <c r="K2756">
        <v>97.47</v>
      </c>
      <c r="L2756">
        <v>95.5</v>
      </c>
      <c r="M2756">
        <v>100.12</v>
      </c>
      <c r="N2756">
        <v>93.19</v>
      </c>
      <c r="O2756">
        <v>32.53</v>
      </c>
      <c r="P2756">
        <v>2949.17</v>
      </c>
      <c r="Q2756" s="42">
        <f>Table1[[#This Row],[Steam_Consumed_t]]/Table1[[#This Row],[Production_t]]</f>
        <v>1.0879598662207359</v>
      </c>
      <c r="R2756" s="37">
        <f>Table1[[#This Row],[Power_Consumed_kWh]]/Table1[[#This Row],[Production_t]]</f>
        <v>98.634448160535129</v>
      </c>
      <c r="S2756" t="str">
        <f>IF(Table1[[#This Row],[Quality_pct]]&lt;96,"Below Spec","Ok")</f>
        <v>Ok</v>
      </c>
      <c r="T2756" t="str">
        <f>IF(Table1[Steam_Consumed_t]&gt;$O$4383,"ABNORMAL","NORMAL")</f>
        <v>NORMAL</v>
      </c>
      <c r="U2756" t="str">
        <f>IF(Table1[Power_Consumed_kWh]&gt;$P$4383,"ABNORMAL","NORMAL")</f>
        <v>NORMAL</v>
      </c>
      <c r="V2756">
        <f>(Table1[[#This Row],[Target_Production_t]]/8)*Table1[[#This Row],[Downtime_hr]]</f>
        <v>1.5322499999999999</v>
      </c>
    </row>
    <row r="2757" spans="1:22" x14ac:dyDescent="0.25">
      <c r="A2757" s="1">
        <v>45887</v>
      </c>
      <c r="B2757" s="1" t="str">
        <f>TEXT(Table1[[#This Row],[Date]],"mm")</f>
        <v>08</v>
      </c>
      <c r="C2757" t="s">
        <v>22</v>
      </c>
      <c r="D2757" t="s">
        <v>18</v>
      </c>
      <c r="E2757">
        <v>35.65</v>
      </c>
      <c r="F2757">
        <v>7.7</v>
      </c>
      <c r="G2757">
        <v>0.3</v>
      </c>
      <c r="H2757">
        <v>29.58</v>
      </c>
      <c r="I2757">
        <v>28.71</v>
      </c>
      <c r="J2757">
        <v>0.86</v>
      </c>
      <c r="K2757">
        <v>97.08</v>
      </c>
      <c r="L2757">
        <v>96.25</v>
      </c>
      <c r="M2757">
        <v>96.3</v>
      </c>
      <c r="N2757">
        <v>89.98</v>
      </c>
      <c r="O2757">
        <v>31.69</v>
      </c>
      <c r="P2757">
        <v>2831.15</v>
      </c>
      <c r="Q2757" s="42">
        <f>Table1[[#This Row],[Steam_Consumed_t]]/Table1[[#This Row],[Production_t]]</f>
        <v>1.0713319810682895</v>
      </c>
      <c r="R2757" s="37">
        <f>Table1[[#This Row],[Power_Consumed_kWh]]/Table1[[#This Row],[Production_t]]</f>
        <v>95.711629479377962</v>
      </c>
      <c r="S2757" t="str">
        <f>IF(Table1[[#This Row],[Quality_pct]]&lt;96,"Below Spec","Ok")</f>
        <v>Ok</v>
      </c>
      <c r="T2757" t="str">
        <f>IF(Table1[Steam_Consumed_t]&gt;$O$4383,"ABNORMAL","NORMAL")</f>
        <v>NORMAL</v>
      </c>
      <c r="U2757" t="str">
        <f>IF(Table1[Power_Consumed_kWh]&gt;$P$4383,"ABNORMAL","NORMAL")</f>
        <v>NORMAL</v>
      </c>
      <c r="V2757">
        <f>(Table1[[#This Row],[Target_Production_t]]/8)*Table1[[#This Row],[Downtime_hr]]</f>
        <v>1.3368749999999998</v>
      </c>
    </row>
    <row r="2758" spans="1:22" x14ac:dyDescent="0.25">
      <c r="A2758" s="1">
        <v>45887</v>
      </c>
      <c r="B2758" s="1" t="str">
        <f>TEXT(Table1[[#This Row],[Date]],"mm")</f>
        <v>08</v>
      </c>
      <c r="C2758" t="s">
        <v>23</v>
      </c>
      <c r="D2758" t="s">
        <v>19</v>
      </c>
      <c r="E2758">
        <v>42.92</v>
      </c>
      <c r="F2758">
        <v>7.71</v>
      </c>
      <c r="G2758">
        <v>0.28999999999999998</v>
      </c>
      <c r="H2758">
        <v>42.25</v>
      </c>
      <c r="I2758">
        <v>42.03</v>
      </c>
      <c r="J2758">
        <v>0.21</v>
      </c>
      <c r="K2758">
        <v>99.5</v>
      </c>
      <c r="L2758">
        <v>96.38</v>
      </c>
      <c r="M2758">
        <v>87.74</v>
      </c>
      <c r="N2758">
        <v>84.14</v>
      </c>
      <c r="O2758">
        <v>5.18</v>
      </c>
      <c r="P2758">
        <v>1746.97</v>
      </c>
      <c r="Q2758" s="42">
        <f>Table1[[#This Row],[Steam_Consumed_t]]/Table1[[#This Row],[Production_t]]</f>
        <v>0.12260355029585798</v>
      </c>
      <c r="R2758" s="37">
        <f>Table1[[#This Row],[Power_Consumed_kWh]]/Table1[[#This Row],[Production_t]]</f>
        <v>41.348402366863908</v>
      </c>
      <c r="S2758" t="str">
        <f>IF(Table1[[#This Row],[Quality_pct]]&lt;96,"Below Spec","Ok")</f>
        <v>Ok</v>
      </c>
      <c r="T2758" t="str">
        <f>IF(Table1[Steam_Consumed_t]&gt;$O$4383,"ABNORMAL","NORMAL")</f>
        <v>NORMAL</v>
      </c>
      <c r="U2758" t="str">
        <f>IF(Table1[Power_Consumed_kWh]&gt;$P$4383,"ABNORMAL","NORMAL")</f>
        <v>NORMAL</v>
      </c>
      <c r="V2758">
        <f>(Table1[[#This Row],[Target_Production_t]]/8)*Table1[[#This Row],[Downtime_hr]]</f>
        <v>1.55585</v>
      </c>
    </row>
    <row r="2759" spans="1:22" x14ac:dyDescent="0.25">
      <c r="A2759" s="1">
        <v>45887</v>
      </c>
      <c r="B2759" s="1" t="str">
        <f>TEXT(Table1[[#This Row],[Date]],"mm")</f>
        <v>08</v>
      </c>
      <c r="C2759" t="s">
        <v>21</v>
      </c>
      <c r="D2759" t="s">
        <v>20</v>
      </c>
      <c r="E2759">
        <v>35.94</v>
      </c>
      <c r="F2759">
        <v>7.73</v>
      </c>
      <c r="G2759">
        <v>0.27</v>
      </c>
      <c r="H2759">
        <v>34.58</v>
      </c>
      <c r="I2759">
        <v>33.729999999999997</v>
      </c>
      <c r="J2759">
        <v>0.84</v>
      </c>
      <c r="K2759">
        <v>97.56</v>
      </c>
      <c r="L2759">
        <v>96.62</v>
      </c>
      <c r="M2759">
        <v>91.4</v>
      </c>
      <c r="N2759">
        <v>86.16</v>
      </c>
      <c r="O2759">
        <v>50.23</v>
      </c>
      <c r="P2759">
        <v>4046.52</v>
      </c>
      <c r="Q2759" s="42">
        <f>Table1[[#This Row],[Steam_Consumed_t]]/Table1[[#This Row],[Production_t]]</f>
        <v>1.4525737420474263</v>
      </c>
      <c r="R2759" s="37">
        <f>Table1[[#This Row],[Power_Consumed_kWh]]/Table1[[#This Row],[Production_t]]</f>
        <v>117.01908617698092</v>
      </c>
      <c r="S2759" t="str">
        <f>IF(Table1[[#This Row],[Quality_pct]]&lt;96,"Below Spec","Ok")</f>
        <v>Ok</v>
      </c>
      <c r="T2759" t="str">
        <f>IF(Table1[Steam_Consumed_t]&gt;$O$4383,"ABNORMAL","NORMAL")</f>
        <v>NORMAL</v>
      </c>
      <c r="U2759" t="str">
        <f>IF(Table1[Power_Consumed_kWh]&gt;$P$4383,"ABNORMAL","NORMAL")</f>
        <v>NORMAL</v>
      </c>
      <c r="V2759">
        <f>(Table1[[#This Row],[Target_Production_t]]/8)*Table1[[#This Row],[Downtime_hr]]</f>
        <v>1.2129749999999999</v>
      </c>
    </row>
    <row r="2760" spans="1:22" x14ac:dyDescent="0.25">
      <c r="A2760" s="1">
        <v>45887</v>
      </c>
      <c r="B2760" s="1" t="str">
        <f>TEXT(Table1[[#This Row],[Date]],"mm")</f>
        <v>08</v>
      </c>
      <c r="C2760" t="s">
        <v>17</v>
      </c>
      <c r="D2760" t="s">
        <v>19</v>
      </c>
      <c r="E2760">
        <v>40.97</v>
      </c>
      <c r="F2760">
        <v>7.86</v>
      </c>
      <c r="G2760">
        <v>0.14000000000000001</v>
      </c>
      <c r="H2760">
        <v>36.42</v>
      </c>
      <c r="I2760">
        <v>34.58</v>
      </c>
      <c r="J2760">
        <v>1.84</v>
      </c>
      <c r="K2760">
        <v>94.95</v>
      </c>
      <c r="L2760">
        <v>98.25</v>
      </c>
      <c r="M2760">
        <v>96.32</v>
      </c>
      <c r="N2760">
        <v>89.85</v>
      </c>
      <c r="O2760">
        <v>29.46</v>
      </c>
      <c r="P2760">
        <v>3006.31</v>
      </c>
      <c r="Q2760" s="42">
        <f>Table1[[#This Row],[Steam_Consumed_t]]/Table1[[#This Row],[Production_t]]</f>
        <v>0.80889621087314656</v>
      </c>
      <c r="R2760" s="37">
        <f>Table1[[#This Row],[Power_Consumed_kWh]]/Table1[[#This Row],[Production_t]]</f>
        <v>82.545579352004381</v>
      </c>
      <c r="S2760" t="str">
        <f>IF(Table1[[#This Row],[Quality_pct]]&lt;96,"Below Spec","Ok")</f>
        <v>Below Spec</v>
      </c>
      <c r="T2760" t="str">
        <f>IF(Table1[Steam_Consumed_t]&gt;$O$4383,"ABNORMAL","NORMAL")</f>
        <v>NORMAL</v>
      </c>
      <c r="U2760" t="str">
        <f>IF(Table1[Power_Consumed_kWh]&gt;$P$4383,"ABNORMAL","NORMAL")</f>
        <v>NORMAL</v>
      </c>
      <c r="V2760">
        <f>(Table1[[#This Row],[Target_Production_t]]/8)*Table1[[#This Row],[Downtime_hr]]</f>
        <v>0.71697500000000003</v>
      </c>
    </row>
    <row r="2761" spans="1:22" x14ac:dyDescent="0.25">
      <c r="A2761" s="1">
        <v>45887</v>
      </c>
      <c r="B2761" s="1" t="str">
        <f>TEXT(Table1[[#This Row],[Date]],"mm")</f>
        <v>08</v>
      </c>
      <c r="C2761" t="s">
        <v>23</v>
      </c>
      <c r="D2761" t="s">
        <v>18</v>
      </c>
      <c r="E2761">
        <v>43.58</v>
      </c>
      <c r="F2761">
        <v>7.97</v>
      </c>
      <c r="G2761">
        <v>0.03</v>
      </c>
      <c r="H2761">
        <v>42.47</v>
      </c>
      <c r="I2761">
        <v>42.38</v>
      </c>
      <c r="J2761">
        <v>0.09</v>
      </c>
      <c r="K2761">
        <v>99.79</v>
      </c>
      <c r="L2761">
        <v>99.62</v>
      </c>
      <c r="M2761">
        <v>92.42</v>
      </c>
      <c r="N2761">
        <v>91.88</v>
      </c>
      <c r="O2761">
        <v>2.84</v>
      </c>
      <c r="P2761">
        <v>1709.45</v>
      </c>
      <c r="Q2761" s="42">
        <f>Table1[[#This Row],[Steam_Consumed_t]]/Table1[[#This Row],[Production_t]]</f>
        <v>6.6870732281610543E-2</v>
      </c>
      <c r="R2761" s="37">
        <f>Table1[[#This Row],[Power_Consumed_kWh]]/Table1[[#This Row],[Production_t]]</f>
        <v>40.250765246056041</v>
      </c>
      <c r="S2761" t="str">
        <f>IF(Table1[[#This Row],[Quality_pct]]&lt;96,"Below Spec","Ok")</f>
        <v>Ok</v>
      </c>
      <c r="T2761" t="str">
        <f>IF(Table1[Steam_Consumed_t]&gt;$O$4383,"ABNORMAL","NORMAL")</f>
        <v>NORMAL</v>
      </c>
      <c r="U2761" t="str">
        <f>IF(Table1[Power_Consumed_kWh]&gt;$P$4383,"ABNORMAL","NORMAL")</f>
        <v>NORMAL</v>
      </c>
      <c r="V2761">
        <f>(Table1[[#This Row],[Target_Production_t]]/8)*Table1[[#This Row],[Downtime_hr]]</f>
        <v>0.16342499999999999</v>
      </c>
    </row>
    <row r="2762" spans="1:22" x14ac:dyDescent="0.25">
      <c r="A2762" s="1">
        <v>45888</v>
      </c>
      <c r="B2762" s="1" t="str">
        <f>TEXT(Table1[[#This Row],[Date]],"mm")</f>
        <v>08</v>
      </c>
      <c r="C2762" t="s">
        <v>21</v>
      </c>
      <c r="D2762" t="s">
        <v>20</v>
      </c>
      <c r="E2762">
        <v>33.86</v>
      </c>
      <c r="F2762">
        <v>6.91</v>
      </c>
      <c r="G2762">
        <v>1.0900000000000001</v>
      </c>
      <c r="H2762">
        <v>26.09</v>
      </c>
      <c r="I2762">
        <v>25.74</v>
      </c>
      <c r="J2762">
        <v>0.34</v>
      </c>
      <c r="K2762">
        <v>98.68</v>
      </c>
      <c r="L2762">
        <v>86.38</v>
      </c>
      <c r="M2762">
        <v>95.88</v>
      </c>
      <c r="N2762">
        <v>81.73</v>
      </c>
      <c r="O2762">
        <v>37.89</v>
      </c>
      <c r="P2762">
        <v>3107.32</v>
      </c>
      <c r="Q2762" s="42">
        <f>Table1[[#This Row],[Steam_Consumed_t]]/Table1[[#This Row],[Production_t]]</f>
        <v>1.4522805672671522</v>
      </c>
      <c r="R2762" s="37">
        <f>Table1[[#This Row],[Power_Consumed_kWh]]/Table1[[#This Row],[Production_t]]</f>
        <v>119.10003832886164</v>
      </c>
      <c r="S2762" t="str">
        <f>IF(Table1[[#This Row],[Quality_pct]]&lt;96,"Below Spec","Ok")</f>
        <v>Ok</v>
      </c>
      <c r="T2762" t="str">
        <f>IF(Table1[Steam_Consumed_t]&gt;$O$4383,"ABNORMAL","NORMAL")</f>
        <v>NORMAL</v>
      </c>
      <c r="U2762" t="str">
        <f>IF(Table1[Power_Consumed_kWh]&gt;$P$4383,"ABNORMAL","NORMAL")</f>
        <v>NORMAL</v>
      </c>
      <c r="V2762">
        <f>(Table1[[#This Row],[Target_Production_t]]/8)*Table1[[#This Row],[Downtime_hr]]</f>
        <v>4.6134250000000003</v>
      </c>
    </row>
    <row r="2763" spans="1:22" x14ac:dyDescent="0.25">
      <c r="A2763" s="1">
        <v>45888</v>
      </c>
      <c r="B2763" s="1" t="str">
        <f>TEXT(Table1[[#This Row],[Date]],"mm")</f>
        <v>08</v>
      </c>
      <c r="C2763" t="s">
        <v>23</v>
      </c>
      <c r="D2763" t="s">
        <v>19</v>
      </c>
      <c r="E2763">
        <v>40.43</v>
      </c>
      <c r="F2763">
        <v>7.35</v>
      </c>
      <c r="G2763">
        <v>0.65</v>
      </c>
      <c r="H2763">
        <v>37.01</v>
      </c>
      <c r="I2763">
        <v>36.65</v>
      </c>
      <c r="J2763">
        <v>0.37</v>
      </c>
      <c r="K2763">
        <v>99.01</v>
      </c>
      <c r="L2763">
        <v>91.88</v>
      </c>
      <c r="M2763">
        <v>101.99</v>
      </c>
      <c r="N2763">
        <v>92.77</v>
      </c>
      <c r="O2763">
        <v>5.27</v>
      </c>
      <c r="P2763">
        <v>1604.25</v>
      </c>
      <c r="Q2763" s="42">
        <f>Table1[[#This Row],[Steam_Consumed_t]]/Table1[[#This Row],[Production_t]]</f>
        <v>0.14239394758173465</v>
      </c>
      <c r="R2763" s="37">
        <f>Table1[[#This Row],[Power_Consumed_kWh]]/Table1[[#This Row],[Production_t]]</f>
        <v>43.346392866792762</v>
      </c>
      <c r="S2763" t="str">
        <f>IF(Table1[[#This Row],[Quality_pct]]&lt;96,"Below Spec","Ok")</f>
        <v>Ok</v>
      </c>
      <c r="T2763" t="str">
        <f>IF(Table1[Steam_Consumed_t]&gt;$O$4383,"ABNORMAL","NORMAL")</f>
        <v>NORMAL</v>
      </c>
      <c r="U2763" t="str">
        <f>IF(Table1[Power_Consumed_kWh]&gt;$P$4383,"ABNORMAL","NORMAL")</f>
        <v>NORMAL</v>
      </c>
      <c r="V2763">
        <f>(Table1[[#This Row],[Target_Production_t]]/8)*Table1[[#This Row],[Downtime_hr]]</f>
        <v>3.2849375000000003</v>
      </c>
    </row>
    <row r="2764" spans="1:22" x14ac:dyDescent="0.25">
      <c r="A2764" s="1">
        <v>45888</v>
      </c>
      <c r="B2764" s="1" t="str">
        <f>TEXT(Table1[[#This Row],[Date]],"mm")</f>
        <v>08</v>
      </c>
      <c r="C2764" t="s">
        <v>22</v>
      </c>
      <c r="D2764" t="s">
        <v>20</v>
      </c>
      <c r="E2764">
        <v>32.07</v>
      </c>
      <c r="F2764">
        <v>7.36</v>
      </c>
      <c r="G2764">
        <v>0.64</v>
      </c>
      <c r="H2764">
        <v>28.53</v>
      </c>
      <c r="I2764">
        <v>27.86</v>
      </c>
      <c r="J2764">
        <v>0.67</v>
      </c>
      <c r="K2764">
        <v>97.66</v>
      </c>
      <c r="L2764">
        <v>92</v>
      </c>
      <c r="M2764">
        <v>88.71</v>
      </c>
      <c r="N2764">
        <v>79.7</v>
      </c>
      <c r="O2764">
        <v>31.96</v>
      </c>
      <c r="P2764">
        <v>2886.79</v>
      </c>
      <c r="Q2764" s="42">
        <f>Table1[[#This Row],[Steam_Consumed_t]]/Table1[[#This Row],[Production_t]]</f>
        <v>1.120224325271644</v>
      </c>
      <c r="R2764" s="37">
        <f>Table1[[#This Row],[Power_Consumed_kWh]]/Table1[[#This Row],[Production_t]]</f>
        <v>101.18436733263231</v>
      </c>
      <c r="S2764" t="str">
        <f>IF(Table1[[#This Row],[Quality_pct]]&lt;96,"Below Spec","Ok")</f>
        <v>Ok</v>
      </c>
      <c r="T2764" t="str">
        <f>IF(Table1[Steam_Consumed_t]&gt;$O$4383,"ABNORMAL","NORMAL")</f>
        <v>NORMAL</v>
      </c>
      <c r="U2764" t="str">
        <f>IF(Table1[Power_Consumed_kWh]&gt;$P$4383,"ABNORMAL","NORMAL")</f>
        <v>NORMAL</v>
      </c>
      <c r="V2764">
        <f>(Table1[[#This Row],[Target_Production_t]]/8)*Table1[[#This Row],[Downtime_hr]]</f>
        <v>2.5655999999999999</v>
      </c>
    </row>
    <row r="2765" spans="1:22" x14ac:dyDescent="0.25">
      <c r="A2765" s="1">
        <v>45888</v>
      </c>
      <c r="B2765" s="1" t="str">
        <f>TEXT(Table1[[#This Row],[Date]],"mm")</f>
        <v>08</v>
      </c>
      <c r="C2765" t="s">
        <v>21</v>
      </c>
      <c r="D2765" t="s">
        <v>19</v>
      </c>
      <c r="E2765">
        <v>34.92</v>
      </c>
      <c r="F2765">
        <v>7.43</v>
      </c>
      <c r="G2765">
        <v>0.56999999999999995</v>
      </c>
      <c r="H2765">
        <v>33.979999999999997</v>
      </c>
      <c r="I2765">
        <v>33.11</v>
      </c>
      <c r="J2765">
        <v>0.88</v>
      </c>
      <c r="K2765">
        <v>97.42</v>
      </c>
      <c r="L2765">
        <v>92.88</v>
      </c>
      <c r="M2765">
        <v>95.97</v>
      </c>
      <c r="N2765">
        <v>86.83</v>
      </c>
      <c r="O2765">
        <v>47.92</v>
      </c>
      <c r="P2765">
        <v>4130.33</v>
      </c>
      <c r="Q2765" s="42">
        <f>Table1[[#This Row],[Steam_Consumed_t]]/Table1[[#This Row],[Production_t]]</f>
        <v>1.4102413184226017</v>
      </c>
      <c r="R2765" s="37">
        <f>Table1[[#This Row],[Power_Consumed_kWh]]/Table1[[#This Row],[Production_t]]</f>
        <v>121.55179517363156</v>
      </c>
      <c r="S2765" t="str">
        <f>IF(Table1[[#This Row],[Quality_pct]]&lt;96,"Below Spec","Ok")</f>
        <v>Ok</v>
      </c>
      <c r="T2765" t="str">
        <f>IF(Table1[Steam_Consumed_t]&gt;$O$4383,"ABNORMAL","NORMAL")</f>
        <v>NORMAL</v>
      </c>
      <c r="U2765" t="str">
        <f>IF(Table1[Power_Consumed_kWh]&gt;$P$4383,"ABNORMAL","NORMAL")</f>
        <v>NORMAL</v>
      </c>
      <c r="V2765">
        <f>(Table1[[#This Row],[Target_Production_t]]/8)*Table1[[#This Row],[Downtime_hr]]</f>
        <v>2.4880499999999999</v>
      </c>
    </row>
    <row r="2766" spans="1:22" x14ac:dyDescent="0.25">
      <c r="A2766" s="1">
        <v>45888</v>
      </c>
      <c r="B2766" s="1" t="str">
        <f>TEXT(Table1[[#This Row],[Date]],"mm")</f>
        <v>08</v>
      </c>
      <c r="C2766" t="s">
        <v>17</v>
      </c>
      <c r="D2766" t="s">
        <v>18</v>
      </c>
      <c r="E2766">
        <v>39.18</v>
      </c>
      <c r="F2766">
        <v>7.51</v>
      </c>
      <c r="G2766">
        <v>0.49</v>
      </c>
      <c r="H2766">
        <v>37.07</v>
      </c>
      <c r="I2766">
        <v>35.82</v>
      </c>
      <c r="J2766">
        <v>1.25</v>
      </c>
      <c r="K2766">
        <v>96.64</v>
      </c>
      <c r="L2766">
        <v>93.88</v>
      </c>
      <c r="M2766">
        <v>92.3</v>
      </c>
      <c r="N2766">
        <v>83.73</v>
      </c>
      <c r="O2766">
        <v>33.36</v>
      </c>
      <c r="P2766">
        <v>2998.52</v>
      </c>
      <c r="Q2766" s="42">
        <f>Table1[[#This Row],[Steam_Consumed_t]]/Table1[[#This Row],[Production_t]]</f>
        <v>0.89991907202589694</v>
      </c>
      <c r="R2766" s="37">
        <f>Table1[[#This Row],[Power_Consumed_kWh]]/Table1[[#This Row],[Production_t]]</f>
        <v>80.888049635824117</v>
      </c>
      <c r="S2766" t="str">
        <f>IF(Table1[[#This Row],[Quality_pct]]&lt;96,"Below Spec","Ok")</f>
        <v>Ok</v>
      </c>
      <c r="T2766" t="str">
        <f>IF(Table1[Steam_Consumed_t]&gt;$O$4383,"ABNORMAL","NORMAL")</f>
        <v>NORMAL</v>
      </c>
      <c r="U2766" t="str">
        <f>IF(Table1[Power_Consumed_kWh]&gt;$P$4383,"ABNORMAL","NORMAL")</f>
        <v>NORMAL</v>
      </c>
      <c r="V2766">
        <f>(Table1[[#This Row],[Target_Production_t]]/8)*Table1[[#This Row],[Downtime_hr]]</f>
        <v>2.399775</v>
      </c>
    </row>
    <row r="2767" spans="1:22" x14ac:dyDescent="0.25">
      <c r="A2767" s="1">
        <v>45888</v>
      </c>
      <c r="B2767" s="1" t="str">
        <f>TEXT(Table1[[#This Row],[Date]],"mm")</f>
        <v>08</v>
      </c>
      <c r="C2767" t="s">
        <v>23</v>
      </c>
      <c r="D2767" t="s">
        <v>20</v>
      </c>
      <c r="E2767">
        <v>39.200000000000003</v>
      </c>
      <c r="F2767">
        <v>7.53</v>
      </c>
      <c r="G2767">
        <v>0.47</v>
      </c>
      <c r="H2767">
        <v>37.1</v>
      </c>
      <c r="I2767">
        <v>36.54</v>
      </c>
      <c r="J2767">
        <v>0.56000000000000005</v>
      </c>
      <c r="K2767">
        <v>98.49</v>
      </c>
      <c r="L2767">
        <v>94.12</v>
      </c>
      <c r="M2767">
        <v>94.66</v>
      </c>
      <c r="N2767">
        <v>87.76</v>
      </c>
      <c r="O2767">
        <v>4.58</v>
      </c>
      <c r="P2767">
        <v>1615.47</v>
      </c>
      <c r="Q2767" s="42">
        <f>Table1[[#This Row],[Steam_Consumed_t]]/Table1[[#This Row],[Production_t]]</f>
        <v>0.12345013477088948</v>
      </c>
      <c r="R2767" s="37">
        <f>Table1[[#This Row],[Power_Consumed_kWh]]/Table1[[#This Row],[Production_t]]</f>
        <v>43.543665768194067</v>
      </c>
      <c r="S2767" t="str">
        <f>IF(Table1[[#This Row],[Quality_pct]]&lt;96,"Below Spec","Ok")</f>
        <v>Ok</v>
      </c>
      <c r="T2767" t="str">
        <f>IF(Table1[Steam_Consumed_t]&gt;$O$4383,"ABNORMAL","NORMAL")</f>
        <v>NORMAL</v>
      </c>
      <c r="U2767" t="str">
        <f>IF(Table1[Power_Consumed_kWh]&gt;$P$4383,"ABNORMAL","NORMAL")</f>
        <v>NORMAL</v>
      </c>
      <c r="V2767">
        <f>(Table1[[#This Row],[Target_Production_t]]/8)*Table1[[#This Row],[Downtime_hr]]</f>
        <v>2.3029999999999999</v>
      </c>
    </row>
    <row r="2768" spans="1:22" x14ac:dyDescent="0.25">
      <c r="A2768" s="1">
        <v>45888</v>
      </c>
      <c r="B2768" s="1" t="str">
        <f>TEXT(Table1[[#This Row],[Date]],"mm")</f>
        <v>08</v>
      </c>
      <c r="C2768" t="s">
        <v>17</v>
      </c>
      <c r="D2768" t="s">
        <v>19</v>
      </c>
      <c r="E2768">
        <v>38.6</v>
      </c>
      <c r="F2768">
        <v>7.63</v>
      </c>
      <c r="G2768">
        <v>0.37</v>
      </c>
      <c r="H2768">
        <v>37.47</v>
      </c>
      <c r="I2768">
        <v>36.9</v>
      </c>
      <c r="J2768">
        <v>0.56000000000000005</v>
      </c>
      <c r="K2768">
        <v>98.5</v>
      </c>
      <c r="L2768">
        <v>95.38</v>
      </c>
      <c r="M2768">
        <v>97.02</v>
      </c>
      <c r="N2768">
        <v>91.14</v>
      </c>
      <c r="O2768">
        <v>30.27</v>
      </c>
      <c r="P2768">
        <v>3234.05</v>
      </c>
      <c r="Q2768" s="42">
        <f>Table1[[#This Row],[Steam_Consumed_t]]/Table1[[#This Row],[Production_t]]</f>
        <v>0.80784627702161727</v>
      </c>
      <c r="R2768" s="37">
        <f>Table1[[#This Row],[Power_Consumed_kWh]]/Table1[[#This Row],[Production_t]]</f>
        <v>86.310381638644259</v>
      </c>
      <c r="S2768" t="str">
        <f>IF(Table1[[#This Row],[Quality_pct]]&lt;96,"Below Spec","Ok")</f>
        <v>Ok</v>
      </c>
      <c r="T2768" t="str">
        <f>IF(Table1[Steam_Consumed_t]&gt;$O$4383,"ABNORMAL","NORMAL")</f>
        <v>NORMAL</v>
      </c>
      <c r="U2768" t="str">
        <f>IF(Table1[Power_Consumed_kWh]&gt;$P$4383,"ABNORMAL","NORMAL")</f>
        <v>NORMAL</v>
      </c>
      <c r="V2768">
        <f>(Table1[[#This Row],[Target_Production_t]]/8)*Table1[[#This Row],[Downtime_hr]]</f>
        <v>1.78525</v>
      </c>
    </row>
    <row r="2769" spans="1:22" x14ac:dyDescent="0.25">
      <c r="A2769" s="1">
        <v>45888</v>
      </c>
      <c r="B2769" s="1" t="str">
        <f>TEXT(Table1[[#This Row],[Date]],"mm")</f>
        <v>08</v>
      </c>
      <c r="C2769" t="s">
        <v>22</v>
      </c>
      <c r="D2769" t="s">
        <v>18</v>
      </c>
      <c r="E2769">
        <v>33.590000000000003</v>
      </c>
      <c r="F2769">
        <v>7.65</v>
      </c>
      <c r="G2769">
        <v>0.35</v>
      </c>
      <c r="H2769">
        <v>33.72</v>
      </c>
      <c r="I2769">
        <v>33.479999999999997</v>
      </c>
      <c r="J2769">
        <v>0.25</v>
      </c>
      <c r="K2769">
        <v>99.27</v>
      </c>
      <c r="L2769">
        <v>95.62</v>
      </c>
      <c r="M2769">
        <v>96.15</v>
      </c>
      <c r="N2769">
        <v>91.27</v>
      </c>
      <c r="O2769">
        <v>38.17</v>
      </c>
      <c r="P2769">
        <v>3252.12</v>
      </c>
      <c r="Q2769" s="42">
        <f>Table1[[#This Row],[Steam_Consumed_t]]/Table1[[#This Row],[Production_t]]</f>
        <v>1.1319691577698696</v>
      </c>
      <c r="R2769" s="37">
        <f>Table1[[#This Row],[Power_Consumed_kWh]]/Table1[[#This Row],[Production_t]]</f>
        <v>96.444839857651246</v>
      </c>
      <c r="S2769" t="str">
        <f>IF(Table1[[#This Row],[Quality_pct]]&lt;96,"Below Spec","Ok")</f>
        <v>Ok</v>
      </c>
      <c r="T2769" t="str">
        <f>IF(Table1[Steam_Consumed_t]&gt;$O$4383,"ABNORMAL","NORMAL")</f>
        <v>NORMAL</v>
      </c>
      <c r="U2769" t="str">
        <f>IF(Table1[Power_Consumed_kWh]&gt;$P$4383,"ABNORMAL","NORMAL")</f>
        <v>NORMAL</v>
      </c>
      <c r="V2769">
        <f>(Table1[[#This Row],[Target_Production_t]]/8)*Table1[[#This Row],[Downtime_hr]]</f>
        <v>1.4695625000000001</v>
      </c>
    </row>
    <row r="2770" spans="1:22" x14ac:dyDescent="0.25">
      <c r="A2770" s="1">
        <v>45888</v>
      </c>
      <c r="B2770" s="1" t="str">
        <f>TEXT(Table1[[#This Row],[Date]],"mm")</f>
        <v>08</v>
      </c>
      <c r="C2770" t="s">
        <v>23</v>
      </c>
      <c r="D2770" t="s">
        <v>18</v>
      </c>
      <c r="E2770">
        <v>41.05</v>
      </c>
      <c r="F2770">
        <v>7.65</v>
      </c>
      <c r="G2770">
        <v>0.35</v>
      </c>
      <c r="H2770">
        <v>38.700000000000003</v>
      </c>
      <c r="I2770">
        <v>37.96</v>
      </c>
      <c r="J2770">
        <v>0.74</v>
      </c>
      <c r="K2770">
        <v>98.09</v>
      </c>
      <c r="L2770">
        <v>95.62</v>
      </c>
      <c r="M2770">
        <v>97.75</v>
      </c>
      <c r="N2770">
        <v>91.69</v>
      </c>
      <c r="O2770">
        <v>5.41</v>
      </c>
      <c r="P2770">
        <v>1707.62</v>
      </c>
      <c r="Q2770" s="42">
        <f>Table1[[#This Row],[Steam_Consumed_t]]/Table1[[#This Row],[Production_t]]</f>
        <v>0.13979328165374677</v>
      </c>
      <c r="R2770" s="37">
        <f>Table1[[#This Row],[Power_Consumed_kWh]]/Table1[[#This Row],[Production_t]]</f>
        <v>44.124547803617567</v>
      </c>
      <c r="S2770" t="str">
        <f>IF(Table1[[#This Row],[Quality_pct]]&lt;96,"Below Spec","Ok")</f>
        <v>Ok</v>
      </c>
      <c r="T2770" t="str">
        <f>IF(Table1[Steam_Consumed_t]&gt;$O$4383,"ABNORMAL","NORMAL")</f>
        <v>NORMAL</v>
      </c>
      <c r="U2770" t="str">
        <f>IF(Table1[Power_Consumed_kWh]&gt;$P$4383,"ABNORMAL","NORMAL")</f>
        <v>NORMAL</v>
      </c>
      <c r="V2770">
        <f>(Table1[[#This Row],[Target_Production_t]]/8)*Table1[[#This Row],[Downtime_hr]]</f>
        <v>1.7959374999999997</v>
      </c>
    </row>
    <row r="2771" spans="1:22" x14ac:dyDescent="0.25">
      <c r="A2771" s="1">
        <v>45888</v>
      </c>
      <c r="B2771" s="1" t="str">
        <f>TEXT(Table1[[#This Row],[Date]],"mm")</f>
        <v>08</v>
      </c>
      <c r="C2771" t="s">
        <v>21</v>
      </c>
      <c r="D2771" t="s">
        <v>18</v>
      </c>
      <c r="E2771">
        <v>35.450000000000003</v>
      </c>
      <c r="F2771">
        <v>7.79</v>
      </c>
      <c r="G2771">
        <v>0.21</v>
      </c>
      <c r="H2771">
        <v>32.69</v>
      </c>
      <c r="I2771">
        <v>32.22</v>
      </c>
      <c r="J2771">
        <v>0.47</v>
      </c>
      <c r="K2771">
        <v>98.55</v>
      </c>
      <c r="L2771">
        <v>97.38</v>
      </c>
      <c r="M2771">
        <v>97.57</v>
      </c>
      <c r="N2771">
        <v>93.64</v>
      </c>
      <c r="O2771">
        <v>48.38</v>
      </c>
      <c r="P2771">
        <v>3934.27</v>
      </c>
      <c r="Q2771" s="42">
        <f>Table1[[#This Row],[Steam_Consumed_t]]/Table1[[#This Row],[Production_t]]</f>
        <v>1.4799632915264609</v>
      </c>
      <c r="R2771" s="37">
        <f>Table1[[#This Row],[Power_Consumed_kWh]]/Table1[[#This Row],[Production_t]]</f>
        <v>120.35087182624656</v>
      </c>
      <c r="S2771" t="str">
        <f>IF(Table1[[#This Row],[Quality_pct]]&lt;96,"Below Spec","Ok")</f>
        <v>Ok</v>
      </c>
      <c r="T2771" t="str">
        <f>IF(Table1[Steam_Consumed_t]&gt;$O$4383,"ABNORMAL","NORMAL")</f>
        <v>NORMAL</v>
      </c>
      <c r="U2771" t="str">
        <f>IF(Table1[Power_Consumed_kWh]&gt;$P$4383,"ABNORMAL","NORMAL")</f>
        <v>NORMAL</v>
      </c>
      <c r="V2771">
        <f>(Table1[[#This Row],[Target_Production_t]]/8)*Table1[[#This Row],[Downtime_hr]]</f>
        <v>0.93056250000000007</v>
      </c>
    </row>
    <row r="2772" spans="1:22" x14ac:dyDescent="0.25">
      <c r="A2772" s="1">
        <v>45888</v>
      </c>
      <c r="B2772" s="1" t="str">
        <f>TEXT(Table1[[#This Row],[Date]],"mm")</f>
        <v>08</v>
      </c>
      <c r="C2772" t="s">
        <v>17</v>
      </c>
      <c r="D2772" t="s">
        <v>20</v>
      </c>
      <c r="E2772">
        <v>37.42</v>
      </c>
      <c r="F2772">
        <v>7.85</v>
      </c>
      <c r="G2772">
        <v>0.15</v>
      </c>
      <c r="H2772">
        <v>34.340000000000003</v>
      </c>
      <c r="I2772">
        <v>33.619999999999997</v>
      </c>
      <c r="J2772">
        <v>0.72</v>
      </c>
      <c r="K2772">
        <v>97.91</v>
      </c>
      <c r="L2772">
        <v>98.12</v>
      </c>
      <c r="M2772">
        <v>96.67</v>
      </c>
      <c r="N2772">
        <v>92.87</v>
      </c>
      <c r="O2772">
        <v>29.58</v>
      </c>
      <c r="P2772">
        <v>2825.71</v>
      </c>
      <c r="Q2772" s="42">
        <f>Table1[[#This Row],[Steam_Consumed_t]]/Table1[[#This Row],[Production_t]]</f>
        <v>0.86138613861386126</v>
      </c>
      <c r="R2772" s="37">
        <f>Table1[[#This Row],[Power_Consumed_kWh]]/Table1[[#This Row],[Production_t]]</f>
        <v>82.286255096097833</v>
      </c>
      <c r="S2772" t="str">
        <f>IF(Table1[[#This Row],[Quality_pct]]&lt;96,"Below Spec","Ok")</f>
        <v>Ok</v>
      </c>
      <c r="T2772" t="str">
        <f>IF(Table1[Steam_Consumed_t]&gt;$O$4383,"ABNORMAL","NORMAL")</f>
        <v>NORMAL</v>
      </c>
      <c r="U2772" t="str">
        <f>IF(Table1[Power_Consumed_kWh]&gt;$P$4383,"ABNORMAL","NORMAL")</f>
        <v>NORMAL</v>
      </c>
      <c r="V2772">
        <f>(Table1[[#This Row],[Target_Production_t]]/8)*Table1[[#This Row],[Downtime_hr]]</f>
        <v>0.70162500000000005</v>
      </c>
    </row>
    <row r="2773" spans="1:22" x14ac:dyDescent="0.25">
      <c r="A2773" s="1">
        <v>45888</v>
      </c>
      <c r="B2773" s="1" t="str">
        <f>TEXT(Table1[[#This Row],[Date]],"mm")</f>
        <v>08</v>
      </c>
      <c r="C2773" t="s">
        <v>22</v>
      </c>
      <c r="D2773" t="s">
        <v>19</v>
      </c>
      <c r="E2773">
        <v>33.08</v>
      </c>
      <c r="F2773">
        <v>7.96</v>
      </c>
      <c r="G2773">
        <v>0.04</v>
      </c>
      <c r="H2773">
        <v>31.97</v>
      </c>
      <c r="I2773">
        <v>30.73</v>
      </c>
      <c r="J2773">
        <v>1.24</v>
      </c>
      <c r="K2773">
        <v>96.13</v>
      </c>
      <c r="L2773">
        <v>99.5</v>
      </c>
      <c r="M2773">
        <v>94.62</v>
      </c>
      <c r="N2773">
        <v>90.5</v>
      </c>
      <c r="O2773">
        <v>36.159999999999997</v>
      </c>
      <c r="P2773">
        <v>3056.67</v>
      </c>
      <c r="Q2773" s="42">
        <f>Table1[[#This Row],[Steam_Consumed_t]]/Table1[[#This Row],[Production_t]]</f>
        <v>1.1310603690960275</v>
      </c>
      <c r="R2773" s="37">
        <f>Table1[[#This Row],[Power_Consumed_kWh]]/Table1[[#This Row],[Production_t]]</f>
        <v>95.610572411635914</v>
      </c>
      <c r="S2773" t="str">
        <f>IF(Table1[[#This Row],[Quality_pct]]&lt;96,"Below Spec","Ok")</f>
        <v>Ok</v>
      </c>
      <c r="T2773" t="str">
        <f>IF(Table1[Steam_Consumed_t]&gt;$O$4383,"ABNORMAL","NORMAL")</f>
        <v>NORMAL</v>
      </c>
      <c r="U2773" t="str">
        <f>IF(Table1[Power_Consumed_kWh]&gt;$P$4383,"ABNORMAL","NORMAL")</f>
        <v>NORMAL</v>
      </c>
      <c r="V2773">
        <f>(Table1[[#This Row],[Target_Production_t]]/8)*Table1[[#This Row],[Downtime_hr]]</f>
        <v>0.16539999999999999</v>
      </c>
    </row>
    <row r="2774" spans="1:22" x14ac:dyDescent="0.25">
      <c r="A2774" s="1">
        <v>45889</v>
      </c>
      <c r="B2774" s="1" t="str">
        <f>TEXT(Table1[[#This Row],[Date]],"mm")</f>
        <v>08</v>
      </c>
      <c r="C2774" t="s">
        <v>22</v>
      </c>
      <c r="D2774" t="s">
        <v>18</v>
      </c>
      <c r="E2774">
        <v>32.24</v>
      </c>
      <c r="F2774">
        <v>7.03</v>
      </c>
      <c r="G2774">
        <v>0.97</v>
      </c>
      <c r="H2774">
        <v>27.23</v>
      </c>
      <c r="I2774">
        <v>25.96</v>
      </c>
      <c r="J2774">
        <v>1.27</v>
      </c>
      <c r="K2774">
        <v>95.35</v>
      </c>
      <c r="L2774">
        <v>87.88</v>
      </c>
      <c r="M2774">
        <v>95.76</v>
      </c>
      <c r="N2774">
        <v>80.239999999999995</v>
      </c>
      <c r="O2774">
        <v>28.95</v>
      </c>
      <c r="P2774">
        <v>2637.67</v>
      </c>
      <c r="Q2774" s="42">
        <f>Table1[[#This Row],[Steam_Consumed_t]]/Table1[[#This Row],[Production_t]]</f>
        <v>1.0631656261476312</v>
      </c>
      <c r="R2774" s="37">
        <f>Table1[[#This Row],[Power_Consumed_kWh]]/Table1[[#This Row],[Production_t]]</f>
        <v>96.866323907455012</v>
      </c>
      <c r="S2774" t="str">
        <f>IF(Table1[[#This Row],[Quality_pct]]&lt;96,"Below Spec","Ok")</f>
        <v>Below Spec</v>
      </c>
      <c r="T2774" t="str">
        <f>IF(Table1[Steam_Consumed_t]&gt;$O$4383,"ABNORMAL","NORMAL")</f>
        <v>NORMAL</v>
      </c>
      <c r="U2774" t="str">
        <f>IF(Table1[Power_Consumed_kWh]&gt;$P$4383,"ABNORMAL","NORMAL")</f>
        <v>NORMAL</v>
      </c>
      <c r="V2774">
        <f>(Table1[[#This Row],[Target_Production_t]]/8)*Table1[[#This Row],[Downtime_hr]]</f>
        <v>3.9091</v>
      </c>
    </row>
    <row r="2775" spans="1:22" x14ac:dyDescent="0.25">
      <c r="A2775" s="1">
        <v>45889</v>
      </c>
      <c r="B2775" s="1" t="str">
        <f>TEXT(Table1[[#This Row],[Date]],"mm")</f>
        <v>08</v>
      </c>
      <c r="C2775" t="s">
        <v>22</v>
      </c>
      <c r="D2775" t="s">
        <v>19</v>
      </c>
      <c r="E2775">
        <v>31.76</v>
      </c>
      <c r="F2775">
        <v>7.18</v>
      </c>
      <c r="G2775">
        <v>0.82</v>
      </c>
      <c r="H2775">
        <v>25.86</v>
      </c>
      <c r="I2775">
        <v>25.33</v>
      </c>
      <c r="J2775">
        <v>0.53</v>
      </c>
      <c r="K2775">
        <v>97.95</v>
      </c>
      <c r="L2775">
        <v>89.75</v>
      </c>
      <c r="M2775">
        <v>96.94</v>
      </c>
      <c r="N2775">
        <v>85.22</v>
      </c>
      <c r="O2775">
        <v>28.21</v>
      </c>
      <c r="P2775">
        <v>2492.66</v>
      </c>
      <c r="Q2775" s="42">
        <f>Table1[[#This Row],[Steam_Consumed_t]]/Table1[[#This Row],[Production_t]]</f>
        <v>1.0908739365815932</v>
      </c>
      <c r="R2775" s="37">
        <f>Table1[[#This Row],[Power_Consumed_kWh]]/Table1[[#This Row],[Production_t]]</f>
        <v>96.390564578499607</v>
      </c>
      <c r="S2775" t="str">
        <f>IF(Table1[[#This Row],[Quality_pct]]&lt;96,"Below Spec","Ok")</f>
        <v>Ok</v>
      </c>
      <c r="T2775" t="str">
        <f>IF(Table1[Steam_Consumed_t]&gt;$O$4383,"ABNORMAL","NORMAL")</f>
        <v>NORMAL</v>
      </c>
      <c r="U2775" t="str">
        <f>IF(Table1[Power_Consumed_kWh]&gt;$P$4383,"ABNORMAL","NORMAL")</f>
        <v>NORMAL</v>
      </c>
      <c r="V2775">
        <f>(Table1[[#This Row],[Target_Production_t]]/8)*Table1[[#This Row],[Downtime_hr]]</f>
        <v>3.2553999999999998</v>
      </c>
    </row>
    <row r="2776" spans="1:22" x14ac:dyDescent="0.25">
      <c r="A2776" s="1">
        <v>45889</v>
      </c>
      <c r="B2776" s="1" t="str">
        <f>TEXT(Table1[[#This Row],[Date]],"mm")</f>
        <v>08</v>
      </c>
      <c r="C2776" t="s">
        <v>17</v>
      </c>
      <c r="D2776" t="s">
        <v>18</v>
      </c>
      <c r="E2776">
        <v>37.61</v>
      </c>
      <c r="F2776">
        <v>7.34</v>
      </c>
      <c r="G2776">
        <v>0.66</v>
      </c>
      <c r="H2776">
        <v>34.39</v>
      </c>
      <c r="I2776">
        <v>33.25</v>
      </c>
      <c r="J2776">
        <v>1.1399999999999999</v>
      </c>
      <c r="K2776">
        <v>96.69</v>
      </c>
      <c r="L2776">
        <v>91.75</v>
      </c>
      <c r="M2776">
        <v>96.42</v>
      </c>
      <c r="N2776">
        <v>85.54</v>
      </c>
      <c r="O2776">
        <v>30.04</v>
      </c>
      <c r="P2776">
        <v>2686.84</v>
      </c>
      <c r="Q2776" s="42">
        <f>Table1[[#This Row],[Steam_Consumed_t]]/Table1[[#This Row],[Production_t]]</f>
        <v>0.87350974120383829</v>
      </c>
      <c r="R2776" s="37">
        <f>Table1[[#This Row],[Power_Consumed_kWh]]/Table1[[#This Row],[Production_t]]</f>
        <v>78.128525734225065</v>
      </c>
      <c r="S2776" t="str">
        <f>IF(Table1[[#This Row],[Quality_pct]]&lt;96,"Below Spec","Ok")</f>
        <v>Ok</v>
      </c>
      <c r="T2776" t="str">
        <f>IF(Table1[Steam_Consumed_t]&gt;$O$4383,"ABNORMAL","NORMAL")</f>
        <v>NORMAL</v>
      </c>
      <c r="U2776" t="str">
        <f>IF(Table1[Power_Consumed_kWh]&gt;$P$4383,"ABNORMAL","NORMAL")</f>
        <v>NORMAL</v>
      </c>
      <c r="V2776">
        <f>(Table1[[#This Row],[Target_Production_t]]/8)*Table1[[#This Row],[Downtime_hr]]</f>
        <v>3.1028250000000002</v>
      </c>
    </row>
    <row r="2777" spans="1:22" x14ac:dyDescent="0.25">
      <c r="A2777" s="1">
        <v>45889</v>
      </c>
      <c r="B2777" s="1" t="str">
        <f>TEXT(Table1[[#This Row],[Date]],"mm")</f>
        <v>08</v>
      </c>
      <c r="C2777" t="s">
        <v>17</v>
      </c>
      <c r="D2777" t="s">
        <v>19</v>
      </c>
      <c r="E2777">
        <v>37.049999999999997</v>
      </c>
      <c r="F2777">
        <v>7.34</v>
      </c>
      <c r="G2777">
        <v>0.66</v>
      </c>
      <c r="H2777">
        <v>29.16</v>
      </c>
      <c r="I2777">
        <v>28.55</v>
      </c>
      <c r="J2777">
        <v>0.61</v>
      </c>
      <c r="K2777">
        <v>97.9</v>
      </c>
      <c r="L2777">
        <v>91.75</v>
      </c>
      <c r="M2777">
        <v>100.55</v>
      </c>
      <c r="N2777">
        <v>90.32</v>
      </c>
      <c r="O2777">
        <v>25.18</v>
      </c>
      <c r="P2777">
        <v>2273.66</v>
      </c>
      <c r="Q2777" s="42">
        <f>Table1[[#This Row],[Steam_Consumed_t]]/Table1[[#This Row],[Production_t]]</f>
        <v>0.86351165980795608</v>
      </c>
      <c r="R2777" s="37">
        <f>Table1[[#This Row],[Power_Consumed_kWh]]/Table1[[#This Row],[Production_t]]</f>
        <v>77.97187928669409</v>
      </c>
      <c r="S2777" t="str">
        <f>IF(Table1[[#This Row],[Quality_pct]]&lt;96,"Below Spec","Ok")</f>
        <v>Ok</v>
      </c>
      <c r="T2777" t="str">
        <f>IF(Table1[Steam_Consumed_t]&gt;$O$4383,"ABNORMAL","NORMAL")</f>
        <v>NORMAL</v>
      </c>
      <c r="U2777" t="str">
        <f>IF(Table1[Power_Consumed_kWh]&gt;$P$4383,"ABNORMAL","NORMAL")</f>
        <v>NORMAL</v>
      </c>
      <c r="V2777">
        <f>(Table1[[#This Row],[Target_Production_t]]/8)*Table1[[#This Row],[Downtime_hr]]</f>
        <v>3.0566249999999999</v>
      </c>
    </row>
    <row r="2778" spans="1:22" x14ac:dyDescent="0.25">
      <c r="A2778" s="1">
        <v>45889</v>
      </c>
      <c r="B2778" s="1" t="str">
        <f>TEXT(Table1[[#This Row],[Date]],"mm")</f>
        <v>08</v>
      </c>
      <c r="C2778" t="s">
        <v>21</v>
      </c>
      <c r="D2778" t="s">
        <v>19</v>
      </c>
      <c r="E2778">
        <v>33.520000000000003</v>
      </c>
      <c r="F2778">
        <v>7.58</v>
      </c>
      <c r="G2778">
        <v>0.42</v>
      </c>
      <c r="H2778">
        <v>29.26</v>
      </c>
      <c r="I2778">
        <v>28.61</v>
      </c>
      <c r="J2778">
        <v>0.65</v>
      </c>
      <c r="K2778">
        <v>97.77</v>
      </c>
      <c r="L2778">
        <v>94.75</v>
      </c>
      <c r="M2778">
        <v>93.03</v>
      </c>
      <c r="N2778">
        <v>86.18</v>
      </c>
      <c r="O2778">
        <v>41.37</v>
      </c>
      <c r="P2778">
        <v>3455.94</v>
      </c>
      <c r="Q2778" s="42">
        <f>Table1[[#This Row],[Steam_Consumed_t]]/Table1[[#This Row],[Production_t]]</f>
        <v>1.4138755980861242</v>
      </c>
      <c r="R2778" s="37">
        <f>Table1[[#This Row],[Power_Consumed_kWh]]/Table1[[#This Row],[Production_t]]</f>
        <v>118.11141490088858</v>
      </c>
      <c r="S2778" t="str">
        <f>IF(Table1[[#This Row],[Quality_pct]]&lt;96,"Below Spec","Ok")</f>
        <v>Ok</v>
      </c>
      <c r="T2778" t="str">
        <f>IF(Table1[Steam_Consumed_t]&gt;$O$4383,"ABNORMAL","NORMAL")</f>
        <v>NORMAL</v>
      </c>
      <c r="U2778" t="str">
        <f>IF(Table1[Power_Consumed_kWh]&gt;$P$4383,"ABNORMAL","NORMAL")</f>
        <v>NORMAL</v>
      </c>
      <c r="V2778">
        <f>(Table1[[#This Row],[Target_Production_t]]/8)*Table1[[#This Row],[Downtime_hr]]</f>
        <v>1.7598</v>
      </c>
    </row>
    <row r="2779" spans="1:22" x14ac:dyDescent="0.25">
      <c r="A2779" s="1">
        <v>45889</v>
      </c>
      <c r="B2779" s="1" t="str">
        <f>TEXT(Table1[[#This Row],[Date]],"mm")</f>
        <v>08</v>
      </c>
      <c r="C2779" t="s">
        <v>23</v>
      </c>
      <c r="D2779" t="s">
        <v>20</v>
      </c>
      <c r="E2779">
        <v>37.630000000000003</v>
      </c>
      <c r="F2779">
        <v>7.6</v>
      </c>
      <c r="G2779">
        <v>0.4</v>
      </c>
      <c r="H2779">
        <v>34.82</v>
      </c>
      <c r="I2779">
        <v>34.82</v>
      </c>
      <c r="J2779">
        <v>0</v>
      </c>
      <c r="K2779">
        <v>100</v>
      </c>
      <c r="L2779">
        <v>95</v>
      </c>
      <c r="M2779">
        <v>95.71</v>
      </c>
      <c r="N2779">
        <v>90.93</v>
      </c>
      <c r="O2779">
        <v>3.48</v>
      </c>
      <c r="P2779">
        <v>1426.85</v>
      </c>
      <c r="Q2779" s="42">
        <f>Table1[[#This Row],[Steam_Consumed_t]]/Table1[[#This Row],[Production_t]]</f>
        <v>9.9942561746122913E-2</v>
      </c>
      <c r="R2779" s="37">
        <f>Table1[[#This Row],[Power_Consumed_kWh]]/Table1[[#This Row],[Production_t]]</f>
        <v>40.977886272257322</v>
      </c>
      <c r="S2779" t="str">
        <f>IF(Table1[[#This Row],[Quality_pct]]&lt;96,"Below Spec","Ok")</f>
        <v>Ok</v>
      </c>
      <c r="T2779" t="str">
        <f>IF(Table1[Steam_Consumed_t]&gt;$O$4383,"ABNORMAL","NORMAL")</f>
        <v>NORMAL</v>
      </c>
      <c r="U2779" t="str">
        <f>IF(Table1[Power_Consumed_kWh]&gt;$P$4383,"ABNORMAL","NORMAL")</f>
        <v>NORMAL</v>
      </c>
      <c r="V2779">
        <f>(Table1[[#This Row],[Target_Production_t]]/8)*Table1[[#This Row],[Downtime_hr]]</f>
        <v>1.8815000000000002</v>
      </c>
    </row>
    <row r="2780" spans="1:22" x14ac:dyDescent="0.25">
      <c r="A2780" s="1">
        <v>45889</v>
      </c>
      <c r="B2780" s="1" t="str">
        <f>TEXT(Table1[[#This Row],[Date]],"mm")</f>
        <v>08</v>
      </c>
      <c r="C2780" t="s">
        <v>21</v>
      </c>
      <c r="D2780" t="s">
        <v>18</v>
      </c>
      <c r="E2780">
        <v>34.03</v>
      </c>
      <c r="F2780">
        <v>7.72</v>
      </c>
      <c r="G2780">
        <v>0.28000000000000003</v>
      </c>
      <c r="H2780">
        <v>32.75</v>
      </c>
      <c r="I2780">
        <v>32.020000000000003</v>
      </c>
      <c r="J2780">
        <v>0.73</v>
      </c>
      <c r="K2780">
        <v>97.77</v>
      </c>
      <c r="L2780">
        <v>96.5</v>
      </c>
      <c r="M2780">
        <v>91.74</v>
      </c>
      <c r="N2780">
        <v>86.55</v>
      </c>
      <c r="O2780">
        <v>48.26</v>
      </c>
      <c r="P2780">
        <v>3869.65</v>
      </c>
      <c r="Q2780" s="42">
        <f>Table1[[#This Row],[Steam_Consumed_t]]/Table1[[#This Row],[Production_t]]</f>
        <v>1.4735877862595419</v>
      </c>
      <c r="R2780" s="37">
        <f>Table1[[#This Row],[Power_Consumed_kWh]]/Table1[[#This Row],[Production_t]]</f>
        <v>118.15725190839694</v>
      </c>
      <c r="S2780" t="str">
        <f>IF(Table1[[#This Row],[Quality_pct]]&lt;96,"Below Spec","Ok")</f>
        <v>Ok</v>
      </c>
      <c r="T2780" t="str">
        <f>IF(Table1[Steam_Consumed_t]&gt;$O$4383,"ABNORMAL","NORMAL")</f>
        <v>NORMAL</v>
      </c>
      <c r="U2780" t="str">
        <f>IF(Table1[Power_Consumed_kWh]&gt;$P$4383,"ABNORMAL","NORMAL")</f>
        <v>NORMAL</v>
      </c>
      <c r="V2780">
        <f>(Table1[[#This Row],[Target_Production_t]]/8)*Table1[[#This Row],[Downtime_hr]]</f>
        <v>1.1910500000000002</v>
      </c>
    </row>
    <row r="2781" spans="1:22" x14ac:dyDescent="0.25">
      <c r="A2781" s="1">
        <v>45889</v>
      </c>
      <c r="B2781" s="1" t="str">
        <f>TEXT(Table1[[#This Row],[Date]],"mm")</f>
        <v>08</v>
      </c>
      <c r="C2781" t="s">
        <v>23</v>
      </c>
      <c r="D2781" t="s">
        <v>19</v>
      </c>
      <c r="E2781">
        <v>38.81</v>
      </c>
      <c r="F2781">
        <v>7.72</v>
      </c>
      <c r="G2781">
        <v>0.28000000000000003</v>
      </c>
      <c r="H2781">
        <v>39.1</v>
      </c>
      <c r="I2781">
        <v>39.1</v>
      </c>
      <c r="J2781">
        <v>0</v>
      </c>
      <c r="K2781">
        <v>100</v>
      </c>
      <c r="L2781">
        <v>96.5</v>
      </c>
      <c r="M2781">
        <v>95.99</v>
      </c>
      <c r="N2781">
        <v>92.63</v>
      </c>
      <c r="O2781">
        <v>5.31</v>
      </c>
      <c r="P2781">
        <v>1722.38</v>
      </c>
      <c r="Q2781" s="42">
        <f>Table1[[#This Row],[Steam_Consumed_t]]/Table1[[#This Row],[Production_t]]</f>
        <v>0.13580562659846546</v>
      </c>
      <c r="R2781" s="37">
        <f>Table1[[#This Row],[Power_Consumed_kWh]]/Table1[[#This Row],[Production_t]]</f>
        <v>44.05063938618926</v>
      </c>
      <c r="S2781" t="str">
        <f>IF(Table1[[#This Row],[Quality_pct]]&lt;96,"Below Spec","Ok")</f>
        <v>Ok</v>
      </c>
      <c r="T2781" t="str">
        <f>IF(Table1[Steam_Consumed_t]&gt;$O$4383,"ABNORMAL","NORMAL")</f>
        <v>NORMAL</v>
      </c>
      <c r="U2781" t="str">
        <f>IF(Table1[Power_Consumed_kWh]&gt;$P$4383,"ABNORMAL","NORMAL")</f>
        <v>NORMAL</v>
      </c>
      <c r="V2781">
        <f>(Table1[[#This Row],[Target_Production_t]]/8)*Table1[[#This Row],[Downtime_hr]]</f>
        <v>1.3583500000000002</v>
      </c>
    </row>
    <row r="2782" spans="1:22" x14ac:dyDescent="0.25">
      <c r="A2782" s="1">
        <v>45889</v>
      </c>
      <c r="B2782" s="1" t="str">
        <f>TEXT(Table1[[#This Row],[Date]],"mm")</f>
        <v>08</v>
      </c>
      <c r="C2782" t="s">
        <v>23</v>
      </c>
      <c r="D2782" t="s">
        <v>18</v>
      </c>
      <c r="E2782">
        <v>39.409999999999997</v>
      </c>
      <c r="F2782">
        <v>7.74</v>
      </c>
      <c r="G2782">
        <v>0.26</v>
      </c>
      <c r="H2782">
        <v>34.270000000000003</v>
      </c>
      <c r="I2782">
        <v>34.01</v>
      </c>
      <c r="J2782">
        <v>0.26</v>
      </c>
      <c r="K2782">
        <v>99.24</v>
      </c>
      <c r="L2782">
        <v>96.75</v>
      </c>
      <c r="M2782">
        <v>97.84</v>
      </c>
      <c r="N2782">
        <v>93.94</v>
      </c>
      <c r="O2782">
        <v>3.39</v>
      </c>
      <c r="P2782">
        <v>1492.18</v>
      </c>
      <c r="Q2782" s="42">
        <f>Table1[[#This Row],[Steam_Consumed_t]]/Table1[[#This Row],[Production_t]]</f>
        <v>9.8920338488473883E-2</v>
      </c>
      <c r="R2782" s="37">
        <f>Table1[[#This Row],[Power_Consumed_kWh]]/Table1[[#This Row],[Production_t]]</f>
        <v>43.541873358622702</v>
      </c>
      <c r="S2782" t="str">
        <f>IF(Table1[[#This Row],[Quality_pct]]&lt;96,"Below Spec","Ok")</f>
        <v>Ok</v>
      </c>
      <c r="T2782" t="str">
        <f>IF(Table1[Steam_Consumed_t]&gt;$O$4383,"ABNORMAL","NORMAL")</f>
        <v>NORMAL</v>
      </c>
      <c r="U2782" t="str">
        <f>IF(Table1[Power_Consumed_kWh]&gt;$P$4383,"ABNORMAL","NORMAL")</f>
        <v>NORMAL</v>
      </c>
      <c r="V2782">
        <f>(Table1[[#This Row],[Target_Production_t]]/8)*Table1[[#This Row],[Downtime_hr]]</f>
        <v>1.2808249999999999</v>
      </c>
    </row>
    <row r="2783" spans="1:22" x14ac:dyDescent="0.25">
      <c r="A2783" s="1">
        <v>45889</v>
      </c>
      <c r="B2783" s="1" t="str">
        <f>TEXT(Table1[[#This Row],[Date]],"mm")</f>
        <v>08</v>
      </c>
      <c r="C2783" t="s">
        <v>21</v>
      </c>
      <c r="D2783" t="s">
        <v>20</v>
      </c>
      <c r="E2783">
        <v>32.5</v>
      </c>
      <c r="F2783">
        <v>7.84</v>
      </c>
      <c r="G2783">
        <v>0.16</v>
      </c>
      <c r="H2783">
        <v>31.5</v>
      </c>
      <c r="I2783">
        <v>30.73</v>
      </c>
      <c r="J2783">
        <v>0.78</v>
      </c>
      <c r="K2783">
        <v>97.54</v>
      </c>
      <c r="L2783">
        <v>98</v>
      </c>
      <c r="M2783">
        <v>98.53</v>
      </c>
      <c r="N2783">
        <v>94.18</v>
      </c>
      <c r="O2783">
        <v>46.57</v>
      </c>
      <c r="P2783">
        <v>3704.34</v>
      </c>
      <c r="Q2783" s="42">
        <f>Table1[[#This Row],[Steam_Consumed_t]]/Table1[[#This Row],[Production_t]]</f>
        <v>1.4784126984126984</v>
      </c>
      <c r="R2783" s="37">
        <f>Table1[[#This Row],[Power_Consumed_kWh]]/Table1[[#This Row],[Production_t]]</f>
        <v>117.59809523809524</v>
      </c>
      <c r="S2783" t="str">
        <f>IF(Table1[[#This Row],[Quality_pct]]&lt;96,"Below Spec","Ok")</f>
        <v>Ok</v>
      </c>
      <c r="T2783" t="str">
        <f>IF(Table1[Steam_Consumed_t]&gt;$O$4383,"ABNORMAL","NORMAL")</f>
        <v>NORMAL</v>
      </c>
      <c r="U2783" t="str">
        <f>IF(Table1[Power_Consumed_kWh]&gt;$P$4383,"ABNORMAL","NORMAL")</f>
        <v>NORMAL</v>
      </c>
      <c r="V2783">
        <f>(Table1[[#This Row],[Target_Production_t]]/8)*Table1[[#This Row],[Downtime_hr]]</f>
        <v>0.65</v>
      </c>
    </row>
    <row r="2784" spans="1:22" x14ac:dyDescent="0.25">
      <c r="A2784" s="1">
        <v>45889</v>
      </c>
      <c r="B2784" s="1" t="str">
        <f>TEXT(Table1[[#This Row],[Date]],"mm")</f>
        <v>08</v>
      </c>
      <c r="C2784" t="s">
        <v>22</v>
      </c>
      <c r="D2784" t="s">
        <v>20</v>
      </c>
      <c r="E2784">
        <v>30.79</v>
      </c>
      <c r="F2784">
        <v>7.86</v>
      </c>
      <c r="G2784">
        <v>0.14000000000000001</v>
      </c>
      <c r="H2784">
        <v>28.2</v>
      </c>
      <c r="I2784">
        <v>27.49</v>
      </c>
      <c r="J2784">
        <v>0.71</v>
      </c>
      <c r="K2784">
        <v>97.49</v>
      </c>
      <c r="L2784">
        <v>98.25</v>
      </c>
      <c r="M2784">
        <v>92.46</v>
      </c>
      <c r="N2784">
        <v>88.56</v>
      </c>
      <c r="O2784">
        <v>31.56</v>
      </c>
      <c r="P2784">
        <v>2698.37</v>
      </c>
      <c r="Q2784" s="42">
        <f>Table1[[#This Row],[Steam_Consumed_t]]/Table1[[#This Row],[Production_t]]</f>
        <v>1.1191489361702127</v>
      </c>
      <c r="R2784" s="37">
        <f>Table1[[#This Row],[Power_Consumed_kWh]]/Table1[[#This Row],[Production_t]]</f>
        <v>95.68687943262411</v>
      </c>
      <c r="S2784" t="str">
        <f>IF(Table1[[#This Row],[Quality_pct]]&lt;96,"Below Spec","Ok")</f>
        <v>Ok</v>
      </c>
      <c r="T2784" t="str">
        <f>IF(Table1[Steam_Consumed_t]&gt;$O$4383,"ABNORMAL","NORMAL")</f>
        <v>NORMAL</v>
      </c>
      <c r="U2784" t="str">
        <f>IF(Table1[Power_Consumed_kWh]&gt;$P$4383,"ABNORMAL","NORMAL")</f>
        <v>NORMAL</v>
      </c>
      <c r="V2784">
        <f>(Table1[[#This Row],[Target_Production_t]]/8)*Table1[[#This Row],[Downtime_hr]]</f>
        <v>0.538825</v>
      </c>
    </row>
    <row r="2785" spans="1:22" x14ac:dyDescent="0.25">
      <c r="A2785" s="1">
        <v>45889</v>
      </c>
      <c r="B2785" s="1" t="str">
        <f>TEXT(Table1[[#This Row],[Date]],"mm")</f>
        <v>08</v>
      </c>
      <c r="C2785" t="s">
        <v>17</v>
      </c>
      <c r="D2785" t="s">
        <v>20</v>
      </c>
      <c r="E2785">
        <v>35.92</v>
      </c>
      <c r="F2785">
        <v>7.87</v>
      </c>
      <c r="G2785">
        <v>0.13</v>
      </c>
      <c r="H2785">
        <v>33.1</v>
      </c>
      <c r="I2785">
        <v>31.81</v>
      </c>
      <c r="J2785">
        <v>1.29</v>
      </c>
      <c r="K2785">
        <v>96.1</v>
      </c>
      <c r="L2785">
        <v>98.38</v>
      </c>
      <c r="M2785">
        <v>98.45</v>
      </c>
      <c r="N2785">
        <v>93.07</v>
      </c>
      <c r="O2785">
        <v>28.35</v>
      </c>
      <c r="P2785">
        <v>2810.21</v>
      </c>
      <c r="Q2785" s="42">
        <f>Table1[[#This Row],[Steam_Consumed_t]]/Table1[[#This Row],[Production_t]]</f>
        <v>0.85649546827794565</v>
      </c>
      <c r="R2785" s="37">
        <f>Table1[[#This Row],[Power_Consumed_kWh]]/Table1[[#This Row],[Production_t]]</f>
        <v>84.900604229607254</v>
      </c>
      <c r="S2785" t="str">
        <f>IF(Table1[[#This Row],[Quality_pct]]&lt;96,"Below Spec","Ok")</f>
        <v>Ok</v>
      </c>
      <c r="T2785" t="str">
        <f>IF(Table1[Steam_Consumed_t]&gt;$O$4383,"ABNORMAL","NORMAL")</f>
        <v>NORMAL</v>
      </c>
      <c r="U2785" t="str">
        <f>IF(Table1[Power_Consumed_kWh]&gt;$P$4383,"ABNORMAL","NORMAL")</f>
        <v>NORMAL</v>
      </c>
      <c r="V2785">
        <f>(Table1[[#This Row],[Target_Production_t]]/8)*Table1[[#This Row],[Downtime_hr]]</f>
        <v>0.5837</v>
      </c>
    </row>
    <row r="2786" spans="1:22" x14ac:dyDescent="0.25">
      <c r="A2786" s="1">
        <v>45890</v>
      </c>
      <c r="B2786" s="1" t="str">
        <f>TEXT(Table1[[#This Row],[Date]],"mm")</f>
        <v>08</v>
      </c>
      <c r="C2786" t="s">
        <v>21</v>
      </c>
      <c r="D2786" t="s">
        <v>20</v>
      </c>
      <c r="E2786">
        <v>35.03</v>
      </c>
      <c r="F2786">
        <v>4.1900000000000004</v>
      </c>
      <c r="G2786">
        <v>3.81</v>
      </c>
      <c r="H2786">
        <v>17.84</v>
      </c>
      <c r="I2786">
        <v>17.41</v>
      </c>
      <c r="J2786">
        <v>0.42</v>
      </c>
      <c r="K2786">
        <v>97.63</v>
      </c>
      <c r="L2786">
        <v>52.38</v>
      </c>
      <c r="M2786">
        <v>93.08</v>
      </c>
      <c r="N2786">
        <v>47.59</v>
      </c>
      <c r="O2786">
        <v>25.87</v>
      </c>
      <c r="P2786">
        <v>2067.0300000000002</v>
      </c>
      <c r="Q2786" s="42">
        <f>Table1[[#This Row],[Steam_Consumed_t]]/Table1[[#This Row],[Production_t]]</f>
        <v>1.4501121076233185</v>
      </c>
      <c r="R2786" s="37">
        <f>Table1[[#This Row],[Power_Consumed_kWh]]/Table1[[#This Row],[Production_t]]</f>
        <v>115.86491031390136</v>
      </c>
      <c r="S2786" t="str">
        <f>IF(Table1[[#This Row],[Quality_pct]]&lt;96,"Below Spec","Ok")</f>
        <v>Ok</v>
      </c>
      <c r="T2786" t="str">
        <f>IF(Table1[Steam_Consumed_t]&gt;$O$4383,"ABNORMAL","NORMAL")</f>
        <v>NORMAL</v>
      </c>
      <c r="U2786" t="str">
        <f>IF(Table1[Power_Consumed_kWh]&gt;$P$4383,"ABNORMAL","NORMAL")</f>
        <v>NORMAL</v>
      </c>
      <c r="V2786">
        <f>(Table1[[#This Row],[Target_Production_t]]/8)*Table1[[#This Row],[Downtime_hr]]</f>
        <v>16.683037500000001</v>
      </c>
    </row>
    <row r="2787" spans="1:22" x14ac:dyDescent="0.25">
      <c r="A2787" s="1">
        <v>45890</v>
      </c>
      <c r="B2787" s="1" t="str">
        <f>TEXT(Table1[[#This Row],[Date]],"mm")</f>
        <v>08</v>
      </c>
      <c r="C2787" t="s">
        <v>17</v>
      </c>
      <c r="D2787" t="s">
        <v>20</v>
      </c>
      <c r="E2787">
        <v>38.72</v>
      </c>
      <c r="F2787">
        <v>5.82</v>
      </c>
      <c r="G2787">
        <v>2.1800000000000002</v>
      </c>
      <c r="H2787">
        <v>27.19</v>
      </c>
      <c r="I2787">
        <v>26.47</v>
      </c>
      <c r="J2787">
        <v>0.71</v>
      </c>
      <c r="K2787">
        <v>97.38</v>
      </c>
      <c r="L2787">
        <v>72.75</v>
      </c>
      <c r="M2787">
        <v>91.86</v>
      </c>
      <c r="N2787">
        <v>65.08</v>
      </c>
      <c r="O2787">
        <v>23.54</v>
      </c>
      <c r="P2787">
        <v>2115.35</v>
      </c>
      <c r="Q2787" s="42">
        <f>Table1[[#This Row],[Steam_Consumed_t]]/Table1[[#This Row],[Production_t]]</f>
        <v>0.86575947039352696</v>
      </c>
      <c r="R2787" s="37">
        <f>Table1[[#This Row],[Power_Consumed_kWh]]/Table1[[#This Row],[Production_t]]</f>
        <v>77.798823096726736</v>
      </c>
      <c r="S2787" t="str">
        <f>IF(Table1[[#This Row],[Quality_pct]]&lt;96,"Below Spec","Ok")</f>
        <v>Ok</v>
      </c>
      <c r="T2787" t="str">
        <f>IF(Table1[Steam_Consumed_t]&gt;$O$4383,"ABNORMAL","NORMAL")</f>
        <v>NORMAL</v>
      </c>
      <c r="U2787" t="str">
        <f>IF(Table1[Power_Consumed_kWh]&gt;$P$4383,"ABNORMAL","NORMAL")</f>
        <v>NORMAL</v>
      </c>
      <c r="V2787">
        <f>(Table1[[#This Row],[Target_Production_t]]/8)*Table1[[#This Row],[Downtime_hr]]</f>
        <v>10.5512</v>
      </c>
    </row>
    <row r="2788" spans="1:22" x14ac:dyDescent="0.25">
      <c r="A2788" s="1">
        <v>45890</v>
      </c>
      <c r="B2788" s="1" t="str">
        <f>TEXT(Table1[[#This Row],[Date]],"mm")</f>
        <v>08</v>
      </c>
      <c r="C2788" t="s">
        <v>17</v>
      </c>
      <c r="D2788" t="s">
        <v>18</v>
      </c>
      <c r="E2788">
        <v>40.54</v>
      </c>
      <c r="F2788">
        <v>7.28</v>
      </c>
      <c r="G2788">
        <v>0.72</v>
      </c>
      <c r="H2788">
        <v>34.44</v>
      </c>
      <c r="I2788">
        <v>33.76</v>
      </c>
      <c r="J2788">
        <v>0.68</v>
      </c>
      <c r="K2788">
        <v>98.03</v>
      </c>
      <c r="L2788">
        <v>91</v>
      </c>
      <c r="M2788">
        <v>102.49</v>
      </c>
      <c r="N2788">
        <v>91.43</v>
      </c>
      <c r="O2788">
        <v>29.86</v>
      </c>
      <c r="P2788">
        <v>2724.22</v>
      </c>
      <c r="Q2788" s="42">
        <f>Table1[[#This Row],[Steam_Consumed_t]]/Table1[[#This Row],[Production_t]]</f>
        <v>0.86701509872241589</v>
      </c>
      <c r="R2788" s="37">
        <f>Table1[[#This Row],[Power_Consumed_kWh]]/Table1[[#This Row],[Production_t]]</f>
        <v>79.10046457607433</v>
      </c>
      <c r="S2788" t="str">
        <f>IF(Table1[[#This Row],[Quality_pct]]&lt;96,"Below Spec","Ok")</f>
        <v>Ok</v>
      </c>
      <c r="T2788" t="str">
        <f>IF(Table1[Steam_Consumed_t]&gt;$O$4383,"ABNORMAL","NORMAL")</f>
        <v>NORMAL</v>
      </c>
      <c r="U2788" t="str">
        <f>IF(Table1[Power_Consumed_kWh]&gt;$P$4383,"ABNORMAL","NORMAL")</f>
        <v>NORMAL</v>
      </c>
      <c r="V2788">
        <f>(Table1[[#This Row],[Target_Production_t]]/8)*Table1[[#This Row],[Downtime_hr]]</f>
        <v>3.6485999999999996</v>
      </c>
    </row>
    <row r="2789" spans="1:22" x14ac:dyDescent="0.25">
      <c r="A2789" s="1">
        <v>45890</v>
      </c>
      <c r="B2789" s="1" t="str">
        <f>TEXT(Table1[[#This Row],[Date]],"mm")</f>
        <v>08</v>
      </c>
      <c r="C2789" t="s">
        <v>23</v>
      </c>
      <c r="D2789" t="s">
        <v>20</v>
      </c>
      <c r="E2789">
        <v>40.56</v>
      </c>
      <c r="F2789">
        <v>7.47</v>
      </c>
      <c r="G2789">
        <v>0.53</v>
      </c>
      <c r="H2789">
        <v>35.450000000000003</v>
      </c>
      <c r="I2789">
        <v>35.14</v>
      </c>
      <c r="J2789">
        <v>0.3</v>
      </c>
      <c r="K2789">
        <v>99.14</v>
      </c>
      <c r="L2789">
        <v>93.38</v>
      </c>
      <c r="M2789">
        <v>90.22</v>
      </c>
      <c r="N2789">
        <v>83.52</v>
      </c>
      <c r="O2789">
        <v>6.69</v>
      </c>
      <c r="P2789">
        <v>1465.84</v>
      </c>
      <c r="Q2789" s="42">
        <f>Table1[[#This Row],[Steam_Consumed_t]]/Table1[[#This Row],[Production_t]]</f>
        <v>0.18871650211565585</v>
      </c>
      <c r="R2789" s="37">
        <f>Table1[[#This Row],[Power_Consumed_kWh]]/Table1[[#This Row],[Production_t]]</f>
        <v>41.349506346967551</v>
      </c>
      <c r="S2789" t="str">
        <f>IF(Table1[[#This Row],[Quality_pct]]&lt;96,"Below Spec","Ok")</f>
        <v>Ok</v>
      </c>
      <c r="T2789" t="str">
        <f>IF(Table1[Steam_Consumed_t]&gt;$O$4383,"ABNORMAL","NORMAL")</f>
        <v>NORMAL</v>
      </c>
      <c r="U2789" t="str">
        <f>IF(Table1[Power_Consumed_kWh]&gt;$P$4383,"ABNORMAL","NORMAL")</f>
        <v>NORMAL</v>
      </c>
      <c r="V2789">
        <f>(Table1[[#This Row],[Target_Production_t]]/8)*Table1[[#This Row],[Downtime_hr]]</f>
        <v>2.6871000000000005</v>
      </c>
    </row>
    <row r="2790" spans="1:22" x14ac:dyDescent="0.25">
      <c r="A2790" s="1">
        <v>45890</v>
      </c>
      <c r="B2790" s="1" t="str">
        <f>TEXT(Table1[[#This Row],[Date]],"mm")</f>
        <v>08</v>
      </c>
      <c r="C2790" t="s">
        <v>22</v>
      </c>
      <c r="D2790" t="s">
        <v>19</v>
      </c>
      <c r="E2790">
        <v>34.229999999999997</v>
      </c>
      <c r="F2790">
        <v>7.49</v>
      </c>
      <c r="G2790">
        <v>0.51</v>
      </c>
      <c r="H2790">
        <v>30.19</v>
      </c>
      <c r="I2790">
        <v>29.26</v>
      </c>
      <c r="J2790">
        <v>0.93</v>
      </c>
      <c r="K2790">
        <v>96.92</v>
      </c>
      <c r="L2790">
        <v>93.62</v>
      </c>
      <c r="M2790">
        <v>99.18</v>
      </c>
      <c r="N2790">
        <v>90</v>
      </c>
      <c r="O2790">
        <v>32.56</v>
      </c>
      <c r="P2790">
        <v>2973.59</v>
      </c>
      <c r="Q2790" s="42">
        <f>Table1[[#This Row],[Steam_Consumed_t]]/Table1[[#This Row],[Production_t]]</f>
        <v>1.0785028155018219</v>
      </c>
      <c r="R2790" s="37">
        <f>Table1[[#This Row],[Power_Consumed_kWh]]/Table1[[#This Row],[Production_t]]</f>
        <v>98.495859556144424</v>
      </c>
      <c r="S2790" t="str">
        <f>IF(Table1[[#This Row],[Quality_pct]]&lt;96,"Below Spec","Ok")</f>
        <v>Ok</v>
      </c>
      <c r="T2790" t="str">
        <f>IF(Table1[Steam_Consumed_t]&gt;$O$4383,"ABNORMAL","NORMAL")</f>
        <v>NORMAL</v>
      </c>
      <c r="U2790" t="str">
        <f>IF(Table1[Power_Consumed_kWh]&gt;$P$4383,"ABNORMAL","NORMAL")</f>
        <v>NORMAL</v>
      </c>
      <c r="V2790">
        <f>(Table1[[#This Row],[Target_Production_t]]/8)*Table1[[#This Row],[Downtime_hr]]</f>
        <v>2.1821625</v>
      </c>
    </row>
    <row r="2791" spans="1:22" x14ac:dyDescent="0.25">
      <c r="A2791" s="1">
        <v>45890</v>
      </c>
      <c r="B2791" s="1" t="str">
        <f>TEXT(Table1[[#This Row],[Date]],"mm")</f>
        <v>08</v>
      </c>
      <c r="C2791" t="s">
        <v>23</v>
      </c>
      <c r="D2791" t="s">
        <v>19</v>
      </c>
      <c r="E2791">
        <v>41.84</v>
      </c>
      <c r="F2791">
        <v>7.49</v>
      </c>
      <c r="G2791">
        <v>0.51</v>
      </c>
      <c r="H2791">
        <v>36.39</v>
      </c>
      <c r="I2791">
        <v>35.659999999999997</v>
      </c>
      <c r="J2791">
        <v>0.72</v>
      </c>
      <c r="K2791">
        <v>98.01</v>
      </c>
      <c r="L2791">
        <v>93.62</v>
      </c>
      <c r="M2791">
        <v>94.46</v>
      </c>
      <c r="N2791">
        <v>86.68</v>
      </c>
      <c r="O2791">
        <v>3.83</v>
      </c>
      <c r="P2791">
        <v>1431.34</v>
      </c>
      <c r="Q2791" s="42">
        <f>Table1[[#This Row],[Steam_Consumed_t]]/Table1[[#This Row],[Production_t]]</f>
        <v>0.10524869469634515</v>
      </c>
      <c r="R2791" s="37">
        <f>Table1[[#This Row],[Power_Consumed_kWh]]/Table1[[#This Row],[Production_t]]</f>
        <v>39.333333333333329</v>
      </c>
      <c r="S2791" t="str">
        <f>IF(Table1[[#This Row],[Quality_pct]]&lt;96,"Below Spec","Ok")</f>
        <v>Ok</v>
      </c>
      <c r="T2791" t="str">
        <f>IF(Table1[Steam_Consumed_t]&gt;$O$4383,"ABNORMAL","NORMAL")</f>
        <v>NORMAL</v>
      </c>
      <c r="U2791" t="str">
        <f>IF(Table1[Power_Consumed_kWh]&gt;$P$4383,"ABNORMAL","NORMAL")</f>
        <v>NORMAL</v>
      </c>
      <c r="V2791">
        <f>(Table1[[#This Row],[Target_Production_t]]/8)*Table1[[#This Row],[Downtime_hr]]</f>
        <v>2.6673000000000004</v>
      </c>
    </row>
    <row r="2792" spans="1:22" x14ac:dyDescent="0.25">
      <c r="A2792" s="1">
        <v>45890</v>
      </c>
      <c r="B2792" s="1" t="str">
        <f>TEXT(Table1[[#This Row],[Date]],"mm")</f>
        <v>08</v>
      </c>
      <c r="C2792" t="s">
        <v>22</v>
      </c>
      <c r="D2792" t="s">
        <v>18</v>
      </c>
      <c r="E2792">
        <v>34.75</v>
      </c>
      <c r="F2792">
        <v>7.59</v>
      </c>
      <c r="G2792">
        <v>0.41</v>
      </c>
      <c r="H2792">
        <v>32.72</v>
      </c>
      <c r="I2792">
        <v>31.78</v>
      </c>
      <c r="J2792">
        <v>0.95</v>
      </c>
      <c r="K2792">
        <v>97.11</v>
      </c>
      <c r="L2792">
        <v>94.88</v>
      </c>
      <c r="M2792">
        <v>91.61</v>
      </c>
      <c r="N2792">
        <v>84.41</v>
      </c>
      <c r="O2792">
        <v>35.979999999999997</v>
      </c>
      <c r="P2792">
        <v>3082.75</v>
      </c>
      <c r="Q2792" s="42">
        <f>Table1[[#This Row],[Steam_Consumed_t]]/Table1[[#This Row],[Production_t]]</f>
        <v>1.0996332518337408</v>
      </c>
      <c r="R2792" s="37">
        <f>Table1[[#This Row],[Power_Consumed_kWh]]/Table1[[#This Row],[Production_t]]</f>
        <v>94.216075794621034</v>
      </c>
      <c r="S2792" t="str">
        <f>IF(Table1[[#This Row],[Quality_pct]]&lt;96,"Below Spec","Ok")</f>
        <v>Ok</v>
      </c>
      <c r="T2792" t="str">
        <f>IF(Table1[Steam_Consumed_t]&gt;$O$4383,"ABNORMAL","NORMAL")</f>
        <v>NORMAL</v>
      </c>
      <c r="U2792" t="str">
        <f>IF(Table1[Power_Consumed_kWh]&gt;$P$4383,"ABNORMAL","NORMAL")</f>
        <v>NORMAL</v>
      </c>
      <c r="V2792">
        <f>(Table1[[#This Row],[Target_Production_t]]/8)*Table1[[#This Row],[Downtime_hr]]</f>
        <v>1.7809374999999998</v>
      </c>
    </row>
    <row r="2793" spans="1:22" x14ac:dyDescent="0.25">
      <c r="A2793" s="1">
        <v>45890</v>
      </c>
      <c r="B2793" s="1" t="str">
        <f>TEXT(Table1[[#This Row],[Date]],"mm")</f>
        <v>08</v>
      </c>
      <c r="C2793" t="s">
        <v>22</v>
      </c>
      <c r="D2793" t="s">
        <v>20</v>
      </c>
      <c r="E2793">
        <v>33.19</v>
      </c>
      <c r="F2793">
        <v>7.62</v>
      </c>
      <c r="G2793">
        <v>0.38</v>
      </c>
      <c r="H2793">
        <v>29.41</v>
      </c>
      <c r="I2793">
        <v>27.67</v>
      </c>
      <c r="J2793">
        <v>1.74</v>
      </c>
      <c r="K2793">
        <v>94.09</v>
      </c>
      <c r="L2793">
        <v>95.25</v>
      </c>
      <c r="M2793">
        <v>97.99</v>
      </c>
      <c r="N2793">
        <v>87.82</v>
      </c>
      <c r="O2793">
        <v>31.27</v>
      </c>
      <c r="P2793">
        <v>2851.97</v>
      </c>
      <c r="Q2793" s="42">
        <f>Table1[[#This Row],[Steam_Consumed_t]]/Table1[[#This Row],[Production_t]]</f>
        <v>1.0632437946276776</v>
      </c>
      <c r="R2793" s="37">
        <f>Table1[[#This Row],[Power_Consumed_kWh]]/Table1[[#This Row],[Production_t]]</f>
        <v>96.972798367902072</v>
      </c>
      <c r="S2793" t="str">
        <f>IF(Table1[[#This Row],[Quality_pct]]&lt;96,"Below Spec","Ok")</f>
        <v>Below Spec</v>
      </c>
      <c r="T2793" t="str">
        <f>IF(Table1[Steam_Consumed_t]&gt;$O$4383,"ABNORMAL","NORMAL")</f>
        <v>NORMAL</v>
      </c>
      <c r="U2793" t="str">
        <f>IF(Table1[Power_Consumed_kWh]&gt;$P$4383,"ABNORMAL","NORMAL")</f>
        <v>NORMAL</v>
      </c>
      <c r="V2793">
        <f>(Table1[[#This Row],[Target_Production_t]]/8)*Table1[[#This Row],[Downtime_hr]]</f>
        <v>1.576525</v>
      </c>
    </row>
    <row r="2794" spans="1:22" x14ac:dyDescent="0.25">
      <c r="A2794" s="1">
        <v>45890</v>
      </c>
      <c r="B2794" s="1" t="str">
        <f>TEXT(Table1[[#This Row],[Date]],"mm")</f>
        <v>08</v>
      </c>
      <c r="C2794" t="s">
        <v>21</v>
      </c>
      <c r="D2794" t="s">
        <v>19</v>
      </c>
      <c r="E2794">
        <v>36.130000000000003</v>
      </c>
      <c r="F2794">
        <v>7.69</v>
      </c>
      <c r="G2794">
        <v>0.31</v>
      </c>
      <c r="H2794">
        <v>32.729999999999997</v>
      </c>
      <c r="I2794">
        <v>32.200000000000003</v>
      </c>
      <c r="J2794">
        <v>0.53</v>
      </c>
      <c r="K2794">
        <v>98.39</v>
      </c>
      <c r="L2794">
        <v>96.12</v>
      </c>
      <c r="M2794">
        <v>89.69</v>
      </c>
      <c r="N2794">
        <v>84.83</v>
      </c>
      <c r="O2794">
        <v>46.8</v>
      </c>
      <c r="P2794">
        <v>3849.06</v>
      </c>
      <c r="Q2794" s="42">
        <f>Table1[[#This Row],[Steam_Consumed_t]]/Table1[[#This Row],[Production_t]]</f>
        <v>1.4298808432630614</v>
      </c>
      <c r="R2794" s="37">
        <f>Table1[[#This Row],[Power_Consumed_kWh]]/Table1[[#This Row],[Production_t]]</f>
        <v>117.60036663611366</v>
      </c>
      <c r="S2794" t="str">
        <f>IF(Table1[[#This Row],[Quality_pct]]&lt;96,"Below Spec","Ok")</f>
        <v>Ok</v>
      </c>
      <c r="T2794" t="str">
        <f>IF(Table1[Steam_Consumed_t]&gt;$O$4383,"ABNORMAL","NORMAL")</f>
        <v>NORMAL</v>
      </c>
      <c r="U2794" t="str">
        <f>IF(Table1[Power_Consumed_kWh]&gt;$P$4383,"ABNORMAL","NORMAL")</f>
        <v>NORMAL</v>
      </c>
      <c r="V2794">
        <f>(Table1[[#This Row],[Target_Production_t]]/8)*Table1[[#This Row],[Downtime_hr]]</f>
        <v>1.4000375</v>
      </c>
    </row>
    <row r="2795" spans="1:22" x14ac:dyDescent="0.25">
      <c r="A2795" s="1">
        <v>45890</v>
      </c>
      <c r="B2795" s="1" t="str">
        <f>TEXT(Table1[[#This Row],[Date]],"mm")</f>
        <v>08</v>
      </c>
      <c r="C2795" t="s">
        <v>21</v>
      </c>
      <c r="D2795" t="s">
        <v>18</v>
      </c>
      <c r="E2795">
        <v>36.68</v>
      </c>
      <c r="F2795">
        <v>7.7</v>
      </c>
      <c r="G2795">
        <v>0.3</v>
      </c>
      <c r="H2795">
        <v>36.159999999999997</v>
      </c>
      <c r="I2795">
        <v>35.14</v>
      </c>
      <c r="J2795">
        <v>1.02</v>
      </c>
      <c r="K2795">
        <v>97.17</v>
      </c>
      <c r="L2795">
        <v>96.25</v>
      </c>
      <c r="M2795">
        <v>95.28</v>
      </c>
      <c r="N2795">
        <v>89.11</v>
      </c>
      <c r="O2795">
        <v>53.57</v>
      </c>
      <c r="P2795">
        <v>4242.6099999999997</v>
      </c>
      <c r="Q2795" s="42">
        <f>Table1[[#This Row],[Steam_Consumed_t]]/Table1[[#This Row],[Production_t]]</f>
        <v>1.4814712389380533</v>
      </c>
      <c r="R2795" s="37">
        <f>Table1[[#This Row],[Power_Consumed_kWh]]/Table1[[#This Row],[Production_t]]</f>
        <v>117.32881637168141</v>
      </c>
      <c r="S2795" t="str">
        <f>IF(Table1[[#This Row],[Quality_pct]]&lt;96,"Below Spec","Ok")</f>
        <v>Ok</v>
      </c>
      <c r="T2795" t="str">
        <f>IF(Table1[Steam_Consumed_t]&gt;$O$4383,"ABNORMAL","NORMAL")</f>
        <v>ABNORMAL</v>
      </c>
      <c r="U2795" t="str">
        <f>IF(Table1[Power_Consumed_kWh]&gt;$P$4383,"ABNORMAL","NORMAL")</f>
        <v>ABNORMAL</v>
      </c>
      <c r="V2795">
        <f>(Table1[[#This Row],[Target_Production_t]]/8)*Table1[[#This Row],[Downtime_hr]]</f>
        <v>1.3754999999999999</v>
      </c>
    </row>
    <row r="2796" spans="1:22" x14ac:dyDescent="0.25">
      <c r="A2796" s="1">
        <v>45890</v>
      </c>
      <c r="B2796" s="1" t="str">
        <f>TEXT(Table1[[#This Row],[Date]],"mm")</f>
        <v>08</v>
      </c>
      <c r="C2796" t="s">
        <v>23</v>
      </c>
      <c r="D2796" t="s">
        <v>18</v>
      </c>
      <c r="E2796">
        <v>42.48</v>
      </c>
      <c r="F2796">
        <v>7.7</v>
      </c>
      <c r="G2796">
        <v>0.3</v>
      </c>
      <c r="H2796">
        <v>38.94</v>
      </c>
      <c r="I2796">
        <v>38.4</v>
      </c>
      <c r="J2796">
        <v>0.54</v>
      </c>
      <c r="K2796">
        <v>98.61</v>
      </c>
      <c r="L2796">
        <v>96.25</v>
      </c>
      <c r="M2796">
        <v>92.45</v>
      </c>
      <c r="N2796">
        <v>87.75</v>
      </c>
      <c r="O2796">
        <v>4.3</v>
      </c>
      <c r="P2796">
        <v>1757.16</v>
      </c>
      <c r="Q2796" s="42">
        <f>Table1[[#This Row],[Steam_Consumed_t]]/Table1[[#This Row],[Production_t]]</f>
        <v>0.11042629686697483</v>
      </c>
      <c r="R2796" s="37">
        <f>Table1[[#This Row],[Power_Consumed_kWh]]/Table1[[#This Row],[Production_t]]</f>
        <v>45.124807395993841</v>
      </c>
      <c r="S2796" t="str">
        <f>IF(Table1[[#This Row],[Quality_pct]]&lt;96,"Below Spec","Ok")</f>
        <v>Ok</v>
      </c>
      <c r="T2796" t="str">
        <f>IF(Table1[Steam_Consumed_t]&gt;$O$4383,"ABNORMAL","NORMAL")</f>
        <v>NORMAL</v>
      </c>
      <c r="U2796" t="str">
        <f>IF(Table1[Power_Consumed_kWh]&gt;$P$4383,"ABNORMAL","NORMAL")</f>
        <v>NORMAL</v>
      </c>
      <c r="V2796">
        <f>(Table1[[#This Row],[Target_Production_t]]/8)*Table1[[#This Row],[Downtime_hr]]</f>
        <v>1.5929999999999997</v>
      </c>
    </row>
    <row r="2797" spans="1:22" x14ac:dyDescent="0.25">
      <c r="A2797" s="1">
        <v>45890</v>
      </c>
      <c r="B2797" s="1" t="str">
        <f>TEXT(Table1[[#This Row],[Date]],"mm")</f>
        <v>08</v>
      </c>
      <c r="C2797" t="s">
        <v>17</v>
      </c>
      <c r="D2797" t="s">
        <v>19</v>
      </c>
      <c r="E2797">
        <v>39.94</v>
      </c>
      <c r="F2797">
        <v>7.84</v>
      </c>
      <c r="G2797">
        <v>0.16</v>
      </c>
      <c r="H2797">
        <v>31.94</v>
      </c>
      <c r="I2797">
        <v>30.54</v>
      </c>
      <c r="J2797">
        <v>1.4</v>
      </c>
      <c r="K2797">
        <v>95.63</v>
      </c>
      <c r="L2797">
        <v>98</v>
      </c>
      <c r="M2797">
        <v>98.97</v>
      </c>
      <c r="N2797">
        <v>92.76</v>
      </c>
      <c r="O2797">
        <v>26.87</v>
      </c>
      <c r="P2797">
        <v>2523.85</v>
      </c>
      <c r="Q2797" s="42">
        <f>Table1[[#This Row],[Steam_Consumed_t]]/Table1[[#This Row],[Production_t]]</f>
        <v>0.84126487163431429</v>
      </c>
      <c r="R2797" s="37">
        <f>Table1[[#This Row],[Power_Consumed_kWh]]/Table1[[#This Row],[Production_t]]</f>
        <v>79.018472135253589</v>
      </c>
      <c r="S2797" t="str">
        <f>IF(Table1[[#This Row],[Quality_pct]]&lt;96,"Below Spec","Ok")</f>
        <v>Below Spec</v>
      </c>
      <c r="T2797" t="str">
        <f>IF(Table1[Steam_Consumed_t]&gt;$O$4383,"ABNORMAL","NORMAL")</f>
        <v>NORMAL</v>
      </c>
      <c r="U2797" t="str">
        <f>IF(Table1[Power_Consumed_kWh]&gt;$P$4383,"ABNORMAL","NORMAL")</f>
        <v>NORMAL</v>
      </c>
      <c r="V2797">
        <f>(Table1[[#This Row],[Target_Production_t]]/8)*Table1[[#This Row],[Downtime_hr]]</f>
        <v>0.79879999999999995</v>
      </c>
    </row>
    <row r="2798" spans="1:22" x14ac:dyDescent="0.25">
      <c r="A2798" s="1">
        <v>45891</v>
      </c>
      <c r="B2798" s="1" t="str">
        <f>TEXT(Table1[[#This Row],[Date]],"mm")</f>
        <v>08</v>
      </c>
      <c r="C2798" t="s">
        <v>23</v>
      </c>
      <c r="D2798" t="s">
        <v>19</v>
      </c>
      <c r="E2798">
        <v>43.06</v>
      </c>
      <c r="F2798">
        <v>7.28</v>
      </c>
      <c r="G2798">
        <v>0.72</v>
      </c>
      <c r="H2798">
        <v>32.81</v>
      </c>
      <c r="I2798">
        <v>32.26</v>
      </c>
      <c r="J2798">
        <v>0.55000000000000004</v>
      </c>
      <c r="K2798">
        <v>98.31</v>
      </c>
      <c r="L2798">
        <v>91</v>
      </c>
      <c r="M2798">
        <v>96.59</v>
      </c>
      <c r="N2798">
        <v>86.41</v>
      </c>
      <c r="O2798">
        <v>4.6500000000000004</v>
      </c>
      <c r="P2798">
        <v>1360.99</v>
      </c>
      <c r="Q2798" s="42">
        <f>Table1[[#This Row],[Steam_Consumed_t]]/Table1[[#This Row],[Production_t]]</f>
        <v>0.14172508381590979</v>
      </c>
      <c r="R2798" s="37">
        <f>Table1[[#This Row],[Power_Consumed_kWh]]/Table1[[#This Row],[Production_t]]</f>
        <v>41.480950929594634</v>
      </c>
      <c r="S2798" t="str">
        <f>IF(Table1[[#This Row],[Quality_pct]]&lt;96,"Below Spec","Ok")</f>
        <v>Ok</v>
      </c>
      <c r="T2798" t="str">
        <f>IF(Table1[Steam_Consumed_t]&gt;$O$4383,"ABNORMAL","NORMAL")</f>
        <v>NORMAL</v>
      </c>
      <c r="U2798" t="str">
        <f>IF(Table1[Power_Consumed_kWh]&gt;$P$4383,"ABNORMAL","NORMAL")</f>
        <v>NORMAL</v>
      </c>
      <c r="V2798">
        <f>(Table1[[#This Row],[Target_Production_t]]/8)*Table1[[#This Row],[Downtime_hr]]</f>
        <v>3.8754</v>
      </c>
    </row>
    <row r="2799" spans="1:22" x14ac:dyDescent="0.25">
      <c r="A2799" s="1">
        <v>45891</v>
      </c>
      <c r="B2799" s="1" t="str">
        <f>TEXT(Table1[[#This Row],[Date]],"mm")</f>
        <v>08</v>
      </c>
      <c r="C2799" t="s">
        <v>21</v>
      </c>
      <c r="D2799" t="s">
        <v>20</v>
      </c>
      <c r="E2799">
        <v>36.049999999999997</v>
      </c>
      <c r="F2799">
        <v>7.31</v>
      </c>
      <c r="G2799">
        <v>0.69</v>
      </c>
      <c r="H2799">
        <v>30.57</v>
      </c>
      <c r="I2799">
        <v>29.9</v>
      </c>
      <c r="J2799">
        <v>0.67</v>
      </c>
      <c r="K2799">
        <v>97.8</v>
      </c>
      <c r="L2799">
        <v>91.38</v>
      </c>
      <c r="M2799">
        <v>96.04</v>
      </c>
      <c r="N2799">
        <v>85.82</v>
      </c>
      <c r="O2799">
        <v>45.04</v>
      </c>
      <c r="P2799">
        <v>3617.43</v>
      </c>
      <c r="Q2799" s="42">
        <f>Table1[[#This Row],[Steam_Consumed_t]]/Table1[[#This Row],[Production_t]]</f>
        <v>1.4733398756951259</v>
      </c>
      <c r="R2799" s="37">
        <f>Table1[[#This Row],[Power_Consumed_kWh]]/Table1[[#This Row],[Production_t]]</f>
        <v>118.33267909715407</v>
      </c>
      <c r="S2799" t="str">
        <f>IF(Table1[[#This Row],[Quality_pct]]&lt;96,"Below Spec","Ok")</f>
        <v>Ok</v>
      </c>
      <c r="T2799" t="str">
        <f>IF(Table1[Steam_Consumed_t]&gt;$O$4383,"ABNORMAL","NORMAL")</f>
        <v>NORMAL</v>
      </c>
      <c r="U2799" t="str">
        <f>IF(Table1[Power_Consumed_kWh]&gt;$P$4383,"ABNORMAL","NORMAL")</f>
        <v>NORMAL</v>
      </c>
      <c r="V2799">
        <f>(Table1[[#This Row],[Target_Production_t]]/8)*Table1[[#This Row],[Downtime_hr]]</f>
        <v>3.1093124999999997</v>
      </c>
    </row>
    <row r="2800" spans="1:22" x14ac:dyDescent="0.25">
      <c r="A2800" s="1">
        <v>45891</v>
      </c>
      <c r="B2800" s="1" t="str">
        <f>TEXT(Table1[[#This Row],[Date]],"mm")</f>
        <v>08</v>
      </c>
      <c r="C2800" t="s">
        <v>21</v>
      </c>
      <c r="D2800" t="s">
        <v>18</v>
      </c>
      <c r="E2800">
        <v>37.75</v>
      </c>
      <c r="F2800">
        <v>7.36</v>
      </c>
      <c r="G2800">
        <v>0.64</v>
      </c>
      <c r="H2800">
        <v>33.56</v>
      </c>
      <c r="I2800">
        <v>33.299999999999997</v>
      </c>
      <c r="J2800">
        <v>0.26</v>
      </c>
      <c r="K2800">
        <v>99.24</v>
      </c>
      <c r="L2800">
        <v>92</v>
      </c>
      <c r="M2800">
        <v>96.02</v>
      </c>
      <c r="N2800">
        <v>87.67</v>
      </c>
      <c r="O2800">
        <v>49.23</v>
      </c>
      <c r="P2800">
        <v>3913.7</v>
      </c>
      <c r="Q2800" s="42">
        <f>Table1[[#This Row],[Steam_Consumed_t]]/Table1[[#This Row],[Production_t]]</f>
        <v>1.4669249106078663</v>
      </c>
      <c r="R2800" s="37">
        <f>Table1[[#This Row],[Power_Consumed_kWh]]/Table1[[#This Row],[Production_t]]</f>
        <v>116.61799761620976</v>
      </c>
      <c r="S2800" t="str">
        <f>IF(Table1[[#This Row],[Quality_pct]]&lt;96,"Below Spec","Ok")</f>
        <v>Ok</v>
      </c>
      <c r="T2800" t="str">
        <f>IF(Table1[Steam_Consumed_t]&gt;$O$4383,"ABNORMAL","NORMAL")</f>
        <v>NORMAL</v>
      </c>
      <c r="U2800" t="str">
        <f>IF(Table1[Power_Consumed_kWh]&gt;$P$4383,"ABNORMAL","NORMAL")</f>
        <v>NORMAL</v>
      </c>
      <c r="V2800">
        <f>(Table1[[#This Row],[Target_Production_t]]/8)*Table1[[#This Row],[Downtime_hr]]</f>
        <v>3.02</v>
      </c>
    </row>
    <row r="2801" spans="1:22" x14ac:dyDescent="0.25">
      <c r="A2801" s="1">
        <v>45891</v>
      </c>
      <c r="B2801" s="1" t="str">
        <f>TEXT(Table1[[#This Row],[Date]],"mm")</f>
        <v>08</v>
      </c>
      <c r="C2801" t="s">
        <v>22</v>
      </c>
      <c r="D2801" t="s">
        <v>20</v>
      </c>
      <c r="E2801">
        <v>34.159999999999997</v>
      </c>
      <c r="F2801">
        <v>7.42</v>
      </c>
      <c r="G2801">
        <v>0.57999999999999996</v>
      </c>
      <c r="H2801">
        <v>30.23</v>
      </c>
      <c r="I2801">
        <v>29.52</v>
      </c>
      <c r="J2801">
        <v>0.71</v>
      </c>
      <c r="K2801">
        <v>97.66</v>
      </c>
      <c r="L2801">
        <v>92.75</v>
      </c>
      <c r="M2801">
        <v>92.63</v>
      </c>
      <c r="N2801">
        <v>83.9</v>
      </c>
      <c r="O2801">
        <v>32.18</v>
      </c>
      <c r="P2801">
        <v>2960.69</v>
      </c>
      <c r="Q2801" s="42">
        <f>Table1[[#This Row],[Steam_Consumed_t]]/Table1[[#This Row],[Production_t]]</f>
        <v>1.0645054581541515</v>
      </c>
      <c r="R2801" s="37">
        <f>Table1[[#This Row],[Power_Consumed_kWh]]/Table1[[#This Row],[Production_t]]</f>
        <v>97.938802514058878</v>
      </c>
      <c r="S2801" t="str">
        <f>IF(Table1[[#This Row],[Quality_pct]]&lt;96,"Below Spec","Ok")</f>
        <v>Ok</v>
      </c>
      <c r="T2801" t="str">
        <f>IF(Table1[Steam_Consumed_t]&gt;$O$4383,"ABNORMAL","NORMAL")</f>
        <v>NORMAL</v>
      </c>
      <c r="U2801" t="str">
        <f>IF(Table1[Power_Consumed_kWh]&gt;$P$4383,"ABNORMAL","NORMAL")</f>
        <v>NORMAL</v>
      </c>
      <c r="V2801">
        <f>(Table1[[#This Row],[Target_Production_t]]/8)*Table1[[#This Row],[Downtime_hr]]</f>
        <v>2.4765999999999995</v>
      </c>
    </row>
    <row r="2802" spans="1:22" x14ac:dyDescent="0.25">
      <c r="A2802" s="1">
        <v>45891</v>
      </c>
      <c r="B2802" s="1" t="str">
        <f>TEXT(Table1[[#This Row],[Date]],"mm")</f>
        <v>08</v>
      </c>
      <c r="C2802" t="s">
        <v>21</v>
      </c>
      <c r="D2802" t="s">
        <v>19</v>
      </c>
      <c r="E2802">
        <v>37.19</v>
      </c>
      <c r="F2802">
        <v>7.43</v>
      </c>
      <c r="G2802">
        <v>0.56999999999999995</v>
      </c>
      <c r="H2802">
        <v>33.04</v>
      </c>
      <c r="I2802">
        <v>32.64</v>
      </c>
      <c r="J2802">
        <v>0.41</v>
      </c>
      <c r="K2802">
        <v>98.77</v>
      </c>
      <c r="L2802">
        <v>92.88</v>
      </c>
      <c r="M2802">
        <v>91.93</v>
      </c>
      <c r="N2802">
        <v>84.33</v>
      </c>
      <c r="O2802">
        <v>47.18</v>
      </c>
      <c r="P2802">
        <v>3864.53</v>
      </c>
      <c r="Q2802" s="42">
        <f>Table1[[#This Row],[Steam_Consumed_t]]/Table1[[#This Row],[Production_t]]</f>
        <v>1.4279661016949152</v>
      </c>
      <c r="R2802" s="37">
        <f>Table1[[#This Row],[Power_Consumed_kWh]]/Table1[[#This Row],[Production_t]]</f>
        <v>116.96519370460049</v>
      </c>
      <c r="S2802" t="str">
        <f>IF(Table1[[#This Row],[Quality_pct]]&lt;96,"Below Spec","Ok")</f>
        <v>Ok</v>
      </c>
      <c r="T2802" t="str">
        <f>IF(Table1[Steam_Consumed_t]&gt;$O$4383,"ABNORMAL","NORMAL")</f>
        <v>NORMAL</v>
      </c>
      <c r="U2802" t="str">
        <f>IF(Table1[Power_Consumed_kWh]&gt;$P$4383,"ABNORMAL","NORMAL")</f>
        <v>NORMAL</v>
      </c>
      <c r="V2802">
        <f>(Table1[[#This Row],[Target_Production_t]]/8)*Table1[[#This Row],[Downtime_hr]]</f>
        <v>2.6497874999999995</v>
      </c>
    </row>
    <row r="2803" spans="1:22" x14ac:dyDescent="0.25">
      <c r="A2803" s="1">
        <v>45891</v>
      </c>
      <c r="B2803" s="1" t="str">
        <f>TEXT(Table1[[#This Row],[Date]],"mm")</f>
        <v>08</v>
      </c>
      <c r="C2803" t="s">
        <v>17</v>
      </c>
      <c r="D2803" t="s">
        <v>19</v>
      </c>
      <c r="E2803">
        <v>41.1</v>
      </c>
      <c r="F2803">
        <v>7.47</v>
      </c>
      <c r="G2803">
        <v>0.53</v>
      </c>
      <c r="H2803">
        <v>36.479999999999997</v>
      </c>
      <c r="I2803">
        <v>35.69</v>
      </c>
      <c r="J2803">
        <v>0.78</v>
      </c>
      <c r="K2803">
        <v>97.85</v>
      </c>
      <c r="L2803">
        <v>93.38</v>
      </c>
      <c r="M2803">
        <v>96.58</v>
      </c>
      <c r="N2803">
        <v>88.24</v>
      </c>
      <c r="O2803">
        <v>31.89</v>
      </c>
      <c r="P2803">
        <v>2885.69</v>
      </c>
      <c r="Q2803" s="42">
        <f>Table1[[#This Row],[Steam_Consumed_t]]/Table1[[#This Row],[Production_t]]</f>
        <v>0.87417763157894746</v>
      </c>
      <c r="R2803" s="37">
        <f>Table1[[#This Row],[Power_Consumed_kWh]]/Table1[[#This Row],[Production_t]]</f>
        <v>79.103344298245617</v>
      </c>
      <c r="S2803" t="str">
        <f>IF(Table1[[#This Row],[Quality_pct]]&lt;96,"Below Spec","Ok")</f>
        <v>Ok</v>
      </c>
      <c r="T2803" t="str">
        <f>IF(Table1[Steam_Consumed_t]&gt;$O$4383,"ABNORMAL","NORMAL")</f>
        <v>NORMAL</v>
      </c>
      <c r="U2803" t="str">
        <f>IF(Table1[Power_Consumed_kWh]&gt;$P$4383,"ABNORMAL","NORMAL")</f>
        <v>NORMAL</v>
      </c>
      <c r="V2803">
        <f>(Table1[[#This Row],[Target_Production_t]]/8)*Table1[[#This Row],[Downtime_hr]]</f>
        <v>2.7228750000000002</v>
      </c>
    </row>
    <row r="2804" spans="1:22" x14ac:dyDescent="0.25">
      <c r="A2804" s="1">
        <v>45891</v>
      </c>
      <c r="B2804" s="1" t="str">
        <f>TEXT(Table1[[#This Row],[Date]],"mm")</f>
        <v>08</v>
      </c>
      <c r="C2804" t="s">
        <v>23</v>
      </c>
      <c r="D2804" t="s">
        <v>18</v>
      </c>
      <c r="E2804">
        <v>43.72</v>
      </c>
      <c r="F2804">
        <v>7.51</v>
      </c>
      <c r="G2804">
        <v>0.49</v>
      </c>
      <c r="H2804">
        <v>37.61</v>
      </c>
      <c r="I2804">
        <v>36.92</v>
      </c>
      <c r="J2804">
        <v>0.7</v>
      </c>
      <c r="K2804">
        <v>98.15</v>
      </c>
      <c r="L2804">
        <v>93.88</v>
      </c>
      <c r="M2804">
        <v>90.09</v>
      </c>
      <c r="N2804">
        <v>83.01</v>
      </c>
      <c r="O2804">
        <v>4.37</v>
      </c>
      <c r="P2804">
        <v>1552.32</v>
      </c>
      <c r="Q2804" s="42">
        <f>Table1[[#This Row],[Steam_Consumed_t]]/Table1[[#This Row],[Production_t]]</f>
        <v>0.1161925019941505</v>
      </c>
      <c r="R2804" s="37">
        <f>Table1[[#This Row],[Power_Consumed_kWh]]/Table1[[#This Row],[Production_t]]</f>
        <v>41.27412922095187</v>
      </c>
      <c r="S2804" t="str">
        <f>IF(Table1[[#This Row],[Quality_pct]]&lt;96,"Below Spec","Ok")</f>
        <v>Ok</v>
      </c>
      <c r="T2804" t="str">
        <f>IF(Table1[Steam_Consumed_t]&gt;$O$4383,"ABNORMAL","NORMAL")</f>
        <v>NORMAL</v>
      </c>
      <c r="U2804" t="str">
        <f>IF(Table1[Power_Consumed_kWh]&gt;$P$4383,"ABNORMAL","NORMAL")</f>
        <v>NORMAL</v>
      </c>
      <c r="V2804">
        <f>(Table1[[#This Row],[Target_Production_t]]/8)*Table1[[#This Row],[Downtime_hr]]</f>
        <v>2.6778499999999998</v>
      </c>
    </row>
    <row r="2805" spans="1:22" x14ac:dyDescent="0.25">
      <c r="A2805" s="1">
        <v>45891</v>
      </c>
      <c r="B2805" s="1" t="str">
        <f>TEXT(Table1[[#This Row],[Date]],"mm")</f>
        <v>08</v>
      </c>
      <c r="C2805" t="s">
        <v>17</v>
      </c>
      <c r="D2805" t="s">
        <v>20</v>
      </c>
      <c r="E2805">
        <v>39.85</v>
      </c>
      <c r="F2805">
        <v>7.6</v>
      </c>
      <c r="G2805">
        <v>0.4</v>
      </c>
      <c r="H2805">
        <v>34.700000000000003</v>
      </c>
      <c r="I2805">
        <v>33.75</v>
      </c>
      <c r="J2805">
        <v>0.95</v>
      </c>
      <c r="K2805">
        <v>97.26</v>
      </c>
      <c r="L2805">
        <v>95</v>
      </c>
      <c r="M2805">
        <v>95.52</v>
      </c>
      <c r="N2805">
        <v>88.26</v>
      </c>
      <c r="O2805">
        <v>28.71</v>
      </c>
      <c r="P2805">
        <v>2864.5</v>
      </c>
      <c r="Q2805" s="42">
        <f>Table1[[#This Row],[Steam_Consumed_t]]/Table1[[#This Row],[Production_t]]</f>
        <v>0.82737752161383282</v>
      </c>
      <c r="R2805" s="37">
        <f>Table1[[#This Row],[Power_Consumed_kWh]]/Table1[[#This Row],[Production_t]]</f>
        <v>82.550432276657048</v>
      </c>
      <c r="S2805" t="str">
        <f>IF(Table1[[#This Row],[Quality_pct]]&lt;96,"Below Spec","Ok")</f>
        <v>Ok</v>
      </c>
      <c r="T2805" t="str">
        <f>IF(Table1[Steam_Consumed_t]&gt;$O$4383,"ABNORMAL","NORMAL")</f>
        <v>NORMAL</v>
      </c>
      <c r="U2805" t="str">
        <f>IF(Table1[Power_Consumed_kWh]&gt;$P$4383,"ABNORMAL","NORMAL")</f>
        <v>NORMAL</v>
      </c>
      <c r="V2805">
        <f>(Table1[[#This Row],[Target_Production_t]]/8)*Table1[[#This Row],[Downtime_hr]]</f>
        <v>1.9925000000000002</v>
      </c>
    </row>
    <row r="2806" spans="1:22" x14ac:dyDescent="0.25">
      <c r="A2806" s="1">
        <v>45891</v>
      </c>
      <c r="B2806" s="1" t="str">
        <f>TEXT(Table1[[#This Row],[Date]],"mm")</f>
        <v>08</v>
      </c>
      <c r="C2806" t="s">
        <v>17</v>
      </c>
      <c r="D2806" t="s">
        <v>18</v>
      </c>
      <c r="E2806">
        <v>41.73</v>
      </c>
      <c r="F2806">
        <v>7.67</v>
      </c>
      <c r="G2806">
        <v>0.33</v>
      </c>
      <c r="H2806">
        <v>38.18</v>
      </c>
      <c r="I2806">
        <v>37.4</v>
      </c>
      <c r="J2806">
        <v>0.78</v>
      </c>
      <c r="K2806">
        <v>97.96</v>
      </c>
      <c r="L2806">
        <v>95.88</v>
      </c>
      <c r="M2806">
        <v>95.85</v>
      </c>
      <c r="N2806">
        <v>90.02</v>
      </c>
      <c r="O2806">
        <v>31.73</v>
      </c>
      <c r="P2806">
        <v>3091.6</v>
      </c>
      <c r="Q2806" s="42">
        <f>Table1[[#This Row],[Steam_Consumed_t]]/Table1[[#This Row],[Production_t]]</f>
        <v>0.83106338397066526</v>
      </c>
      <c r="R2806" s="37">
        <f>Table1[[#This Row],[Power_Consumed_kWh]]/Table1[[#This Row],[Production_t]]</f>
        <v>80.974332111052902</v>
      </c>
      <c r="S2806" t="str">
        <f>IF(Table1[[#This Row],[Quality_pct]]&lt;96,"Below Spec","Ok")</f>
        <v>Ok</v>
      </c>
      <c r="T2806" t="str">
        <f>IF(Table1[Steam_Consumed_t]&gt;$O$4383,"ABNORMAL","NORMAL")</f>
        <v>NORMAL</v>
      </c>
      <c r="U2806" t="str">
        <f>IF(Table1[Power_Consumed_kWh]&gt;$P$4383,"ABNORMAL","NORMAL")</f>
        <v>NORMAL</v>
      </c>
      <c r="V2806">
        <f>(Table1[[#This Row],[Target_Production_t]]/8)*Table1[[#This Row],[Downtime_hr]]</f>
        <v>1.7213624999999999</v>
      </c>
    </row>
    <row r="2807" spans="1:22" x14ac:dyDescent="0.25">
      <c r="A2807" s="1">
        <v>45891</v>
      </c>
      <c r="B2807" s="1" t="str">
        <f>TEXT(Table1[[#This Row],[Date]],"mm")</f>
        <v>08</v>
      </c>
      <c r="C2807" t="s">
        <v>22</v>
      </c>
      <c r="D2807" t="s">
        <v>19</v>
      </c>
      <c r="E2807">
        <v>35.229999999999997</v>
      </c>
      <c r="F2807">
        <v>7.72</v>
      </c>
      <c r="G2807">
        <v>0.28000000000000003</v>
      </c>
      <c r="H2807">
        <v>30.12</v>
      </c>
      <c r="I2807">
        <v>29.09</v>
      </c>
      <c r="J2807">
        <v>1.03</v>
      </c>
      <c r="K2807">
        <v>96.58</v>
      </c>
      <c r="L2807">
        <v>96.5</v>
      </c>
      <c r="M2807">
        <v>102.31</v>
      </c>
      <c r="N2807">
        <v>95.35</v>
      </c>
      <c r="O2807">
        <v>32.700000000000003</v>
      </c>
      <c r="P2807">
        <v>3066.16</v>
      </c>
      <c r="Q2807" s="42">
        <f>Table1[[#This Row],[Steam_Consumed_t]]/Table1[[#This Row],[Production_t]]</f>
        <v>1.0856573705179284</v>
      </c>
      <c r="R2807" s="37">
        <f>Table1[[#This Row],[Power_Consumed_kWh]]/Table1[[#This Row],[Production_t]]</f>
        <v>101.79814077025232</v>
      </c>
      <c r="S2807" t="str">
        <f>IF(Table1[[#This Row],[Quality_pct]]&lt;96,"Below Spec","Ok")</f>
        <v>Ok</v>
      </c>
      <c r="T2807" t="str">
        <f>IF(Table1[Steam_Consumed_t]&gt;$O$4383,"ABNORMAL","NORMAL")</f>
        <v>NORMAL</v>
      </c>
      <c r="U2807" t="str">
        <f>IF(Table1[Power_Consumed_kWh]&gt;$P$4383,"ABNORMAL","NORMAL")</f>
        <v>NORMAL</v>
      </c>
      <c r="V2807">
        <f>(Table1[[#This Row],[Target_Production_t]]/8)*Table1[[#This Row],[Downtime_hr]]</f>
        <v>1.23305</v>
      </c>
    </row>
    <row r="2808" spans="1:22" x14ac:dyDescent="0.25">
      <c r="A2808" s="1">
        <v>45891</v>
      </c>
      <c r="B2808" s="1" t="str">
        <f>TEXT(Table1[[#This Row],[Date]],"mm")</f>
        <v>08</v>
      </c>
      <c r="C2808" t="s">
        <v>22</v>
      </c>
      <c r="D2808" t="s">
        <v>18</v>
      </c>
      <c r="E2808">
        <v>35.770000000000003</v>
      </c>
      <c r="F2808">
        <v>7.86</v>
      </c>
      <c r="G2808">
        <v>0.14000000000000001</v>
      </c>
      <c r="H2808">
        <v>33.81</v>
      </c>
      <c r="I2808">
        <v>32.840000000000003</v>
      </c>
      <c r="J2808">
        <v>0.97</v>
      </c>
      <c r="K2808">
        <v>97.14</v>
      </c>
      <c r="L2808">
        <v>98.25</v>
      </c>
      <c r="M2808">
        <v>98.88</v>
      </c>
      <c r="N2808">
        <v>94.37</v>
      </c>
      <c r="O2808">
        <v>37.61</v>
      </c>
      <c r="P2808">
        <v>3226.1</v>
      </c>
      <c r="Q2808" s="42">
        <f>Table1[[#This Row],[Steam_Consumed_t]]/Table1[[#This Row],[Production_t]]</f>
        <v>1.1123927832002365</v>
      </c>
      <c r="R2808" s="37">
        <f>Table1[[#This Row],[Power_Consumed_kWh]]/Table1[[#This Row],[Production_t]]</f>
        <v>95.418515232179814</v>
      </c>
      <c r="S2808" t="str">
        <f>IF(Table1[[#This Row],[Quality_pct]]&lt;96,"Below Spec","Ok")</f>
        <v>Ok</v>
      </c>
      <c r="T2808" t="str">
        <f>IF(Table1[Steam_Consumed_t]&gt;$O$4383,"ABNORMAL","NORMAL")</f>
        <v>NORMAL</v>
      </c>
      <c r="U2808" t="str">
        <f>IF(Table1[Power_Consumed_kWh]&gt;$P$4383,"ABNORMAL","NORMAL")</f>
        <v>NORMAL</v>
      </c>
      <c r="V2808">
        <f>(Table1[[#This Row],[Target_Production_t]]/8)*Table1[[#This Row],[Downtime_hr]]</f>
        <v>0.62597500000000006</v>
      </c>
    </row>
    <row r="2809" spans="1:22" x14ac:dyDescent="0.25">
      <c r="A2809" s="1">
        <v>45891</v>
      </c>
      <c r="B2809" s="1" t="str">
        <f>TEXT(Table1[[#This Row],[Date]],"mm")</f>
        <v>08</v>
      </c>
      <c r="C2809" t="s">
        <v>23</v>
      </c>
      <c r="D2809" t="s">
        <v>20</v>
      </c>
      <c r="E2809">
        <v>41.75</v>
      </c>
      <c r="F2809">
        <v>7.91</v>
      </c>
      <c r="G2809">
        <v>0.09</v>
      </c>
      <c r="H2809">
        <v>40.83</v>
      </c>
      <c r="I2809">
        <v>40.4</v>
      </c>
      <c r="J2809">
        <v>0.42</v>
      </c>
      <c r="K2809">
        <v>98.96</v>
      </c>
      <c r="L2809">
        <v>98.88</v>
      </c>
      <c r="M2809">
        <v>93.37</v>
      </c>
      <c r="N2809">
        <v>91.36</v>
      </c>
      <c r="O2809">
        <v>3.99</v>
      </c>
      <c r="P2809">
        <v>1711.58</v>
      </c>
      <c r="Q2809" s="42">
        <f>Table1[[#This Row],[Steam_Consumed_t]]/Table1[[#This Row],[Production_t]]</f>
        <v>9.7722263041880975E-2</v>
      </c>
      <c r="R2809" s="37">
        <f>Table1[[#This Row],[Power_Consumed_kWh]]/Table1[[#This Row],[Production_t]]</f>
        <v>41.919666911584621</v>
      </c>
      <c r="S2809" t="str">
        <f>IF(Table1[[#This Row],[Quality_pct]]&lt;96,"Below Spec","Ok")</f>
        <v>Ok</v>
      </c>
      <c r="T2809" t="str">
        <f>IF(Table1[Steam_Consumed_t]&gt;$O$4383,"ABNORMAL","NORMAL")</f>
        <v>NORMAL</v>
      </c>
      <c r="U2809" t="str">
        <f>IF(Table1[Power_Consumed_kWh]&gt;$P$4383,"ABNORMAL","NORMAL")</f>
        <v>NORMAL</v>
      </c>
      <c r="V2809">
        <f>(Table1[[#This Row],[Target_Production_t]]/8)*Table1[[#This Row],[Downtime_hr]]</f>
        <v>0.46968749999999998</v>
      </c>
    </row>
    <row r="2810" spans="1:22" x14ac:dyDescent="0.25">
      <c r="A2810" s="1">
        <v>45892</v>
      </c>
      <c r="B2810" s="1" t="str">
        <f>TEXT(Table1[[#This Row],[Date]],"mm")</f>
        <v>08</v>
      </c>
      <c r="C2810" t="s">
        <v>17</v>
      </c>
      <c r="D2810" t="s">
        <v>20</v>
      </c>
      <c r="E2810">
        <v>38.340000000000003</v>
      </c>
      <c r="F2810">
        <v>7.34</v>
      </c>
      <c r="G2810">
        <v>0.66</v>
      </c>
      <c r="H2810">
        <v>35.619999999999997</v>
      </c>
      <c r="I2810">
        <v>34.58</v>
      </c>
      <c r="J2810">
        <v>1.04</v>
      </c>
      <c r="K2810">
        <v>97.08</v>
      </c>
      <c r="L2810">
        <v>91.75</v>
      </c>
      <c r="M2810">
        <v>93.09</v>
      </c>
      <c r="N2810">
        <v>82.91</v>
      </c>
      <c r="O2810">
        <v>31.02</v>
      </c>
      <c r="P2810">
        <v>2878.45</v>
      </c>
      <c r="Q2810" s="42">
        <f>Table1[[#This Row],[Steam_Consumed_t]]/Table1[[#This Row],[Production_t]]</f>
        <v>0.87085906793935997</v>
      </c>
      <c r="R2810" s="37">
        <f>Table1[[#This Row],[Power_Consumed_kWh]]/Table1[[#This Row],[Production_t]]</f>
        <v>80.809938236945541</v>
      </c>
      <c r="S2810" t="str">
        <f>IF(Table1[[#This Row],[Quality_pct]]&lt;96,"Below Spec","Ok")</f>
        <v>Ok</v>
      </c>
      <c r="T2810" t="str">
        <f>IF(Table1[Steam_Consumed_t]&gt;$O$4383,"ABNORMAL","NORMAL")</f>
        <v>NORMAL</v>
      </c>
      <c r="U2810" t="str">
        <f>IF(Table1[Power_Consumed_kWh]&gt;$P$4383,"ABNORMAL","NORMAL")</f>
        <v>NORMAL</v>
      </c>
      <c r="V2810">
        <f>(Table1[[#This Row],[Target_Production_t]]/8)*Table1[[#This Row],[Downtime_hr]]</f>
        <v>3.1630500000000006</v>
      </c>
    </row>
    <row r="2811" spans="1:22" x14ac:dyDescent="0.25">
      <c r="A2811" s="1">
        <v>45892</v>
      </c>
      <c r="B2811" s="1" t="str">
        <f>TEXT(Table1[[#This Row],[Date]],"mm")</f>
        <v>08</v>
      </c>
      <c r="C2811" t="s">
        <v>22</v>
      </c>
      <c r="D2811" t="s">
        <v>19</v>
      </c>
      <c r="E2811">
        <v>33.89</v>
      </c>
      <c r="F2811">
        <v>7.38</v>
      </c>
      <c r="G2811">
        <v>0.62</v>
      </c>
      <c r="H2811">
        <v>29.84</v>
      </c>
      <c r="I2811">
        <v>28.88</v>
      </c>
      <c r="J2811">
        <v>0.96</v>
      </c>
      <c r="K2811">
        <v>96.79</v>
      </c>
      <c r="L2811">
        <v>92.25</v>
      </c>
      <c r="M2811">
        <v>96.83</v>
      </c>
      <c r="N2811">
        <v>86.46</v>
      </c>
      <c r="O2811">
        <v>34.6</v>
      </c>
      <c r="P2811">
        <v>2792.85</v>
      </c>
      <c r="Q2811" s="42">
        <f>Table1[[#This Row],[Steam_Consumed_t]]/Table1[[#This Row],[Production_t]]</f>
        <v>1.1595174262734584</v>
      </c>
      <c r="R2811" s="37">
        <f>Table1[[#This Row],[Power_Consumed_kWh]]/Table1[[#This Row],[Production_t]]</f>
        <v>93.594168900804291</v>
      </c>
      <c r="S2811" t="str">
        <f>IF(Table1[[#This Row],[Quality_pct]]&lt;96,"Below Spec","Ok")</f>
        <v>Ok</v>
      </c>
      <c r="T2811" t="str">
        <f>IF(Table1[Steam_Consumed_t]&gt;$O$4383,"ABNORMAL","NORMAL")</f>
        <v>NORMAL</v>
      </c>
      <c r="U2811" t="str">
        <f>IF(Table1[Power_Consumed_kWh]&gt;$P$4383,"ABNORMAL","NORMAL")</f>
        <v>NORMAL</v>
      </c>
      <c r="V2811">
        <f>(Table1[[#This Row],[Target_Production_t]]/8)*Table1[[#This Row],[Downtime_hr]]</f>
        <v>2.6264750000000001</v>
      </c>
    </row>
    <row r="2812" spans="1:22" x14ac:dyDescent="0.25">
      <c r="A2812" s="1">
        <v>45892</v>
      </c>
      <c r="B2812" s="1" t="str">
        <f>TEXT(Table1[[#This Row],[Date]],"mm")</f>
        <v>08</v>
      </c>
      <c r="C2812" t="s">
        <v>23</v>
      </c>
      <c r="D2812" t="s">
        <v>19</v>
      </c>
      <c r="E2812">
        <v>41.42</v>
      </c>
      <c r="F2812">
        <v>7.38</v>
      </c>
      <c r="G2812">
        <v>0.62</v>
      </c>
      <c r="H2812">
        <v>35.81</v>
      </c>
      <c r="I2812">
        <v>35.47</v>
      </c>
      <c r="J2812">
        <v>0.34</v>
      </c>
      <c r="K2812">
        <v>99.06</v>
      </c>
      <c r="L2812">
        <v>92.25</v>
      </c>
      <c r="M2812">
        <v>94.87</v>
      </c>
      <c r="N2812">
        <v>86.69</v>
      </c>
      <c r="O2812">
        <v>4.67</v>
      </c>
      <c r="P2812">
        <v>1567.3</v>
      </c>
      <c r="Q2812" s="42">
        <f>Table1[[#This Row],[Steam_Consumed_t]]/Table1[[#This Row],[Production_t]]</f>
        <v>0.13041049986037417</v>
      </c>
      <c r="R2812" s="37">
        <f>Table1[[#This Row],[Power_Consumed_kWh]]/Table1[[#This Row],[Production_t]]</f>
        <v>43.767104160848923</v>
      </c>
      <c r="S2812" t="str">
        <f>IF(Table1[[#This Row],[Quality_pct]]&lt;96,"Below Spec","Ok")</f>
        <v>Ok</v>
      </c>
      <c r="T2812" t="str">
        <f>IF(Table1[Steam_Consumed_t]&gt;$O$4383,"ABNORMAL","NORMAL")</f>
        <v>NORMAL</v>
      </c>
      <c r="U2812" t="str">
        <f>IF(Table1[Power_Consumed_kWh]&gt;$P$4383,"ABNORMAL","NORMAL")</f>
        <v>NORMAL</v>
      </c>
      <c r="V2812">
        <f>(Table1[[#This Row],[Target_Production_t]]/8)*Table1[[#This Row],[Downtime_hr]]</f>
        <v>3.2100500000000003</v>
      </c>
    </row>
    <row r="2813" spans="1:22" x14ac:dyDescent="0.25">
      <c r="A2813" s="1">
        <v>45892</v>
      </c>
      <c r="B2813" s="1" t="str">
        <f>TEXT(Table1[[#This Row],[Date]],"mm")</f>
        <v>08</v>
      </c>
      <c r="C2813" t="s">
        <v>23</v>
      </c>
      <c r="D2813" t="s">
        <v>20</v>
      </c>
      <c r="E2813">
        <v>40.159999999999997</v>
      </c>
      <c r="F2813">
        <v>7.39</v>
      </c>
      <c r="G2813">
        <v>0.61</v>
      </c>
      <c r="H2813">
        <v>33.979999999999997</v>
      </c>
      <c r="I2813">
        <v>33.76</v>
      </c>
      <c r="J2813">
        <v>0.22</v>
      </c>
      <c r="K2813">
        <v>99.34</v>
      </c>
      <c r="L2813">
        <v>92.38</v>
      </c>
      <c r="M2813">
        <v>91.5</v>
      </c>
      <c r="N2813">
        <v>83.97</v>
      </c>
      <c r="O2813">
        <v>3.18</v>
      </c>
      <c r="P2813">
        <v>1357.06</v>
      </c>
      <c r="Q2813" s="42">
        <f>Table1[[#This Row],[Steam_Consumed_t]]/Table1[[#This Row],[Production_t]]</f>
        <v>9.358446144791055E-2</v>
      </c>
      <c r="R2813" s="37">
        <f>Table1[[#This Row],[Power_Consumed_kWh]]/Table1[[#This Row],[Production_t]]</f>
        <v>39.937021777516186</v>
      </c>
      <c r="S2813" t="str">
        <f>IF(Table1[[#This Row],[Quality_pct]]&lt;96,"Below Spec","Ok")</f>
        <v>Ok</v>
      </c>
      <c r="T2813" t="str">
        <f>IF(Table1[Steam_Consumed_t]&gt;$O$4383,"ABNORMAL","NORMAL")</f>
        <v>NORMAL</v>
      </c>
      <c r="U2813" t="str">
        <f>IF(Table1[Power_Consumed_kWh]&gt;$P$4383,"ABNORMAL","NORMAL")</f>
        <v>NORMAL</v>
      </c>
      <c r="V2813">
        <f>(Table1[[#This Row],[Target_Production_t]]/8)*Table1[[#This Row],[Downtime_hr]]</f>
        <v>3.0621999999999998</v>
      </c>
    </row>
    <row r="2814" spans="1:22" x14ac:dyDescent="0.25">
      <c r="A2814" s="1">
        <v>45892</v>
      </c>
      <c r="B2814" s="1" t="str">
        <f>TEXT(Table1[[#This Row],[Date]],"mm")</f>
        <v>08</v>
      </c>
      <c r="C2814" t="s">
        <v>21</v>
      </c>
      <c r="D2814" t="s">
        <v>20</v>
      </c>
      <c r="E2814">
        <v>34.68</v>
      </c>
      <c r="F2814">
        <v>7.48</v>
      </c>
      <c r="G2814">
        <v>0.52</v>
      </c>
      <c r="H2814">
        <v>31.9</v>
      </c>
      <c r="I2814">
        <v>31.29</v>
      </c>
      <c r="J2814">
        <v>0.61</v>
      </c>
      <c r="K2814">
        <v>98.08</v>
      </c>
      <c r="L2814">
        <v>93.5</v>
      </c>
      <c r="M2814">
        <v>94.54</v>
      </c>
      <c r="N2814">
        <v>86.7</v>
      </c>
      <c r="O2814">
        <v>45.73</v>
      </c>
      <c r="P2814">
        <v>3630.58</v>
      </c>
      <c r="Q2814" s="42">
        <f>Table1[[#This Row],[Steam_Consumed_t]]/Table1[[#This Row],[Production_t]]</f>
        <v>1.4335423197492163</v>
      </c>
      <c r="R2814" s="37">
        <f>Table1[[#This Row],[Power_Consumed_kWh]]/Table1[[#This Row],[Production_t]]</f>
        <v>113.81128526645769</v>
      </c>
      <c r="S2814" t="str">
        <f>IF(Table1[[#This Row],[Quality_pct]]&lt;96,"Below Spec","Ok")</f>
        <v>Ok</v>
      </c>
      <c r="T2814" t="str">
        <f>IF(Table1[Steam_Consumed_t]&gt;$O$4383,"ABNORMAL","NORMAL")</f>
        <v>NORMAL</v>
      </c>
      <c r="U2814" t="str">
        <f>IF(Table1[Power_Consumed_kWh]&gt;$P$4383,"ABNORMAL","NORMAL")</f>
        <v>NORMAL</v>
      </c>
      <c r="V2814">
        <f>(Table1[[#This Row],[Target_Production_t]]/8)*Table1[[#This Row],[Downtime_hr]]</f>
        <v>2.2542</v>
      </c>
    </row>
    <row r="2815" spans="1:22" x14ac:dyDescent="0.25">
      <c r="A2815" s="1">
        <v>45892</v>
      </c>
      <c r="B2815" s="1" t="str">
        <f>TEXT(Table1[[#This Row],[Date]],"mm")</f>
        <v>08</v>
      </c>
      <c r="C2815" t="s">
        <v>17</v>
      </c>
      <c r="D2815" t="s">
        <v>19</v>
      </c>
      <c r="E2815">
        <v>39.54</v>
      </c>
      <c r="F2815">
        <v>7.5</v>
      </c>
      <c r="G2815">
        <v>0.5</v>
      </c>
      <c r="H2815">
        <v>33.880000000000003</v>
      </c>
      <c r="I2815">
        <v>33.31</v>
      </c>
      <c r="J2815">
        <v>0.56999999999999995</v>
      </c>
      <c r="K2815">
        <v>98.32</v>
      </c>
      <c r="L2815">
        <v>93.75</v>
      </c>
      <c r="M2815">
        <v>91.26</v>
      </c>
      <c r="N2815">
        <v>84.12</v>
      </c>
      <c r="O2815">
        <v>30.04</v>
      </c>
      <c r="P2815">
        <v>2670.89</v>
      </c>
      <c r="Q2815" s="42">
        <f>Table1[[#This Row],[Steam_Consumed_t]]/Table1[[#This Row],[Production_t]]</f>
        <v>0.88665879574970474</v>
      </c>
      <c r="R2815" s="37">
        <f>Table1[[#This Row],[Power_Consumed_kWh]]/Table1[[#This Row],[Production_t]]</f>
        <v>78.833825265643441</v>
      </c>
      <c r="S2815" t="str">
        <f>IF(Table1[[#This Row],[Quality_pct]]&lt;96,"Below Spec","Ok")</f>
        <v>Ok</v>
      </c>
      <c r="T2815" t="str">
        <f>IF(Table1[Steam_Consumed_t]&gt;$O$4383,"ABNORMAL","NORMAL")</f>
        <v>NORMAL</v>
      </c>
      <c r="U2815" t="str">
        <f>IF(Table1[Power_Consumed_kWh]&gt;$P$4383,"ABNORMAL","NORMAL")</f>
        <v>NORMAL</v>
      </c>
      <c r="V2815">
        <f>(Table1[[#This Row],[Target_Production_t]]/8)*Table1[[#This Row],[Downtime_hr]]</f>
        <v>2.4712499999999999</v>
      </c>
    </row>
    <row r="2816" spans="1:22" x14ac:dyDescent="0.25">
      <c r="A2816" s="1">
        <v>45892</v>
      </c>
      <c r="B2816" s="1" t="str">
        <f>TEXT(Table1[[#This Row],[Date]],"mm")</f>
        <v>08</v>
      </c>
      <c r="C2816" t="s">
        <v>22</v>
      </c>
      <c r="D2816" t="s">
        <v>18</v>
      </c>
      <c r="E2816">
        <v>34.409999999999997</v>
      </c>
      <c r="F2816">
        <v>7.55</v>
      </c>
      <c r="G2816">
        <v>0.45</v>
      </c>
      <c r="H2816">
        <v>33.43</v>
      </c>
      <c r="I2816">
        <v>32.57</v>
      </c>
      <c r="J2816">
        <v>0.86</v>
      </c>
      <c r="K2816">
        <v>97.43</v>
      </c>
      <c r="L2816">
        <v>94.38</v>
      </c>
      <c r="M2816">
        <v>94.13</v>
      </c>
      <c r="N2816">
        <v>86.56</v>
      </c>
      <c r="O2816">
        <v>36.39</v>
      </c>
      <c r="P2816">
        <v>3187.65</v>
      </c>
      <c r="Q2816" s="42">
        <f>Table1[[#This Row],[Steam_Consumed_t]]/Table1[[#This Row],[Production_t]]</f>
        <v>1.0885432246485194</v>
      </c>
      <c r="R2816" s="37">
        <f>Table1[[#This Row],[Power_Consumed_kWh]]/Table1[[#This Row],[Production_t]]</f>
        <v>95.352976368531259</v>
      </c>
      <c r="S2816" t="str">
        <f>IF(Table1[[#This Row],[Quality_pct]]&lt;96,"Below Spec","Ok")</f>
        <v>Ok</v>
      </c>
      <c r="T2816" t="str">
        <f>IF(Table1[Steam_Consumed_t]&gt;$O$4383,"ABNORMAL","NORMAL")</f>
        <v>NORMAL</v>
      </c>
      <c r="U2816" t="str">
        <f>IF(Table1[Power_Consumed_kWh]&gt;$P$4383,"ABNORMAL","NORMAL")</f>
        <v>NORMAL</v>
      </c>
      <c r="V2816">
        <f>(Table1[[#This Row],[Target_Production_t]]/8)*Table1[[#This Row],[Downtime_hr]]</f>
        <v>1.9355624999999999</v>
      </c>
    </row>
    <row r="2817" spans="1:22" x14ac:dyDescent="0.25">
      <c r="A2817" s="1">
        <v>45892</v>
      </c>
      <c r="B2817" s="1" t="str">
        <f>TEXT(Table1[[#This Row],[Date]],"mm")</f>
        <v>08</v>
      </c>
      <c r="C2817" t="s">
        <v>22</v>
      </c>
      <c r="D2817" t="s">
        <v>20</v>
      </c>
      <c r="E2817">
        <v>32.86</v>
      </c>
      <c r="F2817">
        <v>7.63</v>
      </c>
      <c r="G2817">
        <v>0.37</v>
      </c>
      <c r="H2817">
        <v>29.73</v>
      </c>
      <c r="I2817">
        <v>28.77</v>
      </c>
      <c r="J2817">
        <v>0.96</v>
      </c>
      <c r="K2817">
        <v>96.78</v>
      </c>
      <c r="L2817">
        <v>95.38</v>
      </c>
      <c r="M2817">
        <v>92.42</v>
      </c>
      <c r="N2817">
        <v>85.31</v>
      </c>
      <c r="O2817">
        <v>32.94</v>
      </c>
      <c r="P2817">
        <v>2858.28</v>
      </c>
      <c r="Q2817" s="42">
        <f>Table1[[#This Row],[Steam_Consumed_t]]/Table1[[#This Row],[Production_t]]</f>
        <v>1.1079717457114024</v>
      </c>
      <c r="R2817" s="37">
        <f>Table1[[#This Row],[Power_Consumed_kWh]]/Table1[[#This Row],[Production_t]]</f>
        <v>96.141271442986891</v>
      </c>
      <c r="S2817" t="str">
        <f>IF(Table1[[#This Row],[Quality_pct]]&lt;96,"Below Spec","Ok")</f>
        <v>Ok</v>
      </c>
      <c r="T2817" t="str">
        <f>IF(Table1[Steam_Consumed_t]&gt;$O$4383,"ABNORMAL","NORMAL")</f>
        <v>NORMAL</v>
      </c>
      <c r="U2817" t="str">
        <f>IF(Table1[Power_Consumed_kWh]&gt;$P$4383,"ABNORMAL","NORMAL")</f>
        <v>NORMAL</v>
      </c>
      <c r="V2817">
        <f>(Table1[[#This Row],[Target_Production_t]]/8)*Table1[[#This Row],[Downtime_hr]]</f>
        <v>1.5197749999999999</v>
      </c>
    </row>
    <row r="2818" spans="1:22" x14ac:dyDescent="0.25">
      <c r="A2818" s="1">
        <v>45892</v>
      </c>
      <c r="B2818" s="1" t="str">
        <f>TEXT(Table1[[#This Row],[Date]],"mm")</f>
        <v>08</v>
      </c>
      <c r="C2818" t="s">
        <v>21</v>
      </c>
      <c r="D2818" t="s">
        <v>18</v>
      </c>
      <c r="E2818">
        <v>36.32</v>
      </c>
      <c r="F2818">
        <v>7.68</v>
      </c>
      <c r="G2818">
        <v>0.32</v>
      </c>
      <c r="H2818">
        <v>33.93</v>
      </c>
      <c r="I2818">
        <v>33.56</v>
      </c>
      <c r="J2818">
        <v>0.37</v>
      </c>
      <c r="K2818">
        <v>98.9</v>
      </c>
      <c r="L2818">
        <v>96</v>
      </c>
      <c r="M2818">
        <v>97.73</v>
      </c>
      <c r="N2818">
        <v>92.78</v>
      </c>
      <c r="O2818">
        <v>50.36</v>
      </c>
      <c r="P2818">
        <v>3916.22</v>
      </c>
      <c r="Q2818" s="42">
        <f>Table1[[#This Row],[Steam_Consumed_t]]/Table1[[#This Row],[Production_t]]</f>
        <v>1.4842322428529324</v>
      </c>
      <c r="R2818" s="37">
        <f>Table1[[#This Row],[Power_Consumed_kWh]]/Table1[[#This Row],[Production_t]]</f>
        <v>115.42057176539934</v>
      </c>
      <c r="S2818" t="str">
        <f>IF(Table1[[#This Row],[Quality_pct]]&lt;96,"Below Spec","Ok")</f>
        <v>Ok</v>
      </c>
      <c r="T2818" t="str">
        <f>IF(Table1[Steam_Consumed_t]&gt;$O$4383,"ABNORMAL","NORMAL")</f>
        <v>NORMAL</v>
      </c>
      <c r="U2818" t="str">
        <f>IF(Table1[Power_Consumed_kWh]&gt;$P$4383,"ABNORMAL","NORMAL")</f>
        <v>NORMAL</v>
      </c>
      <c r="V2818">
        <f>(Table1[[#This Row],[Target_Production_t]]/8)*Table1[[#This Row],[Downtime_hr]]</f>
        <v>1.4528000000000001</v>
      </c>
    </row>
    <row r="2819" spans="1:22" x14ac:dyDescent="0.25">
      <c r="A2819" s="1">
        <v>45892</v>
      </c>
      <c r="B2819" s="1" t="str">
        <f>TEXT(Table1[[#This Row],[Date]],"mm")</f>
        <v>08</v>
      </c>
      <c r="C2819" t="s">
        <v>21</v>
      </c>
      <c r="D2819" t="s">
        <v>19</v>
      </c>
      <c r="E2819">
        <v>35.770000000000003</v>
      </c>
      <c r="F2819">
        <v>7.68</v>
      </c>
      <c r="G2819">
        <v>0.32</v>
      </c>
      <c r="H2819">
        <v>34.58</v>
      </c>
      <c r="I2819">
        <v>34.28</v>
      </c>
      <c r="J2819">
        <v>0.3</v>
      </c>
      <c r="K2819">
        <v>99.14</v>
      </c>
      <c r="L2819">
        <v>96</v>
      </c>
      <c r="M2819">
        <v>91.36</v>
      </c>
      <c r="N2819">
        <v>86.95</v>
      </c>
      <c r="O2819">
        <v>51.29</v>
      </c>
      <c r="P2819">
        <v>4037.97</v>
      </c>
      <c r="Q2819" s="42">
        <f>Table1[[#This Row],[Steam_Consumed_t]]/Table1[[#This Row],[Production_t]]</f>
        <v>1.4832272990167727</v>
      </c>
      <c r="R2819" s="37">
        <f>Table1[[#This Row],[Power_Consumed_kWh]]/Table1[[#This Row],[Production_t]]</f>
        <v>116.77183342972816</v>
      </c>
      <c r="S2819" t="str">
        <f>IF(Table1[[#This Row],[Quality_pct]]&lt;96,"Below Spec","Ok")</f>
        <v>Ok</v>
      </c>
      <c r="T2819" t="str">
        <f>IF(Table1[Steam_Consumed_t]&gt;$O$4383,"ABNORMAL","NORMAL")</f>
        <v>NORMAL</v>
      </c>
      <c r="U2819" t="str">
        <f>IF(Table1[Power_Consumed_kWh]&gt;$P$4383,"ABNORMAL","NORMAL")</f>
        <v>NORMAL</v>
      </c>
      <c r="V2819">
        <f>(Table1[[#This Row],[Target_Production_t]]/8)*Table1[[#This Row],[Downtime_hr]]</f>
        <v>1.4308000000000001</v>
      </c>
    </row>
    <row r="2820" spans="1:22" x14ac:dyDescent="0.25">
      <c r="A2820" s="1">
        <v>45892</v>
      </c>
      <c r="B2820" s="1" t="str">
        <f>TEXT(Table1[[#This Row],[Date]],"mm")</f>
        <v>08</v>
      </c>
      <c r="C2820" t="s">
        <v>17</v>
      </c>
      <c r="D2820" t="s">
        <v>18</v>
      </c>
      <c r="E2820">
        <v>40.14</v>
      </c>
      <c r="F2820">
        <v>7.72</v>
      </c>
      <c r="G2820">
        <v>0.28000000000000003</v>
      </c>
      <c r="H2820">
        <v>36.630000000000003</v>
      </c>
      <c r="I2820">
        <v>35.46</v>
      </c>
      <c r="J2820">
        <v>1.1599999999999999</v>
      </c>
      <c r="K2820">
        <v>96.82</v>
      </c>
      <c r="L2820">
        <v>96.5</v>
      </c>
      <c r="M2820">
        <v>96.95</v>
      </c>
      <c r="N2820">
        <v>90.58</v>
      </c>
      <c r="O2820">
        <v>32.659999999999997</v>
      </c>
      <c r="P2820">
        <v>2991.32</v>
      </c>
      <c r="Q2820" s="42">
        <f>Table1[[#This Row],[Steam_Consumed_t]]/Table1[[#This Row],[Production_t]]</f>
        <v>0.89161889161889152</v>
      </c>
      <c r="R2820" s="37">
        <f>Table1[[#This Row],[Power_Consumed_kWh]]/Table1[[#This Row],[Production_t]]</f>
        <v>81.66311766311766</v>
      </c>
      <c r="S2820" t="str">
        <f>IF(Table1[[#This Row],[Quality_pct]]&lt;96,"Below Spec","Ok")</f>
        <v>Ok</v>
      </c>
      <c r="T2820" t="str">
        <f>IF(Table1[Steam_Consumed_t]&gt;$O$4383,"ABNORMAL","NORMAL")</f>
        <v>NORMAL</v>
      </c>
      <c r="U2820" t="str">
        <f>IF(Table1[Power_Consumed_kWh]&gt;$P$4383,"ABNORMAL","NORMAL")</f>
        <v>NORMAL</v>
      </c>
      <c r="V2820">
        <f>(Table1[[#This Row],[Target_Production_t]]/8)*Table1[[#This Row],[Downtime_hr]]</f>
        <v>1.4049000000000003</v>
      </c>
    </row>
    <row r="2821" spans="1:22" x14ac:dyDescent="0.25">
      <c r="A2821" s="1">
        <v>45892</v>
      </c>
      <c r="B2821" s="1" t="str">
        <f>TEXT(Table1[[#This Row],[Date]],"mm")</f>
        <v>08</v>
      </c>
      <c r="C2821" t="s">
        <v>23</v>
      </c>
      <c r="D2821" t="s">
        <v>18</v>
      </c>
      <c r="E2821">
        <v>42.05</v>
      </c>
      <c r="F2821">
        <v>7.72</v>
      </c>
      <c r="G2821">
        <v>0.28000000000000003</v>
      </c>
      <c r="H2821">
        <v>39.46</v>
      </c>
      <c r="I2821">
        <v>39.31</v>
      </c>
      <c r="J2821">
        <v>0.15</v>
      </c>
      <c r="K2821">
        <v>99.62</v>
      </c>
      <c r="L2821">
        <v>96.5</v>
      </c>
      <c r="M2821">
        <v>95.47</v>
      </c>
      <c r="N2821">
        <v>91.78</v>
      </c>
      <c r="O2821">
        <v>3.73</v>
      </c>
      <c r="P2821">
        <v>1590.7</v>
      </c>
      <c r="Q2821" s="42">
        <f>Table1[[#This Row],[Steam_Consumed_t]]/Table1[[#This Row],[Production_t]]</f>
        <v>9.4526102382159152E-2</v>
      </c>
      <c r="R2821" s="37">
        <f>Table1[[#This Row],[Power_Consumed_kWh]]/Table1[[#This Row],[Production_t]]</f>
        <v>40.311708058793712</v>
      </c>
      <c r="S2821" t="str">
        <f>IF(Table1[[#This Row],[Quality_pct]]&lt;96,"Below Spec","Ok")</f>
        <v>Ok</v>
      </c>
      <c r="T2821" t="str">
        <f>IF(Table1[Steam_Consumed_t]&gt;$O$4383,"ABNORMAL","NORMAL")</f>
        <v>NORMAL</v>
      </c>
      <c r="U2821" t="str">
        <f>IF(Table1[Power_Consumed_kWh]&gt;$P$4383,"ABNORMAL","NORMAL")</f>
        <v>NORMAL</v>
      </c>
      <c r="V2821">
        <f>(Table1[[#This Row],[Target_Production_t]]/8)*Table1[[#This Row],[Downtime_hr]]</f>
        <v>1.4717500000000001</v>
      </c>
    </row>
    <row r="2822" spans="1:22" x14ac:dyDescent="0.25">
      <c r="A2822" s="1">
        <v>45893</v>
      </c>
      <c r="B2822" s="1" t="str">
        <f>TEXT(Table1[[#This Row],[Date]],"mm")</f>
        <v>08</v>
      </c>
      <c r="C2822" t="s">
        <v>17</v>
      </c>
      <c r="D2822" t="s">
        <v>19</v>
      </c>
      <c r="E2822">
        <v>39.46</v>
      </c>
      <c r="F2822">
        <v>7.11</v>
      </c>
      <c r="G2822">
        <v>0.89</v>
      </c>
      <c r="H2822">
        <v>32.159999999999997</v>
      </c>
      <c r="I2822">
        <v>31.86</v>
      </c>
      <c r="J2822">
        <v>0.3</v>
      </c>
      <c r="K2822">
        <v>99.08</v>
      </c>
      <c r="L2822">
        <v>88.88</v>
      </c>
      <c r="M2822">
        <v>97.02</v>
      </c>
      <c r="N2822">
        <v>85.43</v>
      </c>
      <c r="O2822">
        <v>28.99</v>
      </c>
      <c r="P2822">
        <v>2663.92</v>
      </c>
      <c r="Q2822" s="42">
        <f>Table1[[#This Row],[Steam_Consumed_t]]/Table1[[#This Row],[Production_t]]</f>
        <v>0.90143034825870649</v>
      </c>
      <c r="R2822" s="37">
        <f>Table1[[#This Row],[Power_Consumed_kWh]]/Table1[[#This Row],[Production_t]]</f>
        <v>82.833333333333343</v>
      </c>
      <c r="S2822" t="str">
        <f>IF(Table1[[#This Row],[Quality_pct]]&lt;96,"Below Spec","Ok")</f>
        <v>Ok</v>
      </c>
      <c r="T2822" t="str">
        <f>IF(Table1[Steam_Consumed_t]&gt;$O$4383,"ABNORMAL","NORMAL")</f>
        <v>NORMAL</v>
      </c>
      <c r="U2822" t="str">
        <f>IF(Table1[Power_Consumed_kWh]&gt;$P$4383,"ABNORMAL","NORMAL")</f>
        <v>NORMAL</v>
      </c>
      <c r="V2822">
        <f>(Table1[[#This Row],[Target_Production_t]]/8)*Table1[[#This Row],[Downtime_hr]]</f>
        <v>4.3899249999999999</v>
      </c>
    </row>
    <row r="2823" spans="1:22" x14ac:dyDescent="0.25">
      <c r="A2823" s="1">
        <v>45893</v>
      </c>
      <c r="B2823" s="1" t="str">
        <f>TEXT(Table1[[#This Row],[Date]],"mm")</f>
        <v>08</v>
      </c>
      <c r="C2823" t="s">
        <v>23</v>
      </c>
      <c r="D2823" t="s">
        <v>19</v>
      </c>
      <c r="E2823">
        <v>41.34</v>
      </c>
      <c r="F2823">
        <v>7.27</v>
      </c>
      <c r="G2823">
        <v>0.73</v>
      </c>
      <c r="H2823">
        <v>35.369999999999997</v>
      </c>
      <c r="I2823">
        <v>34.81</v>
      </c>
      <c r="J2823">
        <v>0.56000000000000005</v>
      </c>
      <c r="K2823">
        <v>98.41</v>
      </c>
      <c r="L2823">
        <v>90.88</v>
      </c>
      <c r="M2823">
        <v>93.06</v>
      </c>
      <c r="N2823">
        <v>83.22</v>
      </c>
      <c r="O2823">
        <v>4.18</v>
      </c>
      <c r="P2823">
        <v>1483.55</v>
      </c>
      <c r="Q2823" s="42">
        <f>Table1[[#This Row],[Steam_Consumed_t]]/Table1[[#This Row],[Production_t]]</f>
        <v>0.11817924795024032</v>
      </c>
      <c r="R2823" s="37">
        <f>Table1[[#This Row],[Power_Consumed_kWh]]/Table1[[#This Row],[Production_t]]</f>
        <v>41.943737630760531</v>
      </c>
      <c r="S2823" t="str">
        <f>IF(Table1[[#This Row],[Quality_pct]]&lt;96,"Below Spec","Ok")</f>
        <v>Ok</v>
      </c>
      <c r="T2823" t="str">
        <f>IF(Table1[Steam_Consumed_t]&gt;$O$4383,"ABNORMAL","NORMAL")</f>
        <v>NORMAL</v>
      </c>
      <c r="U2823" t="str">
        <f>IF(Table1[Power_Consumed_kWh]&gt;$P$4383,"ABNORMAL","NORMAL")</f>
        <v>NORMAL</v>
      </c>
      <c r="V2823">
        <f>(Table1[[#This Row],[Target_Production_t]]/8)*Table1[[#This Row],[Downtime_hr]]</f>
        <v>3.772275</v>
      </c>
    </row>
    <row r="2824" spans="1:22" x14ac:dyDescent="0.25">
      <c r="A2824" s="1">
        <v>45893</v>
      </c>
      <c r="B2824" s="1" t="str">
        <f>TEXT(Table1[[#This Row],[Date]],"mm")</f>
        <v>08</v>
      </c>
      <c r="C2824" t="s">
        <v>17</v>
      </c>
      <c r="D2824" t="s">
        <v>18</v>
      </c>
      <c r="E2824">
        <v>40.06</v>
      </c>
      <c r="F2824">
        <v>7.4</v>
      </c>
      <c r="G2824">
        <v>0.6</v>
      </c>
      <c r="H2824">
        <v>33.9</v>
      </c>
      <c r="I2824">
        <v>32.83</v>
      </c>
      <c r="J2824">
        <v>1.06</v>
      </c>
      <c r="K2824">
        <v>96.86</v>
      </c>
      <c r="L2824">
        <v>92.5</v>
      </c>
      <c r="M2824">
        <v>96.75</v>
      </c>
      <c r="N2824">
        <v>86.69</v>
      </c>
      <c r="O2824">
        <v>28.21</v>
      </c>
      <c r="P2824">
        <v>2757.87</v>
      </c>
      <c r="Q2824" s="42">
        <f>Table1[[#This Row],[Steam_Consumed_t]]/Table1[[#This Row],[Production_t]]</f>
        <v>0.83215339233038355</v>
      </c>
      <c r="R2824" s="37">
        <f>Table1[[#This Row],[Power_Consumed_kWh]]/Table1[[#This Row],[Production_t]]</f>
        <v>81.353097345132738</v>
      </c>
      <c r="S2824" t="str">
        <f>IF(Table1[[#This Row],[Quality_pct]]&lt;96,"Below Spec","Ok")</f>
        <v>Ok</v>
      </c>
      <c r="T2824" t="str">
        <f>IF(Table1[Steam_Consumed_t]&gt;$O$4383,"ABNORMAL","NORMAL")</f>
        <v>NORMAL</v>
      </c>
      <c r="U2824" t="str">
        <f>IF(Table1[Power_Consumed_kWh]&gt;$P$4383,"ABNORMAL","NORMAL")</f>
        <v>NORMAL</v>
      </c>
      <c r="V2824">
        <f>(Table1[[#This Row],[Target_Production_t]]/8)*Table1[[#This Row],[Downtime_hr]]</f>
        <v>3.0045000000000002</v>
      </c>
    </row>
    <row r="2825" spans="1:22" x14ac:dyDescent="0.25">
      <c r="A2825" s="1">
        <v>45893</v>
      </c>
      <c r="B2825" s="1" t="str">
        <f>TEXT(Table1[[#This Row],[Date]],"mm")</f>
        <v>08</v>
      </c>
      <c r="C2825" t="s">
        <v>21</v>
      </c>
      <c r="D2825" t="s">
        <v>20</v>
      </c>
      <c r="E2825">
        <v>34.61</v>
      </c>
      <c r="F2825">
        <v>7.41</v>
      </c>
      <c r="G2825">
        <v>0.59</v>
      </c>
      <c r="H2825">
        <v>28.72</v>
      </c>
      <c r="I2825">
        <v>28.24</v>
      </c>
      <c r="J2825">
        <v>0.48</v>
      </c>
      <c r="K2825">
        <v>98.33</v>
      </c>
      <c r="L2825">
        <v>92.62</v>
      </c>
      <c r="M2825">
        <v>94.06</v>
      </c>
      <c r="N2825">
        <v>85.66</v>
      </c>
      <c r="O2825">
        <v>43.56</v>
      </c>
      <c r="P2825">
        <v>3440.78</v>
      </c>
      <c r="Q2825" s="42">
        <f>Table1[[#This Row],[Steam_Consumed_t]]/Table1[[#This Row],[Production_t]]</f>
        <v>1.5167130919220058</v>
      </c>
      <c r="R2825" s="37">
        <f>Table1[[#This Row],[Power_Consumed_kWh]]/Table1[[#This Row],[Production_t]]</f>
        <v>119.80431754874652</v>
      </c>
      <c r="S2825" t="str">
        <f>IF(Table1[[#This Row],[Quality_pct]]&lt;96,"Below Spec","Ok")</f>
        <v>Ok</v>
      </c>
      <c r="T2825" t="str">
        <f>IF(Table1[Steam_Consumed_t]&gt;$O$4383,"ABNORMAL","NORMAL")</f>
        <v>NORMAL</v>
      </c>
      <c r="U2825" t="str">
        <f>IF(Table1[Power_Consumed_kWh]&gt;$P$4383,"ABNORMAL","NORMAL")</f>
        <v>NORMAL</v>
      </c>
      <c r="V2825">
        <f>(Table1[[#This Row],[Target_Production_t]]/8)*Table1[[#This Row],[Downtime_hr]]</f>
        <v>2.5524874999999998</v>
      </c>
    </row>
    <row r="2826" spans="1:22" x14ac:dyDescent="0.25">
      <c r="A2826" s="1">
        <v>45893</v>
      </c>
      <c r="B2826" s="1" t="str">
        <f>TEXT(Table1[[#This Row],[Date]],"mm")</f>
        <v>08</v>
      </c>
      <c r="C2826" t="s">
        <v>22</v>
      </c>
      <c r="D2826" t="s">
        <v>20</v>
      </c>
      <c r="E2826">
        <v>32.79</v>
      </c>
      <c r="F2826">
        <v>7.51</v>
      </c>
      <c r="G2826">
        <v>0.49</v>
      </c>
      <c r="H2826">
        <v>29.31</v>
      </c>
      <c r="I2826">
        <v>27.99</v>
      </c>
      <c r="J2826">
        <v>1.32</v>
      </c>
      <c r="K2826">
        <v>95.49</v>
      </c>
      <c r="L2826">
        <v>93.88</v>
      </c>
      <c r="M2826">
        <v>95.73</v>
      </c>
      <c r="N2826">
        <v>85.81</v>
      </c>
      <c r="O2826">
        <v>31.47</v>
      </c>
      <c r="P2826">
        <v>2779.42</v>
      </c>
      <c r="Q2826" s="42">
        <f>Table1[[#This Row],[Steam_Consumed_t]]/Table1[[#This Row],[Production_t]]</f>
        <v>1.0736949846468782</v>
      </c>
      <c r="R2826" s="37">
        <f>Table1[[#This Row],[Power_Consumed_kWh]]/Table1[[#This Row],[Production_t]]</f>
        <v>94.828386216308431</v>
      </c>
      <c r="S2826" t="str">
        <f>IF(Table1[[#This Row],[Quality_pct]]&lt;96,"Below Spec","Ok")</f>
        <v>Below Spec</v>
      </c>
      <c r="T2826" t="str">
        <f>IF(Table1[Steam_Consumed_t]&gt;$O$4383,"ABNORMAL","NORMAL")</f>
        <v>NORMAL</v>
      </c>
      <c r="U2826" t="str">
        <f>IF(Table1[Power_Consumed_kWh]&gt;$P$4383,"ABNORMAL","NORMAL")</f>
        <v>NORMAL</v>
      </c>
      <c r="V2826">
        <f>(Table1[[#This Row],[Target_Production_t]]/8)*Table1[[#This Row],[Downtime_hr]]</f>
        <v>2.0083875</v>
      </c>
    </row>
    <row r="2827" spans="1:22" x14ac:dyDescent="0.25">
      <c r="A2827" s="1">
        <v>45893</v>
      </c>
      <c r="B2827" s="1" t="str">
        <f>TEXT(Table1[[#This Row],[Date]],"mm")</f>
        <v>08</v>
      </c>
      <c r="C2827" t="s">
        <v>23</v>
      </c>
      <c r="D2827" t="s">
        <v>20</v>
      </c>
      <c r="E2827">
        <v>40.08</v>
      </c>
      <c r="F2827">
        <v>7.55</v>
      </c>
      <c r="G2827">
        <v>0.45</v>
      </c>
      <c r="H2827">
        <v>39.340000000000003</v>
      </c>
      <c r="I2827">
        <v>39.32</v>
      </c>
      <c r="J2827">
        <v>0.02</v>
      </c>
      <c r="K2827">
        <v>99.94</v>
      </c>
      <c r="L2827">
        <v>94.38</v>
      </c>
      <c r="M2827">
        <v>91.12</v>
      </c>
      <c r="N2827">
        <v>85.95</v>
      </c>
      <c r="O2827">
        <v>6.74</v>
      </c>
      <c r="P2827">
        <v>1618.16</v>
      </c>
      <c r="Q2827" s="42">
        <f>Table1[[#This Row],[Steam_Consumed_t]]/Table1[[#This Row],[Production_t]]</f>
        <v>0.17132689374682256</v>
      </c>
      <c r="R2827" s="37">
        <f>Table1[[#This Row],[Power_Consumed_kWh]]/Table1[[#This Row],[Production_t]]</f>
        <v>41.132689374682258</v>
      </c>
      <c r="S2827" t="str">
        <f>IF(Table1[[#This Row],[Quality_pct]]&lt;96,"Below Spec","Ok")</f>
        <v>Ok</v>
      </c>
      <c r="T2827" t="str">
        <f>IF(Table1[Steam_Consumed_t]&gt;$O$4383,"ABNORMAL","NORMAL")</f>
        <v>NORMAL</v>
      </c>
      <c r="U2827" t="str">
        <f>IF(Table1[Power_Consumed_kWh]&gt;$P$4383,"ABNORMAL","NORMAL")</f>
        <v>NORMAL</v>
      </c>
      <c r="V2827">
        <f>(Table1[[#This Row],[Target_Production_t]]/8)*Table1[[#This Row],[Downtime_hr]]</f>
        <v>2.2545000000000002</v>
      </c>
    </row>
    <row r="2828" spans="1:22" x14ac:dyDescent="0.25">
      <c r="A2828" s="1">
        <v>45893</v>
      </c>
      <c r="B2828" s="1" t="str">
        <f>TEXT(Table1[[#This Row],[Date]],"mm")</f>
        <v>08</v>
      </c>
      <c r="C2828" t="s">
        <v>22</v>
      </c>
      <c r="D2828" t="s">
        <v>18</v>
      </c>
      <c r="E2828">
        <v>34.340000000000003</v>
      </c>
      <c r="F2828">
        <v>7.61</v>
      </c>
      <c r="G2828">
        <v>0.39</v>
      </c>
      <c r="H2828">
        <v>30.45</v>
      </c>
      <c r="I2828">
        <v>29.42</v>
      </c>
      <c r="J2828">
        <v>1.03</v>
      </c>
      <c r="K2828">
        <v>96.62</v>
      </c>
      <c r="L2828">
        <v>95.12</v>
      </c>
      <c r="M2828">
        <v>98.3</v>
      </c>
      <c r="N2828">
        <v>90.35</v>
      </c>
      <c r="O2828">
        <v>32.619999999999997</v>
      </c>
      <c r="P2828">
        <v>2888.17</v>
      </c>
      <c r="Q2828" s="42">
        <f>Table1[[#This Row],[Steam_Consumed_t]]/Table1[[#This Row],[Production_t]]</f>
        <v>1.0712643678160918</v>
      </c>
      <c r="R2828" s="37">
        <f>Table1[[#This Row],[Power_Consumed_kWh]]/Table1[[#This Row],[Production_t]]</f>
        <v>94.84958949096881</v>
      </c>
      <c r="S2828" t="str">
        <f>IF(Table1[[#This Row],[Quality_pct]]&lt;96,"Below Spec","Ok")</f>
        <v>Ok</v>
      </c>
      <c r="T2828" t="str">
        <f>IF(Table1[Steam_Consumed_t]&gt;$O$4383,"ABNORMAL","NORMAL")</f>
        <v>NORMAL</v>
      </c>
      <c r="U2828" t="str">
        <f>IF(Table1[Power_Consumed_kWh]&gt;$P$4383,"ABNORMAL","NORMAL")</f>
        <v>NORMAL</v>
      </c>
      <c r="V2828">
        <f>(Table1[[#This Row],[Target_Production_t]]/8)*Table1[[#This Row],[Downtime_hr]]</f>
        <v>1.6740750000000002</v>
      </c>
    </row>
    <row r="2829" spans="1:22" x14ac:dyDescent="0.25">
      <c r="A2829" s="1">
        <v>45893</v>
      </c>
      <c r="B2829" s="1" t="str">
        <f>TEXT(Table1[[#This Row],[Date]],"mm")</f>
        <v>08</v>
      </c>
      <c r="C2829" t="s">
        <v>21</v>
      </c>
      <c r="D2829" t="s">
        <v>19</v>
      </c>
      <c r="E2829">
        <v>35.700000000000003</v>
      </c>
      <c r="F2829">
        <v>7.65</v>
      </c>
      <c r="G2829">
        <v>0.35</v>
      </c>
      <c r="H2829">
        <v>33.979999999999997</v>
      </c>
      <c r="I2829">
        <v>33.61</v>
      </c>
      <c r="J2829">
        <v>0.38</v>
      </c>
      <c r="K2829">
        <v>98.89</v>
      </c>
      <c r="L2829">
        <v>95.62</v>
      </c>
      <c r="M2829">
        <v>94.34</v>
      </c>
      <c r="N2829">
        <v>89.21</v>
      </c>
      <c r="O2829">
        <v>49.62</v>
      </c>
      <c r="P2829">
        <v>4068.74</v>
      </c>
      <c r="Q2829" s="42">
        <f>Table1[[#This Row],[Steam_Consumed_t]]/Table1[[#This Row],[Production_t]]</f>
        <v>1.4602707474985286</v>
      </c>
      <c r="R2829" s="37">
        <f>Table1[[#This Row],[Power_Consumed_kWh]]/Table1[[#This Row],[Production_t]]</f>
        <v>119.73925838728664</v>
      </c>
      <c r="S2829" t="str">
        <f>IF(Table1[[#This Row],[Quality_pct]]&lt;96,"Below Spec","Ok")</f>
        <v>Ok</v>
      </c>
      <c r="T2829" t="str">
        <f>IF(Table1[Steam_Consumed_t]&gt;$O$4383,"ABNORMAL","NORMAL")</f>
        <v>NORMAL</v>
      </c>
      <c r="U2829" t="str">
        <f>IF(Table1[Power_Consumed_kWh]&gt;$P$4383,"ABNORMAL","NORMAL")</f>
        <v>NORMAL</v>
      </c>
      <c r="V2829">
        <f>(Table1[[#This Row],[Target_Production_t]]/8)*Table1[[#This Row],[Downtime_hr]]</f>
        <v>1.5618750000000001</v>
      </c>
    </row>
    <row r="2830" spans="1:22" x14ac:dyDescent="0.25">
      <c r="A2830" s="1">
        <v>45893</v>
      </c>
      <c r="B2830" s="1" t="str">
        <f>TEXT(Table1[[#This Row],[Date]],"mm")</f>
        <v>08</v>
      </c>
      <c r="C2830" t="s">
        <v>23</v>
      </c>
      <c r="D2830" t="s">
        <v>18</v>
      </c>
      <c r="E2830">
        <v>41.97</v>
      </c>
      <c r="F2830">
        <v>7.71</v>
      </c>
      <c r="G2830">
        <v>0.28999999999999998</v>
      </c>
      <c r="H2830">
        <v>38.549999999999997</v>
      </c>
      <c r="I2830">
        <v>38.049999999999997</v>
      </c>
      <c r="J2830">
        <v>0.51</v>
      </c>
      <c r="K2830">
        <v>98.68</v>
      </c>
      <c r="L2830">
        <v>96.38</v>
      </c>
      <c r="M2830">
        <v>98.12</v>
      </c>
      <c r="N2830">
        <v>93.31</v>
      </c>
      <c r="O2830">
        <v>4.05</v>
      </c>
      <c r="P2830">
        <v>1518.75</v>
      </c>
      <c r="Q2830" s="42">
        <f>Table1[[#This Row],[Steam_Consumed_t]]/Table1[[#This Row],[Production_t]]</f>
        <v>0.10505836575875487</v>
      </c>
      <c r="R2830" s="37">
        <f>Table1[[#This Row],[Power_Consumed_kWh]]/Table1[[#This Row],[Production_t]]</f>
        <v>39.39688715953308</v>
      </c>
      <c r="S2830" t="str">
        <f>IF(Table1[[#This Row],[Quality_pct]]&lt;96,"Below Spec","Ok")</f>
        <v>Ok</v>
      </c>
      <c r="T2830" t="str">
        <f>IF(Table1[Steam_Consumed_t]&gt;$O$4383,"ABNORMAL","NORMAL")</f>
        <v>NORMAL</v>
      </c>
      <c r="U2830" t="str">
        <f>IF(Table1[Power_Consumed_kWh]&gt;$P$4383,"ABNORMAL","NORMAL")</f>
        <v>NORMAL</v>
      </c>
      <c r="V2830">
        <f>(Table1[[#This Row],[Target_Production_t]]/8)*Table1[[#This Row],[Downtime_hr]]</f>
        <v>1.5214124999999998</v>
      </c>
    </row>
    <row r="2831" spans="1:22" x14ac:dyDescent="0.25">
      <c r="A2831" s="1">
        <v>45893</v>
      </c>
      <c r="B2831" s="1" t="str">
        <f>TEXT(Table1[[#This Row],[Date]],"mm")</f>
        <v>08</v>
      </c>
      <c r="C2831" t="s">
        <v>21</v>
      </c>
      <c r="D2831" t="s">
        <v>18</v>
      </c>
      <c r="E2831">
        <v>36.24</v>
      </c>
      <c r="F2831">
        <v>7.8</v>
      </c>
      <c r="G2831">
        <v>0.2</v>
      </c>
      <c r="H2831">
        <v>36.43</v>
      </c>
      <c r="I2831">
        <v>36.43</v>
      </c>
      <c r="J2831">
        <v>0</v>
      </c>
      <c r="K2831">
        <v>99.99</v>
      </c>
      <c r="L2831">
        <v>97.5</v>
      </c>
      <c r="M2831">
        <v>95.22</v>
      </c>
      <c r="N2831">
        <v>92.83</v>
      </c>
      <c r="O2831">
        <v>52.91</v>
      </c>
      <c r="P2831">
        <v>4322.43</v>
      </c>
      <c r="Q2831" s="42">
        <f>Table1[[#This Row],[Steam_Consumed_t]]/Table1[[#This Row],[Production_t]]</f>
        <v>1.4523744166895416</v>
      </c>
      <c r="R2831" s="37">
        <f>Table1[[#This Row],[Power_Consumed_kWh]]/Table1[[#This Row],[Production_t]]</f>
        <v>118.65028822399123</v>
      </c>
      <c r="S2831" t="str">
        <f>IF(Table1[[#This Row],[Quality_pct]]&lt;96,"Below Spec","Ok")</f>
        <v>Ok</v>
      </c>
      <c r="T2831" t="str">
        <f>IF(Table1[Steam_Consumed_t]&gt;$O$4383,"ABNORMAL","NORMAL")</f>
        <v>ABNORMAL</v>
      </c>
      <c r="U2831" t="str">
        <f>IF(Table1[Power_Consumed_kWh]&gt;$P$4383,"ABNORMAL","NORMAL")</f>
        <v>ABNORMAL</v>
      </c>
      <c r="V2831">
        <f>(Table1[[#This Row],[Target_Production_t]]/8)*Table1[[#This Row],[Downtime_hr]]</f>
        <v>0.90600000000000014</v>
      </c>
    </row>
    <row r="2832" spans="1:22" x14ac:dyDescent="0.25">
      <c r="A2832" s="1">
        <v>45893</v>
      </c>
      <c r="B2832" s="1" t="str">
        <f>TEXT(Table1[[#This Row],[Date]],"mm")</f>
        <v>08</v>
      </c>
      <c r="C2832" t="s">
        <v>22</v>
      </c>
      <c r="D2832" t="s">
        <v>19</v>
      </c>
      <c r="E2832">
        <v>33.82</v>
      </c>
      <c r="F2832">
        <v>7.8</v>
      </c>
      <c r="G2832">
        <v>0.2</v>
      </c>
      <c r="H2832">
        <v>30.49</v>
      </c>
      <c r="I2832">
        <v>29.04</v>
      </c>
      <c r="J2832">
        <v>1.45</v>
      </c>
      <c r="K2832">
        <v>95.25</v>
      </c>
      <c r="L2832">
        <v>97.5</v>
      </c>
      <c r="M2832">
        <v>91.32</v>
      </c>
      <c r="N2832">
        <v>84.81</v>
      </c>
      <c r="O2832">
        <v>33.86</v>
      </c>
      <c r="P2832">
        <v>2834.81</v>
      </c>
      <c r="Q2832" s="42">
        <f>Table1[[#This Row],[Steam_Consumed_t]]/Table1[[#This Row],[Production_t]]</f>
        <v>1.1105280419809773</v>
      </c>
      <c r="R2832" s="37">
        <f>Table1[[#This Row],[Power_Consumed_kWh]]/Table1[[#This Row],[Production_t]]</f>
        <v>92.975073794686779</v>
      </c>
      <c r="S2832" t="str">
        <f>IF(Table1[[#This Row],[Quality_pct]]&lt;96,"Below Spec","Ok")</f>
        <v>Below Spec</v>
      </c>
      <c r="T2832" t="str">
        <f>IF(Table1[Steam_Consumed_t]&gt;$O$4383,"ABNORMAL","NORMAL")</f>
        <v>NORMAL</v>
      </c>
      <c r="U2832" t="str">
        <f>IF(Table1[Power_Consumed_kWh]&gt;$P$4383,"ABNORMAL","NORMAL")</f>
        <v>NORMAL</v>
      </c>
      <c r="V2832">
        <f>(Table1[[#This Row],[Target_Production_t]]/8)*Table1[[#This Row],[Downtime_hr]]</f>
        <v>0.84550000000000003</v>
      </c>
    </row>
    <row r="2833" spans="1:22" x14ac:dyDescent="0.25">
      <c r="A2833" s="1">
        <v>45893</v>
      </c>
      <c r="B2833" s="1" t="str">
        <f>TEXT(Table1[[#This Row],[Date]],"mm")</f>
        <v>08</v>
      </c>
      <c r="C2833" t="s">
        <v>17</v>
      </c>
      <c r="D2833" t="s">
        <v>20</v>
      </c>
      <c r="E2833">
        <v>38.26</v>
      </c>
      <c r="F2833">
        <v>7.87</v>
      </c>
      <c r="G2833">
        <v>0.13</v>
      </c>
      <c r="H2833">
        <v>36.299999999999997</v>
      </c>
      <c r="I2833">
        <v>35.54</v>
      </c>
      <c r="J2833">
        <v>0.77</v>
      </c>
      <c r="K2833">
        <v>97.88</v>
      </c>
      <c r="L2833">
        <v>98.38</v>
      </c>
      <c r="M2833">
        <v>93.06</v>
      </c>
      <c r="N2833">
        <v>89.61</v>
      </c>
      <c r="O2833">
        <v>32.130000000000003</v>
      </c>
      <c r="P2833">
        <v>2919.5</v>
      </c>
      <c r="Q2833" s="42">
        <f>Table1[[#This Row],[Steam_Consumed_t]]/Table1[[#This Row],[Production_t]]</f>
        <v>0.8851239669421489</v>
      </c>
      <c r="R2833" s="37">
        <f>Table1[[#This Row],[Power_Consumed_kWh]]/Table1[[#This Row],[Production_t]]</f>
        <v>80.426997245179066</v>
      </c>
      <c r="S2833" t="str">
        <f>IF(Table1[[#This Row],[Quality_pct]]&lt;96,"Below Spec","Ok")</f>
        <v>Ok</v>
      </c>
      <c r="T2833" t="str">
        <f>IF(Table1[Steam_Consumed_t]&gt;$O$4383,"ABNORMAL","NORMAL")</f>
        <v>NORMAL</v>
      </c>
      <c r="U2833" t="str">
        <f>IF(Table1[Power_Consumed_kWh]&gt;$P$4383,"ABNORMAL","NORMAL")</f>
        <v>NORMAL</v>
      </c>
      <c r="V2833">
        <f>(Table1[[#This Row],[Target_Production_t]]/8)*Table1[[#This Row],[Downtime_hr]]</f>
        <v>0.62172499999999997</v>
      </c>
    </row>
    <row r="2834" spans="1:22" x14ac:dyDescent="0.25">
      <c r="A2834" s="1">
        <v>45894</v>
      </c>
      <c r="B2834" s="1" t="str">
        <f>TEXT(Table1[[#This Row],[Date]],"mm")</f>
        <v>08</v>
      </c>
      <c r="C2834" t="s">
        <v>17</v>
      </c>
      <c r="D2834" t="s">
        <v>20</v>
      </c>
      <c r="E2834">
        <v>38.58</v>
      </c>
      <c r="F2834">
        <v>7.4</v>
      </c>
      <c r="G2834">
        <v>0.6</v>
      </c>
      <c r="H2834">
        <v>35.76</v>
      </c>
      <c r="I2834">
        <v>34.51</v>
      </c>
      <c r="J2834">
        <v>1.25</v>
      </c>
      <c r="K2834">
        <v>96.5</v>
      </c>
      <c r="L2834">
        <v>92.5</v>
      </c>
      <c r="M2834">
        <v>93.05</v>
      </c>
      <c r="N2834">
        <v>83.06</v>
      </c>
      <c r="O2834">
        <v>30.24</v>
      </c>
      <c r="P2834">
        <v>2956.73</v>
      </c>
      <c r="Q2834" s="42">
        <f>Table1[[#This Row],[Steam_Consumed_t]]/Table1[[#This Row],[Production_t]]</f>
        <v>0.84563758389261745</v>
      </c>
      <c r="R2834" s="37">
        <f>Table1[[#This Row],[Power_Consumed_kWh]]/Table1[[#This Row],[Production_t]]</f>
        <v>82.682606263982109</v>
      </c>
      <c r="S2834" t="str">
        <f>IF(Table1[[#This Row],[Quality_pct]]&lt;96,"Below Spec","Ok")</f>
        <v>Ok</v>
      </c>
      <c r="T2834" t="str">
        <f>IF(Table1[Steam_Consumed_t]&gt;$O$4383,"ABNORMAL","NORMAL")</f>
        <v>NORMAL</v>
      </c>
      <c r="U2834" t="str">
        <f>IF(Table1[Power_Consumed_kWh]&gt;$P$4383,"ABNORMAL","NORMAL")</f>
        <v>NORMAL</v>
      </c>
      <c r="V2834">
        <f>(Table1[[#This Row],[Target_Production_t]]/8)*Table1[[#This Row],[Downtime_hr]]</f>
        <v>2.8935</v>
      </c>
    </row>
    <row r="2835" spans="1:22" x14ac:dyDescent="0.25">
      <c r="A2835" s="1">
        <v>45894</v>
      </c>
      <c r="B2835" s="1" t="str">
        <f>TEXT(Table1[[#This Row],[Date]],"mm")</f>
        <v>08</v>
      </c>
      <c r="C2835" t="s">
        <v>22</v>
      </c>
      <c r="D2835" t="s">
        <v>19</v>
      </c>
      <c r="E2835">
        <v>34.11</v>
      </c>
      <c r="F2835">
        <v>7.44</v>
      </c>
      <c r="G2835">
        <v>0.56000000000000005</v>
      </c>
      <c r="H2835">
        <v>29.4</v>
      </c>
      <c r="I2835">
        <v>28.26</v>
      </c>
      <c r="J2835">
        <v>1.1299999999999999</v>
      </c>
      <c r="K2835">
        <v>96.14</v>
      </c>
      <c r="L2835">
        <v>93</v>
      </c>
      <c r="M2835">
        <v>93.79</v>
      </c>
      <c r="N2835">
        <v>83.86</v>
      </c>
      <c r="O2835">
        <v>34.83</v>
      </c>
      <c r="P2835">
        <v>2844.34</v>
      </c>
      <c r="Q2835" s="42">
        <f>Table1[[#This Row],[Steam_Consumed_t]]/Table1[[#This Row],[Production_t]]</f>
        <v>1.1846938775510205</v>
      </c>
      <c r="R2835" s="37">
        <f>Table1[[#This Row],[Power_Consumed_kWh]]/Table1[[#This Row],[Production_t]]</f>
        <v>96.746258503401364</v>
      </c>
      <c r="S2835" t="str">
        <f>IF(Table1[[#This Row],[Quality_pct]]&lt;96,"Below Spec","Ok")</f>
        <v>Ok</v>
      </c>
      <c r="T2835" t="str">
        <f>IF(Table1[Steam_Consumed_t]&gt;$O$4383,"ABNORMAL","NORMAL")</f>
        <v>NORMAL</v>
      </c>
      <c r="U2835" t="str">
        <f>IF(Table1[Power_Consumed_kWh]&gt;$P$4383,"ABNORMAL","NORMAL")</f>
        <v>NORMAL</v>
      </c>
      <c r="V2835">
        <f>(Table1[[#This Row],[Target_Production_t]]/8)*Table1[[#This Row],[Downtime_hr]]</f>
        <v>2.3877000000000002</v>
      </c>
    </row>
    <row r="2836" spans="1:22" x14ac:dyDescent="0.25">
      <c r="A2836" s="1">
        <v>45894</v>
      </c>
      <c r="B2836" s="1" t="str">
        <f>TEXT(Table1[[#This Row],[Date]],"mm")</f>
        <v>08</v>
      </c>
      <c r="C2836" t="s">
        <v>23</v>
      </c>
      <c r="D2836" t="s">
        <v>18</v>
      </c>
      <c r="E2836">
        <v>42.32</v>
      </c>
      <c r="F2836">
        <v>7.53</v>
      </c>
      <c r="G2836">
        <v>0.47</v>
      </c>
      <c r="H2836">
        <v>37.14</v>
      </c>
      <c r="I2836">
        <v>36.81</v>
      </c>
      <c r="J2836">
        <v>0.33</v>
      </c>
      <c r="K2836">
        <v>99.12</v>
      </c>
      <c r="L2836">
        <v>94.12</v>
      </c>
      <c r="M2836">
        <v>96.94</v>
      </c>
      <c r="N2836">
        <v>90.44</v>
      </c>
      <c r="O2836">
        <v>4.66</v>
      </c>
      <c r="P2836">
        <v>1622.24</v>
      </c>
      <c r="Q2836" s="42">
        <f>Table1[[#This Row],[Steam_Consumed_t]]/Table1[[#This Row],[Production_t]]</f>
        <v>0.1254711900915455</v>
      </c>
      <c r="R2836" s="37">
        <f>Table1[[#This Row],[Power_Consumed_kWh]]/Table1[[#This Row],[Production_t]]</f>
        <v>43.679052234787292</v>
      </c>
      <c r="S2836" t="str">
        <f>IF(Table1[[#This Row],[Quality_pct]]&lt;96,"Below Spec","Ok")</f>
        <v>Ok</v>
      </c>
      <c r="T2836" t="str">
        <f>IF(Table1[Steam_Consumed_t]&gt;$O$4383,"ABNORMAL","NORMAL")</f>
        <v>NORMAL</v>
      </c>
      <c r="U2836" t="str">
        <f>IF(Table1[Power_Consumed_kWh]&gt;$P$4383,"ABNORMAL","NORMAL")</f>
        <v>NORMAL</v>
      </c>
      <c r="V2836">
        <f>(Table1[[#This Row],[Target_Production_t]]/8)*Table1[[#This Row],[Downtime_hr]]</f>
        <v>2.4863</v>
      </c>
    </row>
    <row r="2837" spans="1:22" x14ac:dyDescent="0.25">
      <c r="A2837" s="1">
        <v>45894</v>
      </c>
      <c r="B2837" s="1" t="str">
        <f>TEXT(Table1[[#This Row],[Date]],"mm")</f>
        <v>08</v>
      </c>
      <c r="C2837" t="s">
        <v>23</v>
      </c>
      <c r="D2837" t="s">
        <v>20</v>
      </c>
      <c r="E2837">
        <v>40.42</v>
      </c>
      <c r="F2837">
        <v>7.53</v>
      </c>
      <c r="G2837">
        <v>0.47</v>
      </c>
      <c r="H2837">
        <v>36.85</v>
      </c>
      <c r="I2837">
        <v>36.31</v>
      </c>
      <c r="J2837">
        <v>0.54</v>
      </c>
      <c r="K2837">
        <v>98.54</v>
      </c>
      <c r="L2837">
        <v>94.12</v>
      </c>
      <c r="M2837">
        <v>97.51</v>
      </c>
      <c r="N2837">
        <v>90.44</v>
      </c>
      <c r="O2837">
        <v>4.96</v>
      </c>
      <c r="P2837">
        <v>1465.86</v>
      </c>
      <c r="Q2837" s="42">
        <f>Table1[[#This Row],[Steam_Consumed_t]]/Table1[[#This Row],[Production_t]]</f>
        <v>0.13459972862957936</v>
      </c>
      <c r="R2837" s="37">
        <f>Table1[[#This Row],[Power_Consumed_kWh]]/Table1[[#This Row],[Production_t]]</f>
        <v>39.779104477611938</v>
      </c>
      <c r="S2837" t="str">
        <f>IF(Table1[[#This Row],[Quality_pct]]&lt;96,"Below Spec","Ok")</f>
        <v>Ok</v>
      </c>
      <c r="T2837" t="str">
        <f>IF(Table1[Steam_Consumed_t]&gt;$O$4383,"ABNORMAL","NORMAL")</f>
        <v>NORMAL</v>
      </c>
      <c r="U2837" t="str">
        <f>IF(Table1[Power_Consumed_kWh]&gt;$P$4383,"ABNORMAL","NORMAL")</f>
        <v>NORMAL</v>
      </c>
      <c r="V2837">
        <f>(Table1[[#This Row],[Target_Production_t]]/8)*Table1[[#This Row],[Downtime_hr]]</f>
        <v>2.3746749999999999</v>
      </c>
    </row>
    <row r="2838" spans="1:22" x14ac:dyDescent="0.25">
      <c r="A2838" s="1">
        <v>45894</v>
      </c>
      <c r="B2838" s="1" t="str">
        <f>TEXT(Table1[[#This Row],[Date]],"mm")</f>
        <v>08</v>
      </c>
      <c r="C2838" t="s">
        <v>17</v>
      </c>
      <c r="D2838" t="s">
        <v>19</v>
      </c>
      <c r="E2838">
        <v>39.79</v>
      </c>
      <c r="F2838">
        <v>7.57</v>
      </c>
      <c r="G2838">
        <v>0.43</v>
      </c>
      <c r="H2838">
        <v>38.270000000000003</v>
      </c>
      <c r="I2838">
        <v>37.049999999999997</v>
      </c>
      <c r="J2838">
        <v>1.22</v>
      </c>
      <c r="K2838">
        <v>96.8</v>
      </c>
      <c r="L2838">
        <v>94.62</v>
      </c>
      <c r="M2838">
        <v>92.04</v>
      </c>
      <c r="N2838">
        <v>84.31</v>
      </c>
      <c r="O2838">
        <v>32.06</v>
      </c>
      <c r="P2838">
        <v>3150.49</v>
      </c>
      <c r="Q2838" s="42">
        <f>Table1[[#This Row],[Steam_Consumed_t]]/Table1[[#This Row],[Production_t]]</f>
        <v>0.83773190488633398</v>
      </c>
      <c r="R2838" s="37">
        <f>Table1[[#This Row],[Power_Consumed_kWh]]/Table1[[#This Row],[Production_t]]</f>
        <v>82.322707081264682</v>
      </c>
      <c r="S2838" t="str">
        <f>IF(Table1[[#This Row],[Quality_pct]]&lt;96,"Below Spec","Ok")</f>
        <v>Ok</v>
      </c>
      <c r="T2838" t="str">
        <f>IF(Table1[Steam_Consumed_t]&gt;$O$4383,"ABNORMAL","NORMAL")</f>
        <v>NORMAL</v>
      </c>
      <c r="U2838" t="str">
        <f>IF(Table1[Power_Consumed_kWh]&gt;$P$4383,"ABNORMAL","NORMAL")</f>
        <v>NORMAL</v>
      </c>
      <c r="V2838">
        <f>(Table1[[#This Row],[Target_Production_t]]/8)*Table1[[#This Row],[Downtime_hr]]</f>
        <v>2.1387125</v>
      </c>
    </row>
    <row r="2839" spans="1:22" x14ac:dyDescent="0.25">
      <c r="A2839" s="1">
        <v>45894</v>
      </c>
      <c r="B2839" s="1" t="str">
        <f>TEXT(Table1[[#This Row],[Date]],"mm")</f>
        <v>08</v>
      </c>
      <c r="C2839" t="s">
        <v>17</v>
      </c>
      <c r="D2839" t="s">
        <v>18</v>
      </c>
      <c r="E2839">
        <v>40.4</v>
      </c>
      <c r="F2839">
        <v>7.6</v>
      </c>
      <c r="G2839">
        <v>0.4</v>
      </c>
      <c r="H2839">
        <v>37.450000000000003</v>
      </c>
      <c r="I2839">
        <v>36.299999999999997</v>
      </c>
      <c r="J2839">
        <v>1.1499999999999999</v>
      </c>
      <c r="K2839">
        <v>96.93</v>
      </c>
      <c r="L2839">
        <v>95</v>
      </c>
      <c r="M2839">
        <v>100.52</v>
      </c>
      <c r="N2839">
        <v>92.57</v>
      </c>
      <c r="O2839">
        <v>33.25</v>
      </c>
      <c r="P2839">
        <v>3033.42</v>
      </c>
      <c r="Q2839" s="42">
        <f>Table1[[#This Row],[Steam_Consumed_t]]/Table1[[#This Row],[Production_t]]</f>
        <v>0.88785046728971961</v>
      </c>
      <c r="R2839" s="37">
        <f>Table1[[#This Row],[Power_Consumed_kWh]]/Table1[[#This Row],[Production_t]]</f>
        <v>80.999198931909206</v>
      </c>
      <c r="S2839" t="str">
        <f>IF(Table1[[#This Row],[Quality_pct]]&lt;96,"Below Spec","Ok")</f>
        <v>Ok</v>
      </c>
      <c r="T2839" t="str">
        <f>IF(Table1[Steam_Consumed_t]&gt;$O$4383,"ABNORMAL","NORMAL")</f>
        <v>NORMAL</v>
      </c>
      <c r="U2839" t="str">
        <f>IF(Table1[Power_Consumed_kWh]&gt;$P$4383,"ABNORMAL","NORMAL")</f>
        <v>NORMAL</v>
      </c>
      <c r="V2839">
        <f>(Table1[[#This Row],[Target_Production_t]]/8)*Table1[[#This Row],[Downtime_hr]]</f>
        <v>2.02</v>
      </c>
    </row>
    <row r="2840" spans="1:22" x14ac:dyDescent="0.25">
      <c r="A2840" s="1">
        <v>45894</v>
      </c>
      <c r="B2840" s="1" t="str">
        <f>TEXT(Table1[[#This Row],[Date]],"mm")</f>
        <v>08</v>
      </c>
      <c r="C2840" t="s">
        <v>22</v>
      </c>
      <c r="D2840" t="s">
        <v>20</v>
      </c>
      <c r="E2840">
        <v>33.07</v>
      </c>
      <c r="F2840">
        <v>7.63</v>
      </c>
      <c r="G2840">
        <v>0.37</v>
      </c>
      <c r="H2840">
        <v>30.76</v>
      </c>
      <c r="I2840">
        <v>30.03</v>
      </c>
      <c r="J2840">
        <v>0.74</v>
      </c>
      <c r="K2840">
        <v>97.6</v>
      </c>
      <c r="L2840">
        <v>95.38</v>
      </c>
      <c r="M2840">
        <v>94.92</v>
      </c>
      <c r="N2840">
        <v>88.35</v>
      </c>
      <c r="O2840">
        <v>32.67</v>
      </c>
      <c r="P2840">
        <v>2959.4</v>
      </c>
      <c r="Q2840" s="42">
        <f>Table1[[#This Row],[Steam_Consumed_t]]/Table1[[#This Row],[Production_t]]</f>
        <v>1.0620936280884266</v>
      </c>
      <c r="R2840" s="37">
        <f>Table1[[#This Row],[Power_Consumed_kWh]]/Table1[[#This Row],[Production_t]]</f>
        <v>96.209362808842656</v>
      </c>
      <c r="S2840" t="str">
        <f>IF(Table1[[#This Row],[Quality_pct]]&lt;96,"Below Spec","Ok")</f>
        <v>Ok</v>
      </c>
      <c r="T2840" t="str">
        <f>IF(Table1[Steam_Consumed_t]&gt;$O$4383,"ABNORMAL","NORMAL")</f>
        <v>NORMAL</v>
      </c>
      <c r="U2840" t="str">
        <f>IF(Table1[Power_Consumed_kWh]&gt;$P$4383,"ABNORMAL","NORMAL")</f>
        <v>NORMAL</v>
      </c>
      <c r="V2840">
        <f>(Table1[[#This Row],[Target_Production_t]]/8)*Table1[[#This Row],[Downtime_hr]]</f>
        <v>1.5294874999999999</v>
      </c>
    </row>
    <row r="2841" spans="1:22" x14ac:dyDescent="0.25">
      <c r="A2841" s="1">
        <v>45894</v>
      </c>
      <c r="B2841" s="1" t="str">
        <f>TEXT(Table1[[#This Row],[Date]],"mm")</f>
        <v>08</v>
      </c>
      <c r="C2841" t="s">
        <v>22</v>
      </c>
      <c r="D2841" t="s">
        <v>18</v>
      </c>
      <c r="E2841">
        <v>34.630000000000003</v>
      </c>
      <c r="F2841">
        <v>7.67</v>
      </c>
      <c r="G2841">
        <v>0.33</v>
      </c>
      <c r="H2841">
        <v>31.74</v>
      </c>
      <c r="I2841">
        <v>30.98</v>
      </c>
      <c r="J2841">
        <v>0.76</v>
      </c>
      <c r="K2841">
        <v>97.61</v>
      </c>
      <c r="L2841">
        <v>95.88</v>
      </c>
      <c r="M2841">
        <v>101.97</v>
      </c>
      <c r="N2841">
        <v>95.42</v>
      </c>
      <c r="O2841">
        <v>33.86</v>
      </c>
      <c r="P2841">
        <v>3047.72</v>
      </c>
      <c r="Q2841" s="42">
        <f>Table1[[#This Row],[Steam_Consumed_t]]/Table1[[#This Row],[Production_t]]</f>
        <v>1.0667926906112162</v>
      </c>
      <c r="R2841" s="37">
        <f>Table1[[#This Row],[Power_Consumed_kWh]]/Table1[[#This Row],[Production_t]]</f>
        <v>96.021424070573403</v>
      </c>
      <c r="S2841" t="str">
        <f>IF(Table1[[#This Row],[Quality_pct]]&lt;96,"Below Spec","Ok")</f>
        <v>Ok</v>
      </c>
      <c r="T2841" t="str">
        <f>IF(Table1[Steam_Consumed_t]&gt;$O$4383,"ABNORMAL","NORMAL")</f>
        <v>NORMAL</v>
      </c>
      <c r="U2841" t="str">
        <f>IF(Table1[Power_Consumed_kWh]&gt;$P$4383,"ABNORMAL","NORMAL")</f>
        <v>NORMAL</v>
      </c>
      <c r="V2841">
        <f>(Table1[[#This Row],[Target_Production_t]]/8)*Table1[[#This Row],[Downtime_hr]]</f>
        <v>1.4284875000000001</v>
      </c>
    </row>
    <row r="2842" spans="1:22" x14ac:dyDescent="0.25">
      <c r="A2842" s="1">
        <v>45894</v>
      </c>
      <c r="B2842" s="1" t="str">
        <f>TEXT(Table1[[#This Row],[Date]],"mm")</f>
        <v>08</v>
      </c>
      <c r="C2842" t="s">
        <v>21</v>
      </c>
      <c r="D2842" t="s">
        <v>20</v>
      </c>
      <c r="E2842">
        <v>34.9</v>
      </c>
      <c r="F2842">
        <v>7.75</v>
      </c>
      <c r="G2842">
        <v>0.25</v>
      </c>
      <c r="H2842">
        <v>31.67</v>
      </c>
      <c r="I2842">
        <v>31.67</v>
      </c>
      <c r="J2842">
        <v>0</v>
      </c>
      <c r="K2842">
        <v>100</v>
      </c>
      <c r="L2842">
        <v>96.88</v>
      </c>
      <c r="M2842">
        <v>90.38</v>
      </c>
      <c r="N2842">
        <v>87.56</v>
      </c>
      <c r="O2842">
        <v>44.71</v>
      </c>
      <c r="P2842">
        <v>3684.96</v>
      </c>
      <c r="Q2842" s="42">
        <f>Table1[[#This Row],[Steam_Consumed_t]]/Table1[[#This Row],[Production_t]]</f>
        <v>1.4117461319861067</v>
      </c>
      <c r="R2842" s="37">
        <f>Table1[[#This Row],[Power_Consumed_kWh]]/Table1[[#This Row],[Production_t]]</f>
        <v>116.35491000947268</v>
      </c>
      <c r="S2842" t="str">
        <f>IF(Table1[[#This Row],[Quality_pct]]&lt;96,"Below Spec","Ok")</f>
        <v>Ok</v>
      </c>
      <c r="T2842" t="str">
        <f>IF(Table1[Steam_Consumed_t]&gt;$O$4383,"ABNORMAL","NORMAL")</f>
        <v>NORMAL</v>
      </c>
      <c r="U2842" t="str">
        <f>IF(Table1[Power_Consumed_kWh]&gt;$P$4383,"ABNORMAL","NORMAL")</f>
        <v>NORMAL</v>
      </c>
      <c r="V2842">
        <f>(Table1[[#This Row],[Target_Production_t]]/8)*Table1[[#This Row],[Downtime_hr]]</f>
        <v>1.090625</v>
      </c>
    </row>
    <row r="2843" spans="1:22" x14ac:dyDescent="0.25">
      <c r="A2843" s="1">
        <v>45894</v>
      </c>
      <c r="B2843" s="1" t="str">
        <f>TEXT(Table1[[#This Row],[Date]],"mm")</f>
        <v>08</v>
      </c>
      <c r="C2843" t="s">
        <v>21</v>
      </c>
      <c r="D2843" t="s">
        <v>18</v>
      </c>
      <c r="E2843">
        <v>36.549999999999997</v>
      </c>
      <c r="F2843">
        <v>7.78</v>
      </c>
      <c r="G2843">
        <v>0.22</v>
      </c>
      <c r="H2843">
        <v>37.32</v>
      </c>
      <c r="I2843">
        <v>36.22</v>
      </c>
      <c r="J2843">
        <v>1.1000000000000001</v>
      </c>
      <c r="K2843">
        <v>97.05</v>
      </c>
      <c r="L2843">
        <v>97.25</v>
      </c>
      <c r="M2843">
        <v>97.82</v>
      </c>
      <c r="N2843">
        <v>92.32</v>
      </c>
      <c r="O2843">
        <v>52.84</v>
      </c>
      <c r="P2843">
        <v>4404.8900000000003</v>
      </c>
      <c r="Q2843" s="42">
        <f>Table1[[#This Row],[Steam_Consumed_t]]/Table1[[#This Row],[Production_t]]</f>
        <v>1.4158628081457665</v>
      </c>
      <c r="R2843" s="37">
        <f>Table1[[#This Row],[Power_Consumed_kWh]]/Table1[[#This Row],[Production_t]]</f>
        <v>118.03027867095392</v>
      </c>
      <c r="S2843" t="str">
        <f>IF(Table1[[#This Row],[Quality_pct]]&lt;96,"Below Spec","Ok")</f>
        <v>Ok</v>
      </c>
      <c r="T2843" t="str">
        <f>IF(Table1[Steam_Consumed_t]&gt;$O$4383,"ABNORMAL","NORMAL")</f>
        <v>ABNORMAL</v>
      </c>
      <c r="U2843" t="str">
        <f>IF(Table1[Power_Consumed_kWh]&gt;$P$4383,"ABNORMAL","NORMAL")</f>
        <v>ABNORMAL</v>
      </c>
      <c r="V2843">
        <f>(Table1[[#This Row],[Target_Production_t]]/8)*Table1[[#This Row],[Downtime_hr]]</f>
        <v>1.0051249999999998</v>
      </c>
    </row>
    <row r="2844" spans="1:22" x14ac:dyDescent="0.25">
      <c r="A2844" s="1">
        <v>45894</v>
      </c>
      <c r="B2844" s="1" t="str">
        <f>TEXT(Table1[[#This Row],[Date]],"mm")</f>
        <v>08</v>
      </c>
      <c r="C2844" t="s">
        <v>23</v>
      </c>
      <c r="D2844" t="s">
        <v>19</v>
      </c>
      <c r="E2844">
        <v>41.69</v>
      </c>
      <c r="F2844">
        <v>7.87</v>
      </c>
      <c r="G2844">
        <v>0.13</v>
      </c>
      <c r="H2844">
        <v>38.03</v>
      </c>
      <c r="I2844">
        <v>37.51</v>
      </c>
      <c r="J2844">
        <v>0.52</v>
      </c>
      <c r="K2844">
        <v>98.63</v>
      </c>
      <c r="L2844">
        <v>98.38</v>
      </c>
      <c r="M2844">
        <v>97.87</v>
      </c>
      <c r="N2844">
        <v>94.96</v>
      </c>
      <c r="O2844">
        <v>5.59</v>
      </c>
      <c r="P2844">
        <v>1667.8</v>
      </c>
      <c r="Q2844" s="42">
        <f>Table1[[#This Row],[Steam_Consumed_t]]/Table1[[#This Row],[Production_t]]</f>
        <v>0.1469892190376019</v>
      </c>
      <c r="R2844" s="37">
        <f>Table1[[#This Row],[Power_Consumed_kWh]]/Table1[[#This Row],[Production_t]]</f>
        <v>43.854851433079148</v>
      </c>
      <c r="S2844" t="str">
        <f>IF(Table1[[#This Row],[Quality_pct]]&lt;96,"Below Spec","Ok")</f>
        <v>Ok</v>
      </c>
      <c r="T2844" t="str">
        <f>IF(Table1[Steam_Consumed_t]&gt;$O$4383,"ABNORMAL","NORMAL")</f>
        <v>NORMAL</v>
      </c>
      <c r="U2844" t="str">
        <f>IF(Table1[Power_Consumed_kWh]&gt;$P$4383,"ABNORMAL","NORMAL")</f>
        <v>NORMAL</v>
      </c>
      <c r="V2844">
        <f>(Table1[[#This Row],[Target_Production_t]]/8)*Table1[[#This Row],[Downtime_hr]]</f>
        <v>0.67746249999999997</v>
      </c>
    </row>
    <row r="2845" spans="1:22" x14ac:dyDescent="0.25">
      <c r="A2845" s="1">
        <v>45894</v>
      </c>
      <c r="B2845" s="1" t="str">
        <f>TEXT(Table1[[#This Row],[Date]],"mm")</f>
        <v>08</v>
      </c>
      <c r="C2845" t="s">
        <v>21</v>
      </c>
      <c r="D2845" t="s">
        <v>19</v>
      </c>
      <c r="E2845">
        <v>36</v>
      </c>
      <c r="F2845">
        <v>8</v>
      </c>
      <c r="G2845">
        <v>0</v>
      </c>
      <c r="H2845">
        <v>30.5</v>
      </c>
      <c r="I2845">
        <v>29.94</v>
      </c>
      <c r="J2845">
        <v>0.56000000000000005</v>
      </c>
      <c r="K2845">
        <v>98.16</v>
      </c>
      <c r="L2845">
        <v>100</v>
      </c>
      <c r="M2845">
        <v>95.13</v>
      </c>
      <c r="N2845">
        <v>93.38</v>
      </c>
      <c r="O2845">
        <v>44.8</v>
      </c>
      <c r="P2845">
        <v>3703.92</v>
      </c>
      <c r="Q2845" s="42">
        <f>Table1[[#This Row],[Steam_Consumed_t]]/Table1[[#This Row],[Production_t]]</f>
        <v>1.4688524590163934</v>
      </c>
      <c r="R2845" s="37">
        <f>Table1[[#This Row],[Power_Consumed_kWh]]/Table1[[#This Row],[Production_t]]</f>
        <v>121.44</v>
      </c>
      <c r="S2845" t="str">
        <f>IF(Table1[[#This Row],[Quality_pct]]&lt;96,"Below Spec","Ok")</f>
        <v>Ok</v>
      </c>
      <c r="T2845" t="str">
        <f>IF(Table1[Steam_Consumed_t]&gt;$O$4383,"ABNORMAL","NORMAL")</f>
        <v>NORMAL</v>
      </c>
      <c r="U2845" t="str">
        <f>IF(Table1[Power_Consumed_kWh]&gt;$P$4383,"ABNORMAL","NORMAL")</f>
        <v>NORMAL</v>
      </c>
      <c r="V2845">
        <f>(Table1[[#This Row],[Target_Production_t]]/8)*Table1[[#This Row],[Downtime_hr]]</f>
        <v>0</v>
      </c>
    </row>
    <row r="2846" spans="1:22" x14ac:dyDescent="0.25">
      <c r="A2846" s="1">
        <v>45895</v>
      </c>
      <c r="B2846" s="1" t="str">
        <f>TEXT(Table1[[#This Row],[Date]],"mm")</f>
        <v>08</v>
      </c>
      <c r="C2846" t="s">
        <v>21</v>
      </c>
      <c r="D2846" t="s">
        <v>20</v>
      </c>
      <c r="E2846">
        <v>33.11</v>
      </c>
      <c r="F2846">
        <v>7.46</v>
      </c>
      <c r="G2846">
        <v>0.54</v>
      </c>
      <c r="H2846">
        <v>30.02</v>
      </c>
      <c r="I2846">
        <v>29.61</v>
      </c>
      <c r="J2846">
        <v>0.41</v>
      </c>
      <c r="K2846">
        <v>98.63</v>
      </c>
      <c r="L2846">
        <v>93.25</v>
      </c>
      <c r="M2846">
        <v>96.56</v>
      </c>
      <c r="N2846">
        <v>88.81</v>
      </c>
      <c r="O2846">
        <v>43.15</v>
      </c>
      <c r="P2846">
        <v>3586.36</v>
      </c>
      <c r="Q2846" s="42">
        <f>Table1[[#This Row],[Steam_Consumed_t]]/Table1[[#This Row],[Production_t]]</f>
        <v>1.4373750832778147</v>
      </c>
      <c r="R2846" s="37">
        <f>Table1[[#This Row],[Power_Consumed_kWh]]/Table1[[#This Row],[Production_t]]</f>
        <v>119.46568954030647</v>
      </c>
      <c r="S2846" t="str">
        <f>IF(Table1[[#This Row],[Quality_pct]]&lt;96,"Below Spec","Ok")</f>
        <v>Ok</v>
      </c>
      <c r="T2846" t="str">
        <f>IF(Table1[Steam_Consumed_t]&gt;$O$4383,"ABNORMAL","NORMAL")</f>
        <v>NORMAL</v>
      </c>
      <c r="U2846" t="str">
        <f>IF(Table1[Power_Consumed_kWh]&gt;$P$4383,"ABNORMAL","NORMAL")</f>
        <v>NORMAL</v>
      </c>
      <c r="V2846">
        <f>(Table1[[#This Row],[Target_Production_t]]/8)*Table1[[#This Row],[Downtime_hr]]</f>
        <v>2.2349250000000001</v>
      </c>
    </row>
    <row r="2847" spans="1:22" x14ac:dyDescent="0.25">
      <c r="A2847" s="1">
        <v>45895</v>
      </c>
      <c r="B2847" s="1" t="str">
        <f>TEXT(Table1[[#This Row],[Date]],"mm")</f>
        <v>08</v>
      </c>
      <c r="C2847" t="s">
        <v>22</v>
      </c>
      <c r="D2847" t="s">
        <v>20</v>
      </c>
      <c r="E2847">
        <v>31.37</v>
      </c>
      <c r="F2847">
        <v>7.5</v>
      </c>
      <c r="G2847">
        <v>0.5</v>
      </c>
      <c r="H2847">
        <v>28.16</v>
      </c>
      <c r="I2847">
        <v>26.9</v>
      </c>
      <c r="J2847">
        <v>1.26</v>
      </c>
      <c r="K2847">
        <v>95.52</v>
      </c>
      <c r="L2847">
        <v>93.75</v>
      </c>
      <c r="M2847">
        <v>90.41</v>
      </c>
      <c r="N2847">
        <v>80.97</v>
      </c>
      <c r="O2847">
        <v>31.44</v>
      </c>
      <c r="P2847">
        <v>2776.62</v>
      </c>
      <c r="Q2847" s="42">
        <f>Table1[[#This Row],[Steam_Consumed_t]]/Table1[[#This Row],[Production_t]]</f>
        <v>1.1164772727272727</v>
      </c>
      <c r="R2847" s="37">
        <f>Table1[[#This Row],[Power_Consumed_kWh]]/Table1[[#This Row],[Production_t]]</f>
        <v>98.6015625</v>
      </c>
      <c r="S2847" t="str">
        <f>IF(Table1[[#This Row],[Quality_pct]]&lt;96,"Below Spec","Ok")</f>
        <v>Below Spec</v>
      </c>
      <c r="T2847" t="str">
        <f>IF(Table1[Steam_Consumed_t]&gt;$O$4383,"ABNORMAL","NORMAL")</f>
        <v>NORMAL</v>
      </c>
      <c r="U2847" t="str">
        <f>IF(Table1[Power_Consumed_kWh]&gt;$P$4383,"ABNORMAL","NORMAL")</f>
        <v>NORMAL</v>
      </c>
      <c r="V2847">
        <f>(Table1[[#This Row],[Target_Production_t]]/8)*Table1[[#This Row],[Downtime_hr]]</f>
        <v>1.9606250000000001</v>
      </c>
    </row>
    <row r="2848" spans="1:22" x14ac:dyDescent="0.25">
      <c r="A2848" s="1">
        <v>45895</v>
      </c>
      <c r="B2848" s="1" t="str">
        <f>TEXT(Table1[[#This Row],[Date]],"mm")</f>
        <v>08</v>
      </c>
      <c r="C2848" t="s">
        <v>17</v>
      </c>
      <c r="D2848" t="s">
        <v>18</v>
      </c>
      <c r="E2848">
        <v>38.32</v>
      </c>
      <c r="F2848">
        <v>7.52</v>
      </c>
      <c r="G2848">
        <v>0.48</v>
      </c>
      <c r="H2848">
        <v>34.409999999999997</v>
      </c>
      <c r="I2848">
        <v>33.57</v>
      </c>
      <c r="J2848">
        <v>0.84</v>
      </c>
      <c r="K2848">
        <v>97.56</v>
      </c>
      <c r="L2848">
        <v>94</v>
      </c>
      <c r="M2848">
        <v>94.06</v>
      </c>
      <c r="N2848">
        <v>86.26</v>
      </c>
      <c r="O2848">
        <v>28.91</v>
      </c>
      <c r="P2848">
        <v>2882.91</v>
      </c>
      <c r="Q2848" s="42">
        <f>Table1[[#This Row],[Steam_Consumed_t]]/Table1[[#This Row],[Production_t]]</f>
        <v>0.8401627433885499</v>
      </c>
      <c r="R2848" s="37">
        <f>Table1[[#This Row],[Power_Consumed_kWh]]/Table1[[#This Row],[Production_t]]</f>
        <v>83.781168265039241</v>
      </c>
      <c r="S2848" t="str">
        <f>IF(Table1[[#This Row],[Quality_pct]]&lt;96,"Below Spec","Ok")</f>
        <v>Ok</v>
      </c>
      <c r="T2848" t="str">
        <f>IF(Table1[Steam_Consumed_t]&gt;$O$4383,"ABNORMAL","NORMAL")</f>
        <v>NORMAL</v>
      </c>
      <c r="U2848" t="str">
        <f>IF(Table1[Power_Consumed_kWh]&gt;$P$4383,"ABNORMAL","NORMAL")</f>
        <v>NORMAL</v>
      </c>
      <c r="V2848">
        <f>(Table1[[#This Row],[Target_Production_t]]/8)*Table1[[#This Row],[Downtime_hr]]</f>
        <v>2.2991999999999999</v>
      </c>
    </row>
    <row r="2849" spans="1:22" x14ac:dyDescent="0.25">
      <c r="A2849" s="1">
        <v>45895</v>
      </c>
      <c r="B2849" s="1" t="str">
        <f>TEXT(Table1[[#This Row],[Date]],"mm")</f>
        <v>08</v>
      </c>
      <c r="C2849" t="s">
        <v>17</v>
      </c>
      <c r="D2849" t="s">
        <v>20</v>
      </c>
      <c r="E2849">
        <v>36.6</v>
      </c>
      <c r="F2849">
        <v>7.54</v>
      </c>
      <c r="G2849">
        <v>0.46</v>
      </c>
      <c r="H2849">
        <v>34.200000000000003</v>
      </c>
      <c r="I2849">
        <v>33.549999999999997</v>
      </c>
      <c r="J2849">
        <v>0.64</v>
      </c>
      <c r="K2849">
        <v>98.12</v>
      </c>
      <c r="L2849">
        <v>94.25</v>
      </c>
      <c r="M2849">
        <v>96.19</v>
      </c>
      <c r="N2849">
        <v>88.96</v>
      </c>
      <c r="O2849">
        <v>29.53</v>
      </c>
      <c r="P2849">
        <v>2913.06</v>
      </c>
      <c r="Q2849" s="42">
        <f>Table1[[#This Row],[Steam_Consumed_t]]/Table1[[#This Row],[Production_t]]</f>
        <v>0.8634502923976608</v>
      </c>
      <c r="R2849" s="37">
        <f>Table1[[#This Row],[Power_Consumed_kWh]]/Table1[[#This Row],[Production_t]]</f>
        <v>85.177192982456134</v>
      </c>
      <c r="S2849" t="str">
        <f>IF(Table1[[#This Row],[Quality_pct]]&lt;96,"Below Spec","Ok")</f>
        <v>Ok</v>
      </c>
      <c r="T2849" t="str">
        <f>IF(Table1[Steam_Consumed_t]&gt;$O$4383,"ABNORMAL","NORMAL")</f>
        <v>NORMAL</v>
      </c>
      <c r="U2849" t="str">
        <f>IF(Table1[Power_Consumed_kWh]&gt;$P$4383,"ABNORMAL","NORMAL")</f>
        <v>NORMAL</v>
      </c>
      <c r="V2849">
        <f>(Table1[[#This Row],[Target_Production_t]]/8)*Table1[[#This Row],[Downtime_hr]]</f>
        <v>2.1045000000000003</v>
      </c>
    </row>
    <row r="2850" spans="1:22" x14ac:dyDescent="0.25">
      <c r="A2850" s="1">
        <v>45895</v>
      </c>
      <c r="B2850" s="1" t="str">
        <f>TEXT(Table1[[#This Row],[Date]],"mm")</f>
        <v>08</v>
      </c>
      <c r="C2850" t="s">
        <v>21</v>
      </c>
      <c r="D2850" t="s">
        <v>18</v>
      </c>
      <c r="E2850">
        <v>34.67</v>
      </c>
      <c r="F2850">
        <v>7.6</v>
      </c>
      <c r="G2850">
        <v>0.4</v>
      </c>
      <c r="H2850">
        <v>31.5</v>
      </c>
      <c r="I2850">
        <v>30.73</v>
      </c>
      <c r="J2850">
        <v>0.76</v>
      </c>
      <c r="K2850">
        <v>97.58</v>
      </c>
      <c r="L2850">
        <v>95</v>
      </c>
      <c r="M2850">
        <v>90.99</v>
      </c>
      <c r="N2850">
        <v>84.35</v>
      </c>
      <c r="O2850">
        <v>45.06</v>
      </c>
      <c r="P2850">
        <v>3731.46</v>
      </c>
      <c r="Q2850" s="42">
        <f>Table1[[#This Row],[Steam_Consumed_t]]/Table1[[#This Row],[Production_t]]</f>
        <v>1.4304761904761905</v>
      </c>
      <c r="R2850" s="37">
        <f>Table1[[#This Row],[Power_Consumed_kWh]]/Table1[[#This Row],[Production_t]]</f>
        <v>118.45904761904762</v>
      </c>
      <c r="S2850" t="str">
        <f>IF(Table1[[#This Row],[Quality_pct]]&lt;96,"Below Spec","Ok")</f>
        <v>Ok</v>
      </c>
      <c r="T2850" t="str">
        <f>IF(Table1[Steam_Consumed_t]&gt;$O$4383,"ABNORMAL","NORMAL")</f>
        <v>NORMAL</v>
      </c>
      <c r="U2850" t="str">
        <f>IF(Table1[Power_Consumed_kWh]&gt;$P$4383,"ABNORMAL","NORMAL")</f>
        <v>NORMAL</v>
      </c>
      <c r="V2850">
        <f>(Table1[[#This Row],[Target_Production_t]]/8)*Table1[[#This Row],[Downtime_hr]]</f>
        <v>1.7335000000000003</v>
      </c>
    </row>
    <row r="2851" spans="1:22" x14ac:dyDescent="0.25">
      <c r="A2851" s="1">
        <v>45895</v>
      </c>
      <c r="B2851" s="1" t="str">
        <f>TEXT(Table1[[#This Row],[Date]],"mm")</f>
        <v>08</v>
      </c>
      <c r="C2851" t="s">
        <v>23</v>
      </c>
      <c r="D2851" t="s">
        <v>18</v>
      </c>
      <c r="E2851">
        <v>40.15</v>
      </c>
      <c r="F2851">
        <v>7.66</v>
      </c>
      <c r="G2851">
        <v>0.34</v>
      </c>
      <c r="H2851">
        <v>35.409999999999997</v>
      </c>
      <c r="I2851">
        <v>34.630000000000003</v>
      </c>
      <c r="J2851">
        <v>0.79</v>
      </c>
      <c r="K2851">
        <v>97.78</v>
      </c>
      <c r="L2851">
        <v>95.75</v>
      </c>
      <c r="M2851">
        <v>96.51</v>
      </c>
      <c r="N2851">
        <v>90.36</v>
      </c>
      <c r="O2851">
        <v>3.79</v>
      </c>
      <c r="P2851">
        <v>1430.91</v>
      </c>
      <c r="Q2851" s="42">
        <f>Table1[[#This Row],[Steam_Consumed_t]]/Table1[[#This Row],[Production_t]]</f>
        <v>0.10703191188929682</v>
      </c>
      <c r="R2851" s="37">
        <f>Table1[[#This Row],[Power_Consumed_kWh]]/Table1[[#This Row],[Production_t]]</f>
        <v>40.409771251059027</v>
      </c>
      <c r="S2851" t="str">
        <f>IF(Table1[[#This Row],[Quality_pct]]&lt;96,"Below Spec","Ok")</f>
        <v>Ok</v>
      </c>
      <c r="T2851" t="str">
        <f>IF(Table1[Steam_Consumed_t]&gt;$O$4383,"ABNORMAL","NORMAL")</f>
        <v>NORMAL</v>
      </c>
      <c r="U2851" t="str">
        <f>IF(Table1[Power_Consumed_kWh]&gt;$P$4383,"ABNORMAL","NORMAL")</f>
        <v>NORMAL</v>
      </c>
      <c r="V2851">
        <f>(Table1[[#This Row],[Target_Production_t]]/8)*Table1[[#This Row],[Downtime_hr]]</f>
        <v>1.706375</v>
      </c>
    </row>
    <row r="2852" spans="1:22" x14ac:dyDescent="0.25">
      <c r="A2852" s="1">
        <v>45895</v>
      </c>
      <c r="B2852" s="1" t="str">
        <f>TEXT(Table1[[#This Row],[Date]],"mm")</f>
        <v>08</v>
      </c>
      <c r="C2852" t="s">
        <v>22</v>
      </c>
      <c r="D2852" t="s">
        <v>18</v>
      </c>
      <c r="E2852">
        <v>32.85</v>
      </c>
      <c r="F2852">
        <v>7.76</v>
      </c>
      <c r="G2852">
        <v>0.24</v>
      </c>
      <c r="H2852">
        <v>29.96</v>
      </c>
      <c r="I2852">
        <v>29.14</v>
      </c>
      <c r="J2852">
        <v>0.82</v>
      </c>
      <c r="K2852">
        <v>97.25</v>
      </c>
      <c r="L2852">
        <v>97</v>
      </c>
      <c r="M2852">
        <v>101.45</v>
      </c>
      <c r="N2852">
        <v>95.7</v>
      </c>
      <c r="O2852">
        <v>33.909999999999997</v>
      </c>
      <c r="P2852">
        <v>2875.93</v>
      </c>
      <c r="Q2852" s="42">
        <f>Table1[[#This Row],[Steam_Consumed_t]]/Table1[[#This Row],[Production_t]]</f>
        <v>1.1318424566088117</v>
      </c>
      <c r="R2852" s="37">
        <f>Table1[[#This Row],[Power_Consumed_kWh]]/Table1[[#This Row],[Production_t]]</f>
        <v>95.99232309746327</v>
      </c>
      <c r="S2852" t="str">
        <f>IF(Table1[[#This Row],[Quality_pct]]&lt;96,"Below Spec","Ok")</f>
        <v>Ok</v>
      </c>
      <c r="T2852" t="str">
        <f>IF(Table1[Steam_Consumed_t]&gt;$O$4383,"ABNORMAL","NORMAL")</f>
        <v>NORMAL</v>
      </c>
      <c r="U2852" t="str">
        <f>IF(Table1[Power_Consumed_kWh]&gt;$P$4383,"ABNORMAL","NORMAL")</f>
        <v>NORMAL</v>
      </c>
      <c r="V2852">
        <f>(Table1[[#This Row],[Target_Production_t]]/8)*Table1[[#This Row],[Downtime_hr]]</f>
        <v>0.98550000000000004</v>
      </c>
    </row>
    <row r="2853" spans="1:22" x14ac:dyDescent="0.25">
      <c r="A2853" s="1">
        <v>45895</v>
      </c>
      <c r="B2853" s="1" t="str">
        <f>TEXT(Table1[[#This Row],[Date]],"mm")</f>
        <v>08</v>
      </c>
      <c r="C2853" t="s">
        <v>21</v>
      </c>
      <c r="D2853" t="s">
        <v>19</v>
      </c>
      <c r="E2853">
        <v>34.15</v>
      </c>
      <c r="F2853">
        <v>7.78</v>
      </c>
      <c r="G2853">
        <v>0.22</v>
      </c>
      <c r="H2853">
        <v>33.69</v>
      </c>
      <c r="I2853">
        <v>33.049999999999997</v>
      </c>
      <c r="J2853">
        <v>0.64</v>
      </c>
      <c r="K2853">
        <v>98.09</v>
      </c>
      <c r="L2853">
        <v>97.25</v>
      </c>
      <c r="M2853">
        <v>99.87</v>
      </c>
      <c r="N2853">
        <v>95.27</v>
      </c>
      <c r="O2853">
        <v>49.23</v>
      </c>
      <c r="P2853">
        <v>3958.03</v>
      </c>
      <c r="Q2853" s="42">
        <f>Table1[[#This Row],[Steam_Consumed_t]]/Table1[[#This Row],[Production_t]]</f>
        <v>1.4612644701691897</v>
      </c>
      <c r="R2853" s="37">
        <f>Table1[[#This Row],[Power_Consumed_kWh]]/Table1[[#This Row],[Production_t]]</f>
        <v>117.48382309290592</v>
      </c>
      <c r="S2853" t="str">
        <f>IF(Table1[[#This Row],[Quality_pct]]&lt;96,"Below Spec","Ok")</f>
        <v>Ok</v>
      </c>
      <c r="T2853" t="str">
        <f>IF(Table1[Steam_Consumed_t]&gt;$O$4383,"ABNORMAL","NORMAL")</f>
        <v>NORMAL</v>
      </c>
      <c r="U2853" t="str">
        <f>IF(Table1[Power_Consumed_kWh]&gt;$P$4383,"ABNORMAL","NORMAL")</f>
        <v>NORMAL</v>
      </c>
      <c r="V2853">
        <f>(Table1[[#This Row],[Target_Production_t]]/8)*Table1[[#This Row],[Downtime_hr]]</f>
        <v>0.93912499999999999</v>
      </c>
    </row>
    <row r="2854" spans="1:22" x14ac:dyDescent="0.25">
      <c r="A2854" s="1">
        <v>45895</v>
      </c>
      <c r="B2854" s="1" t="str">
        <f>TEXT(Table1[[#This Row],[Date]],"mm")</f>
        <v>08</v>
      </c>
      <c r="C2854" t="s">
        <v>22</v>
      </c>
      <c r="D2854" t="s">
        <v>19</v>
      </c>
      <c r="E2854">
        <v>32.36</v>
      </c>
      <c r="F2854">
        <v>7.79</v>
      </c>
      <c r="G2854">
        <v>0.21</v>
      </c>
      <c r="H2854">
        <v>29.81</v>
      </c>
      <c r="I2854">
        <v>29.22</v>
      </c>
      <c r="J2854">
        <v>0.59</v>
      </c>
      <c r="K2854">
        <v>98.02</v>
      </c>
      <c r="L2854">
        <v>97.38</v>
      </c>
      <c r="M2854">
        <v>95.31</v>
      </c>
      <c r="N2854">
        <v>90.97</v>
      </c>
      <c r="O2854">
        <v>32.96</v>
      </c>
      <c r="P2854">
        <v>2734.63</v>
      </c>
      <c r="Q2854" s="42">
        <f>Table1[[#This Row],[Steam_Consumed_t]]/Table1[[#This Row],[Production_t]]</f>
        <v>1.1056692385105671</v>
      </c>
      <c r="R2854" s="37">
        <f>Table1[[#This Row],[Power_Consumed_kWh]]/Table1[[#This Row],[Production_t]]</f>
        <v>91.735323716873538</v>
      </c>
      <c r="S2854" t="str">
        <f>IF(Table1[[#This Row],[Quality_pct]]&lt;96,"Below Spec","Ok")</f>
        <v>Ok</v>
      </c>
      <c r="T2854" t="str">
        <f>IF(Table1[Steam_Consumed_t]&gt;$O$4383,"ABNORMAL","NORMAL")</f>
        <v>NORMAL</v>
      </c>
      <c r="U2854" t="str">
        <f>IF(Table1[Power_Consumed_kWh]&gt;$P$4383,"ABNORMAL","NORMAL")</f>
        <v>NORMAL</v>
      </c>
      <c r="V2854">
        <f>(Table1[[#This Row],[Target_Production_t]]/8)*Table1[[#This Row],[Downtime_hr]]</f>
        <v>0.84944999999999993</v>
      </c>
    </row>
    <row r="2855" spans="1:22" x14ac:dyDescent="0.25">
      <c r="A2855" s="1">
        <v>45895</v>
      </c>
      <c r="B2855" s="1" t="str">
        <f>TEXT(Table1[[#This Row],[Date]],"mm")</f>
        <v>08</v>
      </c>
      <c r="C2855" t="s">
        <v>17</v>
      </c>
      <c r="D2855" t="s">
        <v>19</v>
      </c>
      <c r="E2855">
        <v>37.75</v>
      </c>
      <c r="F2855">
        <v>7.8</v>
      </c>
      <c r="G2855">
        <v>0.2</v>
      </c>
      <c r="H2855">
        <v>36.14</v>
      </c>
      <c r="I2855">
        <v>35.369999999999997</v>
      </c>
      <c r="J2855">
        <v>0.77</v>
      </c>
      <c r="K2855">
        <v>97.87</v>
      </c>
      <c r="L2855">
        <v>97.5</v>
      </c>
      <c r="M2855">
        <v>96.82</v>
      </c>
      <c r="N2855">
        <v>92.39</v>
      </c>
      <c r="O2855">
        <v>30.02</v>
      </c>
      <c r="P2855">
        <v>2869.73</v>
      </c>
      <c r="Q2855" s="42">
        <f>Table1[[#This Row],[Steam_Consumed_t]]/Table1[[#This Row],[Production_t]]</f>
        <v>0.83065855008301048</v>
      </c>
      <c r="R2855" s="37">
        <f>Table1[[#This Row],[Power_Consumed_kWh]]/Table1[[#This Row],[Production_t]]</f>
        <v>79.405921416712786</v>
      </c>
      <c r="S2855" t="str">
        <f>IF(Table1[[#This Row],[Quality_pct]]&lt;96,"Below Spec","Ok")</f>
        <v>Ok</v>
      </c>
      <c r="T2855" t="str">
        <f>IF(Table1[Steam_Consumed_t]&gt;$O$4383,"ABNORMAL","NORMAL")</f>
        <v>NORMAL</v>
      </c>
      <c r="U2855" t="str">
        <f>IF(Table1[Power_Consumed_kWh]&gt;$P$4383,"ABNORMAL","NORMAL")</f>
        <v>NORMAL</v>
      </c>
      <c r="V2855">
        <f>(Table1[[#This Row],[Target_Production_t]]/8)*Table1[[#This Row],[Downtime_hr]]</f>
        <v>0.94375000000000009</v>
      </c>
    </row>
    <row r="2856" spans="1:22" x14ac:dyDescent="0.25">
      <c r="A2856" s="1">
        <v>45895</v>
      </c>
      <c r="B2856" s="1" t="str">
        <f>TEXT(Table1[[#This Row],[Date]],"mm")</f>
        <v>08</v>
      </c>
      <c r="C2856" t="s">
        <v>23</v>
      </c>
      <c r="D2856" t="s">
        <v>19</v>
      </c>
      <c r="E2856">
        <v>39.549999999999997</v>
      </c>
      <c r="F2856">
        <v>7.84</v>
      </c>
      <c r="G2856">
        <v>0.16</v>
      </c>
      <c r="H2856">
        <v>36.369999999999997</v>
      </c>
      <c r="I2856">
        <v>36.369999999999997</v>
      </c>
      <c r="J2856">
        <v>0.01</v>
      </c>
      <c r="K2856">
        <v>99.98</v>
      </c>
      <c r="L2856">
        <v>98</v>
      </c>
      <c r="M2856">
        <v>96.47</v>
      </c>
      <c r="N2856">
        <v>94.52</v>
      </c>
      <c r="O2856">
        <v>4.2</v>
      </c>
      <c r="P2856">
        <v>1340.23</v>
      </c>
      <c r="Q2856" s="42">
        <f>Table1[[#This Row],[Steam_Consumed_t]]/Table1[[#This Row],[Production_t]]</f>
        <v>0.11547979103656861</v>
      </c>
      <c r="R2856" s="37">
        <f>Table1[[#This Row],[Power_Consumed_kWh]]/Table1[[#This Row],[Production_t]]</f>
        <v>36.849876271652462</v>
      </c>
      <c r="S2856" t="str">
        <f>IF(Table1[[#This Row],[Quality_pct]]&lt;96,"Below Spec","Ok")</f>
        <v>Ok</v>
      </c>
      <c r="T2856" t="str">
        <f>IF(Table1[Steam_Consumed_t]&gt;$O$4383,"ABNORMAL","NORMAL")</f>
        <v>NORMAL</v>
      </c>
      <c r="U2856" t="str">
        <f>IF(Table1[Power_Consumed_kWh]&gt;$P$4383,"ABNORMAL","NORMAL")</f>
        <v>NORMAL</v>
      </c>
      <c r="V2856">
        <f>(Table1[[#This Row],[Target_Production_t]]/8)*Table1[[#This Row],[Downtime_hr]]</f>
        <v>0.79099999999999993</v>
      </c>
    </row>
    <row r="2857" spans="1:22" x14ac:dyDescent="0.25">
      <c r="A2857" s="1">
        <v>45895</v>
      </c>
      <c r="B2857" s="1" t="str">
        <f>TEXT(Table1[[#This Row],[Date]],"mm")</f>
        <v>08</v>
      </c>
      <c r="C2857" t="s">
        <v>23</v>
      </c>
      <c r="D2857" t="s">
        <v>20</v>
      </c>
      <c r="E2857">
        <v>38.340000000000003</v>
      </c>
      <c r="F2857">
        <v>8</v>
      </c>
      <c r="G2857">
        <v>0</v>
      </c>
      <c r="H2857">
        <v>37.049999999999997</v>
      </c>
      <c r="I2857">
        <v>37.01</v>
      </c>
      <c r="J2857">
        <v>0.04</v>
      </c>
      <c r="K2857">
        <v>99.89</v>
      </c>
      <c r="L2857">
        <v>100</v>
      </c>
      <c r="M2857">
        <v>94.59</v>
      </c>
      <c r="N2857">
        <v>94.49</v>
      </c>
      <c r="O2857">
        <v>4.43</v>
      </c>
      <c r="P2857">
        <v>1395.62</v>
      </c>
      <c r="Q2857" s="42">
        <f>Table1[[#This Row],[Steam_Consumed_t]]/Table1[[#This Row],[Production_t]]</f>
        <v>0.11956815114709851</v>
      </c>
      <c r="R2857" s="37">
        <f>Table1[[#This Row],[Power_Consumed_kWh]]/Table1[[#This Row],[Production_t]]</f>
        <v>37.668556005398109</v>
      </c>
      <c r="S2857" t="str">
        <f>IF(Table1[[#This Row],[Quality_pct]]&lt;96,"Below Spec","Ok")</f>
        <v>Ok</v>
      </c>
      <c r="T2857" t="str">
        <f>IF(Table1[Steam_Consumed_t]&gt;$O$4383,"ABNORMAL","NORMAL")</f>
        <v>NORMAL</v>
      </c>
      <c r="U2857" t="str">
        <f>IF(Table1[Power_Consumed_kWh]&gt;$P$4383,"ABNORMAL","NORMAL")</f>
        <v>NORMAL</v>
      </c>
      <c r="V2857">
        <f>(Table1[[#This Row],[Target_Production_t]]/8)*Table1[[#This Row],[Downtime_hr]]</f>
        <v>0</v>
      </c>
    </row>
    <row r="2858" spans="1:22" x14ac:dyDescent="0.25">
      <c r="A2858" s="1">
        <v>45896</v>
      </c>
      <c r="B2858" s="1" t="str">
        <f>TEXT(Table1[[#This Row],[Date]],"mm")</f>
        <v>08</v>
      </c>
      <c r="C2858" t="s">
        <v>17</v>
      </c>
      <c r="D2858" t="s">
        <v>18</v>
      </c>
      <c r="E2858">
        <v>41.62</v>
      </c>
      <c r="F2858">
        <v>6.07</v>
      </c>
      <c r="G2858">
        <v>1.93</v>
      </c>
      <c r="H2858">
        <v>30.53</v>
      </c>
      <c r="I2858">
        <v>29.61</v>
      </c>
      <c r="J2858">
        <v>0.92</v>
      </c>
      <c r="K2858">
        <v>97</v>
      </c>
      <c r="L2858">
        <v>75.88</v>
      </c>
      <c r="M2858">
        <v>96.1</v>
      </c>
      <c r="N2858">
        <v>70.73</v>
      </c>
      <c r="O2858">
        <v>26.76</v>
      </c>
      <c r="P2858">
        <v>2507.5700000000002</v>
      </c>
      <c r="Q2858" s="42">
        <f>Table1[[#This Row],[Steam_Consumed_t]]/Table1[[#This Row],[Production_t]]</f>
        <v>0.87651490337373072</v>
      </c>
      <c r="R2858" s="37">
        <f>Table1[[#This Row],[Power_Consumed_kWh]]/Table1[[#This Row],[Production_t]]</f>
        <v>82.134621683589913</v>
      </c>
      <c r="S2858" t="str">
        <f>IF(Table1[[#This Row],[Quality_pct]]&lt;96,"Below Spec","Ok")</f>
        <v>Ok</v>
      </c>
      <c r="T2858" t="str">
        <f>IF(Table1[Steam_Consumed_t]&gt;$O$4383,"ABNORMAL","NORMAL")</f>
        <v>NORMAL</v>
      </c>
      <c r="U2858" t="str">
        <f>IF(Table1[Power_Consumed_kWh]&gt;$P$4383,"ABNORMAL","NORMAL")</f>
        <v>NORMAL</v>
      </c>
      <c r="V2858">
        <f>(Table1[[#This Row],[Target_Production_t]]/8)*Table1[[#This Row],[Downtime_hr]]</f>
        <v>10.040825</v>
      </c>
    </row>
    <row r="2859" spans="1:22" x14ac:dyDescent="0.25">
      <c r="A2859" s="1">
        <v>45896</v>
      </c>
      <c r="B2859" s="1" t="str">
        <f>TEXT(Table1[[#This Row],[Date]],"mm")</f>
        <v>08</v>
      </c>
      <c r="C2859" t="s">
        <v>22</v>
      </c>
      <c r="D2859" t="s">
        <v>20</v>
      </c>
      <c r="E2859">
        <v>34.07</v>
      </c>
      <c r="F2859">
        <v>7.14</v>
      </c>
      <c r="G2859">
        <v>0.86</v>
      </c>
      <c r="H2859">
        <v>29.48</v>
      </c>
      <c r="I2859">
        <v>29.08</v>
      </c>
      <c r="J2859">
        <v>0.4</v>
      </c>
      <c r="K2859">
        <v>98.64</v>
      </c>
      <c r="L2859">
        <v>89.25</v>
      </c>
      <c r="M2859">
        <v>90.67</v>
      </c>
      <c r="N2859">
        <v>79.819999999999993</v>
      </c>
      <c r="O2859">
        <v>31.69</v>
      </c>
      <c r="P2859">
        <v>2786.38</v>
      </c>
      <c r="Q2859" s="42">
        <f>Table1[[#This Row],[Steam_Consumed_t]]/Table1[[#This Row],[Production_t]]</f>
        <v>1.074966078697422</v>
      </c>
      <c r="R2859" s="37">
        <f>Table1[[#This Row],[Power_Consumed_kWh]]/Table1[[#This Row],[Production_t]]</f>
        <v>94.517639077340576</v>
      </c>
      <c r="S2859" t="str">
        <f>IF(Table1[[#This Row],[Quality_pct]]&lt;96,"Below Spec","Ok")</f>
        <v>Ok</v>
      </c>
      <c r="T2859" t="str">
        <f>IF(Table1[Steam_Consumed_t]&gt;$O$4383,"ABNORMAL","NORMAL")</f>
        <v>NORMAL</v>
      </c>
      <c r="U2859" t="str">
        <f>IF(Table1[Power_Consumed_kWh]&gt;$P$4383,"ABNORMAL","NORMAL")</f>
        <v>NORMAL</v>
      </c>
      <c r="V2859">
        <f>(Table1[[#This Row],[Target_Production_t]]/8)*Table1[[#This Row],[Downtime_hr]]</f>
        <v>3.662525</v>
      </c>
    </row>
    <row r="2860" spans="1:22" x14ac:dyDescent="0.25">
      <c r="A2860" s="1">
        <v>45896</v>
      </c>
      <c r="B2860" s="1" t="str">
        <f>TEXT(Table1[[#This Row],[Date]],"mm")</f>
        <v>08</v>
      </c>
      <c r="C2860" t="s">
        <v>21</v>
      </c>
      <c r="D2860" t="s">
        <v>20</v>
      </c>
      <c r="E2860">
        <v>35.96</v>
      </c>
      <c r="F2860">
        <v>7.22</v>
      </c>
      <c r="G2860">
        <v>0.78</v>
      </c>
      <c r="H2860">
        <v>27.87</v>
      </c>
      <c r="I2860">
        <v>27.37</v>
      </c>
      <c r="J2860">
        <v>0.5</v>
      </c>
      <c r="K2860">
        <v>98.19</v>
      </c>
      <c r="L2860">
        <v>90.25</v>
      </c>
      <c r="M2860">
        <v>89.17</v>
      </c>
      <c r="N2860">
        <v>79.02</v>
      </c>
      <c r="O2860">
        <v>41.47</v>
      </c>
      <c r="P2860">
        <v>3349.12</v>
      </c>
      <c r="Q2860" s="42">
        <f>Table1[[#This Row],[Steam_Consumed_t]]/Table1[[#This Row],[Production_t]]</f>
        <v>1.4879799067097237</v>
      </c>
      <c r="R2860" s="37">
        <f>Table1[[#This Row],[Power_Consumed_kWh]]/Table1[[#This Row],[Production_t]]</f>
        <v>120.16935773232866</v>
      </c>
      <c r="S2860" t="str">
        <f>IF(Table1[[#This Row],[Quality_pct]]&lt;96,"Below Spec","Ok")</f>
        <v>Ok</v>
      </c>
      <c r="T2860" t="str">
        <f>IF(Table1[Steam_Consumed_t]&gt;$O$4383,"ABNORMAL","NORMAL")</f>
        <v>NORMAL</v>
      </c>
      <c r="U2860" t="str">
        <f>IF(Table1[Power_Consumed_kWh]&gt;$P$4383,"ABNORMAL","NORMAL")</f>
        <v>NORMAL</v>
      </c>
      <c r="V2860">
        <f>(Table1[[#This Row],[Target_Production_t]]/8)*Table1[[#This Row],[Downtime_hr]]</f>
        <v>3.5061</v>
      </c>
    </row>
    <row r="2861" spans="1:22" x14ac:dyDescent="0.25">
      <c r="A2861" s="1">
        <v>45896</v>
      </c>
      <c r="B2861" s="1" t="str">
        <f>TEXT(Table1[[#This Row],[Date]],"mm")</f>
        <v>08</v>
      </c>
      <c r="C2861" t="s">
        <v>21</v>
      </c>
      <c r="D2861" t="s">
        <v>18</v>
      </c>
      <c r="E2861">
        <v>37.65</v>
      </c>
      <c r="F2861">
        <v>7.37</v>
      </c>
      <c r="G2861">
        <v>0.63</v>
      </c>
      <c r="H2861">
        <v>34.71</v>
      </c>
      <c r="I2861">
        <v>34.54</v>
      </c>
      <c r="J2861">
        <v>0.17</v>
      </c>
      <c r="K2861">
        <v>99.51</v>
      </c>
      <c r="L2861">
        <v>92.12</v>
      </c>
      <c r="M2861">
        <v>91.45</v>
      </c>
      <c r="N2861">
        <v>83.84</v>
      </c>
      <c r="O2861">
        <v>49.7</v>
      </c>
      <c r="P2861">
        <v>4172.25</v>
      </c>
      <c r="Q2861" s="42">
        <f>Table1[[#This Row],[Steam_Consumed_t]]/Table1[[#This Row],[Production_t]]</f>
        <v>1.4318640161336791</v>
      </c>
      <c r="R2861" s="37">
        <f>Table1[[#This Row],[Power_Consumed_kWh]]/Table1[[#This Row],[Production_t]]</f>
        <v>120.20311149524632</v>
      </c>
      <c r="S2861" t="str">
        <f>IF(Table1[[#This Row],[Quality_pct]]&lt;96,"Below Spec","Ok")</f>
        <v>Ok</v>
      </c>
      <c r="T2861" t="str">
        <f>IF(Table1[Steam_Consumed_t]&gt;$O$4383,"ABNORMAL","NORMAL")</f>
        <v>NORMAL</v>
      </c>
      <c r="U2861" t="str">
        <f>IF(Table1[Power_Consumed_kWh]&gt;$P$4383,"ABNORMAL","NORMAL")</f>
        <v>NORMAL</v>
      </c>
      <c r="V2861">
        <f>(Table1[[#This Row],[Target_Production_t]]/8)*Table1[[#This Row],[Downtime_hr]]</f>
        <v>2.9649375</v>
      </c>
    </row>
    <row r="2862" spans="1:22" x14ac:dyDescent="0.25">
      <c r="A2862" s="1">
        <v>45896</v>
      </c>
      <c r="B2862" s="1" t="str">
        <f>TEXT(Table1[[#This Row],[Date]],"mm")</f>
        <v>08</v>
      </c>
      <c r="C2862" t="s">
        <v>17</v>
      </c>
      <c r="D2862" t="s">
        <v>19</v>
      </c>
      <c r="E2862">
        <v>40.99</v>
      </c>
      <c r="F2862">
        <v>7.47</v>
      </c>
      <c r="G2862">
        <v>0.53</v>
      </c>
      <c r="H2862">
        <v>34.96</v>
      </c>
      <c r="I2862">
        <v>34.26</v>
      </c>
      <c r="J2862">
        <v>0.7</v>
      </c>
      <c r="K2862">
        <v>98</v>
      </c>
      <c r="L2862">
        <v>93.38</v>
      </c>
      <c r="M2862">
        <v>92.44</v>
      </c>
      <c r="N2862">
        <v>84.59</v>
      </c>
      <c r="O2862">
        <v>29.3</v>
      </c>
      <c r="P2862">
        <v>2894.14</v>
      </c>
      <c r="Q2862" s="42">
        <f>Table1[[#This Row],[Steam_Consumed_t]]/Table1[[#This Row],[Production_t]]</f>
        <v>0.83810068649885583</v>
      </c>
      <c r="R2862" s="37">
        <f>Table1[[#This Row],[Power_Consumed_kWh]]/Table1[[#This Row],[Production_t]]</f>
        <v>82.784324942791756</v>
      </c>
      <c r="S2862" t="str">
        <f>IF(Table1[[#This Row],[Quality_pct]]&lt;96,"Below Spec","Ok")</f>
        <v>Ok</v>
      </c>
      <c r="T2862" t="str">
        <f>IF(Table1[Steam_Consumed_t]&gt;$O$4383,"ABNORMAL","NORMAL")</f>
        <v>NORMAL</v>
      </c>
      <c r="U2862" t="str">
        <f>IF(Table1[Power_Consumed_kWh]&gt;$P$4383,"ABNORMAL","NORMAL")</f>
        <v>NORMAL</v>
      </c>
      <c r="V2862">
        <f>(Table1[[#This Row],[Target_Production_t]]/8)*Table1[[#This Row],[Downtime_hr]]</f>
        <v>2.7155875000000003</v>
      </c>
    </row>
    <row r="2863" spans="1:22" x14ac:dyDescent="0.25">
      <c r="A2863" s="1">
        <v>45896</v>
      </c>
      <c r="B2863" s="1" t="str">
        <f>TEXT(Table1[[#This Row],[Date]],"mm")</f>
        <v>08</v>
      </c>
      <c r="C2863" t="s">
        <v>17</v>
      </c>
      <c r="D2863" t="s">
        <v>20</v>
      </c>
      <c r="E2863">
        <v>39.75</v>
      </c>
      <c r="F2863">
        <v>7.5</v>
      </c>
      <c r="G2863">
        <v>0.5</v>
      </c>
      <c r="H2863">
        <v>30.02</v>
      </c>
      <c r="I2863">
        <v>29.24</v>
      </c>
      <c r="J2863">
        <v>0.78</v>
      </c>
      <c r="K2863">
        <v>97.39</v>
      </c>
      <c r="L2863">
        <v>93.75</v>
      </c>
      <c r="M2863">
        <v>95.5</v>
      </c>
      <c r="N2863">
        <v>87.19</v>
      </c>
      <c r="O2863">
        <v>24.98</v>
      </c>
      <c r="P2863">
        <v>2569.7600000000002</v>
      </c>
      <c r="Q2863" s="42">
        <f>Table1[[#This Row],[Steam_Consumed_t]]/Table1[[#This Row],[Production_t]]</f>
        <v>0.83211192538307799</v>
      </c>
      <c r="R2863" s="37">
        <f>Table1[[#This Row],[Power_Consumed_kWh]]/Table1[[#This Row],[Production_t]]</f>
        <v>85.601598934043977</v>
      </c>
      <c r="S2863" t="str">
        <f>IF(Table1[[#This Row],[Quality_pct]]&lt;96,"Below Spec","Ok")</f>
        <v>Ok</v>
      </c>
      <c r="T2863" t="str">
        <f>IF(Table1[Steam_Consumed_t]&gt;$O$4383,"ABNORMAL","NORMAL")</f>
        <v>NORMAL</v>
      </c>
      <c r="U2863" t="str">
        <f>IF(Table1[Power_Consumed_kWh]&gt;$P$4383,"ABNORMAL","NORMAL")</f>
        <v>NORMAL</v>
      </c>
      <c r="V2863">
        <f>(Table1[[#This Row],[Target_Production_t]]/8)*Table1[[#This Row],[Downtime_hr]]</f>
        <v>2.484375</v>
      </c>
    </row>
    <row r="2864" spans="1:22" x14ac:dyDescent="0.25">
      <c r="A2864" s="1">
        <v>45896</v>
      </c>
      <c r="B2864" s="1" t="str">
        <f>TEXT(Table1[[#This Row],[Date]],"mm")</f>
        <v>08</v>
      </c>
      <c r="C2864" t="s">
        <v>21</v>
      </c>
      <c r="D2864" t="s">
        <v>19</v>
      </c>
      <c r="E2864">
        <v>37.090000000000003</v>
      </c>
      <c r="F2864">
        <v>7.52</v>
      </c>
      <c r="G2864">
        <v>0.48</v>
      </c>
      <c r="H2864">
        <v>32.19</v>
      </c>
      <c r="I2864">
        <v>31.49</v>
      </c>
      <c r="J2864">
        <v>0.7</v>
      </c>
      <c r="K2864">
        <v>97.81</v>
      </c>
      <c r="L2864">
        <v>94</v>
      </c>
      <c r="M2864">
        <v>93.9</v>
      </c>
      <c r="N2864">
        <v>86.33</v>
      </c>
      <c r="O2864">
        <v>47.03</v>
      </c>
      <c r="P2864">
        <v>3851.85</v>
      </c>
      <c r="Q2864" s="42">
        <f>Table1[[#This Row],[Steam_Consumed_t]]/Table1[[#This Row],[Production_t]]</f>
        <v>1.461012736874806</v>
      </c>
      <c r="R2864" s="37">
        <f>Table1[[#This Row],[Power_Consumed_kWh]]/Table1[[#This Row],[Production_t]]</f>
        <v>119.65983224603914</v>
      </c>
      <c r="S2864" t="str">
        <f>IF(Table1[[#This Row],[Quality_pct]]&lt;96,"Below Spec","Ok")</f>
        <v>Ok</v>
      </c>
      <c r="T2864" t="str">
        <f>IF(Table1[Steam_Consumed_t]&gt;$O$4383,"ABNORMAL","NORMAL")</f>
        <v>NORMAL</v>
      </c>
      <c r="U2864" t="str">
        <f>IF(Table1[Power_Consumed_kWh]&gt;$P$4383,"ABNORMAL","NORMAL")</f>
        <v>NORMAL</v>
      </c>
      <c r="V2864">
        <f>(Table1[[#This Row],[Target_Production_t]]/8)*Table1[[#This Row],[Downtime_hr]]</f>
        <v>2.2254</v>
      </c>
    </row>
    <row r="2865" spans="1:22" x14ac:dyDescent="0.25">
      <c r="A2865" s="1">
        <v>45896</v>
      </c>
      <c r="B2865" s="1" t="str">
        <f>TEXT(Table1[[#This Row],[Date]],"mm")</f>
        <v>08</v>
      </c>
      <c r="C2865" t="s">
        <v>23</v>
      </c>
      <c r="D2865" t="s">
        <v>19</v>
      </c>
      <c r="E2865">
        <v>42.95</v>
      </c>
      <c r="F2865">
        <v>7.56</v>
      </c>
      <c r="G2865">
        <v>0.44</v>
      </c>
      <c r="H2865">
        <v>40.76</v>
      </c>
      <c r="I2865">
        <v>40.659999999999997</v>
      </c>
      <c r="J2865">
        <v>0.09</v>
      </c>
      <c r="K2865">
        <v>99.77</v>
      </c>
      <c r="L2865">
        <v>94.5</v>
      </c>
      <c r="M2865">
        <v>97.66</v>
      </c>
      <c r="N2865">
        <v>92.07</v>
      </c>
      <c r="O2865">
        <v>3.54</v>
      </c>
      <c r="P2865">
        <v>1687.12</v>
      </c>
      <c r="Q2865" s="42">
        <f>Table1[[#This Row],[Steam_Consumed_t]]/Table1[[#This Row],[Production_t]]</f>
        <v>8.6849852796859667E-2</v>
      </c>
      <c r="R2865" s="37">
        <f>Table1[[#This Row],[Power_Consumed_kWh]]/Table1[[#This Row],[Production_t]]</f>
        <v>41.391560353287538</v>
      </c>
      <c r="S2865" t="str">
        <f>IF(Table1[[#This Row],[Quality_pct]]&lt;96,"Below Spec","Ok")</f>
        <v>Ok</v>
      </c>
      <c r="T2865" t="str">
        <f>IF(Table1[Steam_Consumed_t]&gt;$O$4383,"ABNORMAL","NORMAL")</f>
        <v>NORMAL</v>
      </c>
      <c r="U2865" t="str">
        <f>IF(Table1[Power_Consumed_kWh]&gt;$P$4383,"ABNORMAL","NORMAL")</f>
        <v>NORMAL</v>
      </c>
      <c r="V2865">
        <f>(Table1[[#This Row],[Target_Production_t]]/8)*Table1[[#This Row],[Downtime_hr]]</f>
        <v>2.36225</v>
      </c>
    </row>
    <row r="2866" spans="1:22" x14ac:dyDescent="0.25">
      <c r="A2866" s="1">
        <v>45896</v>
      </c>
      <c r="B2866" s="1" t="str">
        <f>TEXT(Table1[[#This Row],[Date]],"mm")</f>
        <v>08</v>
      </c>
      <c r="C2866" t="s">
        <v>23</v>
      </c>
      <c r="D2866" t="s">
        <v>20</v>
      </c>
      <c r="E2866">
        <v>41.64</v>
      </c>
      <c r="F2866">
        <v>7.63</v>
      </c>
      <c r="G2866">
        <v>0.37</v>
      </c>
      <c r="H2866">
        <v>38.380000000000003</v>
      </c>
      <c r="I2866">
        <v>37.74</v>
      </c>
      <c r="J2866">
        <v>0.64</v>
      </c>
      <c r="K2866">
        <v>98.33</v>
      </c>
      <c r="L2866">
        <v>95.38</v>
      </c>
      <c r="M2866">
        <v>95.3</v>
      </c>
      <c r="N2866">
        <v>89.38</v>
      </c>
      <c r="O2866">
        <v>6.86</v>
      </c>
      <c r="P2866">
        <v>1689.45</v>
      </c>
      <c r="Q2866" s="42">
        <f>Table1[[#This Row],[Steam_Consumed_t]]/Table1[[#This Row],[Production_t]]</f>
        <v>0.17873892652423137</v>
      </c>
      <c r="R2866" s="37">
        <f>Table1[[#This Row],[Power_Consumed_kWh]]/Table1[[#This Row],[Production_t]]</f>
        <v>44.019020323084938</v>
      </c>
      <c r="S2866" t="str">
        <f>IF(Table1[[#This Row],[Quality_pct]]&lt;96,"Below Spec","Ok")</f>
        <v>Ok</v>
      </c>
      <c r="T2866" t="str">
        <f>IF(Table1[Steam_Consumed_t]&gt;$O$4383,"ABNORMAL","NORMAL")</f>
        <v>NORMAL</v>
      </c>
      <c r="U2866" t="str">
        <f>IF(Table1[Power_Consumed_kWh]&gt;$P$4383,"ABNORMAL","NORMAL")</f>
        <v>NORMAL</v>
      </c>
      <c r="V2866">
        <f>(Table1[[#This Row],[Target_Production_t]]/8)*Table1[[#This Row],[Downtime_hr]]</f>
        <v>1.9258500000000001</v>
      </c>
    </row>
    <row r="2867" spans="1:22" x14ac:dyDescent="0.25">
      <c r="A2867" s="1">
        <v>45896</v>
      </c>
      <c r="B2867" s="1" t="str">
        <f>TEXT(Table1[[#This Row],[Date]],"mm")</f>
        <v>08</v>
      </c>
      <c r="C2867" t="s">
        <v>23</v>
      </c>
      <c r="D2867" t="s">
        <v>18</v>
      </c>
      <c r="E2867">
        <v>43.6</v>
      </c>
      <c r="F2867">
        <v>7.67</v>
      </c>
      <c r="G2867">
        <v>0.33</v>
      </c>
      <c r="H2867">
        <v>41.54</v>
      </c>
      <c r="I2867">
        <v>40.74</v>
      </c>
      <c r="J2867">
        <v>0.79</v>
      </c>
      <c r="K2867">
        <v>98.09</v>
      </c>
      <c r="L2867">
        <v>95.88</v>
      </c>
      <c r="M2867">
        <v>93.64</v>
      </c>
      <c r="N2867">
        <v>88.07</v>
      </c>
      <c r="O2867">
        <v>4.6399999999999997</v>
      </c>
      <c r="P2867">
        <v>1868.91</v>
      </c>
      <c r="Q2867" s="42">
        <f>Table1[[#This Row],[Steam_Consumed_t]]/Table1[[#This Row],[Production_t]]</f>
        <v>0.11169956668271545</v>
      </c>
      <c r="R2867" s="37">
        <f>Table1[[#This Row],[Power_Consumed_kWh]]/Table1[[#This Row],[Production_t]]</f>
        <v>44.990611458834863</v>
      </c>
      <c r="S2867" t="str">
        <f>IF(Table1[[#This Row],[Quality_pct]]&lt;96,"Below Spec","Ok")</f>
        <v>Ok</v>
      </c>
      <c r="T2867" t="str">
        <f>IF(Table1[Steam_Consumed_t]&gt;$O$4383,"ABNORMAL","NORMAL")</f>
        <v>NORMAL</v>
      </c>
      <c r="U2867" t="str">
        <f>IF(Table1[Power_Consumed_kWh]&gt;$P$4383,"ABNORMAL","NORMAL")</f>
        <v>NORMAL</v>
      </c>
      <c r="V2867">
        <f>(Table1[[#This Row],[Target_Production_t]]/8)*Table1[[#This Row],[Downtime_hr]]</f>
        <v>1.7985000000000002</v>
      </c>
    </row>
    <row r="2868" spans="1:22" x14ac:dyDescent="0.25">
      <c r="A2868" s="1">
        <v>45896</v>
      </c>
      <c r="B2868" s="1" t="str">
        <f>TEXT(Table1[[#This Row],[Date]],"mm")</f>
        <v>08</v>
      </c>
      <c r="C2868" t="s">
        <v>22</v>
      </c>
      <c r="D2868" t="s">
        <v>18</v>
      </c>
      <c r="E2868">
        <v>35.67</v>
      </c>
      <c r="F2868">
        <v>7.72</v>
      </c>
      <c r="G2868">
        <v>0.28000000000000003</v>
      </c>
      <c r="H2868">
        <v>31.61</v>
      </c>
      <c r="I2868">
        <v>30.59</v>
      </c>
      <c r="J2868">
        <v>1.02</v>
      </c>
      <c r="K2868">
        <v>96.76</v>
      </c>
      <c r="L2868">
        <v>96.5</v>
      </c>
      <c r="M2868">
        <v>99.32</v>
      </c>
      <c r="N2868">
        <v>92.74</v>
      </c>
      <c r="O2868">
        <v>34.79</v>
      </c>
      <c r="P2868">
        <v>3198.54</v>
      </c>
      <c r="Q2868" s="42">
        <f>Table1[[#This Row],[Steam_Consumed_t]]/Table1[[#This Row],[Production_t]]</f>
        <v>1.1006010756089846</v>
      </c>
      <c r="R2868" s="37">
        <f>Table1[[#This Row],[Power_Consumed_kWh]]/Table1[[#This Row],[Production_t]]</f>
        <v>101.18759886111989</v>
      </c>
      <c r="S2868" t="str">
        <f>IF(Table1[[#This Row],[Quality_pct]]&lt;96,"Below Spec","Ok")</f>
        <v>Ok</v>
      </c>
      <c r="T2868" t="str">
        <f>IF(Table1[Steam_Consumed_t]&gt;$O$4383,"ABNORMAL","NORMAL")</f>
        <v>NORMAL</v>
      </c>
      <c r="U2868" t="str">
        <f>IF(Table1[Power_Consumed_kWh]&gt;$P$4383,"ABNORMAL","NORMAL")</f>
        <v>NORMAL</v>
      </c>
      <c r="V2868">
        <f>(Table1[[#This Row],[Target_Production_t]]/8)*Table1[[#This Row],[Downtime_hr]]</f>
        <v>1.2484500000000003</v>
      </c>
    </row>
    <row r="2869" spans="1:22" x14ac:dyDescent="0.25">
      <c r="A2869" s="1">
        <v>45896</v>
      </c>
      <c r="B2869" s="1" t="str">
        <f>TEXT(Table1[[#This Row],[Date]],"mm")</f>
        <v>08</v>
      </c>
      <c r="C2869" t="s">
        <v>22</v>
      </c>
      <c r="D2869" t="s">
        <v>19</v>
      </c>
      <c r="E2869">
        <v>35.14</v>
      </c>
      <c r="F2869">
        <v>7.89</v>
      </c>
      <c r="G2869">
        <v>0.11</v>
      </c>
      <c r="H2869">
        <v>31.4</v>
      </c>
      <c r="I2869">
        <v>30.84</v>
      </c>
      <c r="J2869">
        <v>0.56000000000000005</v>
      </c>
      <c r="K2869">
        <v>98.22</v>
      </c>
      <c r="L2869">
        <v>98.62</v>
      </c>
      <c r="M2869">
        <v>97.24</v>
      </c>
      <c r="N2869">
        <v>94.2</v>
      </c>
      <c r="O2869">
        <v>36.159999999999997</v>
      </c>
      <c r="P2869">
        <v>3011.86</v>
      </c>
      <c r="Q2869" s="42">
        <f>Table1[[#This Row],[Steam_Consumed_t]]/Table1[[#This Row],[Production_t]]</f>
        <v>1.1515923566878981</v>
      </c>
      <c r="R2869" s="37">
        <f>Table1[[#This Row],[Power_Consumed_kWh]]/Table1[[#This Row],[Production_t]]</f>
        <v>95.91910828025479</v>
      </c>
      <c r="S2869" t="str">
        <f>IF(Table1[[#This Row],[Quality_pct]]&lt;96,"Below Spec","Ok")</f>
        <v>Ok</v>
      </c>
      <c r="T2869" t="str">
        <f>IF(Table1[Steam_Consumed_t]&gt;$O$4383,"ABNORMAL","NORMAL")</f>
        <v>NORMAL</v>
      </c>
      <c r="U2869" t="str">
        <f>IF(Table1[Power_Consumed_kWh]&gt;$P$4383,"ABNORMAL","NORMAL")</f>
        <v>NORMAL</v>
      </c>
      <c r="V2869">
        <f>(Table1[[#This Row],[Target_Production_t]]/8)*Table1[[#This Row],[Downtime_hr]]</f>
        <v>0.48317500000000002</v>
      </c>
    </row>
    <row r="2870" spans="1:22" x14ac:dyDescent="0.25">
      <c r="A2870" s="1">
        <v>45897</v>
      </c>
      <c r="B2870" s="1" t="str">
        <f>TEXT(Table1[[#This Row],[Date]],"mm")</f>
        <v>08</v>
      </c>
      <c r="C2870" t="s">
        <v>21</v>
      </c>
      <c r="D2870" t="s">
        <v>18</v>
      </c>
      <c r="E2870">
        <v>36.520000000000003</v>
      </c>
      <c r="F2870">
        <v>5.19</v>
      </c>
      <c r="G2870">
        <v>2.81</v>
      </c>
      <c r="H2870">
        <v>22.96</v>
      </c>
      <c r="I2870">
        <v>22.62</v>
      </c>
      <c r="J2870">
        <v>0.34</v>
      </c>
      <c r="K2870">
        <v>98.51</v>
      </c>
      <c r="L2870">
        <v>64.88</v>
      </c>
      <c r="M2870">
        <v>93.89</v>
      </c>
      <c r="N2870">
        <v>60</v>
      </c>
      <c r="O2870">
        <v>33.47</v>
      </c>
      <c r="P2870">
        <v>2793</v>
      </c>
      <c r="Q2870" s="42">
        <f>Table1[[#This Row],[Steam_Consumed_t]]/Table1[[#This Row],[Production_t]]</f>
        <v>1.4577526132404179</v>
      </c>
      <c r="R2870" s="37">
        <f>Table1[[#This Row],[Power_Consumed_kWh]]/Table1[[#This Row],[Production_t]]</f>
        <v>121.64634146341463</v>
      </c>
      <c r="S2870" t="str">
        <f>IF(Table1[[#This Row],[Quality_pct]]&lt;96,"Below Spec","Ok")</f>
        <v>Ok</v>
      </c>
      <c r="T2870" t="str">
        <f>IF(Table1[Steam_Consumed_t]&gt;$O$4383,"ABNORMAL","NORMAL")</f>
        <v>NORMAL</v>
      </c>
      <c r="U2870" t="str">
        <f>IF(Table1[Power_Consumed_kWh]&gt;$P$4383,"ABNORMAL","NORMAL")</f>
        <v>NORMAL</v>
      </c>
      <c r="V2870">
        <f>(Table1[[#This Row],[Target_Production_t]]/8)*Table1[[#This Row],[Downtime_hr]]</f>
        <v>12.827650000000002</v>
      </c>
    </row>
    <row r="2871" spans="1:22" x14ac:dyDescent="0.25">
      <c r="A2871" s="1">
        <v>45897</v>
      </c>
      <c r="B2871" s="1" t="str">
        <f>TEXT(Table1[[#This Row],[Date]],"mm")</f>
        <v>08</v>
      </c>
      <c r="C2871" t="s">
        <v>22</v>
      </c>
      <c r="D2871" t="s">
        <v>19</v>
      </c>
      <c r="E2871">
        <v>34.08</v>
      </c>
      <c r="F2871">
        <v>5.33</v>
      </c>
      <c r="G2871">
        <v>2.67</v>
      </c>
      <c r="H2871">
        <v>22.9</v>
      </c>
      <c r="I2871">
        <v>22.02</v>
      </c>
      <c r="J2871">
        <v>0.88</v>
      </c>
      <c r="K2871">
        <v>96.16</v>
      </c>
      <c r="L2871">
        <v>66.62</v>
      </c>
      <c r="M2871">
        <v>99.65</v>
      </c>
      <c r="N2871">
        <v>63.84</v>
      </c>
      <c r="O2871">
        <v>26.71</v>
      </c>
      <c r="P2871">
        <v>2253.65</v>
      </c>
      <c r="Q2871" s="42">
        <f>Table1[[#This Row],[Steam_Consumed_t]]/Table1[[#This Row],[Production_t]]</f>
        <v>1.1663755458515286</v>
      </c>
      <c r="R2871" s="37">
        <f>Table1[[#This Row],[Power_Consumed_kWh]]/Table1[[#This Row],[Production_t]]</f>
        <v>98.412663755458524</v>
      </c>
      <c r="S2871" t="str">
        <f>IF(Table1[[#This Row],[Quality_pct]]&lt;96,"Below Spec","Ok")</f>
        <v>Ok</v>
      </c>
      <c r="T2871" t="str">
        <f>IF(Table1[Steam_Consumed_t]&gt;$O$4383,"ABNORMAL","NORMAL")</f>
        <v>NORMAL</v>
      </c>
      <c r="U2871" t="str">
        <f>IF(Table1[Power_Consumed_kWh]&gt;$P$4383,"ABNORMAL","NORMAL")</f>
        <v>NORMAL</v>
      </c>
      <c r="V2871">
        <f>(Table1[[#This Row],[Target_Production_t]]/8)*Table1[[#This Row],[Downtime_hr]]</f>
        <v>11.374199999999998</v>
      </c>
    </row>
    <row r="2872" spans="1:22" x14ac:dyDescent="0.25">
      <c r="A2872" s="1">
        <v>45897</v>
      </c>
      <c r="B2872" s="1" t="str">
        <f>TEXT(Table1[[#This Row],[Date]],"mm")</f>
        <v>08</v>
      </c>
      <c r="C2872" t="s">
        <v>22</v>
      </c>
      <c r="D2872" t="s">
        <v>20</v>
      </c>
      <c r="E2872">
        <v>33.04</v>
      </c>
      <c r="F2872">
        <v>7.17</v>
      </c>
      <c r="G2872">
        <v>0.83</v>
      </c>
      <c r="H2872">
        <v>29.52</v>
      </c>
      <c r="I2872">
        <v>28.42</v>
      </c>
      <c r="J2872">
        <v>1.1000000000000001</v>
      </c>
      <c r="K2872">
        <v>96.26</v>
      </c>
      <c r="L2872">
        <v>89.62</v>
      </c>
      <c r="M2872">
        <v>98.59</v>
      </c>
      <c r="N2872">
        <v>85.06</v>
      </c>
      <c r="O2872">
        <v>31.65</v>
      </c>
      <c r="P2872">
        <v>2823.65</v>
      </c>
      <c r="Q2872" s="42">
        <f>Table1[[#This Row],[Steam_Consumed_t]]/Table1[[#This Row],[Production_t]]</f>
        <v>1.0721544715447153</v>
      </c>
      <c r="R2872" s="37">
        <f>Table1[[#This Row],[Power_Consumed_kWh]]/Table1[[#This Row],[Production_t]]</f>
        <v>95.652100271002709</v>
      </c>
      <c r="S2872" t="str">
        <f>IF(Table1[[#This Row],[Quality_pct]]&lt;96,"Below Spec","Ok")</f>
        <v>Ok</v>
      </c>
      <c r="T2872" t="str">
        <f>IF(Table1[Steam_Consumed_t]&gt;$O$4383,"ABNORMAL","NORMAL")</f>
        <v>NORMAL</v>
      </c>
      <c r="U2872" t="str">
        <f>IF(Table1[Power_Consumed_kWh]&gt;$P$4383,"ABNORMAL","NORMAL")</f>
        <v>NORMAL</v>
      </c>
      <c r="V2872">
        <f>(Table1[[#This Row],[Target_Production_t]]/8)*Table1[[#This Row],[Downtime_hr]]</f>
        <v>3.4278999999999997</v>
      </c>
    </row>
    <row r="2873" spans="1:22" x14ac:dyDescent="0.25">
      <c r="A2873" s="1">
        <v>45897</v>
      </c>
      <c r="B2873" s="1" t="str">
        <f>TEXT(Table1[[#This Row],[Date]],"mm")</f>
        <v>08</v>
      </c>
      <c r="C2873" t="s">
        <v>21</v>
      </c>
      <c r="D2873" t="s">
        <v>20</v>
      </c>
      <c r="E2873">
        <v>34.880000000000003</v>
      </c>
      <c r="F2873">
        <v>7.36</v>
      </c>
      <c r="G2873">
        <v>0.64</v>
      </c>
      <c r="H2873">
        <v>30.97</v>
      </c>
      <c r="I2873">
        <v>30.55</v>
      </c>
      <c r="J2873">
        <v>0.42</v>
      </c>
      <c r="K2873">
        <v>98.64</v>
      </c>
      <c r="L2873">
        <v>92</v>
      </c>
      <c r="M2873">
        <v>92.04</v>
      </c>
      <c r="N2873">
        <v>83.53</v>
      </c>
      <c r="O2873">
        <v>43.93</v>
      </c>
      <c r="P2873">
        <v>3749.35</v>
      </c>
      <c r="Q2873" s="42">
        <f>Table1[[#This Row],[Steam_Consumed_t]]/Table1[[#This Row],[Production_t]]</f>
        <v>1.4184694865999354</v>
      </c>
      <c r="R2873" s="37">
        <f>Table1[[#This Row],[Power_Consumed_kWh]]/Table1[[#This Row],[Production_t]]</f>
        <v>121.06393283823054</v>
      </c>
      <c r="S2873" t="str">
        <f>IF(Table1[[#This Row],[Quality_pct]]&lt;96,"Below Spec","Ok")</f>
        <v>Ok</v>
      </c>
      <c r="T2873" t="str">
        <f>IF(Table1[Steam_Consumed_t]&gt;$O$4383,"ABNORMAL","NORMAL")</f>
        <v>NORMAL</v>
      </c>
      <c r="U2873" t="str">
        <f>IF(Table1[Power_Consumed_kWh]&gt;$P$4383,"ABNORMAL","NORMAL")</f>
        <v>NORMAL</v>
      </c>
      <c r="V2873">
        <f>(Table1[[#This Row],[Target_Production_t]]/8)*Table1[[#This Row],[Downtime_hr]]</f>
        <v>2.7904000000000004</v>
      </c>
    </row>
    <row r="2874" spans="1:22" x14ac:dyDescent="0.25">
      <c r="A2874" s="1">
        <v>45897</v>
      </c>
      <c r="B2874" s="1" t="str">
        <f>TEXT(Table1[[#This Row],[Date]],"mm")</f>
        <v>08</v>
      </c>
      <c r="C2874" t="s">
        <v>22</v>
      </c>
      <c r="D2874" t="s">
        <v>18</v>
      </c>
      <c r="E2874">
        <v>34.6</v>
      </c>
      <c r="F2874">
        <v>7.4</v>
      </c>
      <c r="G2874">
        <v>0.6</v>
      </c>
      <c r="H2874">
        <v>31.41</v>
      </c>
      <c r="I2874">
        <v>30.67</v>
      </c>
      <c r="J2874">
        <v>0.73</v>
      </c>
      <c r="K2874">
        <v>97.67</v>
      </c>
      <c r="L2874">
        <v>92.5</v>
      </c>
      <c r="M2874">
        <v>98.83</v>
      </c>
      <c r="N2874">
        <v>89.29</v>
      </c>
      <c r="O2874">
        <v>34.32</v>
      </c>
      <c r="P2874">
        <v>3031.8</v>
      </c>
      <c r="Q2874" s="42">
        <f>Table1[[#This Row],[Steam_Consumed_t]]/Table1[[#This Row],[Production_t]]</f>
        <v>1.0926456542502387</v>
      </c>
      <c r="R2874" s="37">
        <f>Table1[[#This Row],[Power_Consumed_kWh]]/Table1[[#This Row],[Production_t]]</f>
        <v>96.523400191021977</v>
      </c>
      <c r="S2874" t="str">
        <f>IF(Table1[[#This Row],[Quality_pct]]&lt;96,"Below Spec","Ok")</f>
        <v>Ok</v>
      </c>
      <c r="T2874" t="str">
        <f>IF(Table1[Steam_Consumed_t]&gt;$O$4383,"ABNORMAL","NORMAL")</f>
        <v>NORMAL</v>
      </c>
      <c r="U2874" t="str">
        <f>IF(Table1[Power_Consumed_kWh]&gt;$P$4383,"ABNORMAL","NORMAL")</f>
        <v>NORMAL</v>
      </c>
      <c r="V2874">
        <f>(Table1[[#This Row],[Target_Production_t]]/8)*Table1[[#This Row],[Downtime_hr]]</f>
        <v>2.5950000000000002</v>
      </c>
    </row>
    <row r="2875" spans="1:22" x14ac:dyDescent="0.25">
      <c r="A2875" s="1">
        <v>45897</v>
      </c>
      <c r="B2875" s="1" t="str">
        <f>TEXT(Table1[[#This Row],[Date]],"mm")</f>
        <v>08</v>
      </c>
      <c r="C2875" t="s">
        <v>23</v>
      </c>
      <c r="D2875" t="s">
        <v>20</v>
      </c>
      <c r="E2875">
        <v>40.380000000000003</v>
      </c>
      <c r="F2875">
        <v>7.49</v>
      </c>
      <c r="G2875">
        <v>0.51</v>
      </c>
      <c r="H2875">
        <v>37.06</v>
      </c>
      <c r="I2875">
        <v>36.72</v>
      </c>
      <c r="J2875">
        <v>0.34</v>
      </c>
      <c r="K2875">
        <v>99.09</v>
      </c>
      <c r="L2875">
        <v>93.62</v>
      </c>
      <c r="M2875">
        <v>100.33</v>
      </c>
      <c r="N2875">
        <v>93.08</v>
      </c>
      <c r="O2875">
        <v>3.84</v>
      </c>
      <c r="P2875">
        <v>1467.38</v>
      </c>
      <c r="Q2875" s="42">
        <f>Table1[[#This Row],[Steam_Consumed_t]]/Table1[[#This Row],[Production_t]]</f>
        <v>0.10361575822989745</v>
      </c>
      <c r="R2875" s="37">
        <f>Table1[[#This Row],[Power_Consumed_kWh]]/Table1[[#This Row],[Production_t]]</f>
        <v>39.594711279007015</v>
      </c>
      <c r="S2875" t="str">
        <f>IF(Table1[[#This Row],[Quality_pct]]&lt;96,"Below Spec","Ok")</f>
        <v>Ok</v>
      </c>
      <c r="T2875" t="str">
        <f>IF(Table1[Steam_Consumed_t]&gt;$O$4383,"ABNORMAL","NORMAL")</f>
        <v>NORMAL</v>
      </c>
      <c r="U2875" t="str">
        <f>IF(Table1[Power_Consumed_kWh]&gt;$P$4383,"ABNORMAL","NORMAL")</f>
        <v>NORMAL</v>
      </c>
      <c r="V2875">
        <f>(Table1[[#This Row],[Target_Production_t]]/8)*Table1[[#This Row],[Downtime_hr]]</f>
        <v>2.5742250000000002</v>
      </c>
    </row>
    <row r="2876" spans="1:22" x14ac:dyDescent="0.25">
      <c r="A2876" s="1">
        <v>45897</v>
      </c>
      <c r="B2876" s="1" t="str">
        <f>TEXT(Table1[[#This Row],[Date]],"mm")</f>
        <v>08</v>
      </c>
      <c r="C2876" t="s">
        <v>23</v>
      </c>
      <c r="D2876" t="s">
        <v>19</v>
      </c>
      <c r="E2876">
        <v>41.65</v>
      </c>
      <c r="F2876">
        <v>7.58</v>
      </c>
      <c r="G2876">
        <v>0.42</v>
      </c>
      <c r="H2876">
        <v>37.86</v>
      </c>
      <c r="I2876">
        <v>37.51</v>
      </c>
      <c r="J2876">
        <v>0.34</v>
      </c>
      <c r="K2876">
        <v>99.09</v>
      </c>
      <c r="L2876">
        <v>94.75</v>
      </c>
      <c r="M2876">
        <v>96.03</v>
      </c>
      <c r="N2876">
        <v>90.16</v>
      </c>
      <c r="O2876">
        <v>4.3899999999999997</v>
      </c>
      <c r="P2876">
        <v>1523.04</v>
      </c>
      <c r="Q2876" s="42">
        <f>Table1[[#This Row],[Steam_Consumed_t]]/Table1[[#This Row],[Production_t]]</f>
        <v>0.11595351294241943</v>
      </c>
      <c r="R2876" s="37">
        <f>Table1[[#This Row],[Power_Consumed_kWh]]/Table1[[#This Row],[Production_t]]</f>
        <v>40.228209191759113</v>
      </c>
      <c r="S2876" t="str">
        <f>IF(Table1[[#This Row],[Quality_pct]]&lt;96,"Below Spec","Ok")</f>
        <v>Ok</v>
      </c>
      <c r="T2876" t="str">
        <f>IF(Table1[Steam_Consumed_t]&gt;$O$4383,"ABNORMAL","NORMAL")</f>
        <v>NORMAL</v>
      </c>
      <c r="U2876" t="str">
        <f>IF(Table1[Power_Consumed_kWh]&gt;$P$4383,"ABNORMAL","NORMAL")</f>
        <v>NORMAL</v>
      </c>
      <c r="V2876">
        <f>(Table1[[#This Row],[Target_Production_t]]/8)*Table1[[#This Row],[Downtime_hr]]</f>
        <v>2.1866249999999998</v>
      </c>
    </row>
    <row r="2877" spans="1:22" x14ac:dyDescent="0.25">
      <c r="A2877" s="1">
        <v>45897</v>
      </c>
      <c r="B2877" s="1" t="str">
        <f>TEXT(Table1[[#This Row],[Date]],"mm")</f>
        <v>08</v>
      </c>
      <c r="C2877" t="s">
        <v>17</v>
      </c>
      <c r="D2877" t="s">
        <v>19</v>
      </c>
      <c r="E2877">
        <v>39.76</v>
      </c>
      <c r="F2877">
        <v>7.63</v>
      </c>
      <c r="G2877">
        <v>0.37</v>
      </c>
      <c r="H2877">
        <v>36.36</v>
      </c>
      <c r="I2877">
        <v>35.119999999999997</v>
      </c>
      <c r="J2877">
        <v>1.24</v>
      </c>
      <c r="K2877">
        <v>96.6</v>
      </c>
      <c r="L2877">
        <v>95.38</v>
      </c>
      <c r="M2877">
        <v>99.54</v>
      </c>
      <c r="N2877">
        <v>91.71</v>
      </c>
      <c r="O2877">
        <v>31.04</v>
      </c>
      <c r="P2877">
        <v>2913.39</v>
      </c>
      <c r="Q2877" s="42">
        <f>Table1[[#This Row],[Steam_Consumed_t]]/Table1[[#This Row],[Production_t]]</f>
        <v>0.85368536853685373</v>
      </c>
      <c r="R2877" s="37">
        <f>Table1[[#This Row],[Power_Consumed_kWh]]/Table1[[#This Row],[Production_t]]</f>
        <v>80.126237623762378</v>
      </c>
      <c r="S2877" t="str">
        <f>IF(Table1[[#This Row],[Quality_pct]]&lt;96,"Below Spec","Ok")</f>
        <v>Ok</v>
      </c>
      <c r="T2877" t="str">
        <f>IF(Table1[Steam_Consumed_t]&gt;$O$4383,"ABNORMAL","NORMAL")</f>
        <v>NORMAL</v>
      </c>
      <c r="U2877" t="str">
        <f>IF(Table1[Power_Consumed_kWh]&gt;$P$4383,"ABNORMAL","NORMAL")</f>
        <v>NORMAL</v>
      </c>
      <c r="V2877">
        <f>(Table1[[#This Row],[Target_Production_t]]/8)*Table1[[#This Row],[Downtime_hr]]</f>
        <v>1.8389</v>
      </c>
    </row>
    <row r="2878" spans="1:22" x14ac:dyDescent="0.25">
      <c r="A2878" s="1">
        <v>45897</v>
      </c>
      <c r="B2878" s="1" t="str">
        <f>TEXT(Table1[[#This Row],[Date]],"mm")</f>
        <v>08</v>
      </c>
      <c r="C2878" t="s">
        <v>17</v>
      </c>
      <c r="D2878" t="s">
        <v>20</v>
      </c>
      <c r="E2878">
        <v>38.549999999999997</v>
      </c>
      <c r="F2878">
        <v>7.64</v>
      </c>
      <c r="G2878">
        <v>0.36</v>
      </c>
      <c r="H2878">
        <v>37.04</v>
      </c>
      <c r="I2878">
        <v>36.21</v>
      </c>
      <c r="J2878">
        <v>0.83</v>
      </c>
      <c r="K2878">
        <v>97.75</v>
      </c>
      <c r="L2878">
        <v>95.5</v>
      </c>
      <c r="M2878">
        <v>98.1</v>
      </c>
      <c r="N2878">
        <v>91.58</v>
      </c>
      <c r="O2878">
        <v>30.86</v>
      </c>
      <c r="P2878">
        <v>2959.23</v>
      </c>
      <c r="Q2878" s="42">
        <f>Table1[[#This Row],[Steam_Consumed_t]]/Table1[[#This Row],[Production_t]]</f>
        <v>0.83315334773218142</v>
      </c>
      <c r="R2878" s="37">
        <f>Table1[[#This Row],[Power_Consumed_kWh]]/Table1[[#This Row],[Production_t]]</f>
        <v>79.892818574514038</v>
      </c>
      <c r="S2878" t="str">
        <f>IF(Table1[[#This Row],[Quality_pct]]&lt;96,"Below Spec","Ok")</f>
        <v>Ok</v>
      </c>
      <c r="T2878" t="str">
        <f>IF(Table1[Steam_Consumed_t]&gt;$O$4383,"ABNORMAL","NORMAL")</f>
        <v>NORMAL</v>
      </c>
      <c r="U2878" t="str">
        <f>IF(Table1[Power_Consumed_kWh]&gt;$P$4383,"ABNORMAL","NORMAL")</f>
        <v>NORMAL</v>
      </c>
      <c r="V2878">
        <f>(Table1[[#This Row],[Target_Production_t]]/8)*Table1[[#This Row],[Downtime_hr]]</f>
        <v>1.7347499999999998</v>
      </c>
    </row>
    <row r="2879" spans="1:22" x14ac:dyDescent="0.25">
      <c r="A2879" s="1">
        <v>45897</v>
      </c>
      <c r="B2879" s="1" t="str">
        <f>TEXT(Table1[[#This Row],[Date]],"mm")</f>
        <v>08</v>
      </c>
      <c r="C2879" t="s">
        <v>17</v>
      </c>
      <c r="D2879" t="s">
        <v>18</v>
      </c>
      <c r="E2879">
        <v>40.36</v>
      </c>
      <c r="F2879">
        <v>7.69</v>
      </c>
      <c r="G2879">
        <v>0.31</v>
      </c>
      <c r="H2879">
        <v>38.04</v>
      </c>
      <c r="I2879">
        <v>37.46</v>
      </c>
      <c r="J2879">
        <v>0.57999999999999996</v>
      </c>
      <c r="K2879">
        <v>98.48</v>
      </c>
      <c r="L2879">
        <v>96.12</v>
      </c>
      <c r="M2879">
        <v>93.02</v>
      </c>
      <c r="N2879">
        <v>88.06</v>
      </c>
      <c r="O2879">
        <v>33.6</v>
      </c>
      <c r="P2879">
        <v>3070.75</v>
      </c>
      <c r="Q2879" s="42">
        <f>Table1[[#This Row],[Steam_Consumed_t]]/Table1[[#This Row],[Production_t]]</f>
        <v>0.88328075709779186</v>
      </c>
      <c r="R2879" s="37">
        <f>Table1[[#This Row],[Power_Consumed_kWh]]/Table1[[#This Row],[Production_t]]</f>
        <v>80.724237644584647</v>
      </c>
      <c r="S2879" t="str">
        <f>IF(Table1[[#This Row],[Quality_pct]]&lt;96,"Below Spec","Ok")</f>
        <v>Ok</v>
      </c>
      <c r="T2879" t="str">
        <f>IF(Table1[Steam_Consumed_t]&gt;$O$4383,"ABNORMAL","NORMAL")</f>
        <v>NORMAL</v>
      </c>
      <c r="U2879" t="str">
        <f>IF(Table1[Power_Consumed_kWh]&gt;$P$4383,"ABNORMAL","NORMAL")</f>
        <v>NORMAL</v>
      </c>
      <c r="V2879">
        <f>(Table1[[#This Row],[Target_Production_t]]/8)*Table1[[#This Row],[Downtime_hr]]</f>
        <v>1.56395</v>
      </c>
    </row>
    <row r="2880" spans="1:22" x14ac:dyDescent="0.25">
      <c r="A2880" s="1">
        <v>45897</v>
      </c>
      <c r="B2880" s="1" t="str">
        <f>TEXT(Table1[[#This Row],[Date]],"mm")</f>
        <v>08</v>
      </c>
      <c r="C2880" t="s">
        <v>23</v>
      </c>
      <c r="D2880" t="s">
        <v>18</v>
      </c>
      <c r="E2880">
        <v>42.29</v>
      </c>
      <c r="F2880">
        <v>7.78</v>
      </c>
      <c r="G2880">
        <v>0.22</v>
      </c>
      <c r="H2880">
        <v>40.22</v>
      </c>
      <c r="I2880">
        <v>39.770000000000003</v>
      </c>
      <c r="J2880">
        <v>0.45</v>
      </c>
      <c r="K2880">
        <v>98.88</v>
      </c>
      <c r="L2880">
        <v>97.25</v>
      </c>
      <c r="M2880">
        <v>90.14</v>
      </c>
      <c r="N2880">
        <v>86.68</v>
      </c>
      <c r="O2880">
        <v>4.1900000000000004</v>
      </c>
      <c r="P2880">
        <v>1606.1</v>
      </c>
      <c r="Q2880" s="42">
        <f>Table1[[#This Row],[Steam_Consumed_t]]/Table1[[#This Row],[Production_t]]</f>
        <v>0.10417702635504725</v>
      </c>
      <c r="R2880" s="37">
        <f>Table1[[#This Row],[Power_Consumed_kWh]]/Table1[[#This Row],[Production_t]]</f>
        <v>39.932869219293885</v>
      </c>
      <c r="S2880" t="str">
        <f>IF(Table1[[#This Row],[Quality_pct]]&lt;96,"Below Spec","Ok")</f>
        <v>Ok</v>
      </c>
      <c r="T2880" t="str">
        <f>IF(Table1[Steam_Consumed_t]&gt;$O$4383,"ABNORMAL","NORMAL")</f>
        <v>NORMAL</v>
      </c>
      <c r="U2880" t="str">
        <f>IF(Table1[Power_Consumed_kWh]&gt;$P$4383,"ABNORMAL","NORMAL")</f>
        <v>NORMAL</v>
      </c>
      <c r="V2880">
        <f>(Table1[[#This Row],[Target_Production_t]]/8)*Table1[[#This Row],[Downtime_hr]]</f>
        <v>1.1629750000000001</v>
      </c>
    </row>
    <row r="2881" spans="1:22" x14ac:dyDescent="0.25">
      <c r="A2881" s="1">
        <v>45897</v>
      </c>
      <c r="B2881" s="1" t="str">
        <f>TEXT(Table1[[#This Row],[Date]],"mm")</f>
        <v>08</v>
      </c>
      <c r="C2881" t="s">
        <v>21</v>
      </c>
      <c r="D2881" t="s">
        <v>19</v>
      </c>
      <c r="E2881">
        <v>35.97</v>
      </c>
      <c r="F2881">
        <v>7.81</v>
      </c>
      <c r="G2881">
        <v>0.19</v>
      </c>
      <c r="H2881">
        <v>33.06</v>
      </c>
      <c r="I2881">
        <v>32.33</v>
      </c>
      <c r="J2881">
        <v>0.73</v>
      </c>
      <c r="K2881">
        <v>97.8</v>
      </c>
      <c r="L2881">
        <v>97.62</v>
      </c>
      <c r="M2881">
        <v>99.79</v>
      </c>
      <c r="N2881">
        <v>95.28</v>
      </c>
      <c r="O2881">
        <v>49.17</v>
      </c>
      <c r="P2881">
        <v>3875.64</v>
      </c>
      <c r="Q2881" s="42">
        <f>Table1[[#This Row],[Steam_Consumed_t]]/Table1[[#This Row],[Production_t]]</f>
        <v>1.4872958257713249</v>
      </c>
      <c r="R2881" s="37">
        <f>Table1[[#This Row],[Power_Consumed_kWh]]/Table1[[#This Row],[Production_t]]</f>
        <v>117.23049001814881</v>
      </c>
      <c r="S2881" t="str">
        <f>IF(Table1[[#This Row],[Quality_pct]]&lt;96,"Below Spec","Ok")</f>
        <v>Ok</v>
      </c>
      <c r="T2881" t="str">
        <f>IF(Table1[Steam_Consumed_t]&gt;$O$4383,"ABNORMAL","NORMAL")</f>
        <v>NORMAL</v>
      </c>
      <c r="U2881" t="str">
        <f>IF(Table1[Power_Consumed_kWh]&gt;$P$4383,"ABNORMAL","NORMAL")</f>
        <v>NORMAL</v>
      </c>
      <c r="V2881">
        <f>(Table1[[#This Row],[Target_Production_t]]/8)*Table1[[#This Row],[Downtime_hr]]</f>
        <v>0.85428749999999998</v>
      </c>
    </row>
    <row r="2882" spans="1:22" x14ac:dyDescent="0.25">
      <c r="A2882" s="1">
        <v>45898</v>
      </c>
      <c r="B2882" s="1" t="str">
        <f>TEXT(Table1[[#This Row],[Date]],"mm")</f>
        <v>08</v>
      </c>
      <c r="C2882" t="s">
        <v>23</v>
      </c>
      <c r="D2882" t="s">
        <v>18</v>
      </c>
      <c r="E2882">
        <v>43.69</v>
      </c>
      <c r="F2882">
        <v>6.9</v>
      </c>
      <c r="G2882">
        <v>1.1000000000000001</v>
      </c>
      <c r="H2882">
        <v>34.630000000000003</v>
      </c>
      <c r="I2882">
        <v>34.31</v>
      </c>
      <c r="J2882">
        <v>0.32</v>
      </c>
      <c r="K2882">
        <v>99.08</v>
      </c>
      <c r="L2882">
        <v>86.25</v>
      </c>
      <c r="M2882">
        <v>95.14</v>
      </c>
      <c r="N2882">
        <v>81.3</v>
      </c>
      <c r="O2882">
        <v>5.43</v>
      </c>
      <c r="P2882">
        <v>1455.14</v>
      </c>
      <c r="Q2882" s="42">
        <f>Table1[[#This Row],[Steam_Consumed_t]]/Table1[[#This Row],[Production_t]]</f>
        <v>0.15680046202714407</v>
      </c>
      <c r="R2882" s="37">
        <f>Table1[[#This Row],[Power_Consumed_kWh]]/Table1[[#This Row],[Production_t]]</f>
        <v>42.019636153624027</v>
      </c>
      <c r="S2882" t="str">
        <f>IF(Table1[[#This Row],[Quality_pct]]&lt;96,"Below Spec","Ok")</f>
        <v>Ok</v>
      </c>
      <c r="T2882" t="str">
        <f>IF(Table1[Steam_Consumed_t]&gt;$O$4383,"ABNORMAL","NORMAL")</f>
        <v>NORMAL</v>
      </c>
      <c r="U2882" t="str">
        <f>IF(Table1[Power_Consumed_kWh]&gt;$P$4383,"ABNORMAL","NORMAL")</f>
        <v>NORMAL</v>
      </c>
      <c r="V2882">
        <f>(Table1[[#This Row],[Target_Production_t]]/8)*Table1[[#This Row],[Downtime_hr]]</f>
        <v>6.0073750000000006</v>
      </c>
    </row>
    <row r="2883" spans="1:22" x14ac:dyDescent="0.25">
      <c r="A2883" s="1">
        <v>45898</v>
      </c>
      <c r="B2883" s="1" t="str">
        <f>TEXT(Table1[[#This Row],[Date]],"mm")</f>
        <v>08</v>
      </c>
      <c r="C2883" t="s">
        <v>21</v>
      </c>
      <c r="D2883" t="s">
        <v>20</v>
      </c>
      <c r="E2883">
        <v>36.03</v>
      </c>
      <c r="F2883">
        <v>7.09</v>
      </c>
      <c r="G2883">
        <v>0.91</v>
      </c>
      <c r="H2883">
        <v>28.96</v>
      </c>
      <c r="I2883">
        <v>28.52</v>
      </c>
      <c r="J2883">
        <v>0.45</v>
      </c>
      <c r="K2883">
        <v>98.45</v>
      </c>
      <c r="L2883">
        <v>88.62</v>
      </c>
      <c r="M2883">
        <v>95.97</v>
      </c>
      <c r="N2883">
        <v>83.73</v>
      </c>
      <c r="O2883">
        <v>41.73</v>
      </c>
      <c r="P2883">
        <v>3533.12</v>
      </c>
      <c r="Q2883" s="42">
        <f>Table1[[#This Row],[Steam_Consumed_t]]/Table1[[#This Row],[Production_t]]</f>
        <v>1.440953038674033</v>
      </c>
      <c r="R2883" s="37">
        <f>Table1[[#This Row],[Power_Consumed_kWh]]/Table1[[#This Row],[Production_t]]</f>
        <v>121.99999999999999</v>
      </c>
      <c r="S2883" t="str">
        <f>IF(Table1[[#This Row],[Quality_pct]]&lt;96,"Below Spec","Ok")</f>
        <v>Ok</v>
      </c>
      <c r="T2883" t="str">
        <f>IF(Table1[Steam_Consumed_t]&gt;$O$4383,"ABNORMAL","NORMAL")</f>
        <v>NORMAL</v>
      </c>
      <c r="U2883" t="str">
        <f>IF(Table1[Power_Consumed_kWh]&gt;$P$4383,"ABNORMAL","NORMAL")</f>
        <v>NORMAL</v>
      </c>
      <c r="V2883">
        <f>(Table1[[#This Row],[Target_Production_t]]/8)*Table1[[#This Row],[Downtime_hr]]</f>
        <v>4.0984125000000002</v>
      </c>
    </row>
    <row r="2884" spans="1:22" x14ac:dyDescent="0.25">
      <c r="A2884" s="1">
        <v>45898</v>
      </c>
      <c r="B2884" s="1" t="str">
        <f>TEXT(Table1[[#This Row],[Date]],"mm")</f>
        <v>08</v>
      </c>
      <c r="C2884" t="s">
        <v>22</v>
      </c>
      <c r="D2884" t="s">
        <v>20</v>
      </c>
      <c r="E2884">
        <v>34.14</v>
      </c>
      <c r="F2884">
        <v>7.36</v>
      </c>
      <c r="G2884">
        <v>0.64</v>
      </c>
      <c r="H2884">
        <v>27.25</v>
      </c>
      <c r="I2884">
        <v>26.52</v>
      </c>
      <c r="J2884">
        <v>0.73</v>
      </c>
      <c r="K2884">
        <v>97.32</v>
      </c>
      <c r="L2884">
        <v>92</v>
      </c>
      <c r="M2884">
        <v>92.9</v>
      </c>
      <c r="N2884">
        <v>83.18</v>
      </c>
      <c r="O2884">
        <v>29.73</v>
      </c>
      <c r="P2884">
        <v>2506.65</v>
      </c>
      <c r="Q2884" s="42">
        <f>Table1[[#This Row],[Steam_Consumed_t]]/Table1[[#This Row],[Production_t]]</f>
        <v>1.0910091743119266</v>
      </c>
      <c r="R2884" s="37">
        <f>Table1[[#This Row],[Power_Consumed_kWh]]/Table1[[#This Row],[Production_t]]</f>
        <v>91.987155963302754</v>
      </c>
      <c r="S2884" t="str">
        <f>IF(Table1[[#This Row],[Quality_pct]]&lt;96,"Below Spec","Ok")</f>
        <v>Ok</v>
      </c>
      <c r="T2884" t="str">
        <f>IF(Table1[Steam_Consumed_t]&gt;$O$4383,"ABNORMAL","NORMAL")</f>
        <v>NORMAL</v>
      </c>
      <c r="U2884" t="str">
        <f>IF(Table1[Power_Consumed_kWh]&gt;$P$4383,"ABNORMAL","NORMAL")</f>
        <v>NORMAL</v>
      </c>
      <c r="V2884">
        <f>(Table1[[#This Row],[Target_Production_t]]/8)*Table1[[#This Row],[Downtime_hr]]</f>
        <v>2.7312000000000003</v>
      </c>
    </row>
    <row r="2885" spans="1:22" x14ac:dyDescent="0.25">
      <c r="A2885" s="1">
        <v>45898</v>
      </c>
      <c r="B2885" s="1" t="str">
        <f>TEXT(Table1[[#This Row],[Date]],"mm")</f>
        <v>08</v>
      </c>
      <c r="C2885" t="s">
        <v>23</v>
      </c>
      <c r="D2885" t="s">
        <v>19</v>
      </c>
      <c r="E2885">
        <v>43.03</v>
      </c>
      <c r="F2885">
        <v>7.39</v>
      </c>
      <c r="G2885">
        <v>0.61</v>
      </c>
      <c r="H2885">
        <v>41.02</v>
      </c>
      <c r="I2885">
        <v>40.869999999999997</v>
      </c>
      <c r="J2885">
        <v>0.15</v>
      </c>
      <c r="K2885">
        <v>99.64</v>
      </c>
      <c r="L2885">
        <v>92.38</v>
      </c>
      <c r="M2885">
        <v>97.18</v>
      </c>
      <c r="N2885">
        <v>89.45</v>
      </c>
      <c r="O2885">
        <v>5.97</v>
      </c>
      <c r="P2885">
        <v>1732.09</v>
      </c>
      <c r="Q2885" s="42">
        <f>Table1[[#This Row],[Steam_Consumed_t]]/Table1[[#This Row],[Production_t]]</f>
        <v>0.14553876157971721</v>
      </c>
      <c r="R2885" s="37">
        <f>Table1[[#This Row],[Power_Consumed_kWh]]/Table1[[#This Row],[Production_t]]</f>
        <v>42.225499756216472</v>
      </c>
      <c r="S2885" t="str">
        <f>IF(Table1[[#This Row],[Quality_pct]]&lt;96,"Below Spec","Ok")</f>
        <v>Ok</v>
      </c>
      <c r="T2885" t="str">
        <f>IF(Table1[Steam_Consumed_t]&gt;$O$4383,"ABNORMAL","NORMAL")</f>
        <v>NORMAL</v>
      </c>
      <c r="U2885" t="str">
        <f>IF(Table1[Power_Consumed_kWh]&gt;$P$4383,"ABNORMAL","NORMAL")</f>
        <v>NORMAL</v>
      </c>
      <c r="V2885">
        <f>(Table1[[#This Row],[Target_Production_t]]/8)*Table1[[#This Row],[Downtime_hr]]</f>
        <v>3.2810375000000001</v>
      </c>
    </row>
    <row r="2886" spans="1:22" x14ac:dyDescent="0.25">
      <c r="A2886" s="1">
        <v>45898</v>
      </c>
      <c r="B2886" s="1" t="str">
        <f>TEXT(Table1[[#This Row],[Date]],"mm")</f>
        <v>08</v>
      </c>
      <c r="C2886" t="s">
        <v>17</v>
      </c>
      <c r="D2886" t="s">
        <v>18</v>
      </c>
      <c r="E2886">
        <v>41.7</v>
      </c>
      <c r="F2886">
        <v>7.47</v>
      </c>
      <c r="G2886">
        <v>0.53</v>
      </c>
      <c r="H2886">
        <v>37.1</v>
      </c>
      <c r="I2886">
        <v>35.97</v>
      </c>
      <c r="J2886">
        <v>1.1200000000000001</v>
      </c>
      <c r="K2886">
        <v>96.97</v>
      </c>
      <c r="L2886">
        <v>93.38</v>
      </c>
      <c r="M2886">
        <v>93.2</v>
      </c>
      <c r="N2886">
        <v>84.39</v>
      </c>
      <c r="O2886">
        <v>31.1</v>
      </c>
      <c r="P2886">
        <v>3129.05</v>
      </c>
      <c r="Q2886" s="42">
        <f>Table1[[#This Row],[Steam_Consumed_t]]/Table1[[#This Row],[Production_t]]</f>
        <v>0.83827493261455521</v>
      </c>
      <c r="R2886" s="37">
        <f>Table1[[#This Row],[Power_Consumed_kWh]]/Table1[[#This Row],[Production_t]]</f>
        <v>84.340970350404319</v>
      </c>
      <c r="S2886" t="str">
        <f>IF(Table1[[#This Row],[Quality_pct]]&lt;96,"Below Spec","Ok")</f>
        <v>Ok</v>
      </c>
      <c r="T2886" t="str">
        <f>IF(Table1[Steam_Consumed_t]&gt;$O$4383,"ABNORMAL","NORMAL")</f>
        <v>NORMAL</v>
      </c>
      <c r="U2886" t="str">
        <f>IF(Table1[Power_Consumed_kWh]&gt;$P$4383,"ABNORMAL","NORMAL")</f>
        <v>NORMAL</v>
      </c>
      <c r="V2886">
        <f>(Table1[[#This Row],[Target_Production_t]]/8)*Table1[[#This Row],[Downtime_hr]]</f>
        <v>2.7626250000000003</v>
      </c>
    </row>
    <row r="2887" spans="1:22" x14ac:dyDescent="0.25">
      <c r="A2887" s="1">
        <v>45898</v>
      </c>
      <c r="B2887" s="1" t="str">
        <f>TEXT(Table1[[#This Row],[Date]],"mm")</f>
        <v>08</v>
      </c>
      <c r="C2887" t="s">
        <v>22</v>
      </c>
      <c r="D2887" t="s">
        <v>19</v>
      </c>
      <c r="E2887">
        <v>35.21</v>
      </c>
      <c r="F2887">
        <v>7.53</v>
      </c>
      <c r="G2887">
        <v>0.47</v>
      </c>
      <c r="H2887">
        <v>31.64</v>
      </c>
      <c r="I2887">
        <v>31.11</v>
      </c>
      <c r="J2887">
        <v>0.52</v>
      </c>
      <c r="K2887">
        <v>98.35</v>
      </c>
      <c r="L2887">
        <v>94.12</v>
      </c>
      <c r="M2887">
        <v>97.48</v>
      </c>
      <c r="N2887">
        <v>90.24</v>
      </c>
      <c r="O2887">
        <v>34.700000000000003</v>
      </c>
      <c r="P2887">
        <v>3189.47</v>
      </c>
      <c r="Q2887" s="42">
        <f>Table1[[#This Row],[Steam_Consumed_t]]/Table1[[#This Row],[Production_t]]</f>
        <v>1.0967130214917826</v>
      </c>
      <c r="R2887" s="37">
        <f>Table1[[#This Row],[Power_Consumed_kWh]]/Table1[[#This Row],[Production_t]]</f>
        <v>100.80499367888747</v>
      </c>
      <c r="S2887" t="str">
        <f>IF(Table1[[#This Row],[Quality_pct]]&lt;96,"Below Spec","Ok")</f>
        <v>Ok</v>
      </c>
      <c r="T2887" t="str">
        <f>IF(Table1[Steam_Consumed_t]&gt;$O$4383,"ABNORMAL","NORMAL")</f>
        <v>NORMAL</v>
      </c>
      <c r="U2887" t="str">
        <f>IF(Table1[Power_Consumed_kWh]&gt;$P$4383,"ABNORMAL","NORMAL")</f>
        <v>NORMAL</v>
      </c>
      <c r="V2887">
        <f>(Table1[[#This Row],[Target_Production_t]]/8)*Table1[[#This Row],[Downtime_hr]]</f>
        <v>2.0685875</v>
      </c>
    </row>
    <row r="2888" spans="1:22" x14ac:dyDescent="0.25">
      <c r="A2888" s="1">
        <v>45898</v>
      </c>
      <c r="B2888" s="1" t="str">
        <f>TEXT(Table1[[#This Row],[Date]],"mm")</f>
        <v>08</v>
      </c>
      <c r="C2888" t="s">
        <v>17</v>
      </c>
      <c r="D2888" t="s">
        <v>19</v>
      </c>
      <c r="E2888">
        <v>41.08</v>
      </c>
      <c r="F2888">
        <v>7.63</v>
      </c>
      <c r="G2888">
        <v>0.37</v>
      </c>
      <c r="H2888">
        <v>40.03</v>
      </c>
      <c r="I2888">
        <v>39.21</v>
      </c>
      <c r="J2888">
        <v>0.82</v>
      </c>
      <c r="K2888">
        <v>97.94</v>
      </c>
      <c r="L2888">
        <v>95.38</v>
      </c>
      <c r="M2888">
        <v>97.61</v>
      </c>
      <c r="N2888">
        <v>91.18</v>
      </c>
      <c r="O2888">
        <v>32.74</v>
      </c>
      <c r="P2888">
        <v>3221.37</v>
      </c>
      <c r="Q2888" s="42">
        <f>Table1[[#This Row],[Steam_Consumed_t]]/Table1[[#This Row],[Production_t]]</f>
        <v>0.81788658506120415</v>
      </c>
      <c r="R2888" s="37">
        <f>Table1[[#This Row],[Power_Consumed_kWh]]/Table1[[#This Row],[Production_t]]</f>
        <v>80.4738945790657</v>
      </c>
      <c r="S2888" t="str">
        <f>IF(Table1[[#This Row],[Quality_pct]]&lt;96,"Below Spec","Ok")</f>
        <v>Ok</v>
      </c>
      <c r="T2888" t="str">
        <f>IF(Table1[Steam_Consumed_t]&gt;$O$4383,"ABNORMAL","NORMAL")</f>
        <v>NORMAL</v>
      </c>
      <c r="U2888" t="str">
        <f>IF(Table1[Power_Consumed_kWh]&gt;$P$4383,"ABNORMAL","NORMAL")</f>
        <v>NORMAL</v>
      </c>
      <c r="V2888">
        <f>(Table1[[#This Row],[Target_Production_t]]/8)*Table1[[#This Row],[Downtime_hr]]</f>
        <v>1.8999499999999998</v>
      </c>
    </row>
    <row r="2889" spans="1:22" x14ac:dyDescent="0.25">
      <c r="A2889" s="1">
        <v>45898</v>
      </c>
      <c r="B2889" s="1" t="str">
        <f>TEXT(Table1[[#This Row],[Date]],"mm")</f>
        <v>08</v>
      </c>
      <c r="C2889" t="s">
        <v>21</v>
      </c>
      <c r="D2889" t="s">
        <v>18</v>
      </c>
      <c r="E2889">
        <v>37.729999999999997</v>
      </c>
      <c r="F2889">
        <v>7.74</v>
      </c>
      <c r="G2889">
        <v>0.26</v>
      </c>
      <c r="H2889">
        <v>34.14</v>
      </c>
      <c r="I2889">
        <v>33.840000000000003</v>
      </c>
      <c r="J2889">
        <v>0.28999999999999998</v>
      </c>
      <c r="K2889">
        <v>99.14</v>
      </c>
      <c r="L2889">
        <v>96.75</v>
      </c>
      <c r="M2889">
        <v>95.93</v>
      </c>
      <c r="N2889">
        <v>92.01</v>
      </c>
      <c r="O2889">
        <v>49.39</v>
      </c>
      <c r="P2889">
        <v>4088.65</v>
      </c>
      <c r="Q2889" s="42">
        <f>Table1[[#This Row],[Steam_Consumed_t]]/Table1[[#This Row],[Production_t]]</f>
        <v>1.4466900995899239</v>
      </c>
      <c r="R2889" s="37">
        <f>Table1[[#This Row],[Power_Consumed_kWh]]/Table1[[#This Row],[Production_t]]</f>
        <v>119.76127709431752</v>
      </c>
      <c r="S2889" t="str">
        <f>IF(Table1[[#This Row],[Quality_pct]]&lt;96,"Below Spec","Ok")</f>
        <v>Ok</v>
      </c>
      <c r="T2889" t="str">
        <f>IF(Table1[Steam_Consumed_t]&gt;$O$4383,"ABNORMAL","NORMAL")</f>
        <v>NORMAL</v>
      </c>
      <c r="U2889" t="str">
        <f>IF(Table1[Power_Consumed_kWh]&gt;$P$4383,"ABNORMAL","NORMAL")</f>
        <v>NORMAL</v>
      </c>
      <c r="V2889">
        <f>(Table1[[#This Row],[Target_Production_t]]/8)*Table1[[#This Row],[Downtime_hr]]</f>
        <v>1.2262249999999999</v>
      </c>
    </row>
    <row r="2890" spans="1:22" x14ac:dyDescent="0.25">
      <c r="A2890" s="1">
        <v>45898</v>
      </c>
      <c r="B2890" s="1" t="str">
        <f>TEXT(Table1[[#This Row],[Date]],"mm")</f>
        <v>08</v>
      </c>
      <c r="C2890" t="s">
        <v>21</v>
      </c>
      <c r="D2890" t="s">
        <v>19</v>
      </c>
      <c r="E2890">
        <v>37.17</v>
      </c>
      <c r="F2890">
        <v>7.77</v>
      </c>
      <c r="G2890">
        <v>0.23</v>
      </c>
      <c r="H2890">
        <v>31.99</v>
      </c>
      <c r="I2890">
        <v>31.45</v>
      </c>
      <c r="J2890">
        <v>0.54</v>
      </c>
      <c r="K2890">
        <v>98.31</v>
      </c>
      <c r="L2890">
        <v>97.12</v>
      </c>
      <c r="M2890">
        <v>91.82</v>
      </c>
      <c r="N2890">
        <v>87.67</v>
      </c>
      <c r="O2890">
        <v>48.13</v>
      </c>
      <c r="P2890">
        <v>3874.91</v>
      </c>
      <c r="Q2890" s="42">
        <f>Table1[[#This Row],[Steam_Consumed_t]]/Table1[[#This Row],[Production_t]]</f>
        <v>1.5045326664582683</v>
      </c>
      <c r="R2890" s="37">
        <f>Table1[[#This Row],[Power_Consumed_kWh]]/Table1[[#This Row],[Production_t]]</f>
        <v>121.12879024695218</v>
      </c>
      <c r="S2890" t="str">
        <f>IF(Table1[[#This Row],[Quality_pct]]&lt;96,"Below Spec","Ok")</f>
        <v>Ok</v>
      </c>
      <c r="T2890" t="str">
        <f>IF(Table1[Steam_Consumed_t]&gt;$O$4383,"ABNORMAL","NORMAL")</f>
        <v>NORMAL</v>
      </c>
      <c r="U2890" t="str">
        <f>IF(Table1[Power_Consumed_kWh]&gt;$P$4383,"ABNORMAL","NORMAL")</f>
        <v>NORMAL</v>
      </c>
      <c r="V2890">
        <f>(Table1[[#This Row],[Target_Production_t]]/8)*Table1[[#This Row],[Downtime_hr]]</f>
        <v>1.0686375000000001</v>
      </c>
    </row>
    <row r="2891" spans="1:22" x14ac:dyDescent="0.25">
      <c r="A2891" s="1">
        <v>45898</v>
      </c>
      <c r="B2891" s="1" t="str">
        <f>TEXT(Table1[[#This Row],[Date]],"mm")</f>
        <v>08</v>
      </c>
      <c r="C2891" t="s">
        <v>23</v>
      </c>
      <c r="D2891" t="s">
        <v>20</v>
      </c>
      <c r="E2891">
        <v>41.72</v>
      </c>
      <c r="F2891">
        <v>7.85</v>
      </c>
      <c r="G2891">
        <v>0.15</v>
      </c>
      <c r="H2891">
        <v>38.57</v>
      </c>
      <c r="I2891">
        <v>38.39</v>
      </c>
      <c r="J2891">
        <v>0.19</v>
      </c>
      <c r="K2891">
        <v>99.52</v>
      </c>
      <c r="L2891">
        <v>98.12</v>
      </c>
      <c r="M2891">
        <v>93.93</v>
      </c>
      <c r="N2891">
        <v>91.73</v>
      </c>
      <c r="O2891">
        <v>6.12</v>
      </c>
      <c r="P2891">
        <v>1709.21</v>
      </c>
      <c r="Q2891" s="42">
        <f>Table1[[#This Row],[Steam_Consumed_t]]/Table1[[#This Row],[Production_t]]</f>
        <v>0.15867254342753437</v>
      </c>
      <c r="R2891" s="37">
        <f>Table1[[#This Row],[Power_Consumed_kWh]]/Table1[[#This Row],[Production_t]]</f>
        <v>44.314493129375165</v>
      </c>
      <c r="S2891" t="str">
        <f>IF(Table1[[#This Row],[Quality_pct]]&lt;96,"Below Spec","Ok")</f>
        <v>Ok</v>
      </c>
      <c r="T2891" t="str">
        <f>IF(Table1[Steam_Consumed_t]&gt;$O$4383,"ABNORMAL","NORMAL")</f>
        <v>NORMAL</v>
      </c>
      <c r="U2891" t="str">
        <f>IF(Table1[Power_Consumed_kWh]&gt;$P$4383,"ABNORMAL","NORMAL")</f>
        <v>NORMAL</v>
      </c>
      <c r="V2891">
        <f>(Table1[[#This Row],[Target_Production_t]]/8)*Table1[[#This Row],[Downtime_hr]]</f>
        <v>0.78225</v>
      </c>
    </row>
    <row r="2892" spans="1:22" x14ac:dyDescent="0.25">
      <c r="A2892" s="1">
        <v>45898</v>
      </c>
      <c r="B2892" s="1" t="str">
        <f>TEXT(Table1[[#This Row],[Date]],"mm")</f>
        <v>08</v>
      </c>
      <c r="C2892" t="s">
        <v>17</v>
      </c>
      <c r="D2892" t="s">
        <v>20</v>
      </c>
      <c r="E2892">
        <v>39.83</v>
      </c>
      <c r="F2892">
        <v>7.89</v>
      </c>
      <c r="G2892">
        <v>0.11</v>
      </c>
      <c r="H2892">
        <v>39.35</v>
      </c>
      <c r="I2892">
        <v>38.82</v>
      </c>
      <c r="J2892">
        <v>0.54</v>
      </c>
      <c r="K2892">
        <v>98.64</v>
      </c>
      <c r="L2892">
        <v>98.62</v>
      </c>
      <c r="M2892">
        <v>92.52</v>
      </c>
      <c r="N2892">
        <v>90</v>
      </c>
      <c r="O2892">
        <v>33.229999999999997</v>
      </c>
      <c r="P2892">
        <v>3412.42</v>
      </c>
      <c r="Q2892" s="42">
        <f>Table1[[#This Row],[Steam_Consumed_t]]/Table1[[#This Row],[Production_t]]</f>
        <v>0.84447268106734419</v>
      </c>
      <c r="R2892" s="37">
        <f>Table1[[#This Row],[Power_Consumed_kWh]]/Table1[[#This Row],[Production_t]]</f>
        <v>86.719695044472687</v>
      </c>
      <c r="S2892" t="str">
        <f>IF(Table1[[#This Row],[Quality_pct]]&lt;96,"Below Spec","Ok")</f>
        <v>Ok</v>
      </c>
      <c r="T2892" t="str">
        <f>IF(Table1[Steam_Consumed_t]&gt;$O$4383,"ABNORMAL","NORMAL")</f>
        <v>NORMAL</v>
      </c>
      <c r="U2892" t="str">
        <f>IF(Table1[Power_Consumed_kWh]&gt;$P$4383,"ABNORMAL","NORMAL")</f>
        <v>NORMAL</v>
      </c>
      <c r="V2892">
        <f>(Table1[[#This Row],[Target_Production_t]]/8)*Table1[[#This Row],[Downtime_hr]]</f>
        <v>0.54766249999999994</v>
      </c>
    </row>
    <row r="2893" spans="1:22" x14ac:dyDescent="0.25">
      <c r="A2893" s="1">
        <v>45898</v>
      </c>
      <c r="B2893" s="1" t="str">
        <f>TEXT(Table1[[#This Row],[Date]],"mm")</f>
        <v>08</v>
      </c>
      <c r="C2893" t="s">
        <v>22</v>
      </c>
      <c r="D2893" t="s">
        <v>18</v>
      </c>
      <c r="E2893">
        <v>35.75</v>
      </c>
      <c r="F2893">
        <v>8</v>
      </c>
      <c r="G2893">
        <v>0</v>
      </c>
      <c r="H2893">
        <v>34.06</v>
      </c>
      <c r="I2893">
        <v>33.01</v>
      </c>
      <c r="J2893">
        <v>1.05</v>
      </c>
      <c r="K2893">
        <v>96.92</v>
      </c>
      <c r="L2893">
        <v>100</v>
      </c>
      <c r="M2893">
        <v>96.29</v>
      </c>
      <c r="N2893">
        <v>93.33</v>
      </c>
      <c r="O2893">
        <v>38.54</v>
      </c>
      <c r="P2893">
        <v>3380.79</v>
      </c>
      <c r="Q2893" s="42">
        <f>Table1[[#This Row],[Steam_Consumed_t]]/Table1[[#This Row],[Production_t]]</f>
        <v>1.1315325895478565</v>
      </c>
      <c r="R2893" s="37">
        <f>Table1[[#This Row],[Power_Consumed_kWh]]/Table1[[#This Row],[Production_t]]</f>
        <v>99.259835584263058</v>
      </c>
      <c r="S2893" t="str">
        <f>IF(Table1[[#This Row],[Quality_pct]]&lt;96,"Below Spec","Ok")</f>
        <v>Ok</v>
      </c>
      <c r="T2893" t="str">
        <f>IF(Table1[Steam_Consumed_t]&gt;$O$4383,"ABNORMAL","NORMAL")</f>
        <v>NORMAL</v>
      </c>
      <c r="U2893" t="str">
        <f>IF(Table1[Power_Consumed_kWh]&gt;$P$4383,"ABNORMAL","NORMAL")</f>
        <v>NORMAL</v>
      </c>
      <c r="V2893">
        <f>(Table1[[#This Row],[Target_Production_t]]/8)*Table1[[#This Row],[Downtime_hr]]</f>
        <v>0</v>
      </c>
    </row>
    <row r="2894" spans="1:22" x14ac:dyDescent="0.25">
      <c r="A2894" s="1">
        <v>45899</v>
      </c>
      <c r="B2894" s="1" t="str">
        <f>TEXT(Table1[[#This Row],[Date]],"mm")</f>
        <v>08</v>
      </c>
      <c r="C2894" t="s">
        <v>22</v>
      </c>
      <c r="D2894" t="s">
        <v>20</v>
      </c>
      <c r="E2894">
        <v>32.700000000000003</v>
      </c>
      <c r="F2894">
        <v>7.1</v>
      </c>
      <c r="G2894">
        <v>0.9</v>
      </c>
      <c r="H2894">
        <v>29.33</v>
      </c>
      <c r="I2894">
        <v>28.33</v>
      </c>
      <c r="J2894">
        <v>1</v>
      </c>
      <c r="K2894">
        <v>96.59</v>
      </c>
      <c r="L2894">
        <v>88.75</v>
      </c>
      <c r="M2894">
        <v>92.81</v>
      </c>
      <c r="N2894">
        <v>79.56</v>
      </c>
      <c r="O2894">
        <v>33.47</v>
      </c>
      <c r="P2894">
        <v>2797.16</v>
      </c>
      <c r="Q2894" s="42">
        <f>Table1[[#This Row],[Steam_Consumed_t]]/Table1[[#This Row],[Production_t]]</f>
        <v>1.1411524036822367</v>
      </c>
      <c r="R2894" s="37">
        <f>Table1[[#This Row],[Power_Consumed_kWh]]/Table1[[#This Row],[Production_t]]</f>
        <v>95.368564609614737</v>
      </c>
      <c r="S2894" t="str">
        <f>IF(Table1[[#This Row],[Quality_pct]]&lt;96,"Below Spec","Ok")</f>
        <v>Ok</v>
      </c>
      <c r="T2894" t="str">
        <f>IF(Table1[Steam_Consumed_t]&gt;$O$4383,"ABNORMAL","NORMAL")</f>
        <v>NORMAL</v>
      </c>
      <c r="U2894" t="str">
        <f>IF(Table1[Power_Consumed_kWh]&gt;$P$4383,"ABNORMAL","NORMAL")</f>
        <v>NORMAL</v>
      </c>
      <c r="V2894">
        <f>(Table1[[#This Row],[Target_Production_t]]/8)*Table1[[#This Row],[Downtime_hr]]</f>
        <v>3.6787500000000004</v>
      </c>
    </row>
    <row r="2895" spans="1:22" x14ac:dyDescent="0.25">
      <c r="A2895" s="1">
        <v>45899</v>
      </c>
      <c r="B2895" s="1" t="str">
        <f>TEXT(Table1[[#This Row],[Date]],"mm")</f>
        <v>08</v>
      </c>
      <c r="C2895" t="s">
        <v>17</v>
      </c>
      <c r="D2895" t="s">
        <v>20</v>
      </c>
      <c r="E2895">
        <v>38.15</v>
      </c>
      <c r="F2895">
        <v>7.12</v>
      </c>
      <c r="G2895">
        <v>0.88</v>
      </c>
      <c r="H2895">
        <v>33.81</v>
      </c>
      <c r="I2895">
        <v>33.049999999999997</v>
      </c>
      <c r="J2895">
        <v>0.75</v>
      </c>
      <c r="K2895">
        <v>97.77</v>
      </c>
      <c r="L2895">
        <v>89</v>
      </c>
      <c r="M2895">
        <v>96.81</v>
      </c>
      <c r="N2895">
        <v>84.24</v>
      </c>
      <c r="O2895">
        <v>27.36</v>
      </c>
      <c r="P2895">
        <v>2696.13</v>
      </c>
      <c r="Q2895" s="42">
        <f>Table1[[#This Row],[Steam_Consumed_t]]/Table1[[#This Row],[Production_t]]</f>
        <v>0.8092280390417036</v>
      </c>
      <c r="R2895" s="37">
        <f>Table1[[#This Row],[Power_Consumed_kWh]]/Table1[[#This Row],[Production_t]]</f>
        <v>79.743566992014195</v>
      </c>
      <c r="S2895" t="str">
        <f>IF(Table1[[#This Row],[Quality_pct]]&lt;96,"Below Spec","Ok")</f>
        <v>Ok</v>
      </c>
      <c r="T2895" t="str">
        <f>IF(Table1[Steam_Consumed_t]&gt;$O$4383,"ABNORMAL","NORMAL")</f>
        <v>NORMAL</v>
      </c>
      <c r="U2895" t="str">
        <f>IF(Table1[Power_Consumed_kWh]&gt;$P$4383,"ABNORMAL","NORMAL")</f>
        <v>NORMAL</v>
      </c>
      <c r="V2895">
        <f>(Table1[[#This Row],[Target_Production_t]]/8)*Table1[[#This Row],[Downtime_hr]]</f>
        <v>4.1964999999999995</v>
      </c>
    </row>
    <row r="2896" spans="1:22" x14ac:dyDescent="0.25">
      <c r="A2896" s="1">
        <v>45899</v>
      </c>
      <c r="B2896" s="1" t="str">
        <f>TEXT(Table1[[#This Row],[Date]],"mm")</f>
        <v>08</v>
      </c>
      <c r="C2896" t="s">
        <v>23</v>
      </c>
      <c r="D2896" t="s">
        <v>20</v>
      </c>
      <c r="E2896">
        <v>39.97</v>
      </c>
      <c r="F2896">
        <v>7.24</v>
      </c>
      <c r="G2896">
        <v>0.76</v>
      </c>
      <c r="H2896">
        <v>35.92</v>
      </c>
      <c r="I2896">
        <v>35.909999999999997</v>
      </c>
      <c r="J2896">
        <v>0.01</v>
      </c>
      <c r="K2896">
        <v>99.97</v>
      </c>
      <c r="L2896">
        <v>90.5</v>
      </c>
      <c r="M2896">
        <v>96.68</v>
      </c>
      <c r="N2896">
        <v>87.47</v>
      </c>
      <c r="O2896">
        <v>6.19</v>
      </c>
      <c r="P2896">
        <v>1400.79</v>
      </c>
      <c r="Q2896" s="42">
        <f>Table1[[#This Row],[Steam_Consumed_t]]/Table1[[#This Row],[Production_t]]</f>
        <v>0.17232739420935411</v>
      </c>
      <c r="R2896" s="37">
        <f>Table1[[#This Row],[Power_Consumed_kWh]]/Table1[[#This Row],[Production_t]]</f>
        <v>38.997494432071264</v>
      </c>
      <c r="S2896" t="str">
        <f>IF(Table1[[#This Row],[Quality_pct]]&lt;96,"Below Spec","Ok")</f>
        <v>Ok</v>
      </c>
      <c r="T2896" t="str">
        <f>IF(Table1[Steam_Consumed_t]&gt;$O$4383,"ABNORMAL","NORMAL")</f>
        <v>NORMAL</v>
      </c>
      <c r="U2896" t="str">
        <f>IF(Table1[Power_Consumed_kWh]&gt;$P$4383,"ABNORMAL","NORMAL")</f>
        <v>NORMAL</v>
      </c>
      <c r="V2896">
        <f>(Table1[[#This Row],[Target_Production_t]]/8)*Table1[[#This Row],[Downtime_hr]]</f>
        <v>3.7971499999999998</v>
      </c>
    </row>
    <row r="2897" spans="1:22" x14ac:dyDescent="0.25">
      <c r="A2897" s="1">
        <v>45899</v>
      </c>
      <c r="B2897" s="1" t="str">
        <f>TEXT(Table1[[#This Row],[Date]],"mm")</f>
        <v>08</v>
      </c>
      <c r="C2897" t="s">
        <v>21</v>
      </c>
      <c r="D2897" t="s">
        <v>20</v>
      </c>
      <c r="E2897">
        <v>34.520000000000003</v>
      </c>
      <c r="F2897">
        <v>7.34</v>
      </c>
      <c r="G2897">
        <v>0.66</v>
      </c>
      <c r="H2897">
        <v>29.47</v>
      </c>
      <c r="I2897">
        <v>29.32</v>
      </c>
      <c r="J2897">
        <v>0.15</v>
      </c>
      <c r="K2897">
        <v>99.5</v>
      </c>
      <c r="L2897">
        <v>91.75</v>
      </c>
      <c r="M2897">
        <v>90.1</v>
      </c>
      <c r="N2897">
        <v>82.26</v>
      </c>
      <c r="O2897">
        <v>40.200000000000003</v>
      </c>
      <c r="P2897">
        <v>3452.87</v>
      </c>
      <c r="Q2897" s="42">
        <f>Table1[[#This Row],[Steam_Consumed_t]]/Table1[[#This Row],[Production_t]]</f>
        <v>1.3640990838140483</v>
      </c>
      <c r="R2897" s="37">
        <f>Table1[[#This Row],[Power_Consumed_kWh]]/Table1[[#This Row],[Production_t]]</f>
        <v>117.16559212758737</v>
      </c>
      <c r="S2897" t="str">
        <f>IF(Table1[[#This Row],[Quality_pct]]&lt;96,"Below Spec","Ok")</f>
        <v>Ok</v>
      </c>
      <c r="T2897" t="str">
        <f>IF(Table1[Steam_Consumed_t]&gt;$O$4383,"ABNORMAL","NORMAL")</f>
        <v>NORMAL</v>
      </c>
      <c r="U2897" t="str">
        <f>IF(Table1[Power_Consumed_kWh]&gt;$P$4383,"ABNORMAL","NORMAL")</f>
        <v>NORMAL</v>
      </c>
      <c r="V2897">
        <f>(Table1[[#This Row],[Target_Production_t]]/8)*Table1[[#This Row],[Downtime_hr]]</f>
        <v>2.8479000000000005</v>
      </c>
    </row>
    <row r="2898" spans="1:22" x14ac:dyDescent="0.25">
      <c r="A2898" s="1">
        <v>45899</v>
      </c>
      <c r="B2898" s="1" t="str">
        <f>TEXT(Table1[[#This Row],[Date]],"mm")</f>
        <v>08</v>
      </c>
      <c r="C2898" t="s">
        <v>21</v>
      </c>
      <c r="D2898" t="s">
        <v>19</v>
      </c>
      <c r="E2898">
        <v>35.6</v>
      </c>
      <c r="F2898">
        <v>7.47</v>
      </c>
      <c r="G2898">
        <v>0.53</v>
      </c>
      <c r="H2898">
        <v>29.81</v>
      </c>
      <c r="I2898">
        <v>29.56</v>
      </c>
      <c r="J2898">
        <v>0.25</v>
      </c>
      <c r="K2898">
        <v>99.16</v>
      </c>
      <c r="L2898">
        <v>93.38</v>
      </c>
      <c r="M2898">
        <v>94.99</v>
      </c>
      <c r="N2898">
        <v>87.95</v>
      </c>
      <c r="O2898">
        <v>42.89</v>
      </c>
      <c r="P2898">
        <v>3480.05</v>
      </c>
      <c r="Q2898" s="42">
        <f>Table1[[#This Row],[Steam_Consumed_t]]/Table1[[#This Row],[Production_t]]</f>
        <v>1.4387789332438781</v>
      </c>
      <c r="R2898" s="37">
        <f>Table1[[#This Row],[Power_Consumed_kWh]]/Table1[[#This Row],[Production_t]]</f>
        <v>116.74102650117412</v>
      </c>
      <c r="S2898" t="str">
        <f>IF(Table1[[#This Row],[Quality_pct]]&lt;96,"Below Spec","Ok")</f>
        <v>Ok</v>
      </c>
      <c r="T2898" t="str">
        <f>IF(Table1[Steam_Consumed_t]&gt;$O$4383,"ABNORMAL","NORMAL")</f>
        <v>NORMAL</v>
      </c>
      <c r="U2898" t="str">
        <f>IF(Table1[Power_Consumed_kWh]&gt;$P$4383,"ABNORMAL","NORMAL")</f>
        <v>NORMAL</v>
      </c>
      <c r="V2898">
        <f>(Table1[[#This Row],[Target_Production_t]]/8)*Table1[[#This Row],[Downtime_hr]]</f>
        <v>2.3585000000000003</v>
      </c>
    </row>
    <row r="2899" spans="1:22" x14ac:dyDescent="0.25">
      <c r="A2899" s="1">
        <v>45899</v>
      </c>
      <c r="B2899" s="1" t="str">
        <f>TEXT(Table1[[#This Row],[Date]],"mm")</f>
        <v>08</v>
      </c>
      <c r="C2899" t="s">
        <v>23</v>
      </c>
      <c r="D2899" t="s">
        <v>19</v>
      </c>
      <c r="E2899">
        <v>41.22</v>
      </c>
      <c r="F2899">
        <v>7.51</v>
      </c>
      <c r="G2899">
        <v>0.49</v>
      </c>
      <c r="H2899">
        <v>35.549999999999997</v>
      </c>
      <c r="I2899">
        <v>35.43</v>
      </c>
      <c r="J2899">
        <v>0.12</v>
      </c>
      <c r="K2899">
        <v>99.66</v>
      </c>
      <c r="L2899">
        <v>93.88</v>
      </c>
      <c r="M2899">
        <v>93.17</v>
      </c>
      <c r="N2899">
        <v>87.16</v>
      </c>
      <c r="O2899">
        <v>2.85</v>
      </c>
      <c r="P2899">
        <v>1387.19</v>
      </c>
      <c r="Q2899" s="42">
        <f>Table1[[#This Row],[Steam_Consumed_t]]/Table1[[#This Row],[Production_t]]</f>
        <v>8.0168776371308023E-2</v>
      </c>
      <c r="R2899" s="37">
        <f>Table1[[#This Row],[Power_Consumed_kWh]]/Table1[[#This Row],[Production_t]]</f>
        <v>39.020815752461324</v>
      </c>
      <c r="S2899" t="str">
        <f>IF(Table1[[#This Row],[Quality_pct]]&lt;96,"Below Spec","Ok")</f>
        <v>Ok</v>
      </c>
      <c r="T2899" t="str">
        <f>IF(Table1[Steam_Consumed_t]&gt;$O$4383,"ABNORMAL","NORMAL")</f>
        <v>NORMAL</v>
      </c>
      <c r="U2899" t="str">
        <f>IF(Table1[Power_Consumed_kWh]&gt;$P$4383,"ABNORMAL","NORMAL")</f>
        <v>NORMAL</v>
      </c>
      <c r="V2899">
        <f>(Table1[[#This Row],[Target_Production_t]]/8)*Table1[[#This Row],[Downtime_hr]]</f>
        <v>2.5247249999999997</v>
      </c>
    </row>
    <row r="2900" spans="1:22" x14ac:dyDescent="0.25">
      <c r="A2900" s="1">
        <v>45899</v>
      </c>
      <c r="B2900" s="1" t="str">
        <f>TEXT(Table1[[#This Row],[Date]],"mm")</f>
        <v>08</v>
      </c>
      <c r="C2900" t="s">
        <v>17</v>
      </c>
      <c r="D2900" t="s">
        <v>19</v>
      </c>
      <c r="E2900">
        <v>39.35</v>
      </c>
      <c r="F2900">
        <v>7.52</v>
      </c>
      <c r="G2900">
        <v>0.48</v>
      </c>
      <c r="H2900">
        <v>28.97</v>
      </c>
      <c r="I2900">
        <v>28.38</v>
      </c>
      <c r="J2900">
        <v>0.59</v>
      </c>
      <c r="K2900">
        <v>97.96</v>
      </c>
      <c r="L2900">
        <v>94</v>
      </c>
      <c r="M2900">
        <v>94.64</v>
      </c>
      <c r="N2900">
        <v>87.15</v>
      </c>
      <c r="O2900">
        <v>24.38</v>
      </c>
      <c r="P2900">
        <v>2429.84</v>
      </c>
      <c r="Q2900" s="42">
        <f>Table1[[#This Row],[Steam_Consumed_t]]/Table1[[#This Row],[Production_t]]</f>
        <v>0.84156023472557817</v>
      </c>
      <c r="R2900" s="37">
        <f>Table1[[#This Row],[Power_Consumed_kWh]]/Table1[[#This Row],[Production_t]]</f>
        <v>83.874352778736636</v>
      </c>
      <c r="S2900" t="str">
        <f>IF(Table1[[#This Row],[Quality_pct]]&lt;96,"Below Spec","Ok")</f>
        <v>Ok</v>
      </c>
      <c r="T2900" t="str">
        <f>IF(Table1[Steam_Consumed_t]&gt;$O$4383,"ABNORMAL","NORMAL")</f>
        <v>NORMAL</v>
      </c>
      <c r="U2900" t="str">
        <f>IF(Table1[Power_Consumed_kWh]&gt;$P$4383,"ABNORMAL","NORMAL")</f>
        <v>NORMAL</v>
      </c>
      <c r="V2900">
        <f>(Table1[[#This Row],[Target_Production_t]]/8)*Table1[[#This Row],[Downtime_hr]]</f>
        <v>2.3610000000000002</v>
      </c>
    </row>
    <row r="2901" spans="1:22" x14ac:dyDescent="0.25">
      <c r="A2901" s="1">
        <v>45899</v>
      </c>
      <c r="B2901" s="1" t="str">
        <f>TEXT(Table1[[#This Row],[Date]],"mm")</f>
        <v>08</v>
      </c>
      <c r="C2901" t="s">
        <v>17</v>
      </c>
      <c r="D2901" t="s">
        <v>18</v>
      </c>
      <c r="E2901">
        <v>39.950000000000003</v>
      </c>
      <c r="F2901">
        <v>7.53</v>
      </c>
      <c r="G2901">
        <v>0.47</v>
      </c>
      <c r="H2901">
        <v>37.17</v>
      </c>
      <c r="I2901">
        <v>36.29</v>
      </c>
      <c r="J2901">
        <v>0.88</v>
      </c>
      <c r="K2901">
        <v>97.63</v>
      </c>
      <c r="L2901">
        <v>94.12</v>
      </c>
      <c r="M2901">
        <v>96.09</v>
      </c>
      <c r="N2901">
        <v>88.3</v>
      </c>
      <c r="O2901">
        <v>31.69</v>
      </c>
      <c r="P2901">
        <v>3166.03</v>
      </c>
      <c r="Q2901" s="42">
        <f>Table1[[#This Row],[Steam_Consumed_t]]/Table1[[#This Row],[Production_t]]</f>
        <v>0.85256927629808987</v>
      </c>
      <c r="R2901" s="37">
        <f>Table1[[#This Row],[Power_Consumed_kWh]]/Table1[[#This Row],[Production_t]]</f>
        <v>85.177024482109232</v>
      </c>
      <c r="S2901" t="str">
        <f>IF(Table1[[#This Row],[Quality_pct]]&lt;96,"Below Spec","Ok")</f>
        <v>Ok</v>
      </c>
      <c r="T2901" t="str">
        <f>IF(Table1[Steam_Consumed_t]&gt;$O$4383,"ABNORMAL","NORMAL")</f>
        <v>NORMAL</v>
      </c>
      <c r="U2901" t="str">
        <f>IF(Table1[Power_Consumed_kWh]&gt;$P$4383,"ABNORMAL","NORMAL")</f>
        <v>NORMAL</v>
      </c>
      <c r="V2901">
        <f>(Table1[[#This Row],[Target_Production_t]]/8)*Table1[[#This Row],[Downtime_hr]]</f>
        <v>2.3470624999999998</v>
      </c>
    </row>
    <row r="2902" spans="1:22" x14ac:dyDescent="0.25">
      <c r="A2902" s="1">
        <v>45899</v>
      </c>
      <c r="B2902" s="1" t="str">
        <f>TEXT(Table1[[#This Row],[Date]],"mm")</f>
        <v>08</v>
      </c>
      <c r="C2902" t="s">
        <v>23</v>
      </c>
      <c r="D2902" t="s">
        <v>18</v>
      </c>
      <c r="E2902">
        <v>41.85</v>
      </c>
      <c r="F2902">
        <v>7.57</v>
      </c>
      <c r="G2902">
        <v>0.43</v>
      </c>
      <c r="H2902">
        <v>40.17</v>
      </c>
      <c r="I2902">
        <v>39.79</v>
      </c>
      <c r="J2902">
        <v>0.38</v>
      </c>
      <c r="K2902">
        <v>99.06</v>
      </c>
      <c r="L2902">
        <v>94.62</v>
      </c>
      <c r="M2902">
        <v>98.61</v>
      </c>
      <c r="N2902">
        <v>92.43</v>
      </c>
      <c r="O2902">
        <v>3.18</v>
      </c>
      <c r="P2902">
        <v>1688.89</v>
      </c>
      <c r="Q2902" s="42">
        <f>Table1[[#This Row],[Steam_Consumed_t]]/Table1[[#This Row],[Production_t]]</f>
        <v>7.9163554891710231E-2</v>
      </c>
      <c r="R2902" s="37">
        <f>Table1[[#This Row],[Power_Consumed_kWh]]/Table1[[#This Row],[Production_t]]</f>
        <v>42.043564849390094</v>
      </c>
      <c r="S2902" t="str">
        <f>IF(Table1[[#This Row],[Quality_pct]]&lt;96,"Below Spec","Ok")</f>
        <v>Ok</v>
      </c>
      <c r="T2902" t="str">
        <f>IF(Table1[Steam_Consumed_t]&gt;$O$4383,"ABNORMAL","NORMAL")</f>
        <v>NORMAL</v>
      </c>
      <c r="U2902" t="str">
        <f>IF(Table1[Power_Consumed_kWh]&gt;$P$4383,"ABNORMAL","NORMAL")</f>
        <v>NORMAL</v>
      </c>
      <c r="V2902">
        <f>(Table1[[#This Row],[Target_Production_t]]/8)*Table1[[#This Row],[Downtime_hr]]</f>
        <v>2.2494375</v>
      </c>
    </row>
    <row r="2903" spans="1:22" x14ac:dyDescent="0.25">
      <c r="A2903" s="1">
        <v>45899</v>
      </c>
      <c r="B2903" s="1" t="str">
        <f>TEXT(Table1[[#This Row],[Date]],"mm")</f>
        <v>08</v>
      </c>
      <c r="C2903" t="s">
        <v>22</v>
      </c>
      <c r="D2903" t="s">
        <v>19</v>
      </c>
      <c r="E2903">
        <v>33.729999999999997</v>
      </c>
      <c r="F2903">
        <v>7.83</v>
      </c>
      <c r="G2903">
        <v>0.17</v>
      </c>
      <c r="H2903">
        <v>31.3</v>
      </c>
      <c r="I2903">
        <v>30.52</v>
      </c>
      <c r="J2903">
        <v>0.78</v>
      </c>
      <c r="K2903">
        <v>97.5</v>
      </c>
      <c r="L2903">
        <v>97.88</v>
      </c>
      <c r="M2903">
        <v>92.15</v>
      </c>
      <c r="N2903">
        <v>87.94</v>
      </c>
      <c r="O2903">
        <v>36.200000000000003</v>
      </c>
      <c r="P2903">
        <v>3013.79</v>
      </c>
      <c r="Q2903" s="42">
        <f>Table1[[#This Row],[Steam_Consumed_t]]/Table1[[#This Row],[Production_t]]</f>
        <v>1.1565495207667733</v>
      </c>
      <c r="R2903" s="37">
        <f>Table1[[#This Row],[Power_Consumed_kWh]]/Table1[[#This Row],[Production_t]]</f>
        <v>96.287220447284341</v>
      </c>
      <c r="S2903" t="str">
        <f>IF(Table1[[#This Row],[Quality_pct]]&lt;96,"Below Spec","Ok")</f>
        <v>Ok</v>
      </c>
      <c r="T2903" t="str">
        <f>IF(Table1[Steam_Consumed_t]&gt;$O$4383,"ABNORMAL","NORMAL")</f>
        <v>NORMAL</v>
      </c>
      <c r="U2903" t="str">
        <f>IF(Table1[Power_Consumed_kWh]&gt;$P$4383,"ABNORMAL","NORMAL")</f>
        <v>NORMAL</v>
      </c>
      <c r="V2903">
        <f>(Table1[[#This Row],[Target_Production_t]]/8)*Table1[[#This Row],[Downtime_hr]]</f>
        <v>0.71676249999999997</v>
      </c>
    </row>
    <row r="2904" spans="1:22" x14ac:dyDescent="0.25">
      <c r="A2904" s="1">
        <v>45899</v>
      </c>
      <c r="B2904" s="1" t="str">
        <f>TEXT(Table1[[#This Row],[Date]],"mm")</f>
        <v>08</v>
      </c>
      <c r="C2904" t="s">
        <v>21</v>
      </c>
      <c r="D2904" t="s">
        <v>18</v>
      </c>
      <c r="E2904">
        <v>36.14</v>
      </c>
      <c r="F2904">
        <v>7.91</v>
      </c>
      <c r="G2904">
        <v>0.09</v>
      </c>
      <c r="H2904">
        <v>34.229999999999997</v>
      </c>
      <c r="I2904">
        <v>33.520000000000003</v>
      </c>
      <c r="J2904">
        <v>0.72</v>
      </c>
      <c r="K2904">
        <v>97.91</v>
      </c>
      <c r="L2904">
        <v>98.88</v>
      </c>
      <c r="M2904">
        <v>96.13</v>
      </c>
      <c r="N2904">
        <v>93.06</v>
      </c>
      <c r="O2904">
        <v>50.8</v>
      </c>
      <c r="P2904">
        <v>4096.7</v>
      </c>
      <c r="Q2904" s="42">
        <f>Table1[[#This Row],[Steam_Consumed_t]]/Table1[[#This Row],[Production_t]]</f>
        <v>1.4840782938942449</v>
      </c>
      <c r="R2904" s="37">
        <f>Table1[[#This Row],[Power_Consumed_kWh]]/Table1[[#This Row],[Production_t]]</f>
        <v>119.68156587788491</v>
      </c>
      <c r="S2904" t="str">
        <f>IF(Table1[[#This Row],[Quality_pct]]&lt;96,"Below Spec","Ok")</f>
        <v>Ok</v>
      </c>
      <c r="T2904" t="str">
        <f>IF(Table1[Steam_Consumed_t]&gt;$O$4383,"ABNORMAL","NORMAL")</f>
        <v>NORMAL</v>
      </c>
      <c r="U2904" t="str">
        <f>IF(Table1[Power_Consumed_kWh]&gt;$P$4383,"ABNORMAL","NORMAL")</f>
        <v>NORMAL</v>
      </c>
      <c r="V2904">
        <f>(Table1[[#This Row],[Target_Production_t]]/8)*Table1[[#This Row],[Downtime_hr]]</f>
        <v>0.40657499999999996</v>
      </c>
    </row>
    <row r="2905" spans="1:22" x14ac:dyDescent="0.25">
      <c r="A2905" s="1">
        <v>45899</v>
      </c>
      <c r="B2905" s="1" t="str">
        <f>TEXT(Table1[[#This Row],[Date]],"mm")</f>
        <v>08</v>
      </c>
      <c r="C2905" t="s">
        <v>22</v>
      </c>
      <c r="D2905" t="s">
        <v>18</v>
      </c>
      <c r="E2905">
        <v>34.24</v>
      </c>
      <c r="F2905">
        <v>7.92</v>
      </c>
      <c r="G2905">
        <v>0.08</v>
      </c>
      <c r="H2905">
        <v>31.71</v>
      </c>
      <c r="I2905">
        <v>30.93</v>
      </c>
      <c r="J2905">
        <v>0.78</v>
      </c>
      <c r="K2905">
        <v>97.55</v>
      </c>
      <c r="L2905">
        <v>99</v>
      </c>
      <c r="M2905">
        <v>92.79</v>
      </c>
      <c r="N2905">
        <v>89.61</v>
      </c>
      <c r="O2905">
        <v>34.25</v>
      </c>
      <c r="P2905">
        <v>3030.73</v>
      </c>
      <c r="Q2905" s="42">
        <f>Table1[[#This Row],[Steam_Consumed_t]]/Table1[[#This Row],[Production_t]]</f>
        <v>1.0801009145380005</v>
      </c>
      <c r="R2905" s="37">
        <f>Table1[[#This Row],[Power_Consumed_kWh]]/Table1[[#This Row],[Production_t]]</f>
        <v>95.576474298328606</v>
      </c>
      <c r="S2905" t="str">
        <f>IF(Table1[[#This Row],[Quality_pct]]&lt;96,"Below Spec","Ok")</f>
        <v>Ok</v>
      </c>
      <c r="T2905" t="str">
        <f>IF(Table1[Steam_Consumed_t]&gt;$O$4383,"ABNORMAL","NORMAL")</f>
        <v>NORMAL</v>
      </c>
      <c r="U2905" t="str">
        <f>IF(Table1[Power_Consumed_kWh]&gt;$P$4383,"ABNORMAL","NORMAL")</f>
        <v>NORMAL</v>
      </c>
      <c r="V2905">
        <f>(Table1[[#This Row],[Target_Production_t]]/8)*Table1[[#This Row],[Downtime_hr]]</f>
        <v>0.34240000000000004</v>
      </c>
    </row>
    <row r="2906" spans="1:22" x14ac:dyDescent="0.25">
      <c r="A2906" s="1">
        <v>45900</v>
      </c>
      <c r="B2906" s="1" t="str">
        <f>TEXT(Table1[[#This Row],[Date]],"mm")</f>
        <v>08</v>
      </c>
      <c r="C2906" t="s">
        <v>17</v>
      </c>
      <c r="D2906" t="s">
        <v>18</v>
      </c>
      <c r="E2906">
        <v>42.19</v>
      </c>
      <c r="F2906">
        <v>7.2</v>
      </c>
      <c r="G2906">
        <v>0.8</v>
      </c>
      <c r="H2906">
        <v>39.869999999999997</v>
      </c>
      <c r="I2906">
        <v>39.06</v>
      </c>
      <c r="J2906">
        <v>0.81</v>
      </c>
      <c r="K2906">
        <v>97.98</v>
      </c>
      <c r="L2906">
        <v>90</v>
      </c>
      <c r="M2906">
        <v>97.49</v>
      </c>
      <c r="N2906">
        <v>85.97</v>
      </c>
      <c r="O2906">
        <v>32.49</v>
      </c>
      <c r="P2906">
        <v>3468.68</v>
      </c>
      <c r="Q2906" s="42">
        <f>Table1[[#This Row],[Steam_Consumed_t]]/Table1[[#This Row],[Production_t]]</f>
        <v>0.81489841986455991</v>
      </c>
      <c r="R2906" s="37">
        <f>Table1[[#This Row],[Power_Consumed_kWh]]/Table1[[#This Row],[Production_t]]</f>
        <v>86.999749184850771</v>
      </c>
      <c r="S2906" t="str">
        <f>IF(Table1[[#This Row],[Quality_pct]]&lt;96,"Below Spec","Ok")</f>
        <v>Ok</v>
      </c>
      <c r="T2906" t="str">
        <f>IF(Table1[Steam_Consumed_t]&gt;$O$4383,"ABNORMAL","NORMAL")</f>
        <v>NORMAL</v>
      </c>
      <c r="U2906" t="str">
        <f>IF(Table1[Power_Consumed_kWh]&gt;$P$4383,"ABNORMAL","NORMAL")</f>
        <v>NORMAL</v>
      </c>
      <c r="V2906">
        <f>(Table1[[#This Row],[Target_Production_t]]/8)*Table1[[#This Row],[Downtime_hr]]</f>
        <v>4.2190000000000003</v>
      </c>
    </row>
    <row r="2907" spans="1:22" x14ac:dyDescent="0.25">
      <c r="A2907" s="1">
        <v>45900</v>
      </c>
      <c r="B2907" s="1" t="str">
        <f>TEXT(Table1[[#This Row],[Date]],"mm")</f>
        <v>08</v>
      </c>
      <c r="C2907" t="s">
        <v>21</v>
      </c>
      <c r="D2907" t="s">
        <v>19</v>
      </c>
      <c r="E2907">
        <v>37.6</v>
      </c>
      <c r="F2907">
        <v>7.33</v>
      </c>
      <c r="G2907">
        <v>0.67</v>
      </c>
      <c r="H2907">
        <v>33.31</v>
      </c>
      <c r="I2907">
        <v>32.83</v>
      </c>
      <c r="J2907">
        <v>0.48</v>
      </c>
      <c r="K2907">
        <v>98.55</v>
      </c>
      <c r="L2907">
        <v>91.62</v>
      </c>
      <c r="M2907">
        <v>98.1</v>
      </c>
      <c r="N2907">
        <v>88.58</v>
      </c>
      <c r="O2907">
        <v>49.56</v>
      </c>
      <c r="P2907">
        <v>3954.5</v>
      </c>
      <c r="Q2907" s="42">
        <f>Table1[[#This Row],[Steam_Consumed_t]]/Table1[[#This Row],[Production_t]]</f>
        <v>1.4878414890423295</v>
      </c>
      <c r="R2907" s="37">
        <f>Table1[[#This Row],[Power_Consumed_kWh]]/Table1[[#This Row],[Production_t]]</f>
        <v>118.7181026718703</v>
      </c>
      <c r="S2907" t="str">
        <f>IF(Table1[[#This Row],[Quality_pct]]&lt;96,"Below Spec","Ok")</f>
        <v>Ok</v>
      </c>
      <c r="T2907" t="str">
        <f>IF(Table1[Steam_Consumed_t]&gt;$O$4383,"ABNORMAL","NORMAL")</f>
        <v>NORMAL</v>
      </c>
      <c r="U2907" t="str">
        <f>IF(Table1[Power_Consumed_kWh]&gt;$P$4383,"ABNORMAL","NORMAL")</f>
        <v>NORMAL</v>
      </c>
      <c r="V2907">
        <f>(Table1[[#This Row],[Target_Production_t]]/8)*Table1[[#This Row],[Downtime_hr]]</f>
        <v>3.1490000000000005</v>
      </c>
    </row>
    <row r="2908" spans="1:22" x14ac:dyDescent="0.25">
      <c r="A2908" s="1">
        <v>45900</v>
      </c>
      <c r="B2908" s="1" t="str">
        <f>TEXT(Table1[[#This Row],[Date]],"mm")</f>
        <v>08</v>
      </c>
      <c r="C2908" t="s">
        <v>23</v>
      </c>
      <c r="D2908" t="s">
        <v>20</v>
      </c>
      <c r="E2908">
        <v>42.21</v>
      </c>
      <c r="F2908">
        <v>7.38</v>
      </c>
      <c r="G2908">
        <v>0.62</v>
      </c>
      <c r="H2908">
        <v>38.619999999999997</v>
      </c>
      <c r="I2908">
        <v>38.619999999999997</v>
      </c>
      <c r="J2908">
        <v>0</v>
      </c>
      <c r="K2908">
        <v>100</v>
      </c>
      <c r="L2908">
        <v>92.25</v>
      </c>
      <c r="M2908">
        <v>94.88</v>
      </c>
      <c r="N2908">
        <v>87.53</v>
      </c>
      <c r="O2908">
        <v>5.42</v>
      </c>
      <c r="P2908">
        <v>1503.73</v>
      </c>
      <c r="Q2908" s="42">
        <f>Table1[[#This Row],[Steam_Consumed_t]]/Table1[[#This Row],[Production_t]]</f>
        <v>0.14034179181771103</v>
      </c>
      <c r="R2908" s="37">
        <f>Table1[[#This Row],[Power_Consumed_kWh]]/Table1[[#This Row],[Production_t]]</f>
        <v>38.936561367167272</v>
      </c>
      <c r="S2908" t="str">
        <f>IF(Table1[[#This Row],[Quality_pct]]&lt;96,"Below Spec","Ok")</f>
        <v>Ok</v>
      </c>
      <c r="T2908" t="str">
        <f>IF(Table1[Steam_Consumed_t]&gt;$O$4383,"ABNORMAL","NORMAL")</f>
        <v>NORMAL</v>
      </c>
      <c r="U2908" t="str">
        <f>IF(Table1[Power_Consumed_kWh]&gt;$P$4383,"ABNORMAL","NORMAL")</f>
        <v>NORMAL</v>
      </c>
      <c r="V2908">
        <f>(Table1[[#This Row],[Target_Production_t]]/8)*Table1[[#This Row],[Downtime_hr]]</f>
        <v>3.2712750000000002</v>
      </c>
    </row>
    <row r="2909" spans="1:22" x14ac:dyDescent="0.25">
      <c r="A2909" s="1">
        <v>45900</v>
      </c>
      <c r="B2909" s="1" t="str">
        <f>TEXT(Table1[[#This Row],[Date]],"mm")</f>
        <v>08</v>
      </c>
      <c r="C2909" t="s">
        <v>23</v>
      </c>
      <c r="D2909" t="s">
        <v>18</v>
      </c>
      <c r="E2909">
        <v>44.2</v>
      </c>
      <c r="F2909">
        <v>7.44</v>
      </c>
      <c r="G2909">
        <v>0.56000000000000005</v>
      </c>
      <c r="H2909">
        <v>39.31</v>
      </c>
      <c r="I2909">
        <v>38.74</v>
      </c>
      <c r="J2909">
        <v>0.56999999999999995</v>
      </c>
      <c r="K2909">
        <v>98.55</v>
      </c>
      <c r="L2909">
        <v>93</v>
      </c>
      <c r="M2909">
        <v>95.58</v>
      </c>
      <c r="N2909">
        <v>87.6</v>
      </c>
      <c r="O2909">
        <v>6</v>
      </c>
      <c r="P2909">
        <v>1575.55</v>
      </c>
      <c r="Q2909" s="42">
        <f>Table1[[#This Row],[Steam_Consumed_t]]/Table1[[#This Row],[Production_t]]</f>
        <v>0.15263291783261257</v>
      </c>
      <c r="R2909" s="37">
        <f>Table1[[#This Row],[Power_Consumed_kWh]]/Table1[[#This Row],[Production_t]]</f>
        <v>40.08013228186212</v>
      </c>
      <c r="S2909" t="str">
        <f>IF(Table1[[#This Row],[Quality_pct]]&lt;96,"Below Spec","Ok")</f>
        <v>Ok</v>
      </c>
      <c r="T2909" t="str">
        <f>IF(Table1[Steam_Consumed_t]&gt;$O$4383,"ABNORMAL","NORMAL")</f>
        <v>NORMAL</v>
      </c>
      <c r="U2909" t="str">
        <f>IF(Table1[Power_Consumed_kWh]&gt;$P$4383,"ABNORMAL","NORMAL")</f>
        <v>NORMAL</v>
      </c>
      <c r="V2909">
        <f>(Table1[[#This Row],[Target_Production_t]]/8)*Table1[[#This Row],[Downtime_hr]]</f>
        <v>3.0940000000000003</v>
      </c>
    </row>
    <row r="2910" spans="1:22" x14ac:dyDescent="0.25">
      <c r="A2910" s="1">
        <v>45900</v>
      </c>
      <c r="B2910" s="1" t="str">
        <f>TEXT(Table1[[#This Row],[Date]],"mm")</f>
        <v>08</v>
      </c>
      <c r="C2910" t="s">
        <v>21</v>
      </c>
      <c r="D2910" t="s">
        <v>18</v>
      </c>
      <c r="E2910">
        <v>38.17</v>
      </c>
      <c r="F2910">
        <v>7.47</v>
      </c>
      <c r="G2910">
        <v>0.53</v>
      </c>
      <c r="H2910">
        <v>33.17</v>
      </c>
      <c r="I2910">
        <v>32.520000000000003</v>
      </c>
      <c r="J2910">
        <v>0.66</v>
      </c>
      <c r="K2910">
        <v>98.02</v>
      </c>
      <c r="L2910">
        <v>93.38</v>
      </c>
      <c r="M2910">
        <v>98.53</v>
      </c>
      <c r="N2910">
        <v>90.18</v>
      </c>
      <c r="O2910">
        <v>47.38</v>
      </c>
      <c r="P2910">
        <v>4008.86</v>
      </c>
      <c r="Q2910" s="42">
        <f>Table1[[#This Row],[Steam_Consumed_t]]/Table1[[#This Row],[Production_t]]</f>
        <v>1.4283991558637323</v>
      </c>
      <c r="R2910" s="37">
        <f>Table1[[#This Row],[Power_Consumed_kWh]]/Table1[[#This Row],[Production_t]]</f>
        <v>120.85800422068134</v>
      </c>
      <c r="S2910" t="str">
        <f>IF(Table1[[#This Row],[Quality_pct]]&lt;96,"Below Spec","Ok")</f>
        <v>Ok</v>
      </c>
      <c r="T2910" t="str">
        <f>IF(Table1[Steam_Consumed_t]&gt;$O$4383,"ABNORMAL","NORMAL")</f>
        <v>NORMAL</v>
      </c>
      <c r="U2910" t="str">
        <f>IF(Table1[Power_Consumed_kWh]&gt;$P$4383,"ABNORMAL","NORMAL")</f>
        <v>NORMAL</v>
      </c>
      <c r="V2910">
        <f>(Table1[[#This Row],[Target_Production_t]]/8)*Table1[[#This Row],[Downtime_hr]]</f>
        <v>2.5287625</v>
      </c>
    </row>
    <row r="2911" spans="1:22" x14ac:dyDescent="0.25">
      <c r="A2911" s="1">
        <v>45900</v>
      </c>
      <c r="B2911" s="1" t="str">
        <f>TEXT(Table1[[#This Row],[Date]],"mm")</f>
        <v>08</v>
      </c>
      <c r="C2911" t="s">
        <v>22</v>
      </c>
      <c r="D2911" t="s">
        <v>20</v>
      </c>
      <c r="E2911">
        <v>34.53</v>
      </c>
      <c r="F2911">
        <v>7.53</v>
      </c>
      <c r="G2911">
        <v>0.47</v>
      </c>
      <c r="H2911">
        <v>31.63</v>
      </c>
      <c r="I2911">
        <v>31.13</v>
      </c>
      <c r="J2911">
        <v>0.51</v>
      </c>
      <c r="K2911">
        <v>98.4</v>
      </c>
      <c r="L2911">
        <v>94.12</v>
      </c>
      <c r="M2911">
        <v>97.06</v>
      </c>
      <c r="N2911">
        <v>89.9</v>
      </c>
      <c r="O2911">
        <v>34.35</v>
      </c>
      <c r="P2911">
        <v>3022.02</v>
      </c>
      <c r="Q2911" s="42">
        <f>Table1[[#This Row],[Steam_Consumed_t]]/Table1[[#This Row],[Production_t]]</f>
        <v>1.0859943092001265</v>
      </c>
      <c r="R2911" s="37">
        <f>Table1[[#This Row],[Power_Consumed_kWh]]/Table1[[#This Row],[Production_t]]</f>
        <v>95.5428390768258</v>
      </c>
      <c r="S2911" t="str">
        <f>IF(Table1[[#This Row],[Quality_pct]]&lt;96,"Below Spec","Ok")</f>
        <v>Ok</v>
      </c>
      <c r="T2911" t="str">
        <f>IF(Table1[Steam_Consumed_t]&gt;$O$4383,"ABNORMAL","NORMAL")</f>
        <v>NORMAL</v>
      </c>
      <c r="U2911" t="str">
        <f>IF(Table1[Power_Consumed_kWh]&gt;$P$4383,"ABNORMAL","NORMAL")</f>
        <v>NORMAL</v>
      </c>
      <c r="V2911">
        <f>(Table1[[#This Row],[Target_Production_t]]/8)*Table1[[#This Row],[Downtime_hr]]</f>
        <v>2.0286374999999999</v>
      </c>
    </row>
    <row r="2912" spans="1:22" x14ac:dyDescent="0.25">
      <c r="A2912" s="1">
        <v>45900</v>
      </c>
      <c r="B2912" s="1" t="str">
        <f>TEXT(Table1[[#This Row],[Date]],"mm")</f>
        <v>08</v>
      </c>
      <c r="C2912" t="s">
        <v>21</v>
      </c>
      <c r="D2912" t="s">
        <v>20</v>
      </c>
      <c r="E2912">
        <v>36.450000000000003</v>
      </c>
      <c r="F2912">
        <v>7.55</v>
      </c>
      <c r="G2912">
        <v>0.45</v>
      </c>
      <c r="H2912">
        <v>31.06</v>
      </c>
      <c r="I2912">
        <v>30.58</v>
      </c>
      <c r="J2912">
        <v>0.48</v>
      </c>
      <c r="K2912">
        <v>98.45</v>
      </c>
      <c r="L2912">
        <v>94.38</v>
      </c>
      <c r="M2912">
        <v>89.41</v>
      </c>
      <c r="N2912">
        <v>83.08</v>
      </c>
      <c r="O2912">
        <v>45.5</v>
      </c>
      <c r="P2912">
        <v>3665.16</v>
      </c>
      <c r="Q2912" s="42">
        <f>Table1[[#This Row],[Steam_Consumed_t]]/Table1[[#This Row],[Production_t]]</f>
        <v>1.4649066323245332</v>
      </c>
      <c r="R2912" s="37">
        <f>Table1[[#This Row],[Power_Consumed_kWh]]/Table1[[#This Row],[Production_t]]</f>
        <v>118.00257566001288</v>
      </c>
      <c r="S2912" t="str">
        <f>IF(Table1[[#This Row],[Quality_pct]]&lt;96,"Below Spec","Ok")</f>
        <v>Ok</v>
      </c>
      <c r="T2912" t="str">
        <f>IF(Table1[Steam_Consumed_t]&gt;$O$4383,"ABNORMAL","NORMAL")</f>
        <v>NORMAL</v>
      </c>
      <c r="U2912" t="str">
        <f>IF(Table1[Power_Consumed_kWh]&gt;$P$4383,"ABNORMAL","NORMAL")</f>
        <v>NORMAL</v>
      </c>
      <c r="V2912">
        <f>(Table1[[#This Row],[Target_Production_t]]/8)*Table1[[#This Row],[Downtime_hr]]</f>
        <v>2.0503125000000004</v>
      </c>
    </row>
    <row r="2913" spans="1:22" x14ac:dyDescent="0.25">
      <c r="A2913" s="1">
        <v>45900</v>
      </c>
      <c r="B2913" s="1" t="str">
        <f>TEXT(Table1[[#This Row],[Date]],"mm")</f>
        <v>08</v>
      </c>
      <c r="C2913" t="s">
        <v>23</v>
      </c>
      <c r="D2913" t="s">
        <v>19</v>
      </c>
      <c r="E2913">
        <v>43.53</v>
      </c>
      <c r="F2913">
        <v>7.63</v>
      </c>
      <c r="G2913">
        <v>0.37</v>
      </c>
      <c r="H2913">
        <v>36.78</v>
      </c>
      <c r="I2913">
        <v>36.51</v>
      </c>
      <c r="J2913">
        <v>0.26</v>
      </c>
      <c r="K2913">
        <v>99.28</v>
      </c>
      <c r="L2913">
        <v>95.38</v>
      </c>
      <c r="M2913">
        <v>96.98</v>
      </c>
      <c r="N2913">
        <v>91.83</v>
      </c>
      <c r="O2913">
        <v>3.96</v>
      </c>
      <c r="P2913">
        <v>1645.87</v>
      </c>
      <c r="Q2913" s="42">
        <f>Table1[[#This Row],[Steam_Consumed_t]]/Table1[[#This Row],[Production_t]]</f>
        <v>0.10766721044045677</v>
      </c>
      <c r="R2913" s="37">
        <f>Table1[[#This Row],[Power_Consumed_kWh]]/Table1[[#This Row],[Production_t]]</f>
        <v>44.749048395867312</v>
      </c>
      <c r="S2913" t="str">
        <f>IF(Table1[[#This Row],[Quality_pct]]&lt;96,"Below Spec","Ok")</f>
        <v>Ok</v>
      </c>
      <c r="T2913" t="str">
        <f>IF(Table1[Steam_Consumed_t]&gt;$O$4383,"ABNORMAL","NORMAL")</f>
        <v>NORMAL</v>
      </c>
      <c r="U2913" t="str">
        <f>IF(Table1[Power_Consumed_kWh]&gt;$P$4383,"ABNORMAL","NORMAL")</f>
        <v>NORMAL</v>
      </c>
      <c r="V2913">
        <f>(Table1[[#This Row],[Target_Production_t]]/8)*Table1[[#This Row],[Downtime_hr]]</f>
        <v>2.0132625000000002</v>
      </c>
    </row>
    <row r="2914" spans="1:22" x14ac:dyDescent="0.25">
      <c r="A2914" s="1">
        <v>45900</v>
      </c>
      <c r="B2914" s="1" t="str">
        <f>TEXT(Table1[[#This Row],[Date]],"mm")</f>
        <v>08</v>
      </c>
      <c r="C2914" t="s">
        <v>17</v>
      </c>
      <c r="D2914" t="s">
        <v>20</v>
      </c>
      <c r="E2914">
        <v>40.29</v>
      </c>
      <c r="F2914">
        <v>7.66</v>
      </c>
      <c r="G2914">
        <v>0.34</v>
      </c>
      <c r="H2914">
        <v>33.049999999999997</v>
      </c>
      <c r="I2914">
        <v>32.61</v>
      </c>
      <c r="J2914">
        <v>0.44</v>
      </c>
      <c r="K2914">
        <v>98.66</v>
      </c>
      <c r="L2914">
        <v>95.75</v>
      </c>
      <c r="M2914">
        <v>91.65</v>
      </c>
      <c r="N2914">
        <v>86.58</v>
      </c>
      <c r="O2914">
        <v>28.68</v>
      </c>
      <c r="P2914">
        <v>2677.68</v>
      </c>
      <c r="Q2914" s="42">
        <f>Table1[[#This Row],[Steam_Consumed_t]]/Table1[[#This Row],[Production_t]]</f>
        <v>0.8677760968229955</v>
      </c>
      <c r="R2914" s="37">
        <f>Table1[[#This Row],[Power_Consumed_kWh]]/Table1[[#This Row],[Production_t]]</f>
        <v>81.01906202723147</v>
      </c>
      <c r="S2914" t="str">
        <f>IF(Table1[[#This Row],[Quality_pct]]&lt;96,"Below Spec","Ok")</f>
        <v>Ok</v>
      </c>
      <c r="T2914" t="str">
        <f>IF(Table1[Steam_Consumed_t]&gt;$O$4383,"ABNORMAL","NORMAL")</f>
        <v>NORMAL</v>
      </c>
      <c r="U2914" t="str">
        <f>IF(Table1[Power_Consumed_kWh]&gt;$P$4383,"ABNORMAL","NORMAL")</f>
        <v>NORMAL</v>
      </c>
      <c r="V2914">
        <f>(Table1[[#This Row],[Target_Production_t]]/8)*Table1[[#This Row],[Downtime_hr]]</f>
        <v>1.7123250000000001</v>
      </c>
    </row>
    <row r="2915" spans="1:22" x14ac:dyDescent="0.25">
      <c r="A2915" s="1">
        <v>45900</v>
      </c>
      <c r="B2915" s="1" t="str">
        <f>TEXT(Table1[[#This Row],[Date]],"mm")</f>
        <v>08</v>
      </c>
      <c r="C2915" t="s">
        <v>22</v>
      </c>
      <c r="D2915" t="s">
        <v>19</v>
      </c>
      <c r="E2915">
        <v>35.619999999999997</v>
      </c>
      <c r="F2915">
        <v>7.82</v>
      </c>
      <c r="G2915">
        <v>0.18</v>
      </c>
      <c r="H2915">
        <v>31.38</v>
      </c>
      <c r="I2915">
        <v>30.58</v>
      </c>
      <c r="J2915">
        <v>0.8</v>
      </c>
      <c r="K2915">
        <v>97.44</v>
      </c>
      <c r="L2915">
        <v>97.75</v>
      </c>
      <c r="M2915">
        <v>98.49</v>
      </c>
      <c r="N2915">
        <v>93.8</v>
      </c>
      <c r="O2915">
        <v>34.5</v>
      </c>
      <c r="P2915">
        <v>3032.04</v>
      </c>
      <c r="Q2915" s="42">
        <f>Table1[[#This Row],[Steam_Consumed_t]]/Table1[[#This Row],[Production_t]]</f>
        <v>1.0994263862332696</v>
      </c>
      <c r="R2915" s="37">
        <f>Table1[[#This Row],[Power_Consumed_kWh]]/Table1[[#This Row],[Production_t]]</f>
        <v>96.623326959847034</v>
      </c>
      <c r="S2915" t="str">
        <f>IF(Table1[[#This Row],[Quality_pct]]&lt;96,"Below Spec","Ok")</f>
        <v>Ok</v>
      </c>
      <c r="T2915" t="str">
        <f>IF(Table1[Steam_Consumed_t]&gt;$O$4383,"ABNORMAL","NORMAL")</f>
        <v>NORMAL</v>
      </c>
      <c r="U2915" t="str">
        <f>IF(Table1[Power_Consumed_kWh]&gt;$P$4383,"ABNORMAL","NORMAL")</f>
        <v>NORMAL</v>
      </c>
      <c r="V2915">
        <f>(Table1[[#This Row],[Target_Production_t]]/8)*Table1[[#This Row],[Downtime_hr]]</f>
        <v>0.80144999999999988</v>
      </c>
    </row>
    <row r="2916" spans="1:22" x14ac:dyDescent="0.25">
      <c r="A2916" s="1">
        <v>45900</v>
      </c>
      <c r="B2916" s="1" t="str">
        <f>TEXT(Table1[[#This Row],[Date]],"mm")</f>
        <v>08</v>
      </c>
      <c r="C2916" t="s">
        <v>17</v>
      </c>
      <c r="D2916" t="s">
        <v>19</v>
      </c>
      <c r="E2916">
        <v>41.56</v>
      </c>
      <c r="F2916">
        <v>7.83</v>
      </c>
      <c r="G2916">
        <v>0.17</v>
      </c>
      <c r="H2916">
        <v>38.14</v>
      </c>
      <c r="I2916">
        <v>37.39</v>
      </c>
      <c r="J2916">
        <v>0.75</v>
      </c>
      <c r="K2916">
        <v>98.03</v>
      </c>
      <c r="L2916">
        <v>97.88</v>
      </c>
      <c r="M2916">
        <v>93.13</v>
      </c>
      <c r="N2916">
        <v>89.35</v>
      </c>
      <c r="O2916">
        <v>31.36</v>
      </c>
      <c r="P2916">
        <v>3146.13</v>
      </c>
      <c r="Q2916" s="42">
        <f>Table1[[#This Row],[Steam_Consumed_t]]/Table1[[#This Row],[Production_t]]</f>
        <v>0.82223387519664393</v>
      </c>
      <c r="R2916" s="37">
        <f>Table1[[#This Row],[Power_Consumed_kWh]]/Table1[[#This Row],[Production_t]]</f>
        <v>82.48898793917148</v>
      </c>
      <c r="S2916" t="str">
        <f>IF(Table1[[#This Row],[Quality_pct]]&lt;96,"Below Spec","Ok")</f>
        <v>Ok</v>
      </c>
      <c r="T2916" t="str">
        <f>IF(Table1[Steam_Consumed_t]&gt;$O$4383,"ABNORMAL","NORMAL")</f>
        <v>NORMAL</v>
      </c>
      <c r="U2916" t="str">
        <f>IF(Table1[Power_Consumed_kWh]&gt;$P$4383,"ABNORMAL","NORMAL")</f>
        <v>NORMAL</v>
      </c>
      <c r="V2916">
        <f>(Table1[[#This Row],[Target_Production_t]]/8)*Table1[[#This Row],[Downtime_hr]]</f>
        <v>0.8831500000000001</v>
      </c>
    </row>
    <row r="2917" spans="1:22" x14ac:dyDescent="0.25">
      <c r="A2917" s="1">
        <v>45900</v>
      </c>
      <c r="B2917" s="1" t="str">
        <f>TEXT(Table1[[#This Row],[Date]],"mm")</f>
        <v>08</v>
      </c>
      <c r="C2917" t="s">
        <v>22</v>
      </c>
      <c r="D2917" t="s">
        <v>18</v>
      </c>
      <c r="E2917">
        <v>36.159999999999997</v>
      </c>
      <c r="F2917">
        <v>7.85</v>
      </c>
      <c r="G2917">
        <v>0.15</v>
      </c>
      <c r="H2917">
        <v>35.79</v>
      </c>
      <c r="I2917">
        <v>34.65</v>
      </c>
      <c r="J2917">
        <v>1.1399999999999999</v>
      </c>
      <c r="K2917">
        <v>96.81</v>
      </c>
      <c r="L2917">
        <v>98.12</v>
      </c>
      <c r="M2917">
        <v>94.14</v>
      </c>
      <c r="N2917">
        <v>89.43</v>
      </c>
      <c r="O2917">
        <v>38.520000000000003</v>
      </c>
      <c r="P2917">
        <v>3526.27</v>
      </c>
      <c r="Q2917" s="42">
        <f>Table1[[#This Row],[Steam_Consumed_t]]/Table1[[#This Row],[Production_t]]</f>
        <v>1.0762782900251469</v>
      </c>
      <c r="R2917" s="37">
        <f>Table1[[#This Row],[Power_Consumed_kWh]]/Table1[[#This Row],[Production_t]]</f>
        <v>98.526683431126017</v>
      </c>
      <c r="S2917" t="str">
        <f>IF(Table1[[#This Row],[Quality_pct]]&lt;96,"Below Spec","Ok")</f>
        <v>Ok</v>
      </c>
      <c r="T2917" t="str">
        <f>IF(Table1[Steam_Consumed_t]&gt;$O$4383,"ABNORMAL","NORMAL")</f>
        <v>NORMAL</v>
      </c>
      <c r="U2917" t="str">
        <f>IF(Table1[Power_Consumed_kWh]&gt;$P$4383,"ABNORMAL","NORMAL")</f>
        <v>NORMAL</v>
      </c>
      <c r="V2917">
        <f>(Table1[[#This Row],[Target_Production_t]]/8)*Table1[[#This Row],[Downtime_hr]]</f>
        <v>0.67799999999999994</v>
      </c>
    </row>
    <row r="2918" spans="1:22" x14ac:dyDescent="0.25">
      <c r="A2918" s="1">
        <v>45901</v>
      </c>
      <c r="B2918" s="1" t="str">
        <f>TEXT(Table1[[#This Row],[Date]],"mm")</f>
        <v>09</v>
      </c>
      <c r="C2918" t="s">
        <v>22</v>
      </c>
      <c r="D2918" t="s">
        <v>19</v>
      </c>
      <c r="E2918">
        <v>34.86</v>
      </c>
      <c r="F2918">
        <v>7.08</v>
      </c>
      <c r="G2918">
        <v>0.92</v>
      </c>
      <c r="H2918">
        <v>29.3</v>
      </c>
      <c r="I2918">
        <v>28.06</v>
      </c>
      <c r="J2918">
        <v>1.23</v>
      </c>
      <c r="K2918">
        <v>95.79</v>
      </c>
      <c r="L2918">
        <v>88.5</v>
      </c>
      <c r="M2918">
        <v>94.17</v>
      </c>
      <c r="N2918">
        <v>79.83</v>
      </c>
      <c r="O2918">
        <v>33.24</v>
      </c>
      <c r="P2918">
        <v>2752.59</v>
      </c>
      <c r="Q2918" s="42">
        <f>Table1[[#This Row],[Steam_Consumed_t]]/Table1[[#This Row],[Production_t]]</f>
        <v>1.1344709897610923</v>
      </c>
      <c r="R2918" s="37">
        <f>Table1[[#This Row],[Power_Consumed_kWh]]/Table1[[#This Row],[Production_t]]</f>
        <v>93.945051194539246</v>
      </c>
      <c r="S2918" t="str">
        <f>IF(Table1[[#This Row],[Quality_pct]]&lt;96,"Below Spec","Ok")</f>
        <v>Below Spec</v>
      </c>
      <c r="T2918" t="str">
        <f>IF(Table1[Steam_Consumed_t]&gt;$O$4383,"ABNORMAL","NORMAL")</f>
        <v>NORMAL</v>
      </c>
      <c r="U2918" t="str">
        <f>IF(Table1[Power_Consumed_kWh]&gt;$P$4383,"ABNORMAL","NORMAL")</f>
        <v>NORMAL</v>
      </c>
      <c r="V2918">
        <f>(Table1[[#This Row],[Target_Production_t]]/8)*Table1[[#This Row],[Downtime_hr]]</f>
        <v>4.0088999999999997</v>
      </c>
    </row>
    <row r="2919" spans="1:22" x14ac:dyDescent="0.25">
      <c r="A2919" s="1">
        <v>45901</v>
      </c>
      <c r="B2919" s="1" t="str">
        <f>TEXT(Table1[[#This Row],[Date]],"mm")</f>
        <v>09</v>
      </c>
      <c r="C2919" t="s">
        <v>22</v>
      </c>
      <c r="D2919" t="s">
        <v>18</v>
      </c>
      <c r="E2919">
        <v>35.4</v>
      </c>
      <c r="F2919">
        <v>7.31</v>
      </c>
      <c r="G2919">
        <v>0.69</v>
      </c>
      <c r="H2919">
        <v>33.96</v>
      </c>
      <c r="I2919">
        <v>32.65</v>
      </c>
      <c r="J2919">
        <v>1.31</v>
      </c>
      <c r="K2919">
        <v>96.15</v>
      </c>
      <c r="L2919">
        <v>91.38</v>
      </c>
      <c r="M2919">
        <v>99.98</v>
      </c>
      <c r="N2919">
        <v>87.84</v>
      </c>
      <c r="O2919">
        <v>37.15</v>
      </c>
      <c r="P2919">
        <v>3225.18</v>
      </c>
      <c r="Q2919" s="42">
        <f>Table1[[#This Row],[Steam_Consumed_t]]/Table1[[#This Row],[Production_t]]</f>
        <v>1.0939340400471143</v>
      </c>
      <c r="R2919" s="37">
        <f>Table1[[#This Row],[Power_Consumed_kWh]]/Table1[[#This Row],[Production_t]]</f>
        <v>94.96996466431095</v>
      </c>
      <c r="S2919" t="str">
        <f>IF(Table1[[#This Row],[Quality_pct]]&lt;96,"Below Spec","Ok")</f>
        <v>Ok</v>
      </c>
      <c r="T2919" t="str">
        <f>IF(Table1[Steam_Consumed_t]&gt;$O$4383,"ABNORMAL","NORMAL")</f>
        <v>NORMAL</v>
      </c>
      <c r="U2919" t="str">
        <f>IF(Table1[Power_Consumed_kWh]&gt;$P$4383,"ABNORMAL","NORMAL")</f>
        <v>NORMAL</v>
      </c>
      <c r="V2919">
        <f>(Table1[[#This Row],[Target_Production_t]]/8)*Table1[[#This Row],[Downtime_hr]]</f>
        <v>3.0532499999999998</v>
      </c>
    </row>
    <row r="2920" spans="1:22" x14ac:dyDescent="0.25">
      <c r="A2920" s="1">
        <v>45901</v>
      </c>
      <c r="B2920" s="1" t="str">
        <f>TEXT(Table1[[#This Row],[Date]],"mm")</f>
        <v>09</v>
      </c>
      <c r="C2920" t="s">
        <v>23</v>
      </c>
      <c r="D2920" t="s">
        <v>20</v>
      </c>
      <c r="E2920">
        <v>41.31</v>
      </c>
      <c r="F2920">
        <v>7.47</v>
      </c>
      <c r="G2920">
        <v>0.53</v>
      </c>
      <c r="H2920">
        <v>37.450000000000003</v>
      </c>
      <c r="I2920">
        <v>37.39</v>
      </c>
      <c r="J2920">
        <v>0.06</v>
      </c>
      <c r="K2920">
        <v>99.85</v>
      </c>
      <c r="L2920">
        <v>93.38</v>
      </c>
      <c r="M2920">
        <v>94.6</v>
      </c>
      <c r="N2920">
        <v>88.2</v>
      </c>
      <c r="O2920">
        <v>3.32</v>
      </c>
      <c r="P2920">
        <v>1596.06</v>
      </c>
      <c r="Q2920" s="42">
        <f>Table1[[#This Row],[Steam_Consumed_t]]/Table1[[#This Row],[Production_t]]</f>
        <v>8.8651535380507338E-2</v>
      </c>
      <c r="R2920" s="37">
        <f>Table1[[#This Row],[Power_Consumed_kWh]]/Table1[[#This Row],[Production_t]]</f>
        <v>42.618424566088116</v>
      </c>
      <c r="S2920" t="str">
        <f>IF(Table1[[#This Row],[Quality_pct]]&lt;96,"Below Spec","Ok")</f>
        <v>Ok</v>
      </c>
      <c r="T2920" t="str">
        <f>IF(Table1[Steam_Consumed_t]&gt;$O$4383,"ABNORMAL","NORMAL")</f>
        <v>NORMAL</v>
      </c>
      <c r="U2920" t="str">
        <f>IF(Table1[Power_Consumed_kWh]&gt;$P$4383,"ABNORMAL","NORMAL")</f>
        <v>NORMAL</v>
      </c>
      <c r="V2920">
        <f>(Table1[[#This Row],[Target_Production_t]]/8)*Table1[[#This Row],[Downtime_hr]]</f>
        <v>2.7367875000000002</v>
      </c>
    </row>
    <row r="2921" spans="1:22" x14ac:dyDescent="0.25">
      <c r="A2921" s="1">
        <v>45901</v>
      </c>
      <c r="B2921" s="1" t="str">
        <f>TEXT(Table1[[#This Row],[Date]],"mm")</f>
        <v>09</v>
      </c>
      <c r="C2921" t="s">
        <v>17</v>
      </c>
      <c r="D2921" t="s">
        <v>20</v>
      </c>
      <c r="E2921">
        <v>39.44</v>
      </c>
      <c r="F2921">
        <v>7.49</v>
      </c>
      <c r="G2921">
        <v>0.51</v>
      </c>
      <c r="H2921">
        <v>38.770000000000003</v>
      </c>
      <c r="I2921">
        <v>37.880000000000003</v>
      </c>
      <c r="J2921">
        <v>0.89</v>
      </c>
      <c r="K2921">
        <v>97.7</v>
      </c>
      <c r="L2921">
        <v>93.62</v>
      </c>
      <c r="M2921">
        <v>94.86</v>
      </c>
      <c r="N2921">
        <v>86.77</v>
      </c>
      <c r="O2921">
        <v>35.47</v>
      </c>
      <c r="P2921">
        <v>3137.8</v>
      </c>
      <c r="Q2921" s="42">
        <f>Table1[[#This Row],[Steam_Consumed_t]]/Table1[[#This Row],[Production_t]]</f>
        <v>0.91488264121743601</v>
      </c>
      <c r="R2921" s="37">
        <f>Table1[[#This Row],[Power_Consumed_kWh]]/Table1[[#This Row],[Production_t]]</f>
        <v>80.933711632705695</v>
      </c>
      <c r="S2921" t="str">
        <f>IF(Table1[[#This Row],[Quality_pct]]&lt;96,"Below Spec","Ok")</f>
        <v>Ok</v>
      </c>
      <c r="T2921" t="str">
        <f>IF(Table1[Steam_Consumed_t]&gt;$O$4383,"ABNORMAL","NORMAL")</f>
        <v>NORMAL</v>
      </c>
      <c r="U2921" t="str">
        <f>IF(Table1[Power_Consumed_kWh]&gt;$P$4383,"ABNORMAL","NORMAL")</f>
        <v>NORMAL</v>
      </c>
      <c r="V2921">
        <f>(Table1[[#This Row],[Target_Production_t]]/8)*Table1[[#This Row],[Downtime_hr]]</f>
        <v>2.5143</v>
      </c>
    </row>
    <row r="2922" spans="1:22" x14ac:dyDescent="0.25">
      <c r="A2922" s="1">
        <v>45901</v>
      </c>
      <c r="B2922" s="1" t="str">
        <f>TEXT(Table1[[#This Row],[Date]],"mm")</f>
        <v>09</v>
      </c>
      <c r="C2922" t="s">
        <v>23</v>
      </c>
      <c r="D2922" t="s">
        <v>19</v>
      </c>
      <c r="E2922">
        <v>42.61</v>
      </c>
      <c r="F2922">
        <v>7.52</v>
      </c>
      <c r="G2922">
        <v>0.48</v>
      </c>
      <c r="H2922">
        <v>37.78</v>
      </c>
      <c r="I2922">
        <v>37.78</v>
      </c>
      <c r="J2922">
        <v>0</v>
      </c>
      <c r="K2922">
        <v>100</v>
      </c>
      <c r="L2922">
        <v>94</v>
      </c>
      <c r="M2922">
        <v>95.83</v>
      </c>
      <c r="N2922">
        <v>90.08</v>
      </c>
      <c r="O2922">
        <v>4.99</v>
      </c>
      <c r="P2922">
        <v>1621.89</v>
      </c>
      <c r="Q2922" s="42">
        <f>Table1[[#This Row],[Steam_Consumed_t]]/Table1[[#This Row],[Production_t]]</f>
        <v>0.1320804658549497</v>
      </c>
      <c r="R2922" s="37">
        <f>Table1[[#This Row],[Power_Consumed_kWh]]/Table1[[#This Row],[Production_t]]</f>
        <v>42.929857067231339</v>
      </c>
      <c r="S2922" t="str">
        <f>IF(Table1[[#This Row],[Quality_pct]]&lt;96,"Below Spec","Ok")</f>
        <v>Ok</v>
      </c>
      <c r="T2922" t="str">
        <f>IF(Table1[Steam_Consumed_t]&gt;$O$4383,"ABNORMAL","NORMAL")</f>
        <v>NORMAL</v>
      </c>
      <c r="U2922" t="str">
        <f>IF(Table1[Power_Consumed_kWh]&gt;$P$4383,"ABNORMAL","NORMAL")</f>
        <v>NORMAL</v>
      </c>
      <c r="V2922">
        <f>(Table1[[#This Row],[Target_Production_t]]/8)*Table1[[#This Row],[Downtime_hr]]</f>
        <v>2.5566</v>
      </c>
    </row>
    <row r="2923" spans="1:22" x14ac:dyDescent="0.25">
      <c r="A2923" s="1">
        <v>45901</v>
      </c>
      <c r="B2923" s="1" t="str">
        <f>TEXT(Table1[[#This Row],[Date]],"mm")</f>
        <v>09</v>
      </c>
      <c r="C2923" t="s">
        <v>22</v>
      </c>
      <c r="D2923" t="s">
        <v>20</v>
      </c>
      <c r="E2923">
        <v>33.799999999999997</v>
      </c>
      <c r="F2923">
        <v>7.56</v>
      </c>
      <c r="G2923">
        <v>0.44</v>
      </c>
      <c r="H2923">
        <v>28.02</v>
      </c>
      <c r="I2923">
        <v>27.25</v>
      </c>
      <c r="J2923">
        <v>0.76</v>
      </c>
      <c r="K2923">
        <v>97.27</v>
      </c>
      <c r="L2923">
        <v>94.5</v>
      </c>
      <c r="M2923">
        <v>87.14</v>
      </c>
      <c r="N2923">
        <v>80.099999999999994</v>
      </c>
      <c r="O2923">
        <v>30.48</v>
      </c>
      <c r="P2923">
        <v>2746.04</v>
      </c>
      <c r="Q2923" s="42">
        <f>Table1[[#This Row],[Steam_Consumed_t]]/Table1[[#This Row],[Production_t]]</f>
        <v>1.0877944325481799</v>
      </c>
      <c r="R2923" s="37">
        <f>Table1[[#This Row],[Power_Consumed_kWh]]/Table1[[#This Row],[Production_t]]</f>
        <v>98.002855103497495</v>
      </c>
      <c r="S2923" t="str">
        <f>IF(Table1[[#This Row],[Quality_pct]]&lt;96,"Below Spec","Ok")</f>
        <v>Ok</v>
      </c>
      <c r="T2923" t="str">
        <f>IF(Table1[Steam_Consumed_t]&gt;$O$4383,"ABNORMAL","NORMAL")</f>
        <v>NORMAL</v>
      </c>
      <c r="U2923" t="str">
        <f>IF(Table1[Power_Consumed_kWh]&gt;$P$4383,"ABNORMAL","NORMAL")</f>
        <v>NORMAL</v>
      </c>
      <c r="V2923">
        <f>(Table1[[#This Row],[Target_Production_t]]/8)*Table1[[#This Row],[Downtime_hr]]</f>
        <v>1.8589999999999998</v>
      </c>
    </row>
    <row r="2924" spans="1:22" x14ac:dyDescent="0.25">
      <c r="A2924" s="1">
        <v>45901</v>
      </c>
      <c r="B2924" s="1" t="str">
        <f>TEXT(Table1[[#This Row],[Date]],"mm")</f>
        <v>09</v>
      </c>
      <c r="C2924" t="s">
        <v>17</v>
      </c>
      <c r="D2924" t="s">
        <v>18</v>
      </c>
      <c r="E2924">
        <v>41.29</v>
      </c>
      <c r="F2924">
        <v>7.6</v>
      </c>
      <c r="G2924">
        <v>0.4</v>
      </c>
      <c r="H2924">
        <v>35.130000000000003</v>
      </c>
      <c r="I2924">
        <v>34.020000000000003</v>
      </c>
      <c r="J2924">
        <v>1.1200000000000001</v>
      </c>
      <c r="K2924">
        <v>96.82</v>
      </c>
      <c r="L2924">
        <v>95</v>
      </c>
      <c r="M2924">
        <v>91.27</v>
      </c>
      <c r="N2924">
        <v>83.95</v>
      </c>
      <c r="O2924">
        <v>30.79</v>
      </c>
      <c r="P2924">
        <v>2803.86</v>
      </c>
      <c r="Q2924" s="42">
        <f>Table1[[#This Row],[Steam_Consumed_t]]/Table1[[#This Row],[Production_t]]</f>
        <v>0.87645886706518639</v>
      </c>
      <c r="R2924" s="37">
        <f>Table1[[#This Row],[Power_Consumed_kWh]]/Table1[[#This Row],[Production_t]]</f>
        <v>79.813834329632783</v>
      </c>
      <c r="S2924" t="str">
        <f>IF(Table1[[#This Row],[Quality_pct]]&lt;96,"Below Spec","Ok")</f>
        <v>Ok</v>
      </c>
      <c r="T2924" t="str">
        <f>IF(Table1[Steam_Consumed_t]&gt;$O$4383,"ABNORMAL","NORMAL")</f>
        <v>NORMAL</v>
      </c>
      <c r="U2924" t="str">
        <f>IF(Table1[Power_Consumed_kWh]&gt;$P$4383,"ABNORMAL","NORMAL")</f>
        <v>NORMAL</v>
      </c>
      <c r="V2924">
        <f>(Table1[[#This Row],[Target_Production_t]]/8)*Table1[[#This Row],[Downtime_hr]]</f>
        <v>2.0645000000000002</v>
      </c>
    </row>
    <row r="2925" spans="1:22" x14ac:dyDescent="0.25">
      <c r="A2925" s="1">
        <v>45901</v>
      </c>
      <c r="B2925" s="1" t="str">
        <f>TEXT(Table1[[#This Row],[Date]],"mm")</f>
        <v>09</v>
      </c>
      <c r="C2925" t="s">
        <v>23</v>
      </c>
      <c r="D2925" t="s">
        <v>18</v>
      </c>
      <c r="E2925">
        <v>43.26</v>
      </c>
      <c r="F2925">
        <v>7.63</v>
      </c>
      <c r="G2925">
        <v>0.37</v>
      </c>
      <c r="H2925">
        <v>41.39</v>
      </c>
      <c r="I2925">
        <v>41.39</v>
      </c>
      <c r="J2925">
        <v>0</v>
      </c>
      <c r="K2925">
        <v>100</v>
      </c>
      <c r="L2925">
        <v>95.38</v>
      </c>
      <c r="M2925">
        <v>101.31</v>
      </c>
      <c r="N2925">
        <v>96.63</v>
      </c>
      <c r="O2925">
        <v>3.19</v>
      </c>
      <c r="P2925">
        <v>1750.21</v>
      </c>
      <c r="Q2925" s="42">
        <f>Table1[[#This Row],[Steam_Consumed_t]]/Table1[[#This Row],[Production_t]]</f>
        <v>7.707175646291374E-2</v>
      </c>
      <c r="R2925" s="37">
        <f>Table1[[#This Row],[Power_Consumed_kWh]]/Table1[[#This Row],[Production_t]]</f>
        <v>42.285817830393817</v>
      </c>
      <c r="S2925" t="str">
        <f>IF(Table1[[#This Row],[Quality_pct]]&lt;96,"Below Spec","Ok")</f>
        <v>Ok</v>
      </c>
      <c r="T2925" t="str">
        <f>IF(Table1[Steam_Consumed_t]&gt;$O$4383,"ABNORMAL","NORMAL")</f>
        <v>NORMAL</v>
      </c>
      <c r="U2925" t="str">
        <f>IF(Table1[Power_Consumed_kWh]&gt;$P$4383,"ABNORMAL","NORMAL")</f>
        <v>NORMAL</v>
      </c>
      <c r="V2925">
        <f>(Table1[[#This Row],[Target_Production_t]]/8)*Table1[[#This Row],[Downtime_hr]]</f>
        <v>2.000775</v>
      </c>
    </row>
    <row r="2926" spans="1:22" x14ac:dyDescent="0.25">
      <c r="A2926" s="1">
        <v>45901</v>
      </c>
      <c r="B2926" s="1" t="str">
        <f>TEXT(Table1[[#This Row],[Date]],"mm")</f>
        <v>09</v>
      </c>
      <c r="C2926" t="s">
        <v>21</v>
      </c>
      <c r="D2926" t="s">
        <v>19</v>
      </c>
      <c r="E2926">
        <v>36.799999999999997</v>
      </c>
      <c r="F2926">
        <v>7.68</v>
      </c>
      <c r="G2926">
        <v>0.32</v>
      </c>
      <c r="H2926">
        <v>32.24</v>
      </c>
      <c r="I2926">
        <v>31.31</v>
      </c>
      <c r="J2926">
        <v>0.93</v>
      </c>
      <c r="K2926">
        <v>97.12</v>
      </c>
      <c r="L2926">
        <v>96</v>
      </c>
      <c r="M2926">
        <v>99.23</v>
      </c>
      <c r="N2926">
        <v>92.52</v>
      </c>
      <c r="O2926">
        <v>46.76</v>
      </c>
      <c r="P2926">
        <v>3735.67</v>
      </c>
      <c r="Q2926" s="42">
        <f>Table1[[#This Row],[Steam_Consumed_t]]/Table1[[#This Row],[Production_t]]</f>
        <v>1.4503722084367243</v>
      </c>
      <c r="R2926" s="37">
        <f>Table1[[#This Row],[Power_Consumed_kWh]]/Table1[[#This Row],[Production_t]]</f>
        <v>115.87065756823822</v>
      </c>
      <c r="S2926" t="str">
        <f>IF(Table1[[#This Row],[Quality_pct]]&lt;96,"Below Spec","Ok")</f>
        <v>Ok</v>
      </c>
      <c r="T2926" t="str">
        <f>IF(Table1[Steam_Consumed_t]&gt;$O$4383,"ABNORMAL","NORMAL")</f>
        <v>NORMAL</v>
      </c>
      <c r="U2926" t="str">
        <f>IF(Table1[Power_Consumed_kWh]&gt;$P$4383,"ABNORMAL","NORMAL")</f>
        <v>NORMAL</v>
      </c>
      <c r="V2926">
        <f>(Table1[[#This Row],[Target_Production_t]]/8)*Table1[[#This Row],[Downtime_hr]]</f>
        <v>1.472</v>
      </c>
    </row>
    <row r="2927" spans="1:22" x14ac:dyDescent="0.25">
      <c r="A2927" s="1">
        <v>45901</v>
      </c>
      <c r="B2927" s="1" t="str">
        <f>TEXT(Table1[[#This Row],[Date]],"mm")</f>
        <v>09</v>
      </c>
      <c r="C2927" t="s">
        <v>21</v>
      </c>
      <c r="D2927" t="s">
        <v>18</v>
      </c>
      <c r="E2927">
        <v>37.36</v>
      </c>
      <c r="F2927">
        <v>7.69</v>
      </c>
      <c r="G2927">
        <v>0.31</v>
      </c>
      <c r="H2927">
        <v>34.57</v>
      </c>
      <c r="I2927">
        <v>33.61</v>
      </c>
      <c r="J2927">
        <v>0.95</v>
      </c>
      <c r="K2927">
        <v>97.25</v>
      </c>
      <c r="L2927">
        <v>96.12</v>
      </c>
      <c r="M2927">
        <v>94.34</v>
      </c>
      <c r="N2927">
        <v>88.19</v>
      </c>
      <c r="O2927">
        <v>49.7</v>
      </c>
      <c r="P2927">
        <v>4041.63</v>
      </c>
      <c r="Q2927" s="42">
        <f>Table1[[#This Row],[Steam_Consumed_t]]/Table1[[#This Row],[Production_t]]</f>
        <v>1.437662713335262</v>
      </c>
      <c r="R2927" s="37">
        <f>Table1[[#This Row],[Power_Consumed_kWh]]/Table1[[#This Row],[Production_t]]</f>
        <v>116.91148394561759</v>
      </c>
      <c r="S2927" t="str">
        <f>IF(Table1[[#This Row],[Quality_pct]]&lt;96,"Below Spec","Ok")</f>
        <v>Ok</v>
      </c>
      <c r="T2927" t="str">
        <f>IF(Table1[Steam_Consumed_t]&gt;$O$4383,"ABNORMAL","NORMAL")</f>
        <v>NORMAL</v>
      </c>
      <c r="U2927" t="str">
        <f>IF(Table1[Power_Consumed_kWh]&gt;$P$4383,"ABNORMAL","NORMAL")</f>
        <v>NORMAL</v>
      </c>
      <c r="V2927">
        <f>(Table1[[#This Row],[Target_Production_t]]/8)*Table1[[#This Row],[Downtime_hr]]</f>
        <v>1.4477</v>
      </c>
    </row>
    <row r="2928" spans="1:22" x14ac:dyDescent="0.25">
      <c r="A2928" s="1">
        <v>45901</v>
      </c>
      <c r="B2928" s="1" t="str">
        <f>TEXT(Table1[[#This Row],[Date]],"mm")</f>
        <v>09</v>
      </c>
      <c r="C2928" t="s">
        <v>17</v>
      </c>
      <c r="D2928" t="s">
        <v>19</v>
      </c>
      <c r="E2928">
        <v>40.68</v>
      </c>
      <c r="F2928">
        <v>7.78</v>
      </c>
      <c r="G2928">
        <v>0.22</v>
      </c>
      <c r="H2928">
        <v>40.270000000000003</v>
      </c>
      <c r="I2928">
        <v>39.1</v>
      </c>
      <c r="J2928">
        <v>1.17</v>
      </c>
      <c r="K2928">
        <v>97.09</v>
      </c>
      <c r="L2928">
        <v>97.25</v>
      </c>
      <c r="M2928">
        <v>94.37</v>
      </c>
      <c r="N2928">
        <v>89.11</v>
      </c>
      <c r="O2928">
        <v>35.270000000000003</v>
      </c>
      <c r="P2928">
        <v>3255.97</v>
      </c>
      <c r="Q2928" s="42">
        <f>Table1[[#This Row],[Steam_Consumed_t]]/Table1[[#This Row],[Production_t]]</f>
        <v>0.87583809287310654</v>
      </c>
      <c r="R2928" s="37">
        <f>Table1[[#This Row],[Power_Consumed_kWh]]/Table1[[#This Row],[Production_t]]</f>
        <v>80.853488949590258</v>
      </c>
      <c r="S2928" t="str">
        <f>IF(Table1[[#This Row],[Quality_pct]]&lt;96,"Below Spec","Ok")</f>
        <v>Ok</v>
      </c>
      <c r="T2928" t="str">
        <f>IF(Table1[Steam_Consumed_t]&gt;$O$4383,"ABNORMAL","NORMAL")</f>
        <v>NORMAL</v>
      </c>
      <c r="U2928" t="str">
        <f>IF(Table1[Power_Consumed_kWh]&gt;$P$4383,"ABNORMAL","NORMAL")</f>
        <v>NORMAL</v>
      </c>
      <c r="V2928">
        <f>(Table1[[#This Row],[Target_Production_t]]/8)*Table1[[#This Row],[Downtime_hr]]</f>
        <v>1.1187</v>
      </c>
    </row>
    <row r="2929" spans="1:22" x14ac:dyDescent="0.25">
      <c r="A2929" s="1">
        <v>45901</v>
      </c>
      <c r="B2929" s="1" t="str">
        <f>TEXT(Table1[[#This Row],[Date]],"mm")</f>
        <v>09</v>
      </c>
      <c r="C2929" t="s">
        <v>21</v>
      </c>
      <c r="D2929" t="s">
        <v>20</v>
      </c>
      <c r="E2929">
        <v>35.68</v>
      </c>
      <c r="F2929">
        <v>7.92</v>
      </c>
      <c r="G2929">
        <v>0.08</v>
      </c>
      <c r="H2929">
        <v>33.99</v>
      </c>
      <c r="I2929">
        <v>33.36</v>
      </c>
      <c r="J2929">
        <v>0.63</v>
      </c>
      <c r="K2929">
        <v>98.15</v>
      </c>
      <c r="L2929">
        <v>99</v>
      </c>
      <c r="M2929">
        <v>94.67</v>
      </c>
      <c r="N2929">
        <v>91.99</v>
      </c>
      <c r="O2929">
        <v>48.16</v>
      </c>
      <c r="P2929">
        <v>4054.94</v>
      </c>
      <c r="Q2929" s="42">
        <f>Table1[[#This Row],[Steam_Consumed_t]]/Table1[[#This Row],[Production_t]]</f>
        <v>1.416887319799941</v>
      </c>
      <c r="R2929" s="37">
        <f>Table1[[#This Row],[Power_Consumed_kWh]]/Table1[[#This Row],[Production_t]]</f>
        <v>119.29802883200941</v>
      </c>
      <c r="S2929" t="str">
        <f>IF(Table1[[#This Row],[Quality_pct]]&lt;96,"Below Spec","Ok")</f>
        <v>Ok</v>
      </c>
      <c r="T2929" t="str">
        <f>IF(Table1[Steam_Consumed_t]&gt;$O$4383,"ABNORMAL","NORMAL")</f>
        <v>NORMAL</v>
      </c>
      <c r="U2929" t="str">
        <f>IF(Table1[Power_Consumed_kWh]&gt;$P$4383,"ABNORMAL","NORMAL")</f>
        <v>NORMAL</v>
      </c>
      <c r="V2929">
        <f>(Table1[[#This Row],[Target_Production_t]]/8)*Table1[[#This Row],[Downtime_hr]]</f>
        <v>0.35680000000000001</v>
      </c>
    </row>
    <row r="2930" spans="1:22" x14ac:dyDescent="0.25">
      <c r="A2930" s="1">
        <v>45902</v>
      </c>
      <c r="B2930" s="1" t="str">
        <f>TEXT(Table1[[#This Row],[Date]],"mm")</f>
        <v>09</v>
      </c>
      <c r="C2930" t="s">
        <v>21</v>
      </c>
      <c r="D2930" t="s">
        <v>18</v>
      </c>
      <c r="E2930">
        <v>40.130000000000003</v>
      </c>
      <c r="F2930">
        <v>7.09</v>
      </c>
      <c r="G2930">
        <v>0.91</v>
      </c>
      <c r="H2930">
        <v>33.659999999999997</v>
      </c>
      <c r="I2930">
        <v>32.71</v>
      </c>
      <c r="J2930">
        <v>0.94</v>
      </c>
      <c r="K2930">
        <v>97.2</v>
      </c>
      <c r="L2930">
        <v>88.62</v>
      </c>
      <c r="M2930">
        <v>100.67</v>
      </c>
      <c r="N2930">
        <v>86.72</v>
      </c>
      <c r="O2930">
        <v>50.08</v>
      </c>
      <c r="P2930">
        <v>3898.34</v>
      </c>
      <c r="Q2930" s="42">
        <f>Table1[[#This Row],[Steam_Consumed_t]]/Table1[[#This Row],[Production_t]]</f>
        <v>1.4878193701723115</v>
      </c>
      <c r="R2930" s="37">
        <f>Table1[[#This Row],[Power_Consumed_kWh]]/Table1[[#This Row],[Production_t]]</f>
        <v>115.81521093285801</v>
      </c>
      <c r="S2930" t="str">
        <f>IF(Table1[[#This Row],[Quality_pct]]&lt;96,"Below Spec","Ok")</f>
        <v>Ok</v>
      </c>
      <c r="T2930" t="str">
        <f>IF(Table1[Steam_Consumed_t]&gt;$O$4383,"ABNORMAL","NORMAL")</f>
        <v>NORMAL</v>
      </c>
      <c r="U2930" t="str">
        <f>IF(Table1[Power_Consumed_kWh]&gt;$P$4383,"ABNORMAL","NORMAL")</f>
        <v>NORMAL</v>
      </c>
      <c r="V2930">
        <f>(Table1[[#This Row],[Target_Production_t]]/8)*Table1[[#This Row],[Downtime_hr]]</f>
        <v>4.5647875000000004</v>
      </c>
    </row>
    <row r="2931" spans="1:22" x14ac:dyDescent="0.25">
      <c r="A2931" s="1">
        <v>45902</v>
      </c>
      <c r="B2931" s="1" t="str">
        <f>TEXT(Table1[[#This Row],[Date]],"mm")</f>
        <v>09</v>
      </c>
      <c r="C2931" t="s">
        <v>22</v>
      </c>
      <c r="D2931" t="s">
        <v>18</v>
      </c>
      <c r="E2931">
        <v>38.01</v>
      </c>
      <c r="F2931">
        <v>7.19</v>
      </c>
      <c r="G2931">
        <v>0.81</v>
      </c>
      <c r="H2931">
        <v>29.49</v>
      </c>
      <c r="I2931">
        <v>28.46</v>
      </c>
      <c r="J2931">
        <v>1.03</v>
      </c>
      <c r="K2931">
        <v>96.52</v>
      </c>
      <c r="L2931">
        <v>89.88</v>
      </c>
      <c r="M2931">
        <v>97.05</v>
      </c>
      <c r="N2931">
        <v>84.19</v>
      </c>
      <c r="O2931">
        <v>32.92</v>
      </c>
      <c r="P2931">
        <v>2793.97</v>
      </c>
      <c r="Q2931" s="42">
        <f>Table1[[#This Row],[Steam_Consumed_t]]/Table1[[#This Row],[Production_t]]</f>
        <v>1.1163106137673788</v>
      </c>
      <c r="R2931" s="37">
        <f>Table1[[#This Row],[Power_Consumed_kWh]]/Table1[[#This Row],[Production_t]]</f>
        <v>94.742963716514069</v>
      </c>
      <c r="S2931" t="str">
        <f>IF(Table1[[#This Row],[Quality_pct]]&lt;96,"Below Spec","Ok")</f>
        <v>Ok</v>
      </c>
      <c r="T2931" t="str">
        <f>IF(Table1[Steam_Consumed_t]&gt;$O$4383,"ABNORMAL","NORMAL")</f>
        <v>NORMAL</v>
      </c>
      <c r="U2931" t="str">
        <f>IF(Table1[Power_Consumed_kWh]&gt;$P$4383,"ABNORMAL","NORMAL")</f>
        <v>NORMAL</v>
      </c>
      <c r="V2931">
        <f>(Table1[[#This Row],[Target_Production_t]]/8)*Table1[[#This Row],[Downtime_hr]]</f>
        <v>3.8485125</v>
      </c>
    </row>
    <row r="2932" spans="1:22" x14ac:dyDescent="0.25">
      <c r="A2932" s="1">
        <v>45902</v>
      </c>
      <c r="B2932" s="1" t="str">
        <f>TEXT(Table1[[#This Row],[Date]],"mm")</f>
        <v>09</v>
      </c>
      <c r="C2932" t="s">
        <v>17</v>
      </c>
      <c r="D2932" t="s">
        <v>19</v>
      </c>
      <c r="E2932">
        <v>43.68</v>
      </c>
      <c r="F2932">
        <v>7.3</v>
      </c>
      <c r="G2932">
        <v>0.7</v>
      </c>
      <c r="H2932">
        <v>35.15</v>
      </c>
      <c r="I2932">
        <v>34</v>
      </c>
      <c r="J2932">
        <v>1.1499999999999999</v>
      </c>
      <c r="K2932">
        <v>96.72</v>
      </c>
      <c r="L2932">
        <v>91.25</v>
      </c>
      <c r="M2932">
        <v>95.22</v>
      </c>
      <c r="N2932">
        <v>84.04</v>
      </c>
      <c r="O2932">
        <v>30.01</v>
      </c>
      <c r="P2932">
        <v>2899.7</v>
      </c>
      <c r="Q2932" s="42">
        <f>Table1[[#This Row],[Steam_Consumed_t]]/Table1[[#This Row],[Production_t]]</f>
        <v>0.85376955903271701</v>
      </c>
      <c r="R2932" s="37">
        <f>Table1[[#This Row],[Power_Consumed_kWh]]/Table1[[#This Row],[Production_t]]</f>
        <v>82.495021337126602</v>
      </c>
      <c r="S2932" t="str">
        <f>IF(Table1[[#This Row],[Quality_pct]]&lt;96,"Below Spec","Ok")</f>
        <v>Ok</v>
      </c>
      <c r="T2932" t="str">
        <f>IF(Table1[Steam_Consumed_t]&gt;$O$4383,"ABNORMAL","NORMAL")</f>
        <v>NORMAL</v>
      </c>
      <c r="U2932" t="str">
        <f>IF(Table1[Power_Consumed_kWh]&gt;$P$4383,"ABNORMAL","NORMAL")</f>
        <v>NORMAL</v>
      </c>
      <c r="V2932">
        <f>(Table1[[#This Row],[Target_Production_t]]/8)*Table1[[#This Row],[Downtime_hr]]</f>
        <v>3.8219999999999996</v>
      </c>
    </row>
    <row r="2933" spans="1:22" x14ac:dyDescent="0.25">
      <c r="A2933" s="1">
        <v>45902</v>
      </c>
      <c r="B2933" s="1" t="str">
        <f>TEXT(Table1[[#This Row],[Date]],"mm")</f>
        <v>09</v>
      </c>
      <c r="C2933" t="s">
        <v>22</v>
      </c>
      <c r="D2933" t="s">
        <v>19</v>
      </c>
      <c r="E2933">
        <v>37.44</v>
      </c>
      <c r="F2933">
        <v>7.4</v>
      </c>
      <c r="G2933">
        <v>0.6</v>
      </c>
      <c r="H2933">
        <v>32.880000000000003</v>
      </c>
      <c r="I2933">
        <v>31.86</v>
      </c>
      <c r="J2933">
        <v>1.02</v>
      </c>
      <c r="K2933">
        <v>96.9</v>
      </c>
      <c r="L2933">
        <v>92.5</v>
      </c>
      <c r="M2933">
        <v>97.14</v>
      </c>
      <c r="N2933">
        <v>87.07</v>
      </c>
      <c r="O2933">
        <v>35.229999999999997</v>
      </c>
      <c r="P2933">
        <v>3083.18</v>
      </c>
      <c r="Q2933" s="42">
        <f>Table1[[#This Row],[Steam_Consumed_t]]/Table1[[#This Row],[Production_t]]</f>
        <v>1.07147201946472</v>
      </c>
      <c r="R2933" s="37">
        <f>Table1[[#This Row],[Power_Consumed_kWh]]/Table1[[#This Row],[Production_t]]</f>
        <v>93.770681265206804</v>
      </c>
      <c r="S2933" t="str">
        <f>IF(Table1[[#This Row],[Quality_pct]]&lt;96,"Below Spec","Ok")</f>
        <v>Ok</v>
      </c>
      <c r="T2933" t="str">
        <f>IF(Table1[Steam_Consumed_t]&gt;$O$4383,"ABNORMAL","NORMAL")</f>
        <v>NORMAL</v>
      </c>
      <c r="U2933" t="str">
        <f>IF(Table1[Power_Consumed_kWh]&gt;$P$4383,"ABNORMAL","NORMAL")</f>
        <v>NORMAL</v>
      </c>
      <c r="V2933">
        <f>(Table1[[#This Row],[Target_Production_t]]/8)*Table1[[#This Row],[Downtime_hr]]</f>
        <v>2.8079999999999998</v>
      </c>
    </row>
    <row r="2934" spans="1:22" x14ac:dyDescent="0.25">
      <c r="A2934" s="1">
        <v>45902</v>
      </c>
      <c r="B2934" s="1" t="str">
        <f>TEXT(Table1[[#This Row],[Date]],"mm")</f>
        <v>09</v>
      </c>
      <c r="C2934" t="s">
        <v>17</v>
      </c>
      <c r="D2934" t="s">
        <v>18</v>
      </c>
      <c r="E2934">
        <v>44.35</v>
      </c>
      <c r="F2934">
        <v>7.43</v>
      </c>
      <c r="G2934">
        <v>0.56999999999999995</v>
      </c>
      <c r="H2934">
        <v>41.6</v>
      </c>
      <c r="I2934">
        <v>40.26</v>
      </c>
      <c r="J2934">
        <v>1.34</v>
      </c>
      <c r="K2934">
        <v>96.79</v>
      </c>
      <c r="L2934">
        <v>92.88</v>
      </c>
      <c r="M2934">
        <v>91.19</v>
      </c>
      <c r="N2934">
        <v>81.98</v>
      </c>
      <c r="O2934">
        <v>33.159999999999997</v>
      </c>
      <c r="P2934">
        <v>3406.91</v>
      </c>
      <c r="Q2934" s="42">
        <f>Table1[[#This Row],[Steam_Consumed_t]]/Table1[[#This Row],[Production_t]]</f>
        <v>0.79711538461538456</v>
      </c>
      <c r="R2934" s="37">
        <f>Table1[[#This Row],[Power_Consumed_kWh]]/Table1[[#This Row],[Production_t]]</f>
        <v>81.896874999999994</v>
      </c>
      <c r="S2934" t="str">
        <f>IF(Table1[[#This Row],[Quality_pct]]&lt;96,"Below Spec","Ok")</f>
        <v>Ok</v>
      </c>
      <c r="T2934" t="str">
        <f>IF(Table1[Steam_Consumed_t]&gt;$O$4383,"ABNORMAL","NORMAL")</f>
        <v>NORMAL</v>
      </c>
      <c r="U2934" t="str">
        <f>IF(Table1[Power_Consumed_kWh]&gt;$P$4383,"ABNORMAL","NORMAL")</f>
        <v>NORMAL</v>
      </c>
      <c r="V2934">
        <f>(Table1[[#This Row],[Target_Production_t]]/8)*Table1[[#This Row],[Downtime_hr]]</f>
        <v>3.1599374999999998</v>
      </c>
    </row>
    <row r="2935" spans="1:22" x14ac:dyDescent="0.25">
      <c r="A2935" s="1">
        <v>45902</v>
      </c>
      <c r="B2935" s="1" t="str">
        <f>TEXT(Table1[[#This Row],[Date]],"mm")</f>
        <v>09</v>
      </c>
      <c r="C2935" t="s">
        <v>21</v>
      </c>
      <c r="D2935" t="s">
        <v>20</v>
      </c>
      <c r="E2935">
        <v>38.32</v>
      </c>
      <c r="F2935">
        <v>7.47</v>
      </c>
      <c r="G2935">
        <v>0.53</v>
      </c>
      <c r="H2935">
        <v>36.49</v>
      </c>
      <c r="I2935">
        <v>35.53</v>
      </c>
      <c r="J2935">
        <v>0.96</v>
      </c>
      <c r="K2935">
        <v>97.38</v>
      </c>
      <c r="L2935">
        <v>93.38</v>
      </c>
      <c r="M2935">
        <v>95.7</v>
      </c>
      <c r="N2935">
        <v>87.01</v>
      </c>
      <c r="O2935">
        <v>53.65</v>
      </c>
      <c r="P2935">
        <v>4326.99</v>
      </c>
      <c r="Q2935" s="42">
        <f>Table1[[#This Row],[Steam_Consumed_t]]/Table1[[#This Row],[Production_t]]</f>
        <v>1.470265826253768</v>
      </c>
      <c r="R2935" s="37">
        <f>Table1[[#This Row],[Power_Consumed_kWh]]/Table1[[#This Row],[Production_t]]</f>
        <v>118.58015894765688</v>
      </c>
      <c r="S2935" t="str">
        <f>IF(Table1[[#This Row],[Quality_pct]]&lt;96,"Below Spec","Ok")</f>
        <v>Ok</v>
      </c>
      <c r="T2935" t="str">
        <f>IF(Table1[Steam_Consumed_t]&gt;$O$4383,"ABNORMAL","NORMAL")</f>
        <v>ABNORMAL</v>
      </c>
      <c r="U2935" t="str">
        <f>IF(Table1[Power_Consumed_kWh]&gt;$P$4383,"ABNORMAL","NORMAL")</f>
        <v>ABNORMAL</v>
      </c>
      <c r="V2935">
        <f>(Table1[[#This Row],[Target_Production_t]]/8)*Table1[[#This Row],[Downtime_hr]]</f>
        <v>2.5387</v>
      </c>
    </row>
    <row r="2936" spans="1:22" x14ac:dyDescent="0.25">
      <c r="A2936" s="1">
        <v>45902</v>
      </c>
      <c r="B2936" s="1" t="str">
        <f>TEXT(Table1[[#This Row],[Date]],"mm")</f>
        <v>09</v>
      </c>
      <c r="C2936" t="s">
        <v>22</v>
      </c>
      <c r="D2936" t="s">
        <v>20</v>
      </c>
      <c r="E2936">
        <v>36.299999999999997</v>
      </c>
      <c r="F2936">
        <v>7.54</v>
      </c>
      <c r="G2936">
        <v>0.46</v>
      </c>
      <c r="H2936">
        <v>30.73</v>
      </c>
      <c r="I2936">
        <v>29.85</v>
      </c>
      <c r="J2936">
        <v>0.88</v>
      </c>
      <c r="K2936">
        <v>97.13</v>
      </c>
      <c r="L2936">
        <v>94.25</v>
      </c>
      <c r="M2936">
        <v>93.72</v>
      </c>
      <c r="N2936">
        <v>85.8</v>
      </c>
      <c r="O2936">
        <v>33.479999999999997</v>
      </c>
      <c r="P2936">
        <v>2933.65</v>
      </c>
      <c r="Q2936" s="42">
        <f>Table1[[#This Row],[Steam_Consumed_t]]/Table1[[#This Row],[Production_t]]</f>
        <v>1.0894890986007157</v>
      </c>
      <c r="R2936" s="37">
        <f>Table1[[#This Row],[Power_Consumed_kWh]]/Table1[[#This Row],[Production_t]]</f>
        <v>95.465343312723718</v>
      </c>
      <c r="S2936" t="str">
        <f>IF(Table1[[#This Row],[Quality_pct]]&lt;96,"Below Spec","Ok")</f>
        <v>Ok</v>
      </c>
      <c r="T2936" t="str">
        <f>IF(Table1[Steam_Consumed_t]&gt;$O$4383,"ABNORMAL","NORMAL")</f>
        <v>NORMAL</v>
      </c>
      <c r="U2936" t="str">
        <f>IF(Table1[Power_Consumed_kWh]&gt;$P$4383,"ABNORMAL","NORMAL")</f>
        <v>NORMAL</v>
      </c>
      <c r="V2936">
        <f>(Table1[[#This Row],[Target_Production_t]]/8)*Table1[[#This Row],[Downtime_hr]]</f>
        <v>2.08725</v>
      </c>
    </row>
    <row r="2937" spans="1:22" x14ac:dyDescent="0.25">
      <c r="A2937" s="1">
        <v>45902</v>
      </c>
      <c r="B2937" s="1" t="str">
        <f>TEXT(Table1[[#This Row],[Date]],"mm")</f>
        <v>09</v>
      </c>
      <c r="C2937" t="s">
        <v>23</v>
      </c>
      <c r="D2937" t="s">
        <v>18</v>
      </c>
      <c r="E2937">
        <v>46.46</v>
      </c>
      <c r="F2937">
        <v>7.56</v>
      </c>
      <c r="G2937">
        <v>0.44</v>
      </c>
      <c r="H2937">
        <v>43.46</v>
      </c>
      <c r="I2937">
        <v>43.27</v>
      </c>
      <c r="J2937">
        <v>0.19</v>
      </c>
      <c r="K2937">
        <v>99.56</v>
      </c>
      <c r="L2937">
        <v>94.5</v>
      </c>
      <c r="M2937">
        <v>93.64</v>
      </c>
      <c r="N2937">
        <v>88.1</v>
      </c>
      <c r="O2937">
        <v>6.62</v>
      </c>
      <c r="P2937">
        <v>1894.9</v>
      </c>
      <c r="Q2937" s="42">
        <f>Table1[[#This Row],[Steam_Consumed_t]]/Table1[[#This Row],[Production_t]]</f>
        <v>0.15232397606994938</v>
      </c>
      <c r="R2937" s="37">
        <f>Table1[[#This Row],[Power_Consumed_kWh]]/Table1[[#This Row],[Production_t]]</f>
        <v>43.601012425218592</v>
      </c>
      <c r="S2937" t="str">
        <f>IF(Table1[[#This Row],[Quality_pct]]&lt;96,"Below Spec","Ok")</f>
        <v>Ok</v>
      </c>
      <c r="T2937" t="str">
        <f>IF(Table1[Steam_Consumed_t]&gt;$O$4383,"ABNORMAL","NORMAL")</f>
        <v>NORMAL</v>
      </c>
      <c r="U2937" t="str">
        <f>IF(Table1[Power_Consumed_kWh]&gt;$P$4383,"ABNORMAL","NORMAL")</f>
        <v>NORMAL</v>
      </c>
      <c r="V2937">
        <f>(Table1[[#This Row],[Target_Production_t]]/8)*Table1[[#This Row],[Downtime_hr]]</f>
        <v>2.5552999999999999</v>
      </c>
    </row>
    <row r="2938" spans="1:22" x14ac:dyDescent="0.25">
      <c r="A2938" s="1">
        <v>45902</v>
      </c>
      <c r="B2938" s="1" t="str">
        <f>TEXT(Table1[[#This Row],[Date]],"mm")</f>
        <v>09</v>
      </c>
      <c r="C2938" t="s">
        <v>23</v>
      </c>
      <c r="D2938" t="s">
        <v>19</v>
      </c>
      <c r="E2938">
        <v>45.76</v>
      </c>
      <c r="F2938">
        <v>7.64</v>
      </c>
      <c r="G2938">
        <v>0.36</v>
      </c>
      <c r="H2938">
        <v>44.69</v>
      </c>
      <c r="I2938">
        <v>43.64</v>
      </c>
      <c r="J2938">
        <v>1.05</v>
      </c>
      <c r="K2938">
        <v>97.66</v>
      </c>
      <c r="L2938">
        <v>95.5</v>
      </c>
      <c r="M2938">
        <v>93.54</v>
      </c>
      <c r="N2938">
        <v>87.24</v>
      </c>
      <c r="O2938">
        <v>6.07</v>
      </c>
      <c r="P2938">
        <v>1972.77</v>
      </c>
      <c r="Q2938" s="42">
        <f>Table1[[#This Row],[Steam_Consumed_t]]/Table1[[#This Row],[Production_t]]</f>
        <v>0.13582456925486688</v>
      </c>
      <c r="R2938" s="37">
        <f>Table1[[#This Row],[Power_Consumed_kWh]]/Table1[[#This Row],[Production_t]]</f>
        <v>44.143432535242788</v>
      </c>
      <c r="S2938" t="str">
        <f>IF(Table1[[#This Row],[Quality_pct]]&lt;96,"Below Spec","Ok")</f>
        <v>Ok</v>
      </c>
      <c r="T2938" t="str">
        <f>IF(Table1[Steam_Consumed_t]&gt;$O$4383,"ABNORMAL","NORMAL")</f>
        <v>NORMAL</v>
      </c>
      <c r="U2938" t="str">
        <f>IF(Table1[Power_Consumed_kWh]&gt;$P$4383,"ABNORMAL","NORMAL")</f>
        <v>NORMAL</v>
      </c>
      <c r="V2938">
        <f>(Table1[[#This Row],[Target_Production_t]]/8)*Table1[[#This Row],[Downtime_hr]]</f>
        <v>2.0591999999999997</v>
      </c>
    </row>
    <row r="2939" spans="1:22" x14ac:dyDescent="0.25">
      <c r="A2939" s="1">
        <v>45902</v>
      </c>
      <c r="B2939" s="1" t="str">
        <f>TEXT(Table1[[#This Row],[Date]],"mm")</f>
        <v>09</v>
      </c>
      <c r="C2939" t="s">
        <v>21</v>
      </c>
      <c r="D2939" t="s">
        <v>19</v>
      </c>
      <c r="E2939">
        <v>39.520000000000003</v>
      </c>
      <c r="F2939">
        <v>7.78</v>
      </c>
      <c r="G2939">
        <v>0.22</v>
      </c>
      <c r="H2939">
        <v>37.03</v>
      </c>
      <c r="I2939">
        <v>36.03</v>
      </c>
      <c r="J2939">
        <v>1.01</v>
      </c>
      <c r="K2939">
        <v>97.28</v>
      </c>
      <c r="L2939">
        <v>97.25</v>
      </c>
      <c r="M2939">
        <v>98.71</v>
      </c>
      <c r="N2939">
        <v>93.38</v>
      </c>
      <c r="O2939">
        <v>53.39</v>
      </c>
      <c r="P2939">
        <v>4287.93</v>
      </c>
      <c r="Q2939" s="42">
        <f>Table1[[#This Row],[Steam_Consumed_t]]/Table1[[#This Row],[Production_t]]</f>
        <v>1.4418039427491223</v>
      </c>
      <c r="R2939" s="37">
        <f>Table1[[#This Row],[Power_Consumed_kWh]]/Table1[[#This Row],[Production_t]]</f>
        <v>115.79611126113961</v>
      </c>
      <c r="S2939" t="str">
        <f>IF(Table1[[#This Row],[Quality_pct]]&lt;96,"Below Spec","Ok")</f>
        <v>Ok</v>
      </c>
      <c r="T2939" t="str">
        <f>IF(Table1[Steam_Consumed_t]&gt;$O$4383,"ABNORMAL","NORMAL")</f>
        <v>ABNORMAL</v>
      </c>
      <c r="U2939" t="str">
        <f>IF(Table1[Power_Consumed_kWh]&gt;$P$4383,"ABNORMAL","NORMAL")</f>
        <v>ABNORMAL</v>
      </c>
      <c r="V2939">
        <f>(Table1[[#This Row],[Target_Production_t]]/8)*Table1[[#This Row],[Downtime_hr]]</f>
        <v>1.0868</v>
      </c>
    </row>
    <row r="2940" spans="1:22" x14ac:dyDescent="0.25">
      <c r="A2940" s="1">
        <v>45902</v>
      </c>
      <c r="B2940" s="1" t="str">
        <f>TEXT(Table1[[#This Row],[Date]],"mm")</f>
        <v>09</v>
      </c>
      <c r="C2940" t="s">
        <v>17</v>
      </c>
      <c r="D2940" t="s">
        <v>20</v>
      </c>
      <c r="E2940">
        <v>42.35</v>
      </c>
      <c r="F2940">
        <v>7.79</v>
      </c>
      <c r="G2940">
        <v>0.21</v>
      </c>
      <c r="H2940">
        <v>37.93</v>
      </c>
      <c r="I2940">
        <v>36.619999999999997</v>
      </c>
      <c r="J2940">
        <v>1.31</v>
      </c>
      <c r="K2940">
        <v>96.55</v>
      </c>
      <c r="L2940">
        <v>97.38</v>
      </c>
      <c r="M2940">
        <v>93.78</v>
      </c>
      <c r="N2940">
        <v>88.17</v>
      </c>
      <c r="O2940">
        <v>33.14</v>
      </c>
      <c r="P2940">
        <v>3185.62</v>
      </c>
      <c r="Q2940" s="42">
        <f>Table1[[#This Row],[Steam_Consumed_t]]/Table1[[#This Row],[Production_t]]</f>
        <v>0.8737147376746639</v>
      </c>
      <c r="R2940" s="37">
        <f>Table1[[#This Row],[Power_Consumed_kWh]]/Table1[[#This Row],[Production_t]]</f>
        <v>83.986817822304246</v>
      </c>
      <c r="S2940" t="str">
        <f>IF(Table1[[#This Row],[Quality_pct]]&lt;96,"Below Spec","Ok")</f>
        <v>Ok</v>
      </c>
      <c r="T2940" t="str">
        <f>IF(Table1[Steam_Consumed_t]&gt;$O$4383,"ABNORMAL","NORMAL")</f>
        <v>NORMAL</v>
      </c>
      <c r="U2940" t="str">
        <f>IF(Table1[Power_Consumed_kWh]&gt;$P$4383,"ABNORMAL","NORMAL")</f>
        <v>NORMAL</v>
      </c>
      <c r="V2940">
        <f>(Table1[[#This Row],[Target_Production_t]]/8)*Table1[[#This Row],[Downtime_hr]]</f>
        <v>1.1116874999999999</v>
      </c>
    </row>
    <row r="2941" spans="1:22" x14ac:dyDescent="0.25">
      <c r="A2941" s="1">
        <v>45902</v>
      </c>
      <c r="B2941" s="1" t="str">
        <f>TEXT(Table1[[#This Row],[Date]],"mm")</f>
        <v>09</v>
      </c>
      <c r="C2941" t="s">
        <v>23</v>
      </c>
      <c r="D2941" t="s">
        <v>20</v>
      </c>
      <c r="E2941">
        <v>44.37</v>
      </c>
      <c r="F2941">
        <v>7.81</v>
      </c>
      <c r="G2941">
        <v>0.19</v>
      </c>
      <c r="H2941">
        <v>37.840000000000003</v>
      </c>
      <c r="I2941">
        <v>37.299999999999997</v>
      </c>
      <c r="J2941">
        <v>0.53</v>
      </c>
      <c r="K2941">
        <v>98.59</v>
      </c>
      <c r="L2941">
        <v>97.62</v>
      </c>
      <c r="M2941">
        <v>93.21</v>
      </c>
      <c r="N2941">
        <v>89.72</v>
      </c>
      <c r="O2941">
        <v>5.87</v>
      </c>
      <c r="P2941">
        <v>1484.37</v>
      </c>
      <c r="Q2941" s="42">
        <f>Table1[[#This Row],[Steam_Consumed_t]]/Table1[[#This Row],[Production_t]]</f>
        <v>0.15512684989429174</v>
      </c>
      <c r="R2941" s="37">
        <f>Table1[[#This Row],[Power_Consumed_kWh]]/Table1[[#This Row],[Production_t]]</f>
        <v>39.227536997885828</v>
      </c>
      <c r="S2941" t="str">
        <f>IF(Table1[[#This Row],[Quality_pct]]&lt;96,"Below Spec","Ok")</f>
        <v>Ok</v>
      </c>
      <c r="T2941" t="str">
        <f>IF(Table1[Steam_Consumed_t]&gt;$O$4383,"ABNORMAL","NORMAL")</f>
        <v>NORMAL</v>
      </c>
      <c r="U2941" t="str">
        <f>IF(Table1[Power_Consumed_kWh]&gt;$P$4383,"ABNORMAL","NORMAL")</f>
        <v>NORMAL</v>
      </c>
      <c r="V2941">
        <f>(Table1[[#This Row],[Target_Production_t]]/8)*Table1[[#This Row],[Downtime_hr]]</f>
        <v>1.0537874999999999</v>
      </c>
    </row>
    <row r="2942" spans="1:22" x14ac:dyDescent="0.25">
      <c r="A2942" s="1">
        <v>45903</v>
      </c>
      <c r="B2942" s="1" t="str">
        <f>TEXT(Table1[[#This Row],[Date]],"mm")</f>
        <v>09</v>
      </c>
      <c r="C2942" t="s">
        <v>21</v>
      </c>
      <c r="D2942" t="s">
        <v>20</v>
      </c>
      <c r="E2942">
        <v>35.409999999999997</v>
      </c>
      <c r="F2942">
        <v>7.3</v>
      </c>
      <c r="G2942">
        <v>0.7</v>
      </c>
      <c r="H2942">
        <v>33.11</v>
      </c>
      <c r="I2942">
        <v>32.94</v>
      </c>
      <c r="J2942">
        <v>0.18</v>
      </c>
      <c r="K2942">
        <v>99.47</v>
      </c>
      <c r="L2942">
        <v>91.25</v>
      </c>
      <c r="M2942">
        <v>97.02</v>
      </c>
      <c r="N2942">
        <v>88.06</v>
      </c>
      <c r="O2942">
        <v>48.83</v>
      </c>
      <c r="P2942">
        <v>3810.68</v>
      </c>
      <c r="Q2942" s="42">
        <f>Table1[[#This Row],[Steam_Consumed_t]]/Table1[[#This Row],[Production_t]]</f>
        <v>1.4747810329205677</v>
      </c>
      <c r="R2942" s="37">
        <f>Table1[[#This Row],[Power_Consumed_kWh]]/Table1[[#This Row],[Production_t]]</f>
        <v>115.09151313802477</v>
      </c>
      <c r="S2942" t="str">
        <f>IF(Table1[[#This Row],[Quality_pct]]&lt;96,"Below Spec","Ok")</f>
        <v>Ok</v>
      </c>
      <c r="T2942" t="str">
        <f>IF(Table1[Steam_Consumed_t]&gt;$O$4383,"ABNORMAL","NORMAL")</f>
        <v>NORMAL</v>
      </c>
      <c r="U2942" t="str">
        <f>IF(Table1[Power_Consumed_kWh]&gt;$P$4383,"ABNORMAL","NORMAL")</f>
        <v>NORMAL</v>
      </c>
      <c r="V2942">
        <f>(Table1[[#This Row],[Target_Production_t]]/8)*Table1[[#This Row],[Downtime_hr]]</f>
        <v>3.0983749999999994</v>
      </c>
    </row>
    <row r="2943" spans="1:22" x14ac:dyDescent="0.25">
      <c r="A2943" s="1">
        <v>45903</v>
      </c>
      <c r="B2943" s="1" t="str">
        <f>TEXT(Table1[[#This Row],[Date]],"mm")</f>
        <v>09</v>
      </c>
      <c r="C2943" t="s">
        <v>23</v>
      </c>
      <c r="D2943" t="s">
        <v>20</v>
      </c>
      <c r="E2943">
        <v>41.01</v>
      </c>
      <c r="F2943">
        <v>7.36</v>
      </c>
      <c r="G2943">
        <v>0.64</v>
      </c>
      <c r="H2943">
        <v>38.28</v>
      </c>
      <c r="I2943">
        <v>37.75</v>
      </c>
      <c r="J2943">
        <v>0.53</v>
      </c>
      <c r="K2943">
        <v>98.62</v>
      </c>
      <c r="L2943">
        <v>92</v>
      </c>
      <c r="M2943">
        <v>93.07</v>
      </c>
      <c r="N2943">
        <v>84.44</v>
      </c>
      <c r="O2943">
        <v>3.88</v>
      </c>
      <c r="P2943">
        <v>1588.57</v>
      </c>
      <c r="Q2943" s="42">
        <f>Table1[[#This Row],[Steam_Consumed_t]]/Table1[[#This Row],[Production_t]]</f>
        <v>0.10135841170323928</v>
      </c>
      <c r="R2943" s="37">
        <f>Table1[[#This Row],[Power_Consumed_kWh]]/Table1[[#This Row],[Production_t]]</f>
        <v>41.498693834900727</v>
      </c>
      <c r="S2943" t="str">
        <f>IF(Table1[[#This Row],[Quality_pct]]&lt;96,"Below Spec","Ok")</f>
        <v>Ok</v>
      </c>
      <c r="T2943" t="str">
        <f>IF(Table1[Steam_Consumed_t]&gt;$O$4383,"ABNORMAL","NORMAL")</f>
        <v>NORMAL</v>
      </c>
      <c r="U2943" t="str">
        <f>IF(Table1[Power_Consumed_kWh]&gt;$P$4383,"ABNORMAL","NORMAL")</f>
        <v>NORMAL</v>
      </c>
      <c r="V2943">
        <f>(Table1[[#This Row],[Target_Production_t]]/8)*Table1[[#This Row],[Downtime_hr]]</f>
        <v>3.2807999999999997</v>
      </c>
    </row>
    <row r="2944" spans="1:22" x14ac:dyDescent="0.25">
      <c r="A2944" s="1">
        <v>45903</v>
      </c>
      <c r="B2944" s="1" t="str">
        <f>TEXT(Table1[[#This Row],[Date]],"mm")</f>
        <v>09</v>
      </c>
      <c r="C2944" t="s">
        <v>22</v>
      </c>
      <c r="D2944" t="s">
        <v>19</v>
      </c>
      <c r="E2944">
        <v>34.6</v>
      </c>
      <c r="F2944">
        <v>7.39</v>
      </c>
      <c r="G2944">
        <v>0.61</v>
      </c>
      <c r="H2944">
        <v>28.9</v>
      </c>
      <c r="I2944">
        <v>28.1</v>
      </c>
      <c r="J2944">
        <v>0.8</v>
      </c>
      <c r="K2944">
        <v>97.23</v>
      </c>
      <c r="L2944">
        <v>92.38</v>
      </c>
      <c r="M2944">
        <v>96.53</v>
      </c>
      <c r="N2944">
        <v>86.7</v>
      </c>
      <c r="O2944">
        <v>31.26</v>
      </c>
      <c r="P2944">
        <v>2804.29</v>
      </c>
      <c r="Q2944" s="42">
        <f>Table1[[#This Row],[Steam_Consumed_t]]/Table1[[#This Row],[Production_t]]</f>
        <v>1.0816608996539794</v>
      </c>
      <c r="R2944" s="37">
        <f>Table1[[#This Row],[Power_Consumed_kWh]]/Table1[[#This Row],[Production_t]]</f>
        <v>97.034256055363329</v>
      </c>
      <c r="S2944" t="str">
        <f>IF(Table1[[#This Row],[Quality_pct]]&lt;96,"Below Spec","Ok")</f>
        <v>Ok</v>
      </c>
      <c r="T2944" t="str">
        <f>IF(Table1[Steam_Consumed_t]&gt;$O$4383,"ABNORMAL","NORMAL")</f>
        <v>NORMAL</v>
      </c>
      <c r="U2944" t="str">
        <f>IF(Table1[Power_Consumed_kWh]&gt;$P$4383,"ABNORMAL","NORMAL")</f>
        <v>NORMAL</v>
      </c>
      <c r="V2944">
        <f>(Table1[[#This Row],[Target_Production_t]]/8)*Table1[[#This Row],[Downtime_hr]]</f>
        <v>2.6382500000000002</v>
      </c>
    </row>
    <row r="2945" spans="1:22" x14ac:dyDescent="0.25">
      <c r="A2945" s="1">
        <v>45903</v>
      </c>
      <c r="B2945" s="1" t="str">
        <f>TEXT(Table1[[#This Row],[Date]],"mm")</f>
        <v>09</v>
      </c>
      <c r="C2945" t="s">
        <v>21</v>
      </c>
      <c r="D2945" t="s">
        <v>19</v>
      </c>
      <c r="E2945">
        <v>36.53</v>
      </c>
      <c r="F2945">
        <v>7.41</v>
      </c>
      <c r="G2945">
        <v>0.59</v>
      </c>
      <c r="H2945">
        <v>30.27</v>
      </c>
      <c r="I2945">
        <v>29.98</v>
      </c>
      <c r="J2945">
        <v>0.28999999999999998</v>
      </c>
      <c r="K2945">
        <v>99.04</v>
      </c>
      <c r="L2945">
        <v>92.62</v>
      </c>
      <c r="M2945">
        <v>89.4</v>
      </c>
      <c r="N2945">
        <v>82.01</v>
      </c>
      <c r="O2945">
        <v>43.81</v>
      </c>
      <c r="P2945">
        <v>3486.11</v>
      </c>
      <c r="Q2945" s="42">
        <f>Table1[[#This Row],[Steam_Consumed_t]]/Table1[[#This Row],[Production_t]]</f>
        <v>1.4473075652461183</v>
      </c>
      <c r="R2945" s="37">
        <f>Table1[[#This Row],[Power_Consumed_kWh]]/Table1[[#This Row],[Production_t]]</f>
        <v>115.16716220680543</v>
      </c>
      <c r="S2945" t="str">
        <f>IF(Table1[[#This Row],[Quality_pct]]&lt;96,"Below Spec","Ok")</f>
        <v>Ok</v>
      </c>
      <c r="T2945" t="str">
        <f>IF(Table1[Steam_Consumed_t]&gt;$O$4383,"ABNORMAL","NORMAL")</f>
        <v>NORMAL</v>
      </c>
      <c r="U2945" t="str">
        <f>IF(Table1[Power_Consumed_kWh]&gt;$P$4383,"ABNORMAL","NORMAL")</f>
        <v>NORMAL</v>
      </c>
      <c r="V2945">
        <f>(Table1[[#This Row],[Target_Production_t]]/8)*Table1[[#This Row],[Downtime_hr]]</f>
        <v>2.6940874999999997</v>
      </c>
    </row>
    <row r="2946" spans="1:22" x14ac:dyDescent="0.25">
      <c r="A2946" s="1">
        <v>45903</v>
      </c>
      <c r="B2946" s="1" t="str">
        <f>TEXT(Table1[[#This Row],[Date]],"mm")</f>
        <v>09</v>
      </c>
      <c r="C2946" t="s">
        <v>22</v>
      </c>
      <c r="D2946" t="s">
        <v>20</v>
      </c>
      <c r="E2946">
        <v>33.549999999999997</v>
      </c>
      <c r="F2946">
        <v>7.43</v>
      </c>
      <c r="G2946">
        <v>0.56999999999999995</v>
      </c>
      <c r="H2946">
        <v>30.53</v>
      </c>
      <c r="I2946">
        <v>29.46</v>
      </c>
      <c r="J2946">
        <v>1.07</v>
      </c>
      <c r="K2946">
        <v>96.49</v>
      </c>
      <c r="L2946">
        <v>92.88</v>
      </c>
      <c r="M2946">
        <v>91.54</v>
      </c>
      <c r="N2946">
        <v>82.03</v>
      </c>
      <c r="O2946">
        <v>34.229999999999997</v>
      </c>
      <c r="P2946">
        <v>2870.45</v>
      </c>
      <c r="Q2946" s="42">
        <f>Table1[[#This Row],[Steam_Consumed_t]]/Table1[[#This Row],[Production_t]]</f>
        <v>1.1211922698984604</v>
      </c>
      <c r="R2946" s="37">
        <f>Table1[[#This Row],[Power_Consumed_kWh]]/Table1[[#This Row],[Production_t]]</f>
        <v>94.020635440550265</v>
      </c>
      <c r="S2946" t="str">
        <f>IF(Table1[[#This Row],[Quality_pct]]&lt;96,"Below Spec","Ok")</f>
        <v>Ok</v>
      </c>
      <c r="T2946" t="str">
        <f>IF(Table1[Steam_Consumed_t]&gt;$O$4383,"ABNORMAL","NORMAL")</f>
        <v>NORMAL</v>
      </c>
      <c r="U2946" t="str">
        <f>IF(Table1[Power_Consumed_kWh]&gt;$P$4383,"ABNORMAL","NORMAL")</f>
        <v>NORMAL</v>
      </c>
      <c r="V2946">
        <f>(Table1[[#This Row],[Target_Production_t]]/8)*Table1[[#This Row],[Downtime_hr]]</f>
        <v>2.3904374999999995</v>
      </c>
    </row>
    <row r="2947" spans="1:22" x14ac:dyDescent="0.25">
      <c r="A2947" s="1">
        <v>45903</v>
      </c>
      <c r="B2947" s="1" t="str">
        <f>TEXT(Table1[[#This Row],[Date]],"mm")</f>
        <v>09</v>
      </c>
      <c r="C2947" t="s">
        <v>17</v>
      </c>
      <c r="D2947" t="s">
        <v>18</v>
      </c>
      <c r="E2947">
        <v>40.99</v>
      </c>
      <c r="F2947">
        <v>7.53</v>
      </c>
      <c r="G2947">
        <v>0.47</v>
      </c>
      <c r="H2947">
        <v>39.409999999999997</v>
      </c>
      <c r="I2947">
        <v>38.31</v>
      </c>
      <c r="J2947">
        <v>1.1000000000000001</v>
      </c>
      <c r="K2947">
        <v>97.2</v>
      </c>
      <c r="L2947">
        <v>94.12</v>
      </c>
      <c r="M2947">
        <v>96.11</v>
      </c>
      <c r="N2947">
        <v>87.93</v>
      </c>
      <c r="O2947">
        <v>34.57</v>
      </c>
      <c r="P2947">
        <v>3125.88</v>
      </c>
      <c r="Q2947" s="42">
        <f>Table1[[#This Row],[Steam_Consumed_t]]/Table1[[#This Row],[Production_t]]</f>
        <v>0.87718853082973869</v>
      </c>
      <c r="R2947" s="37">
        <f>Table1[[#This Row],[Power_Consumed_kWh]]/Table1[[#This Row],[Production_t]]</f>
        <v>79.316924638416651</v>
      </c>
      <c r="S2947" t="str">
        <f>IF(Table1[[#This Row],[Quality_pct]]&lt;96,"Below Spec","Ok")</f>
        <v>Ok</v>
      </c>
      <c r="T2947" t="str">
        <f>IF(Table1[Steam_Consumed_t]&gt;$O$4383,"ABNORMAL","NORMAL")</f>
        <v>NORMAL</v>
      </c>
      <c r="U2947" t="str">
        <f>IF(Table1[Power_Consumed_kWh]&gt;$P$4383,"ABNORMAL","NORMAL")</f>
        <v>NORMAL</v>
      </c>
      <c r="V2947">
        <f>(Table1[[#This Row],[Target_Production_t]]/8)*Table1[[#This Row],[Downtime_hr]]</f>
        <v>2.4081625</v>
      </c>
    </row>
    <row r="2948" spans="1:22" x14ac:dyDescent="0.25">
      <c r="A2948" s="1">
        <v>45903</v>
      </c>
      <c r="B2948" s="1" t="str">
        <f>TEXT(Table1[[#This Row],[Date]],"mm")</f>
        <v>09</v>
      </c>
      <c r="C2948" t="s">
        <v>17</v>
      </c>
      <c r="D2948" t="s">
        <v>20</v>
      </c>
      <c r="E2948">
        <v>39.14</v>
      </c>
      <c r="F2948">
        <v>7.55</v>
      </c>
      <c r="G2948">
        <v>0.45</v>
      </c>
      <c r="H2948">
        <v>36.159999999999997</v>
      </c>
      <c r="I2948">
        <v>35.299999999999997</v>
      </c>
      <c r="J2948">
        <v>0.86</v>
      </c>
      <c r="K2948">
        <v>97.62</v>
      </c>
      <c r="L2948">
        <v>94.38</v>
      </c>
      <c r="M2948">
        <v>93.56</v>
      </c>
      <c r="N2948">
        <v>86.19</v>
      </c>
      <c r="O2948">
        <v>30.72</v>
      </c>
      <c r="P2948">
        <v>3022.35</v>
      </c>
      <c r="Q2948" s="42">
        <f>Table1[[#This Row],[Steam_Consumed_t]]/Table1[[#This Row],[Production_t]]</f>
        <v>0.8495575221238939</v>
      </c>
      <c r="R2948" s="37">
        <f>Table1[[#This Row],[Power_Consumed_kWh]]/Table1[[#This Row],[Production_t]]</f>
        <v>83.582688053097357</v>
      </c>
      <c r="S2948" t="str">
        <f>IF(Table1[[#This Row],[Quality_pct]]&lt;96,"Below Spec","Ok")</f>
        <v>Ok</v>
      </c>
      <c r="T2948" t="str">
        <f>IF(Table1[Steam_Consumed_t]&gt;$O$4383,"ABNORMAL","NORMAL")</f>
        <v>NORMAL</v>
      </c>
      <c r="U2948" t="str">
        <f>IF(Table1[Power_Consumed_kWh]&gt;$P$4383,"ABNORMAL","NORMAL")</f>
        <v>NORMAL</v>
      </c>
      <c r="V2948">
        <f>(Table1[[#This Row],[Target_Production_t]]/8)*Table1[[#This Row],[Downtime_hr]]</f>
        <v>2.2016249999999999</v>
      </c>
    </row>
    <row r="2949" spans="1:22" x14ac:dyDescent="0.25">
      <c r="A2949" s="1">
        <v>45903</v>
      </c>
      <c r="B2949" s="1" t="str">
        <f>TEXT(Table1[[#This Row],[Date]],"mm")</f>
        <v>09</v>
      </c>
      <c r="C2949" t="s">
        <v>22</v>
      </c>
      <c r="D2949" t="s">
        <v>18</v>
      </c>
      <c r="E2949">
        <v>35.130000000000003</v>
      </c>
      <c r="F2949">
        <v>7.58</v>
      </c>
      <c r="G2949">
        <v>0.42</v>
      </c>
      <c r="H2949">
        <v>30.24</v>
      </c>
      <c r="I2949">
        <v>29.22</v>
      </c>
      <c r="J2949">
        <v>1.02</v>
      </c>
      <c r="K2949">
        <v>96.63</v>
      </c>
      <c r="L2949">
        <v>94.75</v>
      </c>
      <c r="M2949">
        <v>97.73</v>
      </c>
      <c r="N2949">
        <v>89.48</v>
      </c>
      <c r="O2949">
        <v>33.020000000000003</v>
      </c>
      <c r="P2949">
        <v>2867.75</v>
      </c>
      <c r="Q2949" s="42">
        <f>Table1[[#This Row],[Steam_Consumed_t]]/Table1[[#This Row],[Production_t]]</f>
        <v>1.0919312169312172</v>
      </c>
      <c r="R2949" s="37">
        <f>Table1[[#This Row],[Power_Consumed_kWh]]/Table1[[#This Row],[Production_t]]</f>
        <v>94.833002645502646</v>
      </c>
      <c r="S2949" t="str">
        <f>IF(Table1[[#This Row],[Quality_pct]]&lt;96,"Below Spec","Ok")</f>
        <v>Ok</v>
      </c>
      <c r="T2949" t="str">
        <f>IF(Table1[Steam_Consumed_t]&gt;$O$4383,"ABNORMAL","NORMAL")</f>
        <v>NORMAL</v>
      </c>
      <c r="U2949" t="str">
        <f>IF(Table1[Power_Consumed_kWh]&gt;$P$4383,"ABNORMAL","NORMAL")</f>
        <v>NORMAL</v>
      </c>
      <c r="V2949">
        <f>(Table1[[#This Row],[Target_Production_t]]/8)*Table1[[#This Row],[Downtime_hr]]</f>
        <v>1.844325</v>
      </c>
    </row>
    <row r="2950" spans="1:22" x14ac:dyDescent="0.25">
      <c r="A2950" s="1">
        <v>45903</v>
      </c>
      <c r="B2950" s="1" t="str">
        <f>TEXT(Table1[[#This Row],[Date]],"mm")</f>
        <v>09</v>
      </c>
      <c r="C2950" t="s">
        <v>23</v>
      </c>
      <c r="D2950" t="s">
        <v>19</v>
      </c>
      <c r="E2950">
        <v>42.29</v>
      </c>
      <c r="F2950">
        <v>7.75</v>
      </c>
      <c r="G2950">
        <v>0.25</v>
      </c>
      <c r="H2950">
        <v>39.57</v>
      </c>
      <c r="I2950">
        <v>39.17</v>
      </c>
      <c r="J2950">
        <v>0.41</v>
      </c>
      <c r="K2950">
        <v>98.97</v>
      </c>
      <c r="L2950">
        <v>96.88</v>
      </c>
      <c r="M2950">
        <v>90.84</v>
      </c>
      <c r="N2950">
        <v>87.1</v>
      </c>
      <c r="O2950">
        <v>4.46</v>
      </c>
      <c r="P2950">
        <v>1649.03</v>
      </c>
      <c r="Q2950" s="42">
        <f>Table1[[#This Row],[Steam_Consumed_t]]/Table1[[#This Row],[Production_t]]</f>
        <v>0.11271165024008087</v>
      </c>
      <c r="R2950" s="37">
        <f>Table1[[#This Row],[Power_Consumed_kWh]]/Table1[[#This Row],[Production_t]]</f>
        <v>41.673742734394743</v>
      </c>
      <c r="S2950" t="str">
        <f>IF(Table1[[#This Row],[Quality_pct]]&lt;96,"Below Spec","Ok")</f>
        <v>Ok</v>
      </c>
      <c r="T2950" t="str">
        <f>IF(Table1[Steam_Consumed_t]&gt;$O$4383,"ABNORMAL","NORMAL")</f>
        <v>NORMAL</v>
      </c>
      <c r="U2950" t="str">
        <f>IF(Table1[Power_Consumed_kWh]&gt;$P$4383,"ABNORMAL","NORMAL")</f>
        <v>NORMAL</v>
      </c>
      <c r="V2950">
        <f>(Table1[[#This Row],[Target_Production_t]]/8)*Table1[[#This Row],[Downtime_hr]]</f>
        <v>1.3215625</v>
      </c>
    </row>
    <row r="2951" spans="1:22" x14ac:dyDescent="0.25">
      <c r="A2951" s="1">
        <v>45903</v>
      </c>
      <c r="B2951" s="1" t="str">
        <f>TEXT(Table1[[#This Row],[Date]],"mm")</f>
        <v>09</v>
      </c>
      <c r="C2951" t="s">
        <v>23</v>
      </c>
      <c r="D2951" t="s">
        <v>18</v>
      </c>
      <c r="E2951">
        <v>42.94</v>
      </c>
      <c r="F2951">
        <v>7.77</v>
      </c>
      <c r="G2951">
        <v>0.23</v>
      </c>
      <c r="H2951">
        <v>37.57</v>
      </c>
      <c r="I2951">
        <v>36.69</v>
      </c>
      <c r="J2951">
        <v>0.89</v>
      </c>
      <c r="K2951">
        <v>97.64</v>
      </c>
      <c r="L2951">
        <v>97.12</v>
      </c>
      <c r="M2951">
        <v>97.98</v>
      </c>
      <c r="N2951">
        <v>92.91</v>
      </c>
      <c r="O2951">
        <v>3.64</v>
      </c>
      <c r="P2951">
        <v>1437.55</v>
      </c>
      <c r="Q2951" s="42">
        <f>Table1[[#This Row],[Steam_Consumed_t]]/Table1[[#This Row],[Production_t]]</f>
        <v>9.6885813148788927E-2</v>
      </c>
      <c r="R2951" s="37">
        <f>Table1[[#This Row],[Power_Consumed_kWh]]/Table1[[#This Row],[Production_t]]</f>
        <v>38.263241948363053</v>
      </c>
      <c r="S2951" t="str">
        <f>IF(Table1[[#This Row],[Quality_pct]]&lt;96,"Below Spec","Ok")</f>
        <v>Ok</v>
      </c>
      <c r="T2951" t="str">
        <f>IF(Table1[Steam_Consumed_t]&gt;$O$4383,"ABNORMAL","NORMAL")</f>
        <v>NORMAL</v>
      </c>
      <c r="U2951" t="str">
        <f>IF(Table1[Power_Consumed_kWh]&gt;$P$4383,"ABNORMAL","NORMAL")</f>
        <v>NORMAL</v>
      </c>
      <c r="V2951">
        <f>(Table1[[#This Row],[Target_Production_t]]/8)*Table1[[#This Row],[Downtime_hr]]</f>
        <v>1.2345250000000001</v>
      </c>
    </row>
    <row r="2952" spans="1:22" x14ac:dyDescent="0.25">
      <c r="A2952" s="1">
        <v>45903</v>
      </c>
      <c r="B2952" s="1" t="str">
        <f>TEXT(Table1[[#This Row],[Date]],"mm")</f>
        <v>09</v>
      </c>
      <c r="C2952" t="s">
        <v>17</v>
      </c>
      <c r="D2952" t="s">
        <v>19</v>
      </c>
      <c r="E2952">
        <v>40.369999999999997</v>
      </c>
      <c r="F2952">
        <v>7.79</v>
      </c>
      <c r="G2952">
        <v>0.21</v>
      </c>
      <c r="H2952">
        <v>36.94</v>
      </c>
      <c r="I2952">
        <v>36.03</v>
      </c>
      <c r="J2952">
        <v>0.91</v>
      </c>
      <c r="K2952">
        <v>97.53</v>
      </c>
      <c r="L2952">
        <v>97.38</v>
      </c>
      <c r="M2952">
        <v>97.1</v>
      </c>
      <c r="N2952">
        <v>92.22</v>
      </c>
      <c r="O2952">
        <v>32.75</v>
      </c>
      <c r="P2952">
        <v>3127.28</v>
      </c>
      <c r="Q2952" s="42">
        <f>Table1[[#This Row],[Steam_Consumed_t]]/Table1[[#This Row],[Production_t]]</f>
        <v>0.88657282079047106</v>
      </c>
      <c r="R2952" s="37">
        <f>Table1[[#This Row],[Power_Consumed_kWh]]/Table1[[#This Row],[Production_t]]</f>
        <v>84.658364916080146</v>
      </c>
      <c r="S2952" t="str">
        <f>IF(Table1[[#This Row],[Quality_pct]]&lt;96,"Below Spec","Ok")</f>
        <v>Ok</v>
      </c>
      <c r="T2952" t="str">
        <f>IF(Table1[Steam_Consumed_t]&gt;$O$4383,"ABNORMAL","NORMAL")</f>
        <v>NORMAL</v>
      </c>
      <c r="U2952" t="str">
        <f>IF(Table1[Power_Consumed_kWh]&gt;$P$4383,"ABNORMAL","NORMAL")</f>
        <v>NORMAL</v>
      </c>
      <c r="V2952">
        <f>(Table1[[#This Row],[Target_Production_t]]/8)*Table1[[#This Row],[Downtime_hr]]</f>
        <v>1.0597124999999998</v>
      </c>
    </row>
    <row r="2953" spans="1:22" x14ac:dyDescent="0.25">
      <c r="A2953" s="1">
        <v>45903</v>
      </c>
      <c r="B2953" s="1" t="str">
        <f>TEXT(Table1[[#This Row],[Date]],"mm")</f>
        <v>09</v>
      </c>
      <c r="C2953" t="s">
        <v>21</v>
      </c>
      <c r="D2953" t="s">
        <v>18</v>
      </c>
      <c r="E2953">
        <v>37.08</v>
      </c>
      <c r="F2953">
        <v>7.85</v>
      </c>
      <c r="G2953">
        <v>0.15</v>
      </c>
      <c r="H2953">
        <v>34.61</v>
      </c>
      <c r="I2953">
        <v>33.79</v>
      </c>
      <c r="J2953">
        <v>0.81</v>
      </c>
      <c r="K2953">
        <v>97.65</v>
      </c>
      <c r="L2953">
        <v>98.12</v>
      </c>
      <c r="M2953">
        <v>95.62</v>
      </c>
      <c r="N2953">
        <v>91.62</v>
      </c>
      <c r="O2953">
        <v>50.32</v>
      </c>
      <c r="P2953">
        <v>3937.36</v>
      </c>
      <c r="Q2953" s="42">
        <f>Table1[[#This Row],[Steam_Consumed_t]]/Table1[[#This Row],[Production_t]]</f>
        <v>1.4539150534527594</v>
      </c>
      <c r="R2953" s="37">
        <f>Table1[[#This Row],[Power_Consumed_kWh]]/Table1[[#This Row],[Production_t]]</f>
        <v>113.76365212366369</v>
      </c>
      <c r="S2953" t="str">
        <f>IF(Table1[[#This Row],[Quality_pct]]&lt;96,"Below Spec","Ok")</f>
        <v>Ok</v>
      </c>
      <c r="T2953" t="str">
        <f>IF(Table1[Steam_Consumed_t]&gt;$O$4383,"ABNORMAL","NORMAL")</f>
        <v>NORMAL</v>
      </c>
      <c r="U2953" t="str">
        <f>IF(Table1[Power_Consumed_kWh]&gt;$P$4383,"ABNORMAL","NORMAL")</f>
        <v>NORMAL</v>
      </c>
      <c r="V2953">
        <f>(Table1[[#This Row],[Target_Production_t]]/8)*Table1[[#This Row],[Downtime_hr]]</f>
        <v>0.69524999999999992</v>
      </c>
    </row>
    <row r="2954" spans="1:22" x14ac:dyDescent="0.25">
      <c r="A2954" s="1">
        <v>45904</v>
      </c>
      <c r="B2954" s="1" t="str">
        <f>TEXT(Table1[[#This Row],[Date]],"mm")</f>
        <v>09</v>
      </c>
      <c r="C2954" t="s">
        <v>21</v>
      </c>
      <c r="D2954" t="s">
        <v>18</v>
      </c>
      <c r="E2954">
        <v>37.89</v>
      </c>
      <c r="F2954">
        <v>7.15</v>
      </c>
      <c r="G2954">
        <v>0.85</v>
      </c>
      <c r="H2954">
        <v>32.83</v>
      </c>
      <c r="I2954">
        <v>32.159999999999997</v>
      </c>
      <c r="J2954">
        <v>0.66</v>
      </c>
      <c r="K2954">
        <v>97.98</v>
      </c>
      <c r="L2954">
        <v>89.38</v>
      </c>
      <c r="M2954">
        <v>97.11</v>
      </c>
      <c r="N2954">
        <v>85.04</v>
      </c>
      <c r="O2954">
        <v>47.39</v>
      </c>
      <c r="P2954">
        <v>3967.43</v>
      </c>
      <c r="Q2954" s="42">
        <f>Table1[[#This Row],[Steam_Consumed_t]]/Table1[[#This Row],[Production_t]]</f>
        <v>1.443496801705757</v>
      </c>
      <c r="R2954" s="37">
        <f>Table1[[#This Row],[Power_Consumed_kWh]]/Table1[[#This Row],[Production_t]]</f>
        <v>120.84770027413951</v>
      </c>
      <c r="S2954" t="str">
        <f>IF(Table1[[#This Row],[Quality_pct]]&lt;96,"Below Spec","Ok")</f>
        <v>Ok</v>
      </c>
      <c r="T2954" t="str">
        <f>IF(Table1[Steam_Consumed_t]&gt;$O$4383,"ABNORMAL","NORMAL")</f>
        <v>NORMAL</v>
      </c>
      <c r="U2954" t="str">
        <f>IF(Table1[Power_Consumed_kWh]&gt;$P$4383,"ABNORMAL","NORMAL")</f>
        <v>NORMAL</v>
      </c>
      <c r="V2954">
        <f>(Table1[[#This Row],[Target_Production_t]]/8)*Table1[[#This Row],[Downtime_hr]]</f>
        <v>4.0258124999999998</v>
      </c>
    </row>
    <row r="2955" spans="1:22" x14ac:dyDescent="0.25">
      <c r="A2955" s="1">
        <v>45904</v>
      </c>
      <c r="B2955" s="1" t="str">
        <f>TEXT(Table1[[#This Row],[Date]],"mm")</f>
        <v>09</v>
      </c>
      <c r="C2955" t="s">
        <v>17</v>
      </c>
      <c r="D2955" t="s">
        <v>18</v>
      </c>
      <c r="E2955">
        <v>41.88</v>
      </c>
      <c r="F2955">
        <v>7.29</v>
      </c>
      <c r="G2955">
        <v>0.71</v>
      </c>
      <c r="H2955">
        <v>35.42</v>
      </c>
      <c r="I2955">
        <v>35</v>
      </c>
      <c r="J2955">
        <v>0.41</v>
      </c>
      <c r="K2955">
        <v>98.83</v>
      </c>
      <c r="L2955">
        <v>91.12</v>
      </c>
      <c r="M2955">
        <v>97.89</v>
      </c>
      <c r="N2955">
        <v>88.16</v>
      </c>
      <c r="O2955">
        <v>32.270000000000003</v>
      </c>
      <c r="P2955">
        <v>2889.93</v>
      </c>
      <c r="Q2955" s="42">
        <f>Table1[[#This Row],[Steam_Consumed_t]]/Table1[[#This Row],[Production_t]]</f>
        <v>0.9110671936758894</v>
      </c>
      <c r="R2955" s="37">
        <f>Table1[[#This Row],[Power_Consumed_kWh]]/Table1[[#This Row],[Production_t]]</f>
        <v>81.590344438170519</v>
      </c>
      <c r="S2955" t="str">
        <f>IF(Table1[[#This Row],[Quality_pct]]&lt;96,"Below Spec","Ok")</f>
        <v>Ok</v>
      </c>
      <c r="T2955" t="str">
        <f>IF(Table1[Steam_Consumed_t]&gt;$O$4383,"ABNORMAL","NORMAL")</f>
        <v>NORMAL</v>
      </c>
      <c r="U2955" t="str">
        <f>IF(Table1[Power_Consumed_kWh]&gt;$P$4383,"ABNORMAL","NORMAL")</f>
        <v>NORMAL</v>
      </c>
      <c r="V2955">
        <f>(Table1[[#This Row],[Target_Production_t]]/8)*Table1[[#This Row],[Downtime_hr]]</f>
        <v>3.71685</v>
      </c>
    </row>
    <row r="2956" spans="1:22" x14ac:dyDescent="0.25">
      <c r="A2956" s="1">
        <v>45904</v>
      </c>
      <c r="B2956" s="1" t="str">
        <f>TEXT(Table1[[#This Row],[Date]],"mm")</f>
        <v>09</v>
      </c>
      <c r="C2956" t="s">
        <v>22</v>
      </c>
      <c r="D2956" t="s">
        <v>19</v>
      </c>
      <c r="E2956">
        <v>35.36</v>
      </c>
      <c r="F2956">
        <v>7.37</v>
      </c>
      <c r="G2956">
        <v>0.63</v>
      </c>
      <c r="H2956">
        <v>32.81</v>
      </c>
      <c r="I2956">
        <v>32.24</v>
      </c>
      <c r="J2956">
        <v>0.56999999999999995</v>
      </c>
      <c r="K2956">
        <v>98.26</v>
      </c>
      <c r="L2956">
        <v>92.12</v>
      </c>
      <c r="M2956">
        <v>95.52</v>
      </c>
      <c r="N2956">
        <v>86.47</v>
      </c>
      <c r="O2956">
        <v>35.31</v>
      </c>
      <c r="P2956">
        <v>3138.81</v>
      </c>
      <c r="Q2956" s="42">
        <f>Table1[[#This Row],[Steam_Consumed_t]]/Table1[[#This Row],[Production_t]]</f>
        <v>1.076196281621457</v>
      </c>
      <c r="R2956" s="37">
        <f>Table1[[#This Row],[Power_Consumed_kWh]]/Table1[[#This Row],[Production_t]]</f>
        <v>95.666260286498016</v>
      </c>
      <c r="S2956" t="str">
        <f>IF(Table1[[#This Row],[Quality_pct]]&lt;96,"Below Spec","Ok")</f>
        <v>Ok</v>
      </c>
      <c r="T2956" t="str">
        <f>IF(Table1[Steam_Consumed_t]&gt;$O$4383,"ABNORMAL","NORMAL")</f>
        <v>NORMAL</v>
      </c>
      <c r="U2956" t="str">
        <f>IF(Table1[Power_Consumed_kWh]&gt;$P$4383,"ABNORMAL","NORMAL")</f>
        <v>NORMAL</v>
      </c>
      <c r="V2956">
        <f>(Table1[[#This Row],[Target_Production_t]]/8)*Table1[[#This Row],[Downtime_hr]]</f>
        <v>2.7846000000000002</v>
      </c>
    </row>
    <row r="2957" spans="1:22" x14ac:dyDescent="0.25">
      <c r="A2957" s="1">
        <v>45904</v>
      </c>
      <c r="B2957" s="1" t="str">
        <f>TEXT(Table1[[#This Row],[Date]],"mm")</f>
        <v>09</v>
      </c>
      <c r="C2957" t="s">
        <v>21</v>
      </c>
      <c r="D2957" t="s">
        <v>20</v>
      </c>
      <c r="E2957">
        <v>36.19</v>
      </c>
      <c r="F2957">
        <v>7.38</v>
      </c>
      <c r="G2957">
        <v>0.62</v>
      </c>
      <c r="H2957">
        <v>32.83</v>
      </c>
      <c r="I2957">
        <v>32.32</v>
      </c>
      <c r="J2957">
        <v>0.51</v>
      </c>
      <c r="K2957">
        <v>98.45</v>
      </c>
      <c r="L2957">
        <v>92.25</v>
      </c>
      <c r="M2957">
        <v>96.51</v>
      </c>
      <c r="N2957">
        <v>87.65</v>
      </c>
      <c r="O2957">
        <v>48.35</v>
      </c>
      <c r="P2957">
        <v>3989.8</v>
      </c>
      <c r="Q2957" s="42">
        <f>Table1[[#This Row],[Steam_Consumed_t]]/Table1[[#This Row],[Production_t]]</f>
        <v>1.4727383490709718</v>
      </c>
      <c r="R2957" s="37">
        <f>Table1[[#This Row],[Power_Consumed_kWh]]/Table1[[#This Row],[Production_t]]</f>
        <v>121.52908924763936</v>
      </c>
      <c r="S2957" t="str">
        <f>IF(Table1[[#This Row],[Quality_pct]]&lt;96,"Below Spec","Ok")</f>
        <v>Ok</v>
      </c>
      <c r="T2957" t="str">
        <f>IF(Table1[Steam_Consumed_t]&gt;$O$4383,"ABNORMAL","NORMAL")</f>
        <v>NORMAL</v>
      </c>
      <c r="U2957" t="str">
        <f>IF(Table1[Power_Consumed_kWh]&gt;$P$4383,"ABNORMAL","NORMAL")</f>
        <v>NORMAL</v>
      </c>
      <c r="V2957">
        <f>(Table1[[#This Row],[Target_Production_t]]/8)*Table1[[#This Row],[Downtime_hr]]</f>
        <v>2.8047249999999999</v>
      </c>
    </row>
    <row r="2958" spans="1:22" x14ac:dyDescent="0.25">
      <c r="A2958" s="1">
        <v>45904</v>
      </c>
      <c r="B2958" s="1" t="str">
        <f>TEXT(Table1[[#This Row],[Date]],"mm")</f>
        <v>09</v>
      </c>
      <c r="C2958" t="s">
        <v>22</v>
      </c>
      <c r="D2958" t="s">
        <v>20</v>
      </c>
      <c r="E2958">
        <v>34.28</v>
      </c>
      <c r="F2958">
        <v>7.45</v>
      </c>
      <c r="G2958">
        <v>0.55000000000000004</v>
      </c>
      <c r="H2958">
        <v>32.51</v>
      </c>
      <c r="I2958">
        <v>31.56</v>
      </c>
      <c r="J2958">
        <v>0.95</v>
      </c>
      <c r="K2958">
        <v>97.07</v>
      </c>
      <c r="L2958">
        <v>93.12</v>
      </c>
      <c r="M2958">
        <v>97.45</v>
      </c>
      <c r="N2958">
        <v>88.09</v>
      </c>
      <c r="O2958">
        <v>35.68</v>
      </c>
      <c r="P2958">
        <v>3151.09</v>
      </c>
      <c r="Q2958" s="42">
        <f>Table1[[#This Row],[Steam_Consumed_t]]/Table1[[#This Row],[Production_t]]</f>
        <v>1.0975084589357122</v>
      </c>
      <c r="R2958" s="37">
        <f>Table1[[#This Row],[Power_Consumed_kWh]]/Table1[[#This Row],[Production_t]]</f>
        <v>96.926791756382656</v>
      </c>
      <c r="S2958" t="str">
        <f>IF(Table1[[#This Row],[Quality_pct]]&lt;96,"Below Spec","Ok")</f>
        <v>Ok</v>
      </c>
      <c r="T2958" t="str">
        <f>IF(Table1[Steam_Consumed_t]&gt;$O$4383,"ABNORMAL","NORMAL")</f>
        <v>NORMAL</v>
      </c>
      <c r="U2958" t="str">
        <f>IF(Table1[Power_Consumed_kWh]&gt;$P$4383,"ABNORMAL","NORMAL")</f>
        <v>NORMAL</v>
      </c>
      <c r="V2958">
        <f>(Table1[[#This Row],[Target_Production_t]]/8)*Table1[[#This Row],[Downtime_hr]]</f>
        <v>2.3567500000000003</v>
      </c>
    </row>
    <row r="2959" spans="1:22" x14ac:dyDescent="0.25">
      <c r="A2959" s="1">
        <v>45904</v>
      </c>
      <c r="B2959" s="1" t="str">
        <f>TEXT(Table1[[#This Row],[Date]],"mm")</f>
        <v>09</v>
      </c>
      <c r="C2959" t="s">
        <v>22</v>
      </c>
      <c r="D2959" t="s">
        <v>18</v>
      </c>
      <c r="E2959">
        <v>35.9</v>
      </c>
      <c r="F2959">
        <v>7.51</v>
      </c>
      <c r="G2959">
        <v>0.49</v>
      </c>
      <c r="H2959">
        <v>29.71</v>
      </c>
      <c r="I2959">
        <v>28.81</v>
      </c>
      <c r="J2959">
        <v>0.91</v>
      </c>
      <c r="K2959">
        <v>96.95</v>
      </c>
      <c r="L2959">
        <v>93.88</v>
      </c>
      <c r="M2959">
        <v>90.14</v>
      </c>
      <c r="N2959">
        <v>82.04</v>
      </c>
      <c r="O2959">
        <v>32.39</v>
      </c>
      <c r="P2959">
        <v>2967.99</v>
      </c>
      <c r="Q2959" s="42">
        <f>Table1[[#This Row],[Steam_Consumed_t]]/Table1[[#This Row],[Production_t]]</f>
        <v>1.0902053180747222</v>
      </c>
      <c r="R2959" s="37">
        <f>Table1[[#This Row],[Power_Consumed_kWh]]/Table1[[#This Row],[Production_t]]</f>
        <v>99.8986873106698</v>
      </c>
      <c r="S2959" t="str">
        <f>IF(Table1[[#This Row],[Quality_pct]]&lt;96,"Below Spec","Ok")</f>
        <v>Ok</v>
      </c>
      <c r="T2959" t="str">
        <f>IF(Table1[Steam_Consumed_t]&gt;$O$4383,"ABNORMAL","NORMAL")</f>
        <v>NORMAL</v>
      </c>
      <c r="U2959" t="str">
        <f>IF(Table1[Power_Consumed_kWh]&gt;$P$4383,"ABNORMAL","NORMAL")</f>
        <v>NORMAL</v>
      </c>
      <c r="V2959">
        <f>(Table1[[#This Row],[Target_Production_t]]/8)*Table1[[#This Row],[Downtime_hr]]</f>
        <v>2.1988749999999997</v>
      </c>
    </row>
    <row r="2960" spans="1:22" x14ac:dyDescent="0.25">
      <c r="A2960" s="1">
        <v>45904</v>
      </c>
      <c r="B2960" s="1" t="str">
        <f>TEXT(Table1[[#This Row],[Date]],"mm")</f>
        <v>09</v>
      </c>
      <c r="C2960" t="s">
        <v>21</v>
      </c>
      <c r="D2960" t="s">
        <v>19</v>
      </c>
      <c r="E2960">
        <v>37.33</v>
      </c>
      <c r="F2960">
        <v>7.55</v>
      </c>
      <c r="G2960">
        <v>0.45</v>
      </c>
      <c r="H2960">
        <v>32.97</v>
      </c>
      <c r="I2960">
        <v>31.72</v>
      </c>
      <c r="J2960">
        <v>1.26</v>
      </c>
      <c r="K2960">
        <v>96.19</v>
      </c>
      <c r="L2960">
        <v>94.38</v>
      </c>
      <c r="M2960">
        <v>99.09</v>
      </c>
      <c r="N2960">
        <v>89.96</v>
      </c>
      <c r="O2960">
        <v>49.6</v>
      </c>
      <c r="P2960">
        <v>3892.02</v>
      </c>
      <c r="Q2960" s="42">
        <f>Table1[[#This Row],[Steam_Consumed_t]]/Table1[[#This Row],[Production_t]]</f>
        <v>1.5043979375189567</v>
      </c>
      <c r="R2960" s="37">
        <f>Table1[[#This Row],[Power_Consumed_kWh]]/Table1[[#This Row],[Production_t]]</f>
        <v>118.04731574158326</v>
      </c>
      <c r="S2960" t="str">
        <f>IF(Table1[[#This Row],[Quality_pct]]&lt;96,"Below Spec","Ok")</f>
        <v>Ok</v>
      </c>
      <c r="T2960" t="str">
        <f>IF(Table1[Steam_Consumed_t]&gt;$O$4383,"ABNORMAL","NORMAL")</f>
        <v>NORMAL</v>
      </c>
      <c r="U2960" t="str">
        <f>IF(Table1[Power_Consumed_kWh]&gt;$P$4383,"ABNORMAL","NORMAL")</f>
        <v>NORMAL</v>
      </c>
      <c r="V2960">
        <f>(Table1[[#This Row],[Target_Production_t]]/8)*Table1[[#This Row],[Downtime_hr]]</f>
        <v>2.0998125000000001</v>
      </c>
    </row>
    <row r="2961" spans="1:22" x14ac:dyDescent="0.25">
      <c r="A2961" s="1">
        <v>45904</v>
      </c>
      <c r="B2961" s="1" t="str">
        <f>TEXT(Table1[[#This Row],[Date]],"mm")</f>
        <v>09</v>
      </c>
      <c r="C2961" t="s">
        <v>23</v>
      </c>
      <c r="D2961" t="s">
        <v>19</v>
      </c>
      <c r="E2961">
        <v>43.22</v>
      </c>
      <c r="F2961">
        <v>7.56</v>
      </c>
      <c r="G2961">
        <v>0.44</v>
      </c>
      <c r="H2961">
        <v>37.39</v>
      </c>
      <c r="I2961">
        <v>37.39</v>
      </c>
      <c r="J2961">
        <v>0</v>
      </c>
      <c r="K2961">
        <v>100</v>
      </c>
      <c r="L2961">
        <v>94.5</v>
      </c>
      <c r="M2961">
        <v>96.97</v>
      </c>
      <c r="N2961">
        <v>91.64</v>
      </c>
      <c r="O2961">
        <v>5.29</v>
      </c>
      <c r="P2961">
        <v>1597.43</v>
      </c>
      <c r="Q2961" s="42">
        <f>Table1[[#This Row],[Steam_Consumed_t]]/Table1[[#This Row],[Production_t]]</f>
        <v>0.14148167959347419</v>
      </c>
      <c r="R2961" s="37">
        <f>Table1[[#This Row],[Power_Consumed_kWh]]/Table1[[#This Row],[Production_t]]</f>
        <v>42.723455469376837</v>
      </c>
      <c r="S2961" t="str">
        <f>IF(Table1[[#This Row],[Quality_pct]]&lt;96,"Below Spec","Ok")</f>
        <v>Ok</v>
      </c>
      <c r="T2961" t="str">
        <f>IF(Table1[Steam_Consumed_t]&gt;$O$4383,"ABNORMAL","NORMAL")</f>
        <v>NORMAL</v>
      </c>
      <c r="U2961" t="str">
        <f>IF(Table1[Power_Consumed_kWh]&gt;$P$4383,"ABNORMAL","NORMAL")</f>
        <v>NORMAL</v>
      </c>
      <c r="V2961">
        <f>(Table1[[#This Row],[Target_Production_t]]/8)*Table1[[#This Row],[Downtime_hr]]</f>
        <v>2.3771</v>
      </c>
    </row>
    <row r="2962" spans="1:22" x14ac:dyDescent="0.25">
      <c r="A2962" s="1">
        <v>45904</v>
      </c>
      <c r="B2962" s="1" t="str">
        <f>TEXT(Table1[[#This Row],[Date]],"mm")</f>
        <v>09</v>
      </c>
      <c r="C2962" t="s">
        <v>23</v>
      </c>
      <c r="D2962" t="s">
        <v>20</v>
      </c>
      <c r="E2962">
        <v>41.9</v>
      </c>
      <c r="F2962">
        <v>7.57</v>
      </c>
      <c r="G2962">
        <v>0.43</v>
      </c>
      <c r="H2962">
        <v>38.76</v>
      </c>
      <c r="I2962">
        <v>37.159999999999997</v>
      </c>
      <c r="J2962">
        <v>1.61</v>
      </c>
      <c r="K2962">
        <v>95.85</v>
      </c>
      <c r="L2962">
        <v>94.62</v>
      </c>
      <c r="M2962">
        <v>96.19</v>
      </c>
      <c r="N2962">
        <v>87.25</v>
      </c>
      <c r="O2962">
        <v>6.42</v>
      </c>
      <c r="P2962">
        <v>1534.94</v>
      </c>
      <c r="Q2962" s="42">
        <f>Table1[[#This Row],[Steam_Consumed_t]]/Table1[[#This Row],[Production_t]]</f>
        <v>0.16563467492260062</v>
      </c>
      <c r="R2962" s="37">
        <f>Table1[[#This Row],[Power_Consumed_kWh]]/Table1[[#This Row],[Production_t]]</f>
        <v>39.601135190918477</v>
      </c>
      <c r="S2962" t="str">
        <f>IF(Table1[[#This Row],[Quality_pct]]&lt;96,"Below Spec","Ok")</f>
        <v>Below Spec</v>
      </c>
      <c r="T2962" t="str">
        <f>IF(Table1[Steam_Consumed_t]&gt;$O$4383,"ABNORMAL","NORMAL")</f>
        <v>NORMAL</v>
      </c>
      <c r="U2962" t="str">
        <f>IF(Table1[Power_Consumed_kWh]&gt;$P$4383,"ABNORMAL","NORMAL")</f>
        <v>NORMAL</v>
      </c>
      <c r="V2962">
        <f>(Table1[[#This Row],[Target_Production_t]]/8)*Table1[[#This Row],[Downtime_hr]]</f>
        <v>2.2521249999999999</v>
      </c>
    </row>
    <row r="2963" spans="1:22" x14ac:dyDescent="0.25">
      <c r="A2963" s="1">
        <v>45904</v>
      </c>
      <c r="B2963" s="1" t="str">
        <f>TEXT(Table1[[#This Row],[Date]],"mm")</f>
        <v>09</v>
      </c>
      <c r="C2963" t="s">
        <v>17</v>
      </c>
      <c r="D2963" t="s">
        <v>19</v>
      </c>
      <c r="E2963">
        <v>41.25</v>
      </c>
      <c r="F2963">
        <v>7.59</v>
      </c>
      <c r="G2963">
        <v>0.41</v>
      </c>
      <c r="H2963">
        <v>36.28</v>
      </c>
      <c r="I2963">
        <v>35.51</v>
      </c>
      <c r="J2963">
        <v>0.77</v>
      </c>
      <c r="K2963">
        <v>97.87</v>
      </c>
      <c r="L2963">
        <v>94.88</v>
      </c>
      <c r="M2963">
        <v>93.67</v>
      </c>
      <c r="N2963">
        <v>86.97</v>
      </c>
      <c r="O2963">
        <v>31.25</v>
      </c>
      <c r="P2963">
        <v>3060.33</v>
      </c>
      <c r="Q2963" s="42">
        <f>Table1[[#This Row],[Steam_Consumed_t]]/Table1[[#This Row],[Production_t]]</f>
        <v>0.86135611907386989</v>
      </c>
      <c r="R2963" s="37">
        <f>Table1[[#This Row],[Power_Consumed_kWh]]/Table1[[#This Row],[Production_t]]</f>
        <v>84.353087100330754</v>
      </c>
      <c r="S2963" t="str">
        <f>IF(Table1[[#This Row],[Quality_pct]]&lt;96,"Below Spec","Ok")</f>
        <v>Ok</v>
      </c>
      <c r="T2963" t="str">
        <f>IF(Table1[Steam_Consumed_t]&gt;$O$4383,"ABNORMAL","NORMAL")</f>
        <v>NORMAL</v>
      </c>
      <c r="U2963" t="str">
        <f>IF(Table1[Power_Consumed_kWh]&gt;$P$4383,"ABNORMAL","NORMAL")</f>
        <v>NORMAL</v>
      </c>
      <c r="V2963">
        <f>(Table1[[#This Row],[Target_Production_t]]/8)*Table1[[#This Row],[Downtime_hr]]</f>
        <v>2.1140624999999997</v>
      </c>
    </row>
    <row r="2964" spans="1:22" x14ac:dyDescent="0.25">
      <c r="A2964" s="1">
        <v>45904</v>
      </c>
      <c r="B2964" s="1" t="str">
        <f>TEXT(Table1[[#This Row],[Date]],"mm")</f>
        <v>09</v>
      </c>
      <c r="C2964" t="s">
        <v>23</v>
      </c>
      <c r="D2964" t="s">
        <v>18</v>
      </c>
      <c r="E2964">
        <v>43.88</v>
      </c>
      <c r="F2964">
        <v>7.61</v>
      </c>
      <c r="G2964">
        <v>0.39</v>
      </c>
      <c r="H2964">
        <v>38.93</v>
      </c>
      <c r="I2964">
        <v>38.85</v>
      </c>
      <c r="J2964">
        <v>0.09</v>
      </c>
      <c r="K2964">
        <v>99.78</v>
      </c>
      <c r="L2964">
        <v>95.12</v>
      </c>
      <c r="M2964">
        <v>91.29</v>
      </c>
      <c r="N2964">
        <v>86.65</v>
      </c>
      <c r="O2964">
        <v>4.25</v>
      </c>
      <c r="P2964">
        <v>1630.53</v>
      </c>
      <c r="Q2964" s="42">
        <f>Table1[[#This Row],[Steam_Consumed_t]]/Table1[[#This Row],[Production_t]]</f>
        <v>0.1091703056768559</v>
      </c>
      <c r="R2964" s="37">
        <f>Table1[[#This Row],[Power_Consumed_kWh]]/Table1[[#This Row],[Production_t]]</f>
        <v>41.883637297713847</v>
      </c>
      <c r="S2964" t="str">
        <f>IF(Table1[[#This Row],[Quality_pct]]&lt;96,"Below Spec","Ok")</f>
        <v>Ok</v>
      </c>
      <c r="T2964" t="str">
        <f>IF(Table1[Steam_Consumed_t]&gt;$O$4383,"ABNORMAL","NORMAL")</f>
        <v>NORMAL</v>
      </c>
      <c r="U2964" t="str">
        <f>IF(Table1[Power_Consumed_kWh]&gt;$P$4383,"ABNORMAL","NORMAL")</f>
        <v>NORMAL</v>
      </c>
      <c r="V2964">
        <f>(Table1[[#This Row],[Target_Production_t]]/8)*Table1[[#This Row],[Downtime_hr]]</f>
        <v>2.1391500000000003</v>
      </c>
    </row>
    <row r="2965" spans="1:22" x14ac:dyDescent="0.25">
      <c r="A2965" s="1">
        <v>45904</v>
      </c>
      <c r="B2965" s="1" t="str">
        <f>TEXT(Table1[[#This Row],[Date]],"mm")</f>
        <v>09</v>
      </c>
      <c r="C2965" t="s">
        <v>17</v>
      </c>
      <c r="D2965" t="s">
        <v>20</v>
      </c>
      <c r="E2965">
        <v>40</v>
      </c>
      <c r="F2965">
        <v>7.71</v>
      </c>
      <c r="G2965">
        <v>0.28999999999999998</v>
      </c>
      <c r="H2965">
        <v>36.049999999999997</v>
      </c>
      <c r="I2965">
        <v>35.44</v>
      </c>
      <c r="J2965">
        <v>0.62</v>
      </c>
      <c r="K2965">
        <v>98.29</v>
      </c>
      <c r="L2965">
        <v>96.38</v>
      </c>
      <c r="M2965">
        <v>99.47</v>
      </c>
      <c r="N2965">
        <v>94.22</v>
      </c>
      <c r="O2965">
        <v>28.59</v>
      </c>
      <c r="P2965">
        <v>2959.29</v>
      </c>
      <c r="Q2965" s="42">
        <f>Table1[[#This Row],[Steam_Consumed_t]]/Table1[[#This Row],[Production_t]]</f>
        <v>0.79306518723994457</v>
      </c>
      <c r="R2965" s="37">
        <f>Table1[[#This Row],[Power_Consumed_kWh]]/Table1[[#This Row],[Production_t]]</f>
        <v>82.088488210818312</v>
      </c>
      <c r="S2965" t="str">
        <f>IF(Table1[[#This Row],[Quality_pct]]&lt;96,"Below Spec","Ok")</f>
        <v>Ok</v>
      </c>
      <c r="T2965" t="str">
        <f>IF(Table1[Steam_Consumed_t]&gt;$O$4383,"ABNORMAL","NORMAL")</f>
        <v>NORMAL</v>
      </c>
      <c r="U2965" t="str">
        <f>IF(Table1[Power_Consumed_kWh]&gt;$P$4383,"ABNORMAL","NORMAL")</f>
        <v>NORMAL</v>
      </c>
      <c r="V2965">
        <f>(Table1[[#This Row],[Target_Production_t]]/8)*Table1[[#This Row],[Downtime_hr]]</f>
        <v>1.45</v>
      </c>
    </row>
    <row r="2966" spans="1:22" x14ac:dyDescent="0.25">
      <c r="A2966" s="1">
        <v>45905</v>
      </c>
      <c r="B2966" s="1" t="str">
        <f>TEXT(Table1[[#This Row],[Date]],"mm")</f>
        <v>09</v>
      </c>
      <c r="C2966" t="s">
        <v>22</v>
      </c>
      <c r="D2966" t="s">
        <v>20</v>
      </c>
      <c r="E2966">
        <v>33</v>
      </c>
      <c r="F2966">
        <v>7.39</v>
      </c>
      <c r="G2966">
        <v>0.61</v>
      </c>
      <c r="H2966">
        <v>28.61</v>
      </c>
      <c r="I2966">
        <v>27.63</v>
      </c>
      <c r="J2966">
        <v>0.98</v>
      </c>
      <c r="K2966">
        <v>96.58</v>
      </c>
      <c r="L2966">
        <v>92.38</v>
      </c>
      <c r="M2966">
        <v>90.18</v>
      </c>
      <c r="N2966">
        <v>80.45</v>
      </c>
      <c r="O2966">
        <v>33.96</v>
      </c>
      <c r="P2966">
        <v>2649.49</v>
      </c>
      <c r="Q2966" s="42">
        <f>Table1[[#This Row],[Steam_Consumed_t]]/Table1[[#This Row],[Production_t]]</f>
        <v>1.186997553303041</v>
      </c>
      <c r="R2966" s="37">
        <f>Table1[[#This Row],[Power_Consumed_kWh]]/Table1[[#This Row],[Production_t]]</f>
        <v>92.607130373995105</v>
      </c>
      <c r="S2966" t="str">
        <f>IF(Table1[[#This Row],[Quality_pct]]&lt;96,"Below Spec","Ok")</f>
        <v>Ok</v>
      </c>
      <c r="T2966" t="str">
        <f>IF(Table1[Steam_Consumed_t]&gt;$O$4383,"ABNORMAL","NORMAL")</f>
        <v>NORMAL</v>
      </c>
      <c r="U2966" t="str">
        <f>IF(Table1[Power_Consumed_kWh]&gt;$P$4383,"ABNORMAL","NORMAL")</f>
        <v>NORMAL</v>
      </c>
      <c r="V2966">
        <f>(Table1[[#This Row],[Target_Production_t]]/8)*Table1[[#This Row],[Downtime_hr]]</f>
        <v>2.5162499999999999</v>
      </c>
    </row>
    <row r="2967" spans="1:22" x14ac:dyDescent="0.25">
      <c r="A2967" s="1">
        <v>45905</v>
      </c>
      <c r="B2967" s="1" t="str">
        <f>TEXT(Table1[[#This Row],[Date]],"mm")</f>
        <v>09</v>
      </c>
      <c r="C2967" t="s">
        <v>23</v>
      </c>
      <c r="D2967" t="s">
        <v>19</v>
      </c>
      <c r="E2967">
        <v>41.6</v>
      </c>
      <c r="F2967">
        <v>7.49</v>
      </c>
      <c r="G2967">
        <v>0.51</v>
      </c>
      <c r="H2967">
        <v>36.72</v>
      </c>
      <c r="I2967">
        <v>36.46</v>
      </c>
      <c r="J2967">
        <v>0.26</v>
      </c>
      <c r="K2967">
        <v>99.29</v>
      </c>
      <c r="L2967">
        <v>93.62</v>
      </c>
      <c r="M2967">
        <v>95.51</v>
      </c>
      <c r="N2967">
        <v>88.79</v>
      </c>
      <c r="O2967">
        <v>3.89</v>
      </c>
      <c r="P2967">
        <v>1543.74</v>
      </c>
      <c r="Q2967" s="42">
        <f>Table1[[#This Row],[Steam_Consumed_t]]/Table1[[#This Row],[Production_t]]</f>
        <v>0.1059368191721133</v>
      </c>
      <c r="R2967" s="37">
        <f>Table1[[#This Row],[Power_Consumed_kWh]]/Table1[[#This Row],[Production_t]]</f>
        <v>42.040849673202615</v>
      </c>
      <c r="S2967" t="str">
        <f>IF(Table1[[#This Row],[Quality_pct]]&lt;96,"Below Spec","Ok")</f>
        <v>Ok</v>
      </c>
      <c r="T2967" t="str">
        <f>IF(Table1[Steam_Consumed_t]&gt;$O$4383,"ABNORMAL","NORMAL")</f>
        <v>NORMAL</v>
      </c>
      <c r="U2967" t="str">
        <f>IF(Table1[Power_Consumed_kWh]&gt;$P$4383,"ABNORMAL","NORMAL")</f>
        <v>NORMAL</v>
      </c>
      <c r="V2967">
        <f>(Table1[[#This Row],[Target_Production_t]]/8)*Table1[[#This Row],[Downtime_hr]]</f>
        <v>2.6520000000000001</v>
      </c>
    </row>
    <row r="2968" spans="1:22" x14ac:dyDescent="0.25">
      <c r="A2968" s="1">
        <v>45905</v>
      </c>
      <c r="B2968" s="1" t="str">
        <f>TEXT(Table1[[#This Row],[Date]],"mm")</f>
        <v>09</v>
      </c>
      <c r="C2968" t="s">
        <v>23</v>
      </c>
      <c r="D2968" t="s">
        <v>20</v>
      </c>
      <c r="E2968">
        <v>40.33</v>
      </c>
      <c r="F2968">
        <v>7.51</v>
      </c>
      <c r="G2968">
        <v>0.49</v>
      </c>
      <c r="H2968">
        <v>33.11</v>
      </c>
      <c r="I2968">
        <v>32.86</v>
      </c>
      <c r="J2968">
        <v>0.25</v>
      </c>
      <c r="K2968">
        <v>99.24</v>
      </c>
      <c r="L2968">
        <v>93.88</v>
      </c>
      <c r="M2968">
        <v>87.77</v>
      </c>
      <c r="N2968">
        <v>81.77</v>
      </c>
      <c r="O2968">
        <v>5.33</v>
      </c>
      <c r="P2968">
        <v>1418.02</v>
      </c>
      <c r="Q2968" s="42">
        <f>Table1[[#This Row],[Steam_Consumed_t]]/Table1[[#This Row],[Production_t]]</f>
        <v>0.16097855632739355</v>
      </c>
      <c r="R2968" s="37">
        <f>Table1[[#This Row],[Power_Consumed_kWh]]/Table1[[#This Row],[Production_t]]</f>
        <v>42.827544548474783</v>
      </c>
      <c r="S2968" t="str">
        <f>IF(Table1[[#This Row],[Quality_pct]]&lt;96,"Below Spec","Ok")</f>
        <v>Ok</v>
      </c>
      <c r="T2968" t="str">
        <f>IF(Table1[Steam_Consumed_t]&gt;$O$4383,"ABNORMAL","NORMAL")</f>
        <v>NORMAL</v>
      </c>
      <c r="U2968" t="str">
        <f>IF(Table1[Power_Consumed_kWh]&gt;$P$4383,"ABNORMAL","NORMAL")</f>
        <v>NORMAL</v>
      </c>
      <c r="V2968">
        <f>(Table1[[#This Row],[Target_Production_t]]/8)*Table1[[#This Row],[Downtime_hr]]</f>
        <v>2.4702124999999997</v>
      </c>
    </row>
    <row r="2969" spans="1:22" x14ac:dyDescent="0.25">
      <c r="A2969" s="1">
        <v>45905</v>
      </c>
      <c r="B2969" s="1" t="str">
        <f>TEXT(Table1[[#This Row],[Date]],"mm")</f>
        <v>09</v>
      </c>
      <c r="C2969" t="s">
        <v>21</v>
      </c>
      <c r="D2969" t="s">
        <v>19</v>
      </c>
      <c r="E2969">
        <v>35.93</v>
      </c>
      <c r="F2969">
        <v>7.53</v>
      </c>
      <c r="G2969">
        <v>0.47</v>
      </c>
      <c r="H2969">
        <v>31.93</v>
      </c>
      <c r="I2969">
        <v>31.58</v>
      </c>
      <c r="J2969">
        <v>0.34</v>
      </c>
      <c r="K2969">
        <v>98.92</v>
      </c>
      <c r="L2969">
        <v>94.12</v>
      </c>
      <c r="M2969">
        <v>93.68</v>
      </c>
      <c r="N2969">
        <v>87.22</v>
      </c>
      <c r="O2969">
        <v>46.24</v>
      </c>
      <c r="P2969">
        <v>3755.24</v>
      </c>
      <c r="Q2969" s="42">
        <f>Table1[[#This Row],[Steam_Consumed_t]]/Table1[[#This Row],[Production_t]]</f>
        <v>1.4481678672095208</v>
      </c>
      <c r="R2969" s="37">
        <f>Table1[[#This Row],[Power_Consumed_kWh]]/Table1[[#This Row],[Production_t]]</f>
        <v>117.60851863451299</v>
      </c>
      <c r="S2969" t="str">
        <f>IF(Table1[[#This Row],[Quality_pct]]&lt;96,"Below Spec","Ok")</f>
        <v>Ok</v>
      </c>
      <c r="T2969" t="str">
        <f>IF(Table1[Steam_Consumed_t]&gt;$O$4383,"ABNORMAL","NORMAL")</f>
        <v>NORMAL</v>
      </c>
      <c r="U2969" t="str">
        <f>IF(Table1[Power_Consumed_kWh]&gt;$P$4383,"ABNORMAL","NORMAL")</f>
        <v>NORMAL</v>
      </c>
      <c r="V2969">
        <f>(Table1[[#This Row],[Target_Production_t]]/8)*Table1[[#This Row],[Downtime_hr]]</f>
        <v>2.1108875</v>
      </c>
    </row>
    <row r="2970" spans="1:22" x14ac:dyDescent="0.25">
      <c r="A2970" s="1">
        <v>45905</v>
      </c>
      <c r="B2970" s="1" t="str">
        <f>TEXT(Table1[[#This Row],[Date]],"mm")</f>
        <v>09</v>
      </c>
      <c r="C2970" t="s">
        <v>17</v>
      </c>
      <c r="D2970" t="s">
        <v>19</v>
      </c>
      <c r="E2970">
        <v>39.71</v>
      </c>
      <c r="F2970">
        <v>7.58</v>
      </c>
      <c r="G2970">
        <v>0.42</v>
      </c>
      <c r="H2970">
        <v>33.79</v>
      </c>
      <c r="I2970">
        <v>32.76</v>
      </c>
      <c r="J2970">
        <v>1.03</v>
      </c>
      <c r="K2970">
        <v>96.94</v>
      </c>
      <c r="L2970">
        <v>94.75</v>
      </c>
      <c r="M2970">
        <v>98.36</v>
      </c>
      <c r="N2970">
        <v>90.34</v>
      </c>
      <c r="O2970">
        <v>31.32</v>
      </c>
      <c r="P2970">
        <v>2926.27</v>
      </c>
      <c r="Q2970" s="42">
        <f>Table1[[#This Row],[Steam_Consumed_t]]/Table1[[#This Row],[Production_t]]</f>
        <v>0.92690145013317549</v>
      </c>
      <c r="R2970" s="37">
        <f>Table1[[#This Row],[Power_Consumed_kWh]]/Table1[[#This Row],[Production_t]]</f>
        <v>86.601657295057706</v>
      </c>
      <c r="S2970" t="str">
        <f>IF(Table1[[#This Row],[Quality_pct]]&lt;96,"Below Spec","Ok")</f>
        <v>Ok</v>
      </c>
      <c r="T2970" t="str">
        <f>IF(Table1[Steam_Consumed_t]&gt;$O$4383,"ABNORMAL","NORMAL")</f>
        <v>NORMAL</v>
      </c>
      <c r="U2970" t="str">
        <f>IF(Table1[Power_Consumed_kWh]&gt;$P$4383,"ABNORMAL","NORMAL")</f>
        <v>NORMAL</v>
      </c>
      <c r="V2970">
        <f>(Table1[[#This Row],[Target_Production_t]]/8)*Table1[[#This Row],[Downtime_hr]]</f>
        <v>2.084775</v>
      </c>
    </row>
    <row r="2971" spans="1:22" x14ac:dyDescent="0.25">
      <c r="A2971" s="1">
        <v>45905</v>
      </c>
      <c r="B2971" s="1" t="str">
        <f>TEXT(Table1[[#This Row],[Date]],"mm")</f>
        <v>09</v>
      </c>
      <c r="C2971" t="s">
        <v>22</v>
      </c>
      <c r="D2971" t="s">
        <v>18</v>
      </c>
      <c r="E2971">
        <v>34.549999999999997</v>
      </c>
      <c r="F2971">
        <v>7.63</v>
      </c>
      <c r="G2971">
        <v>0.37</v>
      </c>
      <c r="H2971">
        <v>30.12</v>
      </c>
      <c r="I2971">
        <v>29.14</v>
      </c>
      <c r="J2971">
        <v>0.99</v>
      </c>
      <c r="K2971">
        <v>96.72</v>
      </c>
      <c r="L2971">
        <v>95.38</v>
      </c>
      <c r="M2971">
        <v>95.72</v>
      </c>
      <c r="N2971">
        <v>88.3</v>
      </c>
      <c r="O2971">
        <v>32.619999999999997</v>
      </c>
      <c r="P2971">
        <v>2975.25</v>
      </c>
      <c r="Q2971" s="42">
        <f>Table1[[#This Row],[Steam_Consumed_t]]/Table1[[#This Row],[Production_t]]</f>
        <v>1.0830013280212483</v>
      </c>
      <c r="R2971" s="37">
        <f>Table1[[#This Row],[Power_Consumed_kWh]]/Table1[[#This Row],[Production_t]]</f>
        <v>98.779880478087648</v>
      </c>
      <c r="S2971" t="str">
        <f>IF(Table1[[#This Row],[Quality_pct]]&lt;96,"Below Spec","Ok")</f>
        <v>Ok</v>
      </c>
      <c r="T2971" t="str">
        <f>IF(Table1[Steam_Consumed_t]&gt;$O$4383,"ABNORMAL","NORMAL")</f>
        <v>NORMAL</v>
      </c>
      <c r="U2971" t="str">
        <f>IF(Table1[Power_Consumed_kWh]&gt;$P$4383,"ABNORMAL","NORMAL")</f>
        <v>NORMAL</v>
      </c>
      <c r="V2971">
        <f>(Table1[[#This Row],[Target_Production_t]]/8)*Table1[[#This Row],[Downtime_hr]]</f>
        <v>1.5979374999999998</v>
      </c>
    </row>
    <row r="2972" spans="1:22" x14ac:dyDescent="0.25">
      <c r="A2972" s="1">
        <v>45905</v>
      </c>
      <c r="B2972" s="1" t="str">
        <f>TEXT(Table1[[#This Row],[Date]],"mm")</f>
        <v>09</v>
      </c>
      <c r="C2972" t="s">
        <v>23</v>
      </c>
      <c r="D2972" t="s">
        <v>18</v>
      </c>
      <c r="E2972">
        <v>42.23</v>
      </c>
      <c r="F2972">
        <v>7.63</v>
      </c>
      <c r="G2972">
        <v>0.37</v>
      </c>
      <c r="H2972">
        <v>34.56</v>
      </c>
      <c r="I2972">
        <v>34.299999999999997</v>
      </c>
      <c r="J2972">
        <v>0.26</v>
      </c>
      <c r="K2972">
        <v>99.26</v>
      </c>
      <c r="L2972">
        <v>95.38</v>
      </c>
      <c r="M2972">
        <v>96.57</v>
      </c>
      <c r="N2972">
        <v>91.42</v>
      </c>
      <c r="O2972">
        <v>3.54</v>
      </c>
      <c r="P2972">
        <v>1389.39</v>
      </c>
      <c r="Q2972" s="42">
        <f>Table1[[#This Row],[Steam_Consumed_t]]/Table1[[#This Row],[Production_t]]</f>
        <v>0.10243055555555555</v>
      </c>
      <c r="R2972" s="37">
        <f>Table1[[#This Row],[Power_Consumed_kWh]]/Table1[[#This Row],[Production_t]]</f>
        <v>40.202256944444443</v>
      </c>
      <c r="S2972" t="str">
        <f>IF(Table1[[#This Row],[Quality_pct]]&lt;96,"Below Spec","Ok")</f>
        <v>Ok</v>
      </c>
      <c r="T2972" t="str">
        <f>IF(Table1[Steam_Consumed_t]&gt;$O$4383,"ABNORMAL","NORMAL")</f>
        <v>NORMAL</v>
      </c>
      <c r="U2972" t="str">
        <f>IF(Table1[Power_Consumed_kWh]&gt;$P$4383,"ABNORMAL","NORMAL")</f>
        <v>NORMAL</v>
      </c>
      <c r="V2972">
        <f>(Table1[[#This Row],[Target_Production_t]]/8)*Table1[[#This Row],[Downtime_hr]]</f>
        <v>1.9531374999999997</v>
      </c>
    </row>
    <row r="2973" spans="1:22" x14ac:dyDescent="0.25">
      <c r="A2973" s="1">
        <v>45905</v>
      </c>
      <c r="B2973" s="1" t="str">
        <f>TEXT(Table1[[#This Row],[Date]],"mm")</f>
        <v>09</v>
      </c>
      <c r="C2973" t="s">
        <v>21</v>
      </c>
      <c r="D2973" t="s">
        <v>18</v>
      </c>
      <c r="E2973">
        <v>36.47</v>
      </c>
      <c r="F2973">
        <v>7.7</v>
      </c>
      <c r="G2973">
        <v>0.3</v>
      </c>
      <c r="H2973">
        <v>35.74</v>
      </c>
      <c r="I2973">
        <v>35.299999999999997</v>
      </c>
      <c r="J2973">
        <v>0.43</v>
      </c>
      <c r="K2973">
        <v>98.79</v>
      </c>
      <c r="L2973">
        <v>96.25</v>
      </c>
      <c r="M2973">
        <v>98.72</v>
      </c>
      <c r="N2973">
        <v>93.86</v>
      </c>
      <c r="O2973">
        <v>51.93</v>
      </c>
      <c r="P2973">
        <v>4230.26</v>
      </c>
      <c r="Q2973" s="42">
        <f>Table1[[#This Row],[Steam_Consumed_t]]/Table1[[#This Row],[Production_t]]</f>
        <v>1.452993844432009</v>
      </c>
      <c r="R2973" s="37">
        <f>Table1[[#This Row],[Power_Consumed_kWh]]/Table1[[#This Row],[Production_t]]</f>
        <v>118.36205931729155</v>
      </c>
      <c r="S2973" t="str">
        <f>IF(Table1[[#This Row],[Quality_pct]]&lt;96,"Below Spec","Ok")</f>
        <v>Ok</v>
      </c>
      <c r="T2973" t="str">
        <f>IF(Table1[Steam_Consumed_t]&gt;$O$4383,"ABNORMAL","NORMAL")</f>
        <v>ABNORMAL</v>
      </c>
      <c r="U2973" t="str">
        <f>IF(Table1[Power_Consumed_kWh]&gt;$P$4383,"ABNORMAL","NORMAL")</f>
        <v>ABNORMAL</v>
      </c>
      <c r="V2973">
        <f>(Table1[[#This Row],[Target_Production_t]]/8)*Table1[[#This Row],[Downtime_hr]]</f>
        <v>1.3676249999999999</v>
      </c>
    </row>
    <row r="2974" spans="1:22" x14ac:dyDescent="0.25">
      <c r="A2974" s="1">
        <v>45905</v>
      </c>
      <c r="B2974" s="1" t="str">
        <f>TEXT(Table1[[#This Row],[Date]],"mm")</f>
        <v>09</v>
      </c>
      <c r="C2974" t="s">
        <v>21</v>
      </c>
      <c r="D2974" t="s">
        <v>20</v>
      </c>
      <c r="E2974">
        <v>34.83</v>
      </c>
      <c r="F2974">
        <v>7.7</v>
      </c>
      <c r="G2974">
        <v>0.3</v>
      </c>
      <c r="H2974">
        <v>34.03</v>
      </c>
      <c r="I2974">
        <v>33.35</v>
      </c>
      <c r="J2974">
        <v>0.68</v>
      </c>
      <c r="K2974">
        <v>98</v>
      </c>
      <c r="L2974">
        <v>96.25</v>
      </c>
      <c r="M2974">
        <v>90.24</v>
      </c>
      <c r="N2974">
        <v>85.12</v>
      </c>
      <c r="O2974">
        <v>50.08</v>
      </c>
      <c r="P2974">
        <v>4133.3599999999997</v>
      </c>
      <c r="Q2974" s="42">
        <f>Table1[[#This Row],[Steam_Consumed_t]]/Table1[[#This Row],[Production_t]]</f>
        <v>1.4716426682339112</v>
      </c>
      <c r="R2974" s="37">
        <f>Table1[[#This Row],[Power_Consumed_kWh]]/Table1[[#This Row],[Production_t]]</f>
        <v>121.46223920070524</v>
      </c>
      <c r="S2974" t="str">
        <f>IF(Table1[[#This Row],[Quality_pct]]&lt;96,"Below Spec","Ok")</f>
        <v>Ok</v>
      </c>
      <c r="T2974" t="str">
        <f>IF(Table1[Steam_Consumed_t]&gt;$O$4383,"ABNORMAL","NORMAL")</f>
        <v>NORMAL</v>
      </c>
      <c r="U2974" t="str">
        <f>IF(Table1[Power_Consumed_kWh]&gt;$P$4383,"ABNORMAL","NORMAL")</f>
        <v>NORMAL</v>
      </c>
      <c r="V2974">
        <f>(Table1[[#This Row],[Target_Production_t]]/8)*Table1[[#This Row],[Downtime_hr]]</f>
        <v>1.306125</v>
      </c>
    </row>
    <row r="2975" spans="1:22" x14ac:dyDescent="0.25">
      <c r="A2975" s="1">
        <v>45905</v>
      </c>
      <c r="B2975" s="1" t="str">
        <f>TEXT(Table1[[#This Row],[Date]],"mm")</f>
        <v>09</v>
      </c>
      <c r="C2975" t="s">
        <v>22</v>
      </c>
      <c r="D2975" t="s">
        <v>19</v>
      </c>
      <c r="E2975">
        <v>34.03</v>
      </c>
      <c r="F2975">
        <v>7.74</v>
      </c>
      <c r="G2975">
        <v>0.26</v>
      </c>
      <c r="H2975">
        <v>27.71</v>
      </c>
      <c r="I2975">
        <v>27</v>
      </c>
      <c r="J2975">
        <v>0.7</v>
      </c>
      <c r="K2975">
        <v>97.47</v>
      </c>
      <c r="L2975">
        <v>96.75</v>
      </c>
      <c r="M2975">
        <v>101.31</v>
      </c>
      <c r="N2975">
        <v>95.54</v>
      </c>
      <c r="O2975">
        <v>29.89</v>
      </c>
      <c r="P2975">
        <v>2693.7</v>
      </c>
      <c r="Q2975" s="42">
        <f>Table1[[#This Row],[Steam_Consumed_t]]/Table1[[#This Row],[Production_t]]</f>
        <v>1.0786719595813785</v>
      </c>
      <c r="R2975" s="37">
        <f>Table1[[#This Row],[Power_Consumed_kWh]]/Table1[[#This Row],[Production_t]]</f>
        <v>97.210393359797891</v>
      </c>
      <c r="S2975" t="str">
        <f>IF(Table1[[#This Row],[Quality_pct]]&lt;96,"Below Spec","Ok")</f>
        <v>Ok</v>
      </c>
      <c r="T2975" t="str">
        <f>IF(Table1[Steam_Consumed_t]&gt;$O$4383,"ABNORMAL","NORMAL")</f>
        <v>NORMAL</v>
      </c>
      <c r="U2975" t="str">
        <f>IF(Table1[Power_Consumed_kWh]&gt;$P$4383,"ABNORMAL","NORMAL")</f>
        <v>NORMAL</v>
      </c>
      <c r="V2975">
        <f>(Table1[[#This Row],[Target_Production_t]]/8)*Table1[[#This Row],[Downtime_hr]]</f>
        <v>1.1059750000000002</v>
      </c>
    </row>
    <row r="2976" spans="1:22" x14ac:dyDescent="0.25">
      <c r="A2976" s="1">
        <v>45905</v>
      </c>
      <c r="B2976" s="1" t="str">
        <f>TEXT(Table1[[#This Row],[Date]],"mm")</f>
        <v>09</v>
      </c>
      <c r="C2976" t="s">
        <v>17</v>
      </c>
      <c r="D2976" t="s">
        <v>20</v>
      </c>
      <c r="E2976">
        <v>38.5</v>
      </c>
      <c r="F2976">
        <v>7.78</v>
      </c>
      <c r="G2976">
        <v>0.22</v>
      </c>
      <c r="H2976">
        <v>32.909999999999997</v>
      </c>
      <c r="I2976">
        <v>32.409999999999997</v>
      </c>
      <c r="J2976">
        <v>0.5</v>
      </c>
      <c r="K2976">
        <v>98.48</v>
      </c>
      <c r="L2976">
        <v>97.25</v>
      </c>
      <c r="M2976">
        <v>96.13</v>
      </c>
      <c r="N2976">
        <v>92.07</v>
      </c>
      <c r="O2976">
        <v>28.03</v>
      </c>
      <c r="P2976">
        <v>2708.43</v>
      </c>
      <c r="Q2976" s="42">
        <f>Table1[[#This Row],[Steam_Consumed_t]]/Table1[[#This Row],[Production_t]]</f>
        <v>0.85171680340322098</v>
      </c>
      <c r="R2976" s="37">
        <f>Table1[[#This Row],[Power_Consumed_kWh]]/Table1[[#This Row],[Production_t]]</f>
        <v>82.298085688240661</v>
      </c>
      <c r="S2976" t="str">
        <f>IF(Table1[[#This Row],[Quality_pct]]&lt;96,"Below Spec","Ok")</f>
        <v>Ok</v>
      </c>
      <c r="T2976" t="str">
        <f>IF(Table1[Steam_Consumed_t]&gt;$O$4383,"ABNORMAL","NORMAL")</f>
        <v>NORMAL</v>
      </c>
      <c r="U2976" t="str">
        <f>IF(Table1[Power_Consumed_kWh]&gt;$P$4383,"ABNORMAL","NORMAL")</f>
        <v>NORMAL</v>
      </c>
      <c r="V2976">
        <f>(Table1[[#This Row],[Target_Production_t]]/8)*Table1[[#This Row],[Downtime_hr]]</f>
        <v>1.0587500000000001</v>
      </c>
    </row>
    <row r="2977" spans="1:22" x14ac:dyDescent="0.25">
      <c r="A2977" s="1">
        <v>45905</v>
      </c>
      <c r="B2977" s="1" t="str">
        <f>TEXT(Table1[[#This Row],[Date]],"mm")</f>
        <v>09</v>
      </c>
      <c r="C2977" t="s">
        <v>17</v>
      </c>
      <c r="D2977" t="s">
        <v>18</v>
      </c>
      <c r="E2977">
        <v>40.31</v>
      </c>
      <c r="F2977">
        <v>7.89</v>
      </c>
      <c r="G2977">
        <v>0.11</v>
      </c>
      <c r="H2977">
        <v>36.590000000000003</v>
      </c>
      <c r="I2977">
        <v>35.96</v>
      </c>
      <c r="J2977">
        <v>0.64</v>
      </c>
      <c r="K2977">
        <v>98.26</v>
      </c>
      <c r="L2977">
        <v>98.62</v>
      </c>
      <c r="M2977">
        <v>97.17</v>
      </c>
      <c r="N2977">
        <v>94.17</v>
      </c>
      <c r="O2977">
        <v>32.4</v>
      </c>
      <c r="P2977">
        <v>3016.29</v>
      </c>
      <c r="Q2977" s="42">
        <f>Table1[[#This Row],[Steam_Consumed_t]]/Table1[[#This Row],[Production_t]]</f>
        <v>0.88548783820716026</v>
      </c>
      <c r="R2977" s="37">
        <f>Table1[[#This Row],[Power_Consumed_kWh]]/Table1[[#This Row],[Production_t]]</f>
        <v>82.434818256354191</v>
      </c>
      <c r="S2977" t="str">
        <f>IF(Table1[[#This Row],[Quality_pct]]&lt;96,"Below Spec","Ok")</f>
        <v>Ok</v>
      </c>
      <c r="T2977" t="str">
        <f>IF(Table1[Steam_Consumed_t]&gt;$O$4383,"ABNORMAL","NORMAL")</f>
        <v>NORMAL</v>
      </c>
      <c r="U2977" t="str">
        <f>IF(Table1[Power_Consumed_kWh]&gt;$P$4383,"ABNORMAL","NORMAL")</f>
        <v>NORMAL</v>
      </c>
      <c r="V2977">
        <f>(Table1[[#This Row],[Target_Production_t]]/8)*Table1[[#This Row],[Downtime_hr]]</f>
        <v>0.55426249999999999</v>
      </c>
    </row>
    <row r="2978" spans="1:22" x14ac:dyDescent="0.25">
      <c r="A2978" s="1">
        <v>45906</v>
      </c>
      <c r="B2978" s="1" t="str">
        <f>TEXT(Table1[[#This Row],[Date]],"mm")</f>
        <v>09</v>
      </c>
      <c r="C2978" t="s">
        <v>17</v>
      </c>
      <c r="D2978" t="s">
        <v>20</v>
      </c>
      <c r="E2978">
        <v>38.49</v>
      </c>
      <c r="F2978">
        <v>7.09</v>
      </c>
      <c r="G2978">
        <v>0.91</v>
      </c>
      <c r="H2978">
        <v>31.93</v>
      </c>
      <c r="I2978">
        <v>31.47</v>
      </c>
      <c r="J2978">
        <v>0.45</v>
      </c>
      <c r="K2978">
        <v>98.58</v>
      </c>
      <c r="L2978">
        <v>88.62</v>
      </c>
      <c r="M2978">
        <v>94.35</v>
      </c>
      <c r="N2978">
        <v>82.43</v>
      </c>
      <c r="O2978">
        <v>27.9</v>
      </c>
      <c r="P2978">
        <v>2535.73</v>
      </c>
      <c r="Q2978" s="42">
        <f>Table1[[#This Row],[Steam_Consumed_t]]/Table1[[#This Row],[Production_t]]</f>
        <v>0.87378640776699024</v>
      </c>
      <c r="R2978" s="37">
        <f>Table1[[#This Row],[Power_Consumed_kWh]]/Table1[[#This Row],[Production_t]]</f>
        <v>79.415283432508616</v>
      </c>
      <c r="S2978" t="str">
        <f>IF(Table1[[#This Row],[Quality_pct]]&lt;96,"Below Spec","Ok")</f>
        <v>Ok</v>
      </c>
      <c r="T2978" t="str">
        <f>IF(Table1[Steam_Consumed_t]&gt;$O$4383,"ABNORMAL","NORMAL")</f>
        <v>NORMAL</v>
      </c>
      <c r="U2978" t="str">
        <f>IF(Table1[Power_Consumed_kWh]&gt;$P$4383,"ABNORMAL","NORMAL")</f>
        <v>NORMAL</v>
      </c>
      <c r="V2978">
        <f>(Table1[[#This Row],[Target_Production_t]]/8)*Table1[[#This Row],[Downtime_hr]]</f>
        <v>4.3782375</v>
      </c>
    </row>
    <row r="2979" spans="1:22" x14ac:dyDescent="0.25">
      <c r="A2979" s="1">
        <v>45906</v>
      </c>
      <c r="B2979" s="1" t="str">
        <f>TEXT(Table1[[#This Row],[Date]],"mm")</f>
        <v>09</v>
      </c>
      <c r="C2979" t="s">
        <v>17</v>
      </c>
      <c r="D2979" t="s">
        <v>18</v>
      </c>
      <c r="E2979">
        <v>40.299999999999997</v>
      </c>
      <c r="F2979">
        <v>7.24</v>
      </c>
      <c r="G2979">
        <v>0.76</v>
      </c>
      <c r="H2979">
        <v>31.84</v>
      </c>
      <c r="I2979">
        <v>30.92</v>
      </c>
      <c r="J2979">
        <v>0.92</v>
      </c>
      <c r="K2979">
        <v>97.11</v>
      </c>
      <c r="L2979">
        <v>90.5</v>
      </c>
      <c r="M2979">
        <v>97.12</v>
      </c>
      <c r="N2979">
        <v>85.35</v>
      </c>
      <c r="O2979">
        <v>28.97</v>
      </c>
      <c r="P2979">
        <v>2602.9299999999998</v>
      </c>
      <c r="Q2979" s="42">
        <f>Table1[[#This Row],[Steam_Consumed_t]]/Table1[[#This Row],[Production_t]]</f>
        <v>0.90986180904522607</v>
      </c>
      <c r="R2979" s="37">
        <f>Table1[[#This Row],[Power_Consumed_kWh]]/Table1[[#This Row],[Production_t]]</f>
        <v>81.750314070351749</v>
      </c>
      <c r="S2979" t="str">
        <f>IF(Table1[[#This Row],[Quality_pct]]&lt;96,"Below Spec","Ok")</f>
        <v>Ok</v>
      </c>
      <c r="T2979" t="str">
        <f>IF(Table1[Steam_Consumed_t]&gt;$O$4383,"ABNORMAL","NORMAL")</f>
        <v>NORMAL</v>
      </c>
      <c r="U2979" t="str">
        <f>IF(Table1[Power_Consumed_kWh]&gt;$P$4383,"ABNORMAL","NORMAL")</f>
        <v>NORMAL</v>
      </c>
      <c r="V2979">
        <f>(Table1[[#This Row],[Target_Production_t]]/8)*Table1[[#This Row],[Downtime_hr]]</f>
        <v>3.8284999999999996</v>
      </c>
    </row>
    <row r="2980" spans="1:22" x14ac:dyDescent="0.25">
      <c r="A2980" s="1">
        <v>45906</v>
      </c>
      <c r="B2980" s="1" t="str">
        <f>TEXT(Table1[[#This Row],[Date]],"mm")</f>
        <v>09</v>
      </c>
      <c r="C2980" t="s">
        <v>17</v>
      </c>
      <c r="D2980" t="s">
        <v>19</v>
      </c>
      <c r="E2980">
        <v>39.700000000000003</v>
      </c>
      <c r="F2980">
        <v>7.28</v>
      </c>
      <c r="G2980">
        <v>0.72</v>
      </c>
      <c r="H2980">
        <v>36.619999999999997</v>
      </c>
      <c r="I2980">
        <v>35.81</v>
      </c>
      <c r="J2980">
        <v>0.81</v>
      </c>
      <c r="K2980">
        <v>97.8</v>
      </c>
      <c r="L2980">
        <v>91</v>
      </c>
      <c r="M2980">
        <v>99.54</v>
      </c>
      <c r="N2980">
        <v>88.59</v>
      </c>
      <c r="O2980">
        <v>32.44</v>
      </c>
      <c r="P2980">
        <v>3132.05</v>
      </c>
      <c r="Q2980" s="42">
        <f>Table1[[#This Row],[Steam_Consumed_t]]/Table1[[#This Row],[Production_t]]</f>
        <v>0.88585472419442923</v>
      </c>
      <c r="R2980" s="37">
        <f>Table1[[#This Row],[Power_Consumed_kWh]]/Table1[[#This Row],[Production_t]]</f>
        <v>85.528399781540159</v>
      </c>
      <c r="S2980" t="str">
        <f>IF(Table1[[#This Row],[Quality_pct]]&lt;96,"Below Spec","Ok")</f>
        <v>Ok</v>
      </c>
      <c r="T2980" t="str">
        <f>IF(Table1[Steam_Consumed_t]&gt;$O$4383,"ABNORMAL","NORMAL")</f>
        <v>NORMAL</v>
      </c>
      <c r="U2980" t="str">
        <f>IF(Table1[Power_Consumed_kWh]&gt;$P$4383,"ABNORMAL","NORMAL")</f>
        <v>NORMAL</v>
      </c>
      <c r="V2980">
        <f>(Table1[[#This Row],[Target_Production_t]]/8)*Table1[[#This Row],[Downtime_hr]]</f>
        <v>3.573</v>
      </c>
    </row>
    <row r="2981" spans="1:22" x14ac:dyDescent="0.25">
      <c r="A2981" s="1">
        <v>45906</v>
      </c>
      <c r="B2981" s="1" t="str">
        <f>TEXT(Table1[[#This Row],[Date]],"mm")</f>
        <v>09</v>
      </c>
      <c r="C2981" t="s">
        <v>22</v>
      </c>
      <c r="D2981" t="s">
        <v>19</v>
      </c>
      <c r="E2981">
        <v>34.03</v>
      </c>
      <c r="F2981">
        <v>7.46</v>
      </c>
      <c r="G2981">
        <v>0.54</v>
      </c>
      <c r="H2981">
        <v>31.08</v>
      </c>
      <c r="I2981">
        <v>30.17</v>
      </c>
      <c r="J2981">
        <v>0.9</v>
      </c>
      <c r="K2981">
        <v>97.09</v>
      </c>
      <c r="L2981">
        <v>93.25</v>
      </c>
      <c r="M2981">
        <v>94.6</v>
      </c>
      <c r="N2981">
        <v>85.65</v>
      </c>
      <c r="O2981">
        <v>33.9</v>
      </c>
      <c r="P2981">
        <v>3013.61</v>
      </c>
      <c r="Q2981" s="42">
        <f>Table1[[#This Row],[Steam_Consumed_t]]/Table1[[#This Row],[Production_t]]</f>
        <v>1.0907335907335907</v>
      </c>
      <c r="R2981" s="37">
        <f>Table1[[#This Row],[Power_Consumed_kWh]]/Table1[[#This Row],[Production_t]]</f>
        <v>96.962998712998726</v>
      </c>
      <c r="S2981" t="str">
        <f>IF(Table1[[#This Row],[Quality_pct]]&lt;96,"Below Spec","Ok")</f>
        <v>Ok</v>
      </c>
      <c r="T2981" t="str">
        <f>IF(Table1[Steam_Consumed_t]&gt;$O$4383,"ABNORMAL","NORMAL")</f>
        <v>NORMAL</v>
      </c>
      <c r="U2981" t="str">
        <f>IF(Table1[Power_Consumed_kWh]&gt;$P$4383,"ABNORMAL","NORMAL")</f>
        <v>NORMAL</v>
      </c>
      <c r="V2981">
        <f>(Table1[[#This Row],[Target_Production_t]]/8)*Table1[[#This Row],[Downtime_hr]]</f>
        <v>2.2970250000000001</v>
      </c>
    </row>
    <row r="2982" spans="1:22" x14ac:dyDescent="0.25">
      <c r="A2982" s="1">
        <v>45906</v>
      </c>
      <c r="B2982" s="1" t="str">
        <f>TEXT(Table1[[#This Row],[Date]],"mm")</f>
        <v>09</v>
      </c>
      <c r="C2982" t="s">
        <v>23</v>
      </c>
      <c r="D2982" t="s">
        <v>20</v>
      </c>
      <c r="E2982">
        <v>40.32</v>
      </c>
      <c r="F2982">
        <v>7.46</v>
      </c>
      <c r="G2982">
        <v>0.54</v>
      </c>
      <c r="H2982">
        <v>34.24</v>
      </c>
      <c r="I2982">
        <v>33.56</v>
      </c>
      <c r="J2982">
        <v>0.67</v>
      </c>
      <c r="K2982">
        <v>98.03</v>
      </c>
      <c r="L2982">
        <v>93.25</v>
      </c>
      <c r="M2982">
        <v>94.87</v>
      </c>
      <c r="N2982">
        <v>86.73</v>
      </c>
      <c r="O2982">
        <v>2.4500000000000002</v>
      </c>
      <c r="P2982">
        <v>1424.87</v>
      </c>
      <c r="Q2982" s="42">
        <f>Table1[[#This Row],[Steam_Consumed_t]]/Table1[[#This Row],[Production_t]]</f>
        <v>7.1553738317757007E-2</v>
      </c>
      <c r="R2982" s="37">
        <f>Table1[[#This Row],[Power_Consumed_kWh]]/Table1[[#This Row],[Production_t]]</f>
        <v>41.614193925233643</v>
      </c>
      <c r="S2982" t="str">
        <f>IF(Table1[[#This Row],[Quality_pct]]&lt;96,"Below Spec","Ok")</f>
        <v>Ok</v>
      </c>
      <c r="T2982" t="str">
        <f>IF(Table1[Steam_Consumed_t]&gt;$O$4383,"ABNORMAL","NORMAL")</f>
        <v>NORMAL</v>
      </c>
      <c r="U2982" t="str">
        <f>IF(Table1[Power_Consumed_kWh]&gt;$P$4383,"ABNORMAL","NORMAL")</f>
        <v>NORMAL</v>
      </c>
      <c r="V2982">
        <f>(Table1[[#This Row],[Target_Production_t]]/8)*Table1[[#This Row],[Downtime_hr]]</f>
        <v>2.7216</v>
      </c>
    </row>
    <row r="2983" spans="1:22" x14ac:dyDescent="0.25">
      <c r="A2983" s="1">
        <v>45906</v>
      </c>
      <c r="B2983" s="1" t="str">
        <f>TEXT(Table1[[#This Row],[Date]],"mm")</f>
        <v>09</v>
      </c>
      <c r="C2983" t="s">
        <v>21</v>
      </c>
      <c r="D2983" t="s">
        <v>19</v>
      </c>
      <c r="E2983">
        <v>35.92</v>
      </c>
      <c r="F2983">
        <v>7.57</v>
      </c>
      <c r="G2983">
        <v>0.43</v>
      </c>
      <c r="H2983">
        <v>33.15</v>
      </c>
      <c r="I2983">
        <v>32.6</v>
      </c>
      <c r="J2983">
        <v>0.55000000000000004</v>
      </c>
      <c r="K2983">
        <v>98.34</v>
      </c>
      <c r="L2983">
        <v>94.62</v>
      </c>
      <c r="M2983">
        <v>101.56</v>
      </c>
      <c r="N2983">
        <v>94.5</v>
      </c>
      <c r="O2983">
        <v>47.33</v>
      </c>
      <c r="P2983">
        <v>3957.99</v>
      </c>
      <c r="Q2983" s="42">
        <f>Table1[[#This Row],[Steam_Consumed_t]]/Table1[[#This Row],[Production_t]]</f>
        <v>1.4277526395173454</v>
      </c>
      <c r="R2983" s="37">
        <f>Table1[[#This Row],[Power_Consumed_kWh]]/Table1[[#This Row],[Production_t]]</f>
        <v>119.39638009049773</v>
      </c>
      <c r="S2983" t="str">
        <f>IF(Table1[[#This Row],[Quality_pct]]&lt;96,"Below Spec","Ok")</f>
        <v>Ok</v>
      </c>
      <c r="T2983" t="str">
        <f>IF(Table1[Steam_Consumed_t]&gt;$O$4383,"ABNORMAL","NORMAL")</f>
        <v>NORMAL</v>
      </c>
      <c r="U2983" t="str">
        <f>IF(Table1[Power_Consumed_kWh]&gt;$P$4383,"ABNORMAL","NORMAL")</f>
        <v>NORMAL</v>
      </c>
      <c r="V2983">
        <f>(Table1[[#This Row],[Target_Production_t]]/8)*Table1[[#This Row],[Downtime_hr]]</f>
        <v>1.9307000000000001</v>
      </c>
    </row>
    <row r="2984" spans="1:22" x14ac:dyDescent="0.25">
      <c r="A2984" s="1">
        <v>45906</v>
      </c>
      <c r="B2984" s="1" t="str">
        <f>TEXT(Table1[[#This Row],[Date]],"mm")</f>
        <v>09</v>
      </c>
      <c r="C2984" t="s">
        <v>21</v>
      </c>
      <c r="D2984" t="s">
        <v>20</v>
      </c>
      <c r="E2984">
        <v>34.82</v>
      </c>
      <c r="F2984">
        <v>7.59</v>
      </c>
      <c r="G2984">
        <v>0.41</v>
      </c>
      <c r="H2984">
        <v>31.38</v>
      </c>
      <c r="I2984">
        <v>30.87</v>
      </c>
      <c r="J2984">
        <v>0.5</v>
      </c>
      <c r="K2984">
        <v>98.4</v>
      </c>
      <c r="L2984">
        <v>94.88</v>
      </c>
      <c r="M2984">
        <v>100.26</v>
      </c>
      <c r="N2984">
        <v>93.6</v>
      </c>
      <c r="O2984">
        <v>44.82</v>
      </c>
      <c r="P2984">
        <v>3669.71</v>
      </c>
      <c r="Q2984" s="42">
        <f>Table1[[#This Row],[Steam_Consumed_t]]/Table1[[#This Row],[Production_t]]</f>
        <v>1.4282982791586998</v>
      </c>
      <c r="R2984" s="37">
        <f>Table1[[#This Row],[Power_Consumed_kWh]]/Table1[[#This Row],[Production_t]]</f>
        <v>116.94423199490122</v>
      </c>
      <c r="S2984" t="str">
        <f>IF(Table1[[#This Row],[Quality_pct]]&lt;96,"Below Spec","Ok")</f>
        <v>Ok</v>
      </c>
      <c r="T2984" t="str">
        <f>IF(Table1[Steam_Consumed_t]&gt;$O$4383,"ABNORMAL","NORMAL")</f>
        <v>NORMAL</v>
      </c>
      <c r="U2984" t="str">
        <f>IF(Table1[Power_Consumed_kWh]&gt;$P$4383,"ABNORMAL","NORMAL")</f>
        <v>NORMAL</v>
      </c>
      <c r="V2984">
        <f>(Table1[[#This Row],[Target_Production_t]]/8)*Table1[[#This Row],[Downtime_hr]]</f>
        <v>1.7845249999999999</v>
      </c>
    </row>
    <row r="2985" spans="1:22" x14ac:dyDescent="0.25">
      <c r="A2985" s="1">
        <v>45906</v>
      </c>
      <c r="B2985" s="1" t="str">
        <f>TEXT(Table1[[#This Row],[Date]],"mm")</f>
        <v>09</v>
      </c>
      <c r="C2985" t="s">
        <v>22</v>
      </c>
      <c r="D2985" t="s">
        <v>20</v>
      </c>
      <c r="E2985">
        <v>32.99</v>
      </c>
      <c r="F2985">
        <v>7.59</v>
      </c>
      <c r="G2985">
        <v>0.41</v>
      </c>
      <c r="H2985">
        <v>29.02</v>
      </c>
      <c r="I2985">
        <v>28.16</v>
      </c>
      <c r="J2985">
        <v>0.85</v>
      </c>
      <c r="K2985">
        <v>97.06</v>
      </c>
      <c r="L2985">
        <v>94.88</v>
      </c>
      <c r="M2985">
        <v>91.21</v>
      </c>
      <c r="N2985">
        <v>83.99</v>
      </c>
      <c r="O2985">
        <v>31.15</v>
      </c>
      <c r="P2985">
        <v>2760.77</v>
      </c>
      <c r="Q2985" s="42">
        <f>Table1[[#This Row],[Steam_Consumed_t]]/Table1[[#This Row],[Production_t]]</f>
        <v>1.0733976567884218</v>
      </c>
      <c r="R2985" s="37">
        <f>Table1[[#This Row],[Power_Consumed_kWh]]/Table1[[#This Row],[Production_t]]</f>
        <v>95.133356305995861</v>
      </c>
      <c r="S2985" t="str">
        <f>IF(Table1[[#This Row],[Quality_pct]]&lt;96,"Below Spec","Ok")</f>
        <v>Ok</v>
      </c>
      <c r="T2985" t="str">
        <f>IF(Table1[Steam_Consumed_t]&gt;$O$4383,"ABNORMAL","NORMAL")</f>
        <v>NORMAL</v>
      </c>
      <c r="U2985" t="str">
        <f>IF(Table1[Power_Consumed_kWh]&gt;$P$4383,"ABNORMAL","NORMAL")</f>
        <v>NORMAL</v>
      </c>
      <c r="V2985">
        <f>(Table1[[#This Row],[Target_Production_t]]/8)*Table1[[#This Row],[Downtime_hr]]</f>
        <v>1.6907375</v>
      </c>
    </row>
    <row r="2986" spans="1:22" x14ac:dyDescent="0.25">
      <c r="A2986" s="1">
        <v>45906</v>
      </c>
      <c r="B2986" s="1" t="str">
        <f>TEXT(Table1[[#This Row],[Date]],"mm")</f>
        <v>09</v>
      </c>
      <c r="C2986" t="s">
        <v>21</v>
      </c>
      <c r="D2986" t="s">
        <v>18</v>
      </c>
      <c r="E2986">
        <v>36.47</v>
      </c>
      <c r="F2986">
        <v>7.78</v>
      </c>
      <c r="G2986">
        <v>0.22</v>
      </c>
      <c r="H2986">
        <v>28.62</v>
      </c>
      <c r="I2986">
        <v>27.96</v>
      </c>
      <c r="J2986">
        <v>0.67</v>
      </c>
      <c r="K2986">
        <v>97.67</v>
      </c>
      <c r="L2986">
        <v>97.25</v>
      </c>
      <c r="M2986">
        <v>97.18</v>
      </c>
      <c r="N2986">
        <v>92.3</v>
      </c>
      <c r="O2986">
        <v>41.79</v>
      </c>
      <c r="P2986">
        <v>3377.93</v>
      </c>
      <c r="Q2986" s="42">
        <f>Table1[[#This Row],[Steam_Consumed_t]]/Table1[[#This Row],[Production_t]]</f>
        <v>1.4601677148846959</v>
      </c>
      <c r="R2986" s="37">
        <f>Table1[[#This Row],[Power_Consumed_kWh]]/Table1[[#This Row],[Production_t]]</f>
        <v>118.02690426275331</v>
      </c>
      <c r="S2986" t="str">
        <f>IF(Table1[[#This Row],[Quality_pct]]&lt;96,"Below Spec","Ok")</f>
        <v>Ok</v>
      </c>
      <c r="T2986" t="str">
        <f>IF(Table1[Steam_Consumed_t]&gt;$O$4383,"ABNORMAL","NORMAL")</f>
        <v>NORMAL</v>
      </c>
      <c r="U2986" t="str">
        <f>IF(Table1[Power_Consumed_kWh]&gt;$P$4383,"ABNORMAL","NORMAL")</f>
        <v>NORMAL</v>
      </c>
      <c r="V2986">
        <f>(Table1[[#This Row],[Target_Production_t]]/8)*Table1[[#This Row],[Downtime_hr]]</f>
        <v>1.0029250000000001</v>
      </c>
    </row>
    <row r="2987" spans="1:22" x14ac:dyDescent="0.25">
      <c r="A2987" s="1">
        <v>45906</v>
      </c>
      <c r="B2987" s="1" t="str">
        <f>TEXT(Table1[[#This Row],[Date]],"mm")</f>
        <v>09</v>
      </c>
      <c r="C2987" t="s">
        <v>23</v>
      </c>
      <c r="D2987" t="s">
        <v>18</v>
      </c>
      <c r="E2987">
        <v>42.22</v>
      </c>
      <c r="F2987">
        <v>7.84</v>
      </c>
      <c r="G2987">
        <v>0.16</v>
      </c>
      <c r="H2987">
        <v>38.11</v>
      </c>
      <c r="I2987">
        <v>38.020000000000003</v>
      </c>
      <c r="J2987">
        <v>0.1</v>
      </c>
      <c r="K2987">
        <v>99.75</v>
      </c>
      <c r="L2987">
        <v>98</v>
      </c>
      <c r="M2987">
        <v>90.41</v>
      </c>
      <c r="N2987">
        <v>88.38</v>
      </c>
      <c r="O2987">
        <v>5.65</v>
      </c>
      <c r="P2987">
        <v>1542.96</v>
      </c>
      <c r="Q2987" s="42">
        <f>Table1[[#This Row],[Steam_Consumed_t]]/Table1[[#This Row],[Production_t]]</f>
        <v>0.14825505116767254</v>
      </c>
      <c r="R2987" s="37">
        <f>Table1[[#This Row],[Power_Consumed_kWh]]/Table1[[#This Row],[Production_t]]</f>
        <v>40.487011283127792</v>
      </c>
      <c r="S2987" t="str">
        <f>IF(Table1[[#This Row],[Quality_pct]]&lt;96,"Below Spec","Ok")</f>
        <v>Ok</v>
      </c>
      <c r="T2987" t="str">
        <f>IF(Table1[Steam_Consumed_t]&gt;$O$4383,"ABNORMAL","NORMAL")</f>
        <v>NORMAL</v>
      </c>
      <c r="U2987" t="str">
        <f>IF(Table1[Power_Consumed_kWh]&gt;$P$4383,"ABNORMAL","NORMAL")</f>
        <v>NORMAL</v>
      </c>
      <c r="V2987">
        <f>(Table1[[#This Row],[Target_Production_t]]/8)*Table1[[#This Row],[Downtime_hr]]</f>
        <v>0.84440000000000004</v>
      </c>
    </row>
    <row r="2988" spans="1:22" x14ac:dyDescent="0.25">
      <c r="A2988" s="1">
        <v>45906</v>
      </c>
      <c r="B2988" s="1" t="str">
        <f>TEXT(Table1[[#This Row],[Date]],"mm")</f>
        <v>09</v>
      </c>
      <c r="C2988" t="s">
        <v>23</v>
      </c>
      <c r="D2988" t="s">
        <v>19</v>
      </c>
      <c r="E2988">
        <v>41.59</v>
      </c>
      <c r="F2988">
        <v>7.85</v>
      </c>
      <c r="G2988">
        <v>0.15</v>
      </c>
      <c r="H2988">
        <v>37.31</v>
      </c>
      <c r="I2988">
        <v>37.18</v>
      </c>
      <c r="J2988">
        <v>0.13</v>
      </c>
      <c r="K2988">
        <v>99.65</v>
      </c>
      <c r="L2988">
        <v>98.12</v>
      </c>
      <c r="M2988">
        <v>93.64</v>
      </c>
      <c r="N2988">
        <v>91.56</v>
      </c>
      <c r="O2988">
        <v>5.38</v>
      </c>
      <c r="P2988">
        <v>1568.77</v>
      </c>
      <c r="Q2988" s="42">
        <f>Table1[[#This Row],[Steam_Consumed_t]]/Table1[[#This Row],[Production_t]]</f>
        <v>0.14419726614848566</v>
      </c>
      <c r="R2988" s="37">
        <f>Table1[[#This Row],[Power_Consumed_kWh]]/Table1[[#This Row],[Production_t]]</f>
        <v>42.046904315196997</v>
      </c>
      <c r="S2988" t="str">
        <f>IF(Table1[[#This Row],[Quality_pct]]&lt;96,"Below Spec","Ok")</f>
        <v>Ok</v>
      </c>
      <c r="T2988" t="str">
        <f>IF(Table1[Steam_Consumed_t]&gt;$O$4383,"ABNORMAL","NORMAL")</f>
        <v>NORMAL</v>
      </c>
      <c r="U2988" t="str">
        <f>IF(Table1[Power_Consumed_kWh]&gt;$P$4383,"ABNORMAL","NORMAL")</f>
        <v>NORMAL</v>
      </c>
      <c r="V2988">
        <f>(Table1[[#This Row],[Target_Production_t]]/8)*Table1[[#This Row],[Downtime_hr]]</f>
        <v>0.77981250000000002</v>
      </c>
    </row>
    <row r="2989" spans="1:22" x14ac:dyDescent="0.25">
      <c r="A2989" s="1">
        <v>45906</v>
      </c>
      <c r="B2989" s="1" t="str">
        <f>TEXT(Table1[[#This Row],[Date]],"mm")</f>
        <v>09</v>
      </c>
      <c r="C2989" t="s">
        <v>22</v>
      </c>
      <c r="D2989" t="s">
        <v>18</v>
      </c>
      <c r="E2989">
        <v>34.549999999999997</v>
      </c>
      <c r="F2989">
        <v>7.86</v>
      </c>
      <c r="G2989">
        <v>0.14000000000000001</v>
      </c>
      <c r="H2989">
        <v>31.08</v>
      </c>
      <c r="I2989">
        <v>29.9</v>
      </c>
      <c r="J2989">
        <v>1.17</v>
      </c>
      <c r="K2989">
        <v>96.22</v>
      </c>
      <c r="L2989">
        <v>98.25</v>
      </c>
      <c r="M2989">
        <v>96.78</v>
      </c>
      <c r="N2989">
        <v>91.5</v>
      </c>
      <c r="O2989">
        <v>33.86</v>
      </c>
      <c r="P2989">
        <v>3024.88</v>
      </c>
      <c r="Q2989" s="42">
        <f>Table1[[#This Row],[Steam_Consumed_t]]/Table1[[#This Row],[Production_t]]</f>
        <v>1.0894465894465895</v>
      </c>
      <c r="R2989" s="37">
        <f>Table1[[#This Row],[Power_Consumed_kWh]]/Table1[[#This Row],[Production_t]]</f>
        <v>97.325611325611334</v>
      </c>
      <c r="S2989" t="str">
        <f>IF(Table1[[#This Row],[Quality_pct]]&lt;96,"Below Spec","Ok")</f>
        <v>Ok</v>
      </c>
      <c r="T2989" t="str">
        <f>IF(Table1[Steam_Consumed_t]&gt;$O$4383,"ABNORMAL","NORMAL")</f>
        <v>NORMAL</v>
      </c>
      <c r="U2989" t="str">
        <f>IF(Table1[Power_Consumed_kWh]&gt;$P$4383,"ABNORMAL","NORMAL")</f>
        <v>NORMAL</v>
      </c>
      <c r="V2989">
        <f>(Table1[[#This Row],[Target_Production_t]]/8)*Table1[[#This Row],[Downtime_hr]]</f>
        <v>0.60462499999999997</v>
      </c>
    </row>
    <row r="2990" spans="1:22" x14ac:dyDescent="0.25">
      <c r="A2990" s="1">
        <v>45907</v>
      </c>
      <c r="B2990" s="1" t="str">
        <f>TEXT(Table1[[#This Row],[Date]],"mm")</f>
        <v>09</v>
      </c>
      <c r="C2990" t="s">
        <v>21</v>
      </c>
      <c r="D2990" t="s">
        <v>20</v>
      </c>
      <c r="E2990">
        <v>34.29</v>
      </c>
      <c r="F2990">
        <v>4.91</v>
      </c>
      <c r="G2990">
        <v>3.09</v>
      </c>
      <c r="H2990">
        <v>18.91</v>
      </c>
      <c r="I2990">
        <v>18.59</v>
      </c>
      <c r="J2990">
        <v>0.32</v>
      </c>
      <c r="K2990">
        <v>98.31</v>
      </c>
      <c r="L2990">
        <v>61.38</v>
      </c>
      <c r="M2990">
        <v>90.8</v>
      </c>
      <c r="N2990">
        <v>54.79</v>
      </c>
      <c r="O2990">
        <v>27.55</v>
      </c>
      <c r="P2990">
        <v>2230.98</v>
      </c>
      <c r="Q2990" s="42">
        <f>Table1[[#This Row],[Steam_Consumed_t]]/Table1[[#This Row],[Production_t]]</f>
        <v>1.4569011105235325</v>
      </c>
      <c r="R2990" s="37">
        <f>Table1[[#This Row],[Power_Consumed_kWh]]/Table1[[#This Row],[Production_t]]</f>
        <v>117.97884717080909</v>
      </c>
      <c r="S2990" t="str">
        <f>IF(Table1[[#This Row],[Quality_pct]]&lt;96,"Below Spec","Ok")</f>
        <v>Ok</v>
      </c>
      <c r="T2990" t="str">
        <f>IF(Table1[Steam_Consumed_t]&gt;$O$4383,"ABNORMAL","NORMAL")</f>
        <v>NORMAL</v>
      </c>
      <c r="U2990" t="str">
        <f>IF(Table1[Power_Consumed_kWh]&gt;$P$4383,"ABNORMAL","NORMAL")</f>
        <v>NORMAL</v>
      </c>
      <c r="V2990">
        <f>(Table1[[#This Row],[Target_Production_t]]/8)*Table1[[#This Row],[Downtime_hr]]</f>
        <v>13.244512499999999</v>
      </c>
    </row>
    <row r="2991" spans="1:22" x14ac:dyDescent="0.25">
      <c r="A2991" s="1">
        <v>45907</v>
      </c>
      <c r="B2991" s="1" t="str">
        <f>TEXT(Table1[[#This Row],[Date]],"mm")</f>
        <v>09</v>
      </c>
      <c r="C2991" t="s">
        <v>22</v>
      </c>
      <c r="D2991" t="s">
        <v>20</v>
      </c>
      <c r="E2991">
        <v>32.49</v>
      </c>
      <c r="F2991">
        <v>5.08</v>
      </c>
      <c r="G2991">
        <v>2.92</v>
      </c>
      <c r="H2991">
        <v>19.3</v>
      </c>
      <c r="I2991">
        <v>18.510000000000002</v>
      </c>
      <c r="J2991">
        <v>0.79</v>
      </c>
      <c r="K2991">
        <v>95.91</v>
      </c>
      <c r="L2991">
        <v>63.5</v>
      </c>
      <c r="M2991">
        <v>93.41</v>
      </c>
      <c r="N2991">
        <v>56.89</v>
      </c>
      <c r="O2991">
        <v>20.54</v>
      </c>
      <c r="P2991">
        <v>1759.58</v>
      </c>
      <c r="Q2991" s="42">
        <f>Table1[[#This Row],[Steam_Consumed_t]]/Table1[[#This Row],[Production_t]]</f>
        <v>1.0642487046632123</v>
      </c>
      <c r="R2991" s="37">
        <f>Table1[[#This Row],[Power_Consumed_kWh]]/Table1[[#This Row],[Production_t]]</f>
        <v>91.169948186528487</v>
      </c>
      <c r="S2991" t="str">
        <f>IF(Table1[[#This Row],[Quality_pct]]&lt;96,"Below Spec","Ok")</f>
        <v>Below Spec</v>
      </c>
      <c r="T2991" t="str">
        <f>IF(Table1[Steam_Consumed_t]&gt;$O$4383,"ABNORMAL","NORMAL")</f>
        <v>NORMAL</v>
      </c>
      <c r="U2991" t="str">
        <f>IF(Table1[Power_Consumed_kWh]&gt;$P$4383,"ABNORMAL","NORMAL")</f>
        <v>NORMAL</v>
      </c>
      <c r="V2991">
        <f>(Table1[[#This Row],[Target_Production_t]]/8)*Table1[[#This Row],[Downtime_hr]]</f>
        <v>11.85885</v>
      </c>
    </row>
    <row r="2992" spans="1:22" x14ac:dyDescent="0.25">
      <c r="A2992" s="1">
        <v>45907</v>
      </c>
      <c r="B2992" s="1" t="str">
        <f>TEXT(Table1[[#This Row],[Date]],"mm")</f>
        <v>09</v>
      </c>
      <c r="C2992" t="s">
        <v>21</v>
      </c>
      <c r="D2992" t="s">
        <v>19</v>
      </c>
      <c r="E2992">
        <v>35.369999999999997</v>
      </c>
      <c r="F2992">
        <v>7.26</v>
      </c>
      <c r="G2992">
        <v>0.74</v>
      </c>
      <c r="H2992">
        <v>31.85</v>
      </c>
      <c r="I2992">
        <v>31.51</v>
      </c>
      <c r="J2992">
        <v>0.34</v>
      </c>
      <c r="K2992">
        <v>98.92</v>
      </c>
      <c r="L2992">
        <v>90.75</v>
      </c>
      <c r="M2992">
        <v>94.72</v>
      </c>
      <c r="N2992">
        <v>85.03</v>
      </c>
      <c r="O2992">
        <v>45.28</v>
      </c>
      <c r="P2992">
        <v>3753.91</v>
      </c>
      <c r="Q2992" s="42">
        <f>Table1[[#This Row],[Steam_Consumed_t]]/Table1[[#This Row],[Production_t]]</f>
        <v>1.4216640502354787</v>
      </c>
      <c r="R2992" s="37">
        <f>Table1[[#This Row],[Power_Consumed_kWh]]/Table1[[#This Row],[Production_t]]</f>
        <v>117.86216640502354</v>
      </c>
      <c r="S2992" t="str">
        <f>IF(Table1[[#This Row],[Quality_pct]]&lt;96,"Below Spec","Ok")</f>
        <v>Ok</v>
      </c>
      <c r="T2992" t="str">
        <f>IF(Table1[Steam_Consumed_t]&gt;$O$4383,"ABNORMAL","NORMAL")</f>
        <v>NORMAL</v>
      </c>
      <c r="U2992" t="str">
        <f>IF(Table1[Power_Consumed_kWh]&gt;$P$4383,"ABNORMAL","NORMAL")</f>
        <v>NORMAL</v>
      </c>
      <c r="V2992">
        <f>(Table1[[#This Row],[Target_Production_t]]/8)*Table1[[#This Row],[Downtime_hr]]</f>
        <v>3.2717249999999996</v>
      </c>
    </row>
    <row r="2993" spans="1:22" x14ac:dyDescent="0.25">
      <c r="A2993" s="1">
        <v>45907</v>
      </c>
      <c r="B2993" s="1" t="str">
        <f>TEXT(Table1[[#This Row],[Date]],"mm")</f>
        <v>09</v>
      </c>
      <c r="C2993" t="s">
        <v>23</v>
      </c>
      <c r="D2993" t="s">
        <v>18</v>
      </c>
      <c r="E2993">
        <v>41.58</v>
      </c>
      <c r="F2993">
        <v>7.37</v>
      </c>
      <c r="G2993">
        <v>0.63</v>
      </c>
      <c r="H2993">
        <v>36.6</v>
      </c>
      <c r="I2993">
        <v>35.97</v>
      </c>
      <c r="J2993">
        <v>0.64</v>
      </c>
      <c r="K2993">
        <v>98.26</v>
      </c>
      <c r="L2993">
        <v>92.12</v>
      </c>
      <c r="M2993">
        <v>94.34</v>
      </c>
      <c r="N2993">
        <v>85.4</v>
      </c>
      <c r="O2993">
        <v>3.59</v>
      </c>
      <c r="P2993">
        <v>1415.13</v>
      </c>
      <c r="Q2993" s="42">
        <f>Table1[[#This Row],[Steam_Consumed_t]]/Table1[[#This Row],[Production_t]]</f>
        <v>9.8087431693989063E-2</v>
      </c>
      <c r="R2993" s="37">
        <f>Table1[[#This Row],[Power_Consumed_kWh]]/Table1[[#This Row],[Production_t]]</f>
        <v>38.66475409836066</v>
      </c>
      <c r="S2993" t="str">
        <f>IF(Table1[[#This Row],[Quality_pct]]&lt;96,"Below Spec","Ok")</f>
        <v>Ok</v>
      </c>
      <c r="T2993" t="str">
        <f>IF(Table1[Steam_Consumed_t]&gt;$O$4383,"ABNORMAL","NORMAL")</f>
        <v>NORMAL</v>
      </c>
      <c r="U2993" t="str">
        <f>IF(Table1[Power_Consumed_kWh]&gt;$P$4383,"ABNORMAL","NORMAL")</f>
        <v>NORMAL</v>
      </c>
      <c r="V2993">
        <f>(Table1[[#This Row],[Target_Production_t]]/8)*Table1[[#This Row],[Downtime_hr]]</f>
        <v>3.2744249999999999</v>
      </c>
    </row>
    <row r="2994" spans="1:22" x14ac:dyDescent="0.25">
      <c r="A2994" s="1">
        <v>45907</v>
      </c>
      <c r="B2994" s="1" t="str">
        <f>TEXT(Table1[[#This Row],[Date]],"mm")</f>
        <v>09</v>
      </c>
      <c r="C2994" t="s">
        <v>17</v>
      </c>
      <c r="D2994" t="s">
        <v>20</v>
      </c>
      <c r="E2994">
        <v>37.9</v>
      </c>
      <c r="F2994">
        <v>7.4</v>
      </c>
      <c r="G2994">
        <v>0.6</v>
      </c>
      <c r="H2994">
        <v>35.31</v>
      </c>
      <c r="I2994">
        <v>34.770000000000003</v>
      </c>
      <c r="J2994">
        <v>0.54</v>
      </c>
      <c r="K2994">
        <v>98.46</v>
      </c>
      <c r="L2994">
        <v>92.5</v>
      </c>
      <c r="M2994">
        <v>96.05</v>
      </c>
      <c r="N2994">
        <v>87.47</v>
      </c>
      <c r="O2994">
        <v>29.88</v>
      </c>
      <c r="P2994">
        <v>2974.04</v>
      </c>
      <c r="Q2994" s="42">
        <f>Table1[[#This Row],[Steam_Consumed_t]]/Table1[[#This Row],[Production_t]]</f>
        <v>0.84621920135938822</v>
      </c>
      <c r="R2994" s="37">
        <f>Table1[[#This Row],[Power_Consumed_kWh]]/Table1[[#This Row],[Production_t]]</f>
        <v>84.226564712546008</v>
      </c>
      <c r="S2994" t="str">
        <f>IF(Table1[[#This Row],[Quality_pct]]&lt;96,"Below Spec","Ok")</f>
        <v>Ok</v>
      </c>
      <c r="T2994" t="str">
        <f>IF(Table1[Steam_Consumed_t]&gt;$O$4383,"ABNORMAL","NORMAL")</f>
        <v>NORMAL</v>
      </c>
      <c r="U2994" t="str">
        <f>IF(Table1[Power_Consumed_kWh]&gt;$P$4383,"ABNORMAL","NORMAL")</f>
        <v>NORMAL</v>
      </c>
      <c r="V2994">
        <f>(Table1[[#This Row],[Target_Production_t]]/8)*Table1[[#This Row],[Downtime_hr]]</f>
        <v>2.8424999999999998</v>
      </c>
    </row>
    <row r="2995" spans="1:22" x14ac:dyDescent="0.25">
      <c r="A2995" s="1">
        <v>45907</v>
      </c>
      <c r="B2995" s="1" t="str">
        <f>TEXT(Table1[[#This Row],[Date]],"mm")</f>
        <v>09</v>
      </c>
      <c r="C2995" t="s">
        <v>21</v>
      </c>
      <c r="D2995" t="s">
        <v>18</v>
      </c>
      <c r="E2995">
        <v>35.909999999999997</v>
      </c>
      <c r="F2995">
        <v>7.48</v>
      </c>
      <c r="G2995">
        <v>0.52</v>
      </c>
      <c r="H2995">
        <v>32.71</v>
      </c>
      <c r="I2995">
        <v>32.299999999999997</v>
      </c>
      <c r="J2995">
        <v>0.4</v>
      </c>
      <c r="K2995">
        <v>98.77</v>
      </c>
      <c r="L2995">
        <v>93.5</v>
      </c>
      <c r="M2995">
        <v>96.85</v>
      </c>
      <c r="N2995">
        <v>89.44</v>
      </c>
      <c r="O2995">
        <v>46.49</v>
      </c>
      <c r="P2995">
        <v>3778.89</v>
      </c>
      <c r="Q2995" s="42">
        <f>Table1[[#This Row],[Steam_Consumed_t]]/Table1[[#This Row],[Production_t]]</f>
        <v>1.4212778966676858</v>
      </c>
      <c r="R2995" s="37">
        <f>Table1[[#This Row],[Power_Consumed_kWh]]/Table1[[#This Row],[Production_t]]</f>
        <v>115.52705594619381</v>
      </c>
      <c r="S2995" t="str">
        <f>IF(Table1[[#This Row],[Quality_pct]]&lt;96,"Below Spec","Ok")</f>
        <v>Ok</v>
      </c>
      <c r="T2995" t="str">
        <f>IF(Table1[Steam_Consumed_t]&gt;$O$4383,"ABNORMAL","NORMAL")</f>
        <v>NORMAL</v>
      </c>
      <c r="U2995" t="str">
        <f>IF(Table1[Power_Consumed_kWh]&gt;$P$4383,"ABNORMAL","NORMAL")</f>
        <v>NORMAL</v>
      </c>
      <c r="V2995">
        <f>(Table1[[#This Row],[Target_Production_t]]/8)*Table1[[#This Row],[Downtime_hr]]</f>
        <v>2.3341499999999997</v>
      </c>
    </row>
    <row r="2996" spans="1:22" x14ac:dyDescent="0.25">
      <c r="A2996" s="1">
        <v>45907</v>
      </c>
      <c r="B2996" s="1" t="str">
        <f>TEXT(Table1[[#This Row],[Date]],"mm")</f>
        <v>09</v>
      </c>
      <c r="C2996" t="s">
        <v>17</v>
      </c>
      <c r="D2996" t="s">
        <v>18</v>
      </c>
      <c r="E2996">
        <v>39.69</v>
      </c>
      <c r="F2996">
        <v>7.56</v>
      </c>
      <c r="G2996">
        <v>0.44</v>
      </c>
      <c r="H2996">
        <v>36.69</v>
      </c>
      <c r="I2996">
        <v>35.549999999999997</v>
      </c>
      <c r="J2996">
        <v>1.1399999999999999</v>
      </c>
      <c r="K2996">
        <v>96.89</v>
      </c>
      <c r="L2996">
        <v>94.5</v>
      </c>
      <c r="M2996">
        <v>93.49</v>
      </c>
      <c r="N2996">
        <v>85.6</v>
      </c>
      <c r="O2996">
        <v>30.91</v>
      </c>
      <c r="P2996">
        <v>3028.73</v>
      </c>
      <c r="Q2996" s="42">
        <f>Table1[[#This Row],[Steam_Consumed_t]]/Table1[[#This Row],[Production_t]]</f>
        <v>0.84246388661760707</v>
      </c>
      <c r="R2996" s="37">
        <f>Table1[[#This Row],[Power_Consumed_kWh]]/Table1[[#This Row],[Production_t]]</f>
        <v>82.549195966203328</v>
      </c>
      <c r="S2996" t="str">
        <f>IF(Table1[[#This Row],[Quality_pct]]&lt;96,"Below Spec","Ok")</f>
        <v>Ok</v>
      </c>
      <c r="T2996" t="str">
        <f>IF(Table1[Steam_Consumed_t]&gt;$O$4383,"ABNORMAL","NORMAL")</f>
        <v>NORMAL</v>
      </c>
      <c r="U2996" t="str">
        <f>IF(Table1[Power_Consumed_kWh]&gt;$P$4383,"ABNORMAL","NORMAL")</f>
        <v>NORMAL</v>
      </c>
      <c r="V2996">
        <f>(Table1[[#This Row],[Target_Production_t]]/8)*Table1[[#This Row],[Downtime_hr]]</f>
        <v>2.1829499999999999</v>
      </c>
    </row>
    <row r="2997" spans="1:22" x14ac:dyDescent="0.25">
      <c r="A2997" s="1">
        <v>45907</v>
      </c>
      <c r="B2997" s="1" t="str">
        <f>TEXT(Table1[[#This Row],[Date]],"mm")</f>
        <v>09</v>
      </c>
      <c r="C2997" t="s">
        <v>23</v>
      </c>
      <c r="D2997" t="s">
        <v>19</v>
      </c>
      <c r="E2997">
        <v>40.96</v>
      </c>
      <c r="F2997">
        <v>7.56</v>
      </c>
      <c r="G2997">
        <v>0.44</v>
      </c>
      <c r="H2997">
        <v>35.409999999999997</v>
      </c>
      <c r="I2997">
        <v>34.950000000000003</v>
      </c>
      <c r="J2997">
        <v>0.46</v>
      </c>
      <c r="K2997">
        <v>98.71</v>
      </c>
      <c r="L2997">
        <v>94.5</v>
      </c>
      <c r="M2997">
        <v>99.37</v>
      </c>
      <c r="N2997">
        <v>92.69</v>
      </c>
      <c r="O2997">
        <v>3.28</v>
      </c>
      <c r="P2997">
        <v>1564.78</v>
      </c>
      <c r="Q2997" s="42">
        <f>Table1[[#This Row],[Steam_Consumed_t]]/Table1[[#This Row],[Production_t]]</f>
        <v>9.2629200790737082E-2</v>
      </c>
      <c r="R2997" s="37">
        <f>Table1[[#This Row],[Power_Consumed_kWh]]/Table1[[#This Row],[Production_t]]</f>
        <v>44.190341711380967</v>
      </c>
      <c r="S2997" t="str">
        <f>IF(Table1[[#This Row],[Quality_pct]]&lt;96,"Below Spec","Ok")</f>
        <v>Ok</v>
      </c>
      <c r="T2997" t="str">
        <f>IF(Table1[Steam_Consumed_t]&gt;$O$4383,"ABNORMAL","NORMAL")</f>
        <v>NORMAL</v>
      </c>
      <c r="U2997" t="str">
        <f>IF(Table1[Power_Consumed_kWh]&gt;$P$4383,"ABNORMAL","NORMAL")</f>
        <v>NORMAL</v>
      </c>
      <c r="V2997">
        <f>(Table1[[#This Row],[Target_Production_t]]/8)*Table1[[#This Row],[Downtime_hr]]</f>
        <v>2.2528000000000001</v>
      </c>
    </row>
    <row r="2998" spans="1:22" x14ac:dyDescent="0.25">
      <c r="A2998" s="1">
        <v>45907</v>
      </c>
      <c r="B2998" s="1" t="str">
        <f>TEXT(Table1[[#This Row],[Date]],"mm")</f>
        <v>09</v>
      </c>
      <c r="C2998" t="s">
        <v>22</v>
      </c>
      <c r="D2998" t="s">
        <v>19</v>
      </c>
      <c r="E2998">
        <v>33.51</v>
      </c>
      <c r="F2998">
        <v>7.57</v>
      </c>
      <c r="G2998">
        <v>0.43</v>
      </c>
      <c r="H2998">
        <v>30.55</v>
      </c>
      <c r="I2998">
        <v>29.33</v>
      </c>
      <c r="J2998">
        <v>1.22</v>
      </c>
      <c r="K2998">
        <v>96</v>
      </c>
      <c r="L2998">
        <v>94.62</v>
      </c>
      <c r="M2998">
        <v>93.63</v>
      </c>
      <c r="N2998">
        <v>85.05</v>
      </c>
      <c r="O2998">
        <v>33.340000000000003</v>
      </c>
      <c r="P2998">
        <v>2979</v>
      </c>
      <c r="Q2998" s="42">
        <f>Table1[[#This Row],[Steam_Consumed_t]]/Table1[[#This Row],[Production_t]]</f>
        <v>1.0913256955810149</v>
      </c>
      <c r="R2998" s="37">
        <f>Table1[[#This Row],[Power_Consumed_kWh]]/Table1[[#This Row],[Production_t]]</f>
        <v>97.51227495908347</v>
      </c>
      <c r="S2998" t="str">
        <f>IF(Table1[[#This Row],[Quality_pct]]&lt;96,"Below Spec","Ok")</f>
        <v>Ok</v>
      </c>
      <c r="T2998" t="str">
        <f>IF(Table1[Steam_Consumed_t]&gt;$O$4383,"ABNORMAL","NORMAL")</f>
        <v>NORMAL</v>
      </c>
      <c r="U2998" t="str">
        <f>IF(Table1[Power_Consumed_kWh]&gt;$P$4383,"ABNORMAL","NORMAL")</f>
        <v>NORMAL</v>
      </c>
      <c r="V2998">
        <f>(Table1[[#This Row],[Target_Production_t]]/8)*Table1[[#This Row],[Downtime_hr]]</f>
        <v>1.8011624999999998</v>
      </c>
    </row>
    <row r="2999" spans="1:22" x14ac:dyDescent="0.25">
      <c r="A2999" s="1">
        <v>45907</v>
      </c>
      <c r="B2999" s="1" t="str">
        <f>TEXT(Table1[[#This Row],[Date]],"mm")</f>
        <v>09</v>
      </c>
      <c r="C2999" t="s">
        <v>23</v>
      </c>
      <c r="D2999" t="s">
        <v>20</v>
      </c>
      <c r="E2999">
        <v>39.71</v>
      </c>
      <c r="F2999">
        <v>7.57</v>
      </c>
      <c r="G2999">
        <v>0.43</v>
      </c>
      <c r="H2999">
        <v>37.47</v>
      </c>
      <c r="I2999">
        <v>37.159999999999997</v>
      </c>
      <c r="J2999">
        <v>0.31</v>
      </c>
      <c r="K2999">
        <v>99.16</v>
      </c>
      <c r="L2999">
        <v>94.62</v>
      </c>
      <c r="M2999">
        <v>100.71</v>
      </c>
      <c r="N2999">
        <v>94.49</v>
      </c>
      <c r="O2999">
        <v>3.18</v>
      </c>
      <c r="P2999">
        <v>1619.63</v>
      </c>
      <c r="Q2999" s="42">
        <f>Table1[[#This Row],[Steam_Consumed_t]]/Table1[[#This Row],[Production_t]]</f>
        <v>8.4867894315452372E-2</v>
      </c>
      <c r="R2999" s="37">
        <f>Table1[[#This Row],[Power_Consumed_kWh]]/Table1[[#This Row],[Production_t]]</f>
        <v>43.224713103816391</v>
      </c>
      <c r="S2999" t="str">
        <f>IF(Table1[[#This Row],[Quality_pct]]&lt;96,"Below Spec","Ok")</f>
        <v>Ok</v>
      </c>
      <c r="T2999" t="str">
        <f>IF(Table1[Steam_Consumed_t]&gt;$O$4383,"ABNORMAL","NORMAL")</f>
        <v>NORMAL</v>
      </c>
      <c r="U2999" t="str">
        <f>IF(Table1[Power_Consumed_kWh]&gt;$P$4383,"ABNORMAL","NORMAL")</f>
        <v>NORMAL</v>
      </c>
      <c r="V2999">
        <f>(Table1[[#This Row],[Target_Production_t]]/8)*Table1[[#This Row],[Downtime_hr]]</f>
        <v>2.1344124999999998</v>
      </c>
    </row>
    <row r="3000" spans="1:22" x14ac:dyDescent="0.25">
      <c r="A3000" s="1">
        <v>45907</v>
      </c>
      <c r="B3000" s="1" t="str">
        <f>TEXT(Table1[[#This Row],[Date]],"mm")</f>
        <v>09</v>
      </c>
      <c r="C3000" t="s">
        <v>17</v>
      </c>
      <c r="D3000" t="s">
        <v>19</v>
      </c>
      <c r="E3000">
        <v>39.1</v>
      </c>
      <c r="F3000">
        <v>7.64</v>
      </c>
      <c r="G3000">
        <v>0.36</v>
      </c>
      <c r="H3000">
        <v>34.4</v>
      </c>
      <c r="I3000">
        <v>33.97</v>
      </c>
      <c r="J3000">
        <v>0.43</v>
      </c>
      <c r="K3000">
        <v>98.74</v>
      </c>
      <c r="L3000">
        <v>95.5</v>
      </c>
      <c r="M3000">
        <v>96.96</v>
      </c>
      <c r="N3000">
        <v>91.43</v>
      </c>
      <c r="O3000">
        <v>30.53</v>
      </c>
      <c r="P3000">
        <v>2764.71</v>
      </c>
      <c r="Q3000" s="42">
        <f>Table1[[#This Row],[Steam_Consumed_t]]/Table1[[#This Row],[Production_t]]</f>
        <v>0.88750000000000007</v>
      </c>
      <c r="R3000" s="37">
        <f>Table1[[#This Row],[Power_Consumed_kWh]]/Table1[[#This Row],[Production_t]]</f>
        <v>80.369476744186045</v>
      </c>
      <c r="S3000" t="str">
        <f>IF(Table1[[#This Row],[Quality_pct]]&lt;96,"Below Spec","Ok")</f>
        <v>Ok</v>
      </c>
      <c r="T3000" t="str">
        <f>IF(Table1[Steam_Consumed_t]&gt;$O$4383,"ABNORMAL","NORMAL")</f>
        <v>NORMAL</v>
      </c>
      <c r="U3000" t="str">
        <f>IF(Table1[Power_Consumed_kWh]&gt;$P$4383,"ABNORMAL","NORMAL")</f>
        <v>NORMAL</v>
      </c>
      <c r="V3000">
        <f>(Table1[[#This Row],[Target_Production_t]]/8)*Table1[[#This Row],[Downtime_hr]]</f>
        <v>1.7595000000000001</v>
      </c>
    </row>
    <row r="3001" spans="1:22" x14ac:dyDescent="0.25">
      <c r="A3001" s="1">
        <v>45907</v>
      </c>
      <c r="B3001" s="1" t="str">
        <f>TEXT(Table1[[#This Row],[Date]],"mm")</f>
        <v>09</v>
      </c>
      <c r="C3001" t="s">
        <v>22</v>
      </c>
      <c r="D3001" t="s">
        <v>18</v>
      </c>
      <c r="E3001">
        <v>34.020000000000003</v>
      </c>
      <c r="F3001">
        <v>7.98</v>
      </c>
      <c r="G3001">
        <v>0.02</v>
      </c>
      <c r="H3001">
        <v>28.49</v>
      </c>
      <c r="I3001">
        <v>27.39</v>
      </c>
      <c r="J3001">
        <v>1.1000000000000001</v>
      </c>
      <c r="K3001">
        <v>96.13</v>
      </c>
      <c r="L3001">
        <v>99.75</v>
      </c>
      <c r="M3001">
        <v>97.36</v>
      </c>
      <c r="N3001">
        <v>93.36</v>
      </c>
      <c r="O3001">
        <v>31.37</v>
      </c>
      <c r="P3001">
        <v>2771.01</v>
      </c>
      <c r="Q3001" s="42">
        <f>Table1[[#This Row],[Steam_Consumed_t]]/Table1[[#This Row],[Production_t]]</f>
        <v>1.1010881010881013</v>
      </c>
      <c r="R3001" s="37">
        <f>Table1[[#This Row],[Power_Consumed_kWh]]/Table1[[#This Row],[Production_t]]</f>
        <v>97.262548262548279</v>
      </c>
      <c r="S3001" t="str">
        <f>IF(Table1[[#This Row],[Quality_pct]]&lt;96,"Below Spec","Ok")</f>
        <v>Ok</v>
      </c>
      <c r="T3001" t="str">
        <f>IF(Table1[Steam_Consumed_t]&gt;$O$4383,"ABNORMAL","NORMAL")</f>
        <v>NORMAL</v>
      </c>
      <c r="U3001" t="str">
        <f>IF(Table1[Power_Consumed_kWh]&gt;$P$4383,"ABNORMAL","NORMAL")</f>
        <v>NORMAL</v>
      </c>
      <c r="V3001">
        <f>(Table1[[#This Row],[Target_Production_t]]/8)*Table1[[#This Row],[Downtime_hr]]</f>
        <v>8.5050000000000014E-2</v>
      </c>
    </row>
    <row r="3002" spans="1:22" x14ac:dyDescent="0.25">
      <c r="A3002" s="1">
        <v>45908</v>
      </c>
      <c r="B3002" s="1" t="str">
        <f>TEXT(Table1[[#This Row],[Date]],"mm")</f>
        <v>09</v>
      </c>
      <c r="C3002" t="s">
        <v>22</v>
      </c>
      <c r="D3002" t="s">
        <v>20</v>
      </c>
      <c r="E3002">
        <v>35.880000000000003</v>
      </c>
      <c r="F3002">
        <v>7.14</v>
      </c>
      <c r="G3002">
        <v>0.86</v>
      </c>
      <c r="H3002">
        <v>28.98</v>
      </c>
      <c r="I3002">
        <v>28.2</v>
      </c>
      <c r="J3002">
        <v>0.78</v>
      </c>
      <c r="K3002">
        <v>97.32</v>
      </c>
      <c r="L3002">
        <v>89.25</v>
      </c>
      <c r="M3002">
        <v>89.49</v>
      </c>
      <c r="N3002">
        <v>77.73</v>
      </c>
      <c r="O3002">
        <v>32.53</v>
      </c>
      <c r="P3002">
        <v>2746.51</v>
      </c>
      <c r="Q3002" s="42">
        <f>Table1[[#This Row],[Steam_Consumed_t]]/Table1[[#This Row],[Production_t]]</f>
        <v>1.1224982746721877</v>
      </c>
      <c r="R3002" s="37">
        <f>Table1[[#This Row],[Power_Consumed_kWh]]/Table1[[#This Row],[Production_t]]</f>
        <v>94.772601794340929</v>
      </c>
      <c r="S3002" t="str">
        <f>IF(Table1[[#This Row],[Quality_pct]]&lt;96,"Below Spec","Ok")</f>
        <v>Ok</v>
      </c>
      <c r="T3002" t="str">
        <f>IF(Table1[Steam_Consumed_t]&gt;$O$4383,"ABNORMAL","NORMAL")</f>
        <v>NORMAL</v>
      </c>
      <c r="U3002" t="str">
        <f>IF(Table1[Power_Consumed_kWh]&gt;$P$4383,"ABNORMAL","NORMAL")</f>
        <v>NORMAL</v>
      </c>
      <c r="V3002">
        <f>(Table1[[#This Row],[Target_Production_t]]/8)*Table1[[#This Row],[Downtime_hr]]</f>
        <v>3.8571000000000004</v>
      </c>
    </row>
    <row r="3003" spans="1:22" x14ac:dyDescent="0.25">
      <c r="A3003" s="1">
        <v>45908</v>
      </c>
      <c r="B3003" s="1" t="str">
        <f>TEXT(Table1[[#This Row],[Date]],"mm")</f>
        <v>09</v>
      </c>
      <c r="C3003" t="s">
        <v>17</v>
      </c>
      <c r="D3003" t="s">
        <v>18</v>
      </c>
      <c r="E3003">
        <v>43.84</v>
      </c>
      <c r="F3003">
        <v>7.44</v>
      </c>
      <c r="G3003">
        <v>0.56000000000000005</v>
      </c>
      <c r="H3003">
        <v>41.49</v>
      </c>
      <c r="I3003">
        <v>40.32</v>
      </c>
      <c r="J3003">
        <v>1.17</v>
      </c>
      <c r="K3003">
        <v>97.19</v>
      </c>
      <c r="L3003">
        <v>93</v>
      </c>
      <c r="M3003">
        <v>96.87</v>
      </c>
      <c r="N3003">
        <v>87.55</v>
      </c>
      <c r="O3003">
        <v>35.49</v>
      </c>
      <c r="P3003">
        <v>3430.33</v>
      </c>
      <c r="Q3003" s="42">
        <f>Table1[[#This Row],[Steam_Consumed_t]]/Table1[[#This Row],[Production_t]]</f>
        <v>0.85538684020245848</v>
      </c>
      <c r="R3003" s="37">
        <f>Table1[[#This Row],[Power_Consumed_kWh]]/Table1[[#This Row],[Production_t]]</f>
        <v>82.678476741383463</v>
      </c>
      <c r="S3003" t="str">
        <f>IF(Table1[[#This Row],[Quality_pct]]&lt;96,"Below Spec","Ok")</f>
        <v>Ok</v>
      </c>
      <c r="T3003" t="str">
        <f>IF(Table1[Steam_Consumed_t]&gt;$O$4383,"ABNORMAL","NORMAL")</f>
        <v>NORMAL</v>
      </c>
      <c r="U3003" t="str">
        <f>IF(Table1[Power_Consumed_kWh]&gt;$P$4383,"ABNORMAL","NORMAL")</f>
        <v>NORMAL</v>
      </c>
      <c r="V3003">
        <f>(Table1[[#This Row],[Target_Production_t]]/8)*Table1[[#This Row],[Downtime_hr]]</f>
        <v>3.0688000000000004</v>
      </c>
    </row>
    <row r="3004" spans="1:22" x14ac:dyDescent="0.25">
      <c r="A3004" s="1">
        <v>45908</v>
      </c>
      <c r="B3004" s="1" t="str">
        <f>TEXT(Table1[[#This Row],[Date]],"mm")</f>
        <v>09</v>
      </c>
      <c r="C3004" t="s">
        <v>22</v>
      </c>
      <c r="D3004" t="s">
        <v>18</v>
      </c>
      <c r="E3004">
        <v>37.58</v>
      </c>
      <c r="F3004">
        <v>7.48</v>
      </c>
      <c r="G3004">
        <v>0.52</v>
      </c>
      <c r="H3004">
        <v>35.78</v>
      </c>
      <c r="I3004">
        <v>34.86</v>
      </c>
      <c r="J3004">
        <v>0.93</v>
      </c>
      <c r="K3004">
        <v>97.41</v>
      </c>
      <c r="L3004">
        <v>93.5</v>
      </c>
      <c r="M3004">
        <v>97.46</v>
      </c>
      <c r="N3004">
        <v>88.77</v>
      </c>
      <c r="O3004">
        <v>39.520000000000003</v>
      </c>
      <c r="P3004">
        <v>3447.83</v>
      </c>
      <c r="Q3004" s="42">
        <f>Table1[[#This Row],[Steam_Consumed_t]]/Table1[[#This Row],[Production_t]]</f>
        <v>1.1045276690888766</v>
      </c>
      <c r="R3004" s="37">
        <f>Table1[[#This Row],[Power_Consumed_kWh]]/Table1[[#This Row],[Production_t]]</f>
        <v>96.361934041363881</v>
      </c>
      <c r="S3004" t="str">
        <f>IF(Table1[[#This Row],[Quality_pct]]&lt;96,"Below Spec","Ok")</f>
        <v>Ok</v>
      </c>
      <c r="T3004" t="str">
        <f>IF(Table1[Steam_Consumed_t]&gt;$O$4383,"ABNORMAL","NORMAL")</f>
        <v>NORMAL</v>
      </c>
      <c r="U3004" t="str">
        <f>IF(Table1[Power_Consumed_kWh]&gt;$P$4383,"ABNORMAL","NORMAL")</f>
        <v>NORMAL</v>
      </c>
      <c r="V3004">
        <f>(Table1[[#This Row],[Target_Production_t]]/8)*Table1[[#This Row],[Downtime_hr]]</f>
        <v>2.4426999999999999</v>
      </c>
    </row>
    <row r="3005" spans="1:22" x14ac:dyDescent="0.25">
      <c r="A3005" s="1">
        <v>45908</v>
      </c>
      <c r="B3005" s="1" t="str">
        <f>TEXT(Table1[[#This Row],[Date]],"mm")</f>
        <v>09</v>
      </c>
      <c r="C3005" t="s">
        <v>23</v>
      </c>
      <c r="D3005" t="s">
        <v>18</v>
      </c>
      <c r="E3005">
        <v>45.93</v>
      </c>
      <c r="F3005">
        <v>7.49</v>
      </c>
      <c r="G3005">
        <v>0.51</v>
      </c>
      <c r="H3005">
        <v>43.61</v>
      </c>
      <c r="I3005">
        <v>42.92</v>
      </c>
      <c r="J3005">
        <v>0.7</v>
      </c>
      <c r="K3005">
        <v>98.4</v>
      </c>
      <c r="L3005">
        <v>93.62</v>
      </c>
      <c r="M3005">
        <v>97.52</v>
      </c>
      <c r="N3005">
        <v>89.85</v>
      </c>
      <c r="O3005">
        <v>4.0999999999999996</v>
      </c>
      <c r="P3005">
        <v>1926.46</v>
      </c>
      <c r="Q3005" s="42">
        <f>Table1[[#This Row],[Steam_Consumed_t]]/Table1[[#This Row],[Production_t]]</f>
        <v>9.4015134143545051E-2</v>
      </c>
      <c r="R3005" s="37">
        <f>Table1[[#This Row],[Power_Consumed_kWh]]/Table1[[#This Row],[Production_t]]</f>
        <v>44.174730566383857</v>
      </c>
      <c r="S3005" t="str">
        <f>IF(Table1[[#This Row],[Quality_pct]]&lt;96,"Below Spec","Ok")</f>
        <v>Ok</v>
      </c>
      <c r="T3005" t="str">
        <f>IF(Table1[Steam_Consumed_t]&gt;$O$4383,"ABNORMAL","NORMAL")</f>
        <v>NORMAL</v>
      </c>
      <c r="U3005" t="str">
        <f>IF(Table1[Power_Consumed_kWh]&gt;$P$4383,"ABNORMAL","NORMAL")</f>
        <v>NORMAL</v>
      </c>
      <c r="V3005">
        <f>(Table1[[#This Row],[Target_Production_t]]/8)*Table1[[#This Row],[Downtime_hr]]</f>
        <v>2.9280374999999998</v>
      </c>
    </row>
    <row r="3006" spans="1:22" x14ac:dyDescent="0.25">
      <c r="A3006" s="1">
        <v>45908</v>
      </c>
      <c r="B3006" s="1" t="str">
        <f>TEXT(Table1[[#This Row],[Date]],"mm")</f>
        <v>09</v>
      </c>
      <c r="C3006" t="s">
        <v>23</v>
      </c>
      <c r="D3006" t="s">
        <v>20</v>
      </c>
      <c r="E3006">
        <v>43.86</v>
      </c>
      <c r="F3006">
        <v>7.54</v>
      </c>
      <c r="G3006">
        <v>0.46</v>
      </c>
      <c r="H3006">
        <v>36.72</v>
      </c>
      <c r="I3006">
        <v>36.35</v>
      </c>
      <c r="J3006">
        <v>0.37</v>
      </c>
      <c r="K3006">
        <v>99</v>
      </c>
      <c r="L3006">
        <v>94.25</v>
      </c>
      <c r="M3006">
        <v>102.36</v>
      </c>
      <c r="N3006">
        <v>95.51</v>
      </c>
      <c r="O3006">
        <v>5.54</v>
      </c>
      <c r="P3006">
        <v>1545.75</v>
      </c>
      <c r="Q3006" s="42">
        <f>Table1[[#This Row],[Steam_Consumed_t]]/Table1[[#This Row],[Production_t]]</f>
        <v>0.15087145969498911</v>
      </c>
      <c r="R3006" s="37">
        <f>Table1[[#This Row],[Power_Consumed_kWh]]/Table1[[#This Row],[Production_t]]</f>
        <v>42.095588235294116</v>
      </c>
      <c r="S3006" t="str">
        <f>IF(Table1[[#This Row],[Quality_pct]]&lt;96,"Below Spec","Ok")</f>
        <v>Ok</v>
      </c>
      <c r="T3006" t="str">
        <f>IF(Table1[Steam_Consumed_t]&gt;$O$4383,"ABNORMAL","NORMAL")</f>
        <v>NORMAL</v>
      </c>
      <c r="U3006" t="str">
        <f>IF(Table1[Power_Consumed_kWh]&gt;$P$4383,"ABNORMAL","NORMAL")</f>
        <v>NORMAL</v>
      </c>
      <c r="V3006">
        <f>(Table1[[#This Row],[Target_Production_t]]/8)*Table1[[#This Row],[Downtime_hr]]</f>
        <v>2.5219499999999999</v>
      </c>
    </row>
    <row r="3007" spans="1:22" x14ac:dyDescent="0.25">
      <c r="A3007" s="1">
        <v>45908</v>
      </c>
      <c r="B3007" s="1" t="str">
        <f>TEXT(Table1[[#This Row],[Date]],"mm")</f>
        <v>09</v>
      </c>
      <c r="C3007" t="s">
        <v>21</v>
      </c>
      <c r="D3007" t="s">
        <v>20</v>
      </c>
      <c r="E3007">
        <v>37.880000000000003</v>
      </c>
      <c r="F3007">
        <v>7.56</v>
      </c>
      <c r="G3007">
        <v>0.44</v>
      </c>
      <c r="H3007">
        <v>34.21</v>
      </c>
      <c r="I3007">
        <v>33.25</v>
      </c>
      <c r="J3007">
        <v>0.96</v>
      </c>
      <c r="K3007">
        <v>97.2</v>
      </c>
      <c r="L3007">
        <v>94.5</v>
      </c>
      <c r="M3007">
        <v>98.74</v>
      </c>
      <c r="N3007">
        <v>90.69</v>
      </c>
      <c r="O3007">
        <v>48.48</v>
      </c>
      <c r="P3007">
        <v>4087.45</v>
      </c>
      <c r="Q3007" s="42">
        <f>Table1[[#This Row],[Steam_Consumed_t]]/Table1[[#This Row],[Production_t]]</f>
        <v>1.4171294942999122</v>
      </c>
      <c r="R3007" s="37">
        <f>Table1[[#This Row],[Power_Consumed_kWh]]/Table1[[#This Row],[Production_t]]</f>
        <v>119.48114586378252</v>
      </c>
      <c r="S3007" t="str">
        <f>IF(Table1[[#This Row],[Quality_pct]]&lt;96,"Below Spec","Ok")</f>
        <v>Ok</v>
      </c>
      <c r="T3007" t="str">
        <f>IF(Table1[Steam_Consumed_t]&gt;$O$4383,"ABNORMAL","NORMAL")</f>
        <v>NORMAL</v>
      </c>
      <c r="U3007" t="str">
        <f>IF(Table1[Power_Consumed_kWh]&gt;$P$4383,"ABNORMAL","NORMAL")</f>
        <v>NORMAL</v>
      </c>
      <c r="V3007">
        <f>(Table1[[#This Row],[Target_Production_t]]/8)*Table1[[#This Row],[Downtime_hr]]</f>
        <v>2.0834000000000001</v>
      </c>
    </row>
    <row r="3008" spans="1:22" x14ac:dyDescent="0.25">
      <c r="A3008" s="1">
        <v>45908</v>
      </c>
      <c r="B3008" s="1" t="str">
        <f>TEXT(Table1[[#This Row],[Date]],"mm")</f>
        <v>09</v>
      </c>
      <c r="C3008" t="s">
        <v>22</v>
      </c>
      <c r="D3008" t="s">
        <v>19</v>
      </c>
      <c r="E3008">
        <v>37.01</v>
      </c>
      <c r="F3008">
        <v>7.58</v>
      </c>
      <c r="G3008">
        <v>0.42</v>
      </c>
      <c r="H3008">
        <v>30.27</v>
      </c>
      <c r="I3008">
        <v>29.16</v>
      </c>
      <c r="J3008">
        <v>1.1100000000000001</v>
      </c>
      <c r="K3008">
        <v>96.34</v>
      </c>
      <c r="L3008">
        <v>94.75</v>
      </c>
      <c r="M3008">
        <v>97.69</v>
      </c>
      <c r="N3008">
        <v>89.17</v>
      </c>
      <c r="O3008">
        <v>33.39</v>
      </c>
      <c r="P3008">
        <v>2917.53</v>
      </c>
      <c r="Q3008" s="42">
        <f>Table1[[#This Row],[Steam_Consumed_t]]/Table1[[#This Row],[Production_t]]</f>
        <v>1.1030723488602576</v>
      </c>
      <c r="R3008" s="37">
        <f>Table1[[#This Row],[Power_Consumed_kWh]]/Table1[[#This Row],[Production_t]]</f>
        <v>96.383548067393463</v>
      </c>
      <c r="S3008" t="str">
        <f>IF(Table1[[#This Row],[Quality_pct]]&lt;96,"Below Spec","Ok")</f>
        <v>Ok</v>
      </c>
      <c r="T3008" t="str">
        <f>IF(Table1[Steam_Consumed_t]&gt;$O$4383,"ABNORMAL","NORMAL")</f>
        <v>NORMAL</v>
      </c>
      <c r="U3008" t="str">
        <f>IF(Table1[Power_Consumed_kWh]&gt;$P$4383,"ABNORMAL","NORMAL")</f>
        <v>NORMAL</v>
      </c>
      <c r="V3008">
        <f>(Table1[[#This Row],[Target_Production_t]]/8)*Table1[[#This Row],[Downtime_hr]]</f>
        <v>1.9430249999999998</v>
      </c>
    </row>
    <row r="3009" spans="1:22" x14ac:dyDescent="0.25">
      <c r="A3009" s="1">
        <v>45908</v>
      </c>
      <c r="B3009" s="1" t="str">
        <f>TEXT(Table1[[#This Row],[Date]],"mm")</f>
        <v>09</v>
      </c>
      <c r="C3009" t="s">
        <v>17</v>
      </c>
      <c r="D3009" t="s">
        <v>19</v>
      </c>
      <c r="E3009">
        <v>43.18</v>
      </c>
      <c r="F3009">
        <v>7.61</v>
      </c>
      <c r="G3009">
        <v>0.39</v>
      </c>
      <c r="H3009">
        <v>37.19</v>
      </c>
      <c r="I3009">
        <v>35.06</v>
      </c>
      <c r="J3009">
        <v>2.13</v>
      </c>
      <c r="K3009">
        <v>94.26</v>
      </c>
      <c r="L3009">
        <v>95.12</v>
      </c>
      <c r="M3009">
        <v>94.05</v>
      </c>
      <c r="N3009">
        <v>84.33</v>
      </c>
      <c r="O3009">
        <v>32.76</v>
      </c>
      <c r="P3009">
        <v>2883.88</v>
      </c>
      <c r="Q3009" s="42">
        <f>Table1[[#This Row],[Steam_Consumed_t]]/Table1[[#This Row],[Production_t]]</f>
        <v>0.88088195751546117</v>
      </c>
      <c r="R3009" s="37">
        <f>Table1[[#This Row],[Power_Consumed_kWh]]/Table1[[#This Row],[Production_t]]</f>
        <v>77.544501210002693</v>
      </c>
      <c r="S3009" t="str">
        <f>IF(Table1[[#This Row],[Quality_pct]]&lt;96,"Below Spec","Ok")</f>
        <v>Below Spec</v>
      </c>
      <c r="T3009" t="str">
        <f>IF(Table1[Steam_Consumed_t]&gt;$O$4383,"ABNORMAL","NORMAL")</f>
        <v>NORMAL</v>
      </c>
      <c r="U3009" t="str">
        <f>IF(Table1[Power_Consumed_kWh]&gt;$P$4383,"ABNORMAL","NORMAL")</f>
        <v>NORMAL</v>
      </c>
      <c r="V3009">
        <f>(Table1[[#This Row],[Target_Production_t]]/8)*Table1[[#This Row],[Downtime_hr]]</f>
        <v>2.1050249999999999</v>
      </c>
    </row>
    <row r="3010" spans="1:22" x14ac:dyDescent="0.25">
      <c r="A3010" s="1">
        <v>45908</v>
      </c>
      <c r="B3010" s="1" t="str">
        <f>TEXT(Table1[[#This Row],[Date]],"mm")</f>
        <v>09</v>
      </c>
      <c r="C3010" t="s">
        <v>17</v>
      </c>
      <c r="D3010" t="s">
        <v>20</v>
      </c>
      <c r="E3010">
        <v>41.86</v>
      </c>
      <c r="F3010">
        <v>7.62</v>
      </c>
      <c r="G3010">
        <v>0.38</v>
      </c>
      <c r="H3010">
        <v>34.35</v>
      </c>
      <c r="I3010">
        <v>33.69</v>
      </c>
      <c r="J3010">
        <v>0.66</v>
      </c>
      <c r="K3010">
        <v>98.07</v>
      </c>
      <c r="L3010">
        <v>95.25</v>
      </c>
      <c r="M3010">
        <v>93.85</v>
      </c>
      <c r="N3010">
        <v>87.67</v>
      </c>
      <c r="O3010">
        <v>29.73</v>
      </c>
      <c r="P3010">
        <v>3023.1</v>
      </c>
      <c r="Q3010" s="42">
        <f>Table1[[#This Row],[Steam_Consumed_t]]/Table1[[#This Row],[Production_t]]</f>
        <v>0.86550218340611351</v>
      </c>
      <c r="R3010" s="37">
        <f>Table1[[#This Row],[Power_Consumed_kWh]]/Table1[[#This Row],[Production_t]]</f>
        <v>88.008733624454138</v>
      </c>
      <c r="S3010" t="str">
        <f>IF(Table1[[#This Row],[Quality_pct]]&lt;96,"Below Spec","Ok")</f>
        <v>Ok</v>
      </c>
      <c r="T3010" t="str">
        <f>IF(Table1[Steam_Consumed_t]&gt;$O$4383,"ABNORMAL","NORMAL")</f>
        <v>NORMAL</v>
      </c>
      <c r="U3010" t="str">
        <f>IF(Table1[Power_Consumed_kWh]&gt;$P$4383,"ABNORMAL","NORMAL")</f>
        <v>NORMAL</v>
      </c>
      <c r="V3010">
        <f>(Table1[[#This Row],[Target_Production_t]]/8)*Table1[[#This Row],[Downtime_hr]]</f>
        <v>1.9883500000000001</v>
      </c>
    </row>
    <row r="3011" spans="1:22" x14ac:dyDescent="0.25">
      <c r="A3011" s="1">
        <v>45908</v>
      </c>
      <c r="B3011" s="1" t="str">
        <f>TEXT(Table1[[#This Row],[Date]],"mm")</f>
        <v>09</v>
      </c>
      <c r="C3011" t="s">
        <v>21</v>
      </c>
      <c r="D3011" t="s">
        <v>19</v>
      </c>
      <c r="E3011">
        <v>39.07</v>
      </c>
      <c r="F3011">
        <v>7.69</v>
      </c>
      <c r="G3011">
        <v>0.31</v>
      </c>
      <c r="H3011">
        <v>35.11</v>
      </c>
      <c r="I3011">
        <v>34.65</v>
      </c>
      <c r="J3011">
        <v>0.46</v>
      </c>
      <c r="K3011">
        <v>98.7</v>
      </c>
      <c r="L3011">
        <v>96.12</v>
      </c>
      <c r="M3011">
        <v>90.45</v>
      </c>
      <c r="N3011">
        <v>85.81</v>
      </c>
      <c r="O3011">
        <v>51.02</v>
      </c>
      <c r="P3011">
        <v>4164.21</v>
      </c>
      <c r="Q3011" s="42">
        <f>Table1[[#This Row],[Steam_Consumed_t]]/Table1[[#This Row],[Production_t]]</f>
        <v>1.4531472514953006</v>
      </c>
      <c r="R3011" s="37">
        <f>Table1[[#This Row],[Power_Consumed_kWh]]/Table1[[#This Row],[Production_t]]</f>
        <v>118.60467103389348</v>
      </c>
      <c r="S3011" t="str">
        <f>IF(Table1[[#This Row],[Quality_pct]]&lt;96,"Below Spec","Ok")</f>
        <v>Ok</v>
      </c>
      <c r="T3011" t="str">
        <f>IF(Table1[Steam_Consumed_t]&gt;$O$4383,"ABNORMAL","NORMAL")</f>
        <v>NORMAL</v>
      </c>
      <c r="U3011" t="str">
        <f>IF(Table1[Power_Consumed_kWh]&gt;$P$4383,"ABNORMAL","NORMAL")</f>
        <v>NORMAL</v>
      </c>
      <c r="V3011">
        <f>(Table1[[#This Row],[Target_Production_t]]/8)*Table1[[#This Row],[Downtime_hr]]</f>
        <v>1.5139625000000001</v>
      </c>
    </row>
    <row r="3012" spans="1:22" x14ac:dyDescent="0.25">
      <c r="A3012" s="1">
        <v>45908</v>
      </c>
      <c r="B3012" s="1" t="str">
        <f>TEXT(Table1[[#This Row],[Date]],"mm")</f>
        <v>09</v>
      </c>
      <c r="C3012" t="s">
        <v>21</v>
      </c>
      <c r="D3012" t="s">
        <v>18</v>
      </c>
      <c r="E3012">
        <v>39.659999999999997</v>
      </c>
      <c r="F3012">
        <v>7.87</v>
      </c>
      <c r="G3012">
        <v>0.13</v>
      </c>
      <c r="H3012">
        <v>34.61</v>
      </c>
      <c r="I3012">
        <v>33.869999999999997</v>
      </c>
      <c r="J3012">
        <v>0.74</v>
      </c>
      <c r="K3012">
        <v>97.86</v>
      </c>
      <c r="L3012">
        <v>98.38</v>
      </c>
      <c r="M3012">
        <v>92.42</v>
      </c>
      <c r="N3012">
        <v>88.97</v>
      </c>
      <c r="O3012">
        <v>50.2</v>
      </c>
      <c r="P3012">
        <v>4133.83</v>
      </c>
      <c r="Q3012" s="42">
        <f>Table1[[#This Row],[Steam_Consumed_t]]/Table1[[#This Row],[Production_t]]</f>
        <v>1.4504478474429356</v>
      </c>
      <c r="R3012" s="37">
        <f>Table1[[#This Row],[Power_Consumed_kWh]]/Table1[[#This Row],[Production_t]]</f>
        <v>119.44033516324761</v>
      </c>
      <c r="S3012" t="str">
        <f>IF(Table1[[#This Row],[Quality_pct]]&lt;96,"Below Spec","Ok")</f>
        <v>Ok</v>
      </c>
      <c r="T3012" t="str">
        <f>IF(Table1[Steam_Consumed_t]&gt;$O$4383,"ABNORMAL","NORMAL")</f>
        <v>NORMAL</v>
      </c>
      <c r="U3012" t="str">
        <f>IF(Table1[Power_Consumed_kWh]&gt;$P$4383,"ABNORMAL","NORMAL")</f>
        <v>NORMAL</v>
      </c>
      <c r="V3012">
        <f>(Table1[[#This Row],[Target_Production_t]]/8)*Table1[[#This Row],[Downtime_hr]]</f>
        <v>0.64447500000000002</v>
      </c>
    </row>
    <row r="3013" spans="1:22" x14ac:dyDescent="0.25">
      <c r="A3013" s="1">
        <v>45908</v>
      </c>
      <c r="B3013" s="1" t="str">
        <f>TEXT(Table1[[#This Row],[Date]],"mm")</f>
        <v>09</v>
      </c>
      <c r="C3013" t="s">
        <v>23</v>
      </c>
      <c r="D3013" t="s">
        <v>19</v>
      </c>
      <c r="E3013">
        <v>45.24</v>
      </c>
      <c r="F3013">
        <v>7.88</v>
      </c>
      <c r="G3013">
        <v>0.12</v>
      </c>
      <c r="H3013">
        <v>41.93</v>
      </c>
      <c r="I3013">
        <v>41.34</v>
      </c>
      <c r="J3013">
        <v>0.6</v>
      </c>
      <c r="K3013">
        <v>98.58</v>
      </c>
      <c r="L3013">
        <v>98.5</v>
      </c>
      <c r="M3013">
        <v>91.35</v>
      </c>
      <c r="N3013">
        <v>88.7</v>
      </c>
      <c r="O3013">
        <v>6.11</v>
      </c>
      <c r="P3013">
        <v>1762.99</v>
      </c>
      <c r="Q3013" s="42">
        <f>Table1[[#This Row],[Steam_Consumed_t]]/Table1[[#This Row],[Production_t]]</f>
        <v>0.14571905556880516</v>
      </c>
      <c r="R3013" s="37">
        <f>Table1[[#This Row],[Power_Consumed_kWh]]/Table1[[#This Row],[Production_t]]</f>
        <v>42.046029096112569</v>
      </c>
      <c r="S3013" t="str">
        <f>IF(Table1[[#This Row],[Quality_pct]]&lt;96,"Below Spec","Ok")</f>
        <v>Ok</v>
      </c>
      <c r="T3013" t="str">
        <f>IF(Table1[Steam_Consumed_t]&gt;$O$4383,"ABNORMAL","NORMAL")</f>
        <v>NORMAL</v>
      </c>
      <c r="U3013" t="str">
        <f>IF(Table1[Power_Consumed_kWh]&gt;$P$4383,"ABNORMAL","NORMAL")</f>
        <v>NORMAL</v>
      </c>
      <c r="V3013">
        <f>(Table1[[#This Row],[Target_Production_t]]/8)*Table1[[#This Row],[Downtime_hr]]</f>
        <v>0.67859999999999998</v>
      </c>
    </row>
    <row r="3014" spans="1:22" x14ac:dyDescent="0.25">
      <c r="A3014" s="1">
        <v>45909</v>
      </c>
      <c r="B3014" s="1" t="str">
        <f>TEXT(Table1[[#This Row],[Date]],"mm")</f>
        <v>09</v>
      </c>
      <c r="C3014" t="s">
        <v>22</v>
      </c>
      <c r="D3014" t="s">
        <v>20</v>
      </c>
      <c r="E3014">
        <v>35.43</v>
      </c>
      <c r="F3014">
        <v>7.01</v>
      </c>
      <c r="G3014">
        <v>0.99</v>
      </c>
      <c r="H3014">
        <v>28.14</v>
      </c>
      <c r="I3014">
        <v>27.21</v>
      </c>
      <c r="J3014">
        <v>0.93</v>
      </c>
      <c r="K3014">
        <v>96.7</v>
      </c>
      <c r="L3014">
        <v>87.62</v>
      </c>
      <c r="M3014">
        <v>89.55</v>
      </c>
      <c r="N3014">
        <v>75.88</v>
      </c>
      <c r="O3014">
        <v>31.08</v>
      </c>
      <c r="P3014">
        <v>2736.6</v>
      </c>
      <c r="Q3014" s="42">
        <f>Table1[[#This Row],[Steam_Consumed_t]]/Table1[[#This Row],[Production_t]]</f>
        <v>1.1044776119402984</v>
      </c>
      <c r="R3014" s="37">
        <f>Table1[[#This Row],[Power_Consumed_kWh]]/Table1[[#This Row],[Production_t]]</f>
        <v>97.249466950959487</v>
      </c>
      <c r="S3014" t="str">
        <f>IF(Table1[[#This Row],[Quality_pct]]&lt;96,"Below Spec","Ok")</f>
        <v>Ok</v>
      </c>
      <c r="T3014" t="str">
        <f>IF(Table1[Steam_Consumed_t]&gt;$O$4383,"ABNORMAL","NORMAL")</f>
        <v>NORMAL</v>
      </c>
      <c r="U3014" t="str">
        <f>IF(Table1[Power_Consumed_kWh]&gt;$P$4383,"ABNORMAL","NORMAL")</f>
        <v>NORMAL</v>
      </c>
      <c r="V3014">
        <f>(Table1[[#This Row],[Target_Production_t]]/8)*Table1[[#This Row],[Downtime_hr]]</f>
        <v>4.3844624999999997</v>
      </c>
    </row>
    <row r="3015" spans="1:22" x14ac:dyDescent="0.25">
      <c r="A3015" s="1">
        <v>45909</v>
      </c>
      <c r="B3015" s="1" t="str">
        <f>TEXT(Table1[[#This Row],[Date]],"mm")</f>
        <v>09</v>
      </c>
      <c r="C3015" t="s">
        <v>22</v>
      </c>
      <c r="D3015" t="s">
        <v>19</v>
      </c>
      <c r="E3015">
        <v>36.54</v>
      </c>
      <c r="F3015">
        <v>7.32</v>
      </c>
      <c r="G3015">
        <v>0.68</v>
      </c>
      <c r="H3015">
        <v>31.37</v>
      </c>
      <c r="I3015">
        <v>30.12</v>
      </c>
      <c r="J3015">
        <v>1.25</v>
      </c>
      <c r="K3015">
        <v>96.01</v>
      </c>
      <c r="L3015">
        <v>91.5</v>
      </c>
      <c r="M3015">
        <v>96.18</v>
      </c>
      <c r="N3015">
        <v>84.5</v>
      </c>
      <c r="O3015">
        <v>33.53</v>
      </c>
      <c r="P3015">
        <v>3010.2</v>
      </c>
      <c r="Q3015" s="42">
        <f>Table1[[#This Row],[Steam_Consumed_t]]/Table1[[#This Row],[Production_t]]</f>
        <v>1.0688555945170546</v>
      </c>
      <c r="R3015" s="37">
        <f>Table1[[#This Row],[Power_Consumed_kWh]]/Table1[[#This Row],[Production_t]]</f>
        <v>95.95792158112846</v>
      </c>
      <c r="S3015" t="str">
        <f>IF(Table1[[#This Row],[Quality_pct]]&lt;96,"Below Spec","Ok")</f>
        <v>Ok</v>
      </c>
      <c r="T3015" t="str">
        <f>IF(Table1[Steam_Consumed_t]&gt;$O$4383,"ABNORMAL","NORMAL")</f>
        <v>NORMAL</v>
      </c>
      <c r="U3015" t="str">
        <f>IF(Table1[Power_Consumed_kWh]&gt;$P$4383,"ABNORMAL","NORMAL")</f>
        <v>NORMAL</v>
      </c>
      <c r="V3015">
        <f>(Table1[[#This Row],[Target_Production_t]]/8)*Table1[[#This Row],[Downtime_hr]]</f>
        <v>3.1059000000000001</v>
      </c>
    </row>
    <row r="3016" spans="1:22" x14ac:dyDescent="0.25">
      <c r="A3016" s="1">
        <v>45909</v>
      </c>
      <c r="B3016" s="1" t="str">
        <f>TEXT(Table1[[#This Row],[Date]],"mm")</f>
        <v>09</v>
      </c>
      <c r="C3016" t="s">
        <v>23</v>
      </c>
      <c r="D3016" t="s">
        <v>18</v>
      </c>
      <c r="E3016">
        <v>45.34</v>
      </c>
      <c r="F3016">
        <v>7.35</v>
      </c>
      <c r="G3016">
        <v>0.65</v>
      </c>
      <c r="H3016">
        <v>42.21</v>
      </c>
      <c r="I3016">
        <v>41.79</v>
      </c>
      <c r="J3016">
        <v>0.41</v>
      </c>
      <c r="K3016">
        <v>99.02</v>
      </c>
      <c r="L3016">
        <v>91.88</v>
      </c>
      <c r="M3016">
        <v>94.56</v>
      </c>
      <c r="N3016">
        <v>86.02</v>
      </c>
      <c r="O3016">
        <v>5.44</v>
      </c>
      <c r="P3016">
        <v>1725.79</v>
      </c>
      <c r="Q3016" s="42">
        <f>Table1[[#This Row],[Steam_Consumed_t]]/Table1[[#This Row],[Production_t]]</f>
        <v>0.12887941246150203</v>
      </c>
      <c r="R3016" s="37">
        <f>Table1[[#This Row],[Power_Consumed_kWh]]/Table1[[#This Row],[Production_t]]</f>
        <v>40.885809049988154</v>
      </c>
      <c r="S3016" t="str">
        <f>IF(Table1[[#This Row],[Quality_pct]]&lt;96,"Below Spec","Ok")</f>
        <v>Ok</v>
      </c>
      <c r="T3016" t="str">
        <f>IF(Table1[Steam_Consumed_t]&gt;$O$4383,"ABNORMAL","NORMAL")</f>
        <v>NORMAL</v>
      </c>
      <c r="U3016" t="str">
        <f>IF(Table1[Power_Consumed_kWh]&gt;$P$4383,"ABNORMAL","NORMAL")</f>
        <v>NORMAL</v>
      </c>
      <c r="V3016">
        <f>(Table1[[#This Row],[Target_Production_t]]/8)*Table1[[#This Row],[Downtime_hr]]</f>
        <v>3.6838750000000005</v>
      </c>
    </row>
    <row r="3017" spans="1:22" x14ac:dyDescent="0.25">
      <c r="A3017" s="1">
        <v>45909</v>
      </c>
      <c r="B3017" s="1" t="str">
        <f>TEXT(Table1[[#This Row],[Date]],"mm")</f>
        <v>09</v>
      </c>
      <c r="C3017" t="s">
        <v>17</v>
      </c>
      <c r="D3017" t="s">
        <v>20</v>
      </c>
      <c r="E3017">
        <v>41.34</v>
      </c>
      <c r="F3017">
        <v>7.39</v>
      </c>
      <c r="G3017">
        <v>0.61</v>
      </c>
      <c r="H3017">
        <v>36.6</v>
      </c>
      <c r="I3017">
        <v>35.590000000000003</v>
      </c>
      <c r="J3017">
        <v>1.01</v>
      </c>
      <c r="K3017">
        <v>97.25</v>
      </c>
      <c r="L3017">
        <v>92.38</v>
      </c>
      <c r="M3017">
        <v>93.96</v>
      </c>
      <c r="N3017">
        <v>84.41</v>
      </c>
      <c r="O3017">
        <v>30.06</v>
      </c>
      <c r="P3017">
        <v>2990.29</v>
      </c>
      <c r="Q3017" s="42">
        <f>Table1[[#This Row],[Steam_Consumed_t]]/Table1[[#This Row],[Production_t]]</f>
        <v>0.82131147540983596</v>
      </c>
      <c r="R3017" s="37">
        <f>Table1[[#This Row],[Power_Consumed_kWh]]/Table1[[#This Row],[Production_t]]</f>
        <v>81.701912568306</v>
      </c>
      <c r="S3017" t="str">
        <f>IF(Table1[[#This Row],[Quality_pct]]&lt;96,"Below Spec","Ok")</f>
        <v>Ok</v>
      </c>
      <c r="T3017" t="str">
        <f>IF(Table1[Steam_Consumed_t]&gt;$O$4383,"ABNORMAL","NORMAL")</f>
        <v>NORMAL</v>
      </c>
      <c r="U3017" t="str">
        <f>IF(Table1[Power_Consumed_kWh]&gt;$P$4383,"ABNORMAL","NORMAL")</f>
        <v>NORMAL</v>
      </c>
      <c r="V3017">
        <f>(Table1[[#This Row],[Target_Production_t]]/8)*Table1[[#This Row],[Downtime_hr]]</f>
        <v>3.1521750000000002</v>
      </c>
    </row>
    <row r="3018" spans="1:22" x14ac:dyDescent="0.25">
      <c r="A3018" s="1">
        <v>45909</v>
      </c>
      <c r="B3018" s="1" t="str">
        <f>TEXT(Table1[[#This Row],[Date]],"mm")</f>
        <v>09</v>
      </c>
      <c r="C3018" t="s">
        <v>22</v>
      </c>
      <c r="D3018" t="s">
        <v>18</v>
      </c>
      <c r="E3018">
        <v>37.1</v>
      </c>
      <c r="F3018">
        <v>7.43</v>
      </c>
      <c r="G3018">
        <v>0.56999999999999995</v>
      </c>
      <c r="H3018">
        <v>35.03</v>
      </c>
      <c r="I3018">
        <v>33.89</v>
      </c>
      <c r="J3018">
        <v>1.1499999999999999</v>
      </c>
      <c r="K3018">
        <v>96.73</v>
      </c>
      <c r="L3018">
        <v>92.88</v>
      </c>
      <c r="M3018">
        <v>93.27</v>
      </c>
      <c r="N3018">
        <v>83.79</v>
      </c>
      <c r="O3018">
        <v>38.979999999999997</v>
      </c>
      <c r="P3018">
        <v>3467.85</v>
      </c>
      <c r="Q3018" s="42">
        <f>Table1[[#This Row],[Steam_Consumed_t]]/Table1[[#This Row],[Production_t]]</f>
        <v>1.1127604910077076</v>
      </c>
      <c r="R3018" s="37">
        <f>Table1[[#This Row],[Power_Consumed_kWh]]/Table1[[#This Row],[Production_t]]</f>
        <v>98.996574364830138</v>
      </c>
      <c r="S3018" t="str">
        <f>IF(Table1[[#This Row],[Quality_pct]]&lt;96,"Below Spec","Ok")</f>
        <v>Ok</v>
      </c>
      <c r="T3018" t="str">
        <f>IF(Table1[Steam_Consumed_t]&gt;$O$4383,"ABNORMAL","NORMAL")</f>
        <v>NORMAL</v>
      </c>
      <c r="U3018" t="str">
        <f>IF(Table1[Power_Consumed_kWh]&gt;$P$4383,"ABNORMAL","NORMAL")</f>
        <v>NORMAL</v>
      </c>
      <c r="V3018">
        <f>(Table1[[#This Row],[Target_Production_t]]/8)*Table1[[#This Row],[Downtime_hr]]</f>
        <v>2.6433749999999998</v>
      </c>
    </row>
    <row r="3019" spans="1:22" x14ac:dyDescent="0.25">
      <c r="A3019" s="1">
        <v>45909</v>
      </c>
      <c r="B3019" s="1" t="str">
        <f>TEXT(Table1[[#This Row],[Date]],"mm")</f>
        <v>09</v>
      </c>
      <c r="C3019" t="s">
        <v>17</v>
      </c>
      <c r="D3019" t="s">
        <v>19</v>
      </c>
      <c r="E3019">
        <v>42.63</v>
      </c>
      <c r="F3019">
        <v>7.54</v>
      </c>
      <c r="G3019">
        <v>0.46</v>
      </c>
      <c r="H3019">
        <v>39.42</v>
      </c>
      <c r="I3019">
        <v>38.74</v>
      </c>
      <c r="J3019">
        <v>0.68</v>
      </c>
      <c r="K3019">
        <v>98.28</v>
      </c>
      <c r="L3019">
        <v>94.25</v>
      </c>
      <c r="M3019">
        <v>92.62</v>
      </c>
      <c r="N3019">
        <v>85.8</v>
      </c>
      <c r="O3019">
        <v>34.15</v>
      </c>
      <c r="P3019">
        <v>3297.24</v>
      </c>
      <c r="Q3019" s="42">
        <f>Table1[[#This Row],[Steam_Consumed_t]]/Table1[[#This Row],[Production_t]]</f>
        <v>0.86631151699644848</v>
      </c>
      <c r="R3019" s="37">
        <f>Table1[[#This Row],[Power_Consumed_kWh]]/Table1[[#This Row],[Production_t]]</f>
        <v>83.643835616438352</v>
      </c>
      <c r="S3019" t="str">
        <f>IF(Table1[[#This Row],[Quality_pct]]&lt;96,"Below Spec","Ok")</f>
        <v>Ok</v>
      </c>
      <c r="T3019" t="str">
        <f>IF(Table1[Steam_Consumed_t]&gt;$O$4383,"ABNORMAL","NORMAL")</f>
        <v>NORMAL</v>
      </c>
      <c r="U3019" t="str">
        <f>IF(Table1[Power_Consumed_kWh]&gt;$P$4383,"ABNORMAL","NORMAL")</f>
        <v>NORMAL</v>
      </c>
      <c r="V3019">
        <f>(Table1[[#This Row],[Target_Production_t]]/8)*Table1[[#This Row],[Downtime_hr]]</f>
        <v>2.4512250000000004</v>
      </c>
    </row>
    <row r="3020" spans="1:22" x14ac:dyDescent="0.25">
      <c r="A3020" s="1">
        <v>45909</v>
      </c>
      <c r="B3020" s="1" t="str">
        <f>TEXT(Table1[[#This Row],[Date]],"mm")</f>
        <v>09</v>
      </c>
      <c r="C3020" t="s">
        <v>21</v>
      </c>
      <c r="D3020" t="s">
        <v>20</v>
      </c>
      <c r="E3020">
        <v>37.4</v>
      </c>
      <c r="F3020">
        <v>7.58</v>
      </c>
      <c r="G3020">
        <v>0.42</v>
      </c>
      <c r="H3020">
        <v>32.74</v>
      </c>
      <c r="I3020">
        <v>31.95</v>
      </c>
      <c r="J3020">
        <v>0.8</v>
      </c>
      <c r="K3020">
        <v>97.56</v>
      </c>
      <c r="L3020">
        <v>94.75</v>
      </c>
      <c r="M3020">
        <v>90.19</v>
      </c>
      <c r="N3020">
        <v>83.37</v>
      </c>
      <c r="O3020">
        <v>48.3</v>
      </c>
      <c r="P3020">
        <v>3924.11</v>
      </c>
      <c r="Q3020" s="42">
        <f>Table1[[#This Row],[Steam_Consumed_t]]/Table1[[#This Row],[Production_t]]</f>
        <v>1.4752596212583993</v>
      </c>
      <c r="R3020" s="37">
        <f>Table1[[#This Row],[Power_Consumed_kWh]]/Table1[[#This Row],[Production_t]]</f>
        <v>119.85675015271839</v>
      </c>
      <c r="S3020" t="str">
        <f>IF(Table1[[#This Row],[Quality_pct]]&lt;96,"Below Spec","Ok")</f>
        <v>Ok</v>
      </c>
      <c r="T3020" t="str">
        <f>IF(Table1[Steam_Consumed_t]&gt;$O$4383,"ABNORMAL","NORMAL")</f>
        <v>NORMAL</v>
      </c>
      <c r="U3020" t="str">
        <f>IF(Table1[Power_Consumed_kWh]&gt;$P$4383,"ABNORMAL","NORMAL")</f>
        <v>NORMAL</v>
      </c>
      <c r="V3020">
        <f>(Table1[[#This Row],[Target_Production_t]]/8)*Table1[[#This Row],[Downtime_hr]]</f>
        <v>1.9634999999999998</v>
      </c>
    </row>
    <row r="3021" spans="1:22" x14ac:dyDescent="0.25">
      <c r="A3021" s="1">
        <v>45909</v>
      </c>
      <c r="B3021" s="1" t="str">
        <f>TEXT(Table1[[#This Row],[Date]],"mm")</f>
        <v>09</v>
      </c>
      <c r="C3021" t="s">
        <v>21</v>
      </c>
      <c r="D3021" t="s">
        <v>18</v>
      </c>
      <c r="E3021">
        <v>39.159999999999997</v>
      </c>
      <c r="F3021">
        <v>7.6</v>
      </c>
      <c r="G3021">
        <v>0.4</v>
      </c>
      <c r="H3021">
        <v>31.84</v>
      </c>
      <c r="I3021">
        <v>31.43</v>
      </c>
      <c r="J3021">
        <v>0.41</v>
      </c>
      <c r="K3021">
        <v>98.7</v>
      </c>
      <c r="L3021">
        <v>95</v>
      </c>
      <c r="M3021">
        <v>93.91</v>
      </c>
      <c r="N3021">
        <v>88.05</v>
      </c>
      <c r="O3021">
        <v>46.36</v>
      </c>
      <c r="P3021">
        <v>3762.24</v>
      </c>
      <c r="Q3021" s="42">
        <f>Table1[[#This Row],[Steam_Consumed_t]]/Table1[[#This Row],[Production_t]]</f>
        <v>1.4560301507537687</v>
      </c>
      <c r="R3021" s="37">
        <f>Table1[[#This Row],[Power_Consumed_kWh]]/Table1[[#This Row],[Production_t]]</f>
        <v>118.1608040201005</v>
      </c>
      <c r="S3021" t="str">
        <f>IF(Table1[[#This Row],[Quality_pct]]&lt;96,"Below Spec","Ok")</f>
        <v>Ok</v>
      </c>
      <c r="T3021" t="str">
        <f>IF(Table1[Steam_Consumed_t]&gt;$O$4383,"ABNORMAL","NORMAL")</f>
        <v>NORMAL</v>
      </c>
      <c r="U3021" t="str">
        <f>IF(Table1[Power_Consumed_kWh]&gt;$P$4383,"ABNORMAL","NORMAL")</f>
        <v>NORMAL</v>
      </c>
      <c r="V3021">
        <f>(Table1[[#This Row],[Target_Production_t]]/8)*Table1[[#This Row],[Downtime_hr]]</f>
        <v>1.958</v>
      </c>
    </row>
    <row r="3022" spans="1:22" x14ac:dyDescent="0.25">
      <c r="A3022" s="1">
        <v>45909</v>
      </c>
      <c r="B3022" s="1" t="str">
        <f>TEXT(Table1[[#This Row],[Date]],"mm")</f>
        <v>09</v>
      </c>
      <c r="C3022" t="s">
        <v>21</v>
      </c>
      <c r="D3022" t="s">
        <v>19</v>
      </c>
      <c r="E3022">
        <v>38.57</v>
      </c>
      <c r="F3022">
        <v>7.6</v>
      </c>
      <c r="G3022">
        <v>0.4</v>
      </c>
      <c r="H3022">
        <v>35.03</v>
      </c>
      <c r="I3022">
        <v>34.26</v>
      </c>
      <c r="J3022">
        <v>0.77</v>
      </c>
      <c r="K3022">
        <v>97.79</v>
      </c>
      <c r="L3022">
        <v>95</v>
      </c>
      <c r="M3022">
        <v>99.07</v>
      </c>
      <c r="N3022">
        <v>92.04</v>
      </c>
      <c r="O3022">
        <v>50.96</v>
      </c>
      <c r="P3022">
        <v>4341.3900000000003</v>
      </c>
      <c r="Q3022" s="42">
        <f>Table1[[#This Row],[Steam_Consumed_t]]/Table1[[#This Row],[Production_t]]</f>
        <v>1.4547530687981729</v>
      </c>
      <c r="R3022" s="37">
        <f>Table1[[#This Row],[Power_Consumed_kWh]]/Table1[[#This Row],[Production_t]]</f>
        <v>123.93348558378533</v>
      </c>
      <c r="S3022" t="str">
        <f>IF(Table1[[#This Row],[Quality_pct]]&lt;96,"Below Spec","Ok")</f>
        <v>Ok</v>
      </c>
      <c r="T3022" t="str">
        <f>IF(Table1[Steam_Consumed_t]&gt;$O$4383,"ABNORMAL","NORMAL")</f>
        <v>NORMAL</v>
      </c>
      <c r="U3022" t="str">
        <f>IF(Table1[Power_Consumed_kWh]&gt;$P$4383,"ABNORMAL","NORMAL")</f>
        <v>ABNORMAL</v>
      </c>
      <c r="V3022">
        <f>(Table1[[#This Row],[Target_Production_t]]/8)*Table1[[#This Row],[Downtime_hr]]</f>
        <v>1.9285000000000001</v>
      </c>
    </row>
    <row r="3023" spans="1:22" x14ac:dyDescent="0.25">
      <c r="A3023" s="1">
        <v>45909</v>
      </c>
      <c r="B3023" s="1" t="str">
        <f>TEXT(Table1[[#This Row],[Date]],"mm")</f>
        <v>09</v>
      </c>
      <c r="C3023" t="s">
        <v>23</v>
      </c>
      <c r="D3023" t="s">
        <v>19</v>
      </c>
      <c r="E3023">
        <v>44.66</v>
      </c>
      <c r="F3023">
        <v>7.63</v>
      </c>
      <c r="G3023">
        <v>0.37</v>
      </c>
      <c r="H3023">
        <v>39.5</v>
      </c>
      <c r="I3023">
        <v>39.5</v>
      </c>
      <c r="J3023">
        <v>0</v>
      </c>
      <c r="K3023">
        <v>100</v>
      </c>
      <c r="L3023">
        <v>95.38</v>
      </c>
      <c r="M3023">
        <v>99.45</v>
      </c>
      <c r="N3023">
        <v>94.85</v>
      </c>
      <c r="O3023">
        <v>3.79</v>
      </c>
      <c r="P3023">
        <v>1717.86</v>
      </c>
      <c r="Q3023" s="42">
        <f>Table1[[#This Row],[Steam_Consumed_t]]/Table1[[#This Row],[Production_t]]</f>
        <v>9.5949367088607601E-2</v>
      </c>
      <c r="R3023" s="37">
        <f>Table1[[#This Row],[Power_Consumed_kWh]]/Table1[[#This Row],[Production_t]]</f>
        <v>43.490126582278478</v>
      </c>
      <c r="S3023" t="str">
        <f>IF(Table1[[#This Row],[Quality_pct]]&lt;96,"Below Spec","Ok")</f>
        <v>Ok</v>
      </c>
      <c r="T3023" t="str">
        <f>IF(Table1[Steam_Consumed_t]&gt;$O$4383,"ABNORMAL","NORMAL")</f>
        <v>NORMAL</v>
      </c>
      <c r="U3023" t="str">
        <f>IF(Table1[Power_Consumed_kWh]&gt;$P$4383,"ABNORMAL","NORMAL")</f>
        <v>NORMAL</v>
      </c>
      <c r="V3023">
        <f>(Table1[[#This Row],[Target_Production_t]]/8)*Table1[[#This Row],[Downtime_hr]]</f>
        <v>2.0655249999999996</v>
      </c>
    </row>
    <row r="3024" spans="1:22" x14ac:dyDescent="0.25">
      <c r="A3024" s="1">
        <v>45909</v>
      </c>
      <c r="B3024" s="1" t="str">
        <f>TEXT(Table1[[#This Row],[Date]],"mm")</f>
        <v>09</v>
      </c>
      <c r="C3024" t="s">
        <v>23</v>
      </c>
      <c r="D3024" t="s">
        <v>20</v>
      </c>
      <c r="E3024">
        <v>43.3</v>
      </c>
      <c r="F3024">
        <v>7.67</v>
      </c>
      <c r="G3024">
        <v>0.33</v>
      </c>
      <c r="H3024">
        <v>40.22</v>
      </c>
      <c r="I3024">
        <v>39.64</v>
      </c>
      <c r="J3024">
        <v>0.57999999999999996</v>
      </c>
      <c r="K3024">
        <v>98.56</v>
      </c>
      <c r="L3024">
        <v>95.88</v>
      </c>
      <c r="M3024">
        <v>91.16</v>
      </c>
      <c r="N3024">
        <v>86.14</v>
      </c>
      <c r="O3024">
        <v>5.63</v>
      </c>
      <c r="P3024">
        <v>1684.07</v>
      </c>
      <c r="Q3024" s="42">
        <f>Table1[[#This Row],[Steam_Consumed_t]]/Table1[[#This Row],[Production_t]]</f>
        <v>0.13998010939830929</v>
      </c>
      <c r="R3024" s="37">
        <f>Table1[[#This Row],[Power_Consumed_kWh]]/Table1[[#This Row],[Production_t]]</f>
        <v>41.871456986573847</v>
      </c>
      <c r="S3024" t="str">
        <f>IF(Table1[[#This Row],[Quality_pct]]&lt;96,"Below Spec","Ok")</f>
        <v>Ok</v>
      </c>
      <c r="T3024" t="str">
        <f>IF(Table1[Steam_Consumed_t]&gt;$O$4383,"ABNORMAL","NORMAL")</f>
        <v>NORMAL</v>
      </c>
      <c r="U3024" t="str">
        <f>IF(Table1[Power_Consumed_kWh]&gt;$P$4383,"ABNORMAL","NORMAL")</f>
        <v>NORMAL</v>
      </c>
      <c r="V3024">
        <f>(Table1[[#This Row],[Target_Production_t]]/8)*Table1[[#This Row],[Downtime_hr]]</f>
        <v>1.786125</v>
      </c>
    </row>
    <row r="3025" spans="1:22" x14ac:dyDescent="0.25">
      <c r="A3025" s="1">
        <v>45909</v>
      </c>
      <c r="B3025" s="1" t="str">
        <f>TEXT(Table1[[#This Row],[Date]],"mm")</f>
        <v>09</v>
      </c>
      <c r="C3025" t="s">
        <v>17</v>
      </c>
      <c r="D3025" t="s">
        <v>18</v>
      </c>
      <c r="E3025">
        <v>43.28</v>
      </c>
      <c r="F3025">
        <v>7.83</v>
      </c>
      <c r="G3025">
        <v>0.17</v>
      </c>
      <c r="H3025">
        <v>43.04</v>
      </c>
      <c r="I3025">
        <v>42.22</v>
      </c>
      <c r="J3025">
        <v>0.81</v>
      </c>
      <c r="K3025">
        <v>98.11</v>
      </c>
      <c r="L3025">
        <v>97.88</v>
      </c>
      <c r="M3025">
        <v>94.67</v>
      </c>
      <c r="N3025">
        <v>90.91</v>
      </c>
      <c r="O3025">
        <v>39.36</v>
      </c>
      <c r="P3025">
        <v>3508.82</v>
      </c>
      <c r="Q3025" s="42">
        <f>Table1[[#This Row],[Steam_Consumed_t]]/Table1[[#This Row],[Production_t]]</f>
        <v>0.91449814126394058</v>
      </c>
      <c r="R3025" s="37">
        <f>Table1[[#This Row],[Power_Consumed_kWh]]/Table1[[#This Row],[Production_t]]</f>
        <v>81.524628252788105</v>
      </c>
      <c r="S3025" t="str">
        <f>IF(Table1[[#This Row],[Quality_pct]]&lt;96,"Below Spec","Ok")</f>
        <v>Ok</v>
      </c>
      <c r="T3025" t="str">
        <f>IF(Table1[Steam_Consumed_t]&gt;$O$4383,"ABNORMAL","NORMAL")</f>
        <v>NORMAL</v>
      </c>
      <c r="U3025" t="str">
        <f>IF(Table1[Power_Consumed_kWh]&gt;$P$4383,"ABNORMAL","NORMAL")</f>
        <v>NORMAL</v>
      </c>
      <c r="V3025">
        <f>(Table1[[#This Row],[Target_Production_t]]/8)*Table1[[#This Row],[Downtime_hr]]</f>
        <v>0.91970000000000007</v>
      </c>
    </row>
    <row r="3026" spans="1:22" x14ac:dyDescent="0.25">
      <c r="A3026" s="1">
        <v>45910</v>
      </c>
      <c r="B3026" s="1" t="str">
        <f>TEXT(Table1[[#This Row],[Date]],"mm")</f>
        <v>09</v>
      </c>
      <c r="C3026" t="s">
        <v>22</v>
      </c>
      <c r="D3026" t="s">
        <v>18</v>
      </c>
      <c r="E3026">
        <v>33.729999999999997</v>
      </c>
      <c r="F3026">
        <v>7.19</v>
      </c>
      <c r="G3026">
        <v>0.81</v>
      </c>
      <c r="H3026">
        <v>29.49</v>
      </c>
      <c r="I3026">
        <v>28.48</v>
      </c>
      <c r="J3026">
        <v>1.01</v>
      </c>
      <c r="K3026">
        <v>96.58</v>
      </c>
      <c r="L3026">
        <v>89.88</v>
      </c>
      <c r="M3026">
        <v>99.2</v>
      </c>
      <c r="N3026">
        <v>86.11</v>
      </c>
      <c r="O3026">
        <v>33.07</v>
      </c>
      <c r="P3026">
        <v>2824.94</v>
      </c>
      <c r="Q3026" s="42">
        <f>Table1[[#This Row],[Steam_Consumed_t]]/Table1[[#This Row],[Production_t]]</f>
        <v>1.1213970837572058</v>
      </c>
      <c r="R3026" s="37">
        <f>Table1[[#This Row],[Power_Consumed_kWh]]/Table1[[#This Row],[Production_t]]</f>
        <v>95.793150220413708</v>
      </c>
      <c r="S3026" t="str">
        <f>IF(Table1[[#This Row],[Quality_pct]]&lt;96,"Below Spec","Ok")</f>
        <v>Ok</v>
      </c>
      <c r="T3026" t="str">
        <f>IF(Table1[Steam_Consumed_t]&gt;$O$4383,"ABNORMAL","NORMAL")</f>
        <v>NORMAL</v>
      </c>
      <c r="U3026" t="str">
        <f>IF(Table1[Power_Consumed_kWh]&gt;$P$4383,"ABNORMAL","NORMAL")</f>
        <v>NORMAL</v>
      </c>
      <c r="V3026">
        <f>(Table1[[#This Row],[Target_Production_t]]/8)*Table1[[#This Row],[Downtime_hr]]</f>
        <v>3.4151625000000001</v>
      </c>
    </row>
    <row r="3027" spans="1:22" x14ac:dyDescent="0.25">
      <c r="A3027" s="1">
        <v>45910</v>
      </c>
      <c r="B3027" s="1" t="str">
        <f>TEXT(Table1[[#This Row],[Date]],"mm")</f>
        <v>09</v>
      </c>
      <c r="C3027" t="s">
        <v>23</v>
      </c>
      <c r="D3027" t="s">
        <v>20</v>
      </c>
      <c r="E3027">
        <v>39.369999999999997</v>
      </c>
      <c r="F3027">
        <v>7.4</v>
      </c>
      <c r="G3027">
        <v>0.6</v>
      </c>
      <c r="H3027">
        <v>32.69</v>
      </c>
      <c r="I3027">
        <v>32.450000000000003</v>
      </c>
      <c r="J3027">
        <v>0.24</v>
      </c>
      <c r="K3027">
        <v>99.26</v>
      </c>
      <c r="L3027">
        <v>92.5</v>
      </c>
      <c r="M3027">
        <v>93.99</v>
      </c>
      <c r="N3027">
        <v>86.3</v>
      </c>
      <c r="O3027">
        <v>4.24</v>
      </c>
      <c r="P3027">
        <v>1285.6099999999999</v>
      </c>
      <c r="Q3027" s="42">
        <f>Table1[[#This Row],[Steam_Consumed_t]]/Table1[[#This Row],[Production_t]]</f>
        <v>0.12970327317222394</v>
      </c>
      <c r="R3027" s="37">
        <f>Table1[[#This Row],[Power_Consumed_kWh]]/Table1[[#This Row],[Production_t]]</f>
        <v>39.327317222392168</v>
      </c>
      <c r="S3027" t="str">
        <f>IF(Table1[[#This Row],[Quality_pct]]&lt;96,"Below Spec","Ok")</f>
        <v>Ok</v>
      </c>
      <c r="T3027" t="str">
        <f>IF(Table1[Steam_Consumed_t]&gt;$O$4383,"ABNORMAL","NORMAL")</f>
        <v>NORMAL</v>
      </c>
      <c r="U3027" t="str">
        <f>IF(Table1[Power_Consumed_kWh]&gt;$P$4383,"ABNORMAL","NORMAL")</f>
        <v>NORMAL</v>
      </c>
      <c r="V3027">
        <f>(Table1[[#This Row],[Target_Production_t]]/8)*Table1[[#This Row],[Downtime_hr]]</f>
        <v>2.9527499999999995</v>
      </c>
    </row>
    <row r="3028" spans="1:22" x14ac:dyDescent="0.25">
      <c r="A3028" s="1">
        <v>45910</v>
      </c>
      <c r="B3028" s="1" t="str">
        <f>TEXT(Table1[[#This Row],[Date]],"mm")</f>
        <v>09</v>
      </c>
      <c r="C3028" t="s">
        <v>17</v>
      </c>
      <c r="D3028" t="s">
        <v>20</v>
      </c>
      <c r="E3028">
        <v>37.58</v>
      </c>
      <c r="F3028">
        <v>7.63</v>
      </c>
      <c r="G3028">
        <v>0.37</v>
      </c>
      <c r="H3028">
        <v>33.49</v>
      </c>
      <c r="I3028">
        <v>32.659999999999997</v>
      </c>
      <c r="J3028">
        <v>0.83</v>
      </c>
      <c r="K3028">
        <v>97.53</v>
      </c>
      <c r="L3028">
        <v>95.38</v>
      </c>
      <c r="M3028">
        <v>90.83</v>
      </c>
      <c r="N3028">
        <v>84.49</v>
      </c>
      <c r="O3028">
        <v>27.63</v>
      </c>
      <c r="P3028">
        <v>2781.43</v>
      </c>
      <c r="Q3028" s="42">
        <f>Table1[[#This Row],[Steam_Consumed_t]]/Table1[[#This Row],[Production_t]]</f>
        <v>0.82502239474469985</v>
      </c>
      <c r="R3028" s="37">
        <f>Table1[[#This Row],[Power_Consumed_kWh]]/Table1[[#This Row],[Production_t]]</f>
        <v>83.052553000895784</v>
      </c>
      <c r="S3028" t="str">
        <f>IF(Table1[[#This Row],[Quality_pct]]&lt;96,"Below Spec","Ok")</f>
        <v>Ok</v>
      </c>
      <c r="T3028" t="str">
        <f>IF(Table1[Steam_Consumed_t]&gt;$O$4383,"ABNORMAL","NORMAL")</f>
        <v>NORMAL</v>
      </c>
      <c r="U3028" t="str">
        <f>IF(Table1[Power_Consumed_kWh]&gt;$P$4383,"ABNORMAL","NORMAL")</f>
        <v>NORMAL</v>
      </c>
      <c r="V3028">
        <f>(Table1[[#This Row],[Target_Production_t]]/8)*Table1[[#This Row],[Downtime_hr]]</f>
        <v>1.7380749999999998</v>
      </c>
    </row>
    <row r="3029" spans="1:22" x14ac:dyDescent="0.25">
      <c r="A3029" s="1">
        <v>45910</v>
      </c>
      <c r="B3029" s="1" t="str">
        <f>TEXT(Table1[[#This Row],[Date]],"mm")</f>
        <v>09</v>
      </c>
      <c r="C3029" t="s">
        <v>17</v>
      </c>
      <c r="D3029" t="s">
        <v>19</v>
      </c>
      <c r="E3029">
        <v>38.76</v>
      </c>
      <c r="F3029">
        <v>7.64</v>
      </c>
      <c r="G3029">
        <v>0.36</v>
      </c>
      <c r="H3029">
        <v>35.17</v>
      </c>
      <c r="I3029">
        <v>34.25</v>
      </c>
      <c r="J3029">
        <v>0.91</v>
      </c>
      <c r="K3029">
        <v>97.41</v>
      </c>
      <c r="L3029">
        <v>95.5</v>
      </c>
      <c r="M3029">
        <v>96.8</v>
      </c>
      <c r="N3029">
        <v>90.05</v>
      </c>
      <c r="O3029">
        <v>29.57</v>
      </c>
      <c r="P3029">
        <v>2837.48</v>
      </c>
      <c r="Q3029" s="42">
        <f>Table1[[#This Row],[Steam_Consumed_t]]/Table1[[#This Row],[Production_t]]</f>
        <v>0.84077338640887112</v>
      </c>
      <c r="R3029" s="37">
        <f>Table1[[#This Row],[Power_Consumed_kWh]]/Table1[[#This Row],[Production_t]]</f>
        <v>80.678987773670741</v>
      </c>
      <c r="S3029" t="str">
        <f>IF(Table1[[#This Row],[Quality_pct]]&lt;96,"Below Spec","Ok")</f>
        <v>Ok</v>
      </c>
      <c r="T3029" t="str">
        <f>IF(Table1[Steam_Consumed_t]&gt;$O$4383,"ABNORMAL","NORMAL")</f>
        <v>NORMAL</v>
      </c>
      <c r="U3029" t="str">
        <f>IF(Table1[Power_Consumed_kWh]&gt;$P$4383,"ABNORMAL","NORMAL")</f>
        <v>NORMAL</v>
      </c>
      <c r="V3029">
        <f>(Table1[[#This Row],[Target_Production_t]]/8)*Table1[[#This Row],[Downtime_hr]]</f>
        <v>1.7441999999999998</v>
      </c>
    </row>
    <row r="3030" spans="1:22" x14ac:dyDescent="0.25">
      <c r="A3030" s="1">
        <v>45910</v>
      </c>
      <c r="B3030" s="1" t="str">
        <f>TEXT(Table1[[#This Row],[Date]],"mm")</f>
        <v>09</v>
      </c>
      <c r="C3030" t="s">
        <v>22</v>
      </c>
      <c r="D3030" t="s">
        <v>19</v>
      </c>
      <c r="E3030">
        <v>33.229999999999997</v>
      </c>
      <c r="F3030">
        <v>7.65</v>
      </c>
      <c r="G3030">
        <v>0.35</v>
      </c>
      <c r="H3030">
        <v>29.28</v>
      </c>
      <c r="I3030">
        <v>28.26</v>
      </c>
      <c r="J3030">
        <v>1.02</v>
      </c>
      <c r="K3030">
        <v>96.51</v>
      </c>
      <c r="L3030">
        <v>95.62</v>
      </c>
      <c r="M3030">
        <v>97.14</v>
      </c>
      <c r="N3030">
        <v>89.65</v>
      </c>
      <c r="O3030">
        <v>31.29</v>
      </c>
      <c r="P3030">
        <v>2842.35</v>
      </c>
      <c r="Q3030" s="42">
        <f>Table1[[#This Row],[Steam_Consumed_t]]/Table1[[#This Row],[Production_t]]</f>
        <v>1.0686475409836065</v>
      </c>
      <c r="R3030" s="37">
        <f>Table1[[#This Row],[Power_Consumed_kWh]]/Table1[[#This Row],[Production_t]]</f>
        <v>97.07479508196721</v>
      </c>
      <c r="S3030" t="str">
        <f>IF(Table1[[#This Row],[Quality_pct]]&lt;96,"Below Spec","Ok")</f>
        <v>Ok</v>
      </c>
      <c r="T3030" t="str">
        <f>IF(Table1[Steam_Consumed_t]&gt;$O$4383,"ABNORMAL","NORMAL")</f>
        <v>NORMAL</v>
      </c>
      <c r="U3030" t="str">
        <f>IF(Table1[Power_Consumed_kWh]&gt;$P$4383,"ABNORMAL","NORMAL")</f>
        <v>NORMAL</v>
      </c>
      <c r="V3030">
        <f>(Table1[[#This Row],[Target_Production_t]]/8)*Table1[[#This Row],[Downtime_hr]]</f>
        <v>1.4538124999999997</v>
      </c>
    </row>
    <row r="3031" spans="1:22" x14ac:dyDescent="0.25">
      <c r="A3031" s="1">
        <v>45910</v>
      </c>
      <c r="B3031" s="1" t="str">
        <f>TEXT(Table1[[#This Row],[Date]],"mm")</f>
        <v>09</v>
      </c>
      <c r="C3031" t="s">
        <v>17</v>
      </c>
      <c r="D3031" t="s">
        <v>18</v>
      </c>
      <c r="E3031">
        <v>39.35</v>
      </c>
      <c r="F3031">
        <v>7.68</v>
      </c>
      <c r="G3031">
        <v>0.32</v>
      </c>
      <c r="H3031">
        <v>38.590000000000003</v>
      </c>
      <c r="I3031">
        <v>37.64</v>
      </c>
      <c r="J3031">
        <v>0.95</v>
      </c>
      <c r="K3031">
        <v>97.53</v>
      </c>
      <c r="L3031">
        <v>96</v>
      </c>
      <c r="M3031">
        <v>95.81</v>
      </c>
      <c r="N3031">
        <v>89.7</v>
      </c>
      <c r="O3031">
        <v>34.35</v>
      </c>
      <c r="P3031">
        <v>3092.53</v>
      </c>
      <c r="Q3031" s="42">
        <f>Table1[[#This Row],[Steam_Consumed_t]]/Table1[[#This Row],[Production_t]]</f>
        <v>0.89012697590049228</v>
      </c>
      <c r="R3031" s="37">
        <f>Table1[[#This Row],[Power_Consumed_kWh]]/Table1[[#This Row],[Production_t]]</f>
        <v>80.138118683596787</v>
      </c>
      <c r="S3031" t="str">
        <f>IF(Table1[[#This Row],[Quality_pct]]&lt;96,"Below Spec","Ok")</f>
        <v>Ok</v>
      </c>
      <c r="T3031" t="str">
        <f>IF(Table1[Steam_Consumed_t]&gt;$O$4383,"ABNORMAL","NORMAL")</f>
        <v>NORMAL</v>
      </c>
      <c r="U3031" t="str">
        <f>IF(Table1[Power_Consumed_kWh]&gt;$P$4383,"ABNORMAL","NORMAL")</f>
        <v>NORMAL</v>
      </c>
      <c r="V3031">
        <f>(Table1[[#This Row],[Target_Production_t]]/8)*Table1[[#This Row],[Downtime_hr]]</f>
        <v>1.5740000000000001</v>
      </c>
    </row>
    <row r="3032" spans="1:22" x14ac:dyDescent="0.25">
      <c r="A3032" s="1">
        <v>45910</v>
      </c>
      <c r="B3032" s="1" t="str">
        <f>TEXT(Table1[[#This Row],[Date]],"mm")</f>
        <v>09</v>
      </c>
      <c r="C3032" t="s">
        <v>23</v>
      </c>
      <c r="D3032" t="s">
        <v>18</v>
      </c>
      <c r="E3032">
        <v>41.23</v>
      </c>
      <c r="F3032">
        <v>7.71</v>
      </c>
      <c r="G3032">
        <v>0.28999999999999998</v>
      </c>
      <c r="H3032">
        <v>38.44</v>
      </c>
      <c r="I3032">
        <v>37.729999999999997</v>
      </c>
      <c r="J3032">
        <v>0.71</v>
      </c>
      <c r="K3032">
        <v>98.15</v>
      </c>
      <c r="L3032">
        <v>96.38</v>
      </c>
      <c r="M3032">
        <v>99.09</v>
      </c>
      <c r="N3032">
        <v>93.73</v>
      </c>
      <c r="O3032">
        <v>3.75</v>
      </c>
      <c r="P3032">
        <v>1602.63</v>
      </c>
      <c r="Q3032" s="42">
        <f>Table1[[#This Row],[Steam_Consumed_t]]/Table1[[#This Row],[Production_t]]</f>
        <v>9.7554630593132158E-2</v>
      </c>
      <c r="R3032" s="37">
        <f>Table1[[#This Row],[Power_Consumed_kWh]]/Table1[[#This Row],[Production_t]]</f>
        <v>41.691727367325704</v>
      </c>
      <c r="S3032" t="str">
        <f>IF(Table1[[#This Row],[Quality_pct]]&lt;96,"Below Spec","Ok")</f>
        <v>Ok</v>
      </c>
      <c r="T3032" t="str">
        <f>IF(Table1[Steam_Consumed_t]&gt;$O$4383,"ABNORMAL","NORMAL")</f>
        <v>NORMAL</v>
      </c>
      <c r="U3032" t="str">
        <f>IF(Table1[Power_Consumed_kWh]&gt;$P$4383,"ABNORMAL","NORMAL")</f>
        <v>NORMAL</v>
      </c>
      <c r="V3032">
        <f>(Table1[[#This Row],[Target_Production_t]]/8)*Table1[[#This Row],[Downtime_hr]]</f>
        <v>1.4945874999999997</v>
      </c>
    </row>
    <row r="3033" spans="1:22" x14ac:dyDescent="0.25">
      <c r="A3033" s="1">
        <v>45910</v>
      </c>
      <c r="B3033" s="1" t="str">
        <f>TEXT(Table1[[#This Row],[Date]],"mm")</f>
        <v>09</v>
      </c>
      <c r="C3033" t="s">
        <v>22</v>
      </c>
      <c r="D3033" t="s">
        <v>20</v>
      </c>
      <c r="E3033">
        <v>32.21</v>
      </c>
      <c r="F3033">
        <v>7.72</v>
      </c>
      <c r="G3033">
        <v>0.28000000000000003</v>
      </c>
      <c r="H3033">
        <v>28.7</v>
      </c>
      <c r="I3033">
        <v>28.01</v>
      </c>
      <c r="J3033">
        <v>0.69</v>
      </c>
      <c r="K3033">
        <v>97.58</v>
      </c>
      <c r="L3033">
        <v>96.5</v>
      </c>
      <c r="M3033">
        <v>97.41</v>
      </c>
      <c r="N3033">
        <v>91.72</v>
      </c>
      <c r="O3033">
        <v>30.66</v>
      </c>
      <c r="P3033">
        <v>2761.3</v>
      </c>
      <c r="Q3033" s="42">
        <f>Table1[[#This Row],[Steam_Consumed_t]]/Table1[[#This Row],[Production_t]]</f>
        <v>1.0682926829268293</v>
      </c>
      <c r="R3033" s="37">
        <f>Table1[[#This Row],[Power_Consumed_kWh]]/Table1[[#This Row],[Production_t]]</f>
        <v>96.212543554006984</v>
      </c>
      <c r="S3033" t="str">
        <f>IF(Table1[[#This Row],[Quality_pct]]&lt;96,"Below Spec","Ok")</f>
        <v>Ok</v>
      </c>
      <c r="T3033" t="str">
        <f>IF(Table1[Steam_Consumed_t]&gt;$O$4383,"ABNORMAL","NORMAL")</f>
        <v>NORMAL</v>
      </c>
      <c r="U3033" t="str">
        <f>IF(Table1[Power_Consumed_kWh]&gt;$P$4383,"ABNORMAL","NORMAL")</f>
        <v>NORMAL</v>
      </c>
      <c r="V3033">
        <f>(Table1[[#This Row],[Target_Production_t]]/8)*Table1[[#This Row],[Downtime_hr]]</f>
        <v>1.1273500000000001</v>
      </c>
    </row>
    <row r="3034" spans="1:22" x14ac:dyDescent="0.25">
      <c r="A3034" s="1">
        <v>45910</v>
      </c>
      <c r="B3034" s="1" t="str">
        <f>TEXT(Table1[[#This Row],[Date]],"mm")</f>
        <v>09</v>
      </c>
      <c r="C3034" t="s">
        <v>23</v>
      </c>
      <c r="D3034" t="s">
        <v>19</v>
      </c>
      <c r="E3034">
        <v>40.61</v>
      </c>
      <c r="F3034">
        <v>7.75</v>
      </c>
      <c r="G3034">
        <v>0.25</v>
      </c>
      <c r="H3034">
        <v>30.95</v>
      </c>
      <c r="I3034">
        <v>30.85</v>
      </c>
      <c r="J3034">
        <v>0.1</v>
      </c>
      <c r="K3034">
        <v>99.67</v>
      </c>
      <c r="L3034">
        <v>96.88</v>
      </c>
      <c r="M3034">
        <v>96.41</v>
      </c>
      <c r="N3034">
        <v>93.08</v>
      </c>
      <c r="O3034">
        <v>4.97</v>
      </c>
      <c r="P3034">
        <v>1390.64</v>
      </c>
      <c r="Q3034" s="42">
        <f>Table1[[#This Row],[Steam_Consumed_t]]/Table1[[#This Row],[Production_t]]</f>
        <v>0.16058158319870758</v>
      </c>
      <c r="R3034" s="37">
        <f>Table1[[#This Row],[Power_Consumed_kWh]]/Table1[[#This Row],[Production_t]]</f>
        <v>44.931825525040395</v>
      </c>
      <c r="S3034" t="str">
        <f>IF(Table1[[#This Row],[Quality_pct]]&lt;96,"Below Spec","Ok")</f>
        <v>Ok</v>
      </c>
      <c r="T3034" t="str">
        <f>IF(Table1[Steam_Consumed_t]&gt;$O$4383,"ABNORMAL","NORMAL")</f>
        <v>NORMAL</v>
      </c>
      <c r="U3034" t="str">
        <f>IF(Table1[Power_Consumed_kWh]&gt;$P$4383,"ABNORMAL","NORMAL")</f>
        <v>NORMAL</v>
      </c>
      <c r="V3034">
        <f>(Table1[[#This Row],[Target_Production_t]]/8)*Table1[[#This Row],[Downtime_hr]]</f>
        <v>1.2690625</v>
      </c>
    </row>
    <row r="3035" spans="1:22" x14ac:dyDescent="0.25">
      <c r="A3035" s="1">
        <v>45910</v>
      </c>
      <c r="B3035" s="1" t="str">
        <f>TEXT(Table1[[#This Row],[Date]],"mm")</f>
        <v>09</v>
      </c>
      <c r="C3035" t="s">
        <v>21</v>
      </c>
      <c r="D3035" t="s">
        <v>20</v>
      </c>
      <c r="E3035">
        <v>34</v>
      </c>
      <c r="F3035">
        <v>7.77</v>
      </c>
      <c r="G3035">
        <v>0.23</v>
      </c>
      <c r="H3035">
        <v>31.63</v>
      </c>
      <c r="I3035">
        <v>31.13</v>
      </c>
      <c r="J3035">
        <v>0.5</v>
      </c>
      <c r="K3035">
        <v>98.43</v>
      </c>
      <c r="L3035">
        <v>97.12</v>
      </c>
      <c r="M3035">
        <v>96.13</v>
      </c>
      <c r="N3035">
        <v>91.9</v>
      </c>
      <c r="O3035">
        <v>46.59</v>
      </c>
      <c r="P3035">
        <v>3742.53</v>
      </c>
      <c r="Q3035" s="42">
        <f>Table1[[#This Row],[Steam_Consumed_t]]/Table1[[#This Row],[Production_t]]</f>
        <v>1.4729687006006957</v>
      </c>
      <c r="R3035" s="37">
        <f>Table1[[#This Row],[Power_Consumed_kWh]]/Table1[[#This Row],[Production_t]]</f>
        <v>118.32216250395196</v>
      </c>
      <c r="S3035" t="str">
        <f>IF(Table1[[#This Row],[Quality_pct]]&lt;96,"Below Spec","Ok")</f>
        <v>Ok</v>
      </c>
      <c r="T3035" t="str">
        <f>IF(Table1[Steam_Consumed_t]&gt;$O$4383,"ABNORMAL","NORMAL")</f>
        <v>NORMAL</v>
      </c>
      <c r="U3035" t="str">
        <f>IF(Table1[Power_Consumed_kWh]&gt;$P$4383,"ABNORMAL","NORMAL")</f>
        <v>NORMAL</v>
      </c>
      <c r="V3035">
        <f>(Table1[[#This Row],[Target_Production_t]]/8)*Table1[[#This Row],[Downtime_hr]]</f>
        <v>0.97750000000000004</v>
      </c>
    </row>
    <row r="3036" spans="1:22" x14ac:dyDescent="0.25">
      <c r="A3036" s="1">
        <v>45910</v>
      </c>
      <c r="B3036" s="1" t="str">
        <f>TEXT(Table1[[#This Row],[Date]],"mm")</f>
        <v>09</v>
      </c>
      <c r="C3036" t="s">
        <v>21</v>
      </c>
      <c r="D3036" t="s">
        <v>19</v>
      </c>
      <c r="E3036">
        <v>35.07</v>
      </c>
      <c r="F3036">
        <v>7.8</v>
      </c>
      <c r="G3036">
        <v>0.2</v>
      </c>
      <c r="H3036">
        <v>33.18</v>
      </c>
      <c r="I3036">
        <v>32.619999999999997</v>
      </c>
      <c r="J3036">
        <v>0.56000000000000005</v>
      </c>
      <c r="K3036">
        <v>98.3</v>
      </c>
      <c r="L3036">
        <v>97.5</v>
      </c>
      <c r="M3036">
        <v>97.39</v>
      </c>
      <c r="N3036">
        <v>93.34</v>
      </c>
      <c r="O3036">
        <v>48.93</v>
      </c>
      <c r="P3036">
        <v>3853.48</v>
      </c>
      <c r="Q3036" s="42">
        <f>Table1[[#This Row],[Steam_Consumed_t]]/Table1[[#This Row],[Production_t]]</f>
        <v>1.4746835443037976</v>
      </c>
      <c r="R3036" s="37">
        <f>Table1[[#This Row],[Power_Consumed_kWh]]/Table1[[#This Row],[Production_t]]</f>
        <v>116.13863773357444</v>
      </c>
      <c r="S3036" t="str">
        <f>IF(Table1[[#This Row],[Quality_pct]]&lt;96,"Below Spec","Ok")</f>
        <v>Ok</v>
      </c>
      <c r="T3036" t="str">
        <f>IF(Table1[Steam_Consumed_t]&gt;$O$4383,"ABNORMAL","NORMAL")</f>
        <v>NORMAL</v>
      </c>
      <c r="U3036" t="str">
        <f>IF(Table1[Power_Consumed_kWh]&gt;$P$4383,"ABNORMAL","NORMAL")</f>
        <v>NORMAL</v>
      </c>
      <c r="V3036">
        <f>(Table1[[#This Row],[Target_Production_t]]/8)*Table1[[#This Row],[Downtime_hr]]</f>
        <v>0.87675000000000003</v>
      </c>
    </row>
    <row r="3037" spans="1:22" x14ac:dyDescent="0.25">
      <c r="A3037" s="1">
        <v>45910</v>
      </c>
      <c r="B3037" s="1" t="str">
        <f>TEXT(Table1[[#This Row],[Date]],"mm")</f>
        <v>09</v>
      </c>
      <c r="C3037" t="s">
        <v>21</v>
      </c>
      <c r="D3037" t="s">
        <v>18</v>
      </c>
      <c r="E3037">
        <v>35.61</v>
      </c>
      <c r="F3037">
        <v>7.97</v>
      </c>
      <c r="G3037">
        <v>0.03</v>
      </c>
      <c r="H3037">
        <v>34.880000000000003</v>
      </c>
      <c r="I3037">
        <v>34.33</v>
      </c>
      <c r="J3037">
        <v>0.55000000000000004</v>
      </c>
      <c r="K3037">
        <v>98.42</v>
      </c>
      <c r="L3037">
        <v>99.62</v>
      </c>
      <c r="M3037">
        <v>94.95</v>
      </c>
      <c r="N3037">
        <v>93.1</v>
      </c>
      <c r="O3037">
        <v>49.9</v>
      </c>
      <c r="P3037">
        <v>4077.92</v>
      </c>
      <c r="Q3037" s="42">
        <f>Table1[[#This Row],[Steam_Consumed_t]]/Table1[[#This Row],[Production_t]]</f>
        <v>1.4306192660550456</v>
      </c>
      <c r="R3037" s="37">
        <f>Table1[[#This Row],[Power_Consumed_kWh]]/Table1[[#This Row],[Production_t]]</f>
        <v>116.91284403669724</v>
      </c>
      <c r="S3037" t="str">
        <f>IF(Table1[[#This Row],[Quality_pct]]&lt;96,"Below Spec","Ok")</f>
        <v>Ok</v>
      </c>
      <c r="T3037" t="str">
        <f>IF(Table1[Steam_Consumed_t]&gt;$O$4383,"ABNORMAL","NORMAL")</f>
        <v>NORMAL</v>
      </c>
      <c r="U3037" t="str">
        <f>IF(Table1[Power_Consumed_kWh]&gt;$P$4383,"ABNORMAL","NORMAL")</f>
        <v>NORMAL</v>
      </c>
      <c r="V3037">
        <f>(Table1[[#This Row],[Target_Production_t]]/8)*Table1[[#This Row],[Downtime_hr]]</f>
        <v>0.1335375</v>
      </c>
    </row>
    <row r="3038" spans="1:22" x14ac:dyDescent="0.25">
      <c r="A3038" s="1">
        <v>45911</v>
      </c>
      <c r="B3038" s="1" t="str">
        <f>TEXT(Table1[[#This Row],[Date]],"mm")</f>
        <v>09</v>
      </c>
      <c r="C3038" t="s">
        <v>21</v>
      </c>
      <c r="D3038" t="s">
        <v>19</v>
      </c>
      <c r="E3038">
        <v>35.42</v>
      </c>
      <c r="F3038">
        <v>7.04</v>
      </c>
      <c r="G3038">
        <v>0.96</v>
      </c>
      <c r="H3038">
        <v>31.3</v>
      </c>
      <c r="I3038">
        <v>30.88</v>
      </c>
      <c r="J3038">
        <v>0.43</v>
      </c>
      <c r="K3038">
        <v>98.64</v>
      </c>
      <c r="L3038">
        <v>88</v>
      </c>
      <c r="M3038">
        <v>100.31</v>
      </c>
      <c r="N3038">
        <v>87.07</v>
      </c>
      <c r="O3038">
        <v>45.83</v>
      </c>
      <c r="P3038">
        <v>3632.78</v>
      </c>
      <c r="Q3038" s="42">
        <f>Table1[[#This Row],[Steam_Consumed_t]]/Table1[[#This Row],[Production_t]]</f>
        <v>1.4642172523961661</v>
      </c>
      <c r="R3038" s="37">
        <f>Table1[[#This Row],[Power_Consumed_kWh]]/Table1[[#This Row],[Production_t]]</f>
        <v>116.06325878594249</v>
      </c>
      <c r="S3038" t="str">
        <f>IF(Table1[[#This Row],[Quality_pct]]&lt;96,"Below Spec","Ok")</f>
        <v>Ok</v>
      </c>
      <c r="T3038" t="str">
        <f>IF(Table1[Steam_Consumed_t]&gt;$O$4383,"ABNORMAL","NORMAL")</f>
        <v>NORMAL</v>
      </c>
      <c r="U3038" t="str">
        <f>IF(Table1[Power_Consumed_kWh]&gt;$P$4383,"ABNORMAL","NORMAL")</f>
        <v>NORMAL</v>
      </c>
      <c r="V3038">
        <f>(Table1[[#This Row],[Target_Production_t]]/8)*Table1[[#This Row],[Downtime_hr]]</f>
        <v>4.2504</v>
      </c>
    </row>
    <row r="3039" spans="1:22" x14ac:dyDescent="0.25">
      <c r="A3039" s="1">
        <v>45911</v>
      </c>
      <c r="B3039" s="1" t="str">
        <f>TEXT(Table1[[#This Row],[Date]],"mm")</f>
        <v>09</v>
      </c>
      <c r="C3039" t="s">
        <v>21</v>
      </c>
      <c r="D3039" t="s">
        <v>18</v>
      </c>
      <c r="E3039">
        <v>35.96</v>
      </c>
      <c r="F3039">
        <v>7.21</v>
      </c>
      <c r="G3039">
        <v>0.79</v>
      </c>
      <c r="H3039">
        <v>30.15</v>
      </c>
      <c r="I3039">
        <v>29.79</v>
      </c>
      <c r="J3039">
        <v>0.36</v>
      </c>
      <c r="K3039">
        <v>98.82</v>
      </c>
      <c r="L3039">
        <v>90.12</v>
      </c>
      <c r="M3039">
        <v>94.45</v>
      </c>
      <c r="N3039">
        <v>84.12</v>
      </c>
      <c r="O3039">
        <v>44.37</v>
      </c>
      <c r="P3039">
        <v>3464.54</v>
      </c>
      <c r="Q3039" s="42">
        <f>Table1[[#This Row],[Steam_Consumed_t]]/Table1[[#This Row],[Production_t]]</f>
        <v>1.4716417910447761</v>
      </c>
      <c r="R3039" s="37">
        <f>Table1[[#This Row],[Power_Consumed_kWh]]/Table1[[#This Row],[Production_t]]</f>
        <v>114.91011608623549</v>
      </c>
      <c r="S3039" t="str">
        <f>IF(Table1[[#This Row],[Quality_pct]]&lt;96,"Below Spec","Ok")</f>
        <v>Ok</v>
      </c>
      <c r="T3039" t="str">
        <f>IF(Table1[Steam_Consumed_t]&gt;$O$4383,"ABNORMAL","NORMAL")</f>
        <v>NORMAL</v>
      </c>
      <c r="U3039" t="str">
        <f>IF(Table1[Power_Consumed_kWh]&gt;$P$4383,"ABNORMAL","NORMAL")</f>
        <v>NORMAL</v>
      </c>
      <c r="V3039">
        <f>(Table1[[#This Row],[Target_Production_t]]/8)*Table1[[#This Row],[Downtime_hr]]</f>
        <v>3.55105</v>
      </c>
    </row>
    <row r="3040" spans="1:22" x14ac:dyDescent="0.25">
      <c r="A3040" s="1">
        <v>45911</v>
      </c>
      <c r="B3040" s="1" t="str">
        <f>TEXT(Table1[[#This Row],[Date]],"mm")</f>
        <v>09</v>
      </c>
      <c r="C3040" t="s">
        <v>22</v>
      </c>
      <c r="D3040" t="s">
        <v>20</v>
      </c>
      <c r="E3040">
        <v>32.53</v>
      </c>
      <c r="F3040">
        <v>7.29</v>
      </c>
      <c r="G3040">
        <v>0.71</v>
      </c>
      <c r="H3040">
        <v>28.42</v>
      </c>
      <c r="I3040">
        <v>27.73</v>
      </c>
      <c r="J3040">
        <v>0.69</v>
      </c>
      <c r="K3040">
        <v>97.56</v>
      </c>
      <c r="L3040">
        <v>91.12</v>
      </c>
      <c r="M3040">
        <v>92.78</v>
      </c>
      <c r="N3040">
        <v>82.48</v>
      </c>
      <c r="O3040">
        <v>31.89</v>
      </c>
      <c r="P3040">
        <v>2639.49</v>
      </c>
      <c r="Q3040" s="42">
        <f>Table1[[#This Row],[Steam_Consumed_t]]/Table1[[#This Row],[Production_t]]</f>
        <v>1.1220971147079521</v>
      </c>
      <c r="R3040" s="37">
        <f>Table1[[#This Row],[Power_Consumed_kWh]]/Table1[[#This Row],[Production_t]]</f>
        <v>92.874384236453196</v>
      </c>
      <c r="S3040" t="str">
        <f>IF(Table1[[#This Row],[Quality_pct]]&lt;96,"Below Spec","Ok")</f>
        <v>Ok</v>
      </c>
      <c r="T3040" t="str">
        <f>IF(Table1[Steam_Consumed_t]&gt;$O$4383,"ABNORMAL","NORMAL")</f>
        <v>NORMAL</v>
      </c>
      <c r="U3040" t="str">
        <f>IF(Table1[Power_Consumed_kWh]&gt;$P$4383,"ABNORMAL","NORMAL")</f>
        <v>NORMAL</v>
      </c>
      <c r="V3040">
        <f>(Table1[[#This Row],[Target_Production_t]]/8)*Table1[[#This Row],[Downtime_hr]]</f>
        <v>2.8870374999999999</v>
      </c>
    </row>
    <row r="3041" spans="1:22" x14ac:dyDescent="0.25">
      <c r="A3041" s="1">
        <v>45911</v>
      </c>
      <c r="B3041" s="1" t="str">
        <f>TEXT(Table1[[#This Row],[Date]],"mm")</f>
        <v>09</v>
      </c>
      <c r="C3041" t="s">
        <v>17</v>
      </c>
      <c r="D3041" t="s">
        <v>18</v>
      </c>
      <c r="E3041">
        <v>39.74</v>
      </c>
      <c r="F3041">
        <v>7.3</v>
      </c>
      <c r="G3041">
        <v>0.7</v>
      </c>
      <c r="H3041">
        <v>35.56</v>
      </c>
      <c r="I3041">
        <v>34.92</v>
      </c>
      <c r="J3041">
        <v>0.64</v>
      </c>
      <c r="K3041">
        <v>98.2</v>
      </c>
      <c r="L3041">
        <v>91.25</v>
      </c>
      <c r="M3041">
        <v>93.26</v>
      </c>
      <c r="N3041">
        <v>83.57</v>
      </c>
      <c r="O3041">
        <v>30.8</v>
      </c>
      <c r="P3041">
        <v>2820.32</v>
      </c>
      <c r="Q3041" s="42">
        <f>Table1[[#This Row],[Steam_Consumed_t]]/Table1[[#This Row],[Production_t]]</f>
        <v>0.86614173228346458</v>
      </c>
      <c r="R3041" s="37">
        <f>Table1[[#This Row],[Power_Consumed_kWh]]/Table1[[#This Row],[Production_t]]</f>
        <v>79.311586051743532</v>
      </c>
      <c r="S3041" t="str">
        <f>IF(Table1[[#This Row],[Quality_pct]]&lt;96,"Below Spec","Ok")</f>
        <v>Ok</v>
      </c>
      <c r="T3041" t="str">
        <f>IF(Table1[Steam_Consumed_t]&gt;$O$4383,"ABNORMAL","NORMAL")</f>
        <v>NORMAL</v>
      </c>
      <c r="U3041" t="str">
        <f>IF(Table1[Power_Consumed_kWh]&gt;$P$4383,"ABNORMAL","NORMAL")</f>
        <v>NORMAL</v>
      </c>
      <c r="V3041">
        <f>(Table1[[#This Row],[Target_Production_t]]/8)*Table1[[#This Row],[Downtime_hr]]</f>
        <v>3.4772500000000002</v>
      </c>
    </row>
    <row r="3042" spans="1:22" x14ac:dyDescent="0.25">
      <c r="A3042" s="1">
        <v>45911</v>
      </c>
      <c r="B3042" s="1" t="str">
        <f>TEXT(Table1[[#This Row],[Date]],"mm")</f>
        <v>09</v>
      </c>
      <c r="C3042" t="s">
        <v>22</v>
      </c>
      <c r="D3042" t="s">
        <v>18</v>
      </c>
      <c r="E3042">
        <v>34.07</v>
      </c>
      <c r="F3042">
        <v>7.3</v>
      </c>
      <c r="G3042">
        <v>0.7</v>
      </c>
      <c r="H3042">
        <v>30.22</v>
      </c>
      <c r="I3042">
        <v>29.2</v>
      </c>
      <c r="J3042">
        <v>1.02</v>
      </c>
      <c r="K3042">
        <v>96.64</v>
      </c>
      <c r="L3042">
        <v>91.25</v>
      </c>
      <c r="M3042">
        <v>95.76</v>
      </c>
      <c r="N3042">
        <v>84.45</v>
      </c>
      <c r="O3042">
        <v>32.43</v>
      </c>
      <c r="P3042">
        <v>2781.82</v>
      </c>
      <c r="Q3042" s="42">
        <f>Table1[[#This Row],[Steam_Consumed_t]]/Table1[[#This Row],[Production_t]]</f>
        <v>1.0731303772336203</v>
      </c>
      <c r="R3042" s="37">
        <f>Table1[[#This Row],[Power_Consumed_kWh]]/Table1[[#This Row],[Production_t]]</f>
        <v>92.052283256121783</v>
      </c>
      <c r="S3042" t="str">
        <f>IF(Table1[[#This Row],[Quality_pct]]&lt;96,"Below Spec","Ok")</f>
        <v>Ok</v>
      </c>
      <c r="T3042" t="str">
        <f>IF(Table1[Steam_Consumed_t]&gt;$O$4383,"ABNORMAL","NORMAL")</f>
        <v>NORMAL</v>
      </c>
      <c r="U3042" t="str">
        <f>IF(Table1[Power_Consumed_kWh]&gt;$P$4383,"ABNORMAL","NORMAL")</f>
        <v>NORMAL</v>
      </c>
      <c r="V3042">
        <f>(Table1[[#This Row],[Target_Production_t]]/8)*Table1[[#This Row],[Downtime_hr]]</f>
        <v>2.981125</v>
      </c>
    </row>
    <row r="3043" spans="1:22" x14ac:dyDescent="0.25">
      <c r="A3043" s="1">
        <v>45911</v>
      </c>
      <c r="B3043" s="1" t="str">
        <f>TEXT(Table1[[#This Row],[Date]],"mm")</f>
        <v>09</v>
      </c>
      <c r="C3043" t="s">
        <v>17</v>
      </c>
      <c r="D3043" t="s">
        <v>20</v>
      </c>
      <c r="E3043">
        <v>37.950000000000003</v>
      </c>
      <c r="F3043">
        <v>7.38</v>
      </c>
      <c r="G3043">
        <v>0.62</v>
      </c>
      <c r="H3043">
        <v>31.18</v>
      </c>
      <c r="I3043">
        <v>30.8</v>
      </c>
      <c r="J3043">
        <v>0.38</v>
      </c>
      <c r="K3043">
        <v>98.78</v>
      </c>
      <c r="L3043">
        <v>92.25</v>
      </c>
      <c r="M3043">
        <v>92.53</v>
      </c>
      <c r="N3043">
        <v>84.32</v>
      </c>
      <c r="O3043">
        <v>25.93</v>
      </c>
      <c r="P3043">
        <v>2526.54</v>
      </c>
      <c r="Q3043" s="42">
        <f>Table1[[#This Row],[Steam_Consumed_t]]/Table1[[#This Row],[Production_t]]</f>
        <v>0.83162283515073765</v>
      </c>
      <c r="R3043" s="37">
        <f>Table1[[#This Row],[Power_Consumed_kWh]]/Table1[[#This Row],[Production_t]]</f>
        <v>81.030788967286725</v>
      </c>
      <c r="S3043" t="str">
        <f>IF(Table1[[#This Row],[Quality_pct]]&lt;96,"Below Spec","Ok")</f>
        <v>Ok</v>
      </c>
      <c r="T3043" t="str">
        <f>IF(Table1[Steam_Consumed_t]&gt;$O$4383,"ABNORMAL","NORMAL")</f>
        <v>NORMAL</v>
      </c>
      <c r="U3043" t="str">
        <f>IF(Table1[Power_Consumed_kWh]&gt;$P$4383,"ABNORMAL","NORMAL")</f>
        <v>NORMAL</v>
      </c>
      <c r="V3043">
        <f>(Table1[[#This Row],[Target_Production_t]]/8)*Table1[[#This Row],[Downtime_hr]]</f>
        <v>2.941125</v>
      </c>
    </row>
    <row r="3044" spans="1:22" x14ac:dyDescent="0.25">
      <c r="A3044" s="1">
        <v>45911</v>
      </c>
      <c r="B3044" s="1" t="str">
        <f>TEXT(Table1[[#This Row],[Date]],"mm")</f>
        <v>09</v>
      </c>
      <c r="C3044" t="s">
        <v>23</v>
      </c>
      <c r="D3044" t="s">
        <v>18</v>
      </c>
      <c r="E3044">
        <v>41.64</v>
      </c>
      <c r="F3044">
        <v>7.4</v>
      </c>
      <c r="G3044">
        <v>0.6</v>
      </c>
      <c r="H3044">
        <v>38.79</v>
      </c>
      <c r="I3044">
        <v>38.590000000000003</v>
      </c>
      <c r="J3044">
        <v>0.21</v>
      </c>
      <c r="K3044">
        <v>99.47</v>
      </c>
      <c r="L3044">
        <v>92.5</v>
      </c>
      <c r="M3044">
        <v>97.23</v>
      </c>
      <c r="N3044">
        <v>89.46</v>
      </c>
      <c r="O3044">
        <v>4.29</v>
      </c>
      <c r="P3044">
        <v>1646.42</v>
      </c>
      <c r="Q3044" s="42">
        <f>Table1[[#This Row],[Steam_Consumed_t]]/Table1[[#This Row],[Production_t]]</f>
        <v>0.1105955143078113</v>
      </c>
      <c r="R3044" s="37">
        <f>Table1[[#This Row],[Power_Consumed_kWh]]/Table1[[#This Row],[Production_t]]</f>
        <v>42.44444444444445</v>
      </c>
      <c r="S3044" t="str">
        <f>IF(Table1[[#This Row],[Quality_pct]]&lt;96,"Below Spec","Ok")</f>
        <v>Ok</v>
      </c>
      <c r="T3044" t="str">
        <f>IF(Table1[Steam_Consumed_t]&gt;$O$4383,"ABNORMAL","NORMAL")</f>
        <v>NORMAL</v>
      </c>
      <c r="U3044" t="str">
        <f>IF(Table1[Power_Consumed_kWh]&gt;$P$4383,"ABNORMAL","NORMAL")</f>
        <v>NORMAL</v>
      </c>
      <c r="V3044">
        <f>(Table1[[#This Row],[Target_Production_t]]/8)*Table1[[#This Row],[Downtime_hr]]</f>
        <v>3.1229999999999998</v>
      </c>
    </row>
    <row r="3045" spans="1:22" x14ac:dyDescent="0.25">
      <c r="A3045" s="1">
        <v>45911</v>
      </c>
      <c r="B3045" s="1" t="str">
        <f>TEXT(Table1[[#This Row],[Date]],"mm")</f>
        <v>09</v>
      </c>
      <c r="C3045" t="s">
        <v>23</v>
      </c>
      <c r="D3045" t="s">
        <v>19</v>
      </c>
      <c r="E3045">
        <v>41.01</v>
      </c>
      <c r="F3045">
        <v>7.4</v>
      </c>
      <c r="G3045">
        <v>0.6</v>
      </c>
      <c r="H3045">
        <v>31.28</v>
      </c>
      <c r="I3045">
        <v>31.03</v>
      </c>
      <c r="J3045">
        <v>0.25</v>
      </c>
      <c r="K3045">
        <v>99.19</v>
      </c>
      <c r="L3045">
        <v>92.5</v>
      </c>
      <c r="M3045">
        <v>94.55</v>
      </c>
      <c r="N3045">
        <v>86.75</v>
      </c>
      <c r="O3045">
        <v>3.5</v>
      </c>
      <c r="P3045">
        <v>1309.1300000000001</v>
      </c>
      <c r="Q3045" s="42">
        <f>Table1[[#This Row],[Steam_Consumed_t]]/Table1[[#This Row],[Production_t]]</f>
        <v>0.1118925831202046</v>
      </c>
      <c r="R3045" s="37">
        <f>Table1[[#This Row],[Power_Consumed_kWh]]/Table1[[#This Row],[Production_t]]</f>
        <v>41.851982097186706</v>
      </c>
      <c r="S3045" t="str">
        <f>IF(Table1[[#This Row],[Quality_pct]]&lt;96,"Below Spec","Ok")</f>
        <v>Ok</v>
      </c>
      <c r="T3045" t="str">
        <f>IF(Table1[Steam_Consumed_t]&gt;$O$4383,"ABNORMAL","NORMAL")</f>
        <v>NORMAL</v>
      </c>
      <c r="U3045" t="str">
        <f>IF(Table1[Power_Consumed_kWh]&gt;$P$4383,"ABNORMAL","NORMAL")</f>
        <v>NORMAL</v>
      </c>
      <c r="V3045">
        <f>(Table1[[#This Row],[Target_Production_t]]/8)*Table1[[#This Row],[Downtime_hr]]</f>
        <v>3.0757499999999998</v>
      </c>
    </row>
    <row r="3046" spans="1:22" x14ac:dyDescent="0.25">
      <c r="A3046" s="1">
        <v>45911</v>
      </c>
      <c r="B3046" s="1" t="str">
        <f>TEXT(Table1[[#This Row],[Date]],"mm")</f>
        <v>09</v>
      </c>
      <c r="C3046" t="s">
        <v>22</v>
      </c>
      <c r="D3046" t="s">
        <v>19</v>
      </c>
      <c r="E3046">
        <v>33.549999999999997</v>
      </c>
      <c r="F3046">
        <v>7.44</v>
      </c>
      <c r="G3046">
        <v>0.56000000000000005</v>
      </c>
      <c r="H3046">
        <v>27.63</v>
      </c>
      <c r="I3046">
        <v>26.57</v>
      </c>
      <c r="J3046">
        <v>1.07</v>
      </c>
      <c r="K3046">
        <v>96.14</v>
      </c>
      <c r="L3046">
        <v>93</v>
      </c>
      <c r="M3046">
        <v>96.3</v>
      </c>
      <c r="N3046">
        <v>86.11</v>
      </c>
      <c r="O3046">
        <v>28.76</v>
      </c>
      <c r="P3046">
        <v>2661.78</v>
      </c>
      <c r="Q3046" s="42">
        <f>Table1[[#This Row],[Steam_Consumed_t]]/Table1[[#This Row],[Production_t]]</f>
        <v>1.0408975750995295</v>
      </c>
      <c r="R3046" s="37">
        <f>Table1[[#This Row],[Power_Consumed_kWh]]/Table1[[#This Row],[Production_t]]</f>
        <v>96.336590662323573</v>
      </c>
      <c r="S3046" t="str">
        <f>IF(Table1[[#This Row],[Quality_pct]]&lt;96,"Below Spec","Ok")</f>
        <v>Ok</v>
      </c>
      <c r="T3046" t="str">
        <f>IF(Table1[Steam_Consumed_t]&gt;$O$4383,"ABNORMAL","NORMAL")</f>
        <v>NORMAL</v>
      </c>
      <c r="U3046" t="str">
        <f>IF(Table1[Power_Consumed_kWh]&gt;$P$4383,"ABNORMAL","NORMAL")</f>
        <v>NORMAL</v>
      </c>
      <c r="V3046">
        <f>(Table1[[#This Row],[Target_Production_t]]/8)*Table1[[#This Row],[Downtime_hr]]</f>
        <v>2.3485</v>
      </c>
    </row>
    <row r="3047" spans="1:22" x14ac:dyDescent="0.25">
      <c r="A3047" s="1">
        <v>45911</v>
      </c>
      <c r="B3047" s="1" t="str">
        <f>TEXT(Table1[[#This Row],[Date]],"mm")</f>
        <v>09</v>
      </c>
      <c r="C3047" t="s">
        <v>23</v>
      </c>
      <c r="D3047" t="s">
        <v>20</v>
      </c>
      <c r="E3047">
        <v>39.76</v>
      </c>
      <c r="F3047">
        <v>7.75</v>
      </c>
      <c r="G3047">
        <v>0.25</v>
      </c>
      <c r="H3047">
        <v>35.549999999999997</v>
      </c>
      <c r="I3047">
        <v>35.04</v>
      </c>
      <c r="J3047">
        <v>0.51</v>
      </c>
      <c r="K3047">
        <v>98.57</v>
      </c>
      <c r="L3047">
        <v>96.88</v>
      </c>
      <c r="M3047">
        <v>94.75</v>
      </c>
      <c r="N3047">
        <v>90.48</v>
      </c>
      <c r="O3047">
        <v>3.26</v>
      </c>
      <c r="P3047">
        <v>1449.19</v>
      </c>
      <c r="Q3047" s="42">
        <f>Table1[[#This Row],[Steam_Consumed_t]]/Table1[[#This Row],[Production_t]]</f>
        <v>9.1701828410689176E-2</v>
      </c>
      <c r="R3047" s="37">
        <f>Table1[[#This Row],[Power_Consumed_kWh]]/Table1[[#This Row],[Production_t]]</f>
        <v>40.764838255977502</v>
      </c>
      <c r="S3047" t="str">
        <f>IF(Table1[[#This Row],[Quality_pct]]&lt;96,"Below Spec","Ok")</f>
        <v>Ok</v>
      </c>
      <c r="T3047" t="str">
        <f>IF(Table1[Steam_Consumed_t]&gt;$O$4383,"ABNORMAL","NORMAL")</f>
        <v>NORMAL</v>
      </c>
      <c r="U3047" t="str">
        <f>IF(Table1[Power_Consumed_kWh]&gt;$P$4383,"ABNORMAL","NORMAL")</f>
        <v>NORMAL</v>
      </c>
      <c r="V3047">
        <f>(Table1[[#This Row],[Target_Production_t]]/8)*Table1[[#This Row],[Downtime_hr]]</f>
        <v>1.2424999999999999</v>
      </c>
    </row>
    <row r="3048" spans="1:22" x14ac:dyDescent="0.25">
      <c r="A3048" s="1">
        <v>45911</v>
      </c>
      <c r="B3048" s="1" t="str">
        <f>TEXT(Table1[[#This Row],[Date]],"mm")</f>
        <v>09</v>
      </c>
      <c r="C3048" t="s">
        <v>17</v>
      </c>
      <c r="D3048" t="s">
        <v>19</v>
      </c>
      <c r="E3048">
        <v>39.15</v>
      </c>
      <c r="F3048">
        <v>7.82</v>
      </c>
      <c r="G3048">
        <v>0.18</v>
      </c>
      <c r="H3048">
        <v>34.549999999999997</v>
      </c>
      <c r="I3048">
        <v>33.770000000000003</v>
      </c>
      <c r="J3048">
        <v>0.78</v>
      </c>
      <c r="K3048">
        <v>97.75</v>
      </c>
      <c r="L3048">
        <v>97.75</v>
      </c>
      <c r="M3048">
        <v>97.72</v>
      </c>
      <c r="N3048">
        <v>93.38</v>
      </c>
      <c r="O3048">
        <v>29.03</v>
      </c>
      <c r="P3048">
        <v>2838.83</v>
      </c>
      <c r="Q3048" s="42">
        <f>Table1[[#This Row],[Steam_Consumed_t]]/Table1[[#This Row],[Production_t]]</f>
        <v>0.84023154848046322</v>
      </c>
      <c r="R3048" s="37">
        <f>Table1[[#This Row],[Power_Consumed_kWh]]/Table1[[#This Row],[Production_t]]</f>
        <v>82.165846599131697</v>
      </c>
      <c r="S3048" t="str">
        <f>IF(Table1[[#This Row],[Quality_pct]]&lt;96,"Below Spec","Ok")</f>
        <v>Ok</v>
      </c>
      <c r="T3048" t="str">
        <f>IF(Table1[Steam_Consumed_t]&gt;$O$4383,"ABNORMAL","NORMAL")</f>
        <v>NORMAL</v>
      </c>
      <c r="U3048" t="str">
        <f>IF(Table1[Power_Consumed_kWh]&gt;$P$4383,"ABNORMAL","NORMAL")</f>
        <v>NORMAL</v>
      </c>
      <c r="V3048">
        <f>(Table1[[#This Row],[Target_Production_t]]/8)*Table1[[#This Row],[Downtime_hr]]</f>
        <v>0.88087499999999996</v>
      </c>
    </row>
    <row r="3049" spans="1:22" x14ac:dyDescent="0.25">
      <c r="A3049" s="1">
        <v>45911</v>
      </c>
      <c r="B3049" s="1" t="str">
        <f>TEXT(Table1[[#This Row],[Date]],"mm")</f>
        <v>09</v>
      </c>
      <c r="C3049" t="s">
        <v>21</v>
      </c>
      <c r="D3049" t="s">
        <v>20</v>
      </c>
      <c r="E3049">
        <v>34.340000000000003</v>
      </c>
      <c r="F3049">
        <v>7.83</v>
      </c>
      <c r="G3049">
        <v>0.17</v>
      </c>
      <c r="H3049">
        <v>30.4</v>
      </c>
      <c r="I3049">
        <v>30.28</v>
      </c>
      <c r="J3049">
        <v>0.12</v>
      </c>
      <c r="K3049">
        <v>99.6</v>
      </c>
      <c r="L3049">
        <v>97.88</v>
      </c>
      <c r="M3049">
        <v>90.15</v>
      </c>
      <c r="N3049">
        <v>87.88</v>
      </c>
      <c r="O3049">
        <v>42.53</v>
      </c>
      <c r="P3049">
        <v>3584.77</v>
      </c>
      <c r="Q3049" s="42">
        <f>Table1[[#This Row],[Steam_Consumed_t]]/Table1[[#This Row],[Production_t]]</f>
        <v>1.3990131578947369</v>
      </c>
      <c r="R3049" s="37">
        <f>Table1[[#This Row],[Power_Consumed_kWh]]/Table1[[#This Row],[Production_t]]</f>
        <v>117.92006578947368</v>
      </c>
      <c r="S3049" t="str">
        <f>IF(Table1[[#This Row],[Quality_pct]]&lt;96,"Below Spec","Ok")</f>
        <v>Ok</v>
      </c>
      <c r="T3049" t="str">
        <f>IF(Table1[Steam_Consumed_t]&gt;$O$4383,"ABNORMAL","NORMAL")</f>
        <v>NORMAL</v>
      </c>
      <c r="U3049" t="str">
        <f>IF(Table1[Power_Consumed_kWh]&gt;$P$4383,"ABNORMAL","NORMAL")</f>
        <v>NORMAL</v>
      </c>
      <c r="V3049">
        <f>(Table1[[#This Row],[Target_Production_t]]/8)*Table1[[#This Row],[Downtime_hr]]</f>
        <v>0.72972500000000018</v>
      </c>
    </row>
    <row r="3050" spans="1:22" x14ac:dyDescent="0.25">
      <c r="A3050" s="1">
        <v>45912</v>
      </c>
      <c r="B3050" s="1" t="str">
        <f>TEXT(Table1[[#This Row],[Date]],"mm")</f>
        <v>09</v>
      </c>
      <c r="C3050" t="s">
        <v>23</v>
      </c>
      <c r="D3050" t="s">
        <v>20</v>
      </c>
      <c r="E3050">
        <v>41.54</v>
      </c>
      <c r="F3050">
        <v>7.21</v>
      </c>
      <c r="G3050">
        <v>0.79</v>
      </c>
      <c r="H3050">
        <v>33</v>
      </c>
      <c r="I3050">
        <v>32.950000000000003</v>
      </c>
      <c r="J3050">
        <v>0.06</v>
      </c>
      <c r="K3050">
        <v>99.83</v>
      </c>
      <c r="L3050">
        <v>90.12</v>
      </c>
      <c r="M3050">
        <v>98.72</v>
      </c>
      <c r="N3050">
        <v>88.82</v>
      </c>
      <c r="O3050">
        <v>2.2400000000000002</v>
      </c>
      <c r="P3050">
        <v>1493.99</v>
      </c>
      <c r="Q3050" s="42">
        <f>Table1[[#This Row],[Steam_Consumed_t]]/Table1[[#This Row],[Production_t]]</f>
        <v>6.7878787878787886E-2</v>
      </c>
      <c r="R3050" s="37">
        <f>Table1[[#This Row],[Power_Consumed_kWh]]/Table1[[#This Row],[Production_t]]</f>
        <v>45.272424242424243</v>
      </c>
      <c r="S3050" t="str">
        <f>IF(Table1[[#This Row],[Quality_pct]]&lt;96,"Below Spec","Ok")</f>
        <v>Ok</v>
      </c>
      <c r="T3050" t="str">
        <f>IF(Table1[Steam_Consumed_t]&gt;$O$4383,"ABNORMAL","NORMAL")</f>
        <v>NORMAL</v>
      </c>
      <c r="U3050" t="str">
        <f>IF(Table1[Power_Consumed_kWh]&gt;$P$4383,"ABNORMAL","NORMAL")</f>
        <v>NORMAL</v>
      </c>
      <c r="V3050">
        <f>(Table1[[#This Row],[Target_Production_t]]/8)*Table1[[#This Row],[Downtime_hr]]</f>
        <v>4.1020750000000001</v>
      </c>
    </row>
    <row r="3051" spans="1:22" x14ac:dyDescent="0.25">
      <c r="A3051" s="1">
        <v>45912</v>
      </c>
      <c r="B3051" s="1" t="str">
        <f>TEXT(Table1[[#This Row],[Date]],"mm")</f>
        <v>09</v>
      </c>
      <c r="C3051" t="s">
        <v>22</v>
      </c>
      <c r="D3051" t="s">
        <v>20</v>
      </c>
      <c r="E3051">
        <v>33.99</v>
      </c>
      <c r="F3051">
        <v>7.27</v>
      </c>
      <c r="G3051">
        <v>0.73</v>
      </c>
      <c r="H3051">
        <v>31.56</v>
      </c>
      <c r="I3051">
        <v>30.39</v>
      </c>
      <c r="J3051">
        <v>1.17</v>
      </c>
      <c r="K3051">
        <v>96.3</v>
      </c>
      <c r="L3051">
        <v>90.88</v>
      </c>
      <c r="M3051">
        <v>97.14</v>
      </c>
      <c r="N3051">
        <v>85.01</v>
      </c>
      <c r="O3051">
        <v>34.880000000000003</v>
      </c>
      <c r="P3051">
        <v>3039.65</v>
      </c>
      <c r="Q3051" s="42">
        <f>Table1[[#This Row],[Steam_Consumed_t]]/Table1[[#This Row],[Production_t]]</f>
        <v>1.105196451204056</v>
      </c>
      <c r="R3051" s="37">
        <f>Table1[[#This Row],[Power_Consumed_kWh]]/Table1[[#This Row],[Production_t]]</f>
        <v>96.31337135614703</v>
      </c>
      <c r="S3051" t="str">
        <f>IF(Table1[[#This Row],[Quality_pct]]&lt;96,"Below Spec","Ok")</f>
        <v>Ok</v>
      </c>
      <c r="T3051" t="str">
        <f>IF(Table1[Steam_Consumed_t]&gt;$O$4383,"ABNORMAL","NORMAL")</f>
        <v>NORMAL</v>
      </c>
      <c r="U3051" t="str">
        <f>IF(Table1[Power_Consumed_kWh]&gt;$P$4383,"ABNORMAL","NORMAL")</f>
        <v>NORMAL</v>
      </c>
      <c r="V3051">
        <f>(Table1[[#This Row],[Target_Production_t]]/8)*Table1[[#This Row],[Downtime_hr]]</f>
        <v>3.1015874999999999</v>
      </c>
    </row>
    <row r="3052" spans="1:22" x14ac:dyDescent="0.25">
      <c r="A3052" s="1">
        <v>45912</v>
      </c>
      <c r="B3052" s="1" t="str">
        <f>TEXT(Table1[[#This Row],[Date]],"mm")</f>
        <v>09</v>
      </c>
      <c r="C3052" t="s">
        <v>17</v>
      </c>
      <c r="D3052" t="s">
        <v>20</v>
      </c>
      <c r="E3052">
        <v>39.659999999999997</v>
      </c>
      <c r="F3052">
        <v>7.39</v>
      </c>
      <c r="G3052">
        <v>0.61</v>
      </c>
      <c r="H3052">
        <v>35.340000000000003</v>
      </c>
      <c r="I3052">
        <v>34.14</v>
      </c>
      <c r="J3052">
        <v>1.19</v>
      </c>
      <c r="K3052">
        <v>96.62</v>
      </c>
      <c r="L3052">
        <v>92.38</v>
      </c>
      <c r="M3052">
        <v>95.59</v>
      </c>
      <c r="N3052">
        <v>85.31</v>
      </c>
      <c r="O3052">
        <v>30.08</v>
      </c>
      <c r="P3052">
        <v>2958.12</v>
      </c>
      <c r="Q3052" s="42">
        <f>Table1[[#This Row],[Steam_Consumed_t]]/Table1[[#This Row],[Production_t]]</f>
        <v>0.85116015846066762</v>
      </c>
      <c r="R3052" s="37">
        <f>Table1[[#This Row],[Power_Consumed_kWh]]/Table1[[#This Row],[Production_t]]</f>
        <v>83.704584040747022</v>
      </c>
      <c r="S3052" t="str">
        <f>IF(Table1[[#This Row],[Quality_pct]]&lt;96,"Below Spec","Ok")</f>
        <v>Ok</v>
      </c>
      <c r="T3052" t="str">
        <f>IF(Table1[Steam_Consumed_t]&gt;$O$4383,"ABNORMAL","NORMAL")</f>
        <v>NORMAL</v>
      </c>
      <c r="U3052" t="str">
        <f>IF(Table1[Power_Consumed_kWh]&gt;$P$4383,"ABNORMAL","NORMAL")</f>
        <v>NORMAL</v>
      </c>
      <c r="V3052">
        <f>(Table1[[#This Row],[Target_Production_t]]/8)*Table1[[#This Row],[Downtime_hr]]</f>
        <v>3.0240749999999998</v>
      </c>
    </row>
    <row r="3053" spans="1:22" x14ac:dyDescent="0.25">
      <c r="A3053" s="1">
        <v>45912</v>
      </c>
      <c r="B3053" s="1" t="str">
        <f>TEXT(Table1[[#This Row],[Date]],"mm")</f>
        <v>09</v>
      </c>
      <c r="C3053" t="s">
        <v>23</v>
      </c>
      <c r="D3053" t="s">
        <v>19</v>
      </c>
      <c r="E3053">
        <v>42.85</v>
      </c>
      <c r="F3053">
        <v>7.54</v>
      </c>
      <c r="G3053">
        <v>0.46</v>
      </c>
      <c r="H3053">
        <v>37.65</v>
      </c>
      <c r="I3053">
        <v>37.64</v>
      </c>
      <c r="J3053">
        <v>0.01</v>
      </c>
      <c r="K3053">
        <v>99.98</v>
      </c>
      <c r="L3053">
        <v>94.25</v>
      </c>
      <c r="M3053">
        <v>101.47</v>
      </c>
      <c r="N3053">
        <v>95.61</v>
      </c>
      <c r="O3053">
        <v>4.67</v>
      </c>
      <c r="P3053">
        <v>1650.49</v>
      </c>
      <c r="Q3053" s="42">
        <f>Table1[[#This Row],[Steam_Consumed_t]]/Table1[[#This Row],[Production_t]]</f>
        <v>0.12403718459495353</v>
      </c>
      <c r="R3053" s="37">
        <f>Table1[[#This Row],[Power_Consumed_kWh]]/Table1[[#This Row],[Production_t]]</f>
        <v>43.837715803452859</v>
      </c>
      <c r="S3053" t="str">
        <f>IF(Table1[[#This Row],[Quality_pct]]&lt;96,"Below Spec","Ok")</f>
        <v>Ok</v>
      </c>
      <c r="T3053" t="str">
        <f>IF(Table1[Steam_Consumed_t]&gt;$O$4383,"ABNORMAL","NORMAL")</f>
        <v>NORMAL</v>
      </c>
      <c r="U3053" t="str">
        <f>IF(Table1[Power_Consumed_kWh]&gt;$P$4383,"ABNORMAL","NORMAL")</f>
        <v>NORMAL</v>
      </c>
      <c r="V3053">
        <f>(Table1[[#This Row],[Target_Production_t]]/8)*Table1[[#This Row],[Downtime_hr]]</f>
        <v>2.4638750000000003</v>
      </c>
    </row>
    <row r="3054" spans="1:22" x14ac:dyDescent="0.25">
      <c r="A3054" s="1">
        <v>45912</v>
      </c>
      <c r="B3054" s="1" t="str">
        <f>TEXT(Table1[[#This Row],[Date]],"mm")</f>
        <v>09</v>
      </c>
      <c r="C3054" t="s">
        <v>17</v>
      </c>
      <c r="D3054" t="s">
        <v>18</v>
      </c>
      <c r="E3054">
        <v>41.52</v>
      </c>
      <c r="F3054">
        <v>7.55</v>
      </c>
      <c r="G3054">
        <v>0.45</v>
      </c>
      <c r="H3054">
        <v>35.270000000000003</v>
      </c>
      <c r="I3054">
        <v>34.21</v>
      </c>
      <c r="J3054">
        <v>1.06</v>
      </c>
      <c r="K3054">
        <v>96.99</v>
      </c>
      <c r="L3054">
        <v>94.38</v>
      </c>
      <c r="M3054">
        <v>99.04</v>
      </c>
      <c r="N3054">
        <v>90.66</v>
      </c>
      <c r="O3054">
        <v>30.01</v>
      </c>
      <c r="P3054">
        <v>2807.91</v>
      </c>
      <c r="Q3054" s="42">
        <f>Table1[[#This Row],[Steam_Consumed_t]]/Table1[[#This Row],[Production_t]]</f>
        <v>0.85086475758434932</v>
      </c>
      <c r="R3054" s="37">
        <f>Table1[[#This Row],[Power_Consumed_kWh]]/Table1[[#This Row],[Production_t]]</f>
        <v>79.611851431811729</v>
      </c>
      <c r="S3054" t="str">
        <f>IF(Table1[[#This Row],[Quality_pct]]&lt;96,"Below Spec","Ok")</f>
        <v>Ok</v>
      </c>
      <c r="T3054" t="str">
        <f>IF(Table1[Steam_Consumed_t]&gt;$O$4383,"ABNORMAL","NORMAL")</f>
        <v>NORMAL</v>
      </c>
      <c r="U3054" t="str">
        <f>IF(Table1[Power_Consumed_kWh]&gt;$P$4383,"ABNORMAL","NORMAL")</f>
        <v>NORMAL</v>
      </c>
      <c r="V3054">
        <f>(Table1[[#This Row],[Target_Production_t]]/8)*Table1[[#This Row],[Downtime_hr]]</f>
        <v>2.3355000000000001</v>
      </c>
    </row>
    <row r="3055" spans="1:22" x14ac:dyDescent="0.25">
      <c r="A3055" s="1">
        <v>45912</v>
      </c>
      <c r="B3055" s="1" t="str">
        <f>TEXT(Table1[[#This Row],[Date]],"mm")</f>
        <v>09</v>
      </c>
      <c r="C3055" t="s">
        <v>22</v>
      </c>
      <c r="D3055" t="s">
        <v>18</v>
      </c>
      <c r="E3055">
        <v>35.590000000000003</v>
      </c>
      <c r="F3055">
        <v>7.65</v>
      </c>
      <c r="G3055">
        <v>0.35</v>
      </c>
      <c r="H3055">
        <v>29.7</v>
      </c>
      <c r="I3055">
        <v>28.99</v>
      </c>
      <c r="J3055">
        <v>0.71</v>
      </c>
      <c r="K3055">
        <v>97.61</v>
      </c>
      <c r="L3055">
        <v>95.62</v>
      </c>
      <c r="M3055">
        <v>92.34</v>
      </c>
      <c r="N3055">
        <v>86.19</v>
      </c>
      <c r="O3055">
        <v>31.58</v>
      </c>
      <c r="P3055">
        <v>2935.57</v>
      </c>
      <c r="Q3055" s="42">
        <f>Table1[[#This Row],[Steam_Consumed_t]]/Table1[[#This Row],[Production_t]]</f>
        <v>1.0632996632996632</v>
      </c>
      <c r="R3055" s="37">
        <f>Table1[[#This Row],[Power_Consumed_kWh]]/Table1[[#This Row],[Production_t]]</f>
        <v>98.840740740740742</v>
      </c>
      <c r="S3055" t="str">
        <f>IF(Table1[[#This Row],[Quality_pct]]&lt;96,"Below Spec","Ok")</f>
        <v>Ok</v>
      </c>
      <c r="T3055" t="str">
        <f>IF(Table1[Steam_Consumed_t]&gt;$O$4383,"ABNORMAL","NORMAL")</f>
        <v>NORMAL</v>
      </c>
      <c r="U3055" t="str">
        <f>IF(Table1[Power_Consumed_kWh]&gt;$P$4383,"ABNORMAL","NORMAL")</f>
        <v>NORMAL</v>
      </c>
      <c r="V3055">
        <f>(Table1[[#This Row],[Target_Production_t]]/8)*Table1[[#This Row],[Downtime_hr]]</f>
        <v>1.5570625</v>
      </c>
    </row>
    <row r="3056" spans="1:22" x14ac:dyDescent="0.25">
      <c r="A3056" s="1">
        <v>45912</v>
      </c>
      <c r="B3056" s="1" t="str">
        <f>TEXT(Table1[[#This Row],[Date]],"mm")</f>
        <v>09</v>
      </c>
      <c r="C3056" t="s">
        <v>17</v>
      </c>
      <c r="D3056" t="s">
        <v>19</v>
      </c>
      <c r="E3056">
        <v>40.9</v>
      </c>
      <c r="F3056">
        <v>7.69</v>
      </c>
      <c r="G3056">
        <v>0.31</v>
      </c>
      <c r="H3056">
        <v>37.85</v>
      </c>
      <c r="I3056">
        <v>36.22</v>
      </c>
      <c r="J3056">
        <v>1.62</v>
      </c>
      <c r="K3056">
        <v>95.71</v>
      </c>
      <c r="L3056">
        <v>96.12</v>
      </c>
      <c r="M3056">
        <v>94.52</v>
      </c>
      <c r="N3056">
        <v>86.96</v>
      </c>
      <c r="O3056">
        <v>33.619999999999997</v>
      </c>
      <c r="P3056">
        <v>3062.85</v>
      </c>
      <c r="Q3056" s="42">
        <f>Table1[[#This Row],[Steam_Consumed_t]]/Table1[[#This Row],[Production_t]]</f>
        <v>0.88824306472919412</v>
      </c>
      <c r="R3056" s="37">
        <f>Table1[[#This Row],[Power_Consumed_kWh]]/Table1[[#This Row],[Production_t]]</f>
        <v>80.920739762219284</v>
      </c>
      <c r="S3056" t="str">
        <f>IF(Table1[[#This Row],[Quality_pct]]&lt;96,"Below Spec","Ok")</f>
        <v>Below Spec</v>
      </c>
      <c r="T3056" t="str">
        <f>IF(Table1[Steam_Consumed_t]&gt;$O$4383,"ABNORMAL","NORMAL")</f>
        <v>NORMAL</v>
      </c>
      <c r="U3056" t="str">
        <f>IF(Table1[Power_Consumed_kWh]&gt;$P$4383,"ABNORMAL","NORMAL")</f>
        <v>NORMAL</v>
      </c>
      <c r="V3056">
        <f>(Table1[[#This Row],[Target_Production_t]]/8)*Table1[[#This Row],[Downtime_hr]]</f>
        <v>1.584875</v>
      </c>
    </row>
    <row r="3057" spans="1:22" x14ac:dyDescent="0.25">
      <c r="A3057" s="1">
        <v>45912</v>
      </c>
      <c r="B3057" s="1" t="str">
        <f>TEXT(Table1[[#This Row],[Date]],"mm")</f>
        <v>09</v>
      </c>
      <c r="C3057" t="s">
        <v>23</v>
      </c>
      <c r="D3057" t="s">
        <v>18</v>
      </c>
      <c r="E3057">
        <v>43.5</v>
      </c>
      <c r="F3057">
        <v>7.75</v>
      </c>
      <c r="G3057">
        <v>0.25</v>
      </c>
      <c r="H3057">
        <v>36.86</v>
      </c>
      <c r="I3057">
        <v>36.85</v>
      </c>
      <c r="J3057">
        <v>0.02</v>
      </c>
      <c r="K3057">
        <v>99.95</v>
      </c>
      <c r="L3057">
        <v>96.88</v>
      </c>
      <c r="M3057">
        <v>97.08</v>
      </c>
      <c r="N3057">
        <v>94</v>
      </c>
      <c r="O3057">
        <v>4.8099999999999996</v>
      </c>
      <c r="P3057">
        <v>1614.58</v>
      </c>
      <c r="Q3057" s="42">
        <f>Table1[[#This Row],[Steam_Consumed_t]]/Table1[[#This Row],[Production_t]]</f>
        <v>0.13049376017362993</v>
      </c>
      <c r="R3057" s="37">
        <f>Table1[[#This Row],[Power_Consumed_kWh]]/Table1[[#This Row],[Production_t]]</f>
        <v>43.803038524145414</v>
      </c>
      <c r="S3057" t="str">
        <f>IF(Table1[[#This Row],[Quality_pct]]&lt;96,"Below Spec","Ok")</f>
        <v>Ok</v>
      </c>
      <c r="T3057" t="str">
        <f>IF(Table1[Steam_Consumed_t]&gt;$O$4383,"ABNORMAL","NORMAL")</f>
        <v>NORMAL</v>
      </c>
      <c r="U3057" t="str">
        <f>IF(Table1[Power_Consumed_kWh]&gt;$P$4383,"ABNORMAL","NORMAL")</f>
        <v>NORMAL</v>
      </c>
      <c r="V3057">
        <f>(Table1[[#This Row],[Target_Production_t]]/8)*Table1[[#This Row],[Downtime_hr]]</f>
        <v>1.359375</v>
      </c>
    </row>
    <row r="3058" spans="1:22" x14ac:dyDescent="0.25">
      <c r="A3058" s="1">
        <v>45912</v>
      </c>
      <c r="B3058" s="1" t="str">
        <f>TEXT(Table1[[#This Row],[Date]],"mm")</f>
        <v>09</v>
      </c>
      <c r="C3058" t="s">
        <v>21</v>
      </c>
      <c r="D3058" t="s">
        <v>20</v>
      </c>
      <c r="E3058">
        <v>35.880000000000003</v>
      </c>
      <c r="F3058">
        <v>7.77</v>
      </c>
      <c r="G3058">
        <v>0.23</v>
      </c>
      <c r="H3058">
        <v>33.81</v>
      </c>
      <c r="I3058">
        <v>33.26</v>
      </c>
      <c r="J3058">
        <v>0.55000000000000004</v>
      </c>
      <c r="K3058">
        <v>98.37</v>
      </c>
      <c r="L3058">
        <v>97.12</v>
      </c>
      <c r="M3058">
        <v>101.96</v>
      </c>
      <c r="N3058">
        <v>97.41</v>
      </c>
      <c r="O3058">
        <v>48.23</v>
      </c>
      <c r="P3058">
        <v>4034.79</v>
      </c>
      <c r="Q3058" s="42">
        <f>Table1[[#This Row],[Steam_Consumed_t]]/Table1[[#This Row],[Production_t]]</f>
        <v>1.4265010351966871</v>
      </c>
      <c r="R3058" s="37">
        <f>Table1[[#This Row],[Power_Consumed_kWh]]/Table1[[#This Row],[Production_t]]</f>
        <v>119.33717834960071</v>
      </c>
      <c r="S3058" t="str">
        <f>IF(Table1[[#This Row],[Quality_pct]]&lt;96,"Below Spec","Ok")</f>
        <v>Ok</v>
      </c>
      <c r="T3058" t="str">
        <f>IF(Table1[Steam_Consumed_t]&gt;$O$4383,"ABNORMAL","NORMAL")</f>
        <v>NORMAL</v>
      </c>
      <c r="U3058" t="str">
        <f>IF(Table1[Power_Consumed_kWh]&gt;$P$4383,"ABNORMAL","NORMAL")</f>
        <v>NORMAL</v>
      </c>
      <c r="V3058">
        <f>(Table1[[#This Row],[Target_Production_t]]/8)*Table1[[#This Row],[Downtime_hr]]</f>
        <v>1.0315500000000002</v>
      </c>
    </row>
    <row r="3059" spans="1:22" x14ac:dyDescent="0.25">
      <c r="A3059" s="1">
        <v>45912</v>
      </c>
      <c r="B3059" s="1" t="str">
        <f>TEXT(Table1[[#This Row],[Date]],"mm")</f>
        <v>09</v>
      </c>
      <c r="C3059" t="s">
        <v>22</v>
      </c>
      <c r="D3059" t="s">
        <v>19</v>
      </c>
      <c r="E3059">
        <v>35.06</v>
      </c>
      <c r="F3059">
        <v>7.77</v>
      </c>
      <c r="G3059">
        <v>0.23</v>
      </c>
      <c r="H3059">
        <v>31.78</v>
      </c>
      <c r="I3059">
        <v>30.85</v>
      </c>
      <c r="J3059">
        <v>0.92</v>
      </c>
      <c r="K3059">
        <v>97.09</v>
      </c>
      <c r="L3059">
        <v>97.12</v>
      </c>
      <c r="M3059">
        <v>95.38</v>
      </c>
      <c r="N3059">
        <v>89.94</v>
      </c>
      <c r="O3059">
        <v>37.6</v>
      </c>
      <c r="P3059">
        <v>3102.43</v>
      </c>
      <c r="Q3059" s="42">
        <f>Table1[[#This Row],[Steam_Consumed_t]]/Table1[[#This Row],[Production_t]]</f>
        <v>1.1831340465701699</v>
      </c>
      <c r="R3059" s="37">
        <f>Table1[[#This Row],[Power_Consumed_kWh]]/Table1[[#This Row],[Production_t]]</f>
        <v>97.622089364380102</v>
      </c>
      <c r="S3059" t="str">
        <f>IF(Table1[[#This Row],[Quality_pct]]&lt;96,"Below Spec","Ok")</f>
        <v>Ok</v>
      </c>
      <c r="T3059" t="str">
        <f>IF(Table1[Steam_Consumed_t]&gt;$O$4383,"ABNORMAL","NORMAL")</f>
        <v>NORMAL</v>
      </c>
      <c r="U3059" t="str">
        <f>IF(Table1[Power_Consumed_kWh]&gt;$P$4383,"ABNORMAL","NORMAL")</f>
        <v>NORMAL</v>
      </c>
      <c r="V3059">
        <f>(Table1[[#This Row],[Target_Production_t]]/8)*Table1[[#This Row],[Downtime_hr]]</f>
        <v>1.0079750000000001</v>
      </c>
    </row>
    <row r="3060" spans="1:22" x14ac:dyDescent="0.25">
      <c r="A3060" s="1">
        <v>45912</v>
      </c>
      <c r="B3060" s="1" t="str">
        <f>TEXT(Table1[[#This Row],[Date]],"mm")</f>
        <v>09</v>
      </c>
      <c r="C3060" t="s">
        <v>21</v>
      </c>
      <c r="D3060" t="s">
        <v>19</v>
      </c>
      <c r="E3060">
        <v>37.01</v>
      </c>
      <c r="F3060">
        <v>7.81</v>
      </c>
      <c r="G3060">
        <v>0.19</v>
      </c>
      <c r="H3060">
        <v>35.659999999999997</v>
      </c>
      <c r="I3060">
        <v>34.869999999999997</v>
      </c>
      <c r="J3060">
        <v>0.78</v>
      </c>
      <c r="K3060">
        <v>97.8</v>
      </c>
      <c r="L3060">
        <v>97.62</v>
      </c>
      <c r="M3060">
        <v>99.81</v>
      </c>
      <c r="N3060">
        <v>95.29</v>
      </c>
      <c r="O3060">
        <v>50.21</v>
      </c>
      <c r="P3060">
        <v>4105.54</v>
      </c>
      <c r="Q3060" s="42">
        <f>Table1[[#This Row],[Steam_Consumed_t]]/Table1[[#This Row],[Production_t]]</f>
        <v>1.4080201906898486</v>
      </c>
      <c r="R3060" s="37">
        <f>Table1[[#This Row],[Power_Consumed_kWh]]/Table1[[#This Row],[Production_t]]</f>
        <v>115.13011777902413</v>
      </c>
      <c r="S3060" t="str">
        <f>IF(Table1[[#This Row],[Quality_pct]]&lt;96,"Below Spec","Ok")</f>
        <v>Ok</v>
      </c>
      <c r="T3060" t="str">
        <f>IF(Table1[Steam_Consumed_t]&gt;$O$4383,"ABNORMAL","NORMAL")</f>
        <v>NORMAL</v>
      </c>
      <c r="U3060" t="str">
        <f>IF(Table1[Power_Consumed_kWh]&gt;$P$4383,"ABNORMAL","NORMAL")</f>
        <v>NORMAL</v>
      </c>
      <c r="V3060">
        <f>(Table1[[#This Row],[Target_Production_t]]/8)*Table1[[#This Row],[Downtime_hr]]</f>
        <v>0.87898749999999992</v>
      </c>
    </row>
    <row r="3061" spans="1:22" x14ac:dyDescent="0.25">
      <c r="A3061" s="1">
        <v>45912</v>
      </c>
      <c r="B3061" s="1" t="str">
        <f>TEXT(Table1[[#This Row],[Date]],"mm")</f>
        <v>09</v>
      </c>
      <c r="C3061" t="s">
        <v>21</v>
      </c>
      <c r="D3061" t="s">
        <v>18</v>
      </c>
      <c r="E3061">
        <v>37.57</v>
      </c>
      <c r="F3061">
        <v>7.83</v>
      </c>
      <c r="G3061">
        <v>0.17</v>
      </c>
      <c r="H3061">
        <v>32.520000000000003</v>
      </c>
      <c r="I3061">
        <v>32.22</v>
      </c>
      <c r="J3061">
        <v>0.28999999999999998</v>
      </c>
      <c r="K3061">
        <v>99.1</v>
      </c>
      <c r="L3061">
        <v>97.88</v>
      </c>
      <c r="M3061">
        <v>94.66</v>
      </c>
      <c r="N3061">
        <v>91.82</v>
      </c>
      <c r="O3061">
        <v>46.6</v>
      </c>
      <c r="P3061">
        <v>3892.9</v>
      </c>
      <c r="Q3061" s="42">
        <f>Table1[[#This Row],[Steam_Consumed_t]]/Table1[[#This Row],[Production_t]]</f>
        <v>1.4329643296432963</v>
      </c>
      <c r="R3061" s="37">
        <f>Table1[[#This Row],[Power_Consumed_kWh]]/Table1[[#This Row],[Production_t]]</f>
        <v>119.70787207872078</v>
      </c>
      <c r="S3061" t="str">
        <f>IF(Table1[[#This Row],[Quality_pct]]&lt;96,"Below Spec","Ok")</f>
        <v>Ok</v>
      </c>
      <c r="T3061" t="str">
        <f>IF(Table1[Steam_Consumed_t]&gt;$O$4383,"ABNORMAL","NORMAL")</f>
        <v>NORMAL</v>
      </c>
      <c r="U3061" t="str">
        <f>IF(Table1[Power_Consumed_kWh]&gt;$P$4383,"ABNORMAL","NORMAL")</f>
        <v>NORMAL</v>
      </c>
      <c r="V3061">
        <f>(Table1[[#This Row],[Target_Production_t]]/8)*Table1[[#This Row],[Downtime_hr]]</f>
        <v>0.79836250000000009</v>
      </c>
    </row>
    <row r="3062" spans="1:22" x14ac:dyDescent="0.25">
      <c r="A3062" s="1">
        <v>45913</v>
      </c>
      <c r="B3062" s="1" t="str">
        <f>TEXT(Table1[[#This Row],[Date]],"mm")</f>
        <v>09</v>
      </c>
      <c r="C3062" t="s">
        <v>21</v>
      </c>
      <c r="D3062" t="s">
        <v>20</v>
      </c>
      <c r="E3062">
        <v>35.03</v>
      </c>
      <c r="F3062">
        <v>4.83</v>
      </c>
      <c r="G3062">
        <v>3.17</v>
      </c>
      <c r="H3062">
        <v>19.95</v>
      </c>
      <c r="I3062">
        <v>19.52</v>
      </c>
      <c r="J3062">
        <v>0.43</v>
      </c>
      <c r="K3062">
        <v>97.84</v>
      </c>
      <c r="L3062">
        <v>60.38</v>
      </c>
      <c r="M3062">
        <v>95.67</v>
      </c>
      <c r="N3062">
        <v>56.51</v>
      </c>
      <c r="O3062">
        <v>28.49</v>
      </c>
      <c r="P3062">
        <v>2325.3000000000002</v>
      </c>
      <c r="Q3062" s="42">
        <f>Table1[[#This Row],[Steam_Consumed_t]]/Table1[[#This Row],[Production_t]]</f>
        <v>1.4280701754385965</v>
      </c>
      <c r="R3062" s="37">
        <f>Table1[[#This Row],[Power_Consumed_kWh]]/Table1[[#This Row],[Production_t]]</f>
        <v>116.55639097744363</v>
      </c>
      <c r="S3062" t="str">
        <f>IF(Table1[[#This Row],[Quality_pct]]&lt;96,"Below Spec","Ok")</f>
        <v>Ok</v>
      </c>
      <c r="T3062" t="str">
        <f>IF(Table1[Steam_Consumed_t]&gt;$O$4383,"ABNORMAL","NORMAL")</f>
        <v>NORMAL</v>
      </c>
      <c r="U3062" t="str">
        <f>IF(Table1[Power_Consumed_kWh]&gt;$P$4383,"ABNORMAL","NORMAL")</f>
        <v>NORMAL</v>
      </c>
      <c r="V3062">
        <f>(Table1[[#This Row],[Target_Production_t]]/8)*Table1[[#This Row],[Downtime_hr]]</f>
        <v>13.880637500000001</v>
      </c>
    </row>
    <row r="3063" spans="1:22" x14ac:dyDescent="0.25">
      <c r="A3063" s="1">
        <v>45913</v>
      </c>
      <c r="B3063" s="1" t="str">
        <f>TEXT(Table1[[#This Row],[Date]],"mm")</f>
        <v>09</v>
      </c>
      <c r="C3063" t="s">
        <v>17</v>
      </c>
      <c r="D3063" t="s">
        <v>18</v>
      </c>
      <c r="E3063">
        <v>40.54</v>
      </c>
      <c r="F3063">
        <v>7.4</v>
      </c>
      <c r="G3063">
        <v>0.6</v>
      </c>
      <c r="H3063">
        <v>33.43</v>
      </c>
      <c r="I3063">
        <v>32.64</v>
      </c>
      <c r="J3063">
        <v>0.79</v>
      </c>
      <c r="K3063">
        <v>97.64</v>
      </c>
      <c r="L3063">
        <v>92.5</v>
      </c>
      <c r="M3063">
        <v>94.47</v>
      </c>
      <c r="N3063">
        <v>85.33</v>
      </c>
      <c r="O3063">
        <v>28.6</v>
      </c>
      <c r="P3063">
        <v>2800.04</v>
      </c>
      <c r="Q3063" s="42">
        <f>Table1[[#This Row],[Steam_Consumed_t]]/Table1[[#This Row],[Production_t]]</f>
        <v>0.85551899491474726</v>
      </c>
      <c r="R3063" s="37">
        <f>Table1[[#This Row],[Power_Consumed_kWh]]/Table1[[#This Row],[Production_t]]</f>
        <v>83.758300927310799</v>
      </c>
      <c r="S3063" t="str">
        <f>IF(Table1[[#This Row],[Quality_pct]]&lt;96,"Below Spec","Ok")</f>
        <v>Ok</v>
      </c>
      <c r="T3063" t="str">
        <f>IF(Table1[Steam_Consumed_t]&gt;$O$4383,"ABNORMAL","NORMAL")</f>
        <v>NORMAL</v>
      </c>
      <c r="U3063" t="str">
        <f>IF(Table1[Power_Consumed_kWh]&gt;$P$4383,"ABNORMAL","NORMAL")</f>
        <v>NORMAL</v>
      </c>
      <c r="V3063">
        <f>(Table1[[#This Row],[Target_Production_t]]/8)*Table1[[#This Row],[Downtime_hr]]</f>
        <v>3.0404999999999998</v>
      </c>
    </row>
    <row r="3064" spans="1:22" x14ac:dyDescent="0.25">
      <c r="A3064" s="1">
        <v>45913</v>
      </c>
      <c r="B3064" s="1" t="str">
        <f>TEXT(Table1[[#This Row],[Date]],"mm")</f>
        <v>09</v>
      </c>
      <c r="C3064" t="s">
        <v>22</v>
      </c>
      <c r="D3064" t="s">
        <v>19</v>
      </c>
      <c r="E3064">
        <v>34.229999999999997</v>
      </c>
      <c r="F3064">
        <v>7.44</v>
      </c>
      <c r="G3064">
        <v>0.56000000000000005</v>
      </c>
      <c r="H3064">
        <v>31.52</v>
      </c>
      <c r="I3064">
        <v>30.45</v>
      </c>
      <c r="J3064">
        <v>1.07</v>
      </c>
      <c r="K3064">
        <v>96.6</v>
      </c>
      <c r="L3064">
        <v>93</v>
      </c>
      <c r="M3064">
        <v>93.4</v>
      </c>
      <c r="N3064">
        <v>83.91</v>
      </c>
      <c r="O3064">
        <v>34.79</v>
      </c>
      <c r="P3064">
        <v>3069.77</v>
      </c>
      <c r="Q3064" s="42">
        <f>Table1[[#This Row],[Steam_Consumed_t]]/Table1[[#This Row],[Production_t]]</f>
        <v>1.1037436548223349</v>
      </c>
      <c r="R3064" s="37">
        <f>Table1[[#This Row],[Power_Consumed_kWh]]/Table1[[#This Row],[Production_t]]</f>
        <v>97.391180203045693</v>
      </c>
      <c r="S3064" t="str">
        <f>IF(Table1[[#This Row],[Quality_pct]]&lt;96,"Below Spec","Ok")</f>
        <v>Ok</v>
      </c>
      <c r="T3064" t="str">
        <f>IF(Table1[Steam_Consumed_t]&gt;$O$4383,"ABNORMAL","NORMAL")</f>
        <v>NORMAL</v>
      </c>
      <c r="U3064" t="str">
        <f>IF(Table1[Power_Consumed_kWh]&gt;$P$4383,"ABNORMAL","NORMAL")</f>
        <v>NORMAL</v>
      </c>
      <c r="V3064">
        <f>(Table1[[#This Row],[Target_Production_t]]/8)*Table1[[#This Row],[Downtime_hr]]</f>
        <v>2.3961000000000001</v>
      </c>
    </row>
    <row r="3065" spans="1:22" x14ac:dyDescent="0.25">
      <c r="A3065" s="1">
        <v>45913</v>
      </c>
      <c r="B3065" s="1" t="str">
        <f>TEXT(Table1[[#This Row],[Date]],"mm")</f>
        <v>09</v>
      </c>
      <c r="C3065" t="s">
        <v>22</v>
      </c>
      <c r="D3065" t="s">
        <v>20</v>
      </c>
      <c r="E3065">
        <v>33.18</v>
      </c>
      <c r="F3065">
        <v>7.48</v>
      </c>
      <c r="G3065">
        <v>0.52</v>
      </c>
      <c r="H3065">
        <v>28.68</v>
      </c>
      <c r="I3065">
        <v>26.93</v>
      </c>
      <c r="J3065">
        <v>1.74</v>
      </c>
      <c r="K3065">
        <v>93.92</v>
      </c>
      <c r="L3065">
        <v>93.5</v>
      </c>
      <c r="M3065">
        <v>95.65</v>
      </c>
      <c r="N3065">
        <v>83.99</v>
      </c>
      <c r="O3065">
        <v>31.92</v>
      </c>
      <c r="P3065">
        <v>2838.39</v>
      </c>
      <c r="Q3065" s="42">
        <f>Table1[[#This Row],[Steam_Consumed_t]]/Table1[[#This Row],[Production_t]]</f>
        <v>1.1129707112970713</v>
      </c>
      <c r="R3065" s="37">
        <f>Table1[[#This Row],[Power_Consumed_kWh]]/Table1[[#This Row],[Production_t]]</f>
        <v>98.96757322175732</v>
      </c>
      <c r="S3065" t="str">
        <f>IF(Table1[[#This Row],[Quality_pct]]&lt;96,"Below Spec","Ok")</f>
        <v>Below Spec</v>
      </c>
      <c r="T3065" t="str">
        <f>IF(Table1[Steam_Consumed_t]&gt;$O$4383,"ABNORMAL","NORMAL")</f>
        <v>NORMAL</v>
      </c>
      <c r="U3065" t="str">
        <f>IF(Table1[Power_Consumed_kWh]&gt;$P$4383,"ABNORMAL","NORMAL")</f>
        <v>NORMAL</v>
      </c>
      <c r="V3065">
        <f>(Table1[[#This Row],[Target_Production_t]]/8)*Table1[[#This Row],[Downtime_hr]]</f>
        <v>2.1566999999999998</v>
      </c>
    </row>
    <row r="3066" spans="1:22" x14ac:dyDescent="0.25">
      <c r="A3066" s="1">
        <v>45913</v>
      </c>
      <c r="B3066" s="1" t="str">
        <f>TEXT(Table1[[#This Row],[Date]],"mm")</f>
        <v>09</v>
      </c>
      <c r="C3066" t="s">
        <v>23</v>
      </c>
      <c r="D3066" t="s">
        <v>19</v>
      </c>
      <c r="E3066">
        <v>41.83</v>
      </c>
      <c r="F3066">
        <v>7.58</v>
      </c>
      <c r="G3066">
        <v>0.42</v>
      </c>
      <c r="H3066">
        <v>40.5</v>
      </c>
      <c r="I3066">
        <v>40.08</v>
      </c>
      <c r="J3066">
        <v>0.42</v>
      </c>
      <c r="K3066">
        <v>98.96</v>
      </c>
      <c r="L3066">
        <v>94.75</v>
      </c>
      <c r="M3066">
        <v>95.85</v>
      </c>
      <c r="N3066">
        <v>89.88</v>
      </c>
      <c r="O3066">
        <v>5.8</v>
      </c>
      <c r="P3066">
        <v>1849.72</v>
      </c>
      <c r="Q3066" s="42">
        <f>Table1[[#This Row],[Steam_Consumed_t]]/Table1[[#This Row],[Production_t]]</f>
        <v>0.14320987654320988</v>
      </c>
      <c r="R3066" s="37">
        <f>Table1[[#This Row],[Power_Consumed_kWh]]/Table1[[#This Row],[Production_t]]</f>
        <v>45.672098765432096</v>
      </c>
      <c r="S3066" t="str">
        <f>IF(Table1[[#This Row],[Quality_pct]]&lt;96,"Below Spec","Ok")</f>
        <v>Ok</v>
      </c>
      <c r="T3066" t="str">
        <f>IF(Table1[Steam_Consumed_t]&gt;$O$4383,"ABNORMAL","NORMAL")</f>
        <v>NORMAL</v>
      </c>
      <c r="U3066" t="str">
        <f>IF(Table1[Power_Consumed_kWh]&gt;$P$4383,"ABNORMAL","NORMAL")</f>
        <v>NORMAL</v>
      </c>
      <c r="V3066">
        <f>(Table1[[#This Row],[Target_Production_t]]/8)*Table1[[#This Row],[Downtime_hr]]</f>
        <v>2.196075</v>
      </c>
    </row>
    <row r="3067" spans="1:22" x14ac:dyDescent="0.25">
      <c r="A3067" s="1">
        <v>45913</v>
      </c>
      <c r="B3067" s="1" t="str">
        <f>TEXT(Table1[[#This Row],[Date]],"mm")</f>
        <v>09</v>
      </c>
      <c r="C3067" t="s">
        <v>23</v>
      </c>
      <c r="D3067" t="s">
        <v>20</v>
      </c>
      <c r="E3067">
        <v>40.56</v>
      </c>
      <c r="F3067">
        <v>7.58</v>
      </c>
      <c r="G3067">
        <v>0.42</v>
      </c>
      <c r="H3067">
        <v>37.549999999999997</v>
      </c>
      <c r="I3067">
        <v>37.07</v>
      </c>
      <c r="J3067">
        <v>0.48</v>
      </c>
      <c r="K3067">
        <v>98.72</v>
      </c>
      <c r="L3067">
        <v>94.75</v>
      </c>
      <c r="M3067">
        <v>96.1</v>
      </c>
      <c r="N3067">
        <v>89.89</v>
      </c>
      <c r="O3067">
        <v>5.1100000000000003</v>
      </c>
      <c r="P3067">
        <v>1646.39</v>
      </c>
      <c r="Q3067" s="42">
        <f>Table1[[#This Row],[Steam_Consumed_t]]/Table1[[#This Row],[Production_t]]</f>
        <v>0.13608521970705728</v>
      </c>
      <c r="R3067" s="37">
        <f>Table1[[#This Row],[Power_Consumed_kWh]]/Table1[[#This Row],[Production_t]]</f>
        <v>43.845272969374172</v>
      </c>
      <c r="S3067" t="str">
        <f>IF(Table1[[#This Row],[Quality_pct]]&lt;96,"Below Spec","Ok")</f>
        <v>Ok</v>
      </c>
      <c r="T3067" t="str">
        <f>IF(Table1[Steam_Consumed_t]&gt;$O$4383,"ABNORMAL","NORMAL")</f>
        <v>NORMAL</v>
      </c>
      <c r="U3067" t="str">
        <f>IF(Table1[Power_Consumed_kWh]&gt;$P$4383,"ABNORMAL","NORMAL")</f>
        <v>NORMAL</v>
      </c>
      <c r="V3067">
        <f>(Table1[[#This Row],[Target_Production_t]]/8)*Table1[[#This Row],[Downtime_hr]]</f>
        <v>2.1294</v>
      </c>
    </row>
    <row r="3068" spans="1:22" x14ac:dyDescent="0.25">
      <c r="A3068" s="1">
        <v>45913</v>
      </c>
      <c r="B3068" s="1" t="str">
        <f>TEXT(Table1[[#This Row],[Date]],"mm")</f>
        <v>09</v>
      </c>
      <c r="C3068" t="s">
        <v>23</v>
      </c>
      <c r="D3068" t="s">
        <v>18</v>
      </c>
      <c r="E3068">
        <v>42.47</v>
      </c>
      <c r="F3068">
        <v>7.61</v>
      </c>
      <c r="G3068">
        <v>0.39</v>
      </c>
      <c r="H3068">
        <v>39.83</v>
      </c>
      <c r="I3068">
        <v>39.619999999999997</v>
      </c>
      <c r="J3068">
        <v>0.21</v>
      </c>
      <c r="K3068">
        <v>99.47</v>
      </c>
      <c r="L3068">
        <v>95.12</v>
      </c>
      <c r="M3068">
        <v>97.48</v>
      </c>
      <c r="N3068">
        <v>92.24</v>
      </c>
      <c r="O3068">
        <v>5.56</v>
      </c>
      <c r="P3068">
        <v>1717.24</v>
      </c>
      <c r="Q3068" s="42">
        <f>Table1[[#This Row],[Steam_Consumed_t]]/Table1[[#This Row],[Production_t]]</f>
        <v>0.13959327140346472</v>
      </c>
      <c r="R3068" s="37">
        <f>Table1[[#This Row],[Power_Consumed_kWh]]/Table1[[#This Row],[Production_t]]</f>
        <v>43.114235500878735</v>
      </c>
      <c r="S3068" t="str">
        <f>IF(Table1[[#This Row],[Quality_pct]]&lt;96,"Below Spec","Ok")</f>
        <v>Ok</v>
      </c>
      <c r="T3068" t="str">
        <f>IF(Table1[Steam_Consumed_t]&gt;$O$4383,"ABNORMAL","NORMAL")</f>
        <v>NORMAL</v>
      </c>
      <c r="U3068" t="str">
        <f>IF(Table1[Power_Consumed_kWh]&gt;$P$4383,"ABNORMAL","NORMAL")</f>
        <v>NORMAL</v>
      </c>
      <c r="V3068">
        <f>(Table1[[#This Row],[Target_Production_t]]/8)*Table1[[#This Row],[Downtime_hr]]</f>
        <v>2.0704125000000002</v>
      </c>
    </row>
    <row r="3069" spans="1:22" x14ac:dyDescent="0.25">
      <c r="A3069" s="1">
        <v>45913</v>
      </c>
      <c r="B3069" s="1" t="str">
        <f>TEXT(Table1[[#This Row],[Date]],"mm")</f>
        <v>09</v>
      </c>
      <c r="C3069" t="s">
        <v>21</v>
      </c>
      <c r="D3069" t="s">
        <v>18</v>
      </c>
      <c r="E3069">
        <v>36.68</v>
      </c>
      <c r="F3069">
        <v>7.62</v>
      </c>
      <c r="G3069">
        <v>0.38</v>
      </c>
      <c r="H3069">
        <v>31.76</v>
      </c>
      <c r="I3069">
        <v>31.51</v>
      </c>
      <c r="J3069">
        <v>0.25</v>
      </c>
      <c r="K3069">
        <v>99.22</v>
      </c>
      <c r="L3069">
        <v>95.25</v>
      </c>
      <c r="M3069">
        <v>92.77</v>
      </c>
      <c r="N3069">
        <v>87.67</v>
      </c>
      <c r="O3069">
        <v>45.8</v>
      </c>
      <c r="P3069">
        <v>3832.07</v>
      </c>
      <c r="Q3069" s="42">
        <f>Table1[[#This Row],[Steam_Consumed_t]]/Table1[[#This Row],[Production_t]]</f>
        <v>1.4420654911838788</v>
      </c>
      <c r="R3069" s="37">
        <f>Table1[[#This Row],[Power_Consumed_kWh]]/Table1[[#This Row],[Production_t]]</f>
        <v>120.65711586901763</v>
      </c>
      <c r="S3069" t="str">
        <f>IF(Table1[[#This Row],[Quality_pct]]&lt;96,"Below Spec","Ok")</f>
        <v>Ok</v>
      </c>
      <c r="T3069" t="str">
        <f>IF(Table1[Steam_Consumed_t]&gt;$O$4383,"ABNORMAL","NORMAL")</f>
        <v>NORMAL</v>
      </c>
      <c r="U3069" t="str">
        <f>IF(Table1[Power_Consumed_kWh]&gt;$P$4383,"ABNORMAL","NORMAL")</f>
        <v>NORMAL</v>
      </c>
      <c r="V3069">
        <f>(Table1[[#This Row],[Target_Production_t]]/8)*Table1[[#This Row],[Downtime_hr]]</f>
        <v>1.7423</v>
      </c>
    </row>
    <row r="3070" spans="1:22" x14ac:dyDescent="0.25">
      <c r="A3070" s="1">
        <v>45913</v>
      </c>
      <c r="B3070" s="1" t="str">
        <f>TEXT(Table1[[#This Row],[Date]],"mm")</f>
        <v>09</v>
      </c>
      <c r="C3070" t="s">
        <v>17</v>
      </c>
      <c r="D3070" t="s">
        <v>20</v>
      </c>
      <c r="E3070">
        <v>38.71</v>
      </c>
      <c r="F3070">
        <v>7.69</v>
      </c>
      <c r="G3070">
        <v>0.31</v>
      </c>
      <c r="H3070">
        <v>36.869999999999997</v>
      </c>
      <c r="I3070">
        <v>36.25</v>
      </c>
      <c r="J3070">
        <v>0.62</v>
      </c>
      <c r="K3070">
        <v>98.33</v>
      </c>
      <c r="L3070">
        <v>96.12</v>
      </c>
      <c r="M3070">
        <v>91.69</v>
      </c>
      <c r="N3070">
        <v>86.67</v>
      </c>
      <c r="O3070">
        <v>31.53</v>
      </c>
      <c r="P3070">
        <v>3160.14</v>
      </c>
      <c r="Q3070" s="42">
        <f>Table1[[#This Row],[Steam_Consumed_t]]/Table1[[#This Row],[Production_t]]</f>
        <v>0.85516680227827513</v>
      </c>
      <c r="R3070" s="37">
        <f>Table1[[#This Row],[Power_Consumed_kWh]]/Table1[[#This Row],[Production_t]]</f>
        <v>85.710333604556553</v>
      </c>
      <c r="S3070" t="str">
        <f>IF(Table1[[#This Row],[Quality_pct]]&lt;96,"Below Spec","Ok")</f>
        <v>Ok</v>
      </c>
      <c r="T3070" t="str">
        <f>IF(Table1[Steam_Consumed_t]&gt;$O$4383,"ABNORMAL","NORMAL")</f>
        <v>NORMAL</v>
      </c>
      <c r="U3070" t="str">
        <f>IF(Table1[Power_Consumed_kWh]&gt;$P$4383,"ABNORMAL","NORMAL")</f>
        <v>NORMAL</v>
      </c>
      <c r="V3070">
        <f>(Table1[[#This Row],[Target_Production_t]]/8)*Table1[[#This Row],[Downtime_hr]]</f>
        <v>1.5000125</v>
      </c>
    </row>
    <row r="3071" spans="1:22" x14ac:dyDescent="0.25">
      <c r="A3071" s="1">
        <v>45913</v>
      </c>
      <c r="B3071" s="1" t="str">
        <f>TEXT(Table1[[#This Row],[Date]],"mm")</f>
        <v>09</v>
      </c>
      <c r="C3071" t="s">
        <v>17</v>
      </c>
      <c r="D3071" t="s">
        <v>19</v>
      </c>
      <c r="E3071">
        <v>39.93</v>
      </c>
      <c r="F3071">
        <v>7.79</v>
      </c>
      <c r="G3071">
        <v>0.21</v>
      </c>
      <c r="H3071">
        <v>39.54</v>
      </c>
      <c r="I3071">
        <v>38.340000000000003</v>
      </c>
      <c r="J3071">
        <v>1.2</v>
      </c>
      <c r="K3071">
        <v>96.97</v>
      </c>
      <c r="L3071">
        <v>97.38</v>
      </c>
      <c r="M3071">
        <v>97.17</v>
      </c>
      <c r="N3071">
        <v>91.75</v>
      </c>
      <c r="O3071">
        <v>33.08</v>
      </c>
      <c r="P3071">
        <v>3126.44</v>
      </c>
      <c r="Q3071" s="42">
        <f>Table1[[#This Row],[Steam_Consumed_t]]/Table1[[#This Row],[Production_t]]</f>
        <v>0.83662114314618108</v>
      </c>
      <c r="R3071" s="37">
        <f>Table1[[#This Row],[Power_Consumed_kWh]]/Table1[[#This Row],[Production_t]]</f>
        <v>79.070308548305519</v>
      </c>
      <c r="S3071" t="str">
        <f>IF(Table1[[#This Row],[Quality_pct]]&lt;96,"Below Spec","Ok")</f>
        <v>Ok</v>
      </c>
      <c r="T3071" t="str">
        <f>IF(Table1[Steam_Consumed_t]&gt;$O$4383,"ABNORMAL","NORMAL")</f>
        <v>NORMAL</v>
      </c>
      <c r="U3071" t="str">
        <f>IF(Table1[Power_Consumed_kWh]&gt;$P$4383,"ABNORMAL","NORMAL")</f>
        <v>NORMAL</v>
      </c>
      <c r="V3071">
        <f>(Table1[[#This Row],[Target_Production_t]]/8)*Table1[[#This Row],[Downtime_hr]]</f>
        <v>1.0481624999999999</v>
      </c>
    </row>
    <row r="3072" spans="1:22" x14ac:dyDescent="0.25">
      <c r="A3072" s="1">
        <v>45913</v>
      </c>
      <c r="B3072" s="1" t="str">
        <f>TEXT(Table1[[#This Row],[Date]],"mm")</f>
        <v>09</v>
      </c>
      <c r="C3072" t="s">
        <v>21</v>
      </c>
      <c r="D3072" t="s">
        <v>19</v>
      </c>
      <c r="E3072">
        <v>36.130000000000003</v>
      </c>
      <c r="F3072">
        <v>7.8</v>
      </c>
      <c r="G3072">
        <v>0.2</v>
      </c>
      <c r="H3072">
        <v>33.81</v>
      </c>
      <c r="I3072">
        <v>33.409999999999997</v>
      </c>
      <c r="J3072">
        <v>0.4</v>
      </c>
      <c r="K3072">
        <v>98.83</v>
      </c>
      <c r="L3072">
        <v>97.5</v>
      </c>
      <c r="M3072">
        <v>94.74</v>
      </c>
      <c r="N3072">
        <v>91.29</v>
      </c>
      <c r="O3072">
        <v>49.11</v>
      </c>
      <c r="P3072">
        <v>4104.22</v>
      </c>
      <c r="Q3072" s="42">
        <f>Table1[[#This Row],[Steam_Consumed_t]]/Table1[[#This Row],[Production_t]]</f>
        <v>1.4525288376220051</v>
      </c>
      <c r="R3072" s="37">
        <f>Table1[[#This Row],[Power_Consumed_kWh]]/Table1[[#This Row],[Production_t]]</f>
        <v>121.39071280686187</v>
      </c>
      <c r="S3072" t="str">
        <f>IF(Table1[[#This Row],[Quality_pct]]&lt;96,"Below Spec","Ok")</f>
        <v>Ok</v>
      </c>
      <c r="T3072" t="str">
        <f>IF(Table1[Steam_Consumed_t]&gt;$O$4383,"ABNORMAL","NORMAL")</f>
        <v>NORMAL</v>
      </c>
      <c r="U3072" t="str">
        <f>IF(Table1[Power_Consumed_kWh]&gt;$P$4383,"ABNORMAL","NORMAL")</f>
        <v>NORMAL</v>
      </c>
      <c r="V3072">
        <f>(Table1[[#This Row],[Target_Production_t]]/8)*Table1[[#This Row],[Downtime_hr]]</f>
        <v>0.90325000000000011</v>
      </c>
    </row>
    <row r="3073" spans="1:22" x14ac:dyDescent="0.25">
      <c r="A3073" s="1">
        <v>45913</v>
      </c>
      <c r="B3073" s="1" t="str">
        <f>TEXT(Table1[[#This Row],[Date]],"mm")</f>
        <v>09</v>
      </c>
      <c r="C3073" t="s">
        <v>22</v>
      </c>
      <c r="D3073" t="s">
        <v>18</v>
      </c>
      <c r="E3073">
        <v>34.75</v>
      </c>
      <c r="F3073">
        <v>7.87</v>
      </c>
      <c r="G3073">
        <v>0.13</v>
      </c>
      <c r="H3073">
        <v>31.89</v>
      </c>
      <c r="I3073">
        <v>31.08</v>
      </c>
      <c r="J3073">
        <v>0.82</v>
      </c>
      <c r="K3073">
        <v>97.44</v>
      </c>
      <c r="L3073">
        <v>98.38</v>
      </c>
      <c r="M3073">
        <v>96.84</v>
      </c>
      <c r="N3073">
        <v>92.83</v>
      </c>
      <c r="O3073">
        <v>34.64</v>
      </c>
      <c r="P3073">
        <v>2985.69</v>
      </c>
      <c r="Q3073" s="42">
        <f>Table1[[#This Row],[Steam_Consumed_t]]/Table1[[#This Row],[Production_t]]</f>
        <v>1.0862339291313892</v>
      </c>
      <c r="R3073" s="37">
        <f>Table1[[#This Row],[Power_Consumed_kWh]]/Table1[[#This Row],[Production_t]]</f>
        <v>93.624647224835371</v>
      </c>
      <c r="S3073" t="str">
        <f>IF(Table1[[#This Row],[Quality_pct]]&lt;96,"Below Spec","Ok")</f>
        <v>Ok</v>
      </c>
      <c r="T3073" t="str">
        <f>IF(Table1[Steam_Consumed_t]&gt;$O$4383,"ABNORMAL","NORMAL")</f>
        <v>NORMAL</v>
      </c>
      <c r="U3073" t="str">
        <f>IF(Table1[Power_Consumed_kWh]&gt;$P$4383,"ABNORMAL","NORMAL")</f>
        <v>NORMAL</v>
      </c>
      <c r="V3073">
        <f>(Table1[[#This Row],[Target_Production_t]]/8)*Table1[[#This Row],[Downtime_hr]]</f>
        <v>0.56468750000000001</v>
      </c>
    </row>
    <row r="3074" spans="1:22" x14ac:dyDescent="0.25">
      <c r="A3074" s="1">
        <v>45914</v>
      </c>
      <c r="B3074" s="1" t="str">
        <f>TEXT(Table1[[#This Row],[Date]],"mm")</f>
        <v>09</v>
      </c>
      <c r="C3074" t="s">
        <v>23</v>
      </c>
      <c r="D3074" t="s">
        <v>19</v>
      </c>
      <c r="E3074">
        <v>41.3</v>
      </c>
      <c r="F3074">
        <v>6.51</v>
      </c>
      <c r="G3074">
        <v>1.49</v>
      </c>
      <c r="H3074">
        <v>32.58</v>
      </c>
      <c r="I3074">
        <v>31.82</v>
      </c>
      <c r="J3074">
        <v>0.77</v>
      </c>
      <c r="K3074">
        <v>97.65</v>
      </c>
      <c r="L3074">
        <v>81.38</v>
      </c>
      <c r="M3074">
        <v>100.82</v>
      </c>
      <c r="N3074">
        <v>80.11</v>
      </c>
      <c r="O3074">
        <v>3.74</v>
      </c>
      <c r="P3074">
        <v>1430.24</v>
      </c>
      <c r="Q3074" s="42">
        <f>Table1[[#This Row],[Steam_Consumed_t]]/Table1[[#This Row],[Production_t]]</f>
        <v>0.11479435236341315</v>
      </c>
      <c r="R3074" s="37">
        <f>Table1[[#This Row],[Power_Consumed_kWh]]/Table1[[#This Row],[Production_t]]</f>
        <v>43.899324739103747</v>
      </c>
      <c r="S3074" t="str">
        <f>IF(Table1[[#This Row],[Quality_pct]]&lt;96,"Below Spec","Ok")</f>
        <v>Ok</v>
      </c>
      <c r="T3074" t="str">
        <f>IF(Table1[Steam_Consumed_t]&gt;$O$4383,"ABNORMAL","NORMAL")</f>
        <v>NORMAL</v>
      </c>
      <c r="U3074" t="str">
        <f>IF(Table1[Power_Consumed_kWh]&gt;$P$4383,"ABNORMAL","NORMAL")</f>
        <v>NORMAL</v>
      </c>
      <c r="V3074">
        <f>(Table1[[#This Row],[Target_Production_t]]/8)*Table1[[#This Row],[Downtime_hr]]</f>
        <v>7.692124999999999</v>
      </c>
    </row>
    <row r="3075" spans="1:22" x14ac:dyDescent="0.25">
      <c r="A3075" s="1">
        <v>45914</v>
      </c>
      <c r="B3075" s="1" t="str">
        <f>TEXT(Table1[[#This Row],[Date]],"mm")</f>
        <v>09</v>
      </c>
      <c r="C3075" t="s">
        <v>17</v>
      </c>
      <c r="D3075" t="s">
        <v>20</v>
      </c>
      <c r="E3075">
        <v>38.22</v>
      </c>
      <c r="F3075">
        <v>7.29</v>
      </c>
      <c r="G3075">
        <v>0.71</v>
      </c>
      <c r="H3075">
        <v>34.229999999999997</v>
      </c>
      <c r="I3075">
        <v>33.57</v>
      </c>
      <c r="J3075">
        <v>0.66</v>
      </c>
      <c r="K3075">
        <v>98.08</v>
      </c>
      <c r="L3075">
        <v>91.12</v>
      </c>
      <c r="M3075">
        <v>92.28</v>
      </c>
      <c r="N3075">
        <v>82.48</v>
      </c>
      <c r="O3075">
        <v>29.55</v>
      </c>
      <c r="P3075">
        <v>2878.15</v>
      </c>
      <c r="Q3075" s="42">
        <f>Table1[[#This Row],[Steam_Consumed_t]]/Table1[[#This Row],[Production_t]]</f>
        <v>0.86327782646801066</v>
      </c>
      <c r="R3075" s="37">
        <f>Table1[[#This Row],[Power_Consumed_kWh]]/Table1[[#This Row],[Production_t]]</f>
        <v>84.082676015191367</v>
      </c>
      <c r="S3075" t="str">
        <f>IF(Table1[[#This Row],[Quality_pct]]&lt;96,"Below Spec","Ok")</f>
        <v>Ok</v>
      </c>
      <c r="T3075" t="str">
        <f>IF(Table1[Steam_Consumed_t]&gt;$O$4383,"ABNORMAL","NORMAL")</f>
        <v>NORMAL</v>
      </c>
      <c r="U3075" t="str">
        <f>IF(Table1[Power_Consumed_kWh]&gt;$P$4383,"ABNORMAL","NORMAL")</f>
        <v>NORMAL</v>
      </c>
      <c r="V3075">
        <f>(Table1[[#This Row],[Target_Production_t]]/8)*Table1[[#This Row],[Downtime_hr]]</f>
        <v>3.3920249999999998</v>
      </c>
    </row>
    <row r="3076" spans="1:22" x14ac:dyDescent="0.25">
      <c r="A3076" s="1">
        <v>45914</v>
      </c>
      <c r="B3076" s="1" t="str">
        <f>TEXT(Table1[[#This Row],[Date]],"mm")</f>
        <v>09</v>
      </c>
      <c r="C3076" t="s">
        <v>22</v>
      </c>
      <c r="D3076" t="s">
        <v>18</v>
      </c>
      <c r="E3076">
        <v>34.299999999999997</v>
      </c>
      <c r="F3076">
        <v>7.32</v>
      </c>
      <c r="G3076">
        <v>0.68</v>
      </c>
      <c r="H3076">
        <v>28.49</v>
      </c>
      <c r="I3076">
        <v>27.39</v>
      </c>
      <c r="J3076">
        <v>1.1000000000000001</v>
      </c>
      <c r="K3076">
        <v>96.14</v>
      </c>
      <c r="L3076">
        <v>91.5</v>
      </c>
      <c r="M3076">
        <v>93.06</v>
      </c>
      <c r="N3076">
        <v>81.87</v>
      </c>
      <c r="O3076">
        <v>31.25</v>
      </c>
      <c r="P3076">
        <v>2668.59</v>
      </c>
      <c r="Q3076" s="42">
        <f>Table1[[#This Row],[Steam_Consumed_t]]/Table1[[#This Row],[Production_t]]</f>
        <v>1.0968760968760969</v>
      </c>
      <c r="R3076" s="37">
        <f>Table1[[#This Row],[Power_Consumed_kWh]]/Table1[[#This Row],[Production_t]]</f>
        <v>93.667602667602679</v>
      </c>
      <c r="S3076" t="str">
        <f>IF(Table1[[#This Row],[Quality_pct]]&lt;96,"Below Spec","Ok")</f>
        <v>Ok</v>
      </c>
      <c r="T3076" t="str">
        <f>IF(Table1[Steam_Consumed_t]&gt;$O$4383,"ABNORMAL","NORMAL")</f>
        <v>NORMAL</v>
      </c>
      <c r="U3076" t="str">
        <f>IF(Table1[Power_Consumed_kWh]&gt;$P$4383,"ABNORMAL","NORMAL")</f>
        <v>NORMAL</v>
      </c>
      <c r="V3076">
        <f>(Table1[[#This Row],[Target_Production_t]]/8)*Table1[[#This Row],[Downtime_hr]]</f>
        <v>2.9154999999999998</v>
      </c>
    </row>
    <row r="3077" spans="1:22" x14ac:dyDescent="0.25">
      <c r="A3077" s="1">
        <v>45914</v>
      </c>
      <c r="B3077" s="1" t="str">
        <f>TEXT(Table1[[#This Row],[Date]],"mm")</f>
        <v>09</v>
      </c>
      <c r="C3077" t="s">
        <v>22</v>
      </c>
      <c r="D3077" t="s">
        <v>19</v>
      </c>
      <c r="E3077">
        <v>33.79</v>
      </c>
      <c r="F3077">
        <v>7.32</v>
      </c>
      <c r="G3077">
        <v>0.68</v>
      </c>
      <c r="H3077">
        <v>29.6</v>
      </c>
      <c r="I3077">
        <v>28.84</v>
      </c>
      <c r="J3077">
        <v>0.75</v>
      </c>
      <c r="K3077">
        <v>97.46</v>
      </c>
      <c r="L3077">
        <v>91.5</v>
      </c>
      <c r="M3077">
        <v>92.56</v>
      </c>
      <c r="N3077">
        <v>82.54</v>
      </c>
      <c r="O3077">
        <v>33.31</v>
      </c>
      <c r="P3077">
        <v>2769.57</v>
      </c>
      <c r="Q3077" s="42">
        <f>Table1[[#This Row],[Steam_Consumed_t]]/Table1[[#This Row],[Production_t]]</f>
        <v>1.1253378378378378</v>
      </c>
      <c r="R3077" s="37">
        <f>Table1[[#This Row],[Power_Consumed_kWh]]/Table1[[#This Row],[Production_t]]</f>
        <v>93.566554054054052</v>
      </c>
      <c r="S3077" t="str">
        <f>IF(Table1[[#This Row],[Quality_pct]]&lt;96,"Below Spec","Ok")</f>
        <v>Ok</v>
      </c>
      <c r="T3077" t="str">
        <f>IF(Table1[Steam_Consumed_t]&gt;$O$4383,"ABNORMAL","NORMAL")</f>
        <v>NORMAL</v>
      </c>
      <c r="U3077" t="str">
        <f>IF(Table1[Power_Consumed_kWh]&gt;$P$4383,"ABNORMAL","NORMAL")</f>
        <v>NORMAL</v>
      </c>
      <c r="V3077">
        <f>(Table1[[#This Row],[Target_Production_t]]/8)*Table1[[#This Row],[Downtime_hr]]</f>
        <v>2.87215</v>
      </c>
    </row>
    <row r="3078" spans="1:22" x14ac:dyDescent="0.25">
      <c r="A3078" s="1">
        <v>45914</v>
      </c>
      <c r="B3078" s="1" t="str">
        <f>TEXT(Table1[[#This Row],[Date]],"mm")</f>
        <v>09</v>
      </c>
      <c r="C3078" t="s">
        <v>17</v>
      </c>
      <c r="D3078" t="s">
        <v>18</v>
      </c>
      <c r="E3078">
        <v>40.020000000000003</v>
      </c>
      <c r="F3078">
        <v>7.58</v>
      </c>
      <c r="G3078">
        <v>0.42</v>
      </c>
      <c r="H3078">
        <v>33.6</v>
      </c>
      <c r="I3078">
        <v>33.270000000000003</v>
      </c>
      <c r="J3078">
        <v>0.33</v>
      </c>
      <c r="K3078">
        <v>99.01</v>
      </c>
      <c r="L3078">
        <v>94.75</v>
      </c>
      <c r="M3078">
        <v>95.03</v>
      </c>
      <c r="N3078">
        <v>89.15</v>
      </c>
      <c r="O3078">
        <v>29.47</v>
      </c>
      <c r="P3078">
        <v>2756.44</v>
      </c>
      <c r="Q3078" s="42">
        <f>Table1[[#This Row],[Steam_Consumed_t]]/Table1[[#This Row],[Production_t]]</f>
        <v>0.87708333333333321</v>
      </c>
      <c r="R3078" s="37">
        <f>Table1[[#This Row],[Power_Consumed_kWh]]/Table1[[#This Row],[Production_t]]</f>
        <v>82.036904761904765</v>
      </c>
      <c r="S3078" t="str">
        <f>IF(Table1[[#This Row],[Quality_pct]]&lt;96,"Below Spec","Ok")</f>
        <v>Ok</v>
      </c>
      <c r="T3078" t="str">
        <f>IF(Table1[Steam_Consumed_t]&gt;$O$4383,"ABNORMAL","NORMAL")</f>
        <v>NORMAL</v>
      </c>
      <c r="U3078" t="str">
        <f>IF(Table1[Power_Consumed_kWh]&gt;$P$4383,"ABNORMAL","NORMAL")</f>
        <v>NORMAL</v>
      </c>
      <c r="V3078">
        <f>(Table1[[#This Row],[Target_Production_t]]/8)*Table1[[#This Row],[Downtime_hr]]</f>
        <v>2.1010500000000003</v>
      </c>
    </row>
    <row r="3079" spans="1:22" x14ac:dyDescent="0.25">
      <c r="A3079" s="1">
        <v>45914</v>
      </c>
      <c r="B3079" s="1" t="str">
        <f>TEXT(Table1[[#This Row],[Date]],"mm")</f>
        <v>09</v>
      </c>
      <c r="C3079" t="s">
        <v>22</v>
      </c>
      <c r="D3079" t="s">
        <v>20</v>
      </c>
      <c r="E3079">
        <v>32.76</v>
      </c>
      <c r="F3079">
        <v>7.59</v>
      </c>
      <c r="G3079">
        <v>0.41</v>
      </c>
      <c r="H3079">
        <v>29.03</v>
      </c>
      <c r="I3079">
        <v>27.99</v>
      </c>
      <c r="J3079">
        <v>1.04</v>
      </c>
      <c r="K3079">
        <v>96.41</v>
      </c>
      <c r="L3079">
        <v>94.88</v>
      </c>
      <c r="M3079">
        <v>94.66</v>
      </c>
      <c r="N3079">
        <v>86.59</v>
      </c>
      <c r="O3079">
        <v>31.4</v>
      </c>
      <c r="P3079">
        <v>2834.29</v>
      </c>
      <c r="Q3079" s="42">
        <f>Table1[[#This Row],[Steam_Consumed_t]]/Table1[[#This Row],[Production_t]]</f>
        <v>1.0816396830864621</v>
      </c>
      <c r="R3079" s="37">
        <f>Table1[[#This Row],[Power_Consumed_kWh]]/Table1[[#This Row],[Production_t]]</f>
        <v>97.633138132965897</v>
      </c>
      <c r="S3079" t="str">
        <f>IF(Table1[[#This Row],[Quality_pct]]&lt;96,"Below Spec","Ok")</f>
        <v>Ok</v>
      </c>
      <c r="T3079" t="str">
        <f>IF(Table1[Steam_Consumed_t]&gt;$O$4383,"ABNORMAL","NORMAL")</f>
        <v>NORMAL</v>
      </c>
      <c r="U3079" t="str">
        <f>IF(Table1[Power_Consumed_kWh]&gt;$P$4383,"ABNORMAL","NORMAL")</f>
        <v>NORMAL</v>
      </c>
      <c r="V3079">
        <f>(Table1[[#This Row],[Target_Production_t]]/8)*Table1[[#This Row],[Downtime_hr]]</f>
        <v>1.6789499999999997</v>
      </c>
    </row>
    <row r="3080" spans="1:22" x14ac:dyDescent="0.25">
      <c r="A3080" s="1">
        <v>45914</v>
      </c>
      <c r="B3080" s="1" t="str">
        <f>TEXT(Table1[[#This Row],[Date]],"mm")</f>
        <v>09</v>
      </c>
      <c r="C3080" t="s">
        <v>17</v>
      </c>
      <c r="D3080" t="s">
        <v>19</v>
      </c>
      <c r="E3080">
        <v>39.42</v>
      </c>
      <c r="F3080">
        <v>7.65</v>
      </c>
      <c r="G3080">
        <v>0.35</v>
      </c>
      <c r="H3080">
        <v>35.299999999999997</v>
      </c>
      <c r="I3080">
        <v>34.479999999999997</v>
      </c>
      <c r="J3080">
        <v>0.82</v>
      </c>
      <c r="K3080">
        <v>97.68</v>
      </c>
      <c r="L3080">
        <v>95.62</v>
      </c>
      <c r="M3080">
        <v>98.23</v>
      </c>
      <c r="N3080">
        <v>91.76</v>
      </c>
      <c r="O3080">
        <v>30.06</v>
      </c>
      <c r="P3080">
        <v>3079.43</v>
      </c>
      <c r="Q3080" s="42">
        <f>Table1[[#This Row],[Steam_Consumed_t]]/Table1[[#This Row],[Production_t]]</f>
        <v>0.85155807365439096</v>
      </c>
      <c r="R3080" s="37">
        <f>Table1[[#This Row],[Power_Consumed_kWh]]/Table1[[#This Row],[Production_t]]</f>
        <v>87.235977337110484</v>
      </c>
      <c r="S3080" t="str">
        <f>IF(Table1[[#This Row],[Quality_pct]]&lt;96,"Below Spec","Ok")</f>
        <v>Ok</v>
      </c>
      <c r="T3080" t="str">
        <f>IF(Table1[Steam_Consumed_t]&gt;$O$4383,"ABNORMAL","NORMAL")</f>
        <v>NORMAL</v>
      </c>
      <c r="U3080" t="str">
        <f>IF(Table1[Power_Consumed_kWh]&gt;$P$4383,"ABNORMAL","NORMAL")</f>
        <v>NORMAL</v>
      </c>
      <c r="V3080">
        <f>(Table1[[#This Row],[Target_Production_t]]/8)*Table1[[#This Row],[Downtime_hr]]</f>
        <v>1.7246250000000001</v>
      </c>
    </row>
    <row r="3081" spans="1:22" x14ac:dyDescent="0.25">
      <c r="A3081" s="1">
        <v>45914</v>
      </c>
      <c r="B3081" s="1" t="str">
        <f>TEXT(Table1[[#This Row],[Date]],"mm")</f>
        <v>09</v>
      </c>
      <c r="C3081" t="s">
        <v>23</v>
      </c>
      <c r="D3081" t="s">
        <v>18</v>
      </c>
      <c r="E3081">
        <v>41.92</v>
      </c>
      <c r="F3081">
        <v>7.7</v>
      </c>
      <c r="G3081">
        <v>0.3</v>
      </c>
      <c r="H3081">
        <v>37.549999999999997</v>
      </c>
      <c r="I3081">
        <v>36.799999999999997</v>
      </c>
      <c r="J3081">
        <v>0.75</v>
      </c>
      <c r="K3081">
        <v>98</v>
      </c>
      <c r="L3081">
        <v>96.25</v>
      </c>
      <c r="M3081">
        <v>98.93</v>
      </c>
      <c r="N3081">
        <v>93.31</v>
      </c>
      <c r="O3081">
        <v>2.87</v>
      </c>
      <c r="P3081">
        <v>1682.45</v>
      </c>
      <c r="Q3081" s="42">
        <f>Table1[[#This Row],[Steam_Consumed_t]]/Table1[[#This Row],[Production_t]]</f>
        <v>7.6431424766977368E-2</v>
      </c>
      <c r="R3081" s="37">
        <f>Table1[[#This Row],[Power_Consumed_kWh]]/Table1[[#This Row],[Production_t]]</f>
        <v>44.805592543275637</v>
      </c>
      <c r="S3081" t="str">
        <f>IF(Table1[[#This Row],[Quality_pct]]&lt;96,"Below Spec","Ok")</f>
        <v>Ok</v>
      </c>
      <c r="T3081" t="str">
        <f>IF(Table1[Steam_Consumed_t]&gt;$O$4383,"ABNORMAL","NORMAL")</f>
        <v>NORMAL</v>
      </c>
      <c r="U3081" t="str">
        <f>IF(Table1[Power_Consumed_kWh]&gt;$P$4383,"ABNORMAL","NORMAL")</f>
        <v>NORMAL</v>
      </c>
      <c r="V3081">
        <f>(Table1[[#This Row],[Target_Production_t]]/8)*Table1[[#This Row],[Downtime_hr]]</f>
        <v>1.5720000000000001</v>
      </c>
    </row>
    <row r="3082" spans="1:22" x14ac:dyDescent="0.25">
      <c r="A3082" s="1">
        <v>45914</v>
      </c>
      <c r="B3082" s="1" t="str">
        <f>TEXT(Table1[[#This Row],[Date]],"mm")</f>
        <v>09</v>
      </c>
      <c r="C3082" t="s">
        <v>21</v>
      </c>
      <c r="D3082" t="s">
        <v>20</v>
      </c>
      <c r="E3082">
        <v>34.58</v>
      </c>
      <c r="F3082">
        <v>7.8</v>
      </c>
      <c r="G3082">
        <v>0.2</v>
      </c>
      <c r="H3082">
        <v>32.340000000000003</v>
      </c>
      <c r="I3082">
        <v>31.59</v>
      </c>
      <c r="J3082">
        <v>0.75</v>
      </c>
      <c r="K3082">
        <v>97.68</v>
      </c>
      <c r="L3082">
        <v>97.5</v>
      </c>
      <c r="M3082">
        <v>91.65</v>
      </c>
      <c r="N3082">
        <v>87.29</v>
      </c>
      <c r="O3082">
        <v>46.92</v>
      </c>
      <c r="P3082">
        <v>3868.77</v>
      </c>
      <c r="Q3082" s="42">
        <f>Table1[[#This Row],[Steam_Consumed_t]]/Table1[[#This Row],[Production_t]]</f>
        <v>1.450834879406308</v>
      </c>
      <c r="R3082" s="37">
        <f>Table1[[#This Row],[Power_Consumed_kWh]]/Table1[[#This Row],[Production_t]]</f>
        <v>119.62801484230054</v>
      </c>
      <c r="S3082" t="str">
        <f>IF(Table1[[#This Row],[Quality_pct]]&lt;96,"Below Spec","Ok")</f>
        <v>Ok</v>
      </c>
      <c r="T3082" t="str">
        <f>IF(Table1[Steam_Consumed_t]&gt;$O$4383,"ABNORMAL","NORMAL")</f>
        <v>NORMAL</v>
      </c>
      <c r="U3082" t="str">
        <f>IF(Table1[Power_Consumed_kWh]&gt;$P$4383,"ABNORMAL","NORMAL")</f>
        <v>NORMAL</v>
      </c>
      <c r="V3082">
        <f>(Table1[[#This Row],[Target_Production_t]]/8)*Table1[[#This Row],[Downtime_hr]]</f>
        <v>0.86450000000000005</v>
      </c>
    </row>
    <row r="3083" spans="1:22" x14ac:dyDescent="0.25">
      <c r="A3083" s="1">
        <v>45914</v>
      </c>
      <c r="B3083" s="1" t="str">
        <f>TEXT(Table1[[#This Row],[Date]],"mm")</f>
        <v>09</v>
      </c>
      <c r="C3083" t="s">
        <v>21</v>
      </c>
      <c r="D3083" t="s">
        <v>19</v>
      </c>
      <c r="E3083">
        <v>35.659999999999997</v>
      </c>
      <c r="F3083">
        <v>7.87</v>
      </c>
      <c r="G3083">
        <v>0.13</v>
      </c>
      <c r="H3083">
        <v>32.380000000000003</v>
      </c>
      <c r="I3083">
        <v>31.61</v>
      </c>
      <c r="J3083">
        <v>0.76</v>
      </c>
      <c r="K3083">
        <v>97.64</v>
      </c>
      <c r="L3083">
        <v>98.38</v>
      </c>
      <c r="M3083">
        <v>94.23</v>
      </c>
      <c r="N3083">
        <v>90.52</v>
      </c>
      <c r="O3083">
        <v>46.98</v>
      </c>
      <c r="P3083">
        <v>3793.07</v>
      </c>
      <c r="Q3083" s="42">
        <f>Table1[[#This Row],[Steam_Consumed_t]]/Table1[[#This Row],[Production_t]]</f>
        <v>1.4508956145768992</v>
      </c>
      <c r="R3083" s="37">
        <f>Table1[[#This Row],[Power_Consumed_kWh]]/Table1[[#This Row],[Production_t]]</f>
        <v>117.14237183446572</v>
      </c>
      <c r="S3083" t="str">
        <f>IF(Table1[[#This Row],[Quality_pct]]&lt;96,"Below Spec","Ok")</f>
        <v>Ok</v>
      </c>
      <c r="T3083" t="str">
        <f>IF(Table1[Steam_Consumed_t]&gt;$O$4383,"ABNORMAL","NORMAL")</f>
        <v>NORMAL</v>
      </c>
      <c r="U3083" t="str">
        <f>IF(Table1[Power_Consumed_kWh]&gt;$P$4383,"ABNORMAL","NORMAL")</f>
        <v>NORMAL</v>
      </c>
      <c r="V3083">
        <f>(Table1[[#This Row],[Target_Production_t]]/8)*Table1[[#This Row],[Downtime_hr]]</f>
        <v>0.57947499999999996</v>
      </c>
    </row>
    <row r="3084" spans="1:22" x14ac:dyDescent="0.25">
      <c r="A3084" s="1">
        <v>45914</v>
      </c>
      <c r="B3084" s="1" t="str">
        <f>TEXT(Table1[[#This Row],[Date]],"mm")</f>
        <v>09</v>
      </c>
      <c r="C3084" t="s">
        <v>23</v>
      </c>
      <c r="D3084" t="s">
        <v>20</v>
      </c>
      <c r="E3084">
        <v>40.04</v>
      </c>
      <c r="F3084">
        <v>7.9</v>
      </c>
      <c r="G3084">
        <v>0.1</v>
      </c>
      <c r="H3084">
        <v>36.479999999999997</v>
      </c>
      <c r="I3084">
        <v>36.11</v>
      </c>
      <c r="J3084">
        <v>0.38</v>
      </c>
      <c r="K3084">
        <v>98.97</v>
      </c>
      <c r="L3084">
        <v>98.75</v>
      </c>
      <c r="M3084">
        <v>93.08</v>
      </c>
      <c r="N3084">
        <v>90.97</v>
      </c>
      <c r="O3084">
        <v>3.68</v>
      </c>
      <c r="P3084">
        <v>1528.67</v>
      </c>
      <c r="Q3084" s="42">
        <f>Table1[[#This Row],[Steam_Consumed_t]]/Table1[[#This Row],[Production_t]]</f>
        <v>0.10087719298245615</v>
      </c>
      <c r="R3084" s="37">
        <f>Table1[[#This Row],[Power_Consumed_kWh]]/Table1[[#This Row],[Production_t]]</f>
        <v>41.904331140350884</v>
      </c>
      <c r="S3084" t="str">
        <f>IF(Table1[[#This Row],[Quality_pct]]&lt;96,"Below Spec","Ok")</f>
        <v>Ok</v>
      </c>
      <c r="T3084" t="str">
        <f>IF(Table1[Steam_Consumed_t]&gt;$O$4383,"ABNORMAL","NORMAL")</f>
        <v>NORMAL</v>
      </c>
      <c r="U3084" t="str">
        <f>IF(Table1[Power_Consumed_kWh]&gt;$P$4383,"ABNORMAL","NORMAL")</f>
        <v>NORMAL</v>
      </c>
      <c r="V3084">
        <f>(Table1[[#This Row],[Target_Production_t]]/8)*Table1[[#This Row],[Downtime_hr]]</f>
        <v>0.50050000000000006</v>
      </c>
    </row>
    <row r="3085" spans="1:22" x14ac:dyDescent="0.25">
      <c r="A3085" s="1">
        <v>45914</v>
      </c>
      <c r="B3085" s="1" t="str">
        <f>TEXT(Table1[[#This Row],[Date]],"mm")</f>
        <v>09</v>
      </c>
      <c r="C3085" t="s">
        <v>21</v>
      </c>
      <c r="D3085" t="s">
        <v>18</v>
      </c>
      <c r="E3085">
        <v>36.21</v>
      </c>
      <c r="F3085">
        <v>7.98</v>
      </c>
      <c r="G3085">
        <v>0.02</v>
      </c>
      <c r="H3085">
        <v>35.35</v>
      </c>
      <c r="I3085">
        <v>34.729999999999997</v>
      </c>
      <c r="J3085">
        <v>0.61</v>
      </c>
      <c r="K3085">
        <v>98.27</v>
      </c>
      <c r="L3085">
        <v>99.75</v>
      </c>
      <c r="M3085">
        <v>98.43</v>
      </c>
      <c r="N3085">
        <v>96.48</v>
      </c>
      <c r="O3085">
        <v>52.1</v>
      </c>
      <c r="P3085">
        <v>4110.43</v>
      </c>
      <c r="Q3085" s="42">
        <f>Table1[[#This Row],[Steam_Consumed_t]]/Table1[[#This Row],[Production_t]]</f>
        <v>1.4738330975954739</v>
      </c>
      <c r="R3085" s="37">
        <f>Table1[[#This Row],[Power_Consumed_kWh]]/Table1[[#This Row],[Production_t]]</f>
        <v>116.27807637906648</v>
      </c>
      <c r="S3085" t="str">
        <f>IF(Table1[[#This Row],[Quality_pct]]&lt;96,"Below Spec","Ok")</f>
        <v>Ok</v>
      </c>
      <c r="T3085" t="str">
        <f>IF(Table1[Steam_Consumed_t]&gt;$O$4383,"ABNORMAL","NORMAL")</f>
        <v>ABNORMAL</v>
      </c>
      <c r="U3085" t="str">
        <f>IF(Table1[Power_Consumed_kWh]&gt;$P$4383,"ABNORMAL","NORMAL")</f>
        <v>NORMAL</v>
      </c>
      <c r="V3085">
        <f>(Table1[[#This Row],[Target_Production_t]]/8)*Table1[[#This Row],[Downtime_hr]]</f>
        <v>9.0525000000000008E-2</v>
      </c>
    </row>
    <row r="3086" spans="1:22" x14ac:dyDescent="0.25">
      <c r="A3086" s="1">
        <v>45915</v>
      </c>
      <c r="B3086" s="1" t="str">
        <f>TEXT(Table1[[#This Row],[Date]],"mm")</f>
        <v>09</v>
      </c>
      <c r="C3086" t="s">
        <v>23</v>
      </c>
      <c r="D3086" t="s">
        <v>20</v>
      </c>
      <c r="E3086">
        <v>41.55</v>
      </c>
      <c r="F3086">
        <v>7.17</v>
      </c>
      <c r="G3086">
        <v>0.83</v>
      </c>
      <c r="H3086">
        <v>36.67</v>
      </c>
      <c r="I3086">
        <v>35.92</v>
      </c>
      <c r="J3086">
        <v>0.75</v>
      </c>
      <c r="K3086">
        <v>97.96</v>
      </c>
      <c r="L3086">
        <v>89.62</v>
      </c>
      <c r="M3086">
        <v>98.81</v>
      </c>
      <c r="N3086">
        <v>86.75</v>
      </c>
      <c r="O3086">
        <v>3.5</v>
      </c>
      <c r="P3086">
        <v>1417.66</v>
      </c>
      <c r="Q3086" s="42">
        <f>Table1[[#This Row],[Steam_Consumed_t]]/Table1[[#This Row],[Production_t]]</f>
        <v>9.5445868557403862E-2</v>
      </c>
      <c r="R3086" s="37">
        <f>Table1[[#This Row],[Power_Consumed_kWh]]/Table1[[#This Row],[Production_t]]</f>
        <v>38.659940005454047</v>
      </c>
      <c r="S3086" t="str">
        <f>IF(Table1[[#This Row],[Quality_pct]]&lt;96,"Below Spec","Ok")</f>
        <v>Ok</v>
      </c>
      <c r="T3086" t="str">
        <f>IF(Table1[Steam_Consumed_t]&gt;$O$4383,"ABNORMAL","NORMAL")</f>
        <v>NORMAL</v>
      </c>
      <c r="U3086" t="str">
        <f>IF(Table1[Power_Consumed_kWh]&gt;$P$4383,"ABNORMAL","NORMAL")</f>
        <v>NORMAL</v>
      </c>
      <c r="V3086">
        <f>(Table1[[#This Row],[Target_Production_t]]/8)*Table1[[#This Row],[Downtime_hr]]</f>
        <v>4.3108124999999999</v>
      </c>
    </row>
    <row r="3087" spans="1:22" x14ac:dyDescent="0.25">
      <c r="A3087" s="1">
        <v>45915</v>
      </c>
      <c r="B3087" s="1" t="str">
        <f>TEXT(Table1[[#This Row],[Date]],"mm")</f>
        <v>09</v>
      </c>
      <c r="C3087" t="s">
        <v>23</v>
      </c>
      <c r="D3087" t="s">
        <v>18</v>
      </c>
      <c r="E3087">
        <v>43.51</v>
      </c>
      <c r="F3087">
        <v>7.21</v>
      </c>
      <c r="G3087">
        <v>0.79</v>
      </c>
      <c r="H3087">
        <v>37.01</v>
      </c>
      <c r="I3087">
        <v>37.01</v>
      </c>
      <c r="J3087">
        <v>0</v>
      </c>
      <c r="K3087">
        <v>100</v>
      </c>
      <c r="L3087">
        <v>90.12</v>
      </c>
      <c r="M3087">
        <v>96.19</v>
      </c>
      <c r="N3087">
        <v>86.69</v>
      </c>
      <c r="O3087">
        <v>4.51</v>
      </c>
      <c r="P3087">
        <v>1449.14</v>
      </c>
      <c r="Q3087" s="42">
        <f>Table1[[#This Row],[Steam_Consumed_t]]/Table1[[#This Row],[Production_t]]</f>
        <v>0.12185895703863821</v>
      </c>
      <c r="R3087" s="37">
        <f>Table1[[#This Row],[Power_Consumed_kWh]]/Table1[[#This Row],[Production_t]]</f>
        <v>39.155363415293166</v>
      </c>
      <c r="S3087" t="str">
        <f>IF(Table1[[#This Row],[Quality_pct]]&lt;96,"Below Spec","Ok")</f>
        <v>Ok</v>
      </c>
      <c r="T3087" t="str">
        <f>IF(Table1[Steam_Consumed_t]&gt;$O$4383,"ABNORMAL","NORMAL")</f>
        <v>NORMAL</v>
      </c>
      <c r="U3087" t="str">
        <f>IF(Table1[Power_Consumed_kWh]&gt;$P$4383,"ABNORMAL","NORMAL")</f>
        <v>NORMAL</v>
      </c>
      <c r="V3087">
        <f>(Table1[[#This Row],[Target_Production_t]]/8)*Table1[[#This Row],[Downtime_hr]]</f>
        <v>4.2966125000000002</v>
      </c>
    </row>
    <row r="3088" spans="1:22" x14ac:dyDescent="0.25">
      <c r="A3088" s="1">
        <v>45915</v>
      </c>
      <c r="B3088" s="1" t="str">
        <f>TEXT(Table1[[#This Row],[Date]],"mm")</f>
        <v>09</v>
      </c>
      <c r="C3088" t="s">
        <v>23</v>
      </c>
      <c r="D3088" t="s">
        <v>19</v>
      </c>
      <c r="E3088">
        <v>42.86</v>
      </c>
      <c r="F3088">
        <v>7.24</v>
      </c>
      <c r="G3088">
        <v>0.76</v>
      </c>
      <c r="H3088">
        <v>38.619999999999997</v>
      </c>
      <c r="I3088">
        <v>38.26</v>
      </c>
      <c r="J3088">
        <v>0.36</v>
      </c>
      <c r="K3088">
        <v>99.07</v>
      </c>
      <c r="L3088">
        <v>90.5</v>
      </c>
      <c r="M3088">
        <v>98.74</v>
      </c>
      <c r="N3088">
        <v>88.53</v>
      </c>
      <c r="O3088">
        <v>4.6399999999999997</v>
      </c>
      <c r="P3088">
        <v>1535.39</v>
      </c>
      <c r="Q3088" s="42">
        <f>Table1[[#This Row],[Steam_Consumed_t]]/Table1[[#This Row],[Production_t]]</f>
        <v>0.12014500258933195</v>
      </c>
      <c r="R3088" s="37">
        <f>Table1[[#This Row],[Power_Consumed_kWh]]/Table1[[#This Row],[Production_t]]</f>
        <v>39.756343863283277</v>
      </c>
      <c r="S3088" t="str">
        <f>IF(Table1[[#This Row],[Quality_pct]]&lt;96,"Below Spec","Ok")</f>
        <v>Ok</v>
      </c>
      <c r="T3088" t="str">
        <f>IF(Table1[Steam_Consumed_t]&gt;$O$4383,"ABNORMAL","NORMAL")</f>
        <v>NORMAL</v>
      </c>
      <c r="U3088" t="str">
        <f>IF(Table1[Power_Consumed_kWh]&gt;$P$4383,"ABNORMAL","NORMAL")</f>
        <v>NORMAL</v>
      </c>
      <c r="V3088">
        <f>(Table1[[#This Row],[Target_Production_t]]/8)*Table1[[#This Row],[Downtime_hr]]</f>
        <v>4.0716999999999999</v>
      </c>
    </row>
    <row r="3089" spans="1:22" x14ac:dyDescent="0.25">
      <c r="A3089" s="1">
        <v>45915</v>
      </c>
      <c r="B3089" s="1" t="str">
        <f>TEXT(Table1[[#This Row],[Date]],"mm")</f>
        <v>09</v>
      </c>
      <c r="C3089" t="s">
        <v>21</v>
      </c>
      <c r="D3089" t="s">
        <v>18</v>
      </c>
      <c r="E3089">
        <v>37.58</v>
      </c>
      <c r="F3089">
        <v>7.27</v>
      </c>
      <c r="G3089">
        <v>0.73</v>
      </c>
      <c r="H3089">
        <v>34.31</v>
      </c>
      <c r="I3089">
        <v>34.03</v>
      </c>
      <c r="J3089">
        <v>0.28000000000000003</v>
      </c>
      <c r="K3089">
        <v>99.18</v>
      </c>
      <c r="L3089">
        <v>90.88</v>
      </c>
      <c r="M3089">
        <v>95.04</v>
      </c>
      <c r="N3089">
        <v>85.66</v>
      </c>
      <c r="O3089">
        <v>48.38</v>
      </c>
      <c r="P3089">
        <v>4083.26</v>
      </c>
      <c r="Q3089" s="42">
        <f>Table1[[#This Row],[Steam_Consumed_t]]/Table1[[#This Row],[Production_t]]</f>
        <v>1.4100845234625474</v>
      </c>
      <c r="R3089" s="37">
        <f>Table1[[#This Row],[Power_Consumed_kWh]]/Table1[[#This Row],[Production_t]]</f>
        <v>119.01078402798018</v>
      </c>
      <c r="S3089" t="str">
        <f>IF(Table1[[#This Row],[Quality_pct]]&lt;96,"Below Spec","Ok")</f>
        <v>Ok</v>
      </c>
      <c r="T3089" t="str">
        <f>IF(Table1[Steam_Consumed_t]&gt;$O$4383,"ABNORMAL","NORMAL")</f>
        <v>NORMAL</v>
      </c>
      <c r="U3089" t="str">
        <f>IF(Table1[Power_Consumed_kWh]&gt;$P$4383,"ABNORMAL","NORMAL")</f>
        <v>NORMAL</v>
      </c>
      <c r="V3089">
        <f>(Table1[[#This Row],[Target_Production_t]]/8)*Table1[[#This Row],[Downtime_hr]]</f>
        <v>3.4291749999999999</v>
      </c>
    </row>
    <row r="3090" spans="1:22" x14ac:dyDescent="0.25">
      <c r="A3090" s="1">
        <v>45915</v>
      </c>
      <c r="B3090" s="1" t="str">
        <f>TEXT(Table1[[#This Row],[Date]],"mm")</f>
        <v>09</v>
      </c>
      <c r="C3090" t="s">
        <v>22</v>
      </c>
      <c r="D3090" t="s">
        <v>19</v>
      </c>
      <c r="E3090">
        <v>35.07</v>
      </c>
      <c r="F3090">
        <v>7.36</v>
      </c>
      <c r="G3090">
        <v>0.64</v>
      </c>
      <c r="H3090">
        <v>32.36</v>
      </c>
      <c r="I3090">
        <v>31.29</v>
      </c>
      <c r="J3090">
        <v>1.07</v>
      </c>
      <c r="K3090">
        <v>96.68</v>
      </c>
      <c r="L3090">
        <v>92</v>
      </c>
      <c r="M3090">
        <v>95</v>
      </c>
      <c r="N3090">
        <v>84.5</v>
      </c>
      <c r="O3090">
        <v>37.520000000000003</v>
      </c>
      <c r="P3090">
        <v>3246.22</v>
      </c>
      <c r="Q3090" s="42">
        <f>Table1[[#This Row],[Steam_Consumed_t]]/Table1[[#This Row],[Production_t]]</f>
        <v>1.1594561186650187</v>
      </c>
      <c r="R3090" s="37">
        <f>Table1[[#This Row],[Power_Consumed_kWh]]/Table1[[#This Row],[Production_t]]</f>
        <v>100.31582200247219</v>
      </c>
      <c r="S3090" t="str">
        <f>IF(Table1[[#This Row],[Quality_pct]]&lt;96,"Below Spec","Ok")</f>
        <v>Ok</v>
      </c>
      <c r="T3090" t="str">
        <f>IF(Table1[Steam_Consumed_t]&gt;$O$4383,"ABNORMAL","NORMAL")</f>
        <v>NORMAL</v>
      </c>
      <c r="U3090" t="str">
        <f>IF(Table1[Power_Consumed_kWh]&gt;$P$4383,"ABNORMAL","NORMAL")</f>
        <v>NORMAL</v>
      </c>
      <c r="V3090">
        <f>(Table1[[#This Row],[Target_Production_t]]/8)*Table1[[#This Row],[Downtime_hr]]</f>
        <v>2.8056000000000001</v>
      </c>
    </row>
    <row r="3091" spans="1:22" x14ac:dyDescent="0.25">
      <c r="A3091" s="1">
        <v>45915</v>
      </c>
      <c r="B3091" s="1" t="str">
        <f>TEXT(Table1[[#This Row],[Date]],"mm")</f>
        <v>09</v>
      </c>
      <c r="C3091" t="s">
        <v>17</v>
      </c>
      <c r="D3091" t="s">
        <v>20</v>
      </c>
      <c r="E3091">
        <v>39.67</v>
      </c>
      <c r="F3091">
        <v>7.6</v>
      </c>
      <c r="G3091">
        <v>0.4</v>
      </c>
      <c r="H3091">
        <v>37.74</v>
      </c>
      <c r="I3091">
        <v>36.53</v>
      </c>
      <c r="J3091">
        <v>1.21</v>
      </c>
      <c r="K3091">
        <v>96.8</v>
      </c>
      <c r="L3091">
        <v>95</v>
      </c>
      <c r="M3091">
        <v>88.79</v>
      </c>
      <c r="N3091">
        <v>81.650000000000006</v>
      </c>
      <c r="O3091">
        <v>32.549999999999997</v>
      </c>
      <c r="P3091">
        <v>3070.72</v>
      </c>
      <c r="Q3091" s="42">
        <f>Table1[[#This Row],[Steam_Consumed_t]]/Table1[[#This Row],[Production_t]]</f>
        <v>0.86248012718600942</v>
      </c>
      <c r="R3091" s="37">
        <f>Table1[[#This Row],[Power_Consumed_kWh]]/Table1[[#This Row],[Production_t]]</f>
        <v>81.365129835718065</v>
      </c>
      <c r="S3091" t="str">
        <f>IF(Table1[[#This Row],[Quality_pct]]&lt;96,"Below Spec","Ok")</f>
        <v>Ok</v>
      </c>
      <c r="T3091" t="str">
        <f>IF(Table1[Steam_Consumed_t]&gt;$O$4383,"ABNORMAL","NORMAL")</f>
        <v>NORMAL</v>
      </c>
      <c r="U3091" t="str">
        <f>IF(Table1[Power_Consumed_kWh]&gt;$P$4383,"ABNORMAL","NORMAL")</f>
        <v>NORMAL</v>
      </c>
      <c r="V3091">
        <f>(Table1[[#This Row],[Target_Production_t]]/8)*Table1[[#This Row],[Downtime_hr]]</f>
        <v>1.9835000000000003</v>
      </c>
    </row>
    <row r="3092" spans="1:22" x14ac:dyDescent="0.25">
      <c r="A3092" s="1">
        <v>45915</v>
      </c>
      <c r="B3092" s="1" t="str">
        <f>TEXT(Table1[[#This Row],[Date]],"mm")</f>
        <v>09</v>
      </c>
      <c r="C3092" t="s">
        <v>22</v>
      </c>
      <c r="D3092" t="s">
        <v>20</v>
      </c>
      <c r="E3092">
        <v>34</v>
      </c>
      <c r="F3092">
        <v>7.63</v>
      </c>
      <c r="G3092">
        <v>0.37</v>
      </c>
      <c r="H3092">
        <v>30.53</v>
      </c>
      <c r="I3092">
        <v>29.62</v>
      </c>
      <c r="J3092">
        <v>0.91</v>
      </c>
      <c r="K3092">
        <v>97.02</v>
      </c>
      <c r="L3092">
        <v>95.38</v>
      </c>
      <c r="M3092">
        <v>92.81</v>
      </c>
      <c r="N3092">
        <v>85.88</v>
      </c>
      <c r="O3092">
        <v>33.659999999999997</v>
      </c>
      <c r="P3092">
        <v>2898.78</v>
      </c>
      <c r="Q3092" s="42">
        <f>Table1[[#This Row],[Steam_Consumed_t]]/Table1[[#This Row],[Production_t]]</f>
        <v>1.1025221094005895</v>
      </c>
      <c r="R3092" s="37">
        <f>Table1[[#This Row],[Power_Consumed_kWh]]/Table1[[#This Row],[Production_t]]</f>
        <v>94.948575171962005</v>
      </c>
      <c r="S3092" t="str">
        <f>IF(Table1[[#This Row],[Quality_pct]]&lt;96,"Below Spec","Ok")</f>
        <v>Ok</v>
      </c>
      <c r="T3092" t="str">
        <f>IF(Table1[Steam_Consumed_t]&gt;$O$4383,"ABNORMAL","NORMAL")</f>
        <v>NORMAL</v>
      </c>
      <c r="U3092" t="str">
        <f>IF(Table1[Power_Consumed_kWh]&gt;$P$4383,"ABNORMAL","NORMAL")</f>
        <v>NORMAL</v>
      </c>
      <c r="V3092">
        <f>(Table1[[#This Row],[Target_Production_t]]/8)*Table1[[#This Row],[Downtime_hr]]</f>
        <v>1.5725</v>
      </c>
    </row>
    <row r="3093" spans="1:22" x14ac:dyDescent="0.25">
      <c r="A3093" s="1">
        <v>45915</v>
      </c>
      <c r="B3093" s="1" t="str">
        <f>TEXT(Table1[[#This Row],[Date]],"mm")</f>
        <v>09</v>
      </c>
      <c r="C3093" t="s">
        <v>21</v>
      </c>
      <c r="D3093" t="s">
        <v>19</v>
      </c>
      <c r="E3093">
        <v>37.020000000000003</v>
      </c>
      <c r="F3093">
        <v>7.7</v>
      </c>
      <c r="G3093">
        <v>0.3</v>
      </c>
      <c r="H3093">
        <v>31.41</v>
      </c>
      <c r="I3093">
        <v>31.02</v>
      </c>
      <c r="J3093">
        <v>0.39</v>
      </c>
      <c r="K3093">
        <v>98.75</v>
      </c>
      <c r="L3093">
        <v>96.25</v>
      </c>
      <c r="M3093">
        <v>97.34</v>
      </c>
      <c r="N3093">
        <v>92.52</v>
      </c>
      <c r="O3093">
        <v>47.4</v>
      </c>
      <c r="P3093">
        <v>3589.11</v>
      </c>
      <c r="Q3093" s="42">
        <f>Table1[[#This Row],[Steam_Consumed_t]]/Table1[[#This Row],[Production_t]]</f>
        <v>1.5090735434574976</v>
      </c>
      <c r="R3093" s="37">
        <f>Table1[[#This Row],[Power_Consumed_kWh]]/Table1[[#This Row],[Production_t]]</f>
        <v>114.26647564469914</v>
      </c>
      <c r="S3093" t="str">
        <f>IF(Table1[[#This Row],[Quality_pct]]&lt;96,"Below Spec","Ok")</f>
        <v>Ok</v>
      </c>
      <c r="T3093" t="str">
        <f>IF(Table1[Steam_Consumed_t]&gt;$O$4383,"ABNORMAL","NORMAL")</f>
        <v>NORMAL</v>
      </c>
      <c r="U3093" t="str">
        <f>IF(Table1[Power_Consumed_kWh]&gt;$P$4383,"ABNORMAL","NORMAL")</f>
        <v>NORMAL</v>
      </c>
      <c r="V3093">
        <f>(Table1[[#This Row],[Target_Production_t]]/8)*Table1[[#This Row],[Downtime_hr]]</f>
        <v>1.38825</v>
      </c>
    </row>
    <row r="3094" spans="1:22" x14ac:dyDescent="0.25">
      <c r="A3094" s="1">
        <v>45915</v>
      </c>
      <c r="B3094" s="1" t="str">
        <f>TEXT(Table1[[#This Row],[Date]],"mm")</f>
        <v>09</v>
      </c>
      <c r="C3094" t="s">
        <v>17</v>
      </c>
      <c r="D3094" t="s">
        <v>18</v>
      </c>
      <c r="E3094">
        <v>41.53</v>
      </c>
      <c r="F3094">
        <v>7.72</v>
      </c>
      <c r="G3094">
        <v>0.28000000000000003</v>
      </c>
      <c r="H3094">
        <v>40.19</v>
      </c>
      <c r="I3094">
        <v>39.159999999999997</v>
      </c>
      <c r="J3094">
        <v>1.03</v>
      </c>
      <c r="K3094">
        <v>97.44</v>
      </c>
      <c r="L3094">
        <v>96.5</v>
      </c>
      <c r="M3094">
        <v>94.87</v>
      </c>
      <c r="N3094">
        <v>89.2</v>
      </c>
      <c r="O3094">
        <v>33.61</v>
      </c>
      <c r="P3094">
        <v>3221.27</v>
      </c>
      <c r="Q3094" s="42">
        <f>Table1[[#This Row],[Steam_Consumed_t]]/Table1[[#This Row],[Production_t]]</f>
        <v>0.83627768101517796</v>
      </c>
      <c r="R3094" s="37">
        <f>Table1[[#This Row],[Power_Consumed_kWh]]/Table1[[#This Row],[Production_t]]</f>
        <v>80.151032595172936</v>
      </c>
      <c r="S3094" t="str">
        <f>IF(Table1[[#This Row],[Quality_pct]]&lt;96,"Below Spec","Ok")</f>
        <v>Ok</v>
      </c>
      <c r="T3094" t="str">
        <f>IF(Table1[Steam_Consumed_t]&gt;$O$4383,"ABNORMAL","NORMAL")</f>
        <v>NORMAL</v>
      </c>
      <c r="U3094" t="str">
        <f>IF(Table1[Power_Consumed_kWh]&gt;$P$4383,"ABNORMAL","NORMAL")</f>
        <v>NORMAL</v>
      </c>
      <c r="V3094">
        <f>(Table1[[#This Row],[Target_Production_t]]/8)*Table1[[#This Row],[Downtime_hr]]</f>
        <v>1.4535500000000001</v>
      </c>
    </row>
    <row r="3095" spans="1:22" x14ac:dyDescent="0.25">
      <c r="A3095" s="1">
        <v>45915</v>
      </c>
      <c r="B3095" s="1" t="str">
        <f>TEXT(Table1[[#This Row],[Date]],"mm")</f>
        <v>09</v>
      </c>
      <c r="C3095" t="s">
        <v>22</v>
      </c>
      <c r="D3095" t="s">
        <v>18</v>
      </c>
      <c r="E3095">
        <v>35.6</v>
      </c>
      <c r="F3095">
        <v>7.73</v>
      </c>
      <c r="G3095">
        <v>0.27</v>
      </c>
      <c r="H3095">
        <v>32.26</v>
      </c>
      <c r="I3095">
        <v>31.15</v>
      </c>
      <c r="J3095">
        <v>1.1100000000000001</v>
      </c>
      <c r="K3095">
        <v>96.57</v>
      </c>
      <c r="L3095">
        <v>96.62</v>
      </c>
      <c r="M3095">
        <v>93.19</v>
      </c>
      <c r="N3095">
        <v>86.96</v>
      </c>
      <c r="O3095">
        <v>33.82</v>
      </c>
      <c r="P3095">
        <v>3083.43</v>
      </c>
      <c r="Q3095" s="42">
        <f>Table1[[#This Row],[Steam_Consumed_t]]/Table1[[#This Row],[Production_t]]</f>
        <v>1.0483570985740855</v>
      </c>
      <c r="R3095" s="37">
        <f>Table1[[#This Row],[Power_Consumed_kWh]]/Table1[[#This Row],[Production_t]]</f>
        <v>95.580595164290145</v>
      </c>
      <c r="S3095" t="str">
        <f>IF(Table1[[#This Row],[Quality_pct]]&lt;96,"Below Spec","Ok")</f>
        <v>Ok</v>
      </c>
      <c r="T3095" t="str">
        <f>IF(Table1[Steam_Consumed_t]&gt;$O$4383,"ABNORMAL","NORMAL")</f>
        <v>NORMAL</v>
      </c>
      <c r="U3095" t="str">
        <f>IF(Table1[Power_Consumed_kWh]&gt;$P$4383,"ABNORMAL","NORMAL")</f>
        <v>NORMAL</v>
      </c>
      <c r="V3095">
        <f>(Table1[[#This Row],[Target_Production_t]]/8)*Table1[[#This Row],[Downtime_hr]]</f>
        <v>1.2015000000000002</v>
      </c>
    </row>
    <row r="3096" spans="1:22" x14ac:dyDescent="0.25">
      <c r="A3096" s="1">
        <v>45915</v>
      </c>
      <c r="B3096" s="1" t="str">
        <f>TEXT(Table1[[#This Row],[Date]],"mm")</f>
        <v>09</v>
      </c>
      <c r="C3096" t="s">
        <v>21</v>
      </c>
      <c r="D3096" t="s">
        <v>20</v>
      </c>
      <c r="E3096">
        <v>35.89</v>
      </c>
      <c r="F3096">
        <v>7.78</v>
      </c>
      <c r="G3096">
        <v>0.22</v>
      </c>
      <c r="H3096">
        <v>33.770000000000003</v>
      </c>
      <c r="I3096">
        <v>33.06</v>
      </c>
      <c r="J3096">
        <v>0.72</v>
      </c>
      <c r="K3096">
        <v>97.88</v>
      </c>
      <c r="L3096">
        <v>97.25</v>
      </c>
      <c r="M3096">
        <v>90.38</v>
      </c>
      <c r="N3096">
        <v>86.03</v>
      </c>
      <c r="O3096">
        <v>49.21</v>
      </c>
      <c r="P3096">
        <v>4043.56</v>
      </c>
      <c r="Q3096" s="42">
        <f>Table1[[#This Row],[Steam_Consumed_t]]/Table1[[#This Row],[Production_t]]</f>
        <v>1.4572105419010954</v>
      </c>
      <c r="R3096" s="37">
        <f>Table1[[#This Row],[Power_Consumed_kWh]]/Table1[[#This Row],[Production_t]]</f>
        <v>119.73822919751257</v>
      </c>
      <c r="S3096" t="str">
        <f>IF(Table1[[#This Row],[Quality_pct]]&lt;96,"Below Spec","Ok")</f>
        <v>Ok</v>
      </c>
      <c r="T3096" t="str">
        <f>IF(Table1[Steam_Consumed_t]&gt;$O$4383,"ABNORMAL","NORMAL")</f>
        <v>NORMAL</v>
      </c>
      <c r="U3096" t="str">
        <f>IF(Table1[Power_Consumed_kWh]&gt;$P$4383,"ABNORMAL","NORMAL")</f>
        <v>NORMAL</v>
      </c>
      <c r="V3096">
        <f>(Table1[[#This Row],[Target_Production_t]]/8)*Table1[[#This Row],[Downtime_hr]]</f>
        <v>0.98697500000000005</v>
      </c>
    </row>
    <row r="3097" spans="1:22" x14ac:dyDescent="0.25">
      <c r="A3097" s="1">
        <v>45915</v>
      </c>
      <c r="B3097" s="1" t="str">
        <f>TEXT(Table1[[#This Row],[Date]],"mm")</f>
        <v>09</v>
      </c>
      <c r="C3097" t="s">
        <v>17</v>
      </c>
      <c r="D3097" t="s">
        <v>19</v>
      </c>
      <c r="E3097">
        <v>40.909999999999997</v>
      </c>
      <c r="F3097">
        <v>7.99</v>
      </c>
      <c r="G3097">
        <v>0.01</v>
      </c>
      <c r="H3097">
        <v>36.74</v>
      </c>
      <c r="I3097">
        <v>36.119999999999997</v>
      </c>
      <c r="J3097">
        <v>0.62</v>
      </c>
      <c r="K3097">
        <v>98.32</v>
      </c>
      <c r="L3097">
        <v>99.88</v>
      </c>
      <c r="M3097">
        <v>99.52</v>
      </c>
      <c r="N3097">
        <v>97.73</v>
      </c>
      <c r="O3097">
        <v>33.700000000000003</v>
      </c>
      <c r="P3097">
        <v>3005.37</v>
      </c>
      <c r="Q3097" s="42">
        <f>Table1[[#This Row],[Steam_Consumed_t]]/Table1[[#This Row],[Production_t]]</f>
        <v>0.91725639629831246</v>
      </c>
      <c r="R3097" s="37">
        <f>Table1[[#This Row],[Power_Consumed_kWh]]/Table1[[#This Row],[Production_t]]</f>
        <v>81.801034295046264</v>
      </c>
      <c r="S3097" t="str">
        <f>IF(Table1[[#This Row],[Quality_pct]]&lt;96,"Below Spec","Ok")</f>
        <v>Ok</v>
      </c>
      <c r="T3097" t="str">
        <f>IF(Table1[Steam_Consumed_t]&gt;$O$4383,"ABNORMAL","NORMAL")</f>
        <v>NORMAL</v>
      </c>
      <c r="U3097" t="str">
        <f>IF(Table1[Power_Consumed_kWh]&gt;$P$4383,"ABNORMAL","NORMAL")</f>
        <v>NORMAL</v>
      </c>
      <c r="V3097">
        <f>(Table1[[#This Row],[Target_Production_t]]/8)*Table1[[#This Row],[Downtime_hr]]</f>
        <v>5.1137499999999995E-2</v>
      </c>
    </row>
    <row r="3098" spans="1:22" x14ac:dyDescent="0.25">
      <c r="A3098" s="1">
        <v>45916</v>
      </c>
      <c r="B3098" s="1" t="str">
        <f>TEXT(Table1[[#This Row],[Date]],"mm")</f>
        <v>09</v>
      </c>
      <c r="C3098" t="s">
        <v>17</v>
      </c>
      <c r="D3098" t="s">
        <v>18</v>
      </c>
      <c r="E3098">
        <v>39.04</v>
      </c>
      <c r="F3098">
        <v>5.8</v>
      </c>
      <c r="G3098">
        <v>2.2000000000000002</v>
      </c>
      <c r="H3098">
        <v>26.36</v>
      </c>
      <c r="I3098">
        <v>25.69</v>
      </c>
      <c r="J3098">
        <v>0.67</v>
      </c>
      <c r="K3098">
        <v>97.47</v>
      </c>
      <c r="L3098">
        <v>72.5</v>
      </c>
      <c r="M3098">
        <v>97.69</v>
      </c>
      <c r="N3098">
        <v>69.03</v>
      </c>
      <c r="O3098">
        <v>20.440000000000001</v>
      </c>
      <c r="P3098">
        <v>2175.54</v>
      </c>
      <c r="Q3098" s="42">
        <f>Table1[[#This Row],[Steam_Consumed_t]]/Table1[[#This Row],[Production_t]]</f>
        <v>0.77541729893778455</v>
      </c>
      <c r="R3098" s="37">
        <f>Table1[[#This Row],[Power_Consumed_kWh]]/Table1[[#This Row],[Production_t]]</f>
        <v>82.531866464339913</v>
      </c>
      <c r="S3098" t="str">
        <f>IF(Table1[[#This Row],[Quality_pct]]&lt;96,"Below Spec","Ok")</f>
        <v>Ok</v>
      </c>
      <c r="T3098" t="str">
        <f>IF(Table1[Steam_Consumed_t]&gt;$O$4383,"ABNORMAL","NORMAL")</f>
        <v>NORMAL</v>
      </c>
      <c r="U3098" t="str">
        <f>IF(Table1[Power_Consumed_kWh]&gt;$P$4383,"ABNORMAL","NORMAL")</f>
        <v>NORMAL</v>
      </c>
      <c r="V3098">
        <f>(Table1[[#This Row],[Target_Production_t]]/8)*Table1[[#This Row],[Downtime_hr]]</f>
        <v>10.736000000000001</v>
      </c>
    </row>
    <row r="3099" spans="1:22" x14ac:dyDescent="0.25">
      <c r="A3099" s="1">
        <v>45916</v>
      </c>
      <c r="B3099" s="1" t="str">
        <f>TEXT(Table1[[#This Row],[Date]],"mm")</f>
        <v>09</v>
      </c>
      <c r="C3099" t="s">
        <v>21</v>
      </c>
      <c r="D3099" t="s">
        <v>19</v>
      </c>
      <c r="E3099">
        <v>34.79</v>
      </c>
      <c r="F3099">
        <v>7.26</v>
      </c>
      <c r="G3099">
        <v>0.74</v>
      </c>
      <c r="H3099">
        <v>29.13</v>
      </c>
      <c r="I3099">
        <v>28.96</v>
      </c>
      <c r="J3099">
        <v>0.16</v>
      </c>
      <c r="K3099">
        <v>99.44</v>
      </c>
      <c r="L3099">
        <v>90.75</v>
      </c>
      <c r="M3099">
        <v>97.5</v>
      </c>
      <c r="N3099">
        <v>87.98</v>
      </c>
      <c r="O3099">
        <v>41.81</v>
      </c>
      <c r="P3099">
        <v>3526.36</v>
      </c>
      <c r="Q3099" s="42">
        <f>Table1[[#This Row],[Steam_Consumed_t]]/Table1[[#This Row],[Production_t]]</f>
        <v>1.4352900789564025</v>
      </c>
      <c r="R3099" s="37">
        <f>Table1[[#This Row],[Power_Consumed_kWh]]/Table1[[#This Row],[Production_t]]</f>
        <v>121.05595605904567</v>
      </c>
      <c r="S3099" t="str">
        <f>IF(Table1[[#This Row],[Quality_pct]]&lt;96,"Below Spec","Ok")</f>
        <v>Ok</v>
      </c>
      <c r="T3099" t="str">
        <f>IF(Table1[Steam_Consumed_t]&gt;$O$4383,"ABNORMAL","NORMAL")</f>
        <v>NORMAL</v>
      </c>
      <c r="U3099" t="str">
        <f>IF(Table1[Power_Consumed_kWh]&gt;$P$4383,"ABNORMAL","NORMAL")</f>
        <v>NORMAL</v>
      </c>
      <c r="V3099">
        <f>(Table1[[#This Row],[Target_Production_t]]/8)*Table1[[#This Row],[Downtime_hr]]</f>
        <v>3.2180749999999998</v>
      </c>
    </row>
    <row r="3100" spans="1:22" x14ac:dyDescent="0.25">
      <c r="A3100" s="1">
        <v>45916</v>
      </c>
      <c r="B3100" s="1" t="str">
        <f>TEXT(Table1[[#This Row],[Date]],"mm")</f>
        <v>09</v>
      </c>
      <c r="C3100" t="s">
        <v>17</v>
      </c>
      <c r="D3100" t="s">
        <v>19</v>
      </c>
      <c r="E3100">
        <v>38.450000000000003</v>
      </c>
      <c r="F3100">
        <v>7.3</v>
      </c>
      <c r="G3100">
        <v>0.7</v>
      </c>
      <c r="H3100">
        <v>31.84</v>
      </c>
      <c r="I3100">
        <v>31.22</v>
      </c>
      <c r="J3100">
        <v>0.63</v>
      </c>
      <c r="K3100">
        <v>98.03</v>
      </c>
      <c r="L3100">
        <v>91.25</v>
      </c>
      <c r="M3100">
        <v>92.81</v>
      </c>
      <c r="N3100">
        <v>83.02</v>
      </c>
      <c r="O3100">
        <v>25.54</v>
      </c>
      <c r="P3100">
        <v>2733.2</v>
      </c>
      <c r="Q3100" s="42">
        <f>Table1[[#This Row],[Steam_Consumed_t]]/Table1[[#This Row],[Production_t]]</f>
        <v>0.80213567839195976</v>
      </c>
      <c r="R3100" s="37">
        <f>Table1[[#This Row],[Power_Consumed_kWh]]/Table1[[#This Row],[Production_t]]</f>
        <v>85.841708542713562</v>
      </c>
      <c r="S3100" t="str">
        <f>IF(Table1[[#This Row],[Quality_pct]]&lt;96,"Below Spec","Ok")</f>
        <v>Ok</v>
      </c>
      <c r="T3100" t="str">
        <f>IF(Table1[Steam_Consumed_t]&gt;$O$4383,"ABNORMAL","NORMAL")</f>
        <v>NORMAL</v>
      </c>
      <c r="U3100" t="str">
        <f>IF(Table1[Power_Consumed_kWh]&gt;$P$4383,"ABNORMAL","NORMAL")</f>
        <v>NORMAL</v>
      </c>
      <c r="V3100">
        <f>(Table1[[#This Row],[Target_Production_t]]/8)*Table1[[#This Row],[Downtime_hr]]</f>
        <v>3.3643749999999999</v>
      </c>
    </row>
    <row r="3101" spans="1:22" x14ac:dyDescent="0.25">
      <c r="A3101" s="1">
        <v>45916</v>
      </c>
      <c r="B3101" s="1" t="str">
        <f>TEXT(Table1[[#This Row],[Date]],"mm")</f>
        <v>09</v>
      </c>
      <c r="C3101" t="s">
        <v>23</v>
      </c>
      <c r="D3101" t="s">
        <v>18</v>
      </c>
      <c r="E3101">
        <v>40.9</v>
      </c>
      <c r="F3101">
        <v>7.48</v>
      </c>
      <c r="G3101">
        <v>0.52</v>
      </c>
      <c r="H3101">
        <v>35.32</v>
      </c>
      <c r="I3101">
        <v>34.75</v>
      </c>
      <c r="J3101">
        <v>0.56999999999999995</v>
      </c>
      <c r="K3101">
        <v>98.39</v>
      </c>
      <c r="L3101">
        <v>93.5</v>
      </c>
      <c r="M3101">
        <v>94.39</v>
      </c>
      <c r="N3101">
        <v>86.83</v>
      </c>
      <c r="O3101">
        <v>3.85</v>
      </c>
      <c r="P3101">
        <v>1497.12</v>
      </c>
      <c r="Q3101" s="42">
        <f>Table1[[#This Row],[Steam_Consumed_t]]/Table1[[#This Row],[Production_t]]</f>
        <v>0.10900339750849378</v>
      </c>
      <c r="R3101" s="37">
        <f>Table1[[#This Row],[Power_Consumed_kWh]]/Table1[[#This Row],[Production_t]]</f>
        <v>42.387315968289919</v>
      </c>
      <c r="S3101" t="str">
        <f>IF(Table1[[#This Row],[Quality_pct]]&lt;96,"Below Spec","Ok")</f>
        <v>Ok</v>
      </c>
      <c r="T3101" t="str">
        <f>IF(Table1[Steam_Consumed_t]&gt;$O$4383,"ABNORMAL","NORMAL")</f>
        <v>NORMAL</v>
      </c>
      <c r="U3101" t="str">
        <f>IF(Table1[Power_Consumed_kWh]&gt;$P$4383,"ABNORMAL","NORMAL")</f>
        <v>NORMAL</v>
      </c>
      <c r="V3101">
        <f>(Table1[[#This Row],[Target_Production_t]]/8)*Table1[[#This Row],[Downtime_hr]]</f>
        <v>2.6585000000000001</v>
      </c>
    </row>
    <row r="3102" spans="1:22" x14ac:dyDescent="0.25">
      <c r="A3102" s="1">
        <v>45916</v>
      </c>
      <c r="B3102" s="1" t="str">
        <f>TEXT(Table1[[#This Row],[Date]],"mm")</f>
        <v>09</v>
      </c>
      <c r="C3102" t="s">
        <v>17</v>
      </c>
      <c r="D3102" t="s">
        <v>20</v>
      </c>
      <c r="E3102">
        <v>37.28</v>
      </c>
      <c r="F3102">
        <v>7.53</v>
      </c>
      <c r="G3102">
        <v>0.47</v>
      </c>
      <c r="H3102">
        <v>33.28</v>
      </c>
      <c r="I3102">
        <v>32.409999999999997</v>
      </c>
      <c r="J3102">
        <v>0.87</v>
      </c>
      <c r="K3102">
        <v>97.38</v>
      </c>
      <c r="L3102">
        <v>94.12</v>
      </c>
      <c r="M3102">
        <v>99.05</v>
      </c>
      <c r="N3102">
        <v>90.78</v>
      </c>
      <c r="O3102">
        <v>29.87</v>
      </c>
      <c r="P3102">
        <v>2719.45</v>
      </c>
      <c r="Q3102" s="42">
        <f>Table1[[#This Row],[Steam_Consumed_t]]/Table1[[#This Row],[Production_t]]</f>
        <v>0.89753605769230771</v>
      </c>
      <c r="R3102" s="37">
        <f>Table1[[#This Row],[Power_Consumed_kWh]]/Table1[[#This Row],[Production_t]]</f>
        <v>81.714242788461533</v>
      </c>
      <c r="S3102" t="str">
        <f>IF(Table1[[#This Row],[Quality_pct]]&lt;96,"Below Spec","Ok")</f>
        <v>Ok</v>
      </c>
      <c r="T3102" t="str">
        <f>IF(Table1[Steam_Consumed_t]&gt;$O$4383,"ABNORMAL","NORMAL")</f>
        <v>NORMAL</v>
      </c>
      <c r="U3102" t="str">
        <f>IF(Table1[Power_Consumed_kWh]&gt;$P$4383,"ABNORMAL","NORMAL")</f>
        <v>NORMAL</v>
      </c>
      <c r="V3102">
        <f>(Table1[[#This Row],[Target_Production_t]]/8)*Table1[[#This Row],[Downtime_hr]]</f>
        <v>2.1901999999999999</v>
      </c>
    </row>
    <row r="3103" spans="1:22" x14ac:dyDescent="0.25">
      <c r="A3103" s="1">
        <v>45916</v>
      </c>
      <c r="B3103" s="1" t="str">
        <f>TEXT(Table1[[#This Row],[Date]],"mm")</f>
        <v>09</v>
      </c>
      <c r="C3103" t="s">
        <v>21</v>
      </c>
      <c r="D3103" t="s">
        <v>20</v>
      </c>
      <c r="E3103">
        <v>33.729999999999997</v>
      </c>
      <c r="F3103">
        <v>7.55</v>
      </c>
      <c r="G3103">
        <v>0.45</v>
      </c>
      <c r="H3103">
        <v>29.92</v>
      </c>
      <c r="I3103">
        <v>29.53</v>
      </c>
      <c r="J3103">
        <v>0.39</v>
      </c>
      <c r="K3103">
        <v>98.71</v>
      </c>
      <c r="L3103">
        <v>94.38</v>
      </c>
      <c r="M3103">
        <v>98.69</v>
      </c>
      <c r="N3103">
        <v>91.94</v>
      </c>
      <c r="O3103">
        <v>43.03</v>
      </c>
      <c r="P3103">
        <v>3566.36</v>
      </c>
      <c r="Q3103" s="42">
        <f>Table1[[#This Row],[Steam_Consumed_t]]/Table1[[#This Row],[Production_t]]</f>
        <v>1.438168449197861</v>
      </c>
      <c r="R3103" s="37">
        <f>Table1[[#This Row],[Power_Consumed_kWh]]/Table1[[#This Row],[Production_t]]</f>
        <v>119.19652406417111</v>
      </c>
      <c r="S3103" t="str">
        <f>IF(Table1[[#This Row],[Quality_pct]]&lt;96,"Below Spec","Ok")</f>
        <v>Ok</v>
      </c>
      <c r="T3103" t="str">
        <f>IF(Table1[Steam_Consumed_t]&gt;$O$4383,"ABNORMAL","NORMAL")</f>
        <v>NORMAL</v>
      </c>
      <c r="U3103" t="str">
        <f>IF(Table1[Power_Consumed_kWh]&gt;$P$4383,"ABNORMAL","NORMAL")</f>
        <v>NORMAL</v>
      </c>
      <c r="V3103">
        <f>(Table1[[#This Row],[Target_Production_t]]/8)*Table1[[#This Row],[Downtime_hr]]</f>
        <v>1.8973125</v>
      </c>
    </row>
    <row r="3104" spans="1:22" x14ac:dyDescent="0.25">
      <c r="A3104" s="1">
        <v>45916</v>
      </c>
      <c r="B3104" s="1" t="str">
        <f>TEXT(Table1[[#This Row],[Date]],"mm")</f>
        <v>09</v>
      </c>
      <c r="C3104" t="s">
        <v>22</v>
      </c>
      <c r="D3104" t="s">
        <v>20</v>
      </c>
      <c r="E3104">
        <v>31.96</v>
      </c>
      <c r="F3104">
        <v>7.55</v>
      </c>
      <c r="G3104">
        <v>0.45</v>
      </c>
      <c r="H3104">
        <v>30.77</v>
      </c>
      <c r="I3104">
        <v>29.62</v>
      </c>
      <c r="J3104">
        <v>1.1499999999999999</v>
      </c>
      <c r="K3104">
        <v>96.27</v>
      </c>
      <c r="L3104">
        <v>94.38</v>
      </c>
      <c r="M3104">
        <v>93.36</v>
      </c>
      <c r="N3104">
        <v>84.82</v>
      </c>
      <c r="O3104">
        <v>34.65</v>
      </c>
      <c r="P3104">
        <v>2989.12</v>
      </c>
      <c r="Q3104" s="42">
        <f>Table1[[#This Row],[Steam_Consumed_t]]/Table1[[#This Row],[Production_t]]</f>
        <v>1.1260968475788105</v>
      </c>
      <c r="R3104" s="37">
        <f>Table1[[#This Row],[Power_Consumed_kWh]]/Table1[[#This Row],[Production_t]]</f>
        <v>97.143971400714975</v>
      </c>
      <c r="S3104" t="str">
        <f>IF(Table1[[#This Row],[Quality_pct]]&lt;96,"Below Spec","Ok")</f>
        <v>Ok</v>
      </c>
      <c r="T3104" t="str">
        <f>IF(Table1[Steam_Consumed_t]&gt;$O$4383,"ABNORMAL","NORMAL")</f>
        <v>NORMAL</v>
      </c>
      <c r="U3104" t="str">
        <f>IF(Table1[Power_Consumed_kWh]&gt;$P$4383,"ABNORMAL","NORMAL")</f>
        <v>NORMAL</v>
      </c>
      <c r="V3104">
        <f>(Table1[[#This Row],[Target_Production_t]]/8)*Table1[[#This Row],[Downtime_hr]]</f>
        <v>1.7977500000000002</v>
      </c>
    </row>
    <row r="3105" spans="1:22" x14ac:dyDescent="0.25">
      <c r="A3105" s="1">
        <v>45916</v>
      </c>
      <c r="B3105" s="1" t="str">
        <f>TEXT(Table1[[#This Row],[Date]],"mm")</f>
        <v>09</v>
      </c>
      <c r="C3105" t="s">
        <v>23</v>
      </c>
      <c r="D3105" t="s">
        <v>19</v>
      </c>
      <c r="E3105">
        <v>40.29</v>
      </c>
      <c r="F3105">
        <v>7.55</v>
      </c>
      <c r="G3105">
        <v>0.45</v>
      </c>
      <c r="H3105">
        <v>36.340000000000003</v>
      </c>
      <c r="I3105">
        <v>35.14</v>
      </c>
      <c r="J3105">
        <v>1.2</v>
      </c>
      <c r="K3105">
        <v>96.71</v>
      </c>
      <c r="L3105">
        <v>94.38</v>
      </c>
      <c r="M3105">
        <v>98.09</v>
      </c>
      <c r="N3105">
        <v>89.52</v>
      </c>
      <c r="O3105">
        <v>5.0599999999999996</v>
      </c>
      <c r="P3105">
        <v>1483.04</v>
      </c>
      <c r="Q3105" s="42">
        <f>Table1[[#This Row],[Steam_Consumed_t]]/Table1[[#This Row],[Production_t]]</f>
        <v>0.13924050632911389</v>
      </c>
      <c r="R3105" s="37">
        <f>Table1[[#This Row],[Power_Consumed_kWh]]/Table1[[#This Row],[Production_t]]</f>
        <v>40.810126582278478</v>
      </c>
      <c r="S3105" t="str">
        <f>IF(Table1[[#This Row],[Quality_pct]]&lt;96,"Below Spec","Ok")</f>
        <v>Ok</v>
      </c>
      <c r="T3105" t="str">
        <f>IF(Table1[Steam_Consumed_t]&gt;$O$4383,"ABNORMAL","NORMAL")</f>
        <v>NORMAL</v>
      </c>
      <c r="U3105" t="str">
        <f>IF(Table1[Power_Consumed_kWh]&gt;$P$4383,"ABNORMAL","NORMAL")</f>
        <v>NORMAL</v>
      </c>
      <c r="V3105">
        <f>(Table1[[#This Row],[Target_Production_t]]/8)*Table1[[#This Row],[Downtime_hr]]</f>
        <v>2.2663125000000002</v>
      </c>
    </row>
    <row r="3106" spans="1:22" x14ac:dyDescent="0.25">
      <c r="A3106" s="1">
        <v>45916</v>
      </c>
      <c r="B3106" s="1" t="str">
        <f>TEXT(Table1[[#This Row],[Date]],"mm")</f>
        <v>09</v>
      </c>
      <c r="C3106" t="s">
        <v>22</v>
      </c>
      <c r="D3106" t="s">
        <v>19</v>
      </c>
      <c r="E3106">
        <v>32.96</v>
      </c>
      <c r="F3106">
        <v>7.56</v>
      </c>
      <c r="G3106">
        <v>0.44</v>
      </c>
      <c r="H3106">
        <v>29.16</v>
      </c>
      <c r="I3106">
        <v>28.09</v>
      </c>
      <c r="J3106">
        <v>1.07</v>
      </c>
      <c r="K3106">
        <v>96.34</v>
      </c>
      <c r="L3106">
        <v>94.5</v>
      </c>
      <c r="M3106">
        <v>98.03</v>
      </c>
      <c r="N3106">
        <v>89.25</v>
      </c>
      <c r="O3106">
        <v>31.2</v>
      </c>
      <c r="P3106">
        <v>2738.94</v>
      </c>
      <c r="Q3106" s="42">
        <f>Table1[[#This Row],[Steam_Consumed_t]]/Table1[[#This Row],[Production_t]]</f>
        <v>1.0699588477366255</v>
      </c>
      <c r="R3106" s="37">
        <f>Table1[[#This Row],[Power_Consumed_kWh]]/Table1[[#This Row],[Production_t]]</f>
        <v>93.927983539094654</v>
      </c>
      <c r="S3106" t="str">
        <f>IF(Table1[[#This Row],[Quality_pct]]&lt;96,"Below Spec","Ok")</f>
        <v>Ok</v>
      </c>
      <c r="T3106" t="str">
        <f>IF(Table1[Steam_Consumed_t]&gt;$O$4383,"ABNORMAL","NORMAL")</f>
        <v>NORMAL</v>
      </c>
      <c r="U3106" t="str">
        <f>IF(Table1[Power_Consumed_kWh]&gt;$P$4383,"ABNORMAL","NORMAL")</f>
        <v>NORMAL</v>
      </c>
      <c r="V3106">
        <f>(Table1[[#This Row],[Target_Production_t]]/8)*Table1[[#This Row],[Downtime_hr]]</f>
        <v>1.8128</v>
      </c>
    </row>
    <row r="3107" spans="1:22" x14ac:dyDescent="0.25">
      <c r="A3107" s="1">
        <v>45916</v>
      </c>
      <c r="B3107" s="1" t="str">
        <f>TEXT(Table1[[#This Row],[Date]],"mm")</f>
        <v>09</v>
      </c>
      <c r="C3107" t="s">
        <v>21</v>
      </c>
      <c r="D3107" t="s">
        <v>18</v>
      </c>
      <c r="E3107">
        <v>35.32</v>
      </c>
      <c r="F3107">
        <v>7.58</v>
      </c>
      <c r="G3107">
        <v>0.42</v>
      </c>
      <c r="H3107">
        <v>32.799999999999997</v>
      </c>
      <c r="I3107">
        <v>31.79</v>
      </c>
      <c r="J3107">
        <v>1.01</v>
      </c>
      <c r="K3107">
        <v>96.91</v>
      </c>
      <c r="L3107">
        <v>94.75</v>
      </c>
      <c r="M3107">
        <v>98.27</v>
      </c>
      <c r="N3107">
        <v>90.23</v>
      </c>
      <c r="O3107">
        <v>49.24</v>
      </c>
      <c r="P3107">
        <v>3755.02</v>
      </c>
      <c r="Q3107" s="42">
        <f>Table1[[#This Row],[Steam_Consumed_t]]/Table1[[#This Row],[Production_t]]</f>
        <v>1.5012195121951222</v>
      </c>
      <c r="R3107" s="37">
        <f>Table1[[#This Row],[Power_Consumed_kWh]]/Table1[[#This Row],[Production_t]]</f>
        <v>114.48231707317075</v>
      </c>
      <c r="S3107" t="str">
        <f>IF(Table1[[#This Row],[Quality_pct]]&lt;96,"Below Spec","Ok")</f>
        <v>Ok</v>
      </c>
      <c r="T3107" t="str">
        <f>IF(Table1[Steam_Consumed_t]&gt;$O$4383,"ABNORMAL","NORMAL")</f>
        <v>NORMAL</v>
      </c>
      <c r="U3107" t="str">
        <f>IF(Table1[Power_Consumed_kWh]&gt;$P$4383,"ABNORMAL","NORMAL")</f>
        <v>NORMAL</v>
      </c>
      <c r="V3107">
        <f>(Table1[[#This Row],[Target_Production_t]]/8)*Table1[[#This Row],[Downtime_hr]]</f>
        <v>1.8542999999999998</v>
      </c>
    </row>
    <row r="3108" spans="1:22" x14ac:dyDescent="0.25">
      <c r="A3108" s="1">
        <v>45916</v>
      </c>
      <c r="B3108" s="1" t="str">
        <f>TEXT(Table1[[#This Row],[Date]],"mm")</f>
        <v>09</v>
      </c>
      <c r="C3108" t="s">
        <v>22</v>
      </c>
      <c r="D3108" t="s">
        <v>18</v>
      </c>
      <c r="E3108">
        <v>33.46</v>
      </c>
      <c r="F3108">
        <v>7.71</v>
      </c>
      <c r="G3108">
        <v>0.28999999999999998</v>
      </c>
      <c r="H3108">
        <v>31.71</v>
      </c>
      <c r="I3108">
        <v>30.63</v>
      </c>
      <c r="J3108">
        <v>1.07</v>
      </c>
      <c r="K3108">
        <v>96.61</v>
      </c>
      <c r="L3108">
        <v>96.38</v>
      </c>
      <c r="M3108">
        <v>95.14</v>
      </c>
      <c r="N3108">
        <v>88.58</v>
      </c>
      <c r="O3108">
        <v>34.770000000000003</v>
      </c>
      <c r="P3108">
        <v>3230.03</v>
      </c>
      <c r="Q3108" s="42">
        <f>Table1[[#This Row],[Steam_Consumed_t]]/Table1[[#This Row],[Production_t]]</f>
        <v>1.0964995269631033</v>
      </c>
      <c r="R3108" s="37">
        <f>Table1[[#This Row],[Power_Consumed_kWh]]/Table1[[#This Row],[Production_t]]</f>
        <v>101.86155786818038</v>
      </c>
      <c r="S3108" t="str">
        <f>IF(Table1[[#This Row],[Quality_pct]]&lt;96,"Below Spec","Ok")</f>
        <v>Ok</v>
      </c>
      <c r="T3108" t="str">
        <f>IF(Table1[Steam_Consumed_t]&gt;$O$4383,"ABNORMAL","NORMAL")</f>
        <v>NORMAL</v>
      </c>
      <c r="U3108" t="str">
        <f>IF(Table1[Power_Consumed_kWh]&gt;$P$4383,"ABNORMAL","NORMAL")</f>
        <v>NORMAL</v>
      </c>
      <c r="V3108">
        <f>(Table1[[#This Row],[Target_Production_t]]/8)*Table1[[#This Row],[Downtime_hr]]</f>
        <v>1.212925</v>
      </c>
    </row>
    <row r="3109" spans="1:22" x14ac:dyDescent="0.25">
      <c r="A3109" s="1">
        <v>45916</v>
      </c>
      <c r="B3109" s="1" t="str">
        <f>TEXT(Table1[[#This Row],[Date]],"mm")</f>
        <v>09</v>
      </c>
      <c r="C3109" t="s">
        <v>23</v>
      </c>
      <c r="D3109" t="s">
        <v>20</v>
      </c>
      <c r="E3109">
        <v>39.06</v>
      </c>
      <c r="F3109">
        <v>7.92</v>
      </c>
      <c r="G3109">
        <v>0.08</v>
      </c>
      <c r="H3109">
        <v>39.1</v>
      </c>
      <c r="I3109">
        <v>38.67</v>
      </c>
      <c r="J3109">
        <v>0.43</v>
      </c>
      <c r="K3109">
        <v>98.9</v>
      </c>
      <c r="L3109">
        <v>99</v>
      </c>
      <c r="M3109">
        <v>92.65</v>
      </c>
      <c r="N3109">
        <v>90.71</v>
      </c>
      <c r="O3109">
        <v>5.05</v>
      </c>
      <c r="P3109">
        <v>1691.99</v>
      </c>
      <c r="Q3109" s="42">
        <f>Table1[[#This Row],[Steam_Consumed_t]]/Table1[[#This Row],[Production_t]]</f>
        <v>0.12915601023017903</v>
      </c>
      <c r="R3109" s="37">
        <f>Table1[[#This Row],[Power_Consumed_kWh]]/Table1[[#This Row],[Production_t]]</f>
        <v>43.273401534526855</v>
      </c>
      <c r="S3109" t="str">
        <f>IF(Table1[[#This Row],[Quality_pct]]&lt;96,"Below Spec","Ok")</f>
        <v>Ok</v>
      </c>
      <c r="T3109" t="str">
        <f>IF(Table1[Steam_Consumed_t]&gt;$O$4383,"ABNORMAL","NORMAL")</f>
        <v>NORMAL</v>
      </c>
      <c r="U3109" t="str">
        <f>IF(Table1[Power_Consumed_kWh]&gt;$P$4383,"ABNORMAL","NORMAL")</f>
        <v>NORMAL</v>
      </c>
      <c r="V3109">
        <f>(Table1[[#This Row],[Target_Production_t]]/8)*Table1[[#This Row],[Downtime_hr]]</f>
        <v>0.39060000000000006</v>
      </c>
    </row>
    <row r="3110" spans="1:22" x14ac:dyDescent="0.25">
      <c r="A3110" s="1">
        <v>45917</v>
      </c>
      <c r="B3110" s="1" t="str">
        <f>TEXT(Table1[[#This Row],[Date]],"mm")</f>
        <v>09</v>
      </c>
      <c r="C3110" t="s">
        <v>23</v>
      </c>
      <c r="D3110" t="s">
        <v>18</v>
      </c>
      <c r="E3110">
        <v>41.59</v>
      </c>
      <c r="F3110">
        <v>7.23</v>
      </c>
      <c r="G3110">
        <v>0.77</v>
      </c>
      <c r="H3110">
        <v>37.89</v>
      </c>
      <c r="I3110">
        <v>37.89</v>
      </c>
      <c r="J3110">
        <v>0</v>
      </c>
      <c r="K3110">
        <v>100</v>
      </c>
      <c r="L3110">
        <v>90.38</v>
      </c>
      <c r="M3110">
        <v>99.39</v>
      </c>
      <c r="N3110">
        <v>89.82</v>
      </c>
      <c r="O3110">
        <v>5.59</v>
      </c>
      <c r="P3110">
        <v>1449.36</v>
      </c>
      <c r="Q3110" s="42">
        <f>Table1[[#This Row],[Steam_Consumed_t]]/Table1[[#This Row],[Production_t]]</f>
        <v>0.14753233043019265</v>
      </c>
      <c r="R3110" s="37">
        <f>Table1[[#This Row],[Power_Consumed_kWh]]/Table1[[#This Row],[Production_t]]</f>
        <v>38.25178147268408</v>
      </c>
      <c r="S3110" t="str">
        <f>IF(Table1[[#This Row],[Quality_pct]]&lt;96,"Below Spec","Ok")</f>
        <v>Ok</v>
      </c>
      <c r="T3110" t="str">
        <f>IF(Table1[Steam_Consumed_t]&gt;$O$4383,"ABNORMAL","NORMAL")</f>
        <v>NORMAL</v>
      </c>
      <c r="U3110" t="str">
        <f>IF(Table1[Power_Consumed_kWh]&gt;$P$4383,"ABNORMAL","NORMAL")</f>
        <v>NORMAL</v>
      </c>
      <c r="V3110">
        <f>(Table1[[#This Row],[Target_Production_t]]/8)*Table1[[#This Row],[Downtime_hr]]</f>
        <v>4.0030375000000005</v>
      </c>
    </row>
    <row r="3111" spans="1:22" x14ac:dyDescent="0.25">
      <c r="A3111" s="1">
        <v>45917</v>
      </c>
      <c r="B3111" s="1" t="str">
        <f>TEXT(Table1[[#This Row],[Date]],"mm")</f>
        <v>09</v>
      </c>
      <c r="C3111" t="s">
        <v>17</v>
      </c>
      <c r="D3111" t="s">
        <v>18</v>
      </c>
      <c r="E3111">
        <v>39.700000000000003</v>
      </c>
      <c r="F3111">
        <v>7.27</v>
      </c>
      <c r="G3111">
        <v>0.73</v>
      </c>
      <c r="H3111">
        <v>34.619999999999997</v>
      </c>
      <c r="I3111">
        <v>33.9</v>
      </c>
      <c r="J3111">
        <v>0.72</v>
      </c>
      <c r="K3111">
        <v>97.91</v>
      </c>
      <c r="L3111">
        <v>90.88</v>
      </c>
      <c r="M3111">
        <v>95.43</v>
      </c>
      <c r="N3111">
        <v>84.91</v>
      </c>
      <c r="O3111">
        <v>29.63</v>
      </c>
      <c r="P3111">
        <v>2766.58</v>
      </c>
      <c r="Q3111" s="42">
        <f>Table1[[#This Row],[Steam_Consumed_t]]/Table1[[#This Row],[Production_t]]</f>
        <v>0.85586366262276148</v>
      </c>
      <c r="R3111" s="37">
        <f>Table1[[#This Row],[Power_Consumed_kWh]]/Table1[[#This Row],[Production_t]]</f>
        <v>79.91276718659735</v>
      </c>
      <c r="S3111" t="str">
        <f>IF(Table1[[#This Row],[Quality_pct]]&lt;96,"Below Spec","Ok")</f>
        <v>Ok</v>
      </c>
      <c r="T3111" t="str">
        <f>IF(Table1[Steam_Consumed_t]&gt;$O$4383,"ABNORMAL","NORMAL")</f>
        <v>NORMAL</v>
      </c>
      <c r="U3111" t="str">
        <f>IF(Table1[Power_Consumed_kWh]&gt;$P$4383,"ABNORMAL","NORMAL")</f>
        <v>NORMAL</v>
      </c>
      <c r="V3111">
        <f>(Table1[[#This Row],[Target_Production_t]]/8)*Table1[[#This Row],[Downtime_hr]]</f>
        <v>3.6226250000000002</v>
      </c>
    </row>
    <row r="3112" spans="1:22" x14ac:dyDescent="0.25">
      <c r="A3112" s="1">
        <v>45917</v>
      </c>
      <c r="B3112" s="1" t="str">
        <f>TEXT(Table1[[#This Row],[Date]],"mm")</f>
        <v>09</v>
      </c>
      <c r="C3112" t="s">
        <v>22</v>
      </c>
      <c r="D3112" t="s">
        <v>20</v>
      </c>
      <c r="E3112">
        <v>32.5</v>
      </c>
      <c r="F3112">
        <v>7.3</v>
      </c>
      <c r="G3112">
        <v>0.7</v>
      </c>
      <c r="H3112">
        <v>28.02</v>
      </c>
      <c r="I3112">
        <v>26.99</v>
      </c>
      <c r="J3112">
        <v>1.03</v>
      </c>
      <c r="K3112">
        <v>96.32</v>
      </c>
      <c r="L3112">
        <v>91.25</v>
      </c>
      <c r="M3112">
        <v>93.22</v>
      </c>
      <c r="N3112">
        <v>81.93</v>
      </c>
      <c r="O3112">
        <v>30.32</v>
      </c>
      <c r="P3112">
        <v>2729.2</v>
      </c>
      <c r="Q3112" s="42">
        <f>Table1[[#This Row],[Steam_Consumed_t]]/Table1[[#This Row],[Production_t]]</f>
        <v>1.0820842255531764</v>
      </c>
      <c r="R3112" s="37">
        <f>Table1[[#This Row],[Power_Consumed_kWh]]/Table1[[#This Row],[Production_t]]</f>
        <v>97.401855817273372</v>
      </c>
      <c r="S3112" t="str">
        <f>IF(Table1[[#This Row],[Quality_pct]]&lt;96,"Below Spec","Ok")</f>
        <v>Ok</v>
      </c>
      <c r="T3112" t="str">
        <f>IF(Table1[Steam_Consumed_t]&gt;$O$4383,"ABNORMAL","NORMAL")</f>
        <v>NORMAL</v>
      </c>
      <c r="U3112" t="str">
        <f>IF(Table1[Power_Consumed_kWh]&gt;$P$4383,"ABNORMAL","NORMAL")</f>
        <v>NORMAL</v>
      </c>
      <c r="V3112">
        <f>(Table1[[#This Row],[Target_Production_t]]/8)*Table1[[#This Row],[Downtime_hr]]</f>
        <v>2.84375</v>
      </c>
    </row>
    <row r="3113" spans="1:22" x14ac:dyDescent="0.25">
      <c r="A3113" s="1">
        <v>45917</v>
      </c>
      <c r="B3113" s="1" t="str">
        <f>TEXT(Table1[[#This Row],[Date]],"mm")</f>
        <v>09</v>
      </c>
      <c r="C3113" t="s">
        <v>21</v>
      </c>
      <c r="D3113" t="s">
        <v>18</v>
      </c>
      <c r="E3113">
        <v>35.92</v>
      </c>
      <c r="F3113">
        <v>7.34</v>
      </c>
      <c r="G3113">
        <v>0.66</v>
      </c>
      <c r="H3113">
        <v>30.42</v>
      </c>
      <c r="I3113">
        <v>29.92</v>
      </c>
      <c r="J3113">
        <v>0.5</v>
      </c>
      <c r="K3113">
        <v>98.34</v>
      </c>
      <c r="L3113">
        <v>91.75</v>
      </c>
      <c r="M3113">
        <v>99.46</v>
      </c>
      <c r="N3113">
        <v>89.74</v>
      </c>
      <c r="O3113">
        <v>43.76</v>
      </c>
      <c r="P3113">
        <v>3539.34</v>
      </c>
      <c r="Q3113" s="42">
        <f>Table1[[#This Row],[Steam_Consumed_t]]/Table1[[#This Row],[Production_t]]</f>
        <v>1.4385272846811308</v>
      </c>
      <c r="R3113" s="37">
        <f>Table1[[#This Row],[Power_Consumed_kWh]]/Table1[[#This Row],[Production_t]]</f>
        <v>116.3491124260355</v>
      </c>
      <c r="S3113" t="str">
        <f>IF(Table1[[#This Row],[Quality_pct]]&lt;96,"Below Spec","Ok")</f>
        <v>Ok</v>
      </c>
      <c r="T3113" t="str">
        <f>IF(Table1[Steam_Consumed_t]&gt;$O$4383,"ABNORMAL","NORMAL")</f>
        <v>NORMAL</v>
      </c>
      <c r="U3113" t="str">
        <f>IF(Table1[Power_Consumed_kWh]&gt;$P$4383,"ABNORMAL","NORMAL")</f>
        <v>NORMAL</v>
      </c>
      <c r="V3113">
        <f>(Table1[[#This Row],[Target_Production_t]]/8)*Table1[[#This Row],[Downtime_hr]]</f>
        <v>2.9634000000000005</v>
      </c>
    </row>
    <row r="3114" spans="1:22" x14ac:dyDescent="0.25">
      <c r="A3114" s="1">
        <v>45917</v>
      </c>
      <c r="B3114" s="1" t="str">
        <f>TEXT(Table1[[#This Row],[Date]],"mm")</f>
        <v>09</v>
      </c>
      <c r="C3114" t="s">
        <v>21</v>
      </c>
      <c r="D3114" t="s">
        <v>19</v>
      </c>
      <c r="E3114">
        <v>35.380000000000003</v>
      </c>
      <c r="F3114">
        <v>7.47</v>
      </c>
      <c r="G3114">
        <v>0.53</v>
      </c>
      <c r="H3114">
        <v>31.07</v>
      </c>
      <c r="I3114">
        <v>30.66</v>
      </c>
      <c r="J3114">
        <v>0.42</v>
      </c>
      <c r="K3114">
        <v>98.66</v>
      </c>
      <c r="L3114">
        <v>93.38</v>
      </c>
      <c r="M3114">
        <v>95.47</v>
      </c>
      <c r="N3114">
        <v>87.95</v>
      </c>
      <c r="O3114">
        <v>44.44</v>
      </c>
      <c r="P3114">
        <v>3648.3</v>
      </c>
      <c r="Q3114" s="42">
        <f>Table1[[#This Row],[Steam_Consumed_t]]/Table1[[#This Row],[Production_t]]</f>
        <v>1.4303186353395558</v>
      </c>
      <c r="R3114" s="37">
        <f>Table1[[#This Row],[Power_Consumed_kWh]]/Table1[[#This Row],[Production_t]]</f>
        <v>117.42195043450275</v>
      </c>
      <c r="S3114" t="str">
        <f>IF(Table1[[#This Row],[Quality_pct]]&lt;96,"Below Spec","Ok")</f>
        <v>Ok</v>
      </c>
      <c r="T3114" t="str">
        <f>IF(Table1[Steam_Consumed_t]&gt;$O$4383,"ABNORMAL","NORMAL")</f>
        <v>NORMAL</v>
      </c>
      <c r="U3114" t="str">
        <f>IF(Table1[Power_Consumed_kWh]&gt;$P$4383,"ABNORMAL","NORMAL")</f>
        <v>NORMAL</v>
      </c>
      <c r="V3114">
        <f>(Table1[[#This Row],[Target_Production_t]]/8)*Table1[[#This Row],[Downtime_hr]]</f>
        <v>2.3439250000000005</v>
      </c>
    </row>
    <row r="3115" spans="1:22" x14ac:dyDescent="0.25">
      <c r="A3115" s="1">
        <v>45917</v>
      </c>
      <c r="B3115" s="1" t="str">
        <f>TEXT(Table1[[#This Row],[Date]],"mm")</f>
        <v>09</v>
      </c>
      <c r="C3115" t="s">
        <v>22</v>
      </c>
      <c r="D3115" t="s">
        <v>19</v>
      </c>
      <c r="E3115">
        <v>33.520000000000003</v>
      </c>
      <c r="F3115">
        <v>7.58</v>
      </c>
      <c r="G3115">
        <v>0.42</v>
      </c>
      <c r="H3115">
        <v>30.04</v>
      </c>
      <c r="I3115">
        <v>29.31</v>
      </c>
      <c r="J3115">
        <v>0.73</v>
      </c>
      <c r="K3115">
        <v>97.57</v>
      </c>
      <c r="L3115">
        <v>94.75</v>
      </c>
      <c r="M3115">
        <v>100.22</v>
      </c>
      <c r="N3115">
        <v>92.65</v>
      </c>
      <c r="O3115">
        <v>34.26</v>
      </c>
      <c r="P3115">
        <v>2906.97</v>
      </c>
      <c r="Q3115" s="42">
        <f>Table1[[#This Row],[Steam_Consumed_t]]/Table1[[#This Row],[Production_t]]</f>
        <v>1.140479360852197</v>
      </c>
      <c r="R3115" s="37">
        <f>Table1[[#This Row],[Power_Consumed_kWh]]/Table1[[#This Row],[Production_t]]</f>
        <v>96.769973368841548</v>
      </c>
      <c r="S3115" t="str">
        <f>IF(Table1[[#This Row],[Quality_pct]]&lt;96,"Below Spec","Ok")</f>
        <v>Ok</v>
      </c>
      <c r="T3115" t="str">
        <f>IF(Table1[Steam_Consumed_t]&gt;$O$4383,"ABNORMAL","NORMAL")</f>
        <v>NORMAL</v>
      </c>
      <c r="U3115" t="str">
        <f>IF(Table1[Power_Consumed_kWh]&gt;$P$4383,"ABNORMAL","NORMAL")</f>
        <v>NORMAL</v>
      </c>
      <c r="V3115">
        <f>(Table1[[#This Row],[Target_Production_t]]/8)*Table1[[#This Row],[Downtime_hr]]</f>
        <v>1.7598</v>
      </c>
    </row>
    <row r="3116" spans="1:22" x14ac:dyDescent="0.25">
      <c r="A3116" s="1">
        <v>45917</v>
      </c>
      <c r="B3116" s="1" t="str">
        <f>TEXT(Table1[[#This Row],[Date]],"mm")</f>
        <v>09</v>
      </c>
      <c r="C3116" t="s">
        <v>22</v>
      </c>
      <c r="D3116" t="s">
        <v>18</v>
      </c>
      <c r="E3116">
        <v>34.03</v>
      </c>
      <c r="F3116">
        <v>7.62</v>
      </c>
      <c r="G3116">
        <v>0.38</v>
      </c>
      <c r="H3116">
        <v>27.52</v>
      </c>
      <c r="I3116">
        <v>25.88</v>
      </c>
      <c r="J3116">
        <v>1.63</v>
      </c>
      <c r="K3116">
        <v>94.06</v>
      </c>
      <c r="L3116">
        <v>95.25</v>
      </c>
      <c r="M3116">
        <v>93.95</v>
      </c>
      <c r="N3116">
        <v>84.17</v>
      </c>
      <c r="O3116">
        <v>28.92</v>
      </c>
      <c r="P3116">
        <v>2470.56</v>
      </c>
      <c r="Q3116" s="42">
        <f>Table1[[#This Row],[Steam_Consumed_t]]/Table1[[#This Row],[Production_t]]</f>
        <v>1.0508720930232558</v>
      </c>
      <c r="R3116" s="37">
        <f>Table1[[#This Row],[Power_Consumed_kWh]]/Table1[[#This Row],[Production_t]]</f>
        <v>89.773255813953483</v>
      </c>
      <c r="S3116" t="str">
        <f>IF(Table1[[#This Row],[Quality_pct]]&lt;96,"Below Spec","Ok")</f>
        <v>Below Spec</v>
      </c>
      <c r="T3116" t="str">
        <f>IF(Table1[Steam_Consumed_t]&gt;$O$4383,"ABNORMAL","NORMAL")</f>
        <v>NORMAL</v>
      </c>
      <c r="U3116" t="str">
        <f>IF(Table1[Power_Consumed_kWh]&gt;$P$4383,"ABNORMAL","NORMAL")</f>
        <v>NORMAL</v>
      </c>
      <c r="V3116">
        <f>(Table1[[#This Row],[Target_Production_t]]/8)*Table1[[#This Row],[Downtime_hr]]</f>
        <v>1.616425</v>
      </c>
    </row>
    <row r="3117" spans="1:22" x14ac:dyDescent="0.25">
      <c r="A3117" s="1">
        <v>45917</v>
      </c>
      <c r="B3117" s="1" t="str">
        <f>TEXT(Table1[[#This Row],[Date]],"mm")</f>
        <v>09</v>
      </c>
      <c r="C3117" t="s">
        <v>23</v>
      </c>
      <c r="D3117" t="s">
        <v>20</v>
      </c>
      <c r="E3117">
        <v>39.72</v>
      </c>
      <c r="F3117">
        <v>7.66</v>
      </c>
      <c r="G3117">
        <v>0.34</v>
      </c>
      <c r="H3117">
        <v>36.520000000000003</v>
      </c>
      <c r="I3117">
        <v>36.21</v>
      </c>
      <c r="J3117">
        <v>0.31</v>
      </c>
      <c r="K3117">
        <v>99.15</v>
      </c>
      <c r="L3117">
        <v>95.75</v>
      </c>
      <c r="M3117">
        <v>90.81</v>
      </c>
      <c r="N3117">
        <v>86.22</v>
      </c>
      <c r="O3117">
        <v>6.24</v>
      </c>
      <c r="P3117">
        <v>1598.73</v>
      </c>
      <c r="Q3117" s="42">
        <f>Table1[[#This Row],[Steam_Consumed_t]]/Table1[[#This Row],[Production_t]]</f>
        <v>0.17086527929901424</v>
      </c>
      <c r="R3117" s="37">
        <f>Table1[[#This Row],[Power_Consumed_kWh]]/Table1[[#This Row],[Production_t]]</f>
        <v>43.776834611171957</v>
      </c>
      <c r="S3117" t="str">
        <f>IF(Table1[[#This Row],[Quality_pct]]&lt;96,"Below Spec","Ok")</f>
        <v>Ok</v>
      </c>
      <c r="T3117" t="str">
        <f>IF(Table1[Steam_Consumed_t]&gt;$O$4383,"ABNORMAL","NORMAL")</f>
        <v>NORMAL</v>
      </c>
      <c r="U3117" t="str">
        <f>IF(Table1[Power_Consumed_kWh]&gt;$P$4383,"ABNORMAL","NORMAL")</f>
        <v>NORMAL</v>
      </c>
      <c r="V3117">
        <f>(Table1[[#This Row],[Target_Production_t]]/8)*Table1[[#This Row],[Downtime_hr]]</f>
        <v>1.6881000000000002</v>
      </c>
    </row>
    <row r="3118" spans="1:22" x14ac:dyDescent="0.25">
      <c r="A3118" s="1">
        <v>45917</v>
      </c>
      <c r="B3118" s="1" t="str">
        <f>TEXT(Table1[[#This Row],[Date]],"mm")</f>
        <v>09</v>
      </c>
      <c r="C3118" t="s">
        <v>17</v>
      </c>
      <c r="D3118" t="s">
        <v>20</v>
      </c>
      <c r="E3118">
        <v>37.909999999999997</v>
      </c>
      <c r="F3118">
        <v>7.73</v>
      </c>
      <c r="G3118">
        <v>0.27</v>
      </c>
      <c r="H3118">
        <v>31.05</v>
      </c>
      <c r="I3118">
        <v>30.48</v>
      </c>
      <c r="J3118">
        <v>0.56999999999999995</v>
      </c>
      <c r="K3118">
        <v>98.18</v>
      </c>
      <c r="L3118">
        <v>96.62</v>
      </c>
      <c r="M3118">
        <v>95.05</v>
      </c>
      <c r="N3118">
        <v>90.17</v>
      </c>
      <c r="O3118">
        <v>26.49</v>
      </c>
      <c r="P3118">
        <v>2530.0700000000002</v>
      </c>
      <c r="Q3118" s="42">
        <f>Table1[[#This Row],[Steam_Consumed_t]]/Table1[[#This Row],[Production_t]]</f>
        <v>0.85314009661835744</v>
      </c>
      <c r="R3118" s="37">
        <f>Table1[[#This Row],[Power_Consumed_kWh]]/Table1[[#This Row],[Production_t]]</f>
        <v>81.483735909822869</v>
      </c>
      <c r="S3118" t="str">
        <f>IF(Table1[[#This Row],[Quality_pct]]&lt;96,"Below Spec","Ok")</f>
        <v>Ok</v>
      </c>
      <c r="T3118" t="str">
        <f>IF(Table1[Steam_Consumed_t]&gt;$O$4383,"ABNORMAL","NORMAL")</f>
        <v>NORMAL</v>
      </c>
      <c r="U3118" t="str">
        <f>IF(Table1[Power_Consumed_kWh]&gt;$P$4383,"ABNORMAL","NORMAL")</f>
        <v>NORMAL</v>
      </c>
      <c r="V3118">
        <f>(Table1[[#This Row],[Target_Production_t]]/8)*Table1[[#This Row],[Downtime_hr]]</f>
        <v>1.2794624999999999</v>
      </c>
    </row>
    <row r="3119" spans="1:22" x14ac:dyDescent="0.25">
      <c r="A3119" s="1">
        <v>45917</v>
      </c>
      <c r="B3119" s="1" t="str">
        <f>TEXT(Table1[[#This Row],[Date]],"mm")</f>
        <v>09</v>
      </c>
      <c r="C3119" t="s">
        <v>21</v>
      </c>
      <c r="D3119" t="s">
        <v>20</v>
      </c>
      <c r="E3119">
        <v>34.299999999999997</v>
      </c>
      <c r="F3119">
        <v>7.73</v>
      </c>
      <c r="G3119">
        <v>0.27</v>
      </c>
      <c r="H3119">
        <v>31.59</v>
      </c>
      <c r="I3119">
        <v>30.77</v>
      </c>
      <c r="J3119">
        <v>0.81</v>
      </c>
      <c r="K3119">
        <v>97.42</v>
      </c>
      <c r="L3119">
        <v>96.62</v>
      </c>
      <c r="M3119">
        <v>91.42</v>
      </c>
      <c r="N3119">
        <v>86.06</v>
      </c>
      <c r="O3119">
        <v>44.26</v>
      </c>
      <c r="P3119">
        <v>3692.18</v>
      </c>
      <c r="Q3119" s="42">
        <f>Table1[[#This Row],[Steam_Consumed_t]]/Table1[[#This Row],[Production_t]]</f>
        <v>1.4010762899651787</v>
      </c>
      <c r="R3119" s="37">
        <f>Table1[[#This Row],[Power_Consumed_kWh]]/Table1[[#This Row],[Production_t]]</f>
        <v>116.87812598923709</v>
      </c>
      <c r="S3119" t="str">
        <f>IF(Table1[[#This Row],[Quality_pct]]&lt;96,"Below Spec","Ok")</f>
        <v>Ok</v>
      </c>
      <c r="T3119" t="str">
        <f>IF(Table1[Steam_Consumed_t]&gt;$O$4383,"ABNORMAL","NORMAL")</f>
        <v>NORMAL</v>
      </c>
      <c r="U3119" t="str">
        <f>IF(Table1[Power_Consumed_kWh]&gt;$P$4383,"ABNORMAL","NORMAL")</f>
        <v>NORMAL</v>
      </c>
      <c r="V3119">
        <f>(Table1[[#This Row],[Target_Production_t]]/8)*Table1[[#This Row],[Downtime_hr]]</f>
        <v>1.1576249999999999</v>
      </c>
    </row>
    <row r="3120" spans="1:22" x14ac:dyDescent="0.25">
      <c r="A3120" s="1">
        <v>45917</v>
      </c>
      <c r="B3120" s="1" t="str">
        <f>TEXT(Table1[[#This Row],[Date]],"mm")</f>
        <v>09</v>
      </c>
      <c r="C3120" t="s">
        <v>23</v>
      </c>
      <c r="D3120" t="s">
        <v>19</v>
      </c>
      <c r="E3120">
        <v>40.97</v>
      </c>
      <c r="F3120">
        <v>7.79</v>
      </c>
      <c r="G3120">
        <v>0.21</v>
      </c>
      <c r="H3120">
        <v>40.56</v>
      </c>
      <c r="I3120">
        <v>39.78</v>
      </c>
      <c r="J3120">
        <v>0.78</v>
      </c>
      <c r="K3120">
        <v>98.08</v>
      </c>
      <c r="L3120">
        <v>97.38</v>
      </c>
      <c r="M3120">
        <v>93.42</v>
      </c>
      <c r="N3120">
        <v>89.22</v>
      </c>
      <c r="O3120">
        <v>4.9800000000000004</v>
      </c>
      <c r="P3120">
        <v>1802.04</v>
      </c>
      <c r="Q3120" s="42">
        <f>Table1[[#This Row],[Steam_Consumed_t]]/Table1[[#This Row],[Production_t]]</f>
        <v>0.1227810650887574</v>
      </c>
      <c r="R3120" s="37">
        <f>Table1[[#This Row],[Power_Consumed_kWh]]/Table1[[#This Row],[Production_t]]</f>
        <v>44.428994082840234</v>
      </c>
      <c r="S3120" t="str">
        <f>IF(Table1[[#This Row],[Quality_pct]]&lt;96,"Below Spec","Ok")</f>
        <v>Ok</v>
      </c>
      <c r="T3120" t="str">
        <f>IF(Table1[Steam_Consumed_t]&gt;$O$4383,"ABNORMAL","NORMAL")</f>
        <v>NORMAL</v>
      </c>
      <c r="U3120" t="str">
        <f>IF(Table1[Power_Consumed_kWh]&gt;$P$4383,"ABNORMAL","NORMAL")</f>
        <v>NORMAL</v>
      </c>
      <c r="V3120">
        <f>(Table1[[#This Row],[Target_Production_t]]/8)*Table1[[#This Row],[Downtime_hr]]</f>
        <v>1.0754625</v>
      </c>
    </row>
    <row r="3121" spans="1:22" x14ac:dyDescent="0.25">
      <c r="A3121" s="1">
        <v>45917</v>
      </c>
      <c r="B3121" s="1" t="str">
        <f>TEXT(Table1[[#This Row],[Date]],"mm")</f>
        <v>09</v>
      </c>
      <c r="C3121" t="s">
        <v>17</v>
      </c>
      <c r="D3121" t="s">
        <v>19</v>
      </c>
      <c r="E3121">
        <v>39.11</v>
      </c>
      <c r="F3121">
        <v>7.84</v>
      </c>
      <c r="G3121">
        <v>0.16</v>
      </c>
      <c r="H3121">
        <v>33.9</v>
      </c>
      <c r="I3121">
        <v>32.9</v>
      </c>
      <c r="J3121">
        <v>1</v>
      </c>
      <c r="K3121">
        <v>97.06</v>
      </c>
      <c r="L3121">
        <v>98</v>
      </c>
      <c r="M3121">
        <v>98.2</v>
      </c>
      <c r="N3121">
        <v>93.41</v>
      </c>
      <c r="O3121">
        <v>26.06</v>
      </c>
      <c r="P3121">
        <v>2779.52</v>
      </c>
      <c r="Q3121" s="42">
        <f>Table1[[#This Row],[Steam_Consumed_t]]/Table1[[#This Row],[Production_t]]</f>
        <v>0.76873156342182891</v>
      </c>
      <c r="R3121" s="37">
        <f>Table1[[#This Row],[Power_Consumed_kWh]]/Table1[[#This Row],[Production_t]]</f>
        <v>81.991740412979354</v>
      </c>
      <c r="S3121" t="str">
        <f>IF(Table1[[#This Row],[Quality_pct]]&lt;96,"Below Spec","Ok")</f>
        <v>Ok</v>
      </c>
      <c r="T3121" t="str">
        <f>IF(Table1[Steam_Consumed_t]&gt;$O$4383,"ABNORMAL","NORMAL")</f>
        <v>NORMAL</v>
      </c>
      <c r="U3121" t="str">
        <f>IF(Table1[Power_Consumed_kWh]&gt;$P$4383,"ABNORMAL","NORMAL")</f>
        <v>NORMAL</v>
      </c>
      <c r="V3121">
        <f>(Table1[[#This Row],[Target_Production_t]]/8)*Table1[[#This Row],[Downtime_hr]]</f>
        <v>0.78220000000000001</v>
      </c>
    </row>
    <row r="3122" spans="1:22" x14ac:dyDescent="0.25">
      <c r="A3122" s="1">
        <v>45918</v>
      </c>
      <c r="B3122" s="1" t="str">
        <f>TEXT(Table1[[#This Row],[Date]],"mm")</f>
        <v>09</v>
      </c>
      <c r="C3122" t="s">
        <v>17</v>
      </c>
      <c r="D3122" t="s">
        <v>19</v>
      </c>
      <c r="E3122">
        <v>39.61</v>
      </c>
      <c r="F3122">
        <v>7.28</v>
      </c>
      <c r="G3122">
        <v>0.72</v>
      </c>
      <c r="H3122">
        <v>35.369999999999997</v>
      </c>
      <c r="I3122">
        <v>33.94</v>
      </c>
      <c r="J3122">
        <v>1.42</v>
      </c>
      <c r="K3122">
        <v>95.98</v>
      </c>
      <c r="L3122">
        <v>91</v>
      </c>
      <c r="M3122">
        <v>98.5</v>
      </c>
      <c r="N3122">
        <v>86.03</v>
      </c>
      <c r="O3122">
        <v>30.34</v>
      </c>
      <c r="P3122">
        <v>2850.22</v>
      </c>
      <c r="Q3122" s="42">
        <f>Table1[[#This Row],[Steam_Consumed_t]]/Table1[[#This Row],[Production_t]]</f>
        <v>0.85778908679672039</v>
      </c>
      <c r="R3122" s="37">
        <f>Table1[[#This Row],[Power_Consumed_kWh]]/Table1[[#This Row],[Production_t]]</f>
        <v>80.582979926491376</v>
      </c>
      <c r="S3122" t="str">
        <f>IF(Table1[[#This Row],[Quality_pct]]&lt;96,"Below Spec","Ok")</f>
        <v>Below Spec</v>
      </c>
      <c r="T3122" t="str">
        <f>IF(Table1[Steam_Consumed_t]&gt;$O$4383,"ABNORMAL","NORMAL")</f>
        <v>NORMAL</v>
      </c>
      <c r="U3122" t="str">
        <f>IF(Table1[Power_Consumed_kWh]&gt;$P$4383,"ABNORMAL","NORMAL")</f>
        <v>NORMAL</v>
      </c>
      <c r="V3122">
        <f>(Table1[[#This Row],[Target_Production_t]]/8)*Table1[[#This Row],[Downtime_hr]]</f>
        <v>3.5648999999999997</v>
      </c>
    </row>
    <row r="3123" spans="1:22" x14ac:dyDescent="0.25">
      <c r="A3123" s="1">
        <v>45918</v>
      </c>
      <c r="B3123" s="1" t="str">
        <f>TEXT(Table1[[#This Row],[Date]],"mm")</f>
        <v>09</v>
      </c>
      <c r="C3123" t="s">
        <v>22</v>
      </c>
      <c r="D3123" t="s">
        <v>19</v>
      </c>
      <c r="E3123">
        <v>33.950000000000003</v>
      </c>
      <c r="F3123">
        <v>7.39</v>
      </c>
      <c r="G3123">
        <v>0.61</v>
      </c>
      <c r="H3123">
        <v>29.9</v>
      </c>
      <c r="I3123">
        <v>28.77</v>
      </c>
      <c r="J3123">
        <v>1.1299999999999999</v>
      </c>
      <c r="K3123">
        <v>96.23</v>
      </c>
      <c r="L3123">
        <v>92.38</v>
      </c>
      <c r="M3123">
        <v>99.9</v>
      </c>
      <c r="N3123">
        <v>88.8</v>
      </c>
      <c r="O3123">
        <v>34.270000000000003</v>
      </c>
      <c r="P3123">
        <v>2947.83</v>
      </c>
      <c r="Q3123" s="42">
        <f>Table1[[#This Row],[Steam_Consumed_t]]/Table1[[#This Row],[Production_t]]</f>
        <v>1.1461538461538463</v>
      </c>
      <c r="R3123" s="37">
        <f>Table1[[#This Row],[Power_Consumed_kWh]]/Table1[[#This Row],[Production_t]]</f>
        <v>98.589632107023419</v>
      </c>
      <c r="S3123" t="str">
        <f>IF(Table1[[#This Row],[Quality_pct]]&lt;96,"Below Spec","Ok")</f>
        <v>Ok</v>
      </c>
      <c r="T3123" t="str">
        <f>IF(Table1[Steam_Consumed_t]&gt;$O$4383,"ABNORMAL","NORMAL")</f>
        <v>NORMAL</v>
      </c>
      <c r="U3123" t="str">
        <f>IF(Table1[Power_Consumed_kWh]&gt;$P$4383,"ABNORMAL","NORMAL")</f>
        <v>NORMAL</v>
      </c>
      <c r="V3123">
        <f>(Table1[[#This Row],[Target_Production_t]]/8)*Table1[[#This Row],[Downtime_hr]]</f>
        <v>2.5886875000000003</v>
      </c>
    </row>
    <row r="3124" spans="1:22" x14ac:dyDescent="0.25">
      <c r="A3124" s="1">
        <v>45918</v>
      </c>
      <c r="B3124" s="1" t="str">
        <f>TEXT(Table1[[#This Row],[Date]],"mm")</f>
        <v>09</v>
      </c>
      <c r="C3124" t="s">
        <v>23</v>
      </c>
      <c r="D3124" t="s">
        <v>18</v>
      </c>
      <c r="E3124">
        <v>42.12</v>
      </c>
      <c r="F3124">
        <v>7.42</v>
      </c>
      <c r="G3124">
        <v>0.57999999999999996</v>
      </c>
      <c r="H3124">
        <v>35.549999999999997</v>
      </c>
      <c r="I3124">
        <v>35.36</v>
      </c>
      <c r="J3124">
        <v>0.19</v>
      </c>
      <c r="K3124">
        <v>99.46</v>
      </c>
      <c r="L3124">
        <v>92.75</v>
      </c>
      <c r="M3124">
        <v>96.75</v>
      </c>
      <c r="N3124">
        <v>89.25</v>
      </c>
      <c r="O3124">
        <v>5.51</v>
      </c>
      <c r="P3124">
        <v>1523.64</v>
      </c>
      <c r="Q3124" s="42">
        <f>Table1[[#This Row],[Steam_Consumed_t]]/Table1[[#This Row],[Production_t]]</f>
        <v>0.1549929676511955</v>
      </c>
      <c r="R3124" s="37">
        <f>Table1[[#This Row],[Power_Consumed_kWh]]/Table1[[#This Row],[Production_t]]</f>
        <v>42.859071729957812</v>
      </c>
      <c r="S3124" t="str">
        <f>IF(Table1[[#This Row],[Quality_pct]]&lt;96,"Below Spec","Ok")</f>
        <v>Ok</v>
      </c>
      <c r="T3124" t="str">
        <f>IF(Table1[Steam_Consumed_t]&gt;$O$4383,"ABNORMAL","NORMAL")</f>
        <v>NORMAL</v>
      </c>
      <c r="U3124" t="str">
        <f>IF(Table1[Power_Consumed_kWh]&gt;$P$4383,"ABNORMAL","NORMAL")</f>
        <v>NORMAL</v>
      </c>
      <c r="V3124">
        <f>(Table1[[#This Row],[Target_Production_t]]/8)*Table1[[#This Row],[Downtime_hr]]</f>
        <v>3.0536999999999996</v>
      </c>
    </row>
    <row r="3125" spans="1:22" x14ac:dyDescent="0.25">
      <c r="A3125" s="1">
        <v>45918</v>
      </c>
      <c r="B3125" s="1" t="str">
        <f>TEXT(Table1[[#This Row],[Date]],"mm")</f>
        <v>09</v>
      </c>
      <c r="C3125" t="s">
        <v>23</v>
      </c>
      <c r="D3125" t="s">
        <v>20</v>
      </c>
      <c r="E3125">
        <v>40.229999999999997</v>
      </c>
      <c r="F3125">
        <v>7.5</v>
      </c>
      <c r="G3125">
        <v>0.5</v>
      </c>
      <c r="H3125">
        <v>33.46</v>
      </c>
      <c r="I3125">
        <v>33.32</v>
      </c>
      <c r="J3125">
        <v>0.14000000000000001</v>
      </c>
      <c r="K3125">
        <v>99.58</v>
      </c>
      <c r="L3125">
        <v>93.75</v>
      </c>
      <c r="M3125">
        <v>97.68</v>
      </c>
      <c r="N3125">
        <v>91.19</v>
      </c>
      <c r="O3125">
        <v>2.4900000000000002</v>
      </c>
      <c r="P3125">
        <v>1463.3</v>
      </c>
      <c r="Q3125" s="42">
        <f>Table1[[#This Row],[Steam_Consumed_t]]/Table1[[#This Row],[Production_t]]</f>
        <v>7.4417214584578603E-2</v>
      </c>
      <c r="R3125" s="37">
        <f>Table1[[#This Row],[Power_Consumed_kWh]]/Table1[[#This Row],[Production_t]]</f>
        <v>43.732815301852959</v>
      </c>
      <c r="S3125" t="str">
        <f>IF(Table1[[#This Row],[Quality_pct]]&lt;96,"Below Spec","Ok")</f>
        <v>Ok</v>
      </c>
      <c r="T3125" t="str">
        <f>IF(Table1[Steam_Consumed_t]&gt;$O$4383,"ABNORMAL","NORMAL")</f>
        <v>NORMAL</v>
      </c>
      <c r="U3125" t="str">
        <f>IF(Table1[Power_Consumed_kWh]&gt;$P$4383,"ABNORMAL","NORMAL")</f>
        <v>NORMAL</v>
      </c>
      <c r="V3125">
        <f>(Table1[[#This Row],[Target_Production_t]]/8)*Table1[[#This Row],[Downtime_hr]]</f>
        <v>2.5143749999999998</v>
      </c>
    </row>
    <row r="3126" spans="1:22" x14ac:dyDescent="0.25">
      <c r="A3126" s="1">
        <v>45918</v>
      </c>
      <c r="B3126" s="1" t="str">
        <f>TEXT(Table1[[#This Row],[Date]],"mm")</f>
        <v>09</v>
      </c>
      <c r="C3126" t="s">
        <v>21</v>
      </c>
      <c r="D3126" t="s">
        <v>18</v>
      </c>
      <c r="E3126">
        <v>36.380000000000003</v>
      </c>
      <c r="F3126">
        <v>7.55</v>
      </c>
      <c r="G3126">
        <v>0.45</v>
      </c>
      <c r="H3126">
        <v>33.67</v>
      </c>
      <c r="I3126">
        <v>33.14</v>
      </c>
      <c r="J3126">
        <v>0.54</v>
      </c>
      <c r="K3126">
        <v>98.41</v>
      </c>
      <c r="L3126">
        <v>94.38</v>
      </c>
      <c r="M3126">
        <v>89.16</v>
      </c>
      <c r="N3126">
        <v>82.8</v>
      </c>
      <c r="O3126">
        <v>49.54</v>
      </c>
      <c r="P3126">
        <v>4069.73</v>
      </c>
      <c r="Q3126" s="42">
        <f>Table1[[#This Row],[Steam_Consumed_t]]/Table1[[#This Row],[Production_t]]</f>
        <v>1.4713394713394712</v>
      </c>
      <c r="R3126" s="37">
        <f>Table1[[#This Row],[Power_Consumed_kWh]]/Table1[[#This Row],[Production_t]]</f>
        <v>120.87110187110187</v>
      </c>
      <c r="S3126" t="str">
        <f>IF(Table1[[#This Row],[Quality_pct]]&lt;96,"Below Spec","Ok")</f>
        <v>Ok</v>
      </c>
      <c r="T3126" t="str">
        <f>IF(Table1[Steam_Consumed_t]&gt;$O$4383,"ABNORMAL","NORMAL")</f>
        <v>NORMAL</v>
      </c>
      <c r="U3126" t="str">
        <f>IF(Table1[Power_Consumed_kWh]&gt;$P$4383,"ABNORMAL","NORMAL")</f>
        <v>NORMAL</v>
      </c>
      <c r="V3126">
        <f>(Table1[[#This Row],[Target_Production_t]]/8)*Table1[[#This Row],[Downtime_hr]]</f>
        <v>2.0463750000000003</v>
      </c>
    </row>
    <row r="3127" spans="1:22" x14ac:dyDescent="0.25">
      <c r="A3127" s="1">
        <v>45918</v>
      </c>
      <c r="B3127" s="1" t="str">
        <f>TEXT(Table1[[#This Row],[Date]],"mm")</f>
        <v>09</v>
      </c>
      <c r="C3127" t="s">
        <v>23</v>
      </c>
      <c r="D3127" t="s">
        <v>19</v>
      </c>
      <c r="E3127">
        <v>41.49</v>
      </c>
      <c r="F3127">
        <v>7.59</v>
      </c>
      <c r="G3127">
        <v>0.41</v>
      </c>
      <c r="H3127">
        <v>37.090000000000003</v>
      </c>
      <c r="I3127">
        <v>36.56</v>
      </c>
      <c r="J3127">
        <v>0.54</v>
      </c>
      <c r="K3127">
        <v>98.55</v>
      </c>
      <c r="L3127">
        <v>94.88</v>
      </c>
      <c r="M3127">
        <v>94.66</v>
      </c>
      <c r="N3127">
        <v>88.5</v>
      </c>
      <c r="O3127">
        <v>4.74</v>
      </c>
      <c r="P3127">
        <v>1523.92</v>
      </c>
      <c r="Q3127" s="42">
        <f>Table1[[#This Row],[Steam_Consumed_t]]/Table1[[#This Row],[Production_t]]</f>
        <v>0.12779724993259639</v>
      </c>
      <c r="R3127" s="37">
        <f>Table1[[#This Row],[Power_Consumed_kWh]]/Table1[[#This Row],[Production_t]]</f>
        <v>41.087085467781073</v>
      </c>
      <c r="S3127" t="str">
        <f>IF(Table1[[#This Row],[Quality_pct]]&lt;96,"Below Spec","Ok")</f>
        <v>Ok</v>
      </c>
      <c r="T3127" t="str">
        <f>IF(Table1[Steam_Consumed_t]&gt;$O$4383,"ABNORMAL","NORMAL")</f>
        <v>NORMAL</v>
      </c>
      <c r="U3127" t="str">
        <f>IF(Table1[Power_Consumed_kWh]&gt;$P$4383,"ABNORMAL","NORMAL")</f>
        <v>NORMAL</v>
      </c>
      <c r="V3127">
        <f>(Table1[[#This Row],[Target_Production_t]]/8)*Table1[[#This Row],[Downtime_hr]]</f>
        <v>2.1263624999999999</v>
      </c>
    </row>
    <row r="3128" spans="1:22" x14ac:dyDescent="0.25">
      <c r="A3128" s="1">
        <v>45918</v>
      </c>
      <c r="B3128" s="1" t="str">
        <f>TEXT(Table1[[#This Row],[Date]],"mm")</f>
        <v>09</v>
      </c>
      <c r="C3128" t="s">
        <v>21</v>
      </c>
      <c r="D3128" t="s">
        <v>20</v>
      </c>
      <c r="E3128">
        <v>34.74</v>
      </c>
      <c r="F3128">
        <v>7.6</v>
      </c>
      <c r="G3128">
        <v>0.4</v>
      </c>
      <c r="H3128">
        <v>31.92</v>
      </c>
      <c r="I3128">
        <v>31.49</v>
      </c>
      <c r="J3128">
        <v>0.43</v>
      </c>
      <c r="K3128">
        <v>98.65</v>
      </c>
      <c r="L3128">
        <v>95</v>
      </c>
      <c r="M3128">
        <v>92.56</v>
      </c>
      <c r="N3128">
        <v>86.75</v>
      </c>
      <c r="O3128">
        <v>47.62</v>
      </c>
      <c r="P3128">
        <v>3698.06</v>
      </c>
      <c r="Q3128" s="42">
        <f>Table1[[#This Row],[Steam_Consumed_t]]/Table1[[#This Row],[Production_t]]</f>
        <v>1.4918546365914784</v>
      </c>
      <c r="R3128" s="37">
        <f>Table1[[#This Row],[Power_Consumed_kWh]]/Table1[[#This Row],[Production_t]]</f>
        <v>115.85401002506265</v>
      </c>
      <c r="S3128" t="str">
        <f>IF(Table1[[#This Row],[Quality_pct]]&lt;96,"Below Spec","Ok")</f>
        <v>Ok</v>
      </c>
      <c r="T3128" t="str">
        <f>IF(Table1[Steam_Consumed_t]&gt;$O$4383,"ABNORMAL","NORMAL")</f>
        <v>NORMAL</v>
      </c>
      <c r="U3128" t="str">
        <f>IF(Table1[Power_Consumed_kWh]&gt;$P$4383,"ABNORMAL","NORMAL")</f>
        <v>NORMAL</v>
      </c>
      <c r="V3128">
        <f>(Table1[[#This Row],[Target_Production_t]]/8)*Table1[[#This Row],[Downtime_hr]]</f>
        <v>1.7370000000000001</v>
      </c>
    </row>
    <row r="3129" spans="1:22" x14ac:dyDescent="0.25">
      <c r="A3129" s="1">
        <v>45918</v>
      </c>
      <c r="B3129" s="1" t="str">
        <f>TEXT(Table1[[#This Row],[Date]],"mm")</f>
        <v>09</v>
      </c>
      <c r="C3129" t="s">
        <v>21</v>
      </c>
      <c r="D3129" t="s">
        <v>19</v>
      </c>
      <c r="E3129">
        <v>35.83</v>
      </c>
      <c r="F3129">
        <v>7.67</v>
      </c>
      <c r="G3129">
        <v>0.33</v>
      </c>
      <c r="H3129">
        <v>33.01</v>
      </c>
      <c r="I3129">
        <v>32.44</v>
      </c>
      <c r="J3129">
        <v>0.56000000000000005</v>
      </c>
      <c r="K3129">
        <v>98.29</v>
      </c>
      <c r="L3129">
        <v>95.88</v>
      </c>
      <c r="M3129">
        <v>92.7</v>
      </c>
      <c r="N3129">
        <v>87.35</v>
      </c>
      <c r="O3129">
        <v>47.56</v>
      </c>
      <c r="P3129">
        <v>3995.76</v>
      </c>
      <c r="Q3129" s="42">
        <f>Table1[[#This Row],[Steam_Consumed_t]]/Table1[[#This Row],[Production_t]]</f>
        <v>1.4407755225689187</v>
      </c>
      <c r="R3129" s="37">
        <f>Table1[[#This Row],[Power_Consumed_kWh]]/Table1[[#This Row],[Production_t]]</f>
        <v>121.04695546804</v>
      </c>
      <c r="S3129" t="str">
        <f>IF(Table1[[#This Row],[Quality_pct]]&lt;96,"Below Spec","Ok")</f>
        <v>Ok</v>
      </c>
      <c r="T3129" t="str">
        <f>IF(Table1[Steam_Consumed_t]&gt;$O$4383,"ABNORMAL","NORMAL")</f>
        <v>NORMAL</v>
      </c>
      <c r="U3129" t="str">
        <f>IF(Table1[Power_Consumed_kWh]&gt;$P$4383,"ABNORMAL","NORMAL")</f>
        <v>NORMAL</v>
      </c>
      <c r="V3129">
        <f>(Table1[[#This Row],[Target_Production_t]]/8)*Table1[[#This Row],[Downtime_hr]]</f>
        <v>1.4779875</v>
      </c>
    </row>
    <row r="3130" spans="1:22" x14ac:dyDescent="0.25">
      <c r="A3130" s="1">
        <v>45918</v>
      </c>
      <c r="B3130" s="1" t="str">
        <f>TEXT(Table1[[#This Row],[Date]],"mm")</f>
        <v>09</v>
      </c>
      <c r="C3130" t="s">
        <v>17</v>
      </c>
      <c r="D3130" t="s">
        <v>20</v>
      </c>
      <c r="E3130">
        <v>38.4</v>
      </c>
      <c r="F3130">
        <v>7.77</v>
      </c>
      <c r="G3130">
        <v>0.23</v>
      </c>
      <c r="H3130">
        <v>34.18</v>
      </c>
      <c r="I3130">
        <v>33.54</v>
      </c>
      <c r="J3130">
        <v>0.64</v>
      </c>
      <c r="K3130">
        <v>98.13</v>
      </c>
      <c r="L3130">
        <v>97.12</v>
      </c>
      <c r="M3130">
        <v>93.05</v>
      </c>
      <c r="N3130">
        <v>88.68</v>
      </c>
      <c r="O3130">
        <v>28.02</v>
      </c>
      <c r="P3130">
        <v>2688.33</v>
      </c>
      <c r="Q3130" s="42">
        <f>Table1[[#This Row],[Steam_Consumed_t]]/Table1[[#This Row],[Production_t]]</f>
        <v>0.81977764774722062</v>
      </c>
      <c r="R3130" s="37">
        <f>Table1[[#This Row],[Power_Consumed_kWh]]/Table1[[#This Row],[Production_t]]</f>
        <v>78.652135751901696</v>
      </c>
      <c r="S3130" t="str">
        <f>IF(Table1[[#This Row],[Quality_pct]]&lt;96,"Below Spec","Ok")</f>
        <v>Ok</v>
      </c>
      <c r="T3130" t="str">
        <f>IF(Table1[Steam_Consumed_t]&gt;$O$4383,"ABNORMAL","NORMAL")</f>
        <v>NORMAL</v>
      </c>
      <c r="U3130" t="str">
        <f>IF(Table1[Power_Consumed_kWh]&gt;$P$4383,"ABNORMAL","NORMAL")</f>
        <v>NORMAL</v>
      </c>
      <c r="V3130">
        <f>(Table1[[#This Row],[Target_Production_t]]/8)*Table1[[#This Row],[Downtime_hr]]</f>
        <v>1.1040000000000001</v>
      </c>
    </row>
    <row r="3131" spans="1:22" x14ac:dyDescent="0.25">
      <c r="A3131" s="1">
        <v>45918</v>
      </c>
      <c r="B3131" s="1" t="str">
        <f>TEXT(Table1[[#This Row],[Date]],"mm")</f>
        <v>09</v>
      </c>
      <c r="C3131" t="s">
        <v>22</v>
      </c>
      <c r="D3131" t="s">
        <v>20</v>
      </c>
      <c r="E3131">
        <v>32.909999999999997</v>
      </c>
      <c r="F3131">
        <v>7.83</v>
      </c>
      <c r="G3131">
        <v>0.17</v>
      </c>
      <c r="H3131">
        <v>31.2</v>
      </c>
      <c r="I3131">
        <v>30.45</v>
      </c>
      <c r="J3131">
        <v>0.75</v>
      </c>
      <c r="K3131">
        <v>97.6</v>
      </c>
      <c r="L3131">
        <v>97.88</v>
      </c>
      <c r="M3131">
        <v>95.11</v>
      </c>
      <c r="N3131">
        <v>90.85</v>
      </c>
      <c r="O3131">
        <v>35.06</v>
      </c>
      <c r="P3131">
        <v>2892.17</v>
      </c>
      <c r="Q3131" s="42">
        <f>Table1[[#This Row],[Steam_Consumed_t]]/Table1[[#This Row],[Production_t]]</f>
        <v>1.1237179487179487</v>
      </c>
      <c r="R3131" s="37">
        <f>Table1[[#This Row],[Power_Consumed_kWh]]/Table1[[#This Row],[Production_t]]</f>
        <v>92.697756410256417</v>
      </c>
      <c r="S3131" t="str">
        <f>IF(Table1[[#This Row],[Quality_pct]]&lt;96,"Below Spec","Ok")</f>
        <v>Ok</v>
      </c>
      <c r="T3131" t="str">
        <f>IF(Table1[Steam_Consumed_t]&gt;$O$4383,"ABNORMAL","NORMAL")</f>
        <v>NORMAL</v>
      </c>
      <c r="U3131" t="str">
        <f>IF(Table1[Power_Consumed_kWh]&gt;$P$4383,"ABNORMAL","NORMAL")</f>
        <v>NORMAL</v>
      </c>
      <c r="V3131">
        <f>(Table1[[#This Row],[Target_Production_t]]/8)*Table1[[#This Row],[Downtime_hr]]</f>
        <v>0.69933749999999995</v>
      </c>
    </row>
    <row r="3132" spans="1:22" x14ac:dyDescent="0.25">
      <c r="A3132" s="1">
        <v>45918</v>
      </c>
      <c r="B3132" s="1" t="str">
        <f>TEXT(Table1[[#This Row],[Date]],"mm")</f>
        <v>09</v>
      </c>
      <c r="C3132" t="s">
        <v>22</v>
      </c>
      <c r="D3132" t="s">
        <v>18</v>
      </c>
      <c r="E3132">
        <v>34.47</v>
      </c>
      <c r="F3132">
        <v>7.86</v>
      </c>
      <c r="G3132">
        <v>0.14000000000000001</v>
      </c>
      <c r="H3132">
        <v>35.08</v>
      </c>
      <c r="I3132">
        <v>33.67</v>
      </c>
      <c r="J3132">
        <v>1.42</v>
      </c>
      <c r="K3132">
        <v>95.96</v>
      </c>
      <c r="L3132">
        <v>98.25</v>
      </c>
      <c r="M3132">
        <v>99.3</v>
      </c>
      <c r="N3132">
        <v>93.62</v>
      </c>
      <c r="O3132">
        <v>38.24</v>
      </c>
      <c r="P3132">
        <v>3481.95</v>
      </c>
      <c r="Q3132" s="42">
        <f>Table1[[#This Row],[Steam_Consumed_t]]/Table1[[#This Row],[Production_t]]</f>
        <v>1.0900798175598634</v>
      </c>
      <c r="R3132" s="37">
        <f>Table1[[#This Row],[Power_Consumed_kWh]]/Table1[[#This Row],[Production_t]]</f>
        <v>99.257411630558721</v>
      </c>
      <c r="S3132" t="str">
        <f>IF(Table1[[#This Row],[Quality_pct]]&lt;96,"Below Spec","Ok")</f>
        <v>Below Spec</v>
      </c>
      <c r="T3132" t="str">
        <f>IF(Table1[Steam_Consumed_t]&gt;$O$4383,"ABNORMAL","NORMAL")</f>
        <v>NORMAL</v>
      </c>
      <c r="U3132" t="str">
        <f>IF(Table1[Power_Consumed_kWh]&gt;$P$4383,"ABNORMAL","NORMAL")</f>
        <v>NORMAL</v>
      </c>
      <c r="V3132">
        <f>(Table1[[#This Row],[Target_Production_t]]/8)*Table1[[#This Row],[Downtime_hr]]</f>
        <v>0.60322500000000001</v>
      </c>
    </row>
    <row r="3133" spans="1:22" x14ac:dyDescent="0.25">
      <c r="A3133" s="1">
        <v>45918</v>
      </c>
      <c r="B3133" s="1" t="str">
        <f>TEXT(Table1[[#This Row],[Date]],"mm")</f>
        <v>09</v>
      </c>
      <c r="C3133" t="s">
        <v>17</v>
      </c>
      <c r="D3133" t="s">
        <v>18</v>
      </c>
      <c r="E3133">
        <v>40.21</v>
      </c>
      <c r="F3133">
        <v>7.94</v>
      </c>
      <c r="G3133">
        <v>0.06</v>
      </c>
      <c r="H3133">
        <v>35.92</v>
      </c>
      <c r="I3133">
        <v>35.36</v>
      </c>
      <c r="J3133">
        <v>0.55000000000000004</v>
      </c>
      <c r="K3133">
        <v>98.46</v>
      </c>
      <c r="L3133">
        <v>99.25</v>
      </c>
      <c r="M3133">
        <v>94.16</v>
      </c>
      <c r="N3133">
        <v>92.02</v>
      </c>
      <c r="O3133">
        <v>31.64</v>
      </c>
      <c r="P3133">
        <v>2906.55</v>
      </c>
      <c r="Q3133" s="42">
        <f>Table1[[#This Row],[Steam_Consumed_t]]/Table1[[#This Row],[Production_t]]</f>
        <v>0.88084632516703787</v>
      </c>
      <c r="R3133" s="37">
        <f>Table1[[#This Row],[Power_Consumed_kWh]]/Table1[[#This Row],[Production_t]]</f>
        <v>80.917316258351889</v>
      </c>
      <c r="S3133" t="str">
        <f>IF(Table1[[#This Row],[Quality_pct]]&lt;96,"Below Spec","Ok")</f>
        <v>Ok</v>
      </c>
      <c r="T3133" t="str">
        <f>IF(Table1[Steam_Consumed_t]&gt;$O$4383,"ABNORMAL","NORMAL")</f>
        <v>NORMAL</v>
      </c>
      <c r="U3133" t="str">
        <f>IF(Table1[Power_Consumed_kWh]&gt;$P$4383,"ABNORMAL","NORMAL")</f>
        <v>NORMAL</v>
      </c>
      <c r="V3133">
        <f>(Table1[[#This Row],[Target_Production_t]]/8)*Table1[[#This Row],[Downtime_hr]]</f>
        <v>0.30157499999999998</v>
      </c>
    </row>
    <row r="3134" spans="1:22" x14ac:dyDescent="0.25">
      <c r="A3134" s="1">
        <v>45919</v>
      </c>
      <c r="B3134" s="1" t="str">
        <f>TEXT(Table1[[#This Row],[Date]],"mm")</f>
        <v>09</v>
      </c>
      <c r="C3134" t="s">
        <v>22</v>
      </c>
      <c r="D3134" t="s">
        <v>20</v>
      </c>
      <c r="E3134">
        <v>33.97</v>
      </c>
      <c r="F3134">
        <v>7</v>
      </c>
      <c r="G3134">
        <v>1</v>
      </c>
      <c r="H3134">
        <v>29.39</v>
      </c>
      <c r="I3134">
        <v>28.75</v>
      </c>
      <c r="J3134">
        <v>0.64</v>
      </c>
      <c r="K3134">
        <v>97.81</v>
      </c>
      <c r="L3134">
        <v>87.5</v>
      </c>
      <c r="M3134">
        <v>96.73</v>
      </c>
      <c r="N3134">
        <v>82.78</v>
      </c>
      <c r="O3134">
        <v>32.119999999999997</v>
      </c>
      <c r="P3134">
        <v>2837.4</v>
      </c>
      <c r="Q3134" s="42">
        <f>Table1[[#This Row],[Steam_Consumed_t]]/Table1[[#This Row],[Production_t]]</f>
        <v>1.0928887376658727</v>
      </c>
      <c r="R3134" s="37">
        <f>Table1[[#This Row],[Power_Consumed_kWh]]/Table1[[#This Row],[Production_t]]</f>
        <v>96.543041850969715</v>
      </c>
      <c r="S3134" t="str">
        <f>IF(Table1[[#This Row],[Quality_pct]]&lt;96,"Below Spec","Ok")</f>
        <v>Ok</v>
      </c>
      <c r="T3134" t="str">
        <f>IF(Table1[Steam_Consumed_t]&gt;$O$4383,"ABNORMAL","NORMAL")</f>
        <v>NORMAL</v>
      </c>
      <c r="U3134" t="str">
        <f>IF(Table1[Power_Consumed_kWh]&gt;$P$4383,"ABNORMAL","NORMAL")</f>
        <v>NORMAL</v>
      </c>
      <c r="V3134">
        <f>(Table1[[#This Row],[Target_Production_t]]/8)*Table1[[#This Row],[Downtime_hr]]</f>
        <v>4.2462499999999999</v>
      </c>
    </row>
    <row r="3135" spans="1:22" x14ac:dyDescent="0.25">
      <c r="A3135" s="1">
        <v>45919</v>
      </c>
      <c r="B3135" s="1" t="str">
        <f>TEXT(Table1[[#This Row],[Date]],"mm")</f>
        <v>09</v>
      </c>
      <c r="C3135" t="s">
        <v>23</v>
      </c>
      <c r="D3135" t="s">
        <v>19</v>
      </c>
      <c r="E3135">
        <v>42.83</v>
      </c>
      <c r="F3135">
        <v>7.36</v>
      </c>
      <c r="G3135">
        <v>0.64</v>
      </c>
      <c r="H3135">
        <v>36.950000000000003</v>
      </c>
      <c r="I3135">
        <v>36.47</v>
      </c>
      <c r="J3135">
        <v>0.49</v>
      </c>
      <c r="K3135">
        <v>98.68</v>
      </c>
      <c r="L3135">
        <v>92</v>
      </c>
      <c r="M3135">
        <v>97.93</v>
      </c>
      <c r="N3135">
        <v>88.9</v>
      </c>
      <c r="O3135">
        <v>4.6900000000000004</v>
      </c>
      <c r="P3135">
        <v>1564.69</v>
      </c>
      <c r="Q3135" s="42">
        <f>Table1[[#This Row],[Steam_Consumed_t]]/Table1[[#This Row],[Production_t]]</f>
        <v>0.12692828146143437</v>
      </c>
      <c r="R3135" s="37">
        <f>Table1[[#This Row],[Power_Consumed_kWh]]/Table1[[#This Row],[Production_t]]</f>
        <v>42.346143437077131</v>
      </c>
      <c r="S3135" t="str">
        <f>IF(Table1[[#This Row],[Quality_pct]]&lt;96,"Below Spec","Ok")</f>
        <v>Ok</v>
      </c>
      <c r="T3135" t="str">
        <f>IF(Table1[Steam_Consumed_t]&gt;$O$4383,"ABNORMAL","NORMAL")</f>
        <v>NORMAL</v>
      </c>
      <c r="U3135" t="str">
        <f>IF(Table1[Power_Consumed_kWh]&gt;$P$4383,"ABNORMAL","NORMAL")</f>
        <v>NORMAL</v>
      </c>
      <c r="V3135">
        <f>(Table1[[#This Row],[Target_Production_t]]/8)*Table1[[#This Row],[Downtime_hr]]</f>
        <v>3.4264000000000001</v>
      </c>
    </row>
    <row r="3136" spans="1:22" x14ac:dyDescent="0.25">
      <c r="A3136" s="1">
        <v>45919</v>
      </c>
      <c r="B3136" s="1" t="str">
        <f>TEXT(Table1[[#This Row],[Date]],"mm")</f>
        <v>09</v>
      </c>
      <c r="C3136" t="s">
        <v>23</v>
      </c>
      <c r="D3136" t="s">
        <v>20</v>
      </c>
      <c r="E3136">
        <v>41.52</v>
      </c>
      <c r="F3136">
        <v>7.46</v>
      </c>
      <c r="G3136">
        <v>0.54</v>
      </c>
      <c r="H3136">
        <v>34.590000000000003</v>
      </c>
      <c r="I3136">
        <v>34.590000000000003</v>
      </c>
      <c r="J3136">
        <v>0</v>
      </c>
      <c r="K3136">
        <v>100</v>
      </c>
      <c r="L3136">
        <v>93.25</v>
      </c>
      <c r="M3136">
        <v>90.97</v>
      </c>
      <c r="N3136">
        <v>84.83</v>
      </c>
      <c r="O3136">
        <v>4.41</v>
      </c>
      <c r="P3136">
        <v>1619.42</v>
      </c>
      <c r="Q3136" s="42">
        <f>Table1[[#This Row],[Steam_Consumed_t]]/Table1[[#This Row],[Production_t]]</f>
        <v>0.12749349522983519</v>
      </c>
      <c r="R3136" s="37">
        <f>Table1[[#This Row],[Power_Consumed_kWh]]/Table1[[#This Row],[Production_t]]</f>
        <v>46.817577334489734</v>
      </c>
      <c r="S3136" t="str">
        <f>IF(Table1[[#This Row],[Quality_pct]]&lt;96,"Below Spec","Ok")</f>
        <v>Ok</v>
      </c>
      <c r="T3136" t="str">
        <f>IF(Table1[Steam_Consumed_t]&gt;$O$4383,"ABNORMAL","NORMAL")</f>
        <v>NORMAL</v>
      </c>
      <c r="U3136" t="str">
        <f>IF(Table1[Power_Consumed_kWh]&gt;$P$4383,"ABNORMAL","NORMAL")</f>
        <v>NORMAL</v>
      </c>
      <c r="V3136">
        <f>(Table1[[#This Row],[Target_Production_t]]/8)*Table1[[#This Row],[Downtime_hr]]</f>
        <v>2.8026000000000004</v>
      </c>
    </row>
    <row r="3137" spans="1:22" x14ac:dyDescent="0.25">
      <c r="A3137" s="1">
        <v>45919</v>
      </c>
      <c r="B3137" s="1" t="str">
        <f>TEXT(Table1[[#This Row],[Date]],"mm")</f>
        <v>09</v>
      </c>
      <c r="C3137" t="s">
        <v>22</v>
      </c>
      <c r="D3137" t="s">
        <v>19</v>
      </c>
      <c r="E3137">
        <v>35.04</v>
      </c>
      <c r="F3137">
        <v>7.48</v>
      </c>
      <c r="G3137">
        <v>0.52</v>
      </c>
      <c r="H3137">
        <v>30.55</v>
      </c>
      <c r="I3137">
        <v>29.34</v>
      </c>
      <c r="J3137">
        <v>1.22</v>
      </c>
      <c r="K3137">
        <v>96.02</v>
      </c>
      <c r="L3137">
        <v>93.5</v>
      </c>
      <c r="M3137">
        <v>98.53</v>
      </c>
      <c r="N3137">
        <v>88.46</v>
      </c>
      <c r="O3137">
        <v>35.32</v>
      </c>
      <c r="P3137">
        <v>2970.84</v>
      </c>
      <c r="Q3137" s="42">
        <f>Table1[[#This Row],[Steam_Consumed_t]]/Table1[[#This Row],[Production_t]]</f>
        <v>1.1561374795417347</v>
      </c>
      <c r="R3137" s="37">
        <f>Table1[[#This Row],[Power_Consumed_kWh]]/Table1[[#This Row],[Production_t]]</f>
        <v>97.245171849427166</v>
      </c>
      <c r="S3137" t="str">
        <f>IF(Table1[[#This Row],[Quality_pct]]&lt;96,"Below Spec","Ok")</f>
        <v>Ok</v>
      </c>
      <c r="T3137" t="str">
        <f>IF(Table1[Steam_Consumed_t]&gt;$O$4383,"ABNORMAL","NORMAL")</f>
        <v>NORMAL</v>
      </c>
      <c r="U3137" t="str">
        <f>IF(Table1[Power_Consumed_kWh]&gt;$P$4383,"ABNORMAL","NORMAL")</f>
        <v>NORMAL</v>
      </c>
      <c r="V3137">
        <f>(Table1[[#This Row],[Target_Production_t]]/8)*Table1[[#This Row],[Downtime_hr]]</f>
        <v>2.2776000000000001</v>
      </c>
    </row>
    <row r="3138" spans="1:22" x14ac:dyDescent="0.25">
      <c r="A3138" s="1">
        <v>45919</v>
      </c>
      <c r="B3138" s="1" t="str">
        <f>TEXT(Table1[[#This Row],[Date]],"mm")</f>
        <v>09</v>
      </c>
      <c r="C3138" t="s">
        <v>17</v>
      </c>
      <c r="D3138" t="s">
        <v>19</v>
      </c>
      <c r="E3138">
        <v>40.880000000000003</v>
      </c>
      <c r="F3138">
        <v>7.64</v>
      </c>
      <c r="G3138">
        <v>0.36</v>
      </c>
      <c r="H3138">
        <v>40.99</v>
      </c>
      <c r="I3138">
        <v>39.96</v>
      </c>
      <c r="J3138">
        <v>1.04</v>
      </c>
      <c r="K3138">
        <v>97.47</v>
      </c>
      <c r="L3138">
        <v>95.5</v>
      </c>
      <c r="M3138">
        <v>99.11</v>
      </c>
      <c r="N3138">
        <v>92.26</v>
      </c>
      <c r="O3138">
        <v>34.78</v>
      </c>
      <c r="P3138">
        <v>3461.36</v>
      </c>
      <c r="Q3138" s="42">
        <f>Table1[[#This Row],[Steam_Consumed_t]]/Table1[[#This Row],[Production_t]]</f>
        <v>0.84849963405708706</v>
      </c>
      <c r="R3138" s="37">
        <f>Table1[[#This Row],[Power_Consumed_kWh]]/Table1[[#This Row],[Production_t]]</f>
        <v>84.444010734325445</v>
      </c>
      <c r="S3138" t="str">
        <f>IF(Table1[[#This Row],[Quality_pct]]&lt;96,"Below Spec","Ok")</f>
        <v>Ok</v>
      </c>
      <c r="T3138" t="str">
        <f>IF(Table1[Steam_Consumed_t]&gt;$O$4383,"ABNORMAL","NORMAL")</f>
        <v>NORMAL</v>
      </c>
      <c r="U3138" t="str">
        <f>IF(Table1[Power_Consumed_kWh]&gt;$P$4383,"ABNORMAL","NORMAL")</f>
        <v>NORMAL</v>
      </c>
      <c r="V3138">
        <f>(Table1[[#This Row],[Target_Production_t]]/8)*Table1[[#This Row],[Downtime_hr]]</f>
        <v>1.8396000000000001</v>
      </c>
    </row>
    <row r="3139" spans="1:22" x14ac:dyDescent="0.25">
      <c r="A3139" s="1">
        <v>45919</v>
      </c>
      <c r="B3139" s="1" t="str">
        <f>TEXT(Table1[[#This Row],[Date]],"mm")</f>
        <v>09</v>
      </c>
      <c r="C3139" t="s">
        <v>17</v>
      </c>
      <c r="D3139" t="s">
        <v>20</v>
      </c>
      <c r="E3139">
        <v>39.64</v>
      </c>
      <c r="F3139">
        <v>7.68</v>
      </c>
      <c r="G3139">
        <v>0.32</v>
      </c>
      <c r="H3139">
        <v>37.82</v>
      </c>
      <c r="I3139">
        <v>37.44</v>
      </c>
      <c r="J3139">
        <v>0.39</v>
      </c>
      <c r="K3139">
        <v>98.97</v>
      </c>
      <c r="L3139">
        <v>96</v>
      </c>
      <c r="M3139">
        <v>91.86</v>
      </c>
      <c r="N3139">
        <v>87.27</v>
      </c>
      <c r="O3139">
        <v>33.770000000000003</v>
      </c>
      <c r="P3139">
        <v>3028.36</v>
      </c>
      <c r="Q3139" s="42">
        <f>Table1[[#This Row],[Steam_Consumed_t]]/Table1[[#This Row],[Production_t]]</f>
        <v>0.8929138022210471</v>
      </c>
      <c r="R3139" s="37">
        <f>Table1[[#This Row],[Power_Consumed_kWh]]/Table1[[#This Row],[Production_t]]</f>
        <v>80.072977260708626</v>
      </c>
      <c r="S3139" t="str">
        <f>IF(Table1[[#This Row],[Quality_pct]]&lt;96,"Below Spec","Ok")</f>
        <v>Ok</v>
      </c>
      <c r="T3139" t="str">
        <f>IF(Table1[Steam_Consumed_t]&gt;$O$4383,"ABNORMAL","NORMAL")</f>
        <v>NORMAL</v>
      </c>
      <c r="U3139" t="str">
        <f>IF(Table1[Power_Consumed_kWh]&gt;$P$4383,"ABNORMAL","NORMAL")</f>
        <v>NORMAL</v>
      </c>
      <c r="V3139">
        <f>(Table1[[#This Row],[Target_Production_t]]/8)*Table1[[#This Row],[Downtime_hr]]</f>
        <v>1.5856000000000001</v>
      </c>
    </row>
    <row r="3140" spans="1:22" x14ac:dyDescent="0.25">
      <c r="A3140" s="1">
        <v>45919</v>
      </c>
      <c r="B3140" s="1" t="str">
        <f>TEXT(Table1[[#This Row],[Date]],"mm")</f>
        <v>09</v>
      </c>
      <c r="C3140" t="s">
        <v>21</v>
      </c>
      <c r="D3140" t="s">
        <v>20</v>
      </c>
      <c r="E3140">
        <v>35.86</v>
      </c>
      <c r="F3140">
        <v>7.68</v>
      </c>
      <c r="G3140">
        <v>0.32</v>
      </c>
      <c r="H3140">
        <v>29.33</v>
      </c>
      <c r="I3140">
        <v>28.85</v>
      </c>
      <c r="J3140">
        <v>0.47</v>
      </c>
      <c r="K3140">
        <v>98.39</v>
      </c>
      <c r="L3140">
        <v>96</v>
      </c>
      <c r="M3140">
        <v>89.31</v>
      </c>
      <c r="N3140">
        <v>84.36</v>
      </c>
      <c r="O3140">
        <v>43.65</v>
      </c>
      <c r="P3140">
        <v>3502.6</v>
      </c>
      <c r="Q3140" s="42">
        <f>Table1[[#This Row],[Steam_Consumed_t]]/Table1[[#This Row],[Production_t]]</f>
        <v>1.488237299693147</v>
      </c>
      <c r="R3140" s="37">
        <f>Table1[[#This Row],[Power_Consumed_kWh]]/Table1[[#This Row],[Production_t]]</f>
        <v>119.42038868053189</v>
      </c>
      <c r="S3140" t="str">
        <f>IF(Table1[[#This Row],[Quality_pct]]&lt;96,"Below Spec","Ok")</f>
        <v>Ok</v>
      </c>
      <c r="T3140" t="str">
        <f>IF(Table1[Steam_Consumed_t]&gt;$O$4383,"ABNORMAL","NORMAL")</f>
        <v>NORMAL</v>
      </c>
      <c r="U3140" t="str">
        <f>IF(Table1[Power_Consumed_kWh]&gt;$P$4383,"ABNORMAL","NORMAL")</f>
        <v>NORMAL</v>
      </c>
      <c r="V3140">
        <f>(Table1[[#This Row],[Target_Production_t]]/8)*Table1[[#This Row],[Downtime_hr]]</f>
        <v>1.4343999999999999</v>
      </c>
    </row>
    <row r="3141" spans="1:22" x14ac:dyDescent="0.25">
      <c r="A3141" s="1">
        <v>45919</v>
      </c>
      <c r="B3141" s="1" t="str">
        <f>TEXT(Table1[[#This Row],[Date]],"mm")</f>
        <v>09</v>
      </c>
      <c r="C3141" t="s">
        <v>17</v>
      </c>
      <c r="D3141" t="s">
        <v>18</v>
      </c>
      <c r="E3141">
        <v>41.5</v>
      </c>
      <c r="F3141">
        <v>7.71</v>
      </c>
      <c r="G3141">
        <v>0.28999999999999998</v>
      </c>
      <c r="H3141">
        <v>40.01</v>
      </c>
      <c r="I3141">
        <v>39.58</v>
      </c>
      <c r="J3141">
        <v>0.44</v>
      </c>
      <c r="K3141">
        <v>98.91</v>
      </c>
      <c r="L3141">
        <v>96.38</v>
      </c>
      <c r="M3141">
        <v>94.4</v>
      </c>
      <c r="N3141">
        <v>89.99</v>
      </c>
      <c r="O3141">
        <v>35.270000000000003</v>
      </c>
      <c r="P3141">
        <v>3154.48</v>
      </c>
      <c r="Q3141" s="42">
        <f>Table1[[#This Row],[Steam_Consumed_t]]/Table1[[#This Row],[Production_t]]</f>
        <v>0.88152961759560122</v>
      </c>
      <c r="R3141" s="37">
        <f>Table1[[#This Row],[Power_Consumed_kWh]]/Table1[[#This Row],[Production_t]]</f>
        <v>78.842289427643095</v>
      </c>
      <c r="S3141" t="str">
        <f>IF(Table1[[#This Row],[Quality_pct]]&lt;96,"Below Spec","Ok")</f>
        <v>Ok</v>
      </c>
      <c r="T3141" t="str">
        <f>IF(Table1[Steam_Consumed_t]&gt;$O$4383,"ABNORMAL","NORMAL")</f>
        <v>NORMAL</v>
      </c>
      <c r="U3141" t="str">
        <f>IF(Table1[Power_Consumed_kWh]&gt;$P$4383,"ABNORMAL","NORMAL")</f>
        <v>NORMAL</v>
      </c>
      <c r="V3141">
        <f>(Table1[[#This Row],[Target_Production_t]]/8)*Table1[[#This Row],[Downtime_hr]]</f>
        <v>1.5043749999999998</v>
      </c>
    </row>
    <row r="3142" spans="1:22" x14ac:dyDescent="0.25">
      <c r="A3142" s="1">
        <v>45919</v>
      </c>
      <c r="B3142" s="1" t="str">
        <f>TEXT(Table1[[#This Row],[Date]],"mm")</f>
        <v>09</v>
      </c>
      <c r="C3142" t="s">
        <v>21</v>
      </c>
      <c r="D3142" t="s">
        <v>18</v>
      </c>
      <c r="E3142">
        <v>37.549999999999997</v>
      </c>
      <c r="F3142">
        <v>7.81</v>
      </c>
      <c r="G3142">
        <v>0.19</v>
      </c>
      <c r="H3142">
        <v>36.82</v>
      </c>
      <c r="I3142">
        <v>36.159999999999997</v>
      </c>
      <c r="J3142">
        <v>0.66</v>
      </c>
      <c r="K3142">
        <v>98.22</v>
      </c>
      <c r="L3142">
        <v>97.62</v>
      </c>
      <c r="M3142">
        <v>95.85</v>
      </c>
      <c r="N3142">
        <v>91.9</v>
      </c>
      <c r="O3142">
        <v>53.2</v>
      </c>
      <c r="P3142">
        <v>4290.58</v>
      </c>
      <c r="Q3142" s="42">
        <f>Table1[[#This Row],[Steam_Consumed_t]]/Table1[[#This Row],[Production_t]]</f>
        <v>1.4448669201520914</v>
      </c>
      <c r="R3142" s="37">
        <f>Table1[[#This Row],[Power_Consumed_kWh]]/Table1[[#This Row],[Production_t]]</f>
        <v>116.52851711026615</v>
      </c>
      <c r="S3142" t="str">
        <f>IF(Table1[[#This Row],[Quality_pct]]&lt;96,"Below Spec","Ok")</f>
        <v>Ok</v>
      </c>
      <c r="T3142" t="str">
        <f>IF(Table1[Steam_Consumed_t]&gt;$O$4383,"ABNORMAL","NORMAL")</f>
        <v>ABNORMAL</v>
      </c>
      <c r="U3142" t="str">
        <f>IF(Table1[Power_Consumed_kWh]&gt;$P$4383,"ABNORMAL","NORMAL")</f>
        <v>ABNORMAL</v>
      </c>
      <c r="V3142">
        <f>(Table1[[#This Row],[Target_Production_t]]/8)*Table1[[#This Row],[Downtime_hr]]</f>
        <v>0.8918124999999999</v>
      </c>
    </row>
    <row r="3143" spans="1:22" x14ac:dyDescent="0.25">
      <c r="A3143" s="1">
        <v>45919</v>
      </c>
      <c r="B3143" s="1" t="str">
        <f>TEXT(Table1[[#This Row],[Date]],"mm")</f>
        <v>09</v>
      </c>
      <c r="C3143" t="s">
        <v>21</v>
      </c>
      <c r="D3143" t="s">
        <v>19</v>
      </c>
      <c r="E3143">
        <v>36.99</v>
      </c>
      <c r="F3143">
        <v>7.82</v>
      </c>
      <c r="G3143">
        <v>0.18</v>
      </c>
      <c r="H3143">
        <v>36.75</v>
      </c>
      <c r="I3143">
        <v>35.75</v>
      </c>
      <c r="J3143">
        <v>1.01</v>
      </c>
      <c r="K3143">
        <v>97.26</v>
      </c>
      <c r="L3143">
        <v>97.75</v>
      </c>
      <c r="M3143">
        <v>93.93</v>
      </c>
      <c r="N3143">
        <v>89.3</v>
      </c>
      <c r="O3143">
        <v>53.14</v>
      </c>
      <c r="P3143">
        <v>4319.37</v>
      </c>
      <c r="Q3143" s="42">
        <f>Table1[[#This Row],[Steam_Consumed_t]]/Table1[[#This Row],[Production_t]]</f>
        <v>1.4459863945578231</v>
      </c>
      <c r="R3143" s="37">
        <f>Table1[[#This Row],[Power_Consumed_kWh]]/Table1[[#This Row],[Production_t]]</f>
        <v>117.53387755102041</v>
      </c>
      <c r="S3143" t="str">
        <f>IF(Table1[[#This Row],[Quality_pct]]&lt;96,"Below Spec","Ok")</f>
        <v>Ok</v>
      </c>
      <c r="T3143" t="str">
        <f>IF(Table1[Steam_Consumed_t]&gt;$O$4383,"ABNORMAL","NORMAL")</f>
        <v>ABNORMAL</v>
      </c>
      <c r="U3143" t="str">
        <f>IF(Table1[Power_Consumed_kWh]&gt;$P$4383,"ABNORMAL","NORMAL")</f>
        <v>ABNORMAL</v>
      </c>
      <c r="V3143">
        <f>(Table1[[#This Row],[Target_Production_t]]/8)*Table1[[#This Row],[Downtime_hr]]</f>
        <v>0.83227499999999999</v>
      </c>
    </row>
    <row r="3144" spans="1:22" x14ac:dyDescent="0.25">
      <c r="A3144" s="1">
        <v>45919</v>
      </c>
      <c r="B3144" s="1" t="str">
        <f>TEXT(Table1[[#This Row],[Date]],"mm")</f>
        <v>09</v>
      </c>
      <c r="C3144" t="s">
        <v>23</v>
      </c>
      <c r="D3144" t="s">
        <v>18</v>
      </c>
      <c r="E3144">
        <v>43.48</v>
      </c>
      <c r="F3144">
        <v>7.82</v>
      </c>
      <c r="G3144">
        <v>0.18</v>
      </c>
      <c r="H3144">
        <v>38.32</v>
      </c>
      <c r="I3144">
        <v>37.82</v>
      </c>
      <c r="J3144">
        <v>0.5</v>
      </c>
      <c r="K3144">
        <v>98.7</v>
      </c>
      <c r="L3144">
        <v>97.75</v>
      </c>
      <c r="M3144">
        <v>91.31</v>
      </c>
      <c r="N3144">
        <v>88.09</v>
      </c>
      <c r="O3144">
        <v>4.01</v>
      </c>
      <c r="P3144">
        <v>1615.49</v>
      </c>
      <c r="Q3144" s="42">
        <f>Table1[[#This Row],[Steam_Consumed_t]]/Table1[[#This Row],[Production_t]]</f>
        <v>0.10464509394572025</v>
      </c>
      <c r="R3144" s="37">
        <f>Table1[[#This Row],[Power_Consumed_kWh]]/Table1[[#This Row],[Production_t]]</f>
        <v>42.157881002087684</v>
      </c>
      <c r="S3144" t="str">
        <f>IF(Table1[[#This Row],[Quality_pct]]&lt;96,"Below Spec","Ok")</f>
        <v>Ok</v>
      </c>
      <c r="T3144" t="str">
        <f>IF(Table1[Steam_Consumed_t]&gt;$O$4383,"ABNORMAL","NORMAL")</f>
        <v>NORMAL</v>
      </c>
      <c r="U3144" t="str">
        <f>IF(Table1[Power_Consumed_kWh]&gt;$P$4383,"ABNORMAL","NORMAL")</f>
        <v>NORMAL</v>
      </c>
      <c r="V3144">
        <f>(Table1[[#This Row],[Target_Production_t]]/8)*Table1[[#This Row],[Downtime_hr]]</f>
        <v>0.97829999999999995</v>
      </c>
    </row>
    <row r="3145" spans="1:22" x14ac:dyDescent="0.25">
      <c r="A3145" s="1">
        <v>45919</v>
      </c>
      <c r="B3145" s="1" t="str">
        <f>TEXT(Table1[[#This Row],[Date]],"mm")</f>
        <v>09</v>
      </c>
      <c r="C3145" t="s">
        <v>22</v>
      </c>
      <c r="D3145" t="s">
        <v>18</v>
      </c>
      <c r="E3145">
        <v>35.57</v>
      </c>
      <c r="F3145">
        <v>7.91</v>
      </c>
      <c r="G3145">
        <v>0.09</v>
      </c>
      <c r="H3145">
        <v>34.22</v>
      </c>
      <c r="I3145">
        <v>33.520000000000003</v>
      </c>
      <c r="J3145">
        <v>0.7</v>
      </c>
      <c r="K3145">
        <v>97.95</v>
      </c>
      <c r="L3145">
        <v>98.88</v>
      </c>
      <c r="M3145">
        <v>95.72</v>
      </c>
      <c r="N3145">
        <v>92.7</v>
      </c>
      <c r="O3145">
        <v>36.07</v>
      </c>
      <c r="P3145">
        <v>3303.97</v>
      </c>
      <c r="Q3145" s="42">
        <f>Table1[[#This Row],[Steam_Consumed_t]]/Table1[[#This Row],[Production_t]]</f>
        <v>1.05406195207481</v>
      </c>
      <c r="R3145" s="37">
        <f>Table1[[#This Row],[Power_Consumed_kWh]]/Table1[[#This Row],[Production_t]]</f>
        <v>96.550847457627114</v>
      </c>
      <c r="S3145" t="str">
        <f>IF(Table1[[#This Row],[Quality_pct]]&lt;96,"Below Spec","Ok")</f>
        <v>Ok</v>
      </c>
      <c r="T3145" t="str">
        <f>IF(Table1[Steam_Consumed_t]&gt;$O$4383,"ABNORMAL","NORMAL")</f>
        <v>NORMAL</v>
      </c>
      <c r="U3145" t="str">
        <f>IF(Table1[Power_Consumed_kWh]&gt;$P$4383,"ABNORMAL","NORMAL")</f>
        <v>NORMAL</v>
      </c>
      <c r="V3145">
        <f>(Table1[[#This Row],[Target_Production_t]]/8)*Table1[[#This Row],[Downtime_hr]]</f>
        <v>0.40016249999999998</v>
      </c>
    </row>
    <row r="3146" spans="1:22" x14ac:dyDescent="0.25">
      <c r="A3146" s="1">
        <v>45920</v>
      </c>
      <c r="B3146" s="1" t="str">
        <f>TEXT(Table1[[#This Row],[Date]],"mm")</f>
        <v>09</v>
      </c>
      <c r="C3146" t="s">
        <v>23</v>
      </c>
      <c r="D3146" t="s">
        <v>20</v>
      </c>
      <c r="E3146">
        <v>38.65</v>
      </c>
      <c r="F3146">
        <v>7.13</v>
      </c>
      <c r="G3146">
        <v>0.87</v>
      </c>
      <c r="H3146">
        <v>34.08</v>
      </c>
      <c r="I3146">
        <v>33.56</v>
      </c>
      <c r="J3146">
        <v>0.53</v>
      </c>
      <c r="K3146">
        <v>98.45</v>
      </c>
      <c r="L3146">
        <v>89.12</v>
      </c>
      <c r="M3146">
        <v>99.52</v>
      </c>
      <c r="N3146">
        <v>87.32</v>
      </c>
      <c r="O3146">
        <v>3.99</v>
      </c>
      <c r="P3146">
        <v>1391.08</v>
      </c>
      <c r="Q3146" s="42">
        <f>Table1[[#This Row],[Steam_Consumed_t]]/Table1[[#This Row],[Production_t]]</f>
        <v>0.1170774647887324</v>
      </c>
      <c r="R3146" s="37">
        <f>Table1[[#This Row],[Power_Consumed_kWh]]/Table1[[#This Row],[Production_t]]</f>
        <v>40.818075117370888</v>
      </c>
      <c r="S3146" t="str">
        <f>IF(Table1[[#This Row],[Quality_pct]]&lt;96,"Below Spec","Ok")</f>
        <v>Ok</v>
      </c>
      <c r="T3146" t="str">
        <f>IF(Table1[Steam_Consumed_t]&gt;$O$4383,"ABNORMAL","NORMAL")</f>
        <v>NORMAL</v>
      </c>
      <c r="U3146" t="str">
        <f>IF(Table1[Power_Consumed_kWh]&gt;$P$4383,"ABNORMAL","NORMAL")</f>
        <v>NORMAL</v>
      </c>
      <c r="V3146">
        <f>(Table1[[#This Row],[Target_Production_t]]/8)*Table1[[#This Row],[Downtime_hr]]</f>
        <v>4.2031874999999994</v>
      </c>
    </row>
    <row r="3147" spans="1:22" x14ac:dyDescent="0.25">
      <c r="A3147" s="1">
        <v>45920</v>
      </c>
      <c r="B3147" s="1" t="str">
        <f>TEXT(Table1[[#This Row],[Date]],"mm")</f>
        <v>09</v>
      </c>
      <c r="C3147" t="s">
        <v>23</v>
      </c>
      <c r="D3147" t="s">
        <v>18</v>
      </c>
      <c r="E3147">
        <v>40.47</v>
      </c>
      <c r="F3147">
        <v>7.35</v>
      </c>
      <c r="G3147">
        <v>0.65</v>
      </c>
      <c r="H3147">
        <v>35.83</v>
      </c>
      <c r="I3147">
        <v>35.799999999999997</v>
      </c>
      <c r="J3147">
        <v>0.03</v>
      </c>
      <c r="K3147">
        <v>99.93</v>
      </c>
      <c r="L3147">
        <v>91.88</v>
      </c>
      <c r="M3147">
        <v>97.3</v>
      </c>
      <c r="N3147">
        <v>89.33</v>
      </c>
      <c r="O3147">
        <v>3.35</v>
      </c>
      <c r="P3147">
        <v>1444.64</v>
      </c>
      <c r="Q3147" s="42">
        <f>Table1[[#This Row],[Steam_Consumed_t]]/Table1[[#This Row],[Production_t]]</f>
        <v>9.3497069494836729E-2</v>
      </c>
      <c r="R3147" s="37">
        <f>Table1[[#This Row],[Power_Consumed_kWh]]/Table1[[#This Row],[Production_t]]</f>
        <v>40.319285514931629</v>
      </c>
      <c r="S3147" t="str">
        <f>IF(Table1[[#This Row],[Quality_pct]]&lt;96,"Below Spec","Ok")</f>
        <v>Ok</v>
      </c>
      <c r="T3147" t="str">
        <f>IF(Table1[Steam_Consumed_t]&gt;$O$4383,"ABNORMAL","NORMAL")</f>
        <v>NORMAL</v>
      </c>
      <c r="U3147" t="str">
        <f>IF(Table1[Power_Consumed_kWh]&gt;$P$4383,"ABNORMAL","NORMAL")</f>
        <v>NORMAL</v>
      </c>
      <c r="V3147">
        <f>(Table1[[#This Row],[Target_Production_t]]/8)*Table1[[#This Row],[Downtime_hr]]</f>
        <v>3.2881874999999998</v>
      </c>
    </row>
    <row r="3148" spans="1:22" x14ac:dyDescent="0.25">
      <c r="A3148" s="1">
        <v>45920</v>
      </c>
      <c r="B3148" s="1" t="str">
        <f>TEXT(Table1[[#This Row],[Date]],"mm")</f>
        <v>09</v>
      </c>
      <c r="C3148" t="s">
        <v>21</v>
      </c>
      <c r="D3148" t="s">
        <v>19</v>
      </c>
      <c r="E3148">
        <v>34.43</v>
      </c>
      <c r="F3148">
        <v>7.45</v>
      </c>
      <c r="G3148">
        <v>0.55000000000000004</v>
      </c>
      <c r="H3148">
        <v>30.9</v>
      </c>
      <c r="I3148">
        <v>30.39</v>
      </c>
      <c r="J3148">
        <v>0.52</v>
      </c>
      <c r="K3148">
        <v>98.33</v>
      </c>
      <c r="L3148">
        <v>93.12</v>
      </c>
      <c r="M3148">
        <v>97.55</v>
      </c>
      <c r="N3148">
        <v>89.33</v>
      </c>
      <c r="O3148">
        <v>46.95</v>
      </c>
      <c r="P3148">
        <v>3745.27</v>
      </c>
      <c r="Q3148" s="42">
        <f>Table1[[#This Row],[Steam_Consumed_t]]/Table1[[#This Row],[Production_t]]</f>
        <v>1.5194174757281556</v>
      </c>
      <c r="R3148" s="37">
        <f>Table1[[#This Row],[Power_Consumed_kWh]]/Table1[[#This Row],[Production_t]]</f>
        <v>121.20614886731391</v>
      </c>
      <c r="S3148" t="str">
        <f>IF(Table1[[#This Row],[Quality_pct]]&lt;96,"Below Spec","Ok")</f>
        <v>Ok</v>
      </c>
      <c r="T3148" t="str">
        <f>IF(Table1[Steam_Consumed_t]&gt;$O$4383,"ABNORMAL","NORMAL")</f>
        <v>NORMAL</v>
      </c>
      <c r="U3148" t="str">
        <f>IF(Table1[Power_Consumed_kWh]&gt;$P$4383,"ABNORMAL","NORMAL")</f>
        <v>NORMAL</v>
      </c>
      <c r="V3148">
        <f>(Table1[[#This Row],[Target_Production_t]]/8)*Table1[[#This Row],[Downtime_hr]]</f>
        <v>2.3670625000000003</v>
      </c>
    </row>
    <row r="3149" spans="1:22" x14ac:dyDescent="0.25">
      <c r="A3149" s="1">
        <v>45920</v>
      </c>
      <c r="B3149" s="1" t="str">
        <f>TEXT(Table1[[#This Row],[Date]],"mm")</f>
        <v>09</v>
      </c>
      <c r="C3149" t="s">
        <v>22</v>
      </c>
      <c r="D3149" t="s">
        <v>18</v>
      </c>
      <c r="E3149">
        <v>33.11</v>
      </c>
      <c r="F3149">
        <v>7.55</v>
      </c>
      <c r="G3149">
        <v>0.45</v>
      </c>
      <c r="H3149">
        <v>31.15</v>
      </c>
      <c r="I3149">
        <v>29.18</v>
      </c>
      <c r="J3149">
        <v>1.97</v>
      </c>
      <c r="K3149">
        <v>93.69</v>
      </c>
      <c r="L3149">
        <v>94.38</v>
      </c>
      <c r="M3149">
        <v>98.12</v>
      </c>
      <c r="N3149">
        <v>86.76</v>
      </c>
      <c r="O3149">
        <v>34.99</v>
      </c>
      <c r="P3149">
        <v>3137.02</v>
      </c>
      <c r="Q3149" s="42">
        <f>Table1[[#This Row],[Steam_Consumed_t]]/Table1[[#This Row],[Production_t]]</f>
        <v>1.1232744783306583</v>
      </c>
      <c r="R3149" s="37">
        <f>Table1[[#This Row],[Power_Consumed_kWh]]/Table1[[#This Row],[Production_t]]</f>
        <v>100.70690208667737</v>
      </c>
      <c r="S3149" t="str">
        <f>IF(Table1[[#This Row],[Quality_pct]]&lt;96,"Below Spec","Ok")</f>
        <v>Below Spec</v>
      </c>
      <c r="T3149" t="str">
        <f>IF(Table1[Steam_Consumed_t]&gt;$O$4383,"ABNORMAL","NORMAL")</f>
        <v>NORMAL</v>
      </c>
      <c r="U3149" t="str">
        <f>IF(Table1[Power_Consumed_kWh]&gt;$P$4383,"ABNORMAL","NORMAL")</f>
        <v>NORMAL</v>
      </c>
      <c r="V3149">
        <f>(Table1[[#This Row],[Target_Production_t]]/8)*Table1[[#This Row],[Downtime_hr]]</f>
        <v>1.8624375</v>
      </c>
    </row>
    <row r="3150" spans="1:22" x14ac:dyDescent="0.25">
      <c r="A3150" s="1">
        <v>45920</v>
      </c>
      <c r="B3150" s="1" t="str">
        <f>TEXT(Table1[[#This Row],[Date]],"mm")</f>
        <v>09</v>
      </c>
      <c r="C3150" t="s">
        <v>17</v>
      </c>
      <c r="D3150" t="s">
        <v>19</v>
      </c>
      <c r="E3150">
        <v>38.049999999999997</v>
      </c>
      <c r="F3150">
        <v>7.65</v>
      </c>
      <c r="G3150">
        <v>0.35</v>
      </c>
      <c r="H3150">
        <v>30.75</v>
      </c>
      <c r="I3150">
        <v>29.15</v>
      </c>
      <c r="J3150">
        <v>1.6</v>
      </c>
      <c r="K3150">
        <v>94.81</v>
      </c>
      <c r="L3150">
        <v>95.62</v>
      </c>
      <c r="M3150">
        <v>102.91</v>
      </c>
      <c r="N3150">
        <v>93.3</v>
      </c>
      <c r="O3150">
        <v>26</v>
      </c>
      <c r="P3150">
        <v>2556.84</v>
      </c>
      <c r="Q3150" s="42">
        <f>Table1[[#This Row],[Steam_Consumed_t]]/Table1[[#This Row],[Production_t]]</f>
        <v>0.84552845528455289</v>
      </c>
      <c r="R3150" s="37">
        <f>Table1[[#This Row],[Power_Consumed_kWh]]/Table1[[#This Row],[Production_t]]</f>
        <v>83.149268292682933</v>
      </c>
      <c r="S3150" t="str">
        <f>IF(Table1[[#This Row],[Quality_pct]]&lt;96,"Below Spec","Ok")</f>
        <v>Below Spec</v>
      </c>
      <c r="T3150" t="str">
        <f>IF(Table1[Steam_Consumed_t]&gt;$O$4383,"ABNORMAL","NORMAL")</f>
        <v>NORMAL</v>
      </c>
      <c r="U3150" t="str">
        <f>IF(Table1[Power_Consumed_kWh]&gt;$P$4383,"ABNORMAL","NORMAL")</f>
        <v>NORMAL</v>
      </c>
      <c r="V3150">
        <f>(Table1[[#This Row],[Target_Production_t]]/8)*Table1[[#This Row],[Downtime_hr]]</f>
        <v>1.6646874999999999</v>
      </c>
    </row>
    <row r="3151" spans="1:22" x14ac:dyDescent="0.25">
      <c r="A3151" s="1">
        <v>45920</v>
      </c>
      <c r="B3151" s="1" t="str">
        <f>TEXT(Table1[[#This Row],[Date]],"mm")</f>
        <v>09</v>
      </c>
      <c r="C3151" t="s">
        <v>22</v>
      </c>
      <c r="D3151" t="s">
        <v>19</v>
      </c>
      <c r="E3151">
        <v>32.619999999999997</v>
      </c>
      <c r="F3151">
        <v>7.67</v>
      </c>
      <c r="G3151">
        <v>0.33</v>
      </c>
      <c r="H3151">
        <v>29.93</v>
      </c>
      <c r="I3151">
        <v>28.73</v>
      </c>
      <c r="J3151">
        <v>1.21</v>
      </c>
      <c r="K3151">
        <v>95.97</v>
      </c>
      <c r="L3151">
        <v>95.88</v>
      </c>
      <c r="M3151">
        <v>98.63</v>
      </c>
      <c r="N3151">
        <v>90.75</v>
      </c>
      <c r="O3151">
        <v>33.869999999999997</v>
      </c>
      <c r="P3151">
        <v>2915.39</v>
      </c>
      <c r="Q3151" s="42">
        <f>Table1[[#This Row],[Steam_Consumed_t]]/Table1[[#This Row],[Production_t]]</f>
        <v>1.1316404944871366</v>
      </c>
      <c r="R3151" s="37">
        <f>Table1[[#This Row],[Power_Consumed_kWh]]/Table1[[#This Row],[Production_t]]</f>
        <v>97.406949548947537</v>
      </c>
      <c r="S3151" t="str">
        <f>IF(Table1[[#This Row],[Quality_pct]]&lt;96,"Below Spec","Ok")</f>
        <v>Below Spec</v>
      </c>
      <c r="T3151" t="str">
        <f>IF(Table1[Steam_Consumed_t]&gt;$O$4383,"ABNORMAL","NORMAL")</f>
        <v>NORMAL</v>
      </c>
      <c r="U3151" t="str">
        <f>IF(Table1[Power_Consumed_kWh]&gt;$P$4383,"ABNORMAL","NORMAL")</f>
        <v>NORMAL</v>
      </c>
      <c r="V3151">
        <f>(Table1[[#This Row],[Target_Production_t]]/8)*Table1[[#This Row],[Downtime_hr]]</f>
        <v>1.345575</v>
      </c>
    </row>
    <row r="3152" spans="1:22" x14ac:dyDescent="0.25">
      <c r="A3152" s="1">
        <v>45920</v>
      </c>
      <c r="B3152" s="1" t="str">
        <f>TEXT(Table1[[#This Row],[Date]],"mm")</f>
        <v>09</v>
      </c>
      <c r="C3152" t="s">
        <v>22</v>
      </c>
      <c r="D3152" t="s">
        <v>20</v>
      </c>
      <c r="E3152">
        <v>31.62</v>
      </c>
      <c r="F3152">
        <v>7.67</v>
      </c>
      <c r="G3152">
        <v>0.33</v>
      </c>
      <c r="H3152">
        <v>29</v>
      </c>
      <c r="I3152">
        <v>27.63</v>
      </c>
      <c r="J3152">
        <v>1.37</v>
      </c>
      <c r="K3152">
        <v>95.27</v>
      </c>
      <c r="L3152">
        <v>95.88</v>
      </c>
      <c r="M3152">
        <v>94.38</v>
      </c>
      <c r="N3152">
        <v>86.21</v>
      </c>
      <c r="O3152">
        <v>31.8</v>
      </c>
      <c r="P3152">
        <v>2814.81</v>
      </c>
      <c r="Q3152" s="42">
        <f>Table1[[#This Row],[Steam_Consumed_t]]/Table1[[#This Row],[Production_t]]</f>
        <v>1.096551724137931</v>
      </c>
      <c r="R3152" s="37">
        <f>Table1[[#This Row],[Power_Consumed_kWh]]/Table1[[#This Row],[Production_t]]</f>
        <v>97.062413793103445</v>
      </c>
      <c r="S3152" t="str">
        <f>IF(Table1[[#This Row],[Quality_pct]]&lt;96,"Below Spec","Ok")</f>
        <v>Below Spec</v>
      </c>
      <c r="T3152" t="str">
        <f>IF(Table1[Steam_Consumed_t]&gt;$O$4383,"ABNORMAL","NORMAL")</f>
        <v>NORMAL</v>
      </c>
      <c r="U3152" t="str">
        <f>IF(Table1[Power_Consumed_kWh]&gt;$P$4383,"ABNORMAL","NORMAL")</f>
        <v>NORMAL</v>
      </c>
      <c r="V3152">
        <f>(Table1[[#This Row],[Target_Production_t]]/8)*Table1[[#This Row],[Downtime_hr]]</f>
        <v>1.3043250000000002</v>
      </c>
    </row>
    <row r="3153" spans="1:22" x14ac:dyDescent="0.25">
      <c r="A3153" s="1">
        <v>45920</v>
      </c>
      <c r="B3153" s="1" t="str">
        <f>TEXT(Table1[[#This Row],[Date]],"mm")</f>
        <v>09</v>
      </c>
      <c r="C3153" t="s">
        <v>23</v>
      </c>
      <c r="D3153" t="s">
        <v>19</v>
      </c>
      <c r="E3153">
        <v>39.869999999999997</v>
      </c>
      <c r="F3153">
        <v>7.67</v>
      </c>
      <c r="G3153">
        <v>0.33</v>
      </c>
      <c r="H3153">
        <v>39.07</v>
      </c>
      <c r="I3153">
        <v>38.94</v>
      </c>
      <c r="J3153">
        <v>0.13</v>
      </c>
      <c r="K3153">
        <v>99.67</v>
      </c>
      <c r="L3153">
        <v>95.88</v>
      </c>
      <c r="M3153">
        <v>99.77</v>
      </c>
      <c r="N3153">
        <v>95.34</v>
      </c>
      <c r="O3153">
        <v>4.3499999999999996</v>
      </c>
      <c r="P3153">
        <v>1731.04</v>
      </c>
      <c r="Q3153" s="42">
        <f>Table1[[#This Row],[Steam_Consumed_t]]/Table1[[#This Row],[Production_t]]</f>
        <v>0.11133862298438699</v>
      </c>
      <c r="R3153" s="37">
        <f>Table1[[#This Row],[Power_Consumed_kWh]]/Table1[[#This Row],[Production_t]]</f>
        <v>44.306117225492706</v>
      </c>
      <c r="S3153" t="str">
        <f>IF(Table1[[#This Row],[Quality_pct]]&lt;96,"Below Spec","Ok")</f>
        <v>Ok</v>
      </c>
      <c r="T3153" t="str">
        <f>IF(Table1[Steam_Consumed_t]&gt;$O$4383,"ABNORMAL","NORMAL")</f>
        <v>NORMAL</v>
      </c>
      <c r="U3153" t="str">
        <f>IF(Table1[Power_Consumed_kWh]&gt;$P$4383,"ABNORMAL","NORMAL")</f>
        <v>NORMAL</v>
      </c>
      <c r="V3153">
        <f>(Table1[[#This Row],[Target_Production_t]]/8)*Table1[[#This Row],[Downtime_hr]]</f>
        <v>1.6446375</v>
      </c>
    </row>
    <row r="3154" spans="1:22" x14ac:dyDescent="0.25">
      <c r="A3154" s="1">
        <v>45920</v>
      </c>
      <c r="B3154" s="1" t="str">
        <f>TEXT(Table1[[#This Row],[Date]],"mm")</f>
        <v>09</v>
      </c>
      <c r="C3154" t="s">
        <v>17</v>
      </c>
      <c r="D3154" t="s">
        <v>20</v>
      </c>
      <c r="E3154">
        <v>36.89</v>
      </c>
      <c r="F3154">
        <v>7.7</v>
      </c>
      <c r="G3154">
        <v>0.3</v>
      </c>
      <c r="H3154">
        <v>32.11</v>
      </c>
      <c r="I3154">
        <v>31.66</v>
      </c>
      <c r="J3154">
        <v>0.46</v>
      </c>
      <c r="K3154">
        <v>98.58</v>
      </c>
      <c r="L3154">
        <v>96.25</v>
      </c>
      <c r="M3154">
        <v>94.48</v>
      </c>
      <c r="N3154">
        <v>89.65</v>
      </c>
      <c r="O3154">
        <v>26.95</v>
      </c>
      <c r="P3154">
        <v>2599.1</v>
      </c>
      <c r="Q3154" s="42">
        <f>Table1[[#This Row],[Steam_Consumed_t]]/Table1[[#This Row],[Production_t]]</f>
        <v>0.83930239800685147</v>
      </c>
      <c r="R3154" s="37">
        <f>Table1[[#This Row],[Power_Consumed_kWh]]/Table1[[#This Row],[Production_t]]</f>
        <v>80.943631267517901</v>
      </c>
      <c r="S3154" t="str">
        <f>IF(Table1[[#This Row],[Quality_pct]]&lt;96,"Below Spec","Ok")</f>
        <v>Ok</v>
      </c>
      <c r="T3154" t="str">
        <f>IF(Table1[Steam_Consumed_t]&gt;$O$4383,"ABNORMAL","NORMAL")</f>
        <v>NORMAL</v>
      </c>
      <c r="U3154" t="str">
        <f>IF(Table1[Power_Consumed_kWh]&gt;$P$4383,"ABNORMAL","NORMAL")</f>
        <v>NORMAL</v>
      </c>
      <c r="V3154">
        <f>(Table1[[#This Row],[Target_Production_t]]/8)*Table1[[#This Row],[Downtime_hr]]</f>
        <v>1.383375</v>
      </c>
    </row>
    <row r="3155" spans="1:22" x14ac:dyDescent="0.25">
      <c r="A3155" s="1">
        <v>45920</v>
      </c>
      <c r="B3155" s="1" t="str">
        <f>TEXT(Table1[[#This Row],[Date]],"mm")</f>
        <v>09</v>
      </c>
      <c r="C3155" t="s">
        <v>21</v>
      </c>
      <c r="D3155" t="s">
        <v>20</v>
      </c>
      <c r="E3155">
        <v>33.380000000000003</v>
      </c>
      <c r="F3155">
        <v>7.72</v>
      </c>
      <c r="G3155">
        <v>0.28000000000000003</v>
      </c>
      <c r="H3155">
        <v>31.13</v>
      </c>
      <c r="I3155">
        <v>30.46</v>
      </c>
      <c r="J3155">
        <v>0.68</v>
      </c>
      <c r="K3155">
        <v>97.83</v>
      </c>
      <c r="L3155">
        <v>96.5</v>
      </c>
      <c r="M3155">
        <v>93.58</v>
      </c>
      <c r="N3155">
        <v>88.34</v>
      </c>
      <c r="O3155">
        <v>44.94</v>
      </c>
      <c r="P3155">
        <v>3635.56</v>
      </c>
      <c r="Q3155" s="42">
        <f>Table1[[#This Row],[Steam_Consumed_t]]/Table1[[#This Row],[Production_t]]</f>
        <v>1.4436235142948923</v>
      </c>
      <c r="R3155" s="37">
        <f>Table1[[#This Row],[Power_Consumed_kWh]]/Table1[[#This Row],[Production_t]]</f>
        <v>116.78637969804048</v>
      </c>
      <c r="S3155" t="str">
        <f>IF(Table1[[#This Row],[Quality_pct]]&lt;96,"Below Spec","Ok")</f>
        <v>Ok</v>
      </c>
      <c r="T3155" t="str">
        <f>IF(Table1[Steam_Consumed_t]&gt;$O$4383,"ABNORMAL","NORMAL")</f>
        <v>NORMAL</v>
      </c>
      <c r="U3155" t="str">
        <f>IF(Table1[Power_Consumed_kWh]&gt;$P$4383,"ABNORMAL","NORMAL")</f>
        <v>NORMAL</v>
      </c>
      <c r="V3155">
        <f>(Table1[[#This Row],[Target_Production_t]]/8)*Table1[[#This Row],[Downtime_hr]]</f>
        <v>1.1683000000000001</v>
      </c>
    </row>
    <row r="3156" spans="1:22" x14ac:dyDescent="0.25">
      <c r="A3156" s="1">
        <v>45920</v>
      </c>
      <c r="B3156" s="1" t="str">
        <f>TEXT(Table1[[#This Row],[Date]],"mm")</f>
        <v>09</v>
      </c>
      <c r="C3156" t="s">
        <v>21</v>
      </c>
      <c r="D3156" t="s">
        <v>18</v>
      </c>
      <c r="E3156">
        <v>34.950000000000003</v>
      </c>
      <c r="F3156">
        <v>7.91</v>
      </c>
      <c r="G3156">
        <v>0.09</v>
      </c>
      <c r="H3156">
        <v>29.81</v>
      </c>
      <c r="I3156">
        <v>29.18</v>
      </c>
      <c r="J3156">
        <v>0.63</v>
      </c>
      <c r="K3156">
        <v>97.9</v>
      </c>
      <c r="L3156">
        <v>98.88</v>
      </c>
      <c r="M3156">
        <v>95.97</v>
      </c>
      <c r="N3156">
        <v>92.9</v>
      </c>
      <c r="O3156">
        <v>43.95</v>
      </c>
      <c r="P3156">
        <v>3543.6</v>
      </c>
      <c r="Q3156" s="42">
        <f>Table1[[#This Row],[Steam_Consumed_t]]/Table1[[#This Row],[Production_t]]</f>
        <v>1.4743374706474339</v>
      </c>
      <c r="R3156" s="37">
        <f>Table1[[#This Row],[Power_Consumed_kWh]]/Table1[[#This Row],[Production_t]]</f>
        <v>118.87286145588729</v>
      </c>
      <c r="S3156" t="str">
        <f>IF(Table1[[#This Row],[Quality_pct]]&lt;96,"Below Spec","Ok")</f>
        <v>Ok</v>
      </c>
      <c r="T3156" t="str">
        <f>IF(Table1[Steam_Consumed_t]&gt;$O$4383,"ABNORMAL","NORMAL")</f>
        <v>NORMAL</v>
      </c>
      <c r="U3156" t="str">
        <f>IF(Table1[Power_Consumed_kWh]&gt;$P$4383,"ABNORMAL","NORMAL")</f>
        <v>NORMAL</v>
      </c>
      <c r="V3156">
        <f>(Table1[[#This Row],[Target_Production_t]]/8)*Table1[[#This Row],[Downtime_hr]]</f>
        <v>0.39318750000000002</v>
      </c>
    </row>
    <row r="3157" spans="1:22" x14ac:dyDescent="0.25">
      <c r="A3157" s="1">
        <v>45920</v>
      </c>
      <c r="B3157" s="1" t="str">
        <f>TEXT(Table1[[#This Row],[Date]],"mm")</f>
        <v>09</v>
      </c>
      <c r="C3157" t="s">
        <v>17</v>
      </c>
      <c r="D3157" t="s">
        <v>18</v>
      </c>
      <c r="E3157">
        <v>38.630000000000003</v>
      </c>
      <c r="F3157">
        <v>7.93</v>
      </c>
      <c r="G3157">
        <v>7.0000000000000007E-2</v>
      </c>
      <c r="H3157">
        <v>33.840000000000003</v>
      </c>
      <c r="I3157">
        <v>33.06</v>
      </c>
      <c r="J3157">
        <v>0.78</v>
      </c>
      <c r="K3157">
        <v>97.7</v>
      </c>
      <c r="L3157">
        <v>99.12</v>
      </c>
      <c r="M3157">
        <v>95.19</v>
      </c>
      <c r="N3157">
        <v>92.19</v>
      </c>
      <c r="O3157">
        <v>27.34</v>
      </c>
      <c r="P3157">
        <v>2848.87</v>
      </c>
      <c r="Q3157" s="42">
        <f>Table1[[#This Row],[Steam_Consumed_t]]/Table1[[#This Row],[Production_t]]</f>
        <v>0.8079196217494089</v>
      </c>
      <c r="R3157" s="37">
        <f>Table1[[#This Row],[Power_Consumed_kWh]]/Table1[[#This Row],[Production_t]]</f>
        <v>84.186465721040179</v>
      </c>
      <c r="S3157" t="str">
        <f>IF(Table1[[#This Row],[Quality_pct]]&lt;96,"Below Spec","Ok")</f>
        <v>Ok</v>
      </c>
      <c r="T3157" t="str">
        <f>IF(Table1[Steam_Consumed_t]&gt;$O$4383,"ABNORMAL","NORMAL")</f>
        <v>NORMAL</v>
      </c>
      <c r="U3157" t="str">
        <f>IF(Table1[Power_Consumed_kWh]&gt;$P$4383,"ABNORMAL","NORMAL")</f>
        <v>NORMAL</v>
      </c>
      <c r="V3157">
        <f>(Table1[[#This Row],[Target_Production_t]]/8)*Table1[[#This Row],[Downtime_hr]]</f>
        <v>0.33801250000000005</v>
      </c>
    </row>
    <row r="3158" spans="1:22" x14ac:dyDescent="0.25">
      <c r="A3158" s="1">
        <v>45921</v>
      </c>
      <c r="B3158" s="1" t="str">
        <f>TEXT(Table1[[#This Row],[Date]],"mm")</f>
        <v>09</v>
      </c>
      <c r="C3158" t="s">
        <v>22</v>
      </c>
      <c r="D3158" t="s">
        <v>18</v>
      </c>
      <c r="E3158">
        <v>32.57</v>
      </c>
      <c r="F3158">
        <v>7.26</v>
      </c>
      <c r="G3158">
        <v>0.74</v>
      </c>
      <c r="H3158">
        <v>27.96</v>
      </c>
      <c r="I3158">
        <v>27.24</v>
      </c>
      <c r="J3158">
        <v>0.72</v>
      </c>
      <c r="K3158">
        <v>97.42</v>
      </c>
      <c r="L3158">
        <v>90.75</v>
      </c>
      <c r="M3158">
        <v>97.04</v>
      </c>
      <c r="N3158">
        <v>85.79</v>
      </c>
      <c r="O3158">
        <v>30.27</v>
      </c>
      <c r="P3158">
        <v>2735.09</v>
      </c>
      <c r="Q3158" s="42">
        <f>Table1[[#This Row],[Steam_Consumed_t]]/Table1[[#This Row],[Production_t]]</f>
        <v>1.0826180257510729</v>
      </c>
      <c r="R3158" s="37">
        <f>Table1[[#This Row],[Power_Consumed_kWh]]/Table1[[#This Row],[Production_t]]</f>
        <v>97.821530758226046</v>
      </c>
      <c r="S3158" t="str">
        <f>IF(Table1[[#This Row],[Quality_pct]]&lt;96,"Below Spec","Ok")</f>
        <v>Ok</v>
      </c>
      <c r="T3158" t="str">
        <f>IF(Table1[Steam_Consumed_t]&gt;$O$4383,"ABNORMAL","NORMAL")</f>
        <v>NORMAL</v>
      </c>
      <c r="U3158" t="str">
        <f>IF(Table1[Power_Consumed_kWh]&gt;$P$4383,"ABNORMAL","NORMAL")</f>
        <v>NORMAL</v>
      </c>
      <c r="V3158">
        <f>(Table1[[#This Row],[Target_Production_t]]/8)*Table1[[#This Row],[Downtime_hr]]</f>
        <v>3.0127250000000001</v>
      </c>
    </row>
    <row r="3159" spans="1:22" x14ac:dyDescent="0.25">
      <c r="A3159" s="1">
        <v>45921</v>
      </c>
      <c r="B3159" s="1" t="str">
        <f>TEXT(Table1[[#This Row],[Date]],"mm")</f>
        <v>09</v>
      </c>
      <c r="C3159" t="s">
        <v>21</v>
      </c>
      <c r="D3159" t="s">
        <v>18</v>
      </c>
      <c r="E3159">
        <v>34.380000000000003</v>
      </c>
      <c r="F3159">
        <v>7.32</v>
      </c>
      <c r="G3159">
        <v>0.68</v>
      </c>
      <c r="H3159">
        <v>28.32</v>
      </c>
      <c r="I3159">
        <v>28.26</v>
      </c>
      <c r="J3159">
        <v>0.06</v>
      </c>
      <c r="K3159">
        <v>99.8</v>
      </c>
      <c r="L3159">
        <v>91.5</v>
      </c>
      <c r="M3159">
        <v>102.07</v>
      </c>
      <c r="N3159">
        <v>93.21</v>
      </c>
      <c r="O3159">
        <v>41.62</v>
      </c>
      <c r="P3159">
        <v>3303.48</v>
      </c>
      <c r="Q3159" s="42">
        <f>Table1[[#This Row],[Steam_Consumed_t]]/Table1[[#This Row],[Production_t]]</f>
        <v>1.4696327683615817</v>
      </c>
      <c r="R3159" s="37">
        <f>Table1[[#This Row],[Power_Consumed_kWh]]/Table1[[#This Row],[Production_t]]</f>
        <v>116.64830508474576</v>
      </c>
      <c r="S3159" t="str">
        <f>IF(Table1[[#This Row],[Quality_pct]]&lt;96,"Below Spec","Ok")</f>
        <v>Ok</v>
      </c>
      <c r="T3159" t="str">
        <f>IF(Table1[Steam_Consumed_t]&gt;$O$4383,"ABNORMAL","NORMAL")</f>
        <v>NORMAL</v>
      </c>
      <c r="U3159" t="str">
        <f>IF(Table1[Power_Consumed_kWh]&gt;$P$4383,"ABNORMAL","NORMAL")</f>
        <v>NORMAL</v>
      </c>
      <c r="V3159">
        <f>(Table1[[#This Row],[Target_Production_t]]/8)*Table1[[#This Row],[Downtime_hr]]</f>
        <v>2.9223000000000003</v>
      </c>
    </row>
    <row r="3160" spans="1:22" x14ac:dyDescent="0.25">
      <c r="A3160" s="1">
        <v>45921</v>
      </c>
      <c r="B3160" s="1" t="str">
        <f>TEXT(Table1[[#This Row],[Date]],"mm")</f>
        <v>09</v>
      </c>
      <c r="C3160" t="s">
        <v>23</v>
      </c>
      <c r="D3160" t="s">
        <v>18</v>
      </c>
      <c r="E3160">
        <v>39.81</v>
      </c>
      <c r="F3160">
        <v>7.37</v>
      </c>
      <c r="G3160">
        <v>0.63</v>
      </c>
      <c r="H3160">
        <v>36.39</v>
      </c>
      <c r="I3160">
        <v>35.9</v>
      </c>
      <c r="J3160">
        <v>0.48</v>
      </c>
      <c r="K3160">
        <v>98.67</v>
      </c>
      <c r="L3160">
        <v>92.12</v>
      </c>
      <c r="M3160">
        <v>93.76</v>
      </c>
      <c r="N3160">
        <v>85.22</v>
      </c>
      <c r="O3160">
        <v>3.31</v>
      </c>
      <c r="P3160">
        <v>1697.31</v>
      </c>
      <c r="Q3160" s="42">
        <f>Table1[[#This Row],[Steam_Consumed_t]]/Table1[[#This Row],[Production_t]]</f>
        <v>9.0959054685353119E-2</v>
      </c>
      <c r="R3160" s="37">
        <f>Table1[[#This Row],[Power_Consumed_kWh]]/Table1[[#This Row],[Production_t]]</f>
        <v>46.64220939818631</v>
      </c>
      <c r="S3160" t="str">
        <f>IF(Table1[[#This Row],[Quality_pct]]&lt;96,"Below Spec","Ok")</f>
        <v>Ok</v>
      </c>
      <c r="T3160" t="str">
        <f>IF(Table1[Steam_Consumed_t]&gt;$O$4383,"ABNORMAL","NORMAL")</f>
        <v>NORMAL</v>
      </c>
      <c r="U3160" t="str">
        <f>IF(Table1[Power_Consumed_kWh]&gt;$P$4383,"ABNORMAL","NORMAL")</f>
        <v>NORMAL</v>
      </c>
      <c r="V3160">
        <f>(Table1[[#This Row],[Target_Production_t]]/8)*Table1[[#This Row],[Downtime_hr]]</f>
        <v>3.1350375000000001</v>
      </c>
    </row>
    <row r="3161" spans="1:22" x14ac:dyDescent="0.25">
      <c r="A3161" s="1">
        <v>45921</v>
      </c>
      <c r="B3161" s="1" t="str">
        <f>TEXT(Table1[[#This Row],[Date]],"mm")</f>
        <v>09</v>
      </c>
      <c r="C3161" t="s">
        <v>23</v>
      </c>
      <c r="D3161" t="s">
        <v>20</v>
      </c>
      <c r="E3161">
        <v>38.020000000000003</v>
      </c>
      <c r="F3161">
        <v>7.41</v>
      </c>
      <c r="G3161">
        <v>0.59</v>
      </c>
      <c r="H3161">
        <v>35.39</v>
      </c>
      <c r="I3161">
        <v>35.39</v>
      </c>
      <c r="J3161">
        <v>0</v>
      </c>
      <c r="K3161">
        <v>100</v>
      </c>
      <c r="L3161">
        <v>92.62</v>
      </c>
      <c r="M3161">
        <v>86.95</v>
      </c>
      <c r="N3161">
        <v>80.540000000000006</v>
      </c>
      <c r="O3161">
        <v>7.19</v>
      </c>
      <c r="P3161">
        <v>1490.88</v>
      </c>
      <c r="Q3161" s="42">
        <f>Table1[[#This Row],[Steam_Consumed_t]]/Table1[[#This Row],[Production_t]]</f>
        <v>0.20316473580107375</v>
      </c>
      <c r="R3161" s="37">
        <f>Table1[[#This Row],[Power_Consumed_kWh]]/Table1[[#This Row],[Production_t]]</f>
        <v>42.127154563436001</v>
      </c>
      <c r="S3161" t="str">
        <f>IF(Table1[[#This Row],[Quality_pct]]&lt;96,"Below Spec","Ok")</f>
        <v>Ok</v>
      </c>
      <c r="T3161" t="str">
        <f>IF(Table1[Steam_Consumed_t]&gt;$O$4383,"ABNORMAL","NORMAL")</f>
        <v>NORMAL</v>
      </c>
      <c r="U3161" t="str">
        <f>IF(Table1[Power_Consumed_kWh]&gt;$P$4383,"ABNORMAL","NORMAL")</f>
        <v>NORMAL</v>
      </c>
      <c r="V3161">
        <f>(Table1[[#This Row],[Target_Production_t]]/8)*Table1[[#This Row],[Downtime_hr]]</f>
        <v>2.8039749999999999</v>
      </c>
    </row>
    <row r="3162" spans="1:22" x14ac:dyDescent="0.25">
      <c r="A3162" s="1">
        <v>45921</v>
      </c>
      <c r="B3162" s="1" t="str">
        <f>TEXT(Table1[[#This Row],[Date]],"mm")</f>
        <v>09</v>
      </c>
      <c r="C3162" t="s">
        <v>21</v>
      </c>
      <c r="D3162" t="s">
        <v>20</v>
      </c>
      <c r="E3162">
        <v>32.840000000000003</v>
      </c>
      <c r="F3162">
        <v>7.48</v>
      </c>
      <c r="G3162">
        <v>0.52</v>
      </c>
      <c r="H3162">
        <v>28.94</v>
      </c>
      <c r="I3162">
        <v>28.77</v>
      </c>
      <c r="J3162">
        <v>0.16</v>
      </c>
      <c r="K3162">
        <v>99.43</v>
      </c>
      <c r="L3162">
        <v>93.5</v>
      </c>
      <c r="M3162">
        <v>92.2</v>
      </c>
      <c r="N3162">
        <v>85.72</v>
      </c>
      <c r="O3162">
        <v>43.37</v>
      </c>
      <c r="P3162">
        <v>3489.05</v>
      </c>
      <c r="Q3162" s="42">
        <f>Table1[[#This Row],[Steam_Consumed_t]]/Table1[[#This Row],[Production_t]]</f>
        <v>1.498617829993089</v>
      </c>
      <c r="R3162" s="37">
        <f>Table1[[#This Row],[Power_Consumed_kWh]]/Table1[[#This Row],[Production_t]]</f>
        <v>120.56150656530754</v>
      </c>
      <c r="S3162" t="str">
        <f>IF(Table1[[#This Row],[Quality_pct]]&lt;96,"Below Spec","Ok")</f>
        <v>Ok</v>
      </c>
      <c r="T3162" t="str">
        <f>IF(Table1[Steam_Consumed_t]&gt;$O$4383,"ABNORMAL","NORMAL")</f>
        <v>NORMAL</v>
      </c>
      <c r="U3162" t="str">
        <f>IF(Table1[Power_Consumed_kWh]&gt;$P$4383,"ABNORMAL","NORMAL")</f>
        <v>NORMAL</v>
      </c>
      <c r="V3162">
        <f>(Table1[[#This Row],[Target_Production_t]]/8)*Table1[[#This Row],[Downtime_hr]]</f>
        <v>2.1346000000000003</v>
      </c>
    </row>
    <row r="3163" spans="1:22" x14ac:dyDescent="0.25">
      <c r="A3163" s="1">
        <v>45921</v>
      </c>
      <c r="B3163" s="1" t="str">
        <f>TEXT(Table1[[#This Row],[Date]],"mm")</f>
        <v>09</v>
      </c>
      <c r="C3163" t="s">
        <v>22</v>
      </c>
      <c r="D3163" t="s">
        <v>19</v>
      </c>
      <c r="E3163">
        <v>32.090000000000003</v>
      </c>
      <c r="F3163">
        <v>7.56</v>
      </c>
      <c r="G3163">
        <v>0.44</v>
      </c>
      <c r="H3163">
        <v>29.38</v>
      </c>
      <c r="I3163">
        <v>28.77</v>
      </c>
      <c r="J3163">
        <v>0.62</v>
      </c>
      <c r="K3163">
        <v>97.9</v>
      </c>
      <c r="L3163">
        <v>94.5</v>
      </c>
      <c r="M3163">
        <v>94.17</v>
      </c>
      <c r="N3163">
        <v>87.12</v>
      </c>
      <c r="O3163">
        <v>33.299999999999997</v>
      </c>
      <c r="P3163">
        <v>2845.86</v>
      </c>
      <c r="Q3163" s="42">
        <f>Table1[[#This Row],[Steam_Consumed_t]]/Table1[[#This Row],[Production_t]]</f>
        <v>1.1334240980258679</v>
      </c>
      <c r="R3163" s="37">
        <f>Table1[[#This Row],[Power_Consumed_kWh]]/Table1[[#This Row],[Production_t]]</f>
        <v>96.863852961198106</v>
      </c>
      <c r="S3163" t="str">
        <f>IF(Table1[[#This Row],[Quality_pct]]&lt;96,"Below Spec","Ok")</f>
        <v>Ok</v>
      </c>
      <c r="T3163" t="str">
        <f>IF(Table1[Steam_Consumed_t]&gt;$O$4383,"ABNORMAL","NORMAL")</f>
        <v>NORMAL</v>
      </c>
      <c r="U3163" t="str">
        <f>IF(Table1[Power_Consumed_kWh]&gt;$P$4383,"ABNORMAL","NORMAL")</f>
        <v>NORMAL</v>
      </c>
      <c r="V3163">
        <f>(Table1[[#This Row],[Target_Production_t]]/8)*Table1[[#This Row],[Downtime_hr]]</f>
        <v>1.7649500000000002</v>
      </c>
    </row>
    <row r="3164" spans="1:22" x14ac:dyDescent="0.25">
      <c r="A3164" s="1">
        <v>45921</v>
      </c>
      <c r="B3164" s="1" t="str">
        <f>TEXT(Table1[[#This Row],[Date]],"mm")</f>
        <v>09</v>
      </c>
      <c r="C3164" t="s">
        <v>17</v>
      </c>
      <c r="D3164" t="s">
        <v>18</v>
      </c>
      <c r="E3164">
        <v>38</v>
      </c>
      <c r="F3164">
        <v>7.65</v>
      </c>
      <c r="G3164">
        <v>0.35</v>
      </c>
      <c r="H3164">
        <v>33.369999999999997</v>
      </c>
      <c r="I3164">
        <v>32.57</v>
      </c>
      <c r="J3164">
        <v>0.8</v>
      </c>
      <c r="K3164">
        <v>97.61</v>
      </c>
      <c r="L3164">
        <v>95.62</v>
      </c>
      <c r="M3164">
        <v>96.12</v>
      </c>
      <c r="N3164">
        <v>89.72</v>
      </c>
      <c r="O3164">
        <v>29.35</v>
      </c>
      <c r="P3164">
        <v>2897.74</v>
      </c>
      <c r="Q3164" s="42">
        <f>Table1[[#This Row],[Steam_Consumed_t]]/Table1[[#This Row],[Production_t]]</f>
        <v>0.87953251423434231</v>
      </c>
      <c r="R3164" s="37">
        <f>Table1[[#This Row],[Power_Consumed_kWh]]/Table1[[#This Row],[Production_t]]</f>
        <v>86.836679652382387</v>
      </c>
      <c r="S3164" t="str">
        <f>IF(Table1[[#This Row],[Quality_pct]]&lt;96,"Below Spec","Ok")</f>
        <v>Ok</v>
      </c>
      <c r="T3164" t="str">
        <f>IF(Table1[Steam_Consumed_t]&gt;$O$4383,"ABNORMAL","NORMAL")</f>
        <v>NORMAL</v>
      </c>
      <c r="U3164" t="str">
        <f>IF(Table1[Power_Consumed_kWh]&gt;$P$4383,"ABNORMAL","NORMAL")</f>
        <v>NORMAL</v>
      </c>
      <c r="V3164">
        <f>(Table1[[#This Row],[Target_Production_t]]/8)*Table1[[#This Row],[Downtime_hr]]</f>
        <v>1.6624999999999999</v>
      </c>
    </row>
    <row r="3165" spans="1:22" x14ac:dyDescent="0.25">
      <c r="A3165" s="1">
        <v>45921</v>
      </c>
      <c r="B3165" s="1" t="str">
        <f>TEXT(Table1[[#This Row],[Date]],"mm")</f>
        <v>09</v>
      </c>
      <c r="C3165" t="s">
        <v>17</v>
      </c>
      <c r="D3165" t="s">
        <v>20</v>
      </c>
      <c r="E3165">
        <v>36.29</v>
      </c>
      <c r="F3165">
        <v>7.69</v>
      </c>
      <c r="G3165">
        <v>0.31</v>
      </c>
      <c r="H3165">
        <v>35.56</v>
      </c>
      <c r="I3165">
        <v>34.9</v>
      </c>
      <c r="J3165">
        <v>0.66</v>
      </c>
      <c r="K3165">
        <v>98.14</v>
      </c>
      <c r="L3165">
        <v>96.12</v>
      </c>
      <c r="M3165">
        <v>93.31</v>
      </c>
      <c r="N3165">
        <v>88.03</v>
      </c>
      <c r="O3165">
        <v>30.24</v>
      </c>
      <c r="P3165">
        <v>2956.1</v>
      </c>
      <c r="Q3165" s="42">
        <f>Table1[[#This Row],[Steam_Consumed_t]]/Table1[[#This Row],[Production_t]]</f>
        <v>0.85039370078740151</v>
      </c>
      <c r="R3165" s="37">
        <f>Table1[[#This Row],[Power_Consumed_kWh]]/Table1[[#This Row],[Production_t]]</f>
        <v>83.129921259842519</v>
      </c>
      <c r="S3165" t="str">
        <f>IF(Table1[[#This Row],[Quality_pct]]&lt;96,"Below Spec","Ok")</f>
        <v>Ok</v>
      </c>
      <c r="T3165" t="str">
        <f>IF(Table1[Steam_Consumed_t]&gt;$O$4383,"ABNORMAL","NORMAL")</f>
        <v>NORMAL</v>
      </c>
      <c r="U3165" t="str">
        <f>IF(Table1[Power_Consumed_kWh]&gt;$P$4383,"ABNORMAL","NORMAL")</f>
        <v>NORMAL</v>
      </c>
      <c r="V3165">
        <f>(Table1[[#This Row],[Target_Production_t]]/8)*Table1[[#This Row],[Downtime_hr]]</f>
        <v>1.4062375</v>
      </c>
    </row>
    <row r="3166" spans="1:22" x14ac:dyDescent="0.25">
      <c r="A3166" s="1">
        <v>45921</v>
      </c>
      <c r="B3166" s="1" t="str">
        <f>TEXT(Table1[[#This Row],[Date]],"mm")</f>
        <v>09</v>
      </c>
      <c r="C3166" t="s">
        <v>21</v>
      </c>
      <c r="D3166" t="s">
        <v>19</v>
      </c>
      <c r="E3166">
        <v>33.869999999999997</v>
      </c>
      <c r="F3166">
        <v>7.75</v>
      </c>
      <c r="G3166">
        <v>0.25</v>
      </c>
      <c r="H3166">
        <v>32.29</v>
      </c>
      <c r="I3166">
        <v>31.71</v>
      </c>
      <c r="J3166">
        <v>0.56999999999999995</v>
      </c>
      <c r="K3166">
        <v>98.22</v>
      </c>
      <c r="L3166">
        <v>96.88</v>
      </c>
      <c r="M3166">
        <v>95.34</v>
      </c>
      <c r="N3166">
        <v>90.72</v>
      </c>
      <c r="O3166">
        <v>46.55</v>
      </c>
      <c r="P3166">
        <v>3850.35</v>
      </c>
      <c r="Q3166" s="42">
        <f>Table1[[#This Row],[Steam_Consumed_t]]/Table1[[#This Row],[Production_t]]</f>
        <v>1.4416227934344998</v>
      </c>
      <c r="R3166" s="37">
        <f>Table1[[#This Row],[Power_Consumed_kWh]]/Table1[[#This Row],[Production_t]]</f>
        <v>119.24279962836792</v>
      </c>
      <c r="S3166" t="str">
        <f>IF(Table1[[#This Row],[Quality_pct]]&lt;96,"Below Spec","Ok")</f>
        <v>Ok</v>
      </c>
      <c r="T3166" t="str">
        <f>IF(Table1[Steam_Consumed_t]&gt;$O$4383,"ABNORMAL","NORMAL")</f>
        <v>NORMAL</v>
      </c>
      <c r="U3166" t="str">
        <f>IF(Table1[Power_Consumed_kWh]&gt;$P$4383,"ABNORMAL","NORMAL")</f>
        <v>NORMAL</v>
      </c>
      <c r="V3166">
        <f>(Table1[[#This Row],[Target_Production_t]]/8)*Table1[[#This Row],[Downtime_hr]]</f>
        <v>1.0584374999999999</v>
      </c>
    </row>
    <row r="3167" spans="1:22" x14ac:dyDescent="0.25">
      <c r="A3167" s="1">
        <v>45921</v>
      </c>
      <c r="B3167" s="1" t="str">
        <f>TEXT(Table1[[#This Row],[Date]],"mm")</f>
        <v>09</v>
      </c>
      <c r="C3167" t="s">
        <v>17</v>
      </c>
      <c r="D3167" t="s">
        <v>19</v>
      </c>
      <c r="E3167">
        <v>37.43</v>
      </c>
      <c r="F3167">
        <v>7.86</v>
      </c>
      <c r="G3167">
        <v>0.14000000000000001</v>
      </c>
      <c r="H3167">
        <v>34.270000000000003</v>
      </c>
      <c r="I3167">
        <v>33.43</v>
      </c>
      <c r="J3167">
        <v>0.84</v>
      </c>
      <c r="K3167">
        <v>97.55</v>
      </c>
      <c r="L3167">
        <v>98.25</v>
      </c>
      <c r="M3167">
        <v>98.84</v>
      </c>
      <c r="N3167">
        <v>94.73</v>
      </c>
      <c r="O3167">
        <v>28.25</v>
      </c>
      <c r="P3167">
        <v>2827.82</v>
      </c>
      <c r="Q3167" s="42">
        <f>Table1[[#This Row],[Steam_Consumed_t]]/Table1[[#This Row],[Production_t]]</f>
        <v>0.82433615407061567</v>
      </c>
      <c r="R3167" s="37">
        <f>Table1[[#This Row],[Power_Consumed_kWh]]/Table1[[#This Row],[Production_t]]</f>
        <v>82.515903122264362</v>
      </c>
      <c r="S3167" t="str">
        <f>IF(Table1[[#This Row],[Quality_pct]]&lt;96,"Below Spec","Ok")</f>
        <v>Ok</v>
      </c>
      <c r="T3167" t="str">
        <f>IF(Table1[Steam_Consumed_t]&gt;$O$4383,"ABNORMAL","NORMAL")</f>
        <v>NORMAL</v>
      </c>
      <c r="U3167" t="str">
        <f>IF(Table1[Power_Consumed_kWh]&gt;$P$4383,"ABNORMAL","NORMAL")</f>
        <v>NORMAL</v>
      </c>
      <c r="V3167">
        <f>(Table1[[#This Row],[Target_Production_t]]/8)*Table1[[#This Row],[Downtime_hr]]</f>
        <v>0.65502500000000008</v>
      </c>
    </row>
    <row r="3168" spans="1:22" x14ac:dyDescent="0.25">
      <c r="A3168" s="1">
        <v>45921</v>
      </c>
      <c r="B3168" s="1" t="str">
        <f>TEXT(Table1[[#This Row],[Date]],"mm")</f>
        <v>09</v>
      </c>
      <c r="C3168" t="s">
        <v>22</v>
      </c>
      <c r="D3168" t="s">
        <v>20</v>
      </c>
      <c r="E3168">
        <v>31.11</v>
      </c>
      <c r="F3168">
        <v>7.9</v>
      </c>
      <c r="G3168">
        <v>0.1</v>
      </c>
      <c r="H3168">
        <v>27.72</v>
      </c>
      <c r="I3168">
        <v>26.97</v>
      </c>
      <c r="J3168">
        <v>0.75</v>
      </c>
      <c r="K3168">
        <v>97.31</v>
      </c>
      <c r="L3168">
        <v>98.75</v>
      </c>
      <c r="M3168">
        <v>99.64</v>
      </c>
      <c r="N3168">
        <v>95.74</v>
      </c>
      <c r="O3168">
        <v>31.49</v>
      </c>
      <c r="P3168">
        <v>2811.72</v>
      </c>
      <c r="Q3168" s="42">
        <f>Table1[[#This Row],[Steam_Consumed_t]]/Table1[[#This Row],[Production_t]]</f>
        <v>1.1360028860028859</v>
      </c>
      <c r="R3168" s="37">
        <f>Table1[[#This Row],[Power_Consumed_kWh]]/Table1[[#This Row],[Production_t]]</f>
        <v>101.43290043290042</v>
      </c>
      <c r="S3168" t="str">
        <f>IF(Table1[[#This Row],[Quality_pct]]&lt;96,"Below Spec","Ok")</f>
        <v>Ok</v>
      </c>
      <c r="T3168" t="str">
        <f>IF(Table1[Steam_Consumed_t]&gt;$O$4383,"ABNORMAL","NORMAL")</f>
        <v>NORMAL</v>
      </c>
      <c r="U3168" t="str">
        <f>IF(Table1[Power_Consumed_kWh]&gt;$P$4383,"ABNORMAL","NORMAL")</f>
        <v>NORMAL</v>
      </c>
      <c r="V3168">
        <f>(Table1[[#This Row],[Target_Production_t]]/8)*Table1[[#This Row],[Downtime_hr]]</f>
        <v>0.38887500000000003</v>
      </c>
    </row>
    <row r="3169" spans="1:22" x14ac:dyDescent="0.25">
      <c r="A3169" s="1">
        <v>45921</v>
      </c>
      <c r="B3169" s="1" t="str">
        <f>TEXT(Table1[[#This Row],[Date]],"mm")</f>
        <v>09</v>
      </c>
      <c r="C3169" t="s">
        <v>23</v>
      </c>
      <c r="D3169" t="s">
        <v>19</v>
      </c>
      <c r="E3169">
        <v>39.22</v>
      </c>
      <c r="F3169">
        <v>7.99</v>
      </c>
      <c r="G3169">
        <v>0.01</v>
      </c>
      <c r="H3169">
        <v>37.22</v>
      </c>
      <c r="I3169">
        <v>35.47</v>
      </c>
      <c r="J3169">
        <v>1.75</v>
      </c>
      <c r="K3169">
        <v>95.3</v>
      </c>
      <c r="L3169">
        <v>99.88</v>
      </c>
      <c r="M3169">
        <v>98.23</v>
      </c>
      <c r="N3169">
        <v>93.5</v>
      </c>
      <c r="O3169">
        <v>4.51</v>
      </c>
      <c r="P3169">
        <v>1708.89</v>
      </c>
      <c r="Q3169" s="42">
        <f>Table1[[#This Row],[Steam_Consumed_t]]/Table1[[#This Row],[Production_t]]</f>
        <v>0.12117141321869962</v>
      </c>
      <c r="R3169" s="37">
        <f>Table1[[#This Row],[Power_Consumed_kWh]]/Table1[[#This Row],[Production_t]]</f>
        <v>45.913218699623862</v>
      </c>
      <c r="S3169" t="str">
        <f>IF(Table1[[#This Row],[Quality_pct]]&lt;96,"Below Spec","Ok")</f>
        <v>Below Spec</v>
      </c>
      <c r="T3169" t="str">
        <f>IF(Table1[Steam_Consumed_t]&gt;$O$4383,"ABNORMAL","NORMAL")</f>
        <v>NORMAL</v>
      </c>
      <c r="U3169" t="str">
        <f>IF(Table1[Power_Consumed_kWh]&gt;$P$4383,"ABNORMAL","NORMAL")</f>
        <v>NORMAL</v>
      </c>
      <c r="V3169">
        <f>(Table1[[#This Row],[Target_Production_t]]/8)*Table1[[#This Row],[Downtime_hr]]</f>
        <v>4.9024999999999999E-2</v>
      </c>
    </row>
    <row r="3170" spans="1:22" x14ac:dyDescent="0.25">
      <c r="A3170" s="1">
        <v>45922</v>
      </c>
      <c r="B3170" s="1" t="str">
        <f>TEXT(Table1[[#This Row],[Date]],"mm")</f>
        <v>09</v>
      </c>
      <c r="C3170" t="s">
        <v>21</v>
      </c>
      <c r="D3170" t="s">
        <v>18</v>
      </c>
      <c r="E3170">
        <v>36.42</v>
      </c>
      <c r="F3170">
        <v>7.09</v>
      </c>
      <c r="G3170">
        <v>0.91</v>
      </c>
      <c r="H3170">
        <v>30.22</v>
      </c>
      <c r="I3170">
        <v>29.46</v>
      </c>
      <c r="J3170">
        <v>0.76</v>
      </c>
      <c r="K3170">
        <v>97.49</v>
      </c>
      <c r="L3170">
        <v>88.62</v>
      </c>
      <c r="M3170">
        <v>93.68</v>
      </c>
      <c r="N3170">
        <v>80.94</v>
      </c>
      <c r="O3170">
        <v>41.98</v>
      </c>
      <c r="P3170">
        <v>3535.46</v>
      </c>
      <c r="Q3170" s="42">
        <f>Table1[[#This Row],[Steam_Consumed_t]]/Table1[[#This Row],[Production_t]]</f>
        <v>1.3891462607544671</v>
      </c>
      <c r="R3170" s="37">
        <f>Table1[[#This Row],[Power_Consumed_kWh]]/Table1[[#This Row],[Production_t]]</f>
        <v>116.99073461283919</v>
      </c>
      <c r="S3170" t="str">
        <f>IF(Table1[[#This Row],[Quality_pct]]&lt;96,"Below Spec","Ok")</f>
        <v>Ok</v>
      </c>
      <c r="T3170" t="str">
        <f>IF(Table1[Steam_Consumed_t]&gt;$O$4383,"ABNORMAL","NORMAL")</f>
        <v>NORMAL</v>
      </c>
      <c r="U3170" t="str">
        <f>IF(Table1[Power_Consumed_kWh]&gt;$P$4383,"ABNORMAL","NORMAL")</f>
        <v>NORMAL</v>
      </c>
      <c r="V3170">
        <f>(Table1[[#This Row],[Target_Production_t]]/8)*Table1[[#This Row],[Downtime_hr]]</f>
        <v>4.1427750000000003</v>
      </c>
    </row>
    <row r="3171" spans="1:22" x14ac:dyDescent="0.25">
      <c r="A3171" s="1">
        <v>45922</v>
      </c>
      <c r="B3171" s="1" t="str">
        <f>TEXT(Table1[[#This Row],[Date]],"mm")</f>
        <v>09</v>
      </c>
      <c r="C3171" t="s">
        <v>23</v>
      </c>
      <c r="D3171" t="s">
        <v>19</v>
      </c>
      <c r="E3171">
        <v>41.54</v>
      </c>
      <c r="F3171">
        <v>7.28</v>
      </c>
      <c r="G3171">
        <v>0.72</v>
      </c>
      <c r="H3171">
        <v>36.26</v>
      </c>
      <c r="I3171">
        <v>35.97</v>
      </c>
      <c r="J3171">
        <v>0.28999999999999998</v>
      </c>
      <c r="K3171">
        <v>99.19</v>
      </c>
      <c r="L3171">
        <v>91</v>
      </c>
      <c r="M3171">
        <v>100.21</v>
      </c>
      <c r="N3171">
        <v>90.45</v>
      </c>
      <c r="O3171">
        <v>5.45</v>
      </c>
      <c r="P3171">
        <v>1653.31</v>
      </c>
      <c r="Q3171" s="42">
        <f>Table1[[#This Row],[Steam_Consumed_t]]/Table1[[#This Row],[Production_t]]</f>
        <v>0.15030336458907889</v>
      </c>
      <c r="R3171" s="37">
        <f>Table1[[#This Row],[Power_Consumed_kWh]]/Table1[[#This Row],[Production_t]]</f>
        <v>45.595973524544952</v>
      </c>
      <c r="S3171" t="str">
        <f>IF(Table1[[#This Row],[Quality_pct]]&lt;96,"Below Spec","Ok")</f>
        <v>Ok</v>
      </c>
      <c r="T3171" t="str">
        <f>IF(Table1[Steam_Consumed_t]&gt;$O$4383,"ABNORMAL","NORMAL")</f>
        <v>NORMAL</v>
      </c>
      <c r="U3171" t="str">
        <f>IF(Table1[Power_Consumed_kWh]&gt;$P$4383,"ABNORMAL","NORMAL")</f>
        <v>NORMAL</v>
      </c>
      <c r="V3171">
        <f>(Table1[[#This Row],[Target_Production_t]]/8)*Table1[[#This Row],[Downtime_hr]]</f>
        <v>3.7385999999999999</v>
      </c>
    </row>
    <row r="3172" spans="1:22" x14ac:dyDescent="0.25">
      <c r="A3172" s="1">
        <v>45922</v>
      </c>
      <c r="B3172" s="1" t="str">
        <f>TEXT(Table1[[#This Row],[Date]],"mm")</f>
        <v>09</v>
      </c>
      <c r="C3172" t="s">
        <v>22</v>
      </c>
      <c r="D3172" t="s">
        <v>20</v>
      </c>
      <c r="E3172">
        <v>32.950000000000003</v>
      </c>
      <c r="F3172">
        <v>7.43</v>
      </c>
      <c r="G3172">
        <v>0.56999999999999995</v>
      </c>
      <c r="H3172">
        <v>30.29</v>
      </c>
      <c r="I3172">
        <v>29.37</v>
      </c>
      <c r="J3172">
        <v>0.92</v>
      </c>
      <c r="K3172">
        <v>96.96</v>
      </c>
      <c r="L3172">
        <v>92.88</v>
      </c>
      <c r="M3172">
        <v>93.56</v>
      </c>
      <c r="N3172">
        <v>84.25</v>
      </c>
      <c r="O3172">
        <v>32.54</v>
      </c>
      <c r="P3172">
        <v>2890.42</v>
      </c>
      <c r="Q3172" s="42">
        <f>Table1[[#This Row],[Steam_Consumed_t]]/Table1[[#This Row],[Production_t]]</f>
        <v>1.0742819412347309</v>
      </c>
      <c r="R3172" s="37">
        <f>Table1[[#This Row],[Power_Consumed_kWh]]/Table1[[#This Row],[Production_t]]</f>
        <v>95.424892703862668</v>
      </c>
      <c r="S3172" t="str">
        <f>IF(Table1[[#This Row],[Quality_pct]]&lt;96,"Below Spec","Ok")</f>
        <v>Ok</v>
      </c>
      <c r="T3172" t="str">
        <f>IF(Table1[Steam_Consumed_t]&gt;$O$4383,"ABNORMAL","NORMAL")</f>
        <v>NORMAL</v>
      </c>
      <c r="U3172" t="str">
        <f>IF(Table1[Power_Consumed_kWh]&gt;$P$4383,"ABNORMAL","NORMAL")</f>
        <v>NORMAL</v>
      </c>
      <c r="V3172">
        <f>(Table1[[#This Row],[Target_Production_t]]/8)*Table1[[#This Row],[Downtime_hr]]</f>
        <v>2.3476875000000001</v>
      </c>
    </row>
    <row r="3173" spans="1:22" x14ac:dyDescent="0.25">
      <c r="A3173" s="1">
        <v>45922</v>
      </c>
      <c r="B3173" s="1" t="str">
        <f>TEXT(Table1[[#This Row],[Date]],"mm")</f>
        <v>09</v>
      </c>
      <c r="C3173" t="s">
        <v>21</v>
      </c>
      <c r="D3173" t="s">
        <v>19</v>
      </c>
      <c r="E3173">
        <v>35.880000000000003</v>
      </c>
      <c r="F3173">
        <v>7.44</v>
      </c>
      <c r="G3173">
        <v>0.56000000000000005</v>
      </c>
      <c r="H3173">
        <v>30.98</v>
      </c>
      <c r="I3173">
        <v>30.24</v>
      </c>
      <c r="J3173">
        <v>0.74</v>
      </c>
      <c r="K3173">
        <v>97.61</v>
      </c>
      <c r="L3173">
        <v>93</v>
      </c>
      <c r="M3173">
        <v>96.05</v>
      </c>
      <c r="N3173">
        <v>87.19</v>
      </c>
      <c r="O3173">
        <v>43.49</v>
      </c>
      <c r="P3173">
        <v>3685.33</v>
      </c>
      <c r="Q3173" s="42">
        <f>Table1[[#This Row],[Steam_Consumed_t]]/Table1[[#This Row],[Production_t]]</f>
        <v>1.4038089089735313</v>
      </c>
      <c r="R3173" s="37">
        <f>Table1[[#This Row],[Power_Consumed_kWh]]/Table1[[#This Row],[Production_t]]</f>
        <v>118.958360232408</v>
      </c>
      <c r="S3173" t="str">
        <f>IF(Table1[[#This Row],[Quality_pct]]&lt;96,"Below Spec","Ok")</f>
        <v>Ok</v>
      </c>
      <c r="T3173" t="str">
        <f>IF(Table1[Steam_Consumed_t]&gt;$O$4383,"ABNORMAL","NORMAL")</f>
        <v>NORMAL</v>
      </c>
      <c r="U3173" t="str">
        <f>IF(Table1[Power_Consumed_kWh]&gt;$P$4383,"ABNORMAL","NORMAL")</f>
        <v>NORMAL</v>
      </c>
      <c r="V3173">
        <f>(Table1[[#This Row],[Target_Production_t]]/8)*Table1[[#This Row],[Downtime_hr]]</f>
        <v>2.5116000000000005</v>
      </c>
    </row>
    <row r="3174" spans="1:22" x14ac:dyDescent="0.25">
      <c r="A3174" s="1">
        <v>45922</v>
      </c>
      <c r="B3174" s="1" t="str">
        <f>TEXT(Table1[[#This Row],[Date]],"mm")</f>
        <v>09</v>
      </c>
      <c r="C3174" t="s">
        <v>17</v>
      </c>
      <c r="D3174" t="s">
        <v>18</v>
      </c>
      <c r="E3174">
        <v>40.26</v>
      </c>
      <c r="F3174">
        <v>7.48</v>
      </c>
      <c r="G3174">
        <v>0.52</v>
      </c>
      <c r="H3174">
        <v>36.630000000000003</v>
      </c>
      <c r="I3174">
        <v>35.54</v>
      </c>
      <c r="J3174">
        <v>1.0900000000000001</v>
      </c>
      <c r="K3174">
        <v>97.03</v>
      </c>
      <c r="L3174">
        <v>93.5</v>
      </c>
      <c r="M3174">
        <v>93.54</v>
      </c>
      <c r="N3174">
        <v>84.87</v>
      </c>
      <c r="O3174">
        <v>29.38</v>
      </c>
      <c r="P3174">
        <v>3082.84</v>
      </c>
      <c r="Q3174" s="42">
        <f>Table1[[#This Row],[Steam_Consumed_t]]/Table1[[#This Row],[Production_t]]</f>
        <v>0.80207480207480197</v>
      </c>
      <c r="R3174" s="37">
        <f>Table1[[#This Row],[Power_Consumed_kWh]]/Table1[[#This Row],[Production_t]]</f>
        <v>84.161616161616166</v>
      </c>
      <c r="S3174" t="str">
        <f>IF(Table1[[#This Row],[Quality_pct]]&lt;96,"Below Spec","Ok")</f>
        <v>Ok</v>
      </c>
      <c r="T3174" t="str">
        <f>IF(Table1[Steam_Consumed_t]&gt;$O$4383,"ABNORMAL","NORMAL")</f>
        <v>NORMAL</v>
      </c>
      <c r="U3174" t="str">
        <f>IF(Table1[Power_Consumed_kWh]&gt;$P$4383,"ABNORMAL","NORMAL")</f>
        <v>NORMAL</v>
      </c>
      <c r="V3174">
        <f>(Table1[[#This Row],[Target_Production_t]]/8)*Table1[[#This Row],[Downtime_hr]]</f>
        <v>2.6168999999999998</v>
      </c>
    </row>
    <row r="3175" spans="1:22" x14ac:dyDescent="0.25">
      <c r="A3175" s="1">
        <v>45922</v>
      </c>
      <c r="B3175" s="1" t="str">
        <f>TEXT(Table1[[#This Row],[Date]],"mm")</f>
        <v>09</v>
      </c>
      <c r="C3175" t="s">
        <v>17</v>
      </c>
      <c r="D3175" t="s">
        <v>20</v>
      </c>
      <c r="E3175">
        <v>38.450000000000003</v>
      </c>
      <c r="F3175">
        <v>7.48</v>
      </c>
      <c r="G3175">
        <v>0.52</v>
      </c>
      <c r="H3175">
        <v>32.090000000000003</v>
      </c>
      <c r="I3175">
        <v>31.46</v>
      </c>
      <c r="J3175">
        <v>0.63</v>
      </c>
      <c r="K3175">
        <v>98.04</v>
      </c>
      <c r="L3175">
        <v>93.5</v>
      </c>
      <c r="M3175">
        <v>89.5</v>
      </c>
      <c r="N3175">
        <v>82.04</v>
      </c>
      <c r="O3175">
        <v>26.35</v>
      </c>
      <c r="P3175">
        <v>2659.83</v>
      </c>
      <c r="Q3175" s="42">
        <f>Table1[[#This Row],[Steam_Consumed_t]]/Table1[[#This Row],[Production_t]]</f>
        <v>0.82112807728264248</v>
      </c>
      <c r="R3175" s="37">
        <f>Table1[[#This Row],[Power_Consumed_kWh]]/Table1[[#This Row],[Production_t]]</f>
        <v>82.886569024618254</v>
      </c>
      <c r="S3175" t="str">
        <f>IF(Table1[[#This Row],[Quality_pct]]&lt;96,"Below Spec","Ok")</f>
        <v>Ok</v>
      </c>
      <c r="T3175" t="str">
        <f>IF(Table1[Steam_Consumed_t]&gt;$O$4383,"ABNORMAL","NORMAL")</f>
        <v>NORMAL</v>
      </c>
      <c r="U3175" t="str">
        <f>IF(Table1[Power_Consumed_kWh]&gt;$P$4383,"ABNORMAL","NORMAL")</f>
        <v>NORMAL</v>
      </c>
      <c r="V3175">
        <f>(Table1[[#This Row],[Target_Production_t]]/8)*Table1[[#This Row],[Downtime_hr]]</f>
        <v>2.4992500000000004</v>
      </c>
    </row>
    <row r="3176" spans="1:22" x14ac:dyDescent="0.25">
      <c r="A3176" s="1">
        <v>45922</v>
      </c>
      <c r="B3176" s="1" t="str">
        <f>TEXT(Table1[[#This Row],[Date]],"mm")</f>
        <v>09</v>
      </c>
      <c r="C3176" t="s">
        <v>23</v>
      </c>
      <c r="D3176" t="s">
        <v>20</v>
      </c>
      <c r="E3176">
        <v>40.28</v>
      </c>
      <c r="F3176">
        <v>7.49</v>
      </c>
      <c r="G3176">
        <v>0.51</v>
      </c>
      <c r="H3176">
        <v>34.58</v>
      </c>
      <c r="I3176">
        <v>34.4</v>
      </c>
      <c r="J3176">
        <v>0.18</v>
      </c>
      <c r="K3176">
        <v>99.47</v>
      </c>
      <c r="L3176">
        <v>93.62</v>
      </c>
      <c r="M3176">
        <v>89.34</v>
      </c>
      <c r="N3176">
        <v>83.2</v>
      </c>
      <c r="O3176">
        <v>3.31</v>
      </c>
      <c r="P3176">
        <v>1325.73</v>
      </c>
      <c r="Q3176" s="42">
        <f>Table1[[#This Row],[Steam_Consumed_t]]/Table1[[#This Row],[Production_t]]</f>
        <v>9.5720069404279934E-2</v>
      </c>
      <c r="R3176" s="37">
        <f>Table1[[#This Row],[Power_Consumed_kWh]]/Table1[[#This Row],[Production_t]]</f>
        <v>38.338056680161948</v>
      </c>
      <c r="S3176" t="str">
        <f>IF(Table1[[#This Row],[Quality_pct]]&lt;96,"Below Spec","Ok")</f>
        <v>Ok</v>
      </c>
      <c r="T3176" t="str">
        <f>IF(Table1[Steam_Consumed_t]&gt;$O$4383,"ABNORMAL","NORMAL")</f>
        <v>NORMAL</v>
      </c>
      <c r="U3176" t="str">
        <f>IF(Table1[Power_Consumed_kWh]&gt;$P$4383,"ABNORMAL","NORMAL")</f>
        <v>NORMAL</v>
      </c>
      <c r="V3176">
        <f>(Table1[[#This Row],[Target_Production_t]]/8)*Table1[[#This Row],[Downtime_hr]]</f>
        <v>2.56785</v>
      </c>
    </row>
    <row r="3177" spans="1:22" x14ac:dyDescent="0.25">
      <c r="A3177" s="1">
        <v>45922</v>
      </c>
      <c r="B3177" s="1" t="str">
        <f>TEXT(Table1[[#This Row],[Date]],"mm")</f>
        <v>09</v>
      </c>
      <c r="C3177" t="s">
        <v>21</v>
      </c>
      <c r="D3177" t="s">
        <v>20</v>
      </c>
      <c r="E3177">
        <v>34.78</v>
      </c>
      <c r="F3177">
        <v>7.63</v>
      </c>
      <c r="G3177">
        <v>0.37</v>
      </c>
      <c r="H3177">
        <v>31.63</v>
      </c>
      <c r="I3177">
        <v>31.08</v>
      </c>
      <c r="J3177">
        <v>0.56000000000000005</v>
      </c>
      <c r="K3177">
        <v>98.24</v>
      </c>
      <c r="L3177">
        <v>95.38</v>
      </c>
      <c r="M3177">
        <v>96.45</v>
      </c>
      <c r="N3177">
        <v>90.37</v>
      </c>
      <c r="O3177">
        <v>44.81</v>
      </c>
      <c r="P3177">
        <v>3754.66</v>
      </c>
      <c r="Q3177" s="42">
        <f>Table1[[#This Row],[Steam_Consumed_t]]/Table1[[#This Row],[Production_t]]</f>
        <v>1.4166930129623776</v>
      </c>
      <c r="R3177" s="37">
        <f>Table1[[#This Row],[Power_Consumed_kWh]]/Table1[[#This Row],[Production_t]]</f>
        <v>118.70565918431869</v>
      </c>
      <c r="S3177" t="str">
        <f>IF(Table1[[#This Row],[Quality_pct]]&lt;96,"Below Spec","Ok")</f>
        <v>Ok</v>
      </c>
      <c r="T3177" t="str">
        <f>IF(Table1[Steam_Consumed_t]&gt;$O$4383,"ABNORMAL","NORMAL")</f>
        <v>NORMAL</v>
      </c>
      <c r="U3177" t="str">
        <f>IF(Table1[Power_Consumed_kWh]&gt;$P$4383,"ABNORMAL","NORMAL")</f>
        <v>NORMAL</v>
      </c>
      <c r="V3177">
        <f>(Table1[[#This Row],[Target_Production_t]]/8)*Table1[[#This Row],[Downtime_hr]]</f>
        <v>1.6085750000000001</v>
      </c>
    </row>
    <row r="3178" spans="1:22" x14ac:dyDescent="0.25">
      <c r="A3178" s="1">
        <v>45922</v>
      </c>
      <c r="B3178" s="1" t="str">
        <f>TEXT(Table1[[#This Row],[Date]],"mm")</f>
        <v>09</v>
      </c>
      <c r="C3178" t="s">
        <v>23</v>
      </c>
      <c r="D3178" t="s">
        <v>18</v>
      </c>
      <c r="E3178">
        <v>42.17</v>
      </c>
      <c r="F3178">
        <v>7.81</v>
      </c>
      <c r="G3178">
        <v>0.19</v>
      </c>
      <c r="H3178">
        <v>37.47</v>
      </c>
      <c r="I3178">
        <v>36.200000000000003</v>
      </c>
      <c r="J3178">
        <v>1.27</v>
      </c>
      <c r="K3178">
        <v>96.61</v>
      </c>
      <c r="L3178">
        <v>97.62</v>
      </c>
      <c r="M3178">
        <v>100.76</v>
      </c>
      <c r="N3178">
        <v>95.03</v>
      </c>
      <c r="O3178">
        <v>3.14</v>
      </c>
      <c r="P3178">
        <v>1555.5</v>
      </c>
      <c r="Q3178" s="42">
        <f>Table1[[#This Row],[Steam_Consumed_t]]/Table1[[#This Row],[Production_t]]</f>
        <v>8.3800373632239133E-2</v>
      </c>
      <c r="R3178" s="37">
        <f>Table1[[#This Row],[Power_Consumed_kWh]]/Table1[[#This Row],[Production_t]]</f>
        <v>41.513210568454767</v>
      </c>
      <c r="S3178" t="str">
        <f>IF(Table1[[#This Row],[Quality_pct]]&lt;96,"Below Spec","Ok")</f>
        <v>Ok</v>
      </c>
      <c r="T3178" t="str">
        <f>IF(Table1[Steam_Consumed_t]&gt;$O$4383,"ABNORMAL","NORMAL")</f>
        <v>NORMAL</v>
      </c>
      <c r="U3178" t="str">
        <f>IF(Table1[Power_Consumed_kWh]&gt;$P$4383,"ABNORMAL","NORMAL")</f>
        <v>NORMAL</v>
      </c>
      <c r="V3178">
        <f>(Table1[[#This Row],[Target_Production_t]]/8)*Table1[[#This Row],[Downtime_hr]]</f>
        <v>1.0015375</v>
      </c>
    </row>
    <row r="3179" spans="1:22" x14ac:dyDescent="0.25">
      <c r="A3179" s="1">
        <v>45922</v>
      </c>
      <c r="B3179" s="1" t="str">
        <f>TEXT(Table1[[#This Row],[Date]],"mm")</f>
        <v>09</v>
      </c>
      <c r="C3179" t="s">
        <v>22</v>
      </c>
      <c r="D3179" t="s">
        <v>19</v>
      </c>
      <c r="E3179">
        <v>33.99</v>
      </c>
      <c r="F3179">
        <v>7.84</v>
      </c>
      <c r="G3179">
        <v>0.16</v>
      </c>
      <c r="H3179">
        <v>31.23</v>
      </c>
      <c r="I3179">
        <v>30.21</v>
      </c>
      <c r="J3179">
        <v>1.02</v>
      </c>
      <c r="K3179">
        <v>96.74</v>
      </c>
      <c r="L3179">
        <v>98</v>
      </c>
      <c r="M3179">
        <v>97.05</v>
      </c>
      <c r="N3179">
        <v>92.01</v>
      </c>
      <c r="O3179">
        <v>35.049999999999997</v>
      </c>
      <c r="P3179">
        <v>3076.35</v>
      </c>
      <c r="Q3179" s="42">
        <f>Table1[[#This Row],[Steam_Consumed_t]]/Table1[[#This Row],[Production_t]]</f>
        <v>1.1223182837015688</v>
      </c>
      <c r="R3179" s="37">
        <f>Table1[[#This Row],[Power_Consumed_kWh]]/Table1[[#This Row],[Production_t]]</f>
        <v>98.506243996157536</v>
      </c>
      <c r="S3179" t="str">
        <f>IF(Table1[[#This Row],[Quality_pct]]&lt;96,"Below Spec","Ok")</f>
        <v>Ok</v>
      </c>
      <c r="T3179" t="str">
        <f>IF(Table1[Steam_Consumed_t]&gt;$O$4383,"ABNORMAL","NORMAL")</f>
        <v>NORMAL</v>
      </c>
      <c r="U3179" t="str">
        <f>IF(Table1[Power_Consumed_kWh]&gt;$P$4383,"ABNORMAL","NORMAL")</f>
        <v>NORMAL</v>
      </c>
      <c r="V3179">
        <f>(Table1[[#This Row],[Target_Production_t]]/8)*Table1[[#This Row],[Downtime_hr]]</f>
        <v>0.67980000000000007</v>
      </c>
    </row>
    <row r="3180" spans="1:22" x14ac:dyDescent="0.25">
      <c r="A3180" s="1">
        <v>45922</v>
      </c>
      <c r="B3180" s="1" t="str">
        <f>TEXT(Table1[[#This Row],[Date]],"mm")</f>
        <v>09</v>
      </c>
      <c r="C3180" t="s">
        <v>17</v>
      </c>
      <c r="D3180" t="s">
        <v>19</v>
      </c>
      <c r="E3180">
        <v>39.65</v>
      </c>
      <c r="F3180">
        <v>7.86</v>
      </c>
      <c r="G3180">
        <v>0.14000000000000001</v>
      </c>
      <c r="H3180">
        <v>38.26</v>
      </c>
      <c r="I3180">
        <v>38.020000000000003</v>
      </c>
      <c r="J3180">
        <v>0.24</v>
      </c>
      <c r="K3180">
        <v>99.37</v>
      </c>
      <c r="L3180">
        <v>98.25</v>
      </c>
      <c r="M3180">
        <v>98.9</v>
      </c>
      <c r="N3180">
        <v>96.56</v>
      </c>
      <c r="O3180">
        <v>34.47</v>
      </c>
      <c r="P3180">
        <v>3146.54</v>
      </c>
      <c r="Q3180" s="42">
        <f>Table1[[#This Row],[Steam_Consumed_t]]/Table1[[#This Row],[Production_t]]</f>
        <v>0.90094093047569268</v>
      </c>
      <c r="R3180" s="37">
        <f>Table1[[#This Row],[Power_Consumed_kWh]]/Table1[[#This Row],[Production_t]]</f>
        <v>82.240982749607952</v>
      </c>
      <c r="S3180" t="str">
        <f>IF(Table1[[#This Row],[Quality_pct]]&lt;96,"Below Spec","Ok")</f>
        <v>Ok</v>
      </c>
      <c r="T3180" t="str">
        <f>IF(Table1[Steam_Consumed_t]&gt;$O$4383,"ABNORMAL","NORMAL")</f>
        <v>NORMAL</v>
      </c>
      <c r="U3180" t="str">
        <f>IF(Table1[Power_Consumed_kWh]&gt;$P$4383,"ABNORMAL","NORMAL")</f>
        <v>NORMAL</v>
      </c>
      <c r="V3180">
        <f>(Table1[[#This Row],[Target_Production_t]]/8)*Table1[[#This Row],[Downtime_hr]]</f>
        <v>0.69387500000000002</v>
      </c>
    </row>
    <row r="3181" spans="1:22" x14ac:dyDescent="0.25">
      <c r="A3181" s="1">
        <v>45922</v>
      </c>
      <c r="B3181" s="1" t="str">
        <f>TEXT(Table1[[#This Row],[Date]],"mm")</f>
        <v>09</v>
      </c>
      <c r="C3181" t="s">
        <v>22</v>
      </c>
      <c r="D3181" t="s">
        <v>18</v>
      </c>
      <c r="E3181">
        <v>34.51</v>
      </c>
      <c r="F3181">
        <v>7.89</v>
      </c>
      <c r="G3181">
        <v>0.11</v>
      </c>
      <c r="H3181">
        <v>33.49</v>
      </c>
      <c r="I3181">
        <v>31.85</v>
      </c>
      <c r="J3181">
        <v>1.64</v>
      </c>
      <c r="K3181">
        <v>95.09</v>
      </c>
      <c r="L3181">
        <v>98.62</v>
      </c>
      <c r="M3181">
        <v>93.06</v>
      </c>
      <c r="N3181">
        <v>87.27</v>
      </c>
      <c r="O3181">
        <v>35.86</v>
      </c>
      <c r="P3181">
        <v>3271.62</v>
      </c>
      <c r="Q3181" s="42">
        <f>Table1[[#This Row],[Steam_Consumed_t]]/Table1[[#This Row],[Production_t]]</f>
        <v>1.0707673932517168</v>
      </c>
      <c r="R3181" s="37">
        <f>Table1[[#This Row],[Power_Consumed_kWh]]/Table1[[#This Row],[Production_t]]</f>
        <v>97.689459540161238</v>
      </c>
      <c r="S3181" t="str">
        <f>IF(Table1[[#This Row],[Quality_pct]]&lt;96,"Below Spec","Ok")</f>
        <v>Below Spec</v>
      </c>
      <c r="T3181" t="str">
        <f>IF(Table1[Steam_Consumed_t]&gt;$O$4383,"ABNORMAL","NORMAL")</f>
        <v>NORMAL</v>
      </c>
      <c r="U3181" t="str">
        <f>IF(Table1[Power_Consumed_kWh]&gt;$P$4383,"ABNORMAL","NORMAL")</f>
        <v>NORMAL</v>
      </c>
      <c r="V3181">
        <f>(Table1[[#This Row],[Target_Production_t]]/8)*Table1[[#This Row],[Downtime_hr]]</f>
        <v>0.47451249999999995</v>
      </c>
    </row>
    <row r="3182" spans="1:22" x14ac:dyDescent="0.25">
      <c r="A3182" s="1">
        <v>45923</v>
      </c>
      <c r="B3182" s="1" t="str">
        <f>TEXT(Table1[[#This Row],[Date]],"mm")</f>
        <v>09</v>
      </c>
      <c r="C3182" t="s">
        <v>21</v>
      </c>
      <c r="D3182" t="s">
        <v>18</v>
      </c>
      <c r="E3182">
        <v>36.35</v>
      </c>
      <c r="F3182">
        <v>7.08</v>
      </c>
      <c r="G3182">
        <v>0.92</v>
      </c>
      <c r="H3182">
        <v>33.53</v>
      </c>
      <c r="I3182">
        <v>33</v>
      </c>
      <c r="J3182">
        <v>0.53</v>
      </c>
      <c r="K3182">
        <v>98.42</v>
      </c>
      <c r="L3182">
        <v>88.5</v>
      </c>
      <c r="M3182">
        <v>96.58</v>
      </c>
      <c r="N3182">
        <v>84.13</v>
      </c>
      <c r="O3182">
        <v>47.74</v>
      </c>
      <c r="P3182">
        <v>4046.27</v>
      </c>
      <c r="Q3182" s="42">
        <f>Table1[[#This Row],[Steam_Consumed_t]]/Table1[[#This Row],[Production_t]]</f>
        <v>1.4237995824634655</v>
      </c>
      <c r="R3182" s="37">
        <f>Table1[[#This Row],[Power_Consumed_kWh]]/Table1[[#This Row],[Production_t]]</f>
        <v>120.67611094542201</v>
      </c>
      <c r="S3182" t="str">
        <f>IF(Table1[[#This Row],[Quality_pct]]&lt;96,"Below Spec","Ok")</f>
        <v>Ok</v>
      </c>
      <c r="T3182" t="str">
        <f>IF(Table1[Steam_Consumed_t]&gt;$O$4383,"ABNORMAL","NORMAL")</f>
        <v>NORMAL</v>
      </c>
      <c r="U3182" t="str">
        <f>IF(Table1[Power_Consumed_kWh]&gt;$P$4383,"ABNORMAL","NORMAL")</f>
        <v>NORMAL</v>
      </c>
      <c r="V3182">
        <f>(Table1[[#This Row],[Target_Production_t]]/8)*Table1[[#This Row],[Downtime_hr]]</f>
        <v>4.18025</v>
      </c>
    </row>
    <row r="3183" spans="1:22" x14ac:dyDescent="0.25">
      <c r="A3183" s="1">
        <v>45923</v>
      </c>
      <c r="B3183" s="1" t="str">
        <f>TEXT(Table1[[#This Row],[Date]],"mm")</f>
        <v>09</v>
      </c>
      <c r="C3183" t="s">
        <v>17</v>
      </c>
      <c r="D3183" t="s">
        <v>18</v>
      </c>
      <c r="E3183">
        <v>40.18</v>
      </c>
      <c r="F3183">
        <v>7.35</v>
      </c>
      <c r="G3183">
        <v>0.65</v>
      </c>
      <c r="H3183">
        <v>37.51</v>
      </c>
      <c r="I3183">
        <v>36.729999999999997</v>
      </c>
      <c r="J3183">
        <v>0.78</v>
      </c>
      <c r="K3183">
        <v>97.92</v>
      </c>
      <c r="L3183">
        <v>91.88</v>
      </c>
      <c r="M3183">
        <v>93.97</v>
      </c>
      <c r="N3183">
        <v>84.54</v>
      </c>
      <c r="O3183">
        <v>33.58</v>
      </c>
      <c r="P3183">
        <v>3086.06</v>
      </c>
      <c r="Q3183" s="42">
        <f>Table1[[#This Row],[Steam_Consumed_t]]/Table1[[#This Row],[Production_t]]</f>
        <v>0.89522793921620902</v>
      </c>
      <c r="R3183" s="37">
        <f>Table1[[#This Row],[Power_Consumed_kWh]]/Table1[[#This Row],[Production_t]]</f>
        <v>82.272993868301782</v>
      </c>
      <c r="S3183" t="str">
        <f>IF(Table1[[#This Row],[Quality_pct]]&lt;96,"Below Spec","Ok")</f>
        <v>Ok</v>
      </c>
      <c r="T3183" t="str">
        <f>IF(Table1[Steam_Consumed_t]&gt;$O$4383,"ABNORMAL","NORMAL")</f>
        <v>NORMAL</v>
      </c>
      <c r="U3183" t="str">
        <f>IF(Table1[Power_Consumed_kWh]&gt;$P$4383,"ABNORMAL","NORMAL")</f>
        <v>NORMAL</v>
      </c>
      <c r="V3183">
        <f>(Table1[[#This Row],[Target_Production_t]]/8)*Table1[[#This Row],[Downtime_hr]]</f>
        <v>3.2646250000000001</v>
      </c>
    </row>
    <row r="3184" spans="1:22" x14ac:dyDescent="0.25">
      <c r="A3184" s="1">
        <v>45923</v>
      </c>
      <c r="B3184" s="1" t="str">
        <f>TEXT(Table1[[#This Row],[Date]],"mm")</f>
        <v>09</v>
      </c>
      <c r="C3184" t="s">
        <v>21</v>
      </c>
      <c r="D3184" t="s">
        <v>20</v>
      </c>
      <c r="E3184">
        <v>34.72</v>
      </c>
      <c r="F3184">
        <v>7.4</v>
      </c>
      <c r="G3184">
        <v>0.6</v>
      </c>
      <c r="H3184">
        <v>33.01</v>
      </c>
      <c r="I3184">
        <v>32.590000000000003</v>
      </c>
      <c r="J3184">
        <v>0.43</v>
      </c>
      <c r="K3184">
        <v>98.7</v>
      </c>
      <c r="L3184">
        <v>92.5</v>
      </c>
      <c r="M3184">
        <v>93.44</v>
      </c>
      <c r="N3184">
        <v>85.31</v>
      </c>
      <c r="O3184">
        <v>47.22</v>
      </c>
      <c r="P3184">
        <v>3905.03</v>
      </c>
      <c r="Q3184" s="42">
        <f>Table1[[#This Row],[Steam_Consumed_t]]/Table1[[#This Row],[Production_t]]</f>
        <v>1.4304756134504697</v>
      </c>
      <c r="R3184" s="37">
        <f>Table1[[#This Row],[Power_Consumed_kWh]]/Table1[[#This Row],[Production_t]]</f>
        <v>118.29839442593155</v>
      </c>
      <c r="S3184" t="str">
        <f>IF(Table1[[#This Row],[Quality_pct]]&lt;96,"Below Spec","Ok")</f>
        <v>Ok</v>
      </c>
      <c r="T3184" t="str">
        <f>IF(Table1[Steam_Consumed_t]&gt;$O$4383,"ABNORMAL","NORMAL")</f>
        <v>NORMAL</v>
      </c>
      <c r="U3184" t="str">
        <f>IF(Table1[Power_Consumed_kWh]&gt;$P$4383,"ABNORMAL","NORMAL")</f>
        <v>NORMAL</v>
      </c>
      <c r="V3184">
        <f>(Table1[[#This Row],[Target_Production_t]]/8)*Table1[[#This Row],[Downtime_hr]]</f>
        <v>2.6039999999999996</v>
      </c>
    </row>
    <row r="3185" spans="1:22" x14ac:dyDescent="0.25">
      <c r="A3185" s="1">
        <v>45923</v>
      </c>
      <c r="B3185" s="1" t="str">
        <f>TEXT(Table1[[#This Row],[Date]],"mm")</f>
        <v>09</v>
      </c>
      <c r="C3185" t="s">
        <v>23</v>
      </c>
      <c r="D3185" t="s">
        <v>19</v>
      </c>
      <c r="E3185">
        <v>41.46</v>
      </c>
      <c r="F3185">
        <v>7.49</v>
      </c>
      <c r="G3185">
        <v>0.51</v>
      </c>
      <c r="H3185">
        <v>36.97</v>
      </c>
      <c r="I3185">
        <v>36.61</v>
      </c>
      <c r="J3185">
        <v>0.37</v>
      </c>
      <c r="K3185">
        <v>99.01</v>
      </c>
      <c r="L3185">
        <v>93.62</v>
      </c>
      <c r="M3185">
        <v>96.54</v>
      </c>
      <c r="N3185">
        <v>89.49</v>
      </c>
      <c r="O3185">
        <v>3.77</v>
      </c>
      <c r="P3185">
        <v>1438.03</v>
      </c>
      <c r="Q3185" s="42">
        <f>Table1[[#This Row],[Steam_Consumed_t]]/Table1[[#This Row],[Production_t]]</f>
        <v>0.10197457397890182</v>
      </c>
      <c r="R3185" s="37">
        <f>Table1[[#This Row],[Power_Consumed_kWh]]/Table1[[#This Row],[Production_t]]</f>
        <v>38.897213957262643</v>
      </c>
      <c r="S3185" t="str">
        <f>IF(Table1[[#This Row],[Quality_pct]]&lt;96,"Below Spec","Ok")</f>
        <v>Ok</v>
      </c>
      <c r="T3185" t="str">
        <f>IF(Table1[Steam_Consumed_t]&gt;$O$4383,"ABNORMAL","NORMAL")</f>
        <v>NORMAL</v>
      </c>
      <c r="U3185" t="str">
        <f>IF(Table1[Power_Consumed_kWh]&gt;$P$4383,"ABNORMAL","NORMAL")</f>
        <v>NORMAL</v>
      </c>
      <c r="V3185">
        <f>(Table1[[#This Row],[Target_Production_t]]/8)*Table1[[#This Row],[Downtime_hr]]</f>
        <v>2.6430750000000001</v>
      </c>
    </row>
    <row r="3186" spans="1:22" x14ac:dyDescent="0.25">
      <c r="A3186" s="1">
        <v>45923</v>
      </c>
      <c r="B3186" s="1" t="str">
        <f>TEXT(Table1[[#This Row],[Date]],"mm")</f>
        <v>09</v>
      </c>
      <c r="C3186" t="s">
        <v>22</v>
      </c>
      <c r="D3186" t="s">
        <v>19</v>
      </c>
      <c r="E3186">
        <v>33.92</v>
      </c>
      <c r="F3186">
        <v>7.58</v>
      </c>
      <c r="G3186">
        <v>0.42</v>
      </c>
      <c r="H3186">
        <v>30.72</v>
      </c>
      <c r="I3186">
        <v>29.86</v>
      </c>
      <c r="J3186">
        <v>0.86</v>
      </c>
      <c r="K3186">
        <v>97.2</v>
      </c>
      <c r="L3186">
        <v>94.75</v>
      </c>
      <c r="M3186">
        <v>99.99</v>
      </c>
      <c r="N3186">
        <v>92.09</v>
      </c>
      <c r="O3186">
        <v>35.020000000000003</v>
      </c>
      <c r="P3186">
        <v>2965.53</v>
      </c>
      <c r="Q3186" s="42">
        <f>Table1[[#This Row],[Steam_Consumed_t]]/Table1[[#This Row],[Production_t]]</f>
        <v>1.1399739583333335</v>
      </c>
      <c r="R3186" s="37">
        <f>Table1[[#This Row],[Power_Consumed_kWh]]/Table1[[#This Row],[Production_t]]</f>
        <v>96.534179687500014</v>
      </c>
      <c r="S3186" t="str">
        <f>IF(Table1[[#This Row],[Quality_pct]]&lt;96,"Below Spec","Ok")</f>
        <v>Ok</v>
      </c>
      <c r="T3186" t="str">
        <f>IF(Table1[Steam_Consumed_t]&gt;$O$4383,"ABNORMAL","NORMAL")</f>
        <v>NORMAL</v>
      </c>
      <c r="U3186" t="str">
        <f>IF(Table1[Power_Consumed_kWh]&gt;$P$4383,"ABNORMAL","NORMAL")</f>
        <v>NORMAL</v>
      </c>
      <c r="V3186">
        <f>(Table1[[#This Row],[Target_Production_t]]/8)*Table1[[#This Row],[Downtime_hr]]</f>
        <v>1.7807999999999999</v>
      </c>
    </row>
    <row r="3187" spans="1:22" x14ac:dyDescent="0.25">
      <c r="A3187" s="1">
        <v>45923</v>
      </c>
      <c r="B3187" s="1" t="str">
        <f>TEXT(Table1[[#This Row],[Date]],"mm")</f>
        <v>09</v>
      </c>
      <c r="C3187" t="s">
        <v>17</v>
      </c>
      <c r="D3187" t="s">
        <v>19</v>
      </c>
      <c r="E3187">
        <v>39.58</v>
      </c>
      <c r="F3187">
        <v>7.63</v>
      </c>
      <c r="G3187">
        <v>0.37</v>
      </c>
      <c r="H3187">
        <v>39.64</v>
      </c>
      <c r="I3187">
        <v>39.15</v>
      </c>
      <c r="J3187">
        <v>0.49</v>
      </c>
      <c r="K3187">
        <v>98.77</v>
      </c>
      <c r="L3187">
        <v>95.38</v>
      </c>
      <c r="M3187">
        <v>97.93</v>
      </c>
      <c r="N3187">
        <v>92.25</v>
      </c>
      <c r="O3187">
        <v>33.9</v>
      </c>
      <c r="P3187">
        <v>3221.04</v>
      </c>
      <c r="Q3187" s="42">
        <f>Table1[[#This Row],[Steam_Consumed_t]]/Table1[[#This Row],[Production_t]]</f>
        <v>0.85519677093844593</v>
      </c>
      <c r="R3187" s="37">
        <f>Table1[[#This Row],[Power_Consumed_kWh]]/Table1[[#This Row],[Production_t]]</f>
        <v>81.257315842583253</v>
      </c>
      <c r="S3187" t="str">
        <f>IF(Table1[[#This Row],[Quality_pct]]&lt;96,"Below Spec","Ok")</f>
        <v>Ok</v>
      </c>
      <c r="T3187" t="str">
        <f>IF(Table1[Steam_Consumed_t]&gt;$O$4383,"ABNORMAL","NORMAL")</f>
        <v>NORMAL</v>
      </c>
      <c r="U3187" t="str">
        <f>IF(Table1[Power_Consumed_kWh]&gt;$P$4383,"ABNORMAL","NORMAL")</f>
        <v>NORMAL</v>
      </c>
      <c r="V3187">
        <f>(Table1[[#This Row],[Target_Production_t]]/8)*Table1[[#This Row],[Downtime_hr]]</f>
        <v>1.8305749999999998</v>
      </c>
    </row>
    <row r="3188" spans="1:22" x14ac:dyDescent="0.25">
      <c r="A3188" s="1">
        <v>45923</v>
      </c>
      <c r="B3188" s="1" t="str">
        <f>TEXT(Table1[[#This Row],[Date]],"mm")</f>
        <v>09</v>
      </c>
      <c r="C3188" t="s">
        <v>17</v>
      </c>
      <c r="D3188" t="s">
        <v>20</v>
      </c>
      <c r="E3188">
        <v>38.369999999999997</v>
      </c>
      <c r="F3188">
        <v>7.69</v>
      </c>
      <c r="G3188">
        <v>0.31</v>
      </c>
      <c r="H3188">
        <v>33.799999999999997</v>
      </c>
      <c r="I3188">
        <v>33.380000000000003</v>
      </c>
      <c r="J3188">
        <v>0.42</v>
      </c>
      <c r="K3188">
        <v>98.75</v>
      </c>
      <c r="L3188">
        <v>96.12</v>
      </c>
      <c r="M3188">
        <v>93.3</v>
      </c>
      <c r="N3188">
        <v>88.56</v>
      </c>
      <c r="O3188">
        <v>27.26</v>
      </c>
      <c r="P3188">
        <v>2860.67</v>
      </c>
      <c r="Q3188" s="42">
        <f>Table1[[#This Row],[Steam_Consumed_t]]/Table1[[#This Row],[Production_t]]</f>
        <v>0.80650887573964514</v>
      </c>
      <c r="R3188" s="37">
        <f>Table1[[#This Row],[Power_Consumed_kWh]]/Table1[[#This Row],[Production_t]]</f>
        <v>84.635207100591728</v>
      </c>
      <c r="S3188" t="str">
        <f>IF(Table1[[#This Row],[Quality_pct]]&lt;96,"Below Spec","Ok")</f>
        <v>Ok</v>
      </c>
      <c r="T3188" t="str">
        <f>IF(Table1[Steam_Consumed_t]&gt;$O$4383,"ABNORMAL","NORMAL")</f>
        <v>NORMAL</v>
      </c>
      <c r="U3188" t="str">
        <f>IF(Table1[Power_Consumed_kWh]&gt;$P$4383,"ABNORMAL","NORMAL")</f>
        <v>NORMAL</v>
      </c>
      <c r="V3188">
        <f>(Table1[[#This Row],[Target_Production_t]]/8)*Table1[[#This Row],[Downtime_hr]]</f>
        <v>1.4868374999999998</v>
      </c>
    </row>
    <row r="3189" spans="1:22" x14ac:dyDescent="0.25">
      <c r="A3189" s="1">
        <v>45923</v>
      </c>
      <c r="B3189" s="1" t="str">
        <f>TEXT(Table1[[#This Row],[Date]],"mm")</f>
        <v>09</v>
      </c>
      <c r="C3189" t="s">
        <v>22</v>
      </c>
      <c r="D3189" t="s">
        <v>18</v>
      </c>
      <c r="E3189">
        <v>34.44</v>
      </c>
      <c r="F3189">
        <v>7.7</v>
      </c>
      <c r="G3189">
        <v>0.3</v>
      </c>
      <c r="H3189">
        <v>29.74</v>
      </c>
      <c r="I3189">
        <v>29.04</v>
      </c>
      <c r="J3189">
        <v>0.7</v>
      </c>
      <c r="K3189">
        <v>97.66</v>
      </c>
      <c r="L3189">
        <v>96.25</v>
      </c>
      <c r="M3189">
        <v>91.55</v>
      </c>
      <c r="N3189">
        <v>86.06</v>
      </c>
      <c r="O3189">
        <v>32.94</v>
      </c>
      <c r="P3189">
        <v>2833.5</v>
      </c>
      <c r="Q3189" s="42">
        <f>Table1[[#This Row],[Steam_Consumed_t]]/Table1[[#This Row],[Production_t]]</f>
        <v>1.1075991930060525</v>
      </c>
      <c r="R3189" s="37">
        <f>Table1[[#This Row],[Power_Consumed_kWh]]/Table1[[#This Row],[Production_t]]</f>
        <v>95.275722932078011</v>
      </c>
      <c r="S3189" t="str">
        <f>IF(Table1[[#This Row],[Quality_pct]]&lt;96,"Below Spec","Ok")</f>
        <v>Ok</v>
      </c>
      <c r="T3189" t="str">
        <f>IF(Table1[Steam_Consumed_t]&gt;$O$4383,"ABNORMAL","NORMAL")</f>
        <v>NORMAL</v>
      </c>
      <c r="U3189" t="str">
        <f>IF(Table1[Power_Consumed_kWh]&gt;$P$4383,"ABNORMAL","NORMAL")</f>
        <v>NORMAL</v>
      </c>
      <c r="V3189">
        <f>(Table1[[#This Row],[Target_Production_t]]/8)*Table1[[#This Row],[Downtime_hr]]</f>
        <v>1.2914999999999999</v>
      </c>
    </row>
    <row r="3190" spans="1:22" x14ac:dyDescent="0.25">
      <c r="A3190" s="1">
        <v>45923</v>
      </c>
      <c r="B3190" s="1" t="str">
        <f>TEXT(Table1[[#This Row],[Date]],"mm")</f>
        <v>09</v>
      </c>
      <c r="C3190" t="s">
        <v>21</v>
      </c>
      <c r="D3190" t="s">
        <v>19</v>
      </c>
      <c r="E3190">
        <v>35.81</v>
      </c>
      <c r="F3190">
        <v>7.79</v>
      </c>
      <c r="G3190">
        <v>0.21</v>
      </c>
      <c r="H3190">
        <v>32.1</v>
      </c>
      <c r="I3190">
        <v>31.34</v>
      </c>
      <c r="J3190">
        <v>0.76</v>
      </c>
      <c r="K3190">
        <v>97.63</v>
      </c>
      <c r="L3190">
        <v>97.38</v>
      </c>
      <c r="M3190">
        <v>95.06</v>
      </c>
      <c r="N3190">
        <v>90.37</v>
      </c>
      <c r="O3190">
        <v>46.73</v>
      </c>
      <c r="P3190">
        <v>3777.44</v>
      </c>
      <c r="Q3190" s="42">
        <f>Table1[[#This Row],[Steam_Consumed_t]]/Table1[[#This Row],[Production_t]]</f>
        <v>1.4557632398753892</v>
      </c>
      <c r="R3190" s="37">
        <f>Table1[[#This Row],[Power_Consumed_kWh]]/Table1[[#This Row],[Production_t]]</f>
        <v>117.6772585669782</v>
      </c>
      <c r="S3190" t="str">
        <f>IF(Table1[[#This Row],[Quality_pct]]&lt;96,"Below Spec","Ok")</f>
        <v>Ok</v>
      </c>
      <c r="T3190" t="str">
        <f>IF(Table1[Steam_Consumed_t]&gt;$O$4383,"ABNORMAL","NORMAL")</f>
        <v>NORMAL</v>
      </c>
      <c r="U3190" t="str">
        <f>IF(Table1[Power_Consumed_kWh]&gt;$P$4383,"ABNORMAL","NORMAL")</f>
        <v>NORMAL</v>
      </c>
      <c r="V3190">
        <f>(Table1[[#This Row],[Target_Production_t]]/8)*Table1[[#This Row],[Downtime_hr]]</f>
        <v>0.94001250000000003</v>
      </c>
    </row>
    <row r="3191" spans="1:22" x14ac:dyDescent="0.25">
      <c r="A3191" s="1">
        <v>45923</v>
      </c>
      <c r="B3191" s="1" t="str">
        <f>TEXT(Table1[[#This Row],[Date]],"mm")</f>
        <v>09</v>
      </c>
      <c r="C3191" t="s">
        <v>22</v>
      </c>
      <c r="D3191" t="s">
        <v>20</v>
      </c>
      <c r="E3191">
        <v>32.89</v>
      </c>
      <c r="F3191">
        <v>7.81</v>
      </c>
      <c r="G3191">
        <v>0.19</v>
      </c>
      <c r="H3191">
        <v>28.99</v>
      </c>
      <c r="I3191">
        <v>28.29</v>
      </c>
      <c r="J3191">
        <v>0.71</v>
      </c>
      <c r="K3191">
        <v>97.56</v>
      </c>
      <c r="L3191">
        <v>97.62</v>
      </c>
      <c r="M3191">
        <v>86.46</v>
      </c>
      <c r="N3191">
        <v>82.35</v>
      </c>
      <c r="O3191">
        <v>32.53</v>
      </c>
      <c r="P3191">
        <v>2744.18</v>
      </c>
      <c r="Q3191" s="42">
        <f>Table1[[#This Row],[Steam_Consumed_t]]/Table1[[#This Row],[Production_t]]</f>
        <v>1.1221110727837187</v>
      </c>
      <c r="R3191" s="37">
        <f>Table1[[#This Row],[Power_Consumed_kWh]]/Table1[[#This Row],[Production_t]]</f>
        <v>94.65953777164539</v>
      </c>
      <c r="S3191" t="str">
        <f>IF(Table1[[#This Row],[Quality_pct]]&lt;96,"Below Spec","Ok")</f>
        <v>Ok</v>
      </c>
      <c r="T3191" t="str">
        <f>IF(Table1[Steam_Consumed_t]&gt;$O$4383,"ABNORMAL","NORMAL")</f>
        <v>NORMAL</v>
      </c>
      <c r="U3191" t="str">
        <f>IF(Table1[Power_Consumed_kWh]&gt;$P$4383,"ABNORMAL","NORMAL")</f>
        <v>NORMAL</v>
      </c>
      <c r="V3191">
        <f>(Table1[[#This Row],[Target_Production_t]]/8)*Table1[[#This Row],[Downtime_hr]]</f>
        <v>0.78113750000000004</v>
      </c>
    </row>
    <row r="3192" spans="1:22" x14ac:dyDescent="0.25">
      <c r="A3192" s="1">
        <v>45923</v>
      </c>
      <c r="B3192" s="1" t="str">
        <f>TEXT(Table1[[#This Row],[Date]],"mm")</f>
        <v>09</v>
      </c>
      <c r="C3192" t="s">
        <v>23</v>
      </c>
      <c r="D3192" t="s">
        <v>20</v>
      </c>
      <c r="E3192">
        <v>40.200000000000003</v>
      </c>
      <c r="F3192">
        <v>7.82</v>
      </c>
      <c r="G3192">
        <v>0.18</v>
      </c>
      <c r="H3192">
        <v>35.950000000000003</v>
      </c>
      <c r="I3192">
        <v>35.85</v>
      </c>
      <c r="J3192">
        <v>0.1</v>
      </c>
      <c r="K3192">
        <v>99.73</v>
      </c>
      <c r="L3192">
        <v>97.75</v>
      </c>
      <c r="M3192">
        <v>96.24</v>
      </c>
      <c r="N3192">
        <v>93.82</v>
      </c>
      <c r="O3192">
        <v>5.17</v>
      </c>
      <c r="P3192">
        <v>1638.34</v>
      </c>
      <c r="Q3192" s="42">
        <f>Table1[[#This Row],[Steam_Consumed_t]]/Table1[[#This Row],[Production_t]]</f>
        <v>0.1438108484005563</v>
      </c>
      <c r="R3192" s="37">
        <f>Table1[[#This Row],[Power_Consumed_kWh]]/Table1[[#This Row],[Production_t]]</f>
        <v>45.572739916550759</v>
      </c>
      <c r="S3192" t="str">
        <f>IF(Table1[[#This Row],[Quality_pct]]&lt;96,"Below Spec","Ok")</f>
        <v>Ok</v>
      </c>
      <c r="T3192" t="str">
        <f>IF(Table1[Steam_Consumed_t]&gt;$O$4383,"ABNORMAL","NORMAL")</f>
        <v>NORMAL</v>
      </c>
      <c r="U3192" t="str">
        <f>IF(Table1[Power_Consumed_kWh]&gt;$P$4383,"ABNORMAL","NORMAL")</f>
        <v>NORMAL</v>
      </c>
      <c r="V3192">
        <f>(Table1[[#This Row],[Target_Production_t]]/8)*Table1[[#This Row],[Downtime_hr]]</f>
        <v>0.90450000000000008</v>
      </c>
    </row>
    <row r="3193" spans="1:22" x14ac:dyDescent="0.25">
      <c r="A3193" s="1">
        <v>45923</v>
      </c>
      <c r="B3193" s="1" t="str">
        <f>TEXT(Table1[[#This Row],[Date]],"mm")</f>
        <v>09</v>
      </c>
      <c r="C3193" t="s">
        <v>23</v>
      </c>
      <c r="D3193" t="s">
        <v>18</v>
      </c>
      <c r="E3193">
        <v>42.1</v>
      </c>
      <c r="F3193">
        <v>7.92</v>
      </c>
      <c r="G3193">
        <v>0.08</v>
      </c>
      <c r="H3193">
        <v>40.909999999999997</v>
      </c>
      <c r="I3193">
        <v>40.29</v>
      </c>
      <c r="J3193">
        <v>0.62</v>
      </c>
      <c r="K3193">
        <v>98.49</v>
      </c>
      <c r="L3193">
        <v>99</v>
      </c>
      <c r="M3193">
        <v>93.82</v>
      </c>
      <c r="N3193">
        <v>91.48</v>
      </c>
      <c r="O3193">
        <v>4.8</v>
      </c>
      <c r="P3193">
        <v>1785.03</v>
      </c>
      <c r="Q3193" s="42">
        <f>Table1[[#This Row],[Steam_Consumed_t]]/Table1[[#This Row],[Production_t]]</f>
        <v>0.11733072598386703</v>
      </c>
      <c r="R3193" s="37">
        <f>Table1[[#This Row],[Power_Consumed_kWh]]/Table1[[#This Row],[Production_t]]</f>
        <v>43.63309704228795</v>
      </c>
      <c r="S3193" t="str">
        <f>IF(Table1[[#This Row],[Quality_pct]]&lt;96,"Below Spec","Ok")</f>
        <v>Ok</v>
      </c>
      <c r="T3193" t="str">
        <f>IF(Table1[Steam_Consumed_t]&gt;$O$4383,"ABNORMAL","NORMAL")</f>
        <v>NORMAL</v>
      </c>
      <c r="U3193" t="str">
        <f>IF(Table1[Power_Consumed_kWh]&gt;$P$4383,"ABNORMAL","NORMAL")</f>
        <v>NORMAL</v>
      </c>
      <c r="V3193">
        <f>(Table1[[#This Row],[Target_Production_t]]/8)*Table1[[#This Row],[Downtime_hr]]</f>
        <v>0.42100000000000004</v>
      </c>
    </row>
    <row r="3194" spans="1:22" x14ac:dyDescent="0.25">
      <c r="A3194" s="1">
        <v>45924</v>
      </c>
      <c r="B3194" s="1" t="str">
        <f>TEXT(Table1[[#This Row],[Date]],"mm")</f>
        <v>09</v>
      </c>
      <c r="C3194" t="s">
        <v>23</v>
      </c>
      <c r="D3194" t="s">
        <v>18</v>
      </c>
      <c r="E3194">
        <v>42.5</v>
      </c>
      <c r="F3194">
        <v>7.35</v>
      </c>
      <c r="G3194">
        <v>0.65</v>
      </c>
      <c r="H3194">
        <v>35.74</v>
      </c>
      <c r="I3194">
        <v>35.74</v>
      </c>
      <c r="J3194">
        <v>0</v>
      </c>
      <c r="K3194">
        <v>100</v>
      </c>
      <c r="L3194">
        <v>91.88</v>
      </c>
      <c r="M3194">
        <v>100.85</v>
      </c>
      <c r="N3194">
        <v>92.66</v>
      </c>
      <c r="O3194">
        <v>6.36</v>
      </c>
      <c r="P3194">
        <v>1406.92</v>
      </c>
      <c r="Q3194" s="42">
        <f>Table1[[#This Row],[Steam_Consumed_t]]/Table1[[#This Row],[Production_t]]</f>
        <v>0.17795187465025181</v>
      </c>
      <c r="R3194" s="37">
        <f>Table1[[#This Row],[Power_Consumed_kWh]]/Table1[[#This Row],[Production_t]]</f>
        <v>39.36541689983212</v>
      </c>
      <c r="S3194" t="str">
        <f>IF(Table1[[#This Row],[Quality_pct]]&lt;96,"Below Spec","Ok")</f>
        <v>Ok</v>
      </c>
      <c r="T3194" t="str">
        <f>IF(Table1[Steam_Consumed_t]&gt;$O$4383,"ABNORMAL","NORMAL")</f>
        <v>NORMAL</v>
      </c>
      <c r="U3194" t="str">
        <f>IF(Table1[Power_Consumed_kWh]&gt;$P$4383,"ABNORMAL","NORMAL")</f>
        <v>NORMAL</v>
      </c>
      <c r="V3194">
        <f>(Table1[[#This Row],[Target_Production_t]]/8)*Table1[[#This Row],[Downtime_hr]]</f>
        <v>3.453125</v>
      </c>
    </row>
    <row r="3195" spans="1:22" x14ac:dyDescent="0.25">
      <c r="A3195" s="1">
        <v>45924</v>
      </c>
      <c r="B3195" s="1" t="str">
        <f>TEXT(Table1[[#This Row],[Date]],"mm")</f>
        <v>09</v>
      </c>
      <c r="C3195" t="s">
        <v>21</v>
      </c>
      <c r="D3195" t="s">
        <v>20</v>
      </c>
      <c r="E3195">
        <v>35.06</v>
      </c>
      <c r="F3195">
        <v>7.49</v>
      </c>
      <c r="G3195">
        <v>0.51</v>
      </c>
      <c r="H3195">
        <v>31.09</v>
      </c>
      <c r="I3195">
        <v>30.8</v>
      </c>
      <c r="J3195">
        <v>0.28999999999999998</v>
      </c>
      <c r="K3195">
        <v>99.07</v>
      </c>
      <c r="L3195">
        <v>93.62</v>
      </c>
      <c r="M3195">
        <v>96.61</v>
      </c>
      <c r="N3195">
        <v>89.61</v>
      </c>
      <c r="O3195">
        <v>45.09</v>
      </c>
      <c r="P3195">
        <v>3716.09</v>
      </c>
      <c r="Q3195" s="42">
        <f>Table1[[#This Row],[Steam_Consumed_t]]/Table1[[#This Row],[Production_t]]</f>
        <v>1.4503055644901899</v>
      </c>
      <c r="R3195" s="37">
        <f>Table1[[#This Row],[Power_Consumed_kWh]]/Table1[[#This Row],[Production_t]]</f>
        <v>119.52685751045352</v>
      </c>
      <c r="S3195" t="str">
        <f>IF(Table1[[#This Row],[Quality_pct]]&lt;96,"Below Spec","Ok")</f>
        <v>Ok</v>
      </c>
      <c r="T3195" t="str">
        <f>IF(Table1[Steam_Consumed_t]&gt;$O$4383,"ABNORMAL","NORMAL")</f>
        <v>NORMAL</v>
      </c>
      <c r="U3195" t="str">
        <f>IF(Table1[Power_Consumed_kWh]&gt;$P$4383,"ABNORMAL","NORMAL")</f>
        <v>NORMAL</v>
      </c>
      <c r="V3195">
        <f>(Table1[[#This Row],[Target_Production_t]]/8)*Table1[[#This Row],[Downtime_hr]]</f>
        <v>2.2350750000000001</v>
      </c>
    </row>
    <row r="3196" spans="1:22" x14ac:dyDescent="0.25">
      <c r="A3196" s="1">
        <v>45924</v>
      </c>
      <c r="B3196" s="1" t="str">
        <f>TEXT(Table1[[#This Row],[Date]],"mm")</f>
        <v>09</v>
      </c>
      <c r="C3196" t="s">
        <v>22</v>
      </c>
      <c r="D3196" t="s">
        <v>20</v>
      </c>
      <c r="E3196">
        <v>33.21</v>
      </c>
      <c r="F3196">
        <v>7.51</v>
      </c>
      <c r="G3196">
        <v>0.49</v>
      </c>
      <c r="H3196">
        <v>26.65</v>
      </c>
      <c r="I3196">
        <v>25.69</v>
      </c>
      <c r="J3196">
        <v>0.96</v>
      </c>
      <c r="K3196">
        <v>96.4</v>
      </c>
      <c r="L3196">
        <v>93.88</v>
      </c>
      <c r="M3196">
        <v>93.47</v>
      </c>
      <c r="N3196">
        <v>84.58</v>
      </c>
      <c r="O3196">
        <v>30.63</v>
      </c>
      <c r="P3196">
        <v>2630.48</v>
      </c>
      <c r="Q3196" s="42">
        <f>Table1[[#This Row],[Steam_Consumed_t]]/Table1[[#This Row],[Production_t]]</f>
        <v>1.1493433395872421</v>
      </c>
      <c r="R3196" s="37">
        <f>Table1[[#This Row],[Power_Consumed_kWh]]/Table1[[#This Row],[Production_t]]</f>
        <v>98.704690431519708</v>
      </c>
      <c r="S3196" t="str">
        <f>IF(Table1[[#This Row],[Quality_pct]]&lt;96,"Below Spec","Ok")</f>
        <v>Ok</v>
      </c>
      <c r="T3196" t="str">
        <f>IF(Table1[Steam_Consumed_t]&gt;$O$4383,"ABNORMAL","NORMAL")</f>
        <v>NORMAL</v>
      </c>
      <c r="U3196" t="str">
        <f>IF(Table1[Power_Consumed_kWh]&gt;$P$4383,"ABNORMAL","NORMAL")</f>
        <v>NORMAL</v>
      </c>
      <c r="V3196">
        <f>(Table1[[#This Row],[Target_Production_t]]/8)*Table1[[#This Row],[Downtime_hr]]</f>
        <v>2.0341125</v>
      </c>
    </row>
    <row r="3197" spans="1:22" x14ac:dyDescent="0.25">
      <c r="A3197" s="1">
        <v>45924</v>
      </c>
      <c r="B3197" s="1" t="str">
        <f>TEXT(Table1[[#This Row],[Date]],"mm")</f>
        <v>09</v>
      </c>
      <c r="C3197" t="s">
        <v>17</v>
      </c>
      <c r="D3197" t="s">
        <v>18</v>
      </c>
      <c r="E3197">
        <v>40.57</v>
      </c>
      <c r="F3197">
        <v>7.58</v>
      </c>
      <c r="G3197">
        <v>0.42</v>
      </c>
      <c r="H3197">
        <v>35.299999999999997</v>
      </c>
      <c r="I3197">
        <v>34.700000000000003</v>
      </c>
      <c r="J3197">
        <v>0.6</v>
      </c>
      <c r="K3197">
        <v>98.31</v>
      </c>
      <c r="L3197">
        <v>94.75</v>
      </c>
      <c r="M3197">
        <v>93.98</v>
      </c>
      <c r="N3197">
        <v>87.54</v>
      </c>
      <c r="O3197">
        <v>29.83</v>
      </c>
      <c r="P3197">
        <v>2960.5</v>
      </c>
      <c r="Q3197" s="42">
        <f>Table1[[#This Row],[Steam_Consumed_t]]/Table1[[#This Row],[Production_t]]</f>
        <v>0.84504249291784705</v>
      </c>
      <c r="R3197" s="37">
        <f>Table1[[#This Row],[Power_Consumed_kWh]]/Table1[[#This Row],[Production_t]]</f>
        <v>83.866855524079327</v>
      </c>
      <c r="S3197" t="str">
        <f>IF(Table1[[#This Row],[Quality_pct]]&lt;96,"Below Spec","Ok")</f>
        <v>Ok</v>
      </c>
      <c r="T3197" t="str">
        <f>IF(Table1[Steam_Consumed_t]&gt;$O$4383,"ABNORMAL","NORMAL")</f>
        <v>NORMAL</v>
      </c>
      <c r="U3197" t="str">
        <f>IF(Table1[Power_Consumed_kWh]&gt;$P$4383,"ABNORMAL","NORMAL")</f>
        <v>NORMAL</v>
      </c>
      <c r="V3197">
        <f>(Table1[[#This Row],[Target_Production_t]]/8)*Table1[[#This Row],[Downtime_hr]]</f>
        <v>2.1299250000000001</v>
      </c>
    </row>
    <row r="3198" spans="1:22" x14ac:dyDescent="0.25">
      <c r="A3198" s="1">
        <v>45924</v>
      </c>
      <c r="B3198" s="1" t="str">
        <f>TEXT(Table1[[#This Row],[Date]],"mm")</f>
        <v>09</v>
      </c>
      <c r="C3198" t="s">
        <v>17</v>
      </c>
      <c r="D3198" t="s">
        <v>19</v>
      </c>
      <c r="E3198">
        <v>39.96</v>
      </c>
      <c r="F3198">
        <v>7.64</v>
      </c>
      <c r="G3198">
        <v>0.36</v>
      </c>
      <c r="H3198">
        <v>37.6</v>
      </c>
      <c r="I3198">
        <v>36.119999999999997</v>
      </c>
      <c r="J3198">
        <v>1.47</v>
      </c>
      <c r="K3198">
        <v>96.08</v>
      </c>
      <c r="L3198">
        <v>95.5</v>
      </c>
      <c r="M3198">
        <v>99.72</v>
      </c>
      <c r="N3198">
        <v>91.5</v>
      </c>
      <c r="O3198">
        <v>30.82</v>
      </c>
      <c r="P3198">
        <v>3139.56</v>
      </c>
      <c r="Q3198" s="42">
        <f>Table1[[#This Row],[Steam_Consumed_t]]/Table1[[#This Row],[Production_t]]</f>
        <v>0.81968085106382982</v>
      </c>
      <c r="R3198" s="37">
        <f>Table1[[#This Row],[Power_Consumed_kWh]]/Table1[[#This Row],[Production_t]]</f>
        <v>83.498936170212758</v>
      </c>
      <c r="S3198" t="str">
        <f>IF(Table1[[#This Row],[Quality_pct]]&lt;96,"Below Spec","Ok")</f>
        <v>Ok</v>
      </c>
      <c r="T3198" t="str">
        <f>IF(Table1[Steam_Consumed_t]&gt;$O$4383,"ABNORMAL","NORMAL")</f>
        <v>NORMAL</v>
      </c>
      <c r="U3198" t="str">
        <f>IF(Table1[Power_Consumed_kWh]&gt;$P$4383,"ABNORMAL","NORMAL")</f>
        <v>NORMAL</v>
      </c>
      <c r="V3198">
        <f>(Table1[[#This Row],[Target_Production_t]]/8)*Table1[[#This Row],[Downtime_hr]]</f>
        <v>1.7982</v>
      </c>
    </row>
    <row r="3199" spans="1:22" x14ac:dyDescent="0.25">
      <c r="A3199" s="1">
        <v>45924</v>
      </c>
      <c r="B3199" s="1" t="str">
        <f>TEXT(Table1[[#This Row],[Date]],"mm")</f>
        <v>09</v>
      </c>
      <c r="C3199" t="s">
        <v>17</v>
      </c>
      <c r="D3199" t="s">
        <v>20</v>
      </c>
      <c r="E3199">
        <v>38.75</v>
      </c>
      <c r="F3199">
        <v>7.66</v>
      </c>
      <c r="G3199">
        <v>0.34</v>
      </c>
      <c r="H3199">
        <v>36.71</v>
      </c>
      <c r="I3199">
        <v>35.83</v>
      </c>
      <c r="J3199">
        <v>0.87</v>
      </c>
      <c r="K3199">
        <v>97.62</v>
      </c>
      <c r="L3199">
        <v>95.75</v>
      </c>
      <c r="M3199">
        <v>90.52</v>
      </c>
      <c r="N3199">
        <v>84.61</v>
      </c>
      <c r="O3199">
        <v>30.52</v>
      </c>
      <c r="P3199">
        <v>3036.14</v>
      </c>
      <c r="Q3199" s="42">
        <f>Table1[[#This Row],[Steam_Consumed_t]]/Table1[[#This Row],[Production_t]]</f>
        <v>0.83138109506946334</v>
      </c>
      <c r="R3199" s="37">
        <f>Table1[[#This Row],[Power_Consumed_kWh]]/Table1[[#This Row],[Production_t]]</f>
        <v>82.706074639062919</v>
      </c>
      <c r="S3199" t="str">
        <f>IF(Table1[[#This Row],[Quality_pct]]&lt;96,"Below Spec","Ok")</f>
        <v>Ok</v>
      </c>
      <c r="T3199" t="str">
        <f>IF(Table1[Steam_Consumed_t]&gt;$O$4383,"ABNORMAL","NORMAL")</f>
        <v>NORMAL</v>
      </c>
      <c r="U3199" t="str">
        <f>IF(Table1[Power_Consumed_kWh]&gt;$P$4383,"ABNORMAL","NORMAL")</f>
        <v>NORMAL</v>
      </c>
      <c r="V3199">
        <f>(Table1[[#This Row],[Target_Production_t]]/8)*Table1[[#This Row],[Downtime_hr]]</f>
        <v>1.6468750000000001</v>
      </c>
    </row>
    <row r="3200" spans="1:22" x14ac:dyDescent="0.25">
      <c r="A3200" s="1">
        <v>45924</v>
      </c>
      <c r="B3200" s="1" t="str">
        <f>TEXT(Table1[[#This Row],[Date]],"mm")</f>
        <v>09</v>
      </c>
      <c r="C3200" t="s">
        <v>23</v>
      </c>
      <c r="D3200" t="s">
        <v>20</v>
      </c>
      <c r="E3200">
        <v>40.590000000000003</v>
      </c>
      <c r="F3200">
        <v>7.69</v>
      </c>
      <c r="G3200">
        <v>0.31</v>
      </c>
      <c r="H3200">
        <v>38.369999999999997</v>
      </c>
      <c r="I3200">
        <v>38.130000000000003</v>
      </c>
      <c r="J3200">
        <v>0.24</v>
      </c>
      <c r="K3200">
        <v>99.38</v>
      </c>
      <c r="L3200">
        <v>96.12</v>
      </c>
      <c r="M3200">
        <v>92.46</v>
      </c>
      <c r="N3200">
        <v>88.33</v>
      </c>
      <c r="O3200">
        <v>4.8499999999999996</v>
      </c>
      <c r="P3200">
        <v>1566.9</v>
      </c>
      <c r="Q3200" s="42">
        <f>Table1[[#This Row],[Steam_Consumed_t]]/Table1[[#This Row],[Production_t]]</f>
        <v>0.12640083398488403</v>
      </c>
      <c r="R3200" s="37">
        <f>Table1[[#This Row],[Power_Consumed_kWh]]/Table1[[#This Row],[Production_t]]</f>
        <v>40.836591086786555</v>
      </c>
      <c r="S3200" t="str">
        <f>IF(Table1[[#This Row],[Quality_pct]]&lt;96,"Below Spec","Ok")</f>
        <v>Ok</v>
      </c>
      <c r="T3200" t="str">
        <f>IF(Table1[Steam_Consumed_t]&gt;$O$4383,"ABNORMAL","NORMAL")</f>
        <v>NORMAL</v>
      </c>
      <c r="U3200" t="str">
        <f>IF(Table1[Power_Consumed_kWh]&gt;$P$4383,"ABNORMAL","NORMAL")</f>
        <v>NORMAL</v>
      </c>
      <c r="V3200">
        <f>(Table1[[#This Row],[Target_Production_t]]/8)*Table1[[#This Row],[Downtime_hr]]</f>
        <v>1.5728625000000001</v>
      </c>
    </row>
    <row r="3201" spans="1:22" x14ac:dyDescent="0.25">
      <c r="A3201" s="1">
        <v>45924</v>
      </c>
      <c r="B3201" s="1" t="str">
        <f>TEXT(Table1[[#This Row],[Date]],"mm")</f>
        <v>09</v>
      </c>
      <c r="C3201" t="s">
        <v>21</v>
      </c>
      <c r="D3201" t="s">
        <v>18</v>
      </c>
      <c r="E3201">
        <v>36.71</v>
      </c>
      <c r="F3201">
        <v>7.74</v>
      </c>
      <c r="G3201">
        <v>0.26</v>
      </c>
      <c r="H3201">
        <v>29.7</v>
      </c>
      <c r="I3201">
        <v>29.64</v>
      </c>
      <c r="J3201">
        <v>0.06</v>
      </c>
      <c r="K3201">
        <v>99.81</v>
      </c>
      <c r="L3201">
        <v>96.75</v>
      </c>
      <c r="M3201">
        <v>96.6</v>
      </c>
      <c r="N3201">
        <v>93.28</v>
      </c>
      <c r="O3201">
        <v>43.17</v>
      </c>
      <c r="P3201">
        <v>3505.48</v>
      </c>
      <c r="Q3201" s="42">
        <f>Table1[[#This Row],[Steam_Consumed_t]]/Table1[[#This Row],[Production_t]]</f>
        <v>1.4535353535353537</v>
      </c>
      <c r="R3201" s="37">
        <f>Table1[[#This Row],[Power_Consumed_kWh]]/Table1[[#This Row],[Production_t]]</f>
        <v>118.02962962962964</v>
      </c>
      <c r="S3201" t="str">
        <f>IF(Table1[[#This Row],[Quality_pct]]&lt;96,"Below Spec","Ok")</f>
        <v>Ok</v>
      </c>
      <c r="T3201" t="str">
        <f>IF(Table1[Steam_Consumed_t]&gt;$O$4383,"ABNORMAL","NORMAL")</f>
        <v>NORMAL</v>
      </c>
      <c r="U3201" t="str">
        <f>IF(Table1[Power_Consumed_kWh]&gt;$P$4383,"ABNORMAL","NORMAL")</f>
        <v>NORMAL</v>
      </c>
      <c r="V3201">
        <f>(Table1[[#This Row],[Target_Production_t]]/8)*Table1[[#This Row],[Downtime_hr]]</f>
        <v>1.1930750000000001</v>
      </c>
    </row>
    <row r="3202" spans="1:22" x14ac:dyDescent="0.25">
      <c r="A3202" s="1">
        <v>45924</v>
      </c>
      <c r="B3202" s="1" t="str">
        <f>TEXT(Table1[[#This Row],[Date]],"mm")</f>
        <v>09</v>
      </c>
      <c r="C3202" t="s">
        <v>22</v>
      </c>
      <c r="D3202" t="s">
        <v>18</v>
      </c>
      <c r="E3202">
        <v>34.78</v>
      </c>
      <c r="F3202">
        <v>7.78</v>
      </c>
      <c r="G3202">
        <v>0.22</v>
      </c>
      <c r="H3202">
        <v>32.26</v>
      </c>
      <c r="I3202">
        <v>31.83</v>
      </c>
      <c r="J3202">
        <v>0.43</v>
      </c>
      <c r="K3202">
        <v>98.67</v>
      </c>
      <c r="L3202">
        <v>97.25</v>
      </c>
      <c r="M3202">
        <v>99.99</v>
      </c>
      <c r="N3202">
        <v>95.95</v>
      </c>
      <c r="O3202">
        <v>34.75</v>
      </c>
      <c r="P3202">
        <v>3088.61</v>
      </c>
      <c r="Q3202" s="42">
        <f>Table1[[#This Row],[Steam_Consumed_t]]/Table1[[#This Row],[Production_t]]</f>
        <v>1.0771853688778674</v>
      </c>
      <c r="R3202" s="37">
        <f>Table1[[#This Row],[Power_Consumed_kWh]]/Table1[[#This Row],[Production_t]]</f>
        <v>95.741165530068201</v>
      </c>
      <c r="S3202" t="str">
        <f>IF(Table1[[#This Row],[Quality_pct]]&lt;96,"Below Spec","Ok")</f>
        <v>Ok</v>
      </c>
      <c r="T3202" t="str">
        <f>IF(Table1[Steam_Consumed_t]&gt;$O$4383,"ABNORMAL","NORMAL")</f>
        <v>NORMAL</v>
      </c>
      <c r="U3202" t="str">
        <f>IF(Table1[Power_Consumed_kWh]&gt;$P$4383,"ABNORMAL","NORMAL")</f>
        <v>NORMAL</v>
      </c>
      <c r="V3202">
        <f>(Table1[[#This Row],[Target_Production_t]]/8)*Table1[[#This Row],[Downtime_hr]]</f>
        <v>0.95645000000000002</v>
      </c>
    </row>
    <row r="3203" spans="1:22" x14ac:dyDescent="0.25">
      <c r="A3203" s="1">
        <v>45924</v>
      </c>
      <c r="B3203" s="1" t="str">
        <f>TEXT(Table1[[#This Row],[Date]],"mm")</f>
        <v>09</v>
      </c>
      <c r="C3203" t="s">
        <v>22</v>
      </c>
      <c r="D3203" t="s">
        <v>19</v>
      </c>
      <c r="E3203">
        <v>34.25</v>
      </c>
      <c r="F3203">
        <v>7.78</v>
      </c>
      <c r="G3203">
        <v>0.22</v>
      </c>
      <c r="H3203">
        <v>31.74</v>
      </c>
      <c r="I3203">
        <v>30.88</v>
      </c>
      <c r="J3203">
        <v>0.86</v>
      </c>
      <c r="K3203">
        <v>97.3</v>
      </c>
      <c r="L3203">
        <v>97.25</v>
      </c>
      <c r="M3203">
        <v>95.92</v>
      </c>
      <c r="N3203">
        <v>90.76</v>
      </c>
      <c r="O3203">
        <v>36.42</v>
      </c>
      <c r="P3203">
        <v>3049.23</v>
      </c>
      <c r="Q3203" s="42">
        <f>Table1[[#This Row],[Steam_Consumed_t]]/Table1[[#This Row],[Production_t]]</f>
        <v>1.1474480151228734</v>
      </c>
      <c r="R3203" s="37">
        <f>Table1[[#This Row],[Power_Consumed_kWh]]/Table1[[#This Row],[Production_t]]</f>
        <v>96.06899810964083</v>
      </c>
      <c r="S3203" t="str">
        <f>IF(Table1[[#This Row],[Quality_pct]]&lt;96,"Below Spec","Ok")</f>
        <v>Ok</v>
      </c>
      <c r="T3203" t="str">
        <f>IF(Table1[Steam_Consumed_t]&gt;$O$4383,"ABNORMAL","NORMAL")</f>
        <v>NORMAL</v>
      </c>
      <c r="U3203" t="str">
        <f>IF(Table1[Power_Consumed_kWh]&gt;$P$4383,"ABNORMAL","NORMAL")</f>
        <v>NORMAL</v>
      </c>
      <c r="V3203">
        <f>(Table1[[#This Row],[Target_Production_t]]/8)*Table1[[#This Row],[Downtime_hr]]</f>
        <v>0.94187500000000002</v>
      </c>
    </row>
    <row r="3204" spans="1:22" x14ac:dyDescent="0.25">
      <c r="A3204" s="1">
        <v>45924</v>
      </c>
      <c r="B3204" s="1" t="str">
        <f>TEXT(Table1[[#This Row],[Date]],"mm")</f>
        <v>09</v>
      </c>
      <c r="C3204" t="s">
        <v>23</v>
      </c>
      <c r="D3204" t="s">
        <v>19</v>
      </c>
      <c r="E3204">
        <v>41.87</v>
      </c>
      <c r="F3204">
        <v>7.81</v>
      </c>
      <c r="G3204">
        <v>0.19</v>
      </c>
      <c r="H3204">
        <v>37.42</v>
      </c>
      <c r="I3204">
        <v>37.01</v>
      </c>
      <c r="J3204">
        <v>0.41</v>
      </c>
      <c r="K3204">
        <v>98.9</v>
      </c>
      <c r="L3204">
        <v>97.62</v>
      </c>
      <c r="M3204">
        <v>99.22</v>
      </c>
      <c r="N3204">
        <v>95.8</v>
      </c>
      <c r="O3204">
        <v>3.89</v>
      </c>
      <c r="P3204">
        <v>1517.11</v>
      </c>
      <c r="Q3204" s="42">
        <f>Table1[[#This Row],[Steam_Consumed_t]]/Table1[[#This Row],[Production_t]]</f>
        <v>0.103955104222341</v>
      </c>
      <c r="R3204" s="37">
        <f>Table1[[#This Row],[Power_Consumed_kWh]]/Table1[[#This Row],[Production_t]]</f>
        <v>40.542757883484761</v>
      </c>
      <c r="S3204" t="str">
        <f>IF(Table1[[#This Row],[Quality_pct]]&lt;96,"Below Spec","Ok")</f>
        <v>Ok</v>
      </c>
      <c r="T3204" t="str">
        <f>IF(Table1[Steam_Consumed_t]&gt;$O$4383,"ABNORMAL","NORMAL")</f>
        <v>NORMAL</v>
      </c>
      <c r="U3204" t="str">
        <f>IF(Table1[Power_Consumed_kWh]&gt;$P$4383,"ABNORMAL","NORMAL")</f>
        <v>NORMAL</v>
      </c>
      <c r="V3204">
        <f>(Table1[[#This Row],[Target_Production_t]]/8)*Table1[[#This Row],[Downtime_hr]]</f>
        <v>0.99441249999999992</v>
      </c>
    </row>
    <row r="3205" spans="1:22" x14ac:dyDescent="0.25">
      <c r="A3205" s="1">
        <v>45924</v>
      </c>
      <c r="B3205" s="1" t="str">
        <f>TEXT(Table1[[#This Row],[Date]],"mm")</f>
        <v>09</v>
      </c>
      <c r="C3205" t="s">
        <v>21</v>
      </c>
      <c r="D3205" t="s">
        <v>19</v>
      </c>
      <c r="E3205">
        <v>36.159999999999997</v>
      </c>
      <c r="F3205">
        <v>7.93</v>
      </c>
      <c r="G3205">
        <v>7.0000000000000007E-2</v>
      </c>
      <c r="H3205">
        <v>34.200000000000003</v>
      </c>
      <c r="I3205">
        <v>33.65</v>
      </c>
      <c r="J3205">
        <v>0.55000000000000004</v>
      </c>
      <c r="K3205">
        <v>98.39</v>
      </c>
      <c r="L3205">
        <v>99.12</v>
      </c>
      <c r="M3205">
        <v>102.1</v>
      </c>
      <c r="N3205">
        <v>99.58</v>
      </c>
      <c r="O3205">
        <v>48.43</v>
      </c>
      <c r="P3205">
        <v>3964.34</v>
      </c>
      <c r="Q3205" s="42">
        <f>Table1[[#This Row],[Steam_Consumed_t]]/Table1[[#This Row],[Production_t]]</f>
        <v>1.4160818713450292</v>
      </c>
      <c r="R3205" s="37">
        <f>Table1[[#This Row],[Power_Consumed_kWh]]/Table1[[#This Row],[Production_t]]</f>
        <v>115.91637426900584</v>
      </c>
      <c r="S3205" t="str">
        <f>IF(Table1[[#This Row],[Quality_pct]]&lt;96,"Below Spec","Ok")</f>
        <v>Ok</v>
      </c>
      <c r="T3205" t="str">
        <f>IF(Table1[Steam_Consumed_t]&gt;$O$4383,"ABNORMAL","NORMAL")</f>
        <v>NORMAL</v>
      </c>
      <c r="U3205" t="str">
        <f>IF(Table1[Power_Consumed_kWh]&gt;$P$4383,"ABNORMAL","NORMAL")</f>
        <v>NORMAL</v>
      </c>
      <c r="V3205">
        <f>(Table1[[#This Row],[Target_Production_t]]/8)*Table1[[#This Row],[Downtime_hr]]</f>
        <v>0.31640000000000001</v>
      </c>
    </row>
    <row r="3206" spans="1:22" x14ac:dyDescent="0.25">
      <c r="A3206" s="1">
        <v>45925</v>
      </c>
      <c r="B3206" s="1" t="str">
        <f>TEXT(Table1[[#This Row],[Date]],"mm")</f>
        <v>09</v>
      </c>
      <c r="C3206" t="s">
        <v>17</v>
      </c>
      <c r="D3206" t="s">
        <v>20</v>
      </c>
      <c r="E3206">
        <v>41.45</v>
      </c>
      <c r="F3206">
        <v>7.25</v>
      </c>
      <c r="G3206">
        <v>0.75</v>
      </c>
      <c r="H3206">
        <v>38.18</v>
      </c>
      <c r="I3206">
        <v>37.409999999999997</v>
      </c>
      <c r="J3206">
        <v>0.76</v>
      </c>
      <c r="K3206">
        <v>98</v>
      </c>
      <c r="L3206">
        <v>90.62</v>
      </c>
      <c r="M3206">
        <v>95.07</v>
      </c>
      <c r="N3206">
        <v>84.44</v>
      </c>
      <c r="O3206">
        <v>32.950000000000003</v>
      </c>
      <c r="P3206">
        <v>3048.05</v>
      </c>
      <c r="Q3206" s="42">
        <f>Table1[[#This Row],[Steam_Consumed_t]]/Table1[[#This Row],[Production_t]]</f>
        <v>0.86301728653745424</v>
      </c>
      <c r="R3206" s="37">
        <f>Table1[[#This Row],[Power_Consumed_kWh]]/Table1[[#This Row],[Production_t]]</f>
        <v>79.833682556312212</v>
      </c>
      <c r="S3206" t="str">
        <f>IF(Table1[[#This Row],[Quality_pct]]&lt;96,"Below Spec","Ok")</f>
        <v>Ok</v>
      </c>
      <c r="T3206" t="str">
        <f>IF(Table1[Steam_Consumed_t]&gt;$O$4383,"ABNORMAL","NORMAL")</f>
        <v>NORMAL</v>
      </c>
      <c r="U3206" t="str">
        <f>IF(Table1[Power_Consumed_kWh]&gt;$P$4383,"ABNORMAL","NORMAL")</f>
        <v>NORMAL</v>
      </c>
      <c r="V3206">
        <f>(Table1[[#This Row],[Target_Production_t]]/8)*Table1[[#This Row],[Downtime_hr]]</f>
        <v>3.8859375000000003</v>
      </c>
    </row>
    <row r="3207" spans="1:22" x14ac:dyDescent="0.25">
      <c r="A3207" s="1">
        <v>45925</v>
      </c>
      <c r="B3207" s="1" t="str">
        <f>TEXT(Table1[[#This Row],[Date]],"mm")</f>
        <v>09</v>
      </c>
      <c r="C3207" t="s">
        <v>23</v>
      </c>
      <c r="D3207" t="s">
        <v>19</v>
      </c>
      <c r="E3207">
        <v>44.79</v>
      </c>
      <c r="F3207">
        <v>7.36</v>
      </c>
      <c r="G3207">
        <v>0.64</v>
      </c>
      <c r="H3207">
        <v>38.78</v>
      </c>
      <c r="I3207">
        <v>38.78</v>
      </c>
      <c r="J3207">
        <v>0</v>
      </c>
      <c r="K3207">
        <v>100</v>
      </c>
      <c r="L3207">
        <v>92</v>
      </c>
      <c r="M3207">
        <v>95.62</v>
      </c>
      <c r="N3207">
        <v>87.97</v>
      </c>
      <c r="O3207">
        <v>3.24</v>
      </c>
      <c r="P3207">
        <v>1706.46</v>
      </c>
      <c r="Q3207" s="42">
        <f>Table1[[#This Row],[Steam_Consumed_t]]/Table1[[#This Row],[Production_t]]</f>
        <v>8.3548220732336254E-2</v>
      </c>
      <c r="R3207" s="37">
        <f>Table1[[#This Row],[Power_Consumed_kWh]]/Table1[[#This Row],[Production_t]]</f>
        <v>44.003610108303249</v>
      </c>
      <c r="S3207" t="str">
        <f>IF(Table1[[#This Row],[Quality_pct]]&lt;96,"Below Spec","Ok")</f>
        <v>Ok</v>
      </c>
      <c r="T3207" t="str">
        <f>IF(Table1[Steam_Consumed_t]&gt;$O$4383,"ABNORMAL","NORMAL")</f>
        <v>NORMAL</v>
      </c>
      <c r="U3207" t="str">
        <f>IF(Table1[Power_Consumed_kWh]&gt;$P$4383,"ABNORMAL","NORMAL")</f>
        <v>NORMAL</v>
      </c>
      <c r="V3207">
        <f>(Table1[[#This Row],[Target_Production_t]]/8)*Table1[[#This Row],[Downtime_hr]]</f>
        <v>3.5832000000000002</v>
      </c>
    </row>
    <row r="3208" spans="1:22" x14ac:dyDescent="0.25">
      <c r="A3208" s="1">
        <v>45925</v>
      </c>
      <c r="B3208" s="1" t="str">
        <f>TEXT(Table1[[#This Row],[Date]],"mm")</f>
        <v>09</v>
      </c>
      <c r="C3208" t="s">
        <v>21</v>
      </c>
      <c r="D3208" t="s">
        <v>18</v>
      </c>
      <c r="E3208">
        <v>39.270000000000003</v>
      </c>
      <c r="F3208">
        <v>7.38</v>
      </c>
      <c r="G3208">
        <v>0.62</v>
      </c>
      <c r="H3208">
        <v>31.06</v>
      </c>
      <c r="I3208">
        <v>30.86</v>
      </c>
      <c r="J3208">
        <v>0.2</v>
      </c>
      <c r="K3208">
        <v>99.35</v>
      </c>
      <c r="L3208">
        <v>92.25</v>
      </c>
      <c r="M3208">
        <v>94.36</v>
      </c>
      <c r="N3208">
        <v>86.48</v>
      </c>
      <c r="O3208">
        <v>46.43</v>
      </c>
      <c r="P3208">
        <v>3607.87</v>
      </c>
      <c r="Q3208" s="42">
        <f>Table1[[#This Row],[Steam_Consumed_t]]/Table1[[#This Row],[Production_t]]</f>
        <v>1.4948486799742435</v>
      </c>
      <c r="R3208" s="37">
        <f>Table1[[#This Row],[Power_Consumed_kWh]]/Table1[[#This Row],[Production_t]]</f>
        <v>116.15808113329041</v>
      </c>
      <c r="S3208" t="str">
        <f>IF(Table1[[#This Row],[Quality_pct]]&lt;96,"Below Spec","Ok")</f>
        <v>Ok</v>
      </c>
      <c r="T3208" t="str">
        <f>IF(Table1[Steam_Consumed_t]&gt;$O$4383,"ABNORMAL","NORMAL")</f>
        <v>NORMAL</v>
      </c>
      <c r="U3208" t="str">
        <f>IF(Table1[Power_Consumed_kWh]&gt;$P$4383,"ABNORMAL","NORMAL")</f>
        <v>NORMAL</v>
      </c>
      <c r="V3208">
        <f>(Table1[[#This Row],[Target_Production_t]]/8)*Table1[[#This Row],[Downtime_hr]]</f>
        <v>3.043425</v>
      </c>
    </row>
    <row r="3209" spans="1:22" x14ac:dyDescent="0.25">
      <c r="A3209" s="1">
        <v>45925</v>
      </c>
      <c r="B3209" s="1" t="str">
        <f>TEXT(Table1[[#This Row],[Date]],"mm")</f>
        <v>09</v>
      </c>
      <c r="C3209" t="s">
        <v>22</v>
      </c>
      <c r="D3209" t="s">
        <v>18</v>
      </c>
      <c r="E3209">
        <v>37.200000000000003</v>
      </c>
      <c r="F3209">
        <v>7.46</v>
      </c>
      <c r="G3209">
        <v>0.54</v>
      </c>
      <c r="H3209">
        <v>33.29</v>
      </c>
      <c r="I3209">
        <v>32.61</v>
      </c>
      <c r="J3209">
        <v>0.68</v>
      </c>
      <c r="K3209">
        <v>97.95</v>
      </c>
      <c r="L3209">
        <v>93.25</v>
      </c>
      <c r="M3209">
        <v>94.85</v>
      </c>
      <c r="N3209">
        <v>86.63</v>
      </c>
      <c r="O3209">
        <v>36.340000000000003</v>
      </c>
      <c r="P3209">
        <v>3288.3</v>
      </c>
      <c r="Q3209" s="42">
        <f>Table1[[#This Row],[Steam_Consumed_t]]/Table1[[#This Row],[Production_t]]</f>
        <v>1.0916191048362873</v>
      </c>
      <c r="R3209" s="37">
        <f>Table1[[#This Row],[Power_Consumed_kWh]]/Table1[[#This Row],[Production_t]]</f>
        <v>98.777410633823976</v>
      </c>
      <c r="S3209" t="str">
        <f>IF(Table1[[#This Row],[Quality_pct]]&lt;96,"Below Spec","Ok")</f>
        <v>Ok</v>
      </c>
      <c r="T3209" t="str">
        <f>IF(Table1[Steam_Consumed_t]&gt;$O$4383,"ABNORMAL","NORMAL")</f>
        <v>NORMAL</v>
      </c>
      <c r="U3209" t="str">
        <f>IF(Table1[Power_Consumed_kWh]&gt;$P$4383,"ABNORMAL","NORMAL")</f>
        <v>NORMAL</v>
      </c>
      <c r="V3209">
        <f>(Table1[[#This Row],[Target_Production_t]]/8)*Table1[[#This Row],[Downtime_hr]]</f>
        <v>2.5110000000000006</v>
      </c>
    </row>
    <row r="3210" spans="1:22" x14ac:dyDescent="0.25">
      <c r="A3210" s="1">
        <v>45925</v>
      </c>
      <c r="B3210" s="1" t="str">
        <f>TEXT(Table1[[#This Row],[Date]],"mm")</f>
        <v>09</v>
      </c>
      <c r="C3210" t="s">
        <v>22</v>
      </c>
      <c r="D3210" t="s">
        <v>20</v>
      </c>
      <c r="E3210">
        <v>35.53</v>
      </c>
      <c r="F3210">
        <v>7.51</v>
      </c>
      <c r="G3210">
        <v>0.49</v>
      </c>
      <c r="H3210">
        <v>32.72</v>
      </c>
      <c r="I3210">
        <v>31.58</v>
      </c>
      <c r="J3210">
        <v>1.1399999999999999</v>
      </c>
      <c r="K3210">
        <v>96.51</v>
      </c>
      <c r="L3210">
        <v>93.88</v>
      </c>
      <c r="M3210">
        <v>92.85</v>
      </c>
      <c r="N3210">
        <v>84.12</v>
      </c>
      <c r="O3210">
        <v>37.33</v>
      </c>
      <c r="P3210">
        <v>2986.46</v>
      </c>
      <c r="Q3210" s="42">
        <f>Table1[[#This Row],[Steam_Consumed_t]]/Table1[[#This Row],[Production_t]]</f>
        <v>1.1408924205378972</v>
      </c>
      <c r="R3210" s="37">
        <f>Table1[[#This Row],[Power_Consumed_kWh]]/Table1[[#This Row],[Production_t]]</f>
        <v>91.273227383863087</v>
      </c>
      <c r="S3210" t="str">
        <f>IF(Table1[[#This Row],[Quality_pct]]&lt;96,"Below Spec","Ok")</f>
        <v>Ok</v>
      </c>
      <c r="T3210" t="str">
        <f>IF(Table1[Steam_Consumed_t]&gt;$O$4383,"ABNORMAL","NORMAL")</f>
        <v>NORMAL</v>
      </c>
      <c r="U3210" t="str">
        <f>IF(Table1[Power_Consumed_kWh]&gt;$P$4383,"ABNORMAL","NORMAL")</f>
        <v>NORMAL</v>
      </c>
      <c r="V3210">
        <f>(Table1[[#This Row],[Target_Production_t]]/8)*Table1[[#This Row],[Downtime_hr]]</f>
        <v>2.1762125000000001</v>
      </c>
    </row>
    <row r="3211" spans="1:22" x14ac:dyDescent="0.25">
      <c r="A3211" s="1">
        <v>45925</v>
      </c>
      <c r="B3211" s="1" t="str">
        <f>TEXT(Table1[[#This Row],[Date]],"mm")</f>
        <v>09</v>
      </c>
      <c r="C3211" t="s">
        <v>23</v>
      </c>
      <c r="D3211" t="s">
        <v>20</v>
      </c>
      <c r="E3211">
        <v>43.43</v>
      </c>
      <c r="F3211">
        <v>7.51</v>
      </c>
      <c r="G3211">
        <v>0.49</v>
      </c>
      <c r="H3211">
        <v>37.71</v>
      </c>
      <c r="I3211">
        <v>37.17</v>
      </c>
      <c r="J3211">
        <v>0.55000000000000004</v>
      </c>
      <c r="K3211">
        <v>98.55</v>
      </c>
      <c r="L3211">
        <v>93.88</v>
      </c>
      <c r="M3211">
        <v>96.28</v>
      </c>
      <c r="N3211">
        <v>89.07</v>
      </c>
      <c r="O3211">
        <v>2.57</v>
      </c>
      <c r="P3211">
        <v>1649.42</v>
      </c>
      <c r="Q3211" s="42">
        <f>Table1[[#This Row],[Steam_Consumed_t]]/Table1[[#This Row],[Production_t]]</f>
        <v>6.815168390347387E-2</v>
      </c>
      <c r="R3211" s="37">
        <f>Table1[[#This Row],[Power_Consumed_kWh]]/Table1[[#This Row],[Production_t]]</f>
        <v>43.73959162025988</v>
      </c>
      <c r="S3211" t="str">
        <f>IF(Table1[[#This Row],[Quality_pct]]&lt;96,"Below Spec","Ok")</f>
        <v>Ok</v>
      </c>
      <c r="T3211" t="str">
        <f>IF(Table1[Steam_Consumed_t]&gt;$O$4383,"ABNORMAL","NORMAL")</f>
        <v>NORMAL</v>
      </c>
      <c r="U3211" t="str">
        <f>IF(Table1[Power_Consumed_kWh]&gt;$P$4383,"ABNORMAL","NORMAL")</f>
        <v>NORMAL</v>
      </c>
      <c r="V3211">
        <f>(Table1[[#This Row],[Target_Production_t]]/8)*Table1[[#This Row],[Downtime_hr]]</f>
        <v>2.6600874999999999</v>
      </c>
    </row>
    <row r="3212" spans="1:22" x14ac:dyDescent="0.25">
      <c r="A3212" s="1">
        <v>45925</v>
      </c>
      <c r="B3212" s="1" t="str">
        <f>TEXT(Table1[[#This Row],[Date]],"mm")</f>
        <v>09</v>
      </c>
      <c r="C3212" t="s">
        <v>21</v>
      </c>
      <c r="D3212" t="s">
        <v>20</v>
      </c>
      <c r="E3212">
        <v>37.5</v>
      </c>
      <c r="F3212">
        <v>7.53</v>
      </c>
      <c r="G3212">
        <v>0.47</v>
      </c>
      <c r="H3212">
        <v>34.94</v>
      </c>
      <c r="I3212">
        <v>34.630000000000003</v>
      </c>
      <c r="J3212">
        <v>0.31</v>
      </c>
      <c r="K3212">
        <v>99.11</v>
      </c>
      <c r="L3212">
        <v>94.12</v>
      </c>
      <c r="M3212">
        <v>94.11</v>
      </c>
      <c r="N3212">
        <v>87.79</v>
      </c>
      <c r="O3212">
        <v>50.15</v>
      </c>
      <c r="P3212">
        <v>4068.25</v>
      </c>
      <c r="Q3212" s="42">
        <f>Table1[[#This Row],[Steam_Consumed_t]]/Table1[[#This Row],[Production_t]]</f>
        <v>1.4353176874642244</v>
      </c>
      <c r="R3212" s="37">
        <f>Table1[[#This Row],[Power_Consumed_kWh]]/Table1[[#This Row],[Production_t]]</f>
        <v>116.43531768746423</v>
      </c>
      <c r="S3212" t="str">
        <f>IF(Table1[[#This Row],[Quality_pct]]&lt;96,"Below Spec","Ok")</f>
        <v>Ok</v>
      </c>
      <c r="T3212" t="str">
        <f>IF(Table1[Steam_Consumed_t]&gt;$O$4383,"ABNORMAL","NORMAL")</f>
        <v>NORMAL</v>
      </c>
      <c r="U3212" t="str">
        <f>IF(Table1[Power_Consumed_kWh]&gt;$P$4383,"ABNORMAL","NORMAL")</f>
        <v>NORMAL</v>
      </c>
      <c r="V3212">
        <f>(Table1[[#This Row],[Target_Production_t]]/8)*Table1[[#This Row],[Downtime_hr]]</f>
        <v>2.203125</v>
      </c>
    </row>
    <row r="3213" spans="1:22" x14ac:dyDescent="0.25">
      <c r="A3213" s="1">
        <v>45925</v>
      </c>
      <c r="B3213" s="1" t="str">
        <f>TEXT(Table1[[#This Row],[Date]],"mm")</f>
        <v>09</v>
      </c>
      <c r="C3213" t="s">
        <v>21</v>
      </c>
      <c r="D3213" t="s">
        <v>19</v>
      </c>
      <c r="E3213">
        <v>38.68</v>
      </c>
      <c r="F3213">
        <v>7.62</v>
      </c>
      <c r="G3213">
        <v>0.38</v>
      </c>
      <c r="H3213">
        <v>34.479999999999997</v>
      </c>
      <c r="I3213">
        <v>34.03</v>
      </c>
      <c r="J3213">
        <v>0.46</v>
      </c>
      <c r="K3213">
        <v>98.68</v>
      </c>
      <c r="L3213">
        <v>95.25</v>
      </c>
      <c r="M3213">
        <v>98.54</v>
      </c>
      <c r="N3213">
        <v>92.62</v>
      </c>
      <c r="O3213">
        <v>48.88</v>
      </c>
      <c r="P3213">
        <v>4039.07</v>
      </c>
      <c r="Q3213" s="42">
        <f>Table1[[#This Row],[Steam_Consumed_t]]/Table1[[#This Row],[Production_t]]</f>
        <v>1.4176334106728541</v>
      </c>
      <c r="R3213" s="37">
        <f>Table1[[#This Row],[Power_Consumed_kWh]]/Table1[[#This Row],[Production_t]]</f>
        <v>117.14240139211138</v>
      </c>
      <c r="S3213" t="str">
        <f>IF(Table1[[#This Row],[Quality_pct]]&lt;96,"Below Spec","Ok")</f>
        <v>Ok</v>
      </c>
      <c r="T3213" t="str">
        <f>IF(Table1[Steam_Consumed_t]&gt;$O$4383,"ABNORMAL","NORMAL")</f>
        <v>NORMAL</v>
      </c>
      <c r="U3213" t="str">
        <f>IF(Table1[Power_Consumed_kWh]&gt;$P$4383,"ABNORMAL","NORMAL")</f>
        <v>NORMAL</v>
      </c>
      <c r="V3213">
        <f>(Table1[[#This Row],[Target_Production_t]]/8)*Table1[[#This Row],[Downtime_hr]]</f>
        <v>1.8372999999999999</v>
      </c>
    </row>
    <row r="3214" spans="1:22" x14ac:dyDescent="0.25">
      <c r="A3214" s="1">
        <v>45925</v>
      </c>
      <c r="B3214" s="1" t="str">
        <f>TEXT(Table1[[#This Row],[Date]],"mm")</f>
        <v>09</v>
      </c>
      <c r="C3214" t="s">
        <v>22</v>
      </c>
      <c r="D3214" t="s">
        <v>19</v>
      </c>
      <c r="E3214">
        <v>36.65</v>
      </c>
      <c r="F3214">
        <v>7.67</v>
      </c>
      <c r="G3214">
        <v>0.33</v>
      </c>
      <c r="H3214">
        <v>30.48</v>
      </c>
      <c r="I3214">
        <v>29.8</v>
      </c>
      <c r="J3214">
        <v>0.68</v>
      </c>
      <c r="K3214">
        <v>97.77</v>
      </c>
      <c r="L3214">
        <v>95.88</v>
      </c>
      <c r="M3214">
        <v>97.09</v>
      </c>
      <c r="N3214">
        <v>91.01</v>
      </c>
      <c r="O3214">
        <v>33.99</v>
      </c>
      <c r="P3214">
        <v>2954.33</v>
      </c>
      <c r="Q3214" s="42">
        <f>Table1[[#This Row],[Steam_Consumed_t]]/Table1[[#This Row],[Production_t]]</f>
        <v>1.1151574803149606</v>
      </c>
      <c r="R3214" s="37">
        <f>Table1[[#This Row],[Power_Consumed_kWh]]/Table1[[#This Row],[Production_t]]</f>
        <v>96.92683727034121</v>
      </c>
      <c r="S3214" t="str">
        <f>IF(Table1[[#This Row],[Quality_pct]]&lt;96,"Below Spec","Ok")</f>
        <v>Ok</v>
      </c>
      <c r="T3214" t="str">
        <f>IF(Table1[Steam_Consumed_t]&gt;$O$4383,"ABNORMAL","NORMAL")</f>
        <v>NORMAL</v>
      </c>
      <c r="U3214" t="str">
        <f>IF(Table1[Power_Consumed_kWh]&gt;$P$4383,"ABNORMAL","NORMAL")</f>
        <v>NORMAL</v>
      </c>
      <c r="V3214">
        <f>(Table1[[#This Row],[Target_Production_t]]/8)*Table1[[#This Row],[Downtime_hr]]</f>
        <v>1.5118125</v>
      </c>
    </row>
    <row r="3215" spans="1:22" x14ac:dyDescent="0.25">
      <c r="A3215" s="1">
        <v>45925</v>
      </c>
      <c r="B3215" s="1" t="str">
        <f>TEXT(Table1[[#This Row],[Date]],"mm")</f>
        <v>09</v>
      </c>
      <c r="C3215" t="s">
        <v>17</v>
      </c>
      <c r="D3215" t="s">
        <v>19</v>
      </c>
      <c r="E3215">
        <v>42.75</v>
      </c>
      <c r="F3215">
        <v>7.74</v>
      </c>
      <c r="G3215">
        <v>0.26</v>
      </c>
      <c r="H3215">
        <v>43.43</v>
      </c>
      <c r="I3215">
        <v>42.32</v>
      </c>
      <c r="J3215">
        <v>1.1200000000000001</v>
      </c>
      <c r="K3215">
        <v>97.43</v>
      </c>
      <c r="L3215">
        <v>96.75</v>
      </c>
      <c r="M3215">
        <v>97.46</v>
      </c>
      <c r="N3215">
        <v>91.87</v>
      </c>
      <c r="O3215">
        <v>37.93</v>
      </c>
      <c r="P3215">
        <v>3580.47</v>
      </c>
      <c r="Q3215" s="42">
        <f>Table1[[#This Row],[Steam_Consumed_t]]/Table1[[#This Row],[Production_t]]</f>
        <v>0.87335942896615237</v>
      </c>
      <c r="R3215" s="37">
        <f>Table1[[#This Row],[Power_Consumed_kWh]]/Table1[[#This Row],[Production_t]]</f>
        <v>82.442320976283668</v>
      </c>
      <c r="S3215" t="str">
        <f>IF(Table1[[#This Row],[Quality_pct]]&lt;96,"Below Spec","Ok")</f>
        <v>Ok</v>
      </c>
      <c r="T3215" t="str">
        <f>IF(Table1[Steam_Consumed_t]&gt;$O$4383,"ABNORMAL","NORMAL")</f>
        <v>NORMAL</v>
      </c>
      <c r="U3215" t="str">
        <f>IF(Table1[Power_Consumed_kWh]&gt;$P$4383,"ABNORMAL","NORMAL")</f>
        <v>NORMAL</v>
      </c>
      <c r="V3215">
        <f>(Table1[[#This Row],[Target_Production_t]]/8)*Table1[[#This Row],[Downtime_hr]]</f>
        <v>1.389375</v>
      </c>
    </row>
    <row r="3216" spans="1:22" x14ac:dyDescent="0.25">
      <c r="A3216" s="1">
        <v>45925</v>
      </c>
      <c r="B3216" s="1" t="str">
        <f>TEXT(Table1[[#This Row],[Date]],"mm")</f>
        <v>09</v>
      </c>
      <c r="C3216" t="s">
        <v>23</v>
      </c>
      <c r="D3216" t="s">
        <v>18</v>
      </c>
      <c r="E3216">
        <v>45.47</v>
      </c>
      <c r="F3216">
        <v>7.77</v>
      </c>
      <c r="G3216">
        <v>0.23</v>
      </c>
      <c r="H3216">
        <v>44.85</v>
      </c>
      <c r="I3216">
        <v>44.29</v>
      </c>
      <c r="J3216">
        <v>0.56000000000000005</v>
      </c>
      <c r="K3216">
        <v>98.75</v>
      </c>
      <c r="L3216">
        <v>97.12</v>
      </c>
      <c r="M3216">
        <v>99.1</v>
      </c>
      <c r="N3216">
        <v>95.04</v>
      </c>
      <c r="O3216">
        <v>5.82</v>
      </c>
      <c r="P3216">
        <v>1888.72</v>
      </c>
      <c r="Q3216" s="42">
        <f>Table1[[#This Row],[Steam_Consumed_t]]/Table1[[#This Row],[Production_t]]</f>
        <v>0.12976588628762542</v>
      </c>
      <c r="R3216" s="37">
        <f>Table1[[#This Row],[Power_Consumed_kWh]]/Table1[[#This Row],[Production_t]]</f>
        <v>42.111928651059088</v>
      </c>
      <c r="S3216" t="str">
        <f>IF(Table1[[#This Row],[Quality_pct]]&lt;96,"Below Spec","Ok")</f>
        <v>Ok</v>
      </c>
      <c r="T3216" t="str">
        <f>IF(Table1[Steam_Consumed_t]&gt;$O$4383,"ABNORMAL","NORMAL")</f>
        <v>NORMAL</v>
      </c>
      <c r="U3216" t="str">
        <f>IF(Table1[Power_Consumed_kWh]&gt;$P$4383,"ABNORMAL","NORMAL")</f>
        <v>NORMAL</v>
      </c>
      <c r="V3216">
        <f>(Table1[[#This Row],[Target_Production_t]]/8)*Table1[[#This Row],[Downtime_hr]]</f>
        <v>1.3072625</v>
      </c>
    </row>
    <row r="3217" spans="1:22" x14ac:dyDescent="0.25">
      <c r="A3217" s="1">
        <v>45925</v>
      </c>
      <c r="B3217" s="1" t="str">
        <f>TEXT(Table1[[#This Row],[Date]],"mm")</f>
        <v>09</v>
      </c>
      <c r="C3217" t="s">
        <v>17</v>
      </c>
      <c r="D3217" t="s">
        <v>18</v>
      </c>
      <c r="E3217">
        <v>43.41</v>
      </c>
      <c r="F3217">
        <v>7.95</v>
      </c>
      <c r="G3217">
        <v>0.05</v>
      </c>
      <c r="H3217">
        <v>36.799999999999997</v>
      </c>
      <c r="I3217">
        <v>36.18</v>
      </c>
      <c r="J3217">
        <v>0.62</v>
      </c>
      <c r="K3217">
        <v>98.32</v>
      </c>
      <c r="L3217">
        <v>99.38</v>
      </c>
      <c r="M3217">
        <v>94.47</v>
      </c>
      <c r="N3217">
        <v>92.31</v>
      </c>
      <c r="O3217">
        <v>31.96</v>
      </c>
      <c r="P3217">
        <v>3011.13</v>
      </c>
      <c r="Q3217" s="42">
        <f>Table1[[#This Row],[Steam_Consumed_t]]/Table1[[#This Row],[Production_t]]</f>
        <v>0.86847826086956526</v>
      </c>
      <c r="R3217" s="37">
        <f>Table1[[#This Row],[Power_Consumed_kWh]]/Table1[[#This Row],[Production_t]]</f>
        <v>81.824184782608711</v>
      </c>
      <c r="S3217" t="str">
        <f>IF(Table1[[#This Row],[Quality_pct]]&lt;96,"Below Spec","Ok")</f>
        <v>Ok</v>
      </c>
      <c r="T3217" t="str">
        <f>IF(Table1[Steam_Consumed_t]&gt;$O$4383,"ABNORMAL","NORMAL")</f>
        <v>NORMAL</v>
      </c>
      <c r="U3217" t="str">
        <f>IF(Table1[Power_Consumed_kWh]&gt;$P$4383,"ABNORMAL","NORMAL")</f>
        <v>NORMAL</v>
      </c>
      <c r="V3217">
        <f>(Table1[[#This Row],[Target_Production_t]]/8)*Table1[[#This Row],[Downtime_hr]]</f>
        <v>0.27131250000000001</v>
      </c>
    </row>
    <row r="3218" spans="1:22" x14ac:dyDescent="0.25">
      <c r="A3218" s="1">
        <v>45926</v>
      </c>
      <c r="B3218" s="1" t="str">
        <f>TEXT(Table1[[#This Row],[Date]],"mm")</f>
        <v>09</v>
      </c>
      <c r="C3218" t="s">
        <v>22</v>
      </c>
      <c r="D3218" t="s">
        <v>20</v>
      </c>
      <c r="E3218">
        <v>32.03</v>
      </c>
      <c r="F3218">
        <v>7.09</v>
      </c>
      <c r="G3218">
        <v>0.91</v>
      </c>
      <c r="H3218">
        <v>27.86</v>
      </c>
      <c r="I3218">
        <v>26.43</v>
      </c>
      <c r="J3218">
        <v>1.42</v>
      </c>
      <c r="K3218">
        <v>94.89</v>
      </c>
      <c r="L3218">
        <v>88.62</v>
      </c>
      <c r="M3218">
        <v>90.72</v>
      </c>
      <c r="N3218">
        <v>76.290000000000006</v>
      </c>
      <c r="O3218">
        <v>30.57</v>
      </c>
      <c r="P3218">
        <v>2669.45</v>
      </c>
      <c r="Q3218" s="42">
        <f>Table1[[#This Row],[Steam_Consumed_t]]/Table1[[#This Row],[Production_t]]</f>
        <v>1.0972720746590094</v>
      </c>
      <c r="R3218" s="37">
        <f>Table1[[#This Row],[Power_Consumed_kWh]]/Table1[[#This Row],[Production_t]]</f>
        <v>95.816582914572862</v>
      </c>
      <c r="S3218" t="str">
        <f>IF(Table1[[#This Row],[Quality_pct]]&lt;96,"Below Spec","Ok")</f>
        <v>Below Spec</v>
      </c>
      <c r="T3218" t="str">
        <f>IF(Table1[Steam_Consumed_t]&gt;$O$4383,"ABNORMAL","NORMAL")</f>
        <v>NORMAL</v>
      </c>
      <c r="U3218" t="str">
        <f>IF(Table1[Power_Consumed_kWh]&gt;$P$4383,"ABNORMAL","NORMAL")</f>
        <v>NORMAL</v>
      </c>
      <c r="V3218">
        <f>(Table1[[#This Row],[Target_Production_t]]/8)*Table1[[#This Row],[Downtime_hr]]</f>
        <v>3.6434125000000002</v>
      </c>
    </row>
    <row r="3219" spans="1:22" x14ac:dyDescent="0.25">
      <c r="A3219" s="1">
        <v>45926</v>
      </c>
      <c r="B3219" s="1" t="str">
        <f>TEXT(Table1[[#This Row],[Date]],"mm")</f>
        <v>09</v>
      </c>
      <c r="C3219" t="s">
        <v>23</v>
      </c>
      <c r="D3219" t="s">
        <v>20</v>
      </c>
      <c r="E3219">
        <v>39.15</v>
      </c>
      <c r="F3219">
        <v>7.3</v>
      </c>
      <c r="G3219">
        <v>0.7</v>
      </c>
      <c r="H3219">
        <v>33.74</v>
      </c>
      <c r="I3219">
        <v>33.17</v>
      </c>
      <c r="J3219">
        <v>0.56999999999999995</v>
      </c>
      <c r="K3219">
        <v>98.31</v>
      </c>
      <c r="L3219">
        <v>91.25</v>
      </c>
      <c r="M3219">
        <v>89.92</v>
      </c>
      <c r="N3219">
        <v>80.66</v>
      </c>
      <c r="O3219">
        <v>3.43</v>
      </c>
      <c r="P3219">
        <v>1336.06</v>
      </c>
      <c r="Q3219" s="42">
        <f>Table1[[#This Row],[Steam_Consumed_t]]/Table1[[#This Row],[Production_t]]</f>
        <v>0.1016597510373444</v>
      </c>
      <c r="R3219" s="37">
        <f>Table1[[#This Row],[Power_Consumed_kWh]]/Table1[[#This Row],[Production_t]]</f>
        <v>39.598695909899227</v>
      </c>
      <c r="S3219" t="str">
        <f>IF(Table1[[#This Row],[Quality_pct]]&lt;96,"Below Spec","Ok")</f>
        <v>Ok</v>
      </c>
      <c r="T3219" t="str">
        <f>IF(Table1[Steam_Consumed_t]&gt;$O$4383,"ABNORMAL","NORMAL")</f>
        <v>NORMAL</v>
      </c>
      <c r="U3219" t="str">
        <f>IF(Table1[Power_Consumed_kWh]&gt;$P$4383,"ABNORMAL","NORMAL")</f>
        <v>NORMAL</v>
      </c>
      <c r="V3219">
        <f>(Table1[[#This Row],[Target_Production_t]]/8)*Table1[[#This Row],[Downtime_hr]]</f>
        <v>3.4256249999999997</v>
      </c>
    </row>
    <row r="3220" spans="1:22" x14ac:dyDescent="0.25">
      <c r="A3220" s="1">
        <v>45926</v>
      </c>
      <c r="B3220" s="1" t="str">
        <f>TEXT(Table1[[#This Row],[Date]],"mm")</f>
        <v>09</v>
      </c>
      <c r="C3220" t="s">
        <v>21</v>
      </c>
      <c r="D3220" t="s">
        <v>19</v>
      </c>
      <c r="E3220">
        <v>34.869999999999997</v>
      </c>
      <c r="F3220">
        <v>7.32</v>
      </c>
      <c r="G3220">
        <v>0.68</v>
      </c>
      <c r="H3220">
        <v>32</v>
      </c>
      <c r="I3220">
        <v>31.63</v>
      </c>
      <c r="J3220">
        <v>0.37</v>
      </c>
      <c r="K3220">
        <v>98.85</v>
      </c>
      <c r="L3220">
        <v>91.5</v>
      </c>
      <c r="M3220">
        <v>98.44</v>
      </c>
      <c r="N3220">
        <v>89.03</v>
      </c>
      <c r="O3220">
        <v>44.26</v>
      </c>
      <c r="P3220">
        <v>3726.18</v>
      </c>
      <c r="Q3220" s="42">
        <f>Table1[[#This Row],[Steam_Consumed_t]]/Table1[[#This Row],[Production_t]]</f>
        <v>1.3831249999999999</v>
      </c>
      <c r="R3220" s="37">
        <f>Table1[[#This Row],[Power_Consumed_kWh]]/Table1[[#This Row],[Production_t]]</f>
        <v>116.44312499999999</v>
      </c>
      <c r="S3220" t="str">
        <f>IF(Table1[[#This Row],[Quality_pct]]&lt;96,"Below Spec","Ok")</f>
        <v>Ok</v>
      </c>
      <c r="T3220" t="str">
        <f>IF(Table1[Steam_Consumed_t]&gt;$O$4383,"ABNORMAL","NORMAL")</f>
        <v>NORMAL</v>
      </c>
      <c r="U3220" t="str">
        <f>IF(Table1[Power_Consumed_kWh]&gt;$P$4383,"ABNORMAL","NORMAL")</f>
        <v>NORMAL</v>
      </c>
      <c r="V3220">
        <f>(Table1[[#This Row],[Target_Production_t]]/8)*Table1[[#This Row],[Downtime_hr]]</f>
        <v>2.9639500000000001</v>
      </c>
    </row>
    <row r="3221" spans="1:22" x14ac:dyDescent="0.25">
      <c r="A3221" s="1">
        <v>45926</v>
      </c>
      <c r="B3221" s="1" t="str">
        <f>TEXT(Table1[[#This Row],[Date]],"mm")</f>
        <v>09</v>
      </c>
      <c r="C3221" t="s">
        <v>17</v>
      </c>
      <c r="D3221" t="s">
        <v>20</v>
      </c>
      <c r="E3221">
        <v>37.369999999999997</v>
      </c>
      <c r="F3221">
        <v>7.35</v>
      </c>
      <c r="G3221">
        <v>0.65</v>
      </c>
      <c r="H3221">
        <v>32.409999999999997</v>
      </c>
      <c r="I3221">
        <v>31.59</v>
      </c>
      <c r="J3221">
        <v>0.83</v>
      </c>
      <c r="K3221">
        <v>97.45</v>
      </c>
      <c r="L3221">
        <v>91.88</v>
      </c>
      <c r="M3221">
        <v>93.56</v>
      </c>
      <c r="N3221">
        <v>83.76</v>
      </c>
      <c r="O3221">
        <v>26.72</v>
      </c>
      <c r="P3221">
        <v>2724.01</v>
      </c>
      <c r="Q3221" s="42">
        <f>Table1[[#This Row],[Steam_Consumed_t]]/Table1[[#This Row],[Production_t]]</f>
        <v>0.82443690219068189</v>
      </c>
      <c r="R3221" s="37">
        <f>Table1[[#This Row],[Power_Consumed_kWh]]/Table1[[#This Row],[Production_t]]</f>
        <v>84.048441838938615</v>
      </c>
      <c r="S3221" t="str">
        <f>IF(Table1[[#This Row],[Quality_pct]]&lt;96,"Below Spec","Ok")</f>
        <v>Ok</v>
      </c>
      <c r="T3221" t="str">
        <f>IF(Table1[Steam_Consumed_t]&gt;$O$4383,"ABNORMAL","NORMAL")</f>
        <v>NORMAL</v>
      </c>
      <c r="U3221" t="str">
        <f>IF(Table1[Power_Consumed_kWh]&gt;$P$4383,"ABNORMAL","NORMAL")</f>
        <v>NORMAL</v>
      </c>
      <c r="V3221">
        <f>(Table1[[#This Row],[Target_Production_t]]/8)*Table1[[#This Row],[Downtime_hr]]</f>
        <v>3.0363124999999997</v>
      </c>
    </row>
    <row r="3222" spans="1:22" x14ac:dyDescent="0.25">
      <c r="A3222" s="1">
        <v>45926</v>
      </c>
      <c r="B3222" s="1" t="str">
        <f>TEXT(Table1[[#This Row],[Date]],"mm")</f>
        <v>09</v>
      </c>
      <c r="C3222" t="s">
        <v>22</v>
      </c>
      <c r="D3222" t="s">
        <v>18</v>
      </c>
      <c r="E3222">
        <v>33.54</v>
      </c>
      <c r="F3222">
        <v>7.66</v>
      </c>
      <c r="G3222">
        <v>0.34</v>
      </c>
      <c r="H3222">
        <v>28.39</v>
      </c>
      <c r="I3222">
        <v>27.69</v>
      </c>
      <c r="J3222">
        <v>0.7</v>
      </c>
      <c r="K3222">
        <v>97.54</v>
      </c>
      <c r="L3222">
        <v>95.75</v>
      </c>
      <c r="M3222">
        <v>95.27</v>
      </c>
      <c r="N3222">
        <v>88.98</v>
      </c>
      <c r="O3222">
        <v>30.68</v>
      </c>
      <c r="P3222">
        <v>2709.94</v>
      </c>
      <c r="Q3222" s="42">
        <f>Table1[[#This Row],[Steam_Consumed_t]]/Table1[[#This Row],[Production_t]]</f>
        <v>1.0806622050017611</v>
      </c>
      <c r="R3222" s="37">
        <f>Table1[[#This Row],[Power_Consumed_kWh]]/Table1[[#This Row],[Production_t]]</f>
        <v>95.454033110250094</v>
      </c>
      <c r="S3222" t="str">
        <f>IF(Table1[[#This Row],[Quality_pct]]&lt;96,"Below Spec","Ok")</f>
        <v>Ok</v>
      </c>
      <c r="T3222" t="str">
        <f>IF(Table1[Steam_Consumed_t]&gt;$O$4383,"ABNORMAL","NORMAL")</f>
        <v>NORMAL</v>
      </c>
      <c r="U3222" t="str">
        <f>IF(Table1[Power_Consumed_kWh]&gt;$P$4383,"ABNORMAL","NORMAL")</f>
        <v>NORMAL</v>
      </c>
      <c r="V3222">
        <f>(Table1[[#This Row],[Target_Production_t]]/8)*Table1[[#This Row],[Downtime_hr]]</f>
        <v>1.4254500000000001</v>
      </c>
    </row>
    <row r="3223" spans="1:22" x14ac:dyDescent="0.25">
      <c r="A3223" s="1">
        <v>45926</v>
      </c>
      <c r="B3223" s="1" t="str">
        <f>TEXT(Table1[[#This Row],[Date]],"mm")</f>
        <v>09</v>
      </c>
      <c r="C3223" t="s">
        <v>17</v>
      </c>
      <c r="D3223" t="s">
        <v>19</v>
      </c>
      <c r="E3223">
        <v>38.549999999999997</v>
      </c>
      <c r="F3223">
        <v>7.67</v>
      </c>
      <c r="G3223">
        <v>0.33</v>
      </c>
      <c r="H3223">
        <v>37.11</v>
      </c>
      <c r="I3223">
        <v>36.01</v>
      </c>
      <c r="J3223">
        <v>1.1000000000000001</v>
      </c>
      <c r="K3223">
        <v>97.03</v>
      </c>
      <c r="L3223">
        <v>95.88</v>
      </c>
      <c r="M3223">
        <v>94.59</v>
      </c>
      <c r="N3223">
        <v>87.99</v>
      </c>
      <c r="O3223">
        <v>30.95</v>
      </c>
      <c r="P3223">
        <v>3126.57</v>
      </c>
      <c r="Q3223" s="42">
        <f>Table1[[#This Row],[Steam_Consumed_t]]/Table1[[#This Row],[Production_t]]</f>
        <v>0.83400700619779033</v>
      </c>
      <c r="R3223" s="37">
        <f>Table1[[#This Row],[Power_Consumed_kWh]]/Table1[[#This Row],[Production_t]]</f>
        <v>84.251414713015365</v>
      </c>
      <c r="S3223" t="str">
        <f>IF(Table1[[#This Row],[Quality_pct]]&lt;96,"Below Spec","Ok")</f>
        <v>Ok</v>
      </c>
      <c r="T3223" t="str">
        <f>IF(Table1[Steam_Consumed_t]&gt;$O$4383,"ABNORMAL","NORMAL")</f>
        <v>NORMAL</v>
      </c>
      <c r="U3223" t="str">
        <f>IF(Table1[Power_Consumed_kWh]&gt;$P$4383,"ABNORMAL","NORMAL")</f>
        <v>NORMAL</v>
      </c>
      <c r="V3223">
        <f>(Table1[[#This Row],[Target_Production_t]]/8)*Table1[[#This Row],[Downtime_hr]]</f>
        <v>1.5901874999999999</v>
      </c>
    </row>
    <row r="3224" spans="1:22" x14ac:dyDescent="0.25">
      <c r="A3224" s="1">
        <v>45926</v>
      </c>
      <c r="B3224" s="1" t="str">
        <f>TEXT(Table1[[#This Row],[Date]],"mm")</f>
        <v>09</v>
      </c>
      <c r="C3224" t="s">
        <v>23</v>
      </c>
      <c r="D3224" t="s">
        <v>19</v>
      </c>
      <c r="E3224">
        <v>40.380000000000003</v>
      </c>
      <c r="F3224">
        <v>7.69</v>
      </c>
      <c r="G3224">
        <v>0.31</v>
      </c>
      <c r="H3224">
        <v>36.36</v>
      </c>
      <c r="I3224">
        <v>36.06</v>
      </c>
      <c r="J3224">
        <v>0.3</v>
      </c>
      <c r="K3224">
        <v>99.17</v>
      </c>
      <c r="L3224">
        <v>96.12</v>
      </c>
      <c r="M3224">
        <v>96.53</v>
      </c>
      <c r="N3224">
        <v>92.02</v>
      </c>
      <c r="O3224">
        <v>1.39</v>
      </c>
      <c r="P3224">
        <v>1455.94</v>
      </c>
      <c r="Q3224" s="42">
        <f>Table1[[#This Row],[Steam_Consumed_t]]/Table1[[#This Row],[Production_t]]</f>
        <v>3.8228822882288224E-2</v>
      </c>
      <c r="R3224" s="37">
        <f>Table1[[#This Row],[Power_Consumed_kWh]]/Table1[[#This Row],[Production_t]]</f>
        <v>40.042354235423545</v>
      </c>
      <c r="S3224" t="str">
        <f>IF(Table1[[#This Row],[Quality_pct]]&lt;96,"Below Spec","Ok")</f>
        <v>Ok</v>
      </c>
      <c r="T3224" t="str">
        <f>IF(Table1[Steam_Consumed_t]&gt;$O$4383,"ABNORMAL","NORMAL")</f>
        <v>NORMAL</v>
      </c>
      <c r="U3224" t="str">
        <f>IF(Table1[Power_Consumed_kWh]&gt;$P$4383,"ABNORMAL","NORMAL")</f>
        <v>NORMAL</v>
      </c>
      <c r="V3224">
        <f>(Table1[[#This Row],[Target_Production_t]]/8)*Table1[[#This Row],[Downtime_hr]]</f>
        <v>1.5647250000000001</v>
      </c>
    </row>
    <row r="3225" spans="1:22" x14ac:dyDescent="0.25">
      <c r="A3225" s="1">
        <v>45926</v>
      </c>
      <c r="B3225" s="1" t="str">
        <f>TEXT(Table1[[#This Row],[Date]],"mm")</f>
        <v>09</v>
      </c>
      <c r="C3225" t="s">
        <v>21</v>
      </c>
      <c r="D3225" t="s">
        <v>20</v>
      </c>
      <c r="E3225">
        <v>33.81</v>
      </c>
      <c r="F3225">
        <v>7.7</v>
      </c>
      <c r="G3225">
        <v>0.3</v>
      </c>
      <c r="H3225">
        <v>31.04</v>
      </c>
      <c r="I3225">
        <v>30.32</v>
      </c>
      <c r="J3225">
        <v>0.72</v>
      </c>
      <c r="K3225">
        <v>97.69</v>
      </c>
      <c r="L3225">
        <v>96.25</v>
      </c>
      <c r="M3225">
        <v>94.72</v>
      </c>
      <c r="N3225">
        <v>89.06</v>
      </c>
      <c r="O3225">
        <v>44.54</v>
      </c>
      <c r="P3225">
        <v>3716.64</v>
      </c>
      <c r="Q3225" s="42">
        <f>Table1[[#This Row],[Steam_Consumed_t]]/Table1[[#This Row],[Production_t]]</f>
        <v>1.4349226804123711</v>
      </c>
      <c r="R3225" s="37">
        <f>Table1[[#This Row],[Power_Consumed_kWh]]/Table1[[#This Row],[Production_t]]</f>
        <v>119.73711340206185</v>
      </c>
      <c r="S3225" t="str">
        <f>IF(Table1[[#This Row],[Quality_pct]]&lt;96,"Below Spec","Ok")</f>
        <v>Ok</v>
      </c>
      <c r="T3225" t="str">
        <f>IF(Table1[Steam_Consumed_t]&gt;$O$4383,"ABNORMAL","NORMAL")</f>
        <v>NORMAL</v>
      </c>
      <c r="U3225" t="str">
        <f>IF(Table1[Power_Consumed_kWh]&gt;$P$4383,"ABNORMAL","NORMAL")</f>
        <v>NORMAL</v>
      </c>
      <c r="V3225">
        <f>(Table1[[#This Row],[Target_Production_t]]/8)*Table1[[#This Row],[Downtime_hr]]</f>
        <v>1.2678750000000001</v>
      </c>
    </row>
    <row r="3226" spans="1:22" x14ac:dyDescent="0.25">
      <c r="A3226" s="1">
        <v>45926</v>
      </c>
      <c r="B3226" s="1" t="str">
        <f>TEXT(Table1[[#This Row],[Date]],"mm")</f>
        <v>09</v>
      </c>
      <c r="C3226" t="s">
        <v>22</v>
      </c>
      <c r="D3226" t="s">
        <v>19</v>
      </c>
      <c r="E3226">
        <v>33.04</v>
      </c>
      <c r="F3226">
        <v>7.76</v>
      </c>
      <c r="G3226">
        <v>0.24</v>
      </c>
      <c r="H3226">
        <v>31.8</v>
      </c>
      <c r="I3226">
        <v>30.54</v>
      </c>
      <c r="J3226">
        <v>1.26</v>
      </c>
      <c r="K3226">
        <v>96.04</v>
      </c>
      <c r="L3226">
        <v>97</v>
      </c>
      <c r="M3226">
        <v>98.09</v>
      </c>
      <c r="N3226">
        <v>91.38</v>
      </c>
      <c r="O3226">
        <v>34.06</v>
      </c>
      <c r="P3226">
        <v>2855.16</v>
      </c>
      <c r="Q3226" s="42">
        <f>Table1[[#This Row],[Steam_Consumed_t]]/Table1[[#This Row],[Production_t]]</f>
        <v>1.0710691823899372</v>
      </c>
      <c r="R3226" s="37">
        <f>Table1[[#This Row],[Power_Consumed_kWh]]/Table1[[#This Row],[Production_t]]</f>
        <v>89.784905660377348</v>
      </c>
      <c r="S3226" t="str">
        <f>IF(Table1[[#This Row],[Quality_pct]]&lt;96,"Below Spec","Ok")</f>
        <v>Ok</v>
      </c>
      <c r="T3226" t="str">
        <f>IF(Table1[Steam_Consumed_t]&gt;$O$4383,"ABNORMAL","NORMAL")</f>
        <v>NORMAL</v>
      </c>
      <c r="U3226" t="str">
        <f>IF(Table1[Power_Consumed_kWh]&gt;$P$4383,"ABNORMAL","NORMAL")</f>
        <v>NORMAL</v>
      </c>
      <c r="V3226">
        <f>(Table1[[#This Row],[Target_Production_t]]/8)*Table1[[#This Row],[Downtime_hr]]</f>
        <v>0.99119999999999997</v>
      </c>
    </row>
    <row r="3227" spans="1:22" x14ac:dyDescent="0.25">
      <c r="A3227" s="1">
        <v>45926</v>
      </c>
      <c r="B3227" s="1" t="str">
        <f>TEXT(Table1[[#This Row],[Date]],"mm")</f>
        <v>09</v>
      </c>
      <c r="C3227" t="s">
        <v>23</v>
      </c>
      <c r="D3227" t="s">
        <v>18</v>
      </c>
      <c r="E3227">
        <v>41</v>
      </c>
      <c r="F3227">
        <v>7.79</v>
      </c>
      <c r="G3227">
        <v>0.21</v>
      </c>
      <c r="H3227">
        <v>37.89</v>
      </c>
      <c r="I3227">
        <v>37.130000000000003</v>
      </c>
      <c r="J3227">
        <v>0.77</v>
      </c>
      <c r="K3227">
        <v>97.98</v>
      </c>
      <c r="L3227">
        <v>97.38</v>
      </c>
      <c r="M3227">
        <v>98.41</v>
      </c>
      <c r="N3227">
        <v>93.89</v>
      </c>
      <c r="O3227">
        <v>2.42</v>
      </c>
      <c r="P3227">
        <v>1527.32</v>
      </c>
      <c r="Q3227" s="42">
        <f>Table1[[#This Row],[Steam_Consumed_t]]/Table1[[#This Row],[Production_t]]</f>
        <v>6.3869094747954602E-2</v>
      </c>
      <c r="R3227" s="37">
        <f>Table1[[#This Row],[Power_Consumed_kWh]]/Table1[[#This Row],[Production_t]]</f>
        <v>40.309316442333071</v>
      </c>
      <c r="S3227" t="str">
        <f>IF(Table1[[#This Row],[Quality_pct]]&lt;96,"Below Spec","Ok")</f>
        <v>Ok</v>
      </c>
      <c r="T3227" t="str">
        <f>IF(Table1[Steam_Consumed_t]&gt;$O$4383,"ABNORMAL","NORMAL")</f>
        <v>NORMAL</v>
      </c>
      <c r="U3227" t="str">
        <f>IF(Table1[Power_Consumed_kWh]&gt;$P$4383,"ABNORMAL","NORMAL")</f>
        <v>NORMAL</v>
      </c>
      <c r="V3227">
        <f>(Table1[[#This Row],[Target_Production_t]]/8)*Table1[[#This Row],[Downtime_hr]]</f>
        <v>1.0762499999999999</v>
      </c>
    </row>
    <row r="3228" spans="1:22" x14ac:dyDescent="0.25">
      <c r="A3228" s="1">
        <v>45926</v>
      </c>
      <c r="B3228" s="1" t="str">
        <f>TEXT(Table1[[#This Row],[Date]],"mm")</f>
        <v>09</v>
      </c>
      <c r="C3228" t="s">
        <v>21</v>
      </c>
      <c r="D3228" t="s">
        <v>18</v>
      </c>
      <c r="E3228">
        <v>35.409999999999997</v>
      </c>
      <c r="F3228">
        <v>7.81</v>
      </c>
      <c r="G3228">
        <v>0.19</v>
      </c>
      <c r="H3228">
        <v>31.68</v>
      </c>
      <c r="I3228">
        <v>31.33</v>
      </c>
      <c r="J3228">
        <v>0.35</v>
      </c>
      <c r="K3228">
        <v>98.89</v>
      </c>
      <c r="L3228">
        <v>97.62</v>
      </c>
      <c r="M3228">
        <v>95.98</v>
      </c>
      <c r="N3228">
        <v>92.66</v>
      </c>
      <c r="O3228">
        <v>47.05</v>
      </c>
      <c r="P3228">
        <v>3654.04</v>
      </c>
      <c r="Q3228" s="42">
        <f>Table1[[#This Row],[Steam_Consumed_t]]/Table1[[#This Row],[Production_t]]</f>
        <v>1.4851641414141414</v>
      </c>
      <c r="R3228" s="37">
        <f>Table1[[#This Row],[Power_Consumed_kWh]]/Table1[[#This Row],[Production_t]]</f>
        <v>115.34217171717172</v>
      </c>
      <c r="S3228" t="str">
        <f>IF(Table1[[#This Row],[Quality_pct]]&lt;96,"Below Spec","Ok")</f>
        <v>Ok</v>
      </c>
      <c r="T3228" t="str">
        <f>IF(Table1[Steam_Consumed_t]&gt;$O$4383,"ABNORMAL","NORMAL")</f>
        <v>NORMAL</v>
      </c>
      <c r="U3228" t="str">
        <f>IF(Table1[Power_Consumed_kWh]&gt;$P$4383,"ABNORMAL","NORMAL")</f>
        <v>NORMAL</v>
      </c>
      <c r="V3228">
        <f>(Table1[[#This Row],[Target_Production_t]]/8)*Table1[[#This Row],[Downtime_hr]]</f>
        <v>0.84098749999999989</v>
      </c>
    </row>
    <row r="3229" spans="1:22" x14ac:dyDescent="0.25">
      <c r="A3229" s="1">
        <v>45926</v>
      </c>
      <c r="B3229" s="1" t="str">
        <f>TEXT(Table1[[#This Row],[Date]],"mm")</f>
        <v>09</v>
      </c>
      <c r="C3229" t="s">
        <v>17</v>
      </c>
      <c r="D3229" t="s">
        <v>18</v>
      </c>
      <c r="E3229">
        <v>39.130000000000003</v>
      </c>
      <c r="F3229">
        <v>7.85</v>
      </c>
      <c r="G3229">
        <v>0.15</v>
      </c>
      <c r="H3229">
        <v>40.32</v>
      </c>
      <c r="I3229">
        <v>39.700000000000003</v>
      </c>
      <c r="J3229">
        <v>0.62</v>
      </c>
      <c r="K3229">
        <v>98.47</v>
      </c>
      <c r="L3229">
        <v>98.12</v>
      </c>
      <c r="M3229">
        <v>92.45</v>
      </c>
      <c r="N3229">
        <v>89.33</v>
      </c>
      <c r="O3229">
        <v>35.15</v>
      </c>
      <c r="P3229">
        <v>3395.58</v>
      </c>
      <c r="Q3229" s="42">
        <f>Table1[[#This Row],[Steam_Consumed_t]]/Table1[[#This Row],[Production_t]]</f>
        <v>0.87177579365079361</v>
      </c>
      <c r="R3229" s="37">
        <f>Table1[[#This Row],[Power_Consumed_kWh]]/Table1[[#This Row],[Production_t]]</f>
        <v>84.21577380952381</v>
      </c>
      <c r="S3229" t="str">
        <f>IF(Table1[[#This Row],[Quality_pct]]&lt;96,"Below Spec","Ok")</f>
        <v>Ok</v>
      </c>
      <c r="T3229" t="str">
        <f>IF(Table1[Steam_Consumed_t]&gt;$O$4383,"ABNORMAL","NORMAL")</f>
        <v>NORMAL</v>
      </c>
      <c r="U3229" t="str">
        <f>IF(Table1[Power_Consumed_kWh]&gt;$P$4383,"ABNORMAL","NORMAL")</f>
        <v>NORMAL</v>
      </c>
      <c r="V3229">
        <f>(Table1[[#This Row],[Target_Production_t]]/8)*Table1[[#This Row],[Downtime_hr]]</f>
        <v>0.73368750000000005</v>
      </c>
    </row>
    <row r="3230" spans="1:22" x14ac:dyDescent="0.25">
      <c r="A3230" s="1">
        <v>45927</v>
      </c>
      <c r="B3230" s="1" t="str">
        <f>TEXT(Table1[[#This Row],[Date]],"mm")</f>
        <v>09</v>
      </c>
      <c r="C3230" t="s">
        <v>17</v>
      </c>
      <c r="D3230" t="s">
        <v>20</v>
      </c>
      <c r="E3230">
        <v>39.92</v>
      </c>
      <c r="F3230">
        <v>3.72</v>
      </c>
      <c r="G3230">
        <v>4.28</v>
      </c>
      <c r="H3230">
        <v>17.23</v>
      </c>
      <c r="I3230">
        <v>16.82</v>
      </c>
      <c r="J3230">
        <v>0.41</v>
      </c>
      <c r="K3230">
        <v>97.62</v>
      </c>
      <c r="L3230">
        <v>46.5</v>
      </c>
      <c r="M3230">
        <v>95.02</v>
      </c>
      <c r="N3230">
        <v>43.13</v>
      </c>
      <c r="O3230">
        <v>14.07</v>
      </c>
      <c r="P3230">
        <v>1344.18</v>
      </c>
      <c r="Q3230" s="42">
        <f>Table1[[#This Row],[Steam_Consumed_t]]/Table1[[#This Row],[Production_t]]</f>
        <v>0.81659895531050497</v>
      </c>
      <c r="R3230" s="37">
        <f>Table1[[#This Row],[Power_Consumed_kWh]]/Table1[[#This Row],[Production_t]]</f>
        <v>78.013929193267558</v>
      </c>
      <c r="S3230" t="str">
        <f>IF(Table1[[#This Row],[Quality_pct]]&lt;96,"Below Spec","Ok")</f>
        <v>Ok</v>
      </c>
      <c r="T3230" t="str">
        <f>IF(Table1[Steam_Consumed_t]&gt;$O$4383,"ABNORMAL","NORMAL")</f>
        <v>NORMAL</v>
      </c>
      <c r="U3230" t="str">
        <f>IF(Table1[Power_Consumed_kWh]&gt;$P$4383,"ABNORMAL","NORMAL")</f>
        <v>NORMAL</v>
      </c>
      <c r="V3230">
        <f>(Table1[[#This Row],[Target_Production_t]]/8)*Table1[[#This Row],[Downtime_hr]]</f>
        <v>21.357200000000002</v>
      </c>
    </row>
    <row r="3231" spans="1:22" x14ac:dyDescent="0.25">
      <c r="A3231" s="1">
        <v>45927</v>
      </c>
      <c r="B3231" s="1" t="str">
        <f>TEXT(Table1[[#This Row],[Date]],"mm")</f>
        <v>09</v>
      </c>
      <c r="C3231" t="s">
        <v>23</v>
      </c>
      <c r="D3231" t="s">
        <v>20</v>
      </c>
      <c r="E3231">
        <v>41.82</v>
      </c>
      <c r="F3231">
        <v>7.42</v>
      </c>
      <c r="G3231">
        <v>0.57999999999999996</v>
      </c>
      <c r="H3231">
        <v>36.76</v>
      </c>
      <c r="I3231">
        <v>35.93</v>
      </c>
      <c r="J3231">
        <v>0.83</v>
      </c>
      <c r="K3231">
        <v>97.75</v>
      </c>
      <c r="L3231">
        <v>92.75</v>
      </c>
      <c r="M3231">
        <v>90.25</v>
      </c>
      <c r="N3231">
        <v>81.83</v>
      </c>
      <c r="O3231">
        <v>3.66</v>
      </c>
      <c r="P3231">
        <v>1503.74</v>
      </c>
      <c r="Q3231" s="42">
        <f>Table1[[#This Row],[Steam_Consumed_t]]/Table1[[#This Row],[Production_t]]</f>
        <v>9.9564744287268775E-2</v>
      </c>
      <c r="R3231" s="37">
        <f>Table1[[#This Row],[Power_Consumed_kWh]]/Table1[[#This Row],[Production_t]]</f>
        <v>40.906964091403701</v>
      </c>
      <c r="S3231" t="str">
        <f>IF(Table1[[#This Row],[Quality_pct]]&lt;96,"Below Spec","Ok")</f>
        <v>Ok</v>
      </c>
      <c r="T3231" t="str">
        <f>IF(Table1[Steam_Consumed_t]&gt;$O$4383,"ABNORMAL","NORMAL")</f>
        <v>NORMAL</v>
      </c>
      <c r="U3231" t="str">
        <f>IF(Table1[Power_Consumed_kWh]&gt;$P$4383,"ABNORMAL","NORMAL")</f>
        <v>NORMAL</v>
      </c>
      <c r="V3231">
        <f>(Table1[[#This Row],[Target_Production_t]]/8)*Table1[[#This Row],[Downtime_hr]]</f>
        <v>3.0319499999999997</v>
      </c>
    </row>
    <row r="3232" spans="1:22" x14ac:dyDescent="0.25">
      <c r="A3232" s="1">
        <v>45927</v>
      </c>
      <c r="B3232" s="1" t="str">
        <f>TEXT(Table1[[#This Row],[Date]],"mm")</f>
        <v>09</v>
      </c>
      <c r="C3232" t="s">
        <v>17</v>
      </c>
      <c r="D3232" t="s">
        <v>19</v>
      </c>
      <c r="E3232">
        <v>41.17</v>
      </c>
      <c r="F3232">
        <v>7.44</v>
      </c>
      <c r="G3232">
        <v>0.56000000000000005</v>
      </c>
      <c r="H3232">
        <v>39.71</v>
      </c>
      <c r="I3232">
        <v>38.520000000000003</v>
      </c>
      <c r="J3232">
        <v>1.19</v>
      </c>
      <c r="K3232">
        <v>97</v>
      </c>
      <c r="L3232">
        <v>93</v>
      </c>
      <c r="M3232">
        <v>90.18</v>
      </c>
      <c r="N3232">
        <v>81.349999999999994</v>
      </c>
      <c r="O3232">
        <v>33.909999999999997</v>
      </c>
      <c r="P3232">
        <v>3220.17</v>
      </c>
      <c r="Q3232" s="42">
        <f>Table1[[#This Row],[Steam_Consumed_t]]/Table1[[#This Row],[Production_t]]</f>
        <v>0.85394107277763776</v>
      </c>
      <c r="R3232" s="37">
        <f>Table1[[#This Row],[Power_Consumed_kWh]]/Table1[[#This Row],[Production_t]]</f>
        <v>81.09216821959204</v>
      </c>
      <c r="S3232" t="str">
        <f>IF(Table1[[#This Row],[Quality_pct]]&lt;96,"Below Spec","Ok")</f>
        <v>Ok</v>
      </c>
      <c r="T3232" t="str">
        <f>IF(Table1[Steam_Consumed_t]&gt;$O$4383,"ABNORMAL","NORMAL")</f>
        <v>NORMAL</v>
      </c>
      <c r="U3232" t="str">
        <f>IF(Table1[Power_Consumed_kWh]&gt;$P$4383,"ABNORMAL","NORMAL")</f>
        <v>NORMAL</v>
      </c>
      <c r="V3232">
        <f>(Table1[[#This Row],[Target_Production_t]]/8)*Table1[[#This Row],[Downtime_hr]]</f>
        <v>2.8819000000000004</v>
      </c>
    </row>
    <row r="3233" spans="1:22" x14ac:dyDescent="0.25">
      <c r="A3233" s="1">
        <v>45927</v>
      </c>
      <c r="B3233" s="1" t="str">
        <f>TEXT(Table1[[#This Row],[Date]],"mm")</f>
        <v>09</v>
      </c>
      <c r="C3233" t="s">
        <v>22</v>
      </c>
      <c r="D3233" t="s">
        <v>18</v>
      </c>
      <c r="E3233">
        <v>35.83</v>
      </c>
      <c r="F3233">
        <v>7.51</v>
      </c>
      <c r="G3233">
        <v>0.49</v>
      </c>
      <c r="H3233">
        <v>31.51</v>
      </c>
      <c r="I3233">
        <v>30.31</v>
      </c>
      <c r="J3233">
        <v>1.21</v>
      </c>
      <c r="K3233">
        <v>96.17</v>
      </c>
      <c r="L3233">
        <v>93.88</v>
      </c>
      <c r="M3233">
        <v>94.28</v>
      </c>
      <c r="N3233">
        <v>85.12</v>
      </c>
      <c r="O3233">
        <v>35.31</v>
      </c>
      <c r="P3233">
        <v>3054.62</v>
      </c>
      <c r="Q3233" s="42">
        <f>Table1[[#This Row],[Steam_Consumed_t]]/Table1[[#This Row],[Production_t]]</f>
        <v>1.1205966359885751</v>
      </c>
      <c r="R3233" s="37">
        <f>Table1[[#This Row],[Power_Consumed_kWh]]/Table1[[#This Row],[Production_t]]</f>
        <v>96.941288479847657</v>
      </c>
      <c r="S3233" t="str">
        <f>IF(Table1[[#This Row],[Quality_pct]]&lt;96,"Below Spec","Ok")</f>
        <v>Ok</v>
      </c>
      <c r="T3233" t="str">
        <f>IF(Table1[Steam_Consumed_t]&gt;$O$4383,"ABNORMAL","NORMAL")</f>
        <v>NORMAL</v>
      </c>
      <c r="U3233" t="str">
        <f>IF(Table1[Power_Consumed_kWh]&gt;$P$4383,"ABNORMAL","NORMAL")</f>
        <v>NORMAL</v>
      </c>
      <c r="V3233">
        <f>(Table1[[#This Row],[Target_Production_t]]/8)*Table1[[#This Row],[Downtime_hr]]</f>
        <v>2.1945874999999999</v>
      </c>
    </row>
    <row r="3234" spans="1:22" x14ac:dyDescent="0.25">
      <c r="A3234" s="1">
        <v>45927</v>
      </c>
      <c r="B3234" s="1" t="str">
        <f>TEXT(Table1[[#This Row],[Date]],"mm")</f>
        <v>09</v>
      </c>
      <c r="C3234" t="s">
        <v>22</v>
      </c>
      <c r="D3234" t="s">
        <v>19</v>
      </c>
      <c r="E3234">
        <v>35.29</v>
      </c>
      <c r="F3234">
        <v>7.53</v>
      </c>
      <c r="G3234">
        <v>0.47</v>
      </c>
      <c r="H3234">
        <v>30.9</v>
      </c>
      <c r="I3234">
        <v>29.88</v>
      </c>
      <c r="J3234">
        <v>1.02</v>
      </c>
      <c r="K3234">
        <v>96.69</v>
      </c>
      <c r="L3234">
        <v>94.12</v>
      </c>
      <c r="M3234">
        <v>92.31</v>
      </c>
      <c r="N3234">
        <v>84.01</v>
      </c>
      <c r="O3234">
        <v>33.840000000000003</v>
      </c>
      <c r="P3234">
        <v>2974.42</v>
      </c>
      <c r="Q3234" s="42">
        <f>Table1[[#This Row],[Steam_Consumed_t]]/Table1[[#This Row],[Production_t]]</f>
        <v>1.0951456310679613</v>
      </c>
      <c r="R3234" s="37">
        <f>Table1[[#This Row],[Power_Consumed_kWh]]/Table1[[#This Row],[Production_t]]</f>
        <v>96.259546925566355</v>
      </c>
      <c r="S3234" t="str">
        <f>IF(Table1[[#This Row],[Quality_pct]]&lt;96,"Below Spec","Ok")</f>
        <v>Ok</v>
      </c>
      <c r="T3234" t="str">
        <f>IF(Table1[Steam_Consumed_t]&gt;$O$4383,"ABNORMAL","NORMAL")</f>
        <v>NORMAL</v>
      </c>
      <c r="U3234" t="str">
        <f>IF(Table1[Power_Consumed_kWh]&gt;$P$4383,"ABNORMAL","NORMAL")</f>
        <v>NORMAL</v>
      </c>
      <c r="V3234">
        <f>(Table1[[#This Row],[Target_Production_t]]/8)*Table1[[#This Row],[Downtime_hr]]</f>
        <v>2.0732874999999997</v>
      </c>
    </row>
    <row r="3235" spans="1:22" x14ac:dyDescent="0.25">
      <c r="A3235" s="1">
        <v>45927</v>
      </c>
      <c r="B3235" s="1" t="str">
        <f>TEXT(Table1[[#This Row],[Date]],"mm")</f>
        <v>09</v>
      </c>
      <c r="C3235" t="s">
        <v>21</v>
      </c>
      <c r="D3235" t="s">
        <v>18</v>
      </c>
      <c r="E3235">
        <v>37.82</v>
      </c>
      <c r="F3235">
        <v>7.61</v>
      </c>
      <c r="G3235">
        <v>0.39</v>
      </c>
      <c r="H3235">
        <v>33.619999999999997</v>
      </c>
      <c r="I3235">
        <v>32.79</v>
      </c>
      <c r="J3235">
        <v>0.82</v>
      </c>
      <c r="K3235">
        <v>97.55</v>
      </c>
      <c r="L3235">
        <v>95.12</v>
      </c>
      <c r="M3235">
        <v>94.71</v>
      </c>
      <c r="N3235">
        <v>87.89</v>
      </c>
      <c r="O3235">
        <v>47.49</v>
      </c>
      <c r="P3235">
        <v>3968.29</v>
      </c>
      <c r="Q3235" s="42">
        <f>Table1[[#This Row],[Steam_Consumed_t]]/Table1[[#This Row],[Production_t]]</f>
        <v>1.4125520523497919</v>
      </c>
      <c r="R3235" s="37">
        <f>Table1[[#This Row],[Power_Consumed_kWh]]/Table1[[#This Row],[Production_t]]</f>
        <v>118.03361094586556</v>
      </c>
      <c r="S3235" t="str">
        <f>IF(Table1[[#This Row],[Quality_pct]]&lt;96,"Below Spec","Ok")</f>
        <v>Ok</v>
      </c>
      <c r="T3235" t="str">
        <f>IF(Table1[Steam_Consumed_t]&gt;$O$4383,"ABNORMAL","NORMAL")</f>
        <v>NORMAL</v>
      </c>
      <c r="U3235" t="str">
        <f>IF(Table1[Power_Consumed_kWh]&gt;$P$4383,"ABNORMAL","NORMAL")</f>
        <v>NORMAL</v>
      </c>
      <c r="V3235">
        <f>(Table1[[#This Row],[Target_Production_t]]/8)*Table1[[#This Row],[Downtime_hr]]</f>
        <v>1.8437250000000001</v>
      </c>
    </row>
    <row r="3236" spans="1:22" x14ac:dyDescent="0.25">
      <c r="A3236" s="1">
        <v>45927</v>
      </c>
      <c r="B3236" s="1" t="str">
        <f>TEXT(Table1[[#This Row],[Date]],"mm")</f>
        <v>09</v>
      </c>
      <c r="C3236" t="s">
        <v>17</v>
      </c>
      <c r="D3236" t="s">
        <v>18</v>
      </c>
      <c r="E3236">
        <v>41.8</v>
      </c>
      <c r="F3236">
        <v>7.63</v>
      </c>
      <c r="G3236">
        <v>0.37</v>
      </c>
      <c r="H3236">
        <v>37.619999999999997</v>
      </c>
      <c r="I3236">
        <v>37.17</v>
      </c>
      <c r="J3236">
        <v>0.45</v>
      </c>
      <c r="K3236">
        <v>98.8</v>
      </c>
      <c r="L3236">
        <v>95.38</v>
      </c>
      <c r="M3236">
        <v>101.45</v>
      </c>
      <c r="N3236">
        <v>95.59</v>
      </c>
      <c r="O3236">
        <v>31.02</v>
      </c>
      <c r="P3236">
        <v>2967.18</v>
      </c>
      <c r="Q3236" s="42">
        <f>Table1[[#This Row],[Steam_Consumed_t]]/Table1[[#This Row],[Production_t]]</f>
        <v>0.82456140350877194</v>
      </c>
      <c r="R3236" s="37">
        <f>Table1[[#This Row],[Power_Consumed_kWh]]/Table1[[#This Row],[Production_t]]</f>
        <v>78.872408293460921</v>
      </c>
      <c r="S3236" t="str">
        <f>IF(Table1[[#This Row],[Quality_pct]]&lt;96,"Below Spec","Ok")</f>
        <v>Ok</v>
      </c>
      <c r="T3236" t="str">
        <f>IF(Table1[Steam_Consumed_t]&gt;$O$4383,"ABNORMAL","NORMAL")</f>
        <v>NORMAL</v>
      </c>
      <c r="U3236" t="str">
        <f>IF(Table1[Power_Consumed_kWh]&gt;$P$4383,"ABNORMAL","NORMAL")</f>
        <v>NORMAL</v>
      </c>
      <c r="V3236">
        <f>(Table1[[#This Row],[Target_Production_t]]/8)*Table1[[#This Row],[Downtime_hr]]</f>
        <v>1.9332499999999999</v>
      </c>
    </row>
    <row r="3237" spans="1:22" x14ac:dyDescent="0.25">
      <c r="A3237" s="1">
        <v>45927</v>
      </c>
      <c r="B3237" s="1" t="str">
        <f>TEXT(Table1[[#This Row],[Date]],"mm")</f>
        <v>09</v>
      </c>
      <c r="C3237" t="s">
        <v>21</v>
      </c>
      <c r="D3237" t="s">
        <v>20</v>
      </c>
      <c r="E3237">
        <v>36.119999999999997</v>
      </c>
      <c r="F3237">
        <v>7.69</v>
      </c>
      <c r="G3237">
        <v>0.31</v>
      </c>
      <c r="H3237">
        <v>30.76</v>
      </c>
      <c r="I3237">
        <v>30.23</v>
      </c>
      <c r="J3237">
        <v>0.54</v>
      </c>
      <c r="K3237">
        <v>98.25</v>
      </c>
      <c r="L3237">
        <v>96.12</v>
      </c>
      <c r="M3237">
        <v>88.66</v>
      </c>
      <c r="N3237">
        <v>83.73</v>
      </c>
      <c r="O3237">
        <v>44.98</v>
      </c>
      <c r="P3237">
        <v>3585.56</v>
      </c>
      <c r="Q3237" s="42">
        <f>Table1[[#This Row],[Steam_Consumed_t]]/Table1[[#This Row],[Production_t]]</f>
        <v>1.4622886866059817</v>
      </c>
      <c r="R3237" s="37">
        <f>Table1[[#This Row],[Power_Consumed_kWh]]/Table1[[#This Row],[Production_t]]</f>
        <v>116.56566970091026</v>
      </c>
      <c r="S3237" t="str">
        <f>IF(Table1[[#This Row],[Quality_pct]]&lt;96,"Below Spec","Ok")</f>
        <v>Ok</v>
      </c>
      <c r="T3237" t="str">
        <f>IF(Table1[Steam_Consumed_t]&gt;$O$4383,"ABNORMAL","NORMAL")</f>
        <v>NORMAL</v>
      </c>
      <c r="U3237" t="str">
        <f>IF(Table1[Power_Consumed_kWh]&gt;$P$4383,"ABNORMAL","NORMAL")</f>
        <v>NORMAL</v>
      </c>
      <c r="V3237">
        <f>(Table1[[#This Row],[Target_Production_t]]/8)*Table1[[#This Row],[Downtime_hr]]</f>
        <v>1.3996499999999998</v>
      </c>
    </row>
    <row r="3238" spans="1:22" x14ac:dyDescent="0.25">
      <c r="A3238" s="1">
        <v>45927</v>
      </c>
      <c r="B3238" s="1" t="str">
        <f>TEXT(Table1[[#This Row],[Date]],"mm")</f>
        <v>09</v>
      </c>
      <c r="C3238" t="s">
        <v>23</v>
      </c>
      <c r="D3238" t="s">
        <v>18</v>
      </c>
      <c r="E3238">
        <v>43.79</v>
      </c>
      <c r="F3238">
        <v>7.78</v>
      </c>
      <c r="G3238">
        <v>0.22</v>
      </c>
      <c r="H3238">
        <v>39.619999999999997</v>
      </c>
      <c r="I3238">
        <v>39.619999999999997</v>
      </c>
      <c r="J3238">
        <v>0</v>
      </c>
      <c r="K3238">
        <v>100</v>
      </c>
      <c r="L3238">
        <v>97.25</v>
      </c>
      <c r="M3238">
        <v>97.28</v>
      </c>
      <c r="N3238">
        <v>94.61</v>
      </c>
      <c r="O3238">
        <v>6.31</v>
      </c>
      <c r="P3238">
        <v>1700.73</v>
      </c>
      <c r="Q3238" s="42">
        <f>Table1[[#This Row],[Steam_Consumed_t]]/Table1[[#This Row],[Production_t]]</f>
        <v>0.15926299848561332</v>
      </c>
      <c r="R3238" s="37">
        <f>Table1[[#This Row],[Power_Consumed_kWh]]/Table1[[#This Row],[Production_t]]</f>
        <v>42.926047450782434</v>
      </c>
      <c r="S3238" t="str">
        <f>IF(Table1[[#This Row],[Quality_pct]]&lt;96,"Below Spec","Ok")</f>
        <v>Ok</v>
      </c>
      <c r="T3238" t="str">
        <f>IF(Table1[Steam_Consumed_t]&gt;$O$4383,"ABNORMAL","NORMAL")</f>
        <v>NORMAL</v>
      </c>
      <c r="U3238" t="str">
        <f>IF(Table1[Power_Consumed_kWh]&gt;$P$4383,"ABNORMAL","NORMAL")</f>
        <v>NORMAL</v>
      </c>
      <c r="V3238">
        <f>(Table1[[#This Row],[Target_Production_t]]/8)*Table1[[#This Row],[Downtime_hr]]</f>
        <v>1.2042249999999999</v>
      </c>
    </row>
    <row r="3239" spans="1:22" x14ac:dyDescent="0.25">
      <c r="A3239" s="1">
        <v>45927</v>
      </c>
      <c r="B3239" s="1" t="str">
        <f>TEXT(Table1[[#This Row],[Date]],"mm")</f>
        <v>09</v>
      </c>
      <c r="C3239" t="s">
        <v>23</v>
      </c>
      <c r="D3239" t="s">
        <v>19</v>
      </c>
      <c r="E3239">
        <v>43.14</v>
      </c>
      <c r="F3239">
        <v>7.85</v>
      </c>
      <c r="G3239">
        <v>0.15</v>
      </c>
      <c r="H3239">
        <v>41.94</v>
      </c>
      <c r="I3239">
        <v>41.55</v>
      </c>
      <c r="J3239">
        <v>0.39</v>
      </c>
      <c r="K3239">
        <v>99.07</v>
      </c>
      <c r="L3239">
        <v>98.12</v>
      </c>
      <c r="M3239">
        <v>95.23</v>
      </c>
      <c r="N3239">
        <v>92.57</v>
      </c>
      <c r="O3239">
        <v>4.03</v>
      </c>
      <c r="P3239">
        <v>1671.48</v>
      </c>
      <c r="Q3239" s="42">
        <f>Table1[[#This Row],[Steam_Consumed_t]]/Table1[[#This Row],[Production_t]]</f>
        <v>9.6089651883643309E-2</v>
      </c>
      <c r="R3239" s="37">
        <f>Table1[[#This Row],[Power_Consumed_kWh]]/Table1[[#This Row],[Production_t]]</f>
        <v>39.85407725321889</v>
      </c>
      <c r="S3239" t="str">
        <f>IF(Table1[[#This Row],[Quality_pct]]&lt;96,"Below Spec","Ok")</f>
        <v>Ok</v>
      </c>
      <c r="T3239" t="str">
        <f>IF(Table1[Steam_Consumed_t]&gt;$O$4383,"ABNORMAL","NORMAL")</f>
        <v>NORMAL</v>
      </c>
      <c r="U3239" t="str">
        <f>IF(Table1[Power_Consumed_kWh]&gt;$P$4383,"ABNORMAL","NORMAL")</f>
        <v>NORMAL</v>
      </c>
      <c r="V3239">
        <f>(Table1[[#This Row],[Target_Production_t]]/8)*Table1[[#This Row],[Downtime_hr]]</f>
        <v>0.80887500000000001</v>
      </c>
    </row>
    <row r="3240" spans="1:22" x14ac:dyDescent="0.25">
      <c r="A3240" s="1">
        <v>45927</v>
      </c>
      <c r="B3240" s="1" t="str">
        <f>TEXT(Table1[[#This Row],[Date]],"mm")</f>
        <v>09</v>
      </c>
      <c r="C3240" t="s">
        <v>21</v>
      </c>
      <c r="D3240" t="s">
        <v>19</v>
      </c>
      <c r="E3240">
        <v>37.25</v>
      </c>
      <c r="F3240">
        <v>7.87</v>
      </c>
      <c r="G3240">
        <v>0.13</v>
      </c>
      <c r="H3240">
        <v>36.090000000000003</v>
      </c>
      <c r="I3240">
        <v>36.090000000000003</v>
      </c>
      <c r="J3240">
        <v>0</v>
      </c>
      <c r="K3240">
        <v>99.99</v>
      </c>
      <c r="L3240">
        <v>98.38</v>
      </c>
      <c r="M3240">
        <v>98.96</v>
      </c>
      <c r="N3240">
        <v>97.34</v>
      </c>
      <c r="O3240">
        <v>54</v>
      </c>
      <c r="P3240">
        <v>4174.08</v>
      </c>
      <c r="Q3240" s="42">
        <f>Table1[[#This Row],[Steam_Consumed_t]]/Table1[[#This Row],[Production_t]]</f>
        <v>1.4962593516209475</v>
      </c>
      <c r="R3240" s="37">
        <f>Table1[[#This Row],[Power_Consumed_kWh]]/Table1[[#This Row],[Production_t]]</f>
        <v>115.65752285951785</v>
      </c>
      <c r="S3240" t="str">
        <f>IF(Table1[[#This Row],[Quality_pct]]&lt;96,"Below Spec","Ok")</f>
        <v>Ok</v>
      </c>
      <c r="T3240" t="str">
        <f>IF(Table1[Steam_Consumed_t]&gt;$O$4383,"ABNORMAL","NORMAL")</f>
        <v>ABNORMAL</v>
      </c>
      <c r="U3240" t="str">
        <f>IF(Table1[Power_Consumed_kWh]&gt;$P$4383,"ABNORMAL","NORMAL")</f>
        <v>NORMAL</v>
      </c>
      <c r="V3240">
        <f>(Table1[[#This Row],[Target_Production_t]]/8)*Table1[[#This Row],[Downtime_hr]]</f>
        <v>0.60531250000000003</v>
      </c>
    </row>
    <row r="3241" spans="1:22" x14ac:dyDescent="0.25">
      <c r="A3241" s="1">
        <v>45927</v>
      </c>
      <c r="B3241" s="1" t="str">
        <f>TEXT(Table1[[#This Row],[Date]],"mm")</f>
        <v>09</v>
      </c>
      <c r="C3241" t="s">
        <v>22</v>
      </c>
      <c r="D3241" t="s">
        <v>20</v>
      </c>
      <c r="E3241">
        <v>34.22</v>
      </c>
      <c r="F3241">
        <v>7.97</v>
      </c>
      <c r="G3241">
        <v>0.03</v>
      </c>
      <c r="H3241">
        <v>34.909999999999997</v>
      </c>
      <c r="I3241">
        <v>33.799999999999997</v>
      </c>
      <c r="J3241">
        <v>1.1100000000000001</v>
      </c>
      <c r="K3241">
        <v>96.82</v>
      </c>
      <c r="L3241">
        <v>99.62</v>
      </c>
      <c r="M3241">
        <v>93.94</v>
      </c>
      <c r="N3241">
        <v>90.61</v>
      </c>
      <c r="O3241">
        <v>38.770000000000003</v>
      </c>
      <c r="P3241">
        <v>3361.12</v>
      </c>
      <c r="Q3241" s="42">
        <f>Table1[[#This Row],[Steam_Consumed_t]]/Table1[[#This Row],[Production_t]]</f>
        <v>1.1105700372386138</v>
      </c>
      <c r="R3241" s="37">
        <f>Table1[[#This Row],[Power_Consumed_kWh]]/Table1[[#This Row],[Production_t]]</f>
        <v>96.279576052706972</v>
      </c>
      <c r="S3241" t="str">
        <f>IF(Table1[[#This Row],[Quality_pct]]&lt;96,"Below Spec","Ok")</f>
        <v>Ok</v>
      </c>
      <c r="T3241" t="str">
        <f>IF(Table1[Steam_Consumed_t]&gt;$O$4383,"ABNORMAL","NORMAL")</f>
        <v>NORMAL</v>
      </c>
      <c r="U3241" t="str">
        <f>IF(Table1[Power_Consumed_kWh]&gt;$P$4383,"ABNORMAL","NORMAL")</f>
        <v>NORMAL</v>
      </c>
      <c r="V3241">
        <f>(Table1[[#This Row],[Target_Production_t]]/8)*Table1[[#This Row],[Downtime_hr]]</f>
        <v>0.12832499999999999</v>
      </c>
    </row>
    <row r="3242" spans="1:22" x14ac:dyDescent="0.25">
      <c r="A3242" s="1">
        <v>45928</v>
      </c>
      <c r="B3242" s="1" t="str">
        <f>TEXT(Table1[[#This Row],[Date]],"mm")</f>
        <v>09</v>
      </c>
      <c r="C3242" t="s">
        <v>21</v>
      </c>
      <c r="D3242" t="s">
        <v>20</v>
      </c>
      <c r="E3242">
        <v>33.6</v>
      </c>
      <c r="F3242">
        <v>7.19</v>
      </c>
      <c r="G3242">
        <v>0.81</v>
      </c>
      <c r="H3242">
        <v>29.29</v>
      </c>
      <c r="I3242">
        <v>28.66</v>
      </c>
      <c r="J3242">
        <v>0.64</v>
      </c>
      <c r="K3242">
        <v>97.83</v>
      </c>
      <c r="L3242">
        <v>89.88</v>
      </c>
      <c r="M3242">
        <v>96.12</v>
      </c>
      <c r="N3242">
        <v>84.52</v>
      </c>
      <c r="O3242">
        <v>42.35</v>
      </c>
      <c r="P3242">
        <v>3534.63</v>
      </c>
      <c r="Q3242" s="42">
        <f>Table1[[#This Row],[Steam_Consumed_t]]/Table1[[#This Row],[Production_t]]</f>
        <v>1.4458859679071356</v>
      </c>
      <c r="R3242" s="37">
        <f>Table1[[#This Row],[Power_Consumed_kWh]]/Table1[[#This Row],[Production_t]]</f>
        <v>120.67702287470127</v>
      </c>
      <c r="S3242" t="str">
        <f>IF(Table1[[#This Row],[Quality_pct]]&lt;96,"Below Spec","Ok")</f>
        <v>Ok</v>
      </c>
      <c r="T3242" t="str">
        <f>IF(Table1[Steam_Consumed_t]&gt;$O$4383,"ABNORMAL","NORMAL")</f>
        <v>NORMAL</v>
      </c>
      <c r="U3242" t="str">
        <f>IF(Table1[Power_Consumed_kWh]&gt;$P$4383,"ABNORMAL","NORMAL")</f>
        <v>NORMAL</v>
      </c>
      <c r="V3242">
        <f>(Table1[[#This Row],[Target_Production_t]]/8)*Table1[[#This Row],[Downtime_hr]]</f>
        <v>3.4020000000000006</v>
      </c>
    </row>
    <row r="3243" spans="1:22" x14ac:dyDescent="0.25">
      <c r="A3243" s="1">
        <v>45928</v>
      </c>
      <c r="B3243" s="1" t="str">
        <f>TEXT(Table1[[#This Row],[Date]],"mm")</f>
        <v>09</v>
      </c>
      <c r="C3243" t="s">
        <v>22</v>
      </c>
      <c r="D3243" t="s">
        <v>20</v>
      </c>
      <c r="E3243">
        <v>31.83</v>
      </c>
      <c r="F3243">
        <v>7.36</v>
      </c>
      <c r="G3243">
        <v>0.64</v>
      </c>
      <c r="H3243">
        <v>28.35</v>
      </c>
      <c r="I3243">
        <v>27.39</v>
      </c>
      <c r="J3243">
        <v>0.96</v>
      </c>
      <c r="K3243">
        <v>96.6</v>
      </c>
      <c r="L3243">
        <v>92</v>
      </c>
      <c r="M3243">
        <v>95.11</v>
      </c>
      <c r="N3243">
        <v>84.53</v>
      </c>
      <c r="O3243">
        <v>31.67</v>
      </c>
      <c r="P3243">
        <v>2815.4</v>
      </c>
      <c r="Q3243" s="42">
        <f>Table1[[#This Row],[Steam_Consumed_t]]/Table1[[#This Row],[Production_t]]</f>
        <v>1.1171075837742503</v>
      </c>
      <c r="R3243" s="37">
        <f>Table1[[#This Row],[Power_Consumed_kWh]]/Table1[[#This Row],[Production_t]]</f>
        <v>99.308641975308646</v>
      </c>
      <c r="S3243" t="str">
        <f>IF(Table1[[#This Row],[Quality_pct]]&lt;96,"Below Spec","Ok")</f>
        <v>Ok</v>
      </c>
      <c r="T3243" t="str">
        <f>IF(Table1[Steam_Consumed_t]&gt;$O$4383,"ABNORMAL","NORMAL")</f>
        <v>NORMAL</v>
      </c>
      <c r="U3243" t="str">
        <f>IF(Table1[Power_Consumed_kWh]&gt;$P$4383,"ABNORMAL","NORMAL")</f>
        <v>NORMAL</v>
      </c>
      <c r="V3243">
        <f>(Table1[[#This Row],[Target_Production_t]]/8)*Table1[[#This Row],[Downtime_hr]]</f>
        <v>2.5463999999999998</v>
      </c>
    </row>
    <row r="3244" spans="1:22" x14ac:dyDescent="0.25">
      <c r="A3244" s="1">
        <v>45928</v>
      </c>
      <c r="B3244" s="1" t="str">
        <f>TEXT(Table1[[#This Row],[Date]],"mm")</f>
        <v>09</v>
      </c>
      <c r="C3244" t="s">
        <v>21</v>
      </c>
      <c r="D3244" t="s">
        <v>19</v>
      </c>
      <c r="E3244">
        <v>34.659999999999997</v>
      </c>
      <c r="F3244">
        <v>7.39</v>
      </c>
      <c r="G3244">
        <v>0.61</v>
      </c>
      <c r="H3244">
        <v>31.11</v>
      </c>
      <c r="I3244">
        <v>30.53</v>
      </c>
      <c r="J3244">
        <v>0.57999999999999996</v>
      </c>
      <c r="K3244">
        <v>98.13</v>
      </c>
      <c r="L3244">
        <v>92.38</v>
      </c>
      <c r="M3244">
        <v>98.24</v>
      </c>
      <c r="N3244">
        <v>89.05</v>
      </c>
      <c r="O3244">
        <v>46.24</v>
      </c>
      <c r="P3244">
        <v>3666.61</v>
      </c>
      <c r="Q3244" s="42">
        <f>Table1[[#This Row],[Steam_Consumed_t]]/Table1[[#This Row],[Production_t]]</f>
        <v>1.4863387978142077</v>
      </c>
      <c r="R3244" s="37">
        <f>Table1[[#This Row],[Power_Consumed_kWh]]/Table1[[#This Row],[Production_t]]</f>
        <v>117.85953069752492</v>
      </c>
      <c r="S3244" t="str">
        <f>IF(Table1[[#This Row],[Quality_pct]]&lt;96,"Below Spec","Ok")</f>
        <v>Ok</v>
      </c>
      <c r="T3244" t="str">
        <f>IF(Table1[Steam_Consumed_t]&gt;$O$4383,"ABNORMAL","NORMAL")</f>
        <v>NORMAL</v>
      </c>
      <c r="U3244" t="str">
        <f>IF(Table1[Power_Consumed_kWh]&gt;$P$4383,"ABNORMAL","NORMAL")</f>
        <v>NORMAL</v>
      </c>
      <c r="V3244">
        <f>(Table1[[#This Row],[Target_Production_t]]/8)*Table1[[#This Row],[Downtime_hr]]</f>
        <v>2.6428249999999998</v>
      </c>
    </row>
    <row r="3245" spans="1:22" x14ac:dyDescent="0.25">
      <c r="A3245" s="1">
        <v>45928</v>
      </c>
      <c r="B3245" s="1" t="str">
        <f>TEXT(Table1[[#This Row],[Date]],"mm")</f>
        <v>09</v>
      </c>
      <c r="C3245" t="s">
        <v>23</v>
      </c>
      <c r="D3245" t="s">
        <v>20</v>
      </c>
      <c r="E3245">
        <v>38.909999999999997</v>
      </c>
      <c r="F3245">
        <v>7.44</v>
      </c>
      <c r="G3245">
        <v>0.56000000000000005</v>
      </c>
      <c r="H3245">
        <v>34.61</v>
      </c>
      <c r="I3245">
        <v>34.61</v>
      </c>
      <c r="J3245">
        <v>0</v>
      </c>
      <c r="K3245">
        <v>100</v>
      </c>
      <c r="L3245">
        <v>93</v>
      </c>
      <c r="M3245">
        <v>92.92</v>
      </c>
      <c r="N3245">
        <v>86.42</v>
      </c>
      <c r="O3245">
        <v>3.03</v>
      </c>
      <c r="P3245">
        <v>1647.32</v>
      </c>
      <c r="Q3245" s="42">
        <f>Table1[[#This Row],[Steam_Consumed_t]]/Table1[[#This Row],[Production_t]]</f>
        <v>8.7546951748049689E-2</v>
      </c>
      <c r="R3245" s="37">
        <f>Table1[[#This Row],[Power_Consumed_kWh]]/Table1[[#This Row],[Production_t]]</f>
        <v>47.596648367523834</v>
      </c>
      <c r="S3245" t="str">
        <f>IF(Table1[[#This Row],[Quality_pct]]&lt;96,"Below Spec","Ok")</f>
        <v>Ok</v>
      </c>
      <c r="T3245" t="str">
        <f>IF(Table1[Steam_Consumed_t]&gt;$O$4383,"ABNORMAL","NORMAL")</f>
        <v>NORMAL</v>
      </c>
      <c r="U3245" t="str">
        <f>IF(Table1[Power_Consumed_kWh]&gt;$P$4383,"ABNORMAL","NORMAL")</f>
        <v>NORMAL</v>
      </c>
      <c r="V3245">
        <f>(Table1[[#This Row],[Target_Production_t]]/8)*Table1[[#This Row],[Downtime_hr]]</f>
        <v>2.7237</v>
      </c>
    </row>
    <row r="3246" spans="1:22" x14ac:dyDescent="0.25">
      <c r="A3246" s="1">
        <v>45928</v>
      </c>
      <c r="B3246" s="1" t="str">
        <f>TEXT(Table1[[#This Row],[Date]],"mm")</f>
        <v>09</v>
      </c>
      <c r="C3246" t="s">
        <v>17</v>
      </c>
      <c r="D3246" t="s">
        <v>20</v>
      </c>
      <c r="E3246">
        <v>37.14</v>
      </c>
      <c r="F3246">
        <v>7.52</v>
      </c>
      <c r="G3246">
        <v>0.48</v>
      </c>
      <c r="H3246">
        <v>34.130000000000003</v>
      </c>
      <c r="I3246">
        <v>32.950000000000003</v>
      </c>
      <c r="J3246">
        <v>1.18</v>
      </c>
      <c r="K3246">
        <v>96.54</v>
      </c>
      <c r="L3246">
        <v>94</v>
      </c>
      <c r="M3246">
        <v>93.78</v>
      </c>
      <c r="N3246">
        <v>85.11</v>
      </c>
      <c r="O3246">
        <v>27.9</v>
      </c>
      <c r="P3246">
        <v>2870.56</v>
      </c>
      <c r="Q3246" s="42">
        <f>Table1[[#This Row],[Steam_Consumed_t]]/Table1[[#This Row],[Production_t]]</f>
        <v>0.81746264283621439</v>
      </c>
      <c r="R3246" s="37">
        <f>Table1[[#This Row],[Power_Consumed_kWh]]/Table1[[#This Row],[Production_t]]</f>
        <v>84.106651040140633</v>
      </c>
      <c r="S3246" t="str">
        <f>IF(Table1[[#This Row],[Quality_pct]]&lt;96,"Below Spec","Ok")</f>
        <v>Ok</v>
      </c>
      <c r="T3246" t="str">
        <f>IF(Table1[Steam_Consumed_t]&gt;$O$4383,"ABNORMAL","NORMAL")</f>
        <v>NORMAL</v>
      </c>
      <c r="U3246" t="str">
        <f>IF(Table1[Power_Consumed_kWh]&gt;$P$4383,"ABNORMAL","NORMAL")</f>
        <v>NORMAL</v>
      </c>
      <c r="V3246">
        <f>(Table1[[#This Row],[Target_Production_t]]/8)*Table1[[#This Row],[Downtime_hr]]</f>
        <v>2.2284000000000002</v>
      </c>
    </row>
    <row r="3247" spans="1:22" x14ac:dyDescent="0.25">
      <c r="A3247" s="1">
        <v>45928</v>
      </c>
      <c r="B3247" s="1" t="str">
        <f>TEXT(Table1[[#This Row],[Date]],"mm")</f>
        <v>09</v>
      </c>
      <c r="C3247" t="s">
        <v>17</v>
      </c>
      <c r="D3247" t="s">
        <v>18</v>
      </c>
      <c r="E3247">
        <v>38.89</v>
      </c>
      <c r="F3247">
        <v>7.53</v>
      </c>
      <c r="G3247">
        <v>0.47</v>
      </c>
      <c r="H3247">
        <v>35.47</v>
      </c>
      <c r="I3247">
        <v>34.01</v>
      </c>
      <c r="J3247">
        <v>1.46</v>
      </c>
      <c r="K3247">
        <v>95.89</v>
      </c>
      <c r="L3247">
        <v>94.12</v>
      </c>
      <c r="M3247">
        <v>94.02</v>
      </c>
      <c r="N3247">
        <v>84.86</v>
      </c>
      <c r="O3247">
        <v>28.53</v>
      </c>
      <c r="P3247">
        <v>2841.32</v>
      </c>
      <c r="Q3247" s="42">
        <f>Table1[[#This Row],[Steam_Consumed_t]]/Table1[[#This Row],[Production_t]]</f>
        <v>0.80434169720890902</v>
      </c>
      <c r="R3247" s="37">
        <f>Table1[[#This Row],[Power_Consumed_kWh]]/Table1[[#This Row],[Production_t]]</f>
        <v>80.104877361150272</v>
      </c>
      <c r="S3247" t="str">
        <f>IF(Table1[[#This Row],[Quality_pct]]&lt;96,"Below Spec","Ok")</f>
        <v>Below Spec</v>
      </c>
      <c r="T3247" t="str">
        <f>IF(Table1[Steam_Consumed_t]&gt;$O$4383,"ABNORMAL","NORMAL")</f>
        <v>NORMAL</v>
      </c>
      <c r="U3247" t="str">
        <f>IF(Table1[Power_Consumed_kWh]&gt;$P$4383,"ABNORMAL","NORMAL")</f>
        <v>NORMAL</v>
      </c>
      <c r="V3247">
        <f>(Table1[[#This Row],[Target_Production_t]]/8)*Table1[[#This Row],[Downtime_hr]]</f>
        <v>2.2847874999999997</v>
      </c>
    </row>
    <row r="3248" spans="1:22" x14ac:dyDescent="0.25">
      <c r="A3248" s="1">
        <v>45928</v>
      </c>
      <c r="B3248" s="1" t="str">
        <f>TEXT(Table1[[#This Row],[Date]],"mm")</f>
        <v>09</v>
      </c>
      <c r="C3248" t="s">
        <v>22</v>
      </c>
      <c r="D3248" t="s">
        <v>19</v>
      </c>
      <c r="E3248">
        <v>32.840000000000003</v>
      </c>
      <c r="F3248">
        <v>7.57</v>
      </c>
      <c r="G3248">
        <v>0.43</v>
      </c>
      <c r="H3248">
        <v>28.74</v>
      </c>
      <c r="I3248">
        <v>28.32</v>
      </c>
      <c r="J3248">
        <v>0.42</v>
      </c>
      <c r="K3248">
        <v>98.55</v>
      </c>
      <c r="L3248">
        <v>94.62</v>
      </c>
      <c r="M3248">
        <v>97.43</v>
      </c>
      <c r="N3248">
        <v>90.86</v>
      </c>
      <c r="O3248">
        <v>30.76</v>
      </c>
      <c r="P3248">
        <v>2723.07</v>
      </c>
      <c r="Q3248" s="42">
        <f>Table1[[#This Row],[Steam_Consumed_t]]/Table1[[#This Row],[Production_t]]</f>
        <v>1.070285316631872</v>
      </c>
      <c r="R3248" s="37">
        <f>Table1[[#This Row],[Power_Consumed_kWh]]/Table1[[#This Row],[Production_t]]</f>
        <v>94.748434237995838</v>
      </c>
      <c r="S3248" t="str">
        <f>IF(Table1[[#This Row],[Quality_pct]]&lt;96,"Below Spec","Ok")</f>
        <v>Ok</v>
      </c>
      <c r="T3248" t="str">
        <f>IF(Table1[Steam_Consumed_t]&gt;$O$4383,"ABNORMAL","NORMAL")</f>
        <v>NORMAL</v>
      </c>
      <c r="U3248" t="str">
        <f>IF(Table1[Power_Consumed_kWh]&gt;$P$4383,"ABNORMAL","NORMAL")</f>
        <v>NORMAL</v>
      </c>
      <c r="V3248">
        <f>(Table1[[#This Row],[Target_Production_t]]/8)*Table1[[#This Row],[Downtime_hr]]</f>
        <v>1.7651500000000002</v>
      </c>
    </row>
    <row r="3249" spans="1:22" x14ac:dyDescent="0.25">
      <c r="A3249" s="1">
        <v>45928</v>
      </c>
      <c r="B3249" s="1" t="str">
        <f>TEXT(Table1[[#This Row],[Date]],"mm")</f>
        <v>09</v>
      </c>
      <c r="C3249" t="s">
        <v>23</v>
      </c>
      <c r="D3249" t="s">
        <v>19</v>
      </c>
      <c r="E3249">
        <v>40.130000000000003</v>
      </c>
      <c r="F3249">
        <v>7.61</v>
      </c>
      <c r="G3249">
        <v>0.39</v>
      </c>
      <c r="H3249">
        <v>32.83</v>
      </c>
      <c r="I3249">
        <v>32.65</v>
      </c>
      <c r="J3249">
        <v>0.17</v>
      </c>
      <c r="K3249">
        <v>99.47</v>
      </c>
      <c r="L3249">
        <v>95.12</v>
      </c>
      <c r="M3249">
        <v>94.6</v>
      </c>
      <c r="N3249">
        <v>89.51</v>
      </c>
      <c r="O3249">
        <v>3.07</v>
      </c>
      <c r="P3249">
        <v>1343.53</v>
      </c>
      <c r="Q3249" s="42">
        <f>Table1[[#This Row],[Steam_Consumed_t]]/Table1[[#This Row],[Production_t]]</f>
        <v>9.3512031678342974E-2</v>
      </c>
      <c r="R3249" s="37">
        <f>Table1[[#This Row],[Power_Consumed_kWh]]/Table1[[#This Row],[Production_t]]</f>
        <v>40.923850137069756</v>
      </c>
      <c r="S3249" t="str">
        <f>IF(Table1[[#This Row],[Quality_pct]]&lt;96,"Below Spec","Ok")</f>
        <v>Ok</v>
      </c>
      <c r="T3249" t="str">
        <f>IF(Table1[Steam_Consumed_t]&gt;$O$4383,"ABNORMAL","NORMAL")</f>
        <v>NORMAL</v>
      </c>
      <c r="U3249" t="str">
        <f>IF(Table1[Power_Consumed_kWh]&gt;$P$4383,"ABNORMAL","NORMAL")</f>
        <v>NORMAL</v>
      </c>
      <c r="V3249">
        <f>(Table1[[#This Row],[Target_Production_t]]/8)*Table1[[#This Row],[Downtime_hr]]</f>
        <v>1.9563375000000003</v>
      </c>
    </row>
    <row r="3250" spans="1:22" x14ac:dyDescent="0.25">
      <c r="A3250" s="1">
        <v>45928</v>
      </c>
      <c r="B3250" s="1" t="str">
        <f>TEXT(Table1[[#This Row],[Date]],"mm")</f>
        <v>09</v>
      </c>
      <c r="C3250" t="s">
        <v>21</v>
      </c>
      <c r="D3250" t="s">
        <v>18</v>
      </c>
      <c r="E3250">
        <v>35.19</v>
      </c>
      <c r="F3250">
        <v>7.64</v>
      </c>
      <c r="G3250">
        <v>0.36</v>
      </c>
      <c r="H3250">
        <v>32.06</v>
      </c>
      <c r="I3250">
        <v>31.41</v>
      </c>
      <c r="J3250">
        <v>0.65</v>
      </c>
      <c r="K3250">
        <v>97.98</v>
      </c>
      <c r="L3250">
        <v>95.5</v>
      </c>
      <c r="M3250">
        <v>92.08</v>
      </c>
      <c r="N3250">
        <v>86.16</v>
      </c>
      <c r="O3250">
        <v>48.38</v>
      </c>
      <c r="P3250">
        <v>3707.85</v>
      </c>
      <c r="Q3250" s="42">
        <f>Table1[[#This Row],[Steam_Consumed_t]]/Table1[[#This Row],[Production_t]]</f>
        <v>1.5090455396132252</v>
      </c>
      <c r="R3250" s="37">
        <f>Table1[[#This Row],[Power_Consumed_kWh]]/Table1[[#This Row],[Production_t]]</f>
        <v>115.65346225826575</v>
      </c>
      <c r="S3250" t="str">
        <f>IF(Table1[[#This Row],[Quality_pct]]&lt;96,"Below Spec","Ok")</f>
        <v>Ok</v>
      </c>
      <c r="T3250" t="str">
        <f>IF(Table1[Steam_Consumed_t]&gt;$O$4383,"ABNORMAL","NORMAL")</f>
        <v>NORMAL</v>
      </c>
      <c r="U3250" t="str">
        <f>IF(Table1[Power_Consumed_kWh]&gt;$P$4383,"ABNORMAL","NORMAL")</f>
        <v>NORMAL</v>
      </c>
      <c r="V3250">
        <f>(Table1[[#This Row],[Target_Production_t]]/8)*Table1[[#This Row],[Downtime_hr]]</f>
        <v>1.5835499999999998</v>
      </c>
    </row>
    <row r="3251" spans="1:22" x14ac:dyDescent="0.25">
      <c r="A3251" s="1">
        <v>45928</v>
      </c>
      <c r="B3251" s="1" t="str">
        <f>TEXT(Table1[[#This Row],[Date]],"mm")</f>
        <v>09</v>
      </c>
      <c r="C3251" t="s">
        <v>22</v>
      </c>
      <c r="D3251" t="s">
        <v>18</v>
      </c>
      <c r="E3251">
        <v>33.340000000000003</v>
      </c>
      <c r="F3251">
        <v>7.69</v>
      </c>
      <c r="G3251">
        <v>0.31</v>
      </c>
      <c r="H3251">
        <v>30.87</v>
      </c>
      <c r="I3251">
        <v>29.88</v>
      </c>
      <c r="J3251">
        <v>1</v>
      </c>
      <c r="K3251">
        <v>96.77</v>
      </c>
      <c r="L3251">
        <v>96.12</v>
      </c>
      <c r="M3251">
        <v>98.35</v>
      </c>
      <c r="N3251">
        <v>91.48</v>
      </c>
      <c r="O3251">
        <v>32.86</v>
      </c>
      <c r="P3251">
        <v>3007.15</v>
      </c>
      <c r="Q3251" s="42">
        <f>Table1[[#This Row],[Steam_Consumed_t]]/Table1[[#This Row],[Production_t]]</f>
        <v>1.0644638807904114</v>
      </c>
      <c r="R3251" s="37">
        <f>Table1[[#This Row],[Power_Consumed_kWh]]/Table1[[#This Row],[Production_t]]</f>
        <v>97.413346290897309</v>
      </c>
      <c r="S3251" t="str">
        <f>IF(Table1[[#This Row],[Quality_pct]]&lt;96,"Below Spec","Ok")</f>
        <v>Ok</v>
      </c>
      <c r="T3251" t="str">
        <f>IF(Table1[Steam_Consumed_t]&gt;$O$4383,"ABNORMAL","NORMAL")</f>
        <v>NORMAL</v>
      </c>
      <c r="U3251" t="str">
        <f>IF(Table1[Power_Consumed_kWh]&gt;$P$4383,"ABNORMAL","NORMAL")</f>
        <v>NORMAL</v>
      </c>
      <c r="V3251">
        <f>(Table1[[#This Row],[Target_Production_t]]/8)*Table1[[#This Row],[Downtime_hr]]</f>
        <v>1.2919250000000002</v>
      </c>
    </row>
    <row r="3252" spans="1:22" x14ac:dyDescent="0.25">
      <c r="A3252" s="1">
        <v>45928</v>
      </c>
      <c r="B3252" s="1" t="str">
        <f>TEXT(Table1[[#This Row],[Date]],"mm")</f>
        <v>09</v>
      </c>
      <c r="C3252" t="s">
        <v>17</v>
      </c>
      <c r="D3252" t="s">
        <v>19</v>
      </c>
      <c r="E3252">
        <v>38.31</v>
      </c>
      <c r="F3252">
        <v>7.7</v>
      </c>
      <c r="G3252">
        <v>0.3</v>
      </c>
      <c r="H3252">
        <v>32.659999999999997</v>
      </c>
      <c r="I3252">
        <v>32.159999999999997</v>
      </c>
      <c r="J3252">
        <v>0.5</v>
      </c>
      <c r="K3252">
        <v>98.47</v>
      </c>
      <c r="L3252">
        <v>96.25</v>
      </c>
      <c r="M3252">
        <v>94.94</v>
      </c>
      <c r="N3252">
        <v>89.99</v>
      </c>
      <c r="O3252">
        <v>27.27</v>
      </c>
      <c r="P3252">
        <v>2549.9899999999998</v>
      </c>
      <c r="Q3252" s="42">
        <f>Table1[[#This Row],[Steam_Consumed_t]]/Table1[[#This Row],[Production_t]]</f>
        <v>0.83496631965707291</v>
      </c>
      <c r="R3252" s="37">
        <f>Table1[[#This Row],[Power_Consumed_kWh]]/Table1[[#This Row],[Production_t]]</f>
        <v>78.076852418860994</v>
      </c>
      <c r="S3252" t="str">
        <f>IF(Table1[[#This Row],[Quality_pct]]&lt;96,"Below Spec","Ok")</f>
        <v>Ok</v>
      </c>
      <c r="T3252" t="str">
        <f>IF(Table1[Steam_Consumed_t]&gt;$O$4383,"ABNORMAL","NORMAL")</f>
        <v>NORMAL</v>
      </c>
      <c r="U3252" t="str">
        <f>IF(Table1[Power_Consumed_kWh]&gt;$P$4383,"ABNORMAL","NORMAL")</f>
        <v>NORMAL</v>
      </c>
      <c r="V3252">
        <f>(Table1[[#This Row],[Target_Production_t]]/8)*Table1[[#This Row],[Downtime_hr]]</f>
        <v>1.436625</v>
      </c>
    </row>
    <row r="3253" spans="1:22" x14ac:dyDescent="0.25">
      <c r="A3253" s="1">
        <v>45928</v>
      </c>
      <c r="B3253" s="1" t="str">
        <f>TEXT(Table1[[#This Row],[Date]],"mm")</f>
        <v>09</v>
      </c>
      <c r="C3253" t="s">
        <v>23</v>
      </c>
      <c r="D3253" t="s">
        <v>18</v>
      </c>
      <c r="E3253">
        <v>40.74</v>
      </c>
      <c r="F3253">
        <v>7.8</v>
      </c>
      <c r="G3253">
        <v>0.2</v>
      </c>
      <c r="H3253">
        <v>34.49</v>
      </c>
      <c r="I3253">
        <v>34</v>
      </c>
      <c r="J3253">
        <v>0.49</v>
      </c>
      <c r="K3253">
        <v>98.57</v>
      </c>
      <c r="L3253">
        <v>97.5</v>
      </c>
      <c r="M3253">
        <v>93.86</v>
      </c>
      <c r="N3253">
        <v>90.21</v>
      </c>
      <c r="O3253">
        <v>4.6900000000000004</v>
      </c>
      <c r="P3253">
        <v>1423.12</v>
      </c>
      <c r="Q3253" s="42">
        <f>Table1[[#This Row],[Steam_Consumed_t]]/Table1[[#This Row],[Production_t]]</f>
        <v>0.13598144389678168</v>
      </c>
      <c r="R3253" s="37">
        <f>Table1[[#This Row],[Power_Consumed_kWh]]/Table1[[#This Row],[Production_t]]</f>
        <v>41.261815018846036</v>
      </c>
      <c r="S3253" t="str">
        <f>IF(Table1[[#This Row],[Quality_pct]]&lt;96,"Below Spec","Ok")</f>
        <v>Ok</v>
      </c>
      <c r="T3253" t="str">
        <f>IF(Table1[Steam_Consumed_t]&gt;$O$4383,"ABNORMAL","NORMAL")</f>
        <v>NORMAL</v>
      </c>
      <c r="U3253" t="str">
        <f>IF(Table1[Power_Consumed_kWh]&gt;$P$4383,"ABNORMAL","NORMAL")</f>
        <v>NORMAL</v>
      </c>
      <c r="V3253">
        <f>(Table1[[#This Row],[Target_Production_t]]/8)*Table1[[#This Row],[Downtime_hr]]</f>
        <v>1.0185000000000002</v>
      </c>
    </row>
    <row r="3254" spans="1:22" x14ac:dyDescent="0.25">
      <c r="A3254" s="1">
        <v>45929</v>
      </c>
      <c r="B3254" s="1" t="str">
        <f>TEXT(Table1[[#This Row],[Date]],"mm")</f>
        <v>09</v>
      </c>
      <c r="C3254" t="s">
        <v>23</v>
      </c>
      <c r="D3254" t="s">
        <v>19</v>
      </c>
      <c r="E3254">
        <v>40.33</v>
      </c>
      <c r="F3254">
        <v>7.24</v>
      </c>
      <c r="G3254">
        <v>0.76</v>
      </c>
      <c r="H3254">
        <v>35.33</v>
      </c>
      <c r="I3254">
        <v>35.29</v>
      </c>
      <c r="J3254">
        <v>0.04</v>
      </c>
      <c r="K3254">
        <v>99.89</v>
      </c>
      <c r="L3254">
        <v>90.5</v>
      </c>
      <c r="M3254">
        <v>93.6</v>
      </c>
      <c r="N3254">
        <v>84.61</v>
      </c>
      <c r="O3254">
        <v>5.0599999999999996</v>
      </c>
      <c r="P3254">
        <v>1468.72</v>
      </c>
      <c r="Q3254" s="42">
        <f>Table1[[#This Row],[Steam_Consumed_t]]/Table1[[#This Row],[Production_t]]</f>
        <v>0.14322105859043305</v>
      </c>
      <c r="R3254" s="37">
        <f>Table1[[#This Row],[Power_Consumed_kWh]]/Table1[[#This Row],[Production_t]]</f>
        <v>41.57146900651005</v>
      </c>
      <c r="S3254" t="str">
        <f>IF(Table1[[#This Row],[Quality_pct]]&lt;96,"Below Spec","Ok")</f>
        <v>Ok</v>
      </c>
      <c r="T3254" t="str">
        <f>IF(Table1[Steam_Consumed_t]&gt;$O$4383,"ABNORMAL","NORMAL")</f>
        <v>NORMAL</v>
      </c>
      <c r="U3254" t="str">
        <f>IF(Table1[Power_Consumed_kWh]&gt;$P$4383,"ABNORMAL","NORMAL")</f>
        <v>NORMAL</v>
      </c>
      <c r="V3254">
        <f>(Table1[[#This Row],[Target_Production_t]]/8)*Table1[[#This Row],[Downtime_hr]]</f>
        <v>3.83135</v>
      </c>
    </row>
    <row r="3255" spans="1:22" x14ac:dyDescent="0.25">
      <c r="A3255" s="1">
        <v>45929</v>
      </c>
      <c r="B3255" s="1" t="str">
        <f>TEXT(Table1[[#This Row],[Date]],"mm")</f>
        <v>09</v>
      </c>
      <c r="C3255" t="s">
        <v>22</v>
      </c>
      <c r="D3255" t="s">
        <v>18</v>
      </c>
      <c r="E3255">
        <v>33.5</v>
      </c>
      <c r="F3255">
        <v>7.27</v>
      </c>
      <c r="G3255">
        <v>0.73</v>
      </c>
      <c r="H3255">
        <v>29.68</v>
      </c>
      <c r="I3255">
        <v>29.1</v>
      </c>
      <c r="J3255">
        <v>0.57999999999999996</v>
      </c>
      <c r="K3255">
        <v>98.05</v>
      </c>
      <c r="L3255">
        <v>90.88</v>
      </c>
      <c r="M3255">
        <v>94.84</v>
      </c>
      <c r="N3255">
        <v>84.5</v>
      </c>
      <c r="O3255">
        <v>33.65</v>
      </c>
      <c r="P3255">
        <v>2882.87</v>
      </c>
      <c r="Q3255" s="42">
        <f>Table1[[#This Row],[Steam_Consumed_t]]/Table1[[#This Row],[Production_t]]</f>
        <v>1.1337601078167117</v>
      </c>
      <c r="R3255" s="37">
        <f>Table1[[#This Row],[Power_Consumed_kWh]]/Table1[[#This Row],[Production_t]]</f>
        <v>97.131738544474388</v>
      </c>
      <c r="S3255" t="str">
        <f>IF(Table1[[#This Row],[Quality_pct]]&lt;96,"Below Spec","Ok")</f>
        <v>Ok</v>
      </c>
      <c r="T3255" t="str">
        <f>IF(Table1[Steam_Consumed_t]&gt;$O$4383,"ABNORMAL","NORMAL")</f>
        <v>NORMAL</v>
      </c>
      <c r="U3255" t="str">
        <f>IF(Table1[Power_Consumed_kWh]&gt;$P$4383,"ABNORMAL","NORMAL")</f>
        <v>NORMAL</v>
      </c>
      <c r="V3255">
        <f>(Table1[[#This Row],[Target_Production_t]]/8)*Table1[[#This Row],[Downtime_hr]]</f>
        <v>3.0568749999999998</v>
      </c>
    </row>
    <row r="3256" spans="1:22" x14ac:dyDescent="0.25">
      <c r="A3256" s="1">
        <v>45929</v>
      </c>
      <c r="B3256" s="1" t="str">
        <f>TEXT(Table1[[#This Row],[Date]],"mm")</f>
        <v>09</v>
      </c>
      <c r="C3256" t="s">
        <v>22</v>
      </c>
      <c r="D3256" t="s">
        <v>20</v>
      </c>
      <c r="E3256">
        <v>31.99</v>
      </c>
      <c r="F3256">
        <v>7.36</v>
      </c>
      <c r="G3256">
        <v>0.64</v>
      </c>
      <c r="H3256">
        <v>28.42</v>
      </c>
      <c r="I3256">
        <v>27.51</v>
      </c>
      <c r="J3256">
        <v>0.91</v>
      </c>
      <c r="K3256">
        <v>96.79</v>
      </c>
      <c r="L3256">
        <v>92</v>
      </c>
      <c r="M3256">
        <v>95.17</v>
      </c>
      <c r="N3256">
        <v>84.75</v>
      </c>
      <c r="O3256">
        <v>33.24</v>
      </c>
      <c r="P3256">
        <v>2764.98</v>
      </c>
      <c r="Q3256" s="42">
        <f>Table1[[#This Row],[Steam_Consumed_t]]/Table1[[#This Row],[Production_t]]</f>
        <v>1.1695988740323715</v>
      </c>
      <c r="R3256" s="37">
        <f>Table1[[#This Row],[Power_Consumed_kWh]]/Table1[[#This Row],[Production_t]]</f>
        <v>97.289936664320891</v>
      </c>
      <c r="S3256" t="str">
        <f>IF(Table1[[#This Row],[Quality_pct]]&lt;96,"Below Spec","Ok")</f>
        <v>Ok</v>
      </c>
      <c r="T3256" t="str">
        <f>IF(Table1[Steam_Consumed_t]&gt;$O$4383,"ABNORMAL","NORMAL")</f>
        <v>NORMAL</v>
      </c>
      <c r="U3256" t="str">
        <f>IF(Table1[Power_Consumed_kWh]&gt;$P$4383,"ABNORMAL","NORMAL")</f>
        <v>NORMAL</v>
      </c>
      <c r="V3256">
        <f>(Table1[[#This Row],[Target_Production_t]]/8)*Table1[[#This Row],[Downtime_hr]]</f>
        <v>2.5592000000000001</v>
      </c>
    </row>
    <row r="3257" spans="1:22" x14ac:dyDescent="0.25">
      <c r="A3257" s="1">
        <v>45929</v>
      </c>
      <c r="B3257" s="1" t="str">
        <f>TEXT(Table1[[#This Row],[Date]],"mm")</f>
        <v>09</v>
      </c>
      <c r="C3257" t="s">
        <v>17</v>
      </c>
      <c r="D3257" t="s">
        <v>20</v>
      </c>
      <c r="E3257">
        <v>37.32</v>
      </c>
      <c r="F3257">
        <v>7.48</v>
      </c>
      <c r="G3257">
        <v>0.52</v>
      </c>
      <c r="H3257">
        <v>31.55</v>
      </c>
      <c r="I3257">
        <v>31.02</v>
      </c>
      <c r="J3257">
        <v>0.53</v>
      </c>
      <c r="K3257">
        <v>98.33</v>
      </c>
      <c r="L3257">
        <v>93.5</v>
      </c>
      <c r="M3257">
        <v>93.26</v>
      </c>
      <c r="N3257">
        <v>85.74</v>
      </c>
      <c r="O3257">
        <v>27.03</v>
      </c>
      <c r="P3257">
        <v>2703.36</v>
      </c>
      <c r="Q3257" s="42">
        <f>Table1[[#This Row],[Steam_Consumed_t]]/Table1[[#This Row],[Production_t]]</f>
        <v>0.85673534072900159</v>
      </c>
      <c r="R3257" s="37">
        <f>Table1[[#This Row],[Power_Consumed_kWh]]/Table1[[#This Row],[Production_t]]</f>
        <v>85.684944532488117</v>
      </c>
      <c r="S3257" t="str">
        <f>IF(Table1[[#This Row],[Quality_pct]]&lt;96,"Below Spec","Ok")</f>
        <v>Ok</v>
      </c>
      <c r="T3257" t="str">
        <f>IF(Table1[Steam_Consumed_t]&gt;$O$4383,"ABNORMAL","NORMAL")</f>
        <v>NORMAL</v>
      </c>
      <c r="U3257" t="str">
        <f>IF(Table1[Power_Consumed_kWh]&gt;$P$4383,"ABNORMAL","NORMAL")</f>
        <v>NORMAL</v>
      </c>
      <c r="V3257">
        <f>(Table1[[#This Row],[Target_Production_t]]/8)*Table1[[#This Row],[Downtime_hr]]</f>
        <v>2.4258000000000002</v>
      </c>
    </row>
    <row r="3258" spans="1:22" x14ac:dyDescent="0.25">
      <c r="A3258" s="1">
        <v>45929</v>
      </c>
      <c r="B3258" s="1" t="str">
        <f>TEXT(Table1[[#This Row],[Date]],"mm")</f>
        <v>09</v>
      </c>
      <c r="C3258" t="s">
        <v>21</v>
      </c>
      <c r="D3258" t="s">
        <v>19</v>
      </c>
      <c r="E3258">
        <v>34.83</v>
      </c>
      <c r="F3258">
        <v>7.56</v>
      </c>
      <c r="G3258">
        <v>0.44</v>
      </c>
      <c r="H3258">
        <v>32.92</v>
      </c>
      <c r="I3258">
        <v>32.42</v>
      </c>
      <c r="J3258">
        <v>0.5</v>
      </c>
      <c r="K3258">
        <v>98.48</v>
      </c>
      <c r="L3258">
        <v>94.5</v>
      </c>
      <c r="M3258">
        <v>103</v>
      </c>
      <c r="N3258">
        <v>95.86</v>
      </c>
      <c r="O3258">
        <v>47.03</v>
      </c>
      <c r="P3258">
        <v>4014.94</v>
      </c>
      <c r="Q3258" s="42">
        <f>Table1[[#This Row],[Steam_Consumed_t]]/Table1[[#This Row],[Production_t]]</f>
        <v>1.4286148238153098</v>
      </c>
      <c r="R3258" s="37">
        <f>Table1[[#This Row],[Power_Consumed_kWh]]/Table1[[#This Row],[Production_t]]</f>
        <v>121.96051032806804</v>
      </c>
      <c r="S3258" t="str">
        <f>IF(Table1[[#This Row],[Quality_pct]]&lt;96,"Below Spec","Ok")</f>
        <v>Ok</v>
      </c>
      <c r="T3258" t="str">
        <f>IF(Table1[Steam_Consumed_t]&gt;$O$4383,"ABNORMAL","NORMAL")</f>
        <v>NORMAL</v>
      </c>
      <c r="U3258" t="str">
        <f>IF(Table1[Power_Consumed_kWh]&gt;$P$4383,"ABNORMAL","NORMAL")</f>
        <v>NORMAL</v>
      </c>
      <c r="V3258">
        <f>(Table1[[#This Row],[Target_Production_t]]/8)*Table1[[#This Row],[Downtime_hr]]</f>
        <v>1.9156499999999999</v>
      </c>
    </row>
    <row r="3259" spans="1:22" x14ac:dyDescent="0.25">
      <c r="A3259" s="1">
        <v>45929</v>
      </c>
      <c r="B3259" s="1" t="str">
        <f>TEXT(Table1[[#This Row],[Date]],"mm")</f>
        <v>09</v>
      </c>
      <c r="C3259" t="s">
        <v>23</v>
      </c>
      <c r="D3259" t="s">
        <v>18</v>
      </c>
      <c r="E3259">
        <v>40.94</v>
      </c>
      <c r="F3259">
        <v>7.61</v>
      </c>
      <c r="G3259">
        <v>0.39</v>
      </c>
      <c r="H3259">
        <v>37.869999999999997</v>
      </c>
      <c r="I3259">
        <v>37.72</v>
      </c>
      <c r="J3259">
        <v>0.14000000000000001</v>
      </c>
      <c r="K3259">
        <v>99.63</v>
      </c>
      <c r="L3259">
        <v>95.12</v>
      </c>
      <c r="M3259">
        <v>96.34</v>
      </c>
      <c r="N3259">
        <v>91.3</v>
      </c>
      <c r="O3259">
        <v>3.21</v>
      </c>
      <c r="P3259">
        <v>1572.39</v>
      </c>
      <c r="Q3259" s="42">
        <f>Table1[[#This Row],[Steam_Consumed_t]]/Table1[[#This Row],[Production_t]]</f>
        <v>8.4763665170319524E-2</v>
      </c>
      <c r="R3259" s="37">
        <f>Table1[[#This Row],[Power_Consumed_kWh]]/Table1[[#This Row],[Production_t]]</f>
        <v>41.520728809083714</v>
      </c>
      <c r="S3259" t="str">
        <f>IF(Table1[[#This Row],[Quality_pct]]&lt;96,"Below Spec","Ok")</f>
        <v>Ok</v>
      </c>
      <c r="T3259" t="str">
        <f>IF(Table1[Steam_Consumed_t]&gt;$O$4383,"ABNORMAL","NORMAL")</f>
        <v>NORMAL</v>
      </c>
      <c r="U3259" t="str">
        <f>IF(Table1[Power_Consumed_kWh]&gt;$P$4383,"ABNORMAL","NORMAL")</f>
        <v>NORMAL</v>
      </c>
      <c r="V3259">
        <f>(Table1[[#This Row],[Target_Production_t]]/8)*Table1[[#This Row],[Downtime_hr]]</f>
        <v>1.995825</v>
      </c>
    </row>
    <row r="3260" spans="1:22" x14ac:dyDescent="0.25">
      <c r="A3260" s="1">
        <v>45929</v>
      </c>
      <c r="B3260" s="1" t="str">
        <f>TEXT(Table1[[#This Row],[Date]],"mm")</f>
        <v>09</v>
      </c>
      <c r="C3260" t="s">
        <v>22</v>
      </c>
      <c r="D3260" t="s">
        <v>19</v>
      </c>
      <c r="E3260">
        <v>33</v>
      </c>
      <c r="F3260">
        <v>7.65</v>
      </c>
      <c r="G3260">
        <v>0.35</v>
      </c>
      <c r="H3260">
        <v>29.82</v>
      </c>
      <c r="I3260">
        <v>29.52</v>
      </c>
      <c r="J3260">
        <v>0.3</v>
      </c>
      <c r="K3260">
        <v>98.98</v>
      </c>
      <c r="L3260">
        <v>95.62</v>
      </c>
      <c r="M3260">
        <v>94.95</v>
      </c>
      <c r="N3260">
        <v>89.87</v>
      </c>
      <c r="O3260">
        <v>32.93</v>
      </c>
      <c r="P3260">
        <v>2698.31</v>
      </c>
      <c r="Q3260" s="42">
        <f>Table1[[#This Row],[Steam_Consumed_t]]/Table1[[#This Row],[Production_t]]</f>
        <v>1.1042924211938296</v>
      </c>
      <c r="R3260" s="37">
        <f>Table1[[#This Row],[Power_Consumed_kWh]]/Table1[[#This Row],[Production_t]]</f>
        <v>90.486586183769276</v>
      </c>
      <c r="S3260" t="str">
        <f>IF(Table1[[#This Row],[Quality_pct]]&lt;96,"Below Spec","Ok")</f>
        <v>Ok</v>
      </c>
      <c r="T3260" t="str">
        <f>IF(Table1[Steam_Consumed_t]&gt;$O$4383,"ABNORMAL","NORMAL")</f>
        <v>NORMAL</v>
      </c>
      <c r="U3260" t="str">
        <f>IF(Table1[Power_Consumed_kWh]&gt;$P$4383,"ABNORMAL","NORMAL")</f>
        <v>NORMAL</v>
      </c>
      <c r="V3260">
        <f>(Table1[[#This Row],[Target_Production_t]]/8)*Table1[[#This Row],[Downtime_hr]]</f>
        <v>1.4437499999999999</v>
      </c>
    </row>
    <row r="3261" spans="1:22" x14ac:dyDescent="0.25">
      <c r="A3261" s="1">
        <v>45929</v>
      </c>
      <c r="B3261" s="1" t="str">
        <f>TEXT(Table1[[#This Row],[Date]],"mm")</f>
        <v>09</v>
      </c>
      <c r="C3261" t="s">
        <v>17</v>
      </c>
      <c r="D3261" t="s">
        <v>19</v>
      </c>
      <c r="E3261">
        <v>38.5</v>
      </c>
      <c r="F3261">
        <v>7.71</v>
      </c>
      <c r="G3261">
        <v>0.28999999999999998</v>
      </c>
      <c r="H3261">
        <v>33.85</v>
      </c>
      <c r="I3261">
        <v>32.979999999999997</v>
      </c>
      <c r="J3261">
        <v>0.87</v>
      </c>
      <c r="K3261">
        <v>97.42</v>
      </c>
      <c r="L3261">
        <v>96.38</v>
      </c>
      <c r="M3261">
        <v>96.55</v>
      </c>
      <c r="N3261">
        <v>90.65</v>
      </c>
      <c r="O3261">
        <v>28.82</v>
      </c>
      <c r="P3261">
        <v>2715.32</v>
      </c>
      <c r="Q3261" s="42">
        <f>Table1[[#This Row],[Steam_Consumed_t]]/Table1[[#This Row],[Production_t]]</f>
        <v>0.85140324963072378</v>
      </c>
      <c r="R3261" s="37">
        <f>Table1[[#This Row],[Power_Consumed_kWh]]/Table1[[#This Row],[Production_t]]</f>
        <v>80.216248153618906</v>
      </c>
      <c r="S3261" t="str">
        <f>IF(Table1[[#This Row],[Quality_pct]]&lt;96,"Below Spec","Ok")</f>
        <v>Ok</v>
      </c>
      <c r="T3261" t="str">
        <f>IF(Table1[Steam_Consumed_t]&gt;$O$4383,"ABNORMAL","NORMAL")</f>
        <v>NORMAL</v>
      </c>
      <c r="U3261" t="str">
        <f>IF(Table1[Power_Consumed_kWh]&gt;$P$4383,"ABNORMAL","NORMAL")</f>
        <v>NORMAL</v>
      </c>
      <c r="V3261">
        <f>(Table1[[#This Row],[Target_Production_t]]/8)*Table1[[#This Row],[Downtime_hr]]</f>
        <v>1.3956249999999999</v>
      </c>
    </row>
    <row r="3262" spans="1:22" x14ac:dyDescent="0.25">
      <c r="A3262" s="1">
        <v>45929</v>
      </c>
      <c r="B3262" s="1" t="str">
        <f>TEXT(Table1[[#This Row],[Date]],"mm")</f>
        <v>09</v>
      </c>
      <c r="C3262" t="s">
        <v>17</v>
      </c>
      <c r="D3262" t="s">
        <v>18</v>
      </c>
      <c r="E3262">
        <v>39.08</v>
      </c>
      <c r="F3262">
        <v>7.73</v>
      </c>
      <c r="G3262">
        <v>0.27</v>
      </c>
      <c r="H3262">
        <v>36.21</v>
      </c>
      <c r="I3262">
        <v>35.35</v>
      </c>
      <c r="J3262">
        <v>0.87</v>
      </c>
      <c r="K3262">
        <v>97.61</v>
      </c>
      <c r="L3262">
        <v>96.62</v>
      </c>
      <c r="M3262">
        <v>95.11</v>
      </c>
      <c r="N3262">
        <v>89.7</v>
      </c>
      <c r="O3262">
        <v>29.9</v>
      </c>
      <c r="P3262">
        <v>2941</v>
      </c>
      <c r="Q3262" s="42">
        <f>Table1[[#This Row],[Steam_Consumed_t]]/Table1[[#This Row],[Production_t]]</f>
        <v>0.82573874620270638</v>
      </c>
      <c r="R3262" s="37">
        <f>Table1[[#This Row],[Power_Consumed_kWh]]/Table1[[#This Row],[Production_t]]</f>
        <v>81.220657276995297</v>
      </c>
      <c r="S3262" t="str">
        <f>IF(Table1[[#This Row],[Quality_pct]]&lt;96,"Below Spec","Ok")</f>
        <v>Ok</v>
      </c>
      <c r="T3262" t="str">
        <f>IF(Table1[Steam_Consumed_t]&gt;$O$4383,"ABNORMAL","NORMAL")</f>
        <v>NORMAL</v>
      </c>
      <c r="U3262" t="str">
        <f>IF(Table1[Power_Consumed_kWh]&gt;$P$4383,"ABNORMAL","NORMAL")</f>
        <v>NORMAL</v>
      </c>
      <c r="V3262">
        <f>(Table1[[#This Row],[Target_Production_t]]/8)*Table1[[#This Row],[Downtime_hr]]</f>
        <v>1.3189500000000001</v>
      </c>
    </row>
    <row r="3263" spans="1:22" x14ac:dyDescent="0.25">
      <c r="A3263" s="1">
        <v>45929</v>
      </c>
      <c r="B3263" s="1" t="str">
        <f>TEXT(Table1[[#This Row],[Date]],"mm")</f>
        <v>09</v>
      </c>
      <c r="C3263" t="s">
        <v>21</v>
      </c>
      <c r="D3263" t="s">
        <v>18</v>
      </c>
      <c r="E3263">
        <v>35.36</v>
      </c>
      <c r="F3263">
        <v>7.84</v>
      </c>
      <c r="G3263">
        <v>0.16</v>
      </c>
      <c r="H3263">
        <v>34.9</v>
      </c>
      <c r="I3263">
        <v>34.06</v>
      </c>
      <c r="J3263">
        <v>0.84</v>
      </c>
      <c r="K3263">
        <v>97.6</v>
      </c>
      <c r="L3263">
        <v>98</v>
      </c>
      <c r="M3263">
        <v>93.4</v>
      </c>
      <c r="N3263">
        <v>89.33</v>
      </c>
      <c r="O3263">
        <v>50.94</v>
      </c>
      <c r="P3263">
        <v>4160.3</v>
      </c>
      <c r="Q3263" s="42">
        <f>Table1[[#This Row],[Steam_Consumed_t]]/Table1[[#This Row],[Production_t]]</f>
        <v>1.4595988538681948</v>
      </c>
      <c r="R3263" s="37">
        <f>Table1[[#This Row],[Power_Consumed_kWh]]/Table1[[#This Row],[Production_t]]</f>
        <v>119.20630372492838</v>
      </c>
      <c r="S3263" t="str">
        <f>IF(Table1[[#This Row],[Quality_pct]]&lt;96,"Below Spec","Ok")</f>
        <v>Ok</v>
      </c>
      <c r="T3263" t="str">
        <f>IF(Table1[Steam_Consumed_t]&gt;$O$4383,"ABNORMAL","NORMAL")</f>
        <v>NORMAL</v>
      </c>
      <c r="U3263" t="str">
        <f>IF(Table1[Power_Consumed_kWh]&gt;$P$4383,"ABNORMAL","NORMAL")</f>
        <v>NORMAL</v>
      </c>
      <c r="V3263">
        <f>(Table1[[#This Row],[Target_Production_t]]/8)*Table1[[#This Row],[Downtime_hr]]</f>
        <v>0.70720000000000005</v>
      </c>
    </row>
    <row r="3264" spans="1:22" x14ac:dyDescent="0.25">
      <c r="A3264" s="1">
        <v>45929</v>
      </c>
      <c r="B3264" s="1" t="str">
        <f>TEXT(Table1[[#This Row],[Date]],"mm")</f>
        <v>09</v>
      </c>
      <c r="C3264" t="s">
        <v>23</v>
      </c>
      <c r="D3264" t="s">
        <v>20</v>
      </c>
      <c r="E3264">
        <v>39.1</v>
      </c>
      <c r="F3264">
        <v>7.85</v>
      </c>
      <c r="G3264">
        <v>0.15</v>
      </c>
      <c r="H3264">
        <v>36.409999999999997</v>
      </c>
      <c r="I3264">
        <v>35.590000000000003</v>
      </c>
      <c r="J3264">
        <v>0.82</v>
      </c>
      <c r="K3264">
        <v>97.74</v>
      </c>
      <c r="L3264">
        <v>98.12</v>
      </c>
      <c r="M3264">
        <v>94.39</v>
      </c>
      <c r="N3264">
        <v>90.53</v>
      </c>
      <c r="O3264">
        <v>4.0599999999999996</v>
      </c>
      <c r="P3264">
        <v>1526.11</v>
      </c>
      <c r="Q3264" s="42">
        <f>Table1[[#This Row],[Steam_Consumed_t]]/Table1[[#This Row],[Production_t]]</f>
        <v>0.11150782751991212</v>
      </c>
      <c r="R3264" s="37">
        <f>Table1[[#This Row],[Power_Consumed_kWh]]/Table1[[#This Row],[Production_t]]</f>
        <v>41.914583905520466</v>
      </c>
      <c r="S3264" t="str">
        <f>IF(Table1[[#This Row],[Quality_pct]]&lt;96,"Below Spec","Ok")</f>
        <v>Ok</v>
      </c>
      <c r="T3264" t="str">
        <f>IF(Table1[Steam_Consumed_t]&gt;$O$4383,"ABNORMAL","NORMAL")</f>
        <v>NORMAL</v>
      </c>
      <c r="U3264" t="str">
        <f>IF(Table1[Power_Consumed_kWh]&gt;$P$4383,"ABNORMAL","NORMAL")</f>
        <v>NORMAL</v>
      </c>
      <c r="V3264">
        <f>(Table1[[#This Row],[Target_Production_t]]/8)*Table1[[#This Row],[Downtime_hr]]</f>
        <v>0.73312500000000003</v>
      </c>
    </row>
    <row r="3265" spans="1:22" x14ac:dyDescent="0.25">
      <c r="A3265" s="1">
        <v>45929</v>
      </c>
      <c r="B3265" s="1" t="str">
        <f>TEXT(Table1[[#This Row],[Date]],"mm")</f>
        <v>09</v>
      </c>
      <c r="C3265" t="s">
        <v>21</v>
      </c>
      <c r="D3265" t="s">
        <v>20</v>
      </c>
      <c r="E3265">
        <v>33.770000000000003</v>
      </c>
      <c r="F3265">
        <v>7.88</v>
      </c>
      <c r="G3265">
        <v>0.12</v>
      </c>
      <c r="H3265">
        <v>31.19</v>
      </c>
      <c r="I3265">
        <v>30.47</v>
      </c>
      <c r="J3265">
        <v>0.72</v>
      </c>
      <c r="K3265">
        <v>97.68</v>
      </c>
      <c r="L3265">
        <v>98.5</v>
      </c>
      <c r="M3265">
        <v>90.73</v>
      </c>
      <c r="N3265">
        <v>87.29</v>
      </c>
      <c r="O3265">
        <v>44.24</v>
      </c>
      <c r="P3265">
        <v>3679.16</v>
      </c>
      <c r="Q3265" s="42">
        <f>Table1[[#This Row],[Steam_Consumed_t]]/Table1[[#This Row],[Production_t]]</f>
        <v>1.4184033344020519</v>
      </c>
      <c r="R3265" s="37">
        <f>Table1[[#This Row],[Power_Consumed_kWh]]/Table1[[#This Row],[Production_t]]</f>
        <v>117.95960243667841</v>
      </c>
      <c r="S3265" t="str">
        <f>IF(Table1[[#This Row],[Quality_pct]]&lt;96,"Below Spec","Ok")</f>
        <v>Ok</v>
      </c>
      <c r="T3265" t="str">
        <f>IF(Table1[Steam_Consumed_t]&gt;$O$4383,"ABNORMAL","NORMAL")</f>
        <v>NORMAL</v>
      </c>
      <c r="U3265" t="str">
        <f>IF(Table1[Power_Consumed_kWh]&gt;$P$4383,"ABNORMAL","NORMAL")</f>
        <v>NORMAL</v>
      </c>
      <c r="V3265">
        <f>(Table1[[#This Row],[Target_Production_t]]/8)*Table1[[#This Row],[Downtime_hr]]</f>
        <v>0.50655000000000006</v>
      </c>
    </row>
    <row r="3266" spans="1:22" x14ac:dyDescent="0.25">
      <c r="A3266" s="1">
        <v>45930</v>
      </c>
      <c r="B3266" s="1" t="str">
        <f>TEXT(Table1[[#This Row],[Date]],"mm")</f>
        <v>09</v>
      </c>
      <c r="C3266" t="s">
        <v>22</v>
      </c>
      <c r="D3266" t="s">
        <v>20</v>
      </c>
      <c r="E3266">
        <v>33.69</v>
      </c>
      <c r="F3266">
        <v>7.28</v>
      </c>
      <c r="G3266">
        <v>0.72</v>
      </c>
      <c r="H3266">
        <v>29.58</v>
      </c>
      <c r="I3266">
        <v>28.56</v>
      </c>
      <c r="J3266">
        <v>1.03</v>
      </c>
      <c r="K3266">
        <v>96.53</v>
      </c>
      <c r="L3266">
        <v>91</v>
      </c>
      <c r="M3266">
        <v>95.45</v>
      </c>
      <c r="N3266">
        <v>83.84</v>
      </c>
      <c r="O3266">
        <v>31.96</v>
      </c>
      <c r="P3266">
        <v>2835.18</v>
      </c>
      <c r="Q3266" s="42">
        <f>Table1[[#This Row],[Steam_Consumed_t]]/Table1[[#This Row],[Production_t]]</f>
        <v>1.0804597701149425</v>
      </c>
      <c r="R3266" s="37">
        <f>Table1[[#This Row],[Power_Consumed_kWh]]/Table1[[#This Row],[Production_t]]</f>
        <v>95.847870182555781</v>
      </c>
      <c r="S3266" t="str">
        <f>IF(Table1[[#This Row],[Quality_pct]]&lt;96,"Below Spec","Ok")</f>
        <v>Ok</v>
      </c>
      <c r="T3266" t="str">
        <f>IF(Table1[Steam_Consumed_t]&gt;$O$4383,"ABNORMAL","NORMAL")</f>
        <v>NORMAL</v>
      </c>
      <c r="U3266" t="str">
        <f>IF(Table1[Power_Consumed_kWh]&gt;$P$4383,"ABNORMAL","NORMAL")</f>
        <v>NORMAL</v>
      </c>
      <c r="V3266">
        <f>(Table1[[#This Row],[Target_Production_t]]/8)*Table1[[#This Row],[Downtime_hr]]</f>
        <v>3.0320999999999998</v>
      </c>
    </row>
    <row r="3267" spans="1:22" x14ac:dyDescent="0.25">
      <c r="A3267" s="1">
        <v>45930</v>
      </c>
      <c r="B3267" s="1" t="str">
        <f>TEXT(Table1[[#This Row],[Date]],"mm")</f>
        <v>09</v>
      </c>
      <c r="C3267" t="s">
        <v>21</v>
      </c>
      <c r="D3267" t="s">
        <v>20</v>
      </c>
      <c r="E3267">
        <v>35.56</v>
      </c>
      <c r="F3267">
        <v>7.45</v>
      </c>
      <c r="G3267">
        <v>0.55000000000000004</v>
      </c>
      <c r="H3267">
        <v>30.94</v>
      </c>
      <c r="I3267">
        <v>30.07</v>
      </c>
      <c r="J3267">
        <v>0.87</v>
      </c>
      <c r="K3267">
        <v>97.2</v>
      </c>
      <c r="L3267">
        <v>93.12</v>
      </c>
      <c r="M3267">
        <v>92.38</v>
      </c>
      <c r="N3267">
        <v>83.62</v>
      </c>
      <c r="O3267">
        <v>46.2</v>
      </c>
      <c r="P3267">
        <v>3651.35</v>
      </c>
      <c r="Q3267" s="42">
        <f>Table1[[#This Row],[Steam_Consumed_t]]/Table1[[#This Row],[Production_t]]</f>
        <v>1.4932126696832579</v>
      </c>
      <c r="R3267" s="37">
        <f>Table1[[#This Row],[Power_Consumed_kWh]]/Table1[[#This Row],[Production_t]]</f>
        <v>118.01389786683903</v>
      </c>
      <c r="S3267" t="str">
        <f>IF(Table1[[#This Row],[Quality_pct]]&lt;96,"Below Spec","Ok")</f>
        <v>Ok</v>
      </c>
      <c r="T3267" t="str">
        <f>IF(Table1[Steam_Consumed_t]&gt;$O$4383,"ABNORMAL","NORMAL")</f>
        <v>NORMAL</v>
      </c>
      <c r="U3267" t="str">
        <f>IF(Table1[Power_Consumed_kWh]&gt;$P$4383,"ABNORMAL","NORMAL")</f>
        <v>NORMAL</v>
      </c>
      <c r="V3267">
        <f>(Table1[[#This Row],[Target_Production_t]]/8)*Table1[[#This Row],[Downtime_hr]]</f>
        <v>2.4447500000000004</v>
      </c>
    </row>
    <row r="3268" spans="1:22" x14ac:dyDescent="0.25">
      <c r="A3268" s="1">
        <v>45930</v>
      </c>
      <c r="B3268" s="1" t="str">
        <f>TEXT(Table1[[#This Row],[Date]],"mm")</f>
        <v>09</v>
      </c>
      <c r="C3268" t="s">
        <v>22</v>
      </c>
      <c r="D3268" t="s">
        <v>18</v>
      </c>
      <c r="E3268">
        <v>35.28</v>
      </c>
      <c r="F3268">
        <v>7.49</v>
      </c>
      <c r="G3268">
        <v>0.51</v>
      </c>
      <c r="H3268">
        <v>29.08</v>
      </c>
      <c r="I3268">
        <v>28.26</v>
      </c>
      <c r="J3268">
        <v>0.82</v>
      </c>
      <c r="K3268">
        <v>97.18</v>
      </c>
      <c r="L3268">
        <v>93.62</v>
      </c>
      <c r="M3268">
        <v>96.17</v>
      </c>
      <c r="N3268">
        <v>87.5</v>
      </c>
      <c r="O3268">
        <v>33.340000000000003</v>
      </c>
      <c r="P3268">
        <v>2732.19</v>
      </c>
      <c r="Q3268" s="42">
        <f>Table1[[#This Row],[Steam_Consumed_t]]/Table1[[#This Row],[Production_t]]</f>
        <v>1.1464924346629988</v>
      </c>
      <c r="R3268" s="37">
        <f>Table1[[#This Row],[Power_Consumed_kWh]]/Table1[[#This Row],[Production_t]]</f>
        <v>93.954264099037147</v>
      </c>
      <c r="S3268" t="str">
        <f>IF(Table1[[#This Row],[Quality_pct]]&lt;96,"Below Spec","Ok")</f>
        <v>Ok</v>
      </c>
      <c r="T3268" t="str">
        <f>IF(Table1[Steam_Consumed_t]&gt;$O$4383,"ABNORMAL","NORMAL")</f>
        <v>NORMAL</v>
      </c>
      <c r="U3268" t="str">
        <f>IF(Table1[Power_Consumed_kWh]&gt;$P$4383,"ABNORMAL","NORMAL")</f>
        <v>NORMAL</v>
      </c>
      <c r="V3268">
        <f>(Table1[[#This Row],[Target_Production_t]]/8)*Table1[[#This Row],[Downtime_hr]]</f>
        <v>2.2491000000000003</v>
      </c>
    </row>
    <row r="3269" spans="1:22" x14ac:dyDescent="0.25">
      <c r="A3269" s="1">
        <v>45930</v>
      </c>
      <c r="B3269" s="1" t="str">
        <f>TEXT(Table1[[#This Row],[Date]],"mm")</f>
        <v>09</v>
      </c>
      <c r="C3269" t="s">
        <v>23</v>
      </c>
      <c r="D3269" t="s">
        <v>19</v>
      </c>
      <c r="E3269">
        <v>42.47</v>
      </c>
      <c r="F3269">
        <v>7.5</v>
      </c>
      <c r="G3269">
        <v>0.5</v>
      </c>
      <c r="H3269">
        <v>37.57</v>
      </c>
      <c r="I3269">
        <v>37.299999999999997</v>
      </c>
      <c r="J3269">
        <v>0.27</v>
      </c>
      <c r="K3269">
        <v>99.29</v>
      </c>
      <c r="L3269">
        <v>93.75</v>
      </c>
      <c r="M3269">
        <v>91.5</v>
      </c>
      <c r="N3269">
        <v>85.18</v>
      </c>
      <c r="O3269">
        <v>2.65</v>
      </c>
      <c r="P3269">
        <v>1480.57</v>
      </c>
      <c r="Q3269" s="42">
        <f>Table1[[#This Row],[Steam_Consumed_t]]/Table1[[#This Row],[Production_t]]</f>
        <v>7.0535001330849084E-2</v>
      </c>
      <c r="R3269" s="37">
        <f>Table1[[#This Row],[Power_Consumed_kWh]]/Table1[[#This Row],[Production_t]]</f>
        <v>39.408304498269892</v>
      </c>
      <c r="S3269" t="str">
        <f>IF(Table1[[#This Row],[Quality_pct]]&lt;96,"Below Spec","Ok")</f>
        <v>Ok</v>
      </c>
      <c r="T3269" t="str">
        <f>IF(Table1[Steam_Consumed_t]&gt;$O$4383,"ABNORMAL","NORMAL")</f>
        <v>NORMAL</v>
      </c>
      <c r="U3269" t="str">
        <f>IF(Table1[Power_Consumed_kWh]&gt;$P$4383,"ABNORMAL","NORMAL")</f>
        <v>NORMAL</v>
      </c>
      <c r="V3269">
        <f>(Table1[[#This Row],[Target_Production_t]]/8)*Table1[[#This Row],[Downtime_hr]]</f>
        <v>2.6543749999999999</v>
      </c>
    </row>
    <row r="3270" spans="1:22" x14ac:dyDescent="0.25">
      <c r="A3270" s="1">
        <v>45930</v>
      </c>
      <c r="B3270" s="1" t="str">
        <f>TEXT(Table1[[#This Row],[Date]],"mm")</f>
        <v>09</v>
      </c>
      <c r="C3270" t="s">
        <v>17</v>
      </c>
      <c r="D3270" t="s">
        <v>18</v>
      </c>
      <c r="E3270">
        <v>41.16</v>
      </c>
      <c r="F3270">
        <v>7.62</v>
      </c>
      <c r="G3270">
        <v>0.38</v>
      </c>
      <c r="H3270">
        <v>37.61</v>
      </c>
      <c r="I3270">
        <v>36.950000000000003</v>
      </c>
      <c r="J3270">
        <v>0.67</v>
      </c>
      <c r="K3270">
        <v>98.23</v>
      </c>
      <c r="L3270">
        <v>95.25</v>
      </c>
      <c r="M3270">
        <v>93.55</v>
      </c>
      <c r="N3270">
        <v>87.53</v>
      </c>
      <c r="O3270">
        <v>32.39</v>
      </c>
      <c r="P3270">
        <v>3186.4</v>
      </c>
      <c r="Q3270" s="42">
        <f>Table1[[#This Row],[Steam_Consumed_t]]/Table1[[#This Row],[Production_t]]</f>
        <v>0.86120712576442437</v>
      </c>
      <c r="R3270" s="37">
        <f>Table1[[#This Row],[Power_Consumed_kWh]]/Table1[[#This Row],[Production_t]]</f>
        <v>84.722148364796595</v>
      </c>
      <c r="S3270" t="str">
        <f>IF(Table1[[#This Row],[Quality_pct]]&lt;96,"Below Spec","Ok")</f>
        <v>Ok</v>
      </c>
      <c r="T3270" t="str">
        <f>IF(Table1[Steam_Consumed_t]&gt;$O$4383,"ABNORMAL","NORMAL")</f>
        <v>NORMAL</v>
      </c>
      <c r="U3270" t="str">
        <f>IF(Table1[Power_Consumed_kWh]&gt;$P$4383,"ABNORMAL","NORMAL")</f>
        <v>NORMAL</v>
      </c>
      <c r="V3270">
        <f>(Table1[[#This Row],[Target_Production_t]]/8)*Table1[[#This Row],[Downtime_hr]]</f>
        <v>1.9550999999999998</v>
      </c>
    </row>
    <row r="3271" spans="1:22" x14ac:dyDescent="0.25">
      <c r="A3271" s="1">
        <v>45930</v>
      </c>
      <c r="B3271" s="1" t="str">
        <f>TEXT(Table1[[#This Row],[Date]],"mm")</f>
        <v>09</v>
      </c>
      <c r="C3271" t="s">
        <v>17</v>
      </c>
      <c r="D3271" t="s">
        <v>20</v>
      </c>
      <c r="E3271">
        <v>39.31</v>
      </c>
      <c r="F3271">
        <v>7.62</v>
      </c>
      <c r="G3271">
        <v>0.38</v>
      </c>
      <c r="H3271">
        <v>34.28</v>
      </c>
      <c r="I3271">
        <v>33.47</v>
      </c>
      <c r="J3271">
        <v>0.81</v>
      </c>
      <c r="K3271">
        <v>97.63</v>
      </c>
      <c r="L3271">
        <v>95.25</v>
      </c>
      <c r="M3271">
        <v>93.75</v>
      </c>
      <c r="N3271">
        <v>87.18</v>
      </c>
      <c r="O3271">
        <v>29.16</v>
      </c>
      <c r="P3271">
        <v>2773.57</v>
      </c>
      <c r="Q3271" s="42">
        <f>Table1[[#This Row],[Steam_Consumed_t]]/Table1[[#This Row],[Production_t]]</f>
        <v>0.85064177362893811</v>
      </c>
      <c r="R3271" s="37">
        <f>Table1[[#This Row],[Power_Consumed_kWh]]/Table1[[#This Row],[Production_t]]</f>
        <v>80.909276546091021</v>
      </c>
      <c r="S3271" t="str">
        <f>IF(Table1[[#This Row],[Quality_pct]]&lt;96,"Below Spec","Ok")</f>
        <v>Ok</v>
      </c>
      <c r="T3271" t="str">
        <f>IF(Table1[Steam_Consumed_t]&gt;$O$4383,"ABNORMAL","NORMAL")</f>
        <v>NORMAL</v>
      </c>
      <c r="U3271" t="str">
        <f>IF(Table1[Power_Consumed_kWh]&gt;$P$4383,"ABNORMAL","NORMAL")</f>
        <v>NORMAL</v>
      </c>
      <c r="V3271">
        <f>(Table1[[#This Row],[Target_Production_t]]/8)*Table1[[#This Row],[Downtime_hr]]</f>
        <v>1.8672250000000001</v>
      </c>
    </row>
    <row r="3272" spans="1:22" x14ac:dyDescent="0.25">
      <c r="A3272" s="1">
        <v>45930</v>
      </c>
      <c r="B3272" s="1" t="str">
        <f>TEXT(Table1[[#This Row],[Date]],"mm")</f>
        <v>09</v>
      </c>
      <c r="C3272" t="s">
        <v>21</v>
      </c>
      <c r="D3272" t="s">
        <v>19</v>
      </c>
      <c r="E3272">
        <v>36.68</v>
      </c>
      <c r="F3272">
        <v>7.67</v>
      </c>
      <c r="G3272">
        <v>0.33</v>
      </c>
      <c r="H3272">
        <v>34.1</v>
      </c>
      <c r="I3272">
        <v>33.229999999999997</v>
      </c>
      <c r="J3272">
        <v>0.87</v>
      </c>
      <c r="K3272">
        <v>97.44</v>
      </c>
      <c r="L3272">
        <v>95.88</v>
      </c>
      <c r="M3272">
        <v>92.67</v>
      </c>
      <c r="N3272">
        <v>86.57</v>
      </c>
      <c r="O3272">
        <v>49.92</v>
      </c>
      <c r="P3272">
        <v>4149.5</v>
      </c>
      <c r="Q3272" s="42">
        <f>Table1[[#This Row],[Steam_Consumed_t]]/Table1[[#This Row],[Production_t]]</f>
        <v>1.4639296187683284</v>
      </c>
      <c r="R3272" s="37">
        <f>Table1[[#This Row],[Power_Consumed_kWh]]/Table1[[#This Row],[Production_t]]</f>
        <v>121.68621700879766</v>
      </c>
      <c r="S3272" t="str">
        <f>IF(Table1[[#This Row],[Quality_pct]]&lt;96,"Below Spec","Ok")</f>
        <v>Ok</v>
      </c>
      <c r="T3272" t="str">
        <f>IF(Table1[Steam_Consumed_t]&gt;$O$4383,"ABNORMAL","NORMAL")</f>
        <v>NORMAL</v>
      </c>
      <c r="U3272" t="str">
        <f>IF(Table1[Power_Consumed_kWh]&gt;$P$4383,"ABNORMAL","NORMAL")</f>
        <v>NORMAL</v>
      </c>
      <c r="V3272">
        <f>(Table1[[#This Row],[Target_Production_t]]/8)*Table1[[#This Row],[Downtime_hr]]</f>
        <v>1.51305</v>
      </c>
    </row>
    <row r="3273" spans="1:22" x14ac:dyDescent="0.25">
      <c r="A3273" s="1">
        <v>45930</v>
      </c>
      <c r="B3273" s="1" t="str">
        <f>TEXT(Table1[[#This Row],[Date]],"mm")</f>
        <v>09</v>
      </c>
      <c r="C3273" t="s">
        <v>23</v>
      </c>
      <c r="D3273" t="s">
        <v>18</v>
      </c>
      <c r="E3273">
        <v>43.12</v>
      </c>
      <c r="F3273">
        <v>7.72</v>
      </c>
      <c r="G3273">
        <v>0.28000000000000003</v>
      </c>
      <c r="H3273">
        <v>42.09</v>
      </c>
      <c r="I3273">
        <v>41.32</v>
      </c>
      <c r="J3273">
        <v>0.77</v>
      </c>
      <c r="K3273">
        <v>98.17</v>
      </c>
      <c r="L3273">
        <v>96.5</v>
      </c>
      <c r="M3273">
        <v>92.9</v>
      </c>
      <c r="N3273">
        <v>88.01</v>
      </c>
      <c r="O3273">
        <v>5.81</v>
      </c>
      <c r="P3273">
        <v>1833.5</v>
      </c>
      <c r="Q3273" s="42">
        <f>Table1[[#This Row],[Steam_Consumed_t]]/Table1[[#This Row],[Production_t]]</f>
        <v>0.13803753860774529</v>
      </c>
      <c r="R3273" s="37">
        <f>Table1[[#This Row],[Power_Consumed_kWh]]/Table1[[#This Row],[Production_t]]</f>
        <v>43.561416013304822</v>
      </c>
      <c r="S3273" t="str">
        <f>IF(Table1[[#This Row],[Quality_pct]]&lt;96,"Below Spec","Ok")</f>
        <v>Ok</v>
      </c>
      <c r="T3273" t="str">
        <f>IF(Table1[Steam_Consumed_t]&gt;$O$4383,"ABNORMAL","NORMAL")</f>
        <v>NORMAL</v>
      </c>
      <c r="U3273" t="str">
        <f>IF(Table1[Power_Consumed_kWh]&gt;$P$4383,"ABNORMAL","NORMAL")</f>
        <v>NORMAL</v>
      </c>
      <c r="V3273">
        <f>(Table1[[#This Row],[Target_Production_t]]/8)*Table1[[#This Row],[Downtime_hr]]</f>
        <v>1.5092000000000001</v>
      </c>
    </row>
    <row r="3274" spans="1:22" x14ac:dyDescent="0.25">
      <c r="A3274" s="1">
        <v>45930</v>
      </c>
      <c r="B3274" s="1" t="str">
        <f>TEXT(Table1[[#This Row],[Date]],"mm")</f>
        <v>09</v>
      </c>
      <c r="C3274" t="s">
        <v>23</v>
      </c>
      <c r="D3274" t="s">
        <v>20</v>
      </c>
      <c r="E3274">
        <v>41.18</v>
      </c>
      <c r="F3274">
        <v>7.74</v>
      </c>
      <c r="G3274">
        <v>0.26</v>
      </c>
      <c r="H3274">
        <v>37.049999999999997</v>
      </c>
      <c r="I3274">
        <v>36.56</v>
      </c>
      <c r="J3274">
        <v>0.49</v>
      </c>
      <c r="K3274">
        <v>98.69</v>
      </c>
      <c r="L3274">
        <v>96.75</v>
      </c>
      <c r="M3274">
        <v>93.05</v>
      </c>
      <c r="N3274">
        <v>88.85</v>
      </c>
      <c r="O3274">
        <v>4.07</v>
      </c>
      <c r="P3274">
        <v>1482</v>
      </c>
      <c r="Q3274" s="42">
        <f>Table1[[#This Row],[Steam_Consumed_t]]/Table1[[#This Row],[Production_t]]</f>
        <v>0.10985155195681513</v>
      </c>
      <c r="R3274" s="37">
        <f>Table1[[#This Row],[Power_Consumed_kWh]]/Table1[[#This Row],[Production_t]]</f>
        <v>40</v>
      </c>
      <c r="S3274" t="str">
        <f>IF(Table1[[#This Row],[Quality_pct]]&lt;96,"Below Spec","Ok")</f>
        <v>Ok</v>
      </c>
      <c r="T3274" t="str">
        <f>IF(Table1[Steam_Consumed_t]&gt;$O$4383,"ABNORMAL","NORMAL")</f>
        <v>NORMAL</v>
      </c>
      <c r="U3274" t="str">
        <f>IF(Table1[Power_Consumed_kWh]&gt;$P$4383,"ABNORMAL","NORMAL")</f>
        <v>NORMAL</v>
      </c>
      <c r="V3274">
        <f>(Table1[[#This Row],[Target_Production_t]]/8)*Table1[[#This Row],[Downtime_hr]]</f>
        <v>1.3383499999999999</v>
      </c>
    </row>
    <row r="3275" spans="1:22" x14ac:dyDescent="0.25">
      <c r="A3275" s="1">
        <v>45930</v>
      </c>
      <c r="B3275" s="1" t="str">
        <f>TEXT(Table1[[#This Row],[Date]],"mm")</f>
        <v>09</v>
      </c>
      <c r="C3275" t="s">
        <v>22</v>
      </c>
      <c r="D3275" t="s">
        <v>19</v>
      </c>
      <c r="E3275">
        <v>34.75</v>
      </c>
      <c r="F3275">
        <v>7.75</v>
      </c>
      <c r="G3275">
        <v>0.25</v>
      </c>
      <c r="H3275">
        <v>32.340000000000003</v>
      </c>
      <c r="I3275">
        <v>31.54</v>
      </c>
      <c r="J3275">
        <v>0.8</v>
      </c>
      <c r="K3275">
        <v>97.53</v>
      </c>
      <c r="L3275">
        <v>96.88</v>
      </c>
      <c r="M3275">
        <v>95.91</v>
      </c>
      <c r="N3275">
        <v>90.62</v>
      </c>
      <c r="O3275">
        <v>35.74</v>
      </c>
      <c r="P3275">
        <v>3084.68</v>
      </c>
      <c r="Q3275" s="42">
        <f>Table1[[#This Row],[Steam_Consumed_t]]/Table1[[#This Row],[Production_t]]</f>
        <v>1.1051329622758193</v>
      </c>
      <c r="R3275" s="37">
        <f>Table1[[#This Row],[Power_Consumed_kWh]]/Table1[[#This Row],[Production_t]]</f>
        <v>95.382807668521934</v>
      </c>
      <c r="S3275" t="str">
        <f>IF(Table1[[#This Row],[Quality_pct]]&lt;96,"Below Spec","Ok")</f>
        <v>Ok</v>
      </c>
      <c r="T3275" t="str">
        <f>IF(Table1[Steam_Consumed_t]&gt;$O$4383,"ABNORMAL","NORMAL")</f>
        <v>NORMAL</v>
      </c>
      <c r="U3275" t="str">
        <f>IF(Table1[Power_Consumed_kWh]&gt;$P$4383,"ABNORMAL","NORMAL")</f>
        <v>NORMAL</v>
      </c>
      <c r="V3275">
        <f>(Table1[[#This Row],[Target_Production_t]]/8)*Table1[[#This Row],[Downtime_hr]]</f>
        <v>1.0859375</v>
      </c>
    </row>
    <row r="3276" spans="1:22" x14ac:dyDescent="0.25">
      <c r="A3276" s="1">
        <v>45930</v>
      </c>
      <c r="B3276" s="1" t="str">
        <f>TEXT(Table1[[#This Row],[Date]],"mm")</f>
        <v>09</v>
      </c>
      <c r="C3276" t="s">
        <v>21</v>
      </c>
      <c r="D3276" t="s">
        <v>18</v>
      </c>
      <c r="E3276">
        <v>37.24</v>
      </c>
      <c r="F3276">
        <v>7.81</v>
      </c>
      <c r="G3276">
        <v>0.19</v>
      </c>
      <c r="H3276">
        <v>38.17</v>
      </c>
      <c r="I3276">
        <v>37.42</v>
      </c>
      <c r="J3276">
        <v>0.76</v>
      </c>
      <c r="K3276">
        <v>98.02</v>
      </c>
      <c r="L3276">
        <v>97.62</v>
      </c>
      <c r="M3276">
        <v>97.04</v>
      </c>
      <c r="N3276">
        <v>92.86</v>
      </c>
      <c r="O3276">
        <v>55.65</v>
      </c>
      <c r="P3276">
        <v>4512.08</v>
      </c>
      <c r="Q3276" s="42">
        <f>Table1[[#This Row],[Steam_Consumed_t]]/Table1[[#This Row],[Production_t]]</f>
        <v>1.4579512706313857</v>
      </c>
      <c r="R3276" s="37">
        <f>Table1[[#This Row],[Power_Consumed_kWh]]/Table1[[#This Row],[Production_t]]</f>
        <v>118.21011265391668</v>
      </c>
      <c r="S3276" t="str">
        <f>IF(Table1[[#This Row],[Quality_pct]]&lt;96,"Below Spec","Ok")</f>
        <v>Ok</v>
      </c>
      <c r="T3276" t="str">
        <f>IF(Table1[Steam_Consumed_t]&gt;$O$4383,"ABNORMAL","NORMAL")</f>
        <v>ABNORMAL</v>
      </c>
      <c r="U3276" t="str">
        <f>IF(Table1[Power_Consumed_kWh]&gt;$P$4383,"ABNORMAL","NORMAL")</f>
        <v>ABNORMAL</v>
      </c>
      <c r="V3276">
        <f>(Table1[[#This Row],[Target_Production_t]]/8)*Table1[[#This Row],[Downtime_hr]]</f>
        <v>0.88445000000000007</v>
      </c>
    </row>
    <row r="3277" spans="1:22" x14ac:dyDescent="0.25">
      <c r="A3277" s="1">
        <v>45930</v>
      </c>
      <c r="B3277" s="1" t="str">
        <f>TEXT(Table1[[#This Row],[Date]],"mm")</f>
        <v>09</v>
      </c>
      <c r="C3277" t="s">
        <v>17</v>
      </c>
      <c r="D3277" t="s">
        <v>19</v>
      </c>
      <c r="E3277">
        <v>40.54</v>
      </c>
      <c r="F3277">
        <v>7.82</v>
      </c>
      <c r="G3277">
        <v>0.18</v>
      </c>
      <c r="H3277">
        <v>37.76</v>
      </c>
      <c r="I3277">
        <v>36.520000000000003</v>
      </c>
      <c r="J3277">
        <v>1.24</v>
      </c>
      <c r="K3277">
        <v>96.71</v>
      </c>
      <c r="L3277">
        <v>97.75</v>
      </c>
      <c r="M3277">
        <v>89.58</v>
      </c>
      <c r="N3277">
        <v>84.68</v>
      </c>
      <c r="O3277">
        <v>32.590000000000003</v>
      </c>
      <c r="P3277">
        <v>3023.36</v>
      </c>
      <c r="Q3277" s="42">
        <f>Table1[[#This Row],[Steam_Consumed_t]]/Table1[[#This Row],[Production_t]]</f>
        <v>0.86308262711864425</v>
      </c>
      <c r="R3277" s="37">
        <f>Table1[[#This Row],[Power_Consumed_kWh]]/Table1[[#This Row],[Production_t]]</f>
        <v>80.067796610169495</v>
      </c>
      <c r="S3277" t="str">
        <f>IF(Table1[[#This Row],[Quality_pct]]&lt;96,"Below Spec","Ok")</f>
        <v>Ok</v>
      </c>
      <c r="T3277" t="str">
        <f>IF(Table1[Steam_Consumed_t]&gt;$O$4383,"ABNORMAL","NORMAL")</f>
        <v>NORMAL</v>
      </c>
      <c r="U3277" t="str">
        <f>IF(Table1[Power_Consumed_kWh]&gt;$P$4383,"ABNORMAL","NORMAL")</f>
        <v>NORMAL</v>
      </c>
      <c r="V3277">
        <f>(Table1[[#This Row],[Target_Production_t]]/8)*Table1[[#This Row],[Downtime_hr]]</f>
        <v>0.91214999999999991</v>
      </c>
    </row>
    <row r="3278" spans="1:22" x14ac:dyDescent="0.25">
      <c r="A3278" s="1">
        <v>45931</v>
      </c>
      <c r="B3278" s="1" t="str">
        <f>TEXT(Table1[[#This Row],[Date]],"mm")</f>
        <v>10</v>
      </c>
      <c r="C3278" t="s">
        <v>21</v>
      </c>
      <c r="D3278" t="s">
        <v>20</v>
      </c>
      <c r="E3278">
        <v>34.99</v>
      </c>
      <c r="F3278">
        <v>7.09</v>
      </c>
      <c r="G3278">
        <v>0.91</v>
      </c>
      <c r="H3278">
        <v>27.79</v>
      </c>
      <c r="I3278">
        <v>27.25</v>
      </c>
      <c r="J3278">
        <v>0.55000000000000004</v>
      </c>
      <c r="K3278">
        <v>98.03</v>
      </c>
      <c r="L3278">
        <v>88.62</v>
      </c>
      <c r="M3278">
        <v>94.91</v>
      </c>
      <c r="N3278">
        <v>82.46</v>
      </c>
      <c r="O3278">
        <v>39.409999999999997</v>
      </c>
      <c r="P3278">
        <v>3259.87</v>
      </c>
      <c r="Q3278" s="42">
        <f>Table1[[#This Row],[Steam_Consumed_t]]/Table1[[#This Row],[Production_t]]</f>
        <v>1.4181360201511335</v>
      </c>
      <c r="R3278" s="37">
        <f>Table1[[#This Row],[Power_Consumed_kWh]]/Table1[[#This Row],[Production_t]]</f>
        <v>117.30370636919756</v>
      </c>
      <c r="S3278" t="str">
        <f>IF(Table1[[#This Row],[Quality_pct]]&lt;96,"Below Spec","Ok")</f>
        <v>Ok</v>
      </c>
      <c r="T3278" t="str">
        <f>IF(Table1[Steam_Consumed_t]&gt;$O$4383,"ABNORMAL","NORMAL")</f>
        <v>NORMAL</v>
      </c>
      <c r="U3278" t="str">
        <f>IF(Table1[Power_Consumed_kWh]&gt;$P$4383,"ABNORMAL","NORMAL")</f>
        <v>NORMAL</v>
      </c>
      <c r="V3278">
        <f>(Table1[[#This Row],[Target_Production_t]]/8)*Table1[[#This Row],[Downtime_hr]]</f>
        <v>3.9801125000000002</v>
      </c>
    </row>
    <row r="3279" spans="1:22" x14ac:dyDescent="0.25">
      <c r="A3279" s="1">
        <v>45931</v>
      </c>
      <c r="B3279" s="1" t="str">
        <f>TEXT(Table1[[#This Row],[Date]],"mm")</f>
        <v>10</v>
      </c>
      <c r="C3279" t="s">
        <v>17</v>
      </c>
      <c r="D3279" t="s">
        <v>20</v>
      </c>
      <c r="E3279">
        <v>38.67</v>
      </c>
      <c r="F3279">
        <v>7.47</v>
      </c>
      <c r="G3279">
        <v>0.53</v>
      </c>
      <c r="H3279">
        <v>37.92</v>
      </c>
      <c r="I3279">
        <v>36.75</v>
      </c>
      <c r="J3279">
        <v>1.1599999999999999</v>
      </c>
      <c r="K3279">
        <v>96.93</v>
      </c>
      <c r="L3279">
        <v>93.38</v>
      </c>
      <c r="M3279">
        <v>93.04</v>
      </c>
      <c r="N3279">
        <v>84.21</v>
      </c>
      <c r="O3279">
        <v>30.58</v>
      </c>
      <c r="P3279">
        <v>3096.79</v>
      </c>
      <c r="Q3279" s="42">
        <f>Table1[[#This Row],[Steam_Consumed_t]]/Table1[[#This Row],[Production_t]]</f>
        <v>0.80643459915611804</v>
      </c>
      <c r="R3279" s="37">
        <f>Table1[[#This Row],[Power_Consumed_kWh]]/Table1[[#This Row],[Production_t]]</f>
        <v>81.666402953586498</v>
      </c>
      <c r="S3279" t="str">
        <f>IF(Table1[[#This Row],[Quality_pct]]&lt;96,"Below Spec","Ok")</f>
        <v>Ok</v>
      </c>
      <c r="T3279" t="str">
        <f>IF(Table1[Steam_Consumed_t]&gt;$O$4383,"ABNORMAL","NORMAL")</f>
        <v>NORMAL</v>
      </c>
      <c r="U3279" t="str">
        <f>IF(Table1[Power_Consumed_kWh]&gt;$P$4383,"ABNORMAL","NORMAL")</f>
        <v>NORMAL</v>
      </c>
      <c r="V3279">
        <f>(Table1[[#This Row],[Target_Production_t]]/8)*Table1[[#This Row],[Downtime_hr]]</f>
        <v>2.5618875000000001</v>
      </c>
    </row>
    <row r="3280" spans="1:22" x14ac:dyDescent="0.25">
      <c r="A3280" s="1">
        <v>45931</v>
      </c>
      <c r="B3280" s="1" t="str">
        <f>TEXT(Table1[[#This Row],[Date]],"mm")</f>
        <v>10</v>
      </c>
      <c r="C3280" t="s">
        <v>22</v>
      </c>
      <c r="D3280" t="s">
        <v>18</v>
      </c>
      <c r="E3280">
        <v>34.71</v>
      </c>
      <c r="F3280">
        <v>7.54</v>
      </c>
      <c r="G3280">
        <v>0.46</v>
      </c>
      <c r="H3280">
        <v>31.07</v>
      </c>
      <c r="I3280">
        <v>30.23</v>
      </c>
      <c r="J3280">
        <v>0.85</v>
      </c>
      <c r="K3280">
        <v>97.28</v>
      </c>
      <c r="L3280">
        <v>94.25</v>
      </c>
      <c r="M3280">
        <v>96.47</v>
      </c>
      <c r="N3280">
        <v>88.45</v>
      </c>
      <c r="O3280">
        <v>32.15</v>
      </c>
      <c r="P3280">
        <v>2978.02</v>
      </c>
      <c r="Q3280" s="42">
        <f>Table1[[#This Row],[Steam_Consumed_t]]/Table1[[#This Row],[Production_t]]</f>
        <v>1.0347602188606373</v>
      </c>
      <c r="R3280" s="37">
        <f>Table1[[#This Row],[Power_Consumed_kWh]]/Table1[[#This Row],[Production_t]]</f>
        <v>95.84872867718056</v>
      </c>
      <c r="S3280" t="str">
        <f>IF(Table1[[#This Row],[Quality_pct]]&lt;96,"Below Spec","Ok")</f>
        <v>Ok</v>
      </c>
      <c r="T3280" t="str">
        <f>IF(Table1[Steam_Consumed_t]&gt;$O$4383,"ABNORMAL","NORMAL")</f>
        <v>NORMAL</v>
      </c>
      <c r="U3280" t="str">
        <f>IF(Table1[Power_Consumed_kWh]&gt;$P$4383,"ABNORMAL","NORMAL")</f>
        <v>NORMAL</v>
      </c>
      <c r="V3280">
        <f>(Table1[[#This Row],[Target_Production_t]]/8)*Table1[[#This Row],[Downtime_hr]]</f>
        <v>1.9958250000000002</v>
      </c>
    </row>
    <row r="3281" spans="1:22" x14ac:dyDescent="0.25">
      <c r="A3281" s="1">
        <v>45931</v>
      </c>
      <c r="B3281" s="1" t="str">
        <f>TEXT(Table1[[#This Row],[Date]],"mm")</f>
        <v>10</v>
      </c>
      <c r="C3281" t="s">
        <v>22</v>
      </c>
      <c r="D3281" t="s">
        <v>20</v>
      </c>
      <c r="E3281">
        <v>33.15</v>
      </c>
      <c r="F3281">
        <v>7.54</v>
      </c>
      <c r="G3281">
        <v>0.46</v>
      </c>
      <c r="H3281">
        <v>29.01</v>
      </c>
      <c r="I3281">
        <v>28.6</v>
      </c>
      <c r="J3281">
        <v>0.41</v>
      </c>
      <c r="K3281">
        <v>98.59</v>
      </c>
      <c r="L3281">
        <v>94.25</v>
      </c>
      <c r="M3281">
        <v>99.18</v>
      </c>
      <c r="N3281">
        <v>92.16</v>
      </c>
      <c r="O3281">
        <v>31.79</v>
      </c>
      <c r="P3281">
        <v>2817.08</v>
      </c>
      <c r="Q3281" s="42">
        <f>Table1[[#This Row],[Steam_Consumed_t]]/Table1[[#This Row],[Production_t]]</f>
        <v>1.0958290244743192</v>
      </c>
      <c r="R3281" s="37">
        <f>Table1[[#This Row],[Power_Consumed_kWh]]/Table1[[#This Row],[Production_t]]</f>
        <v>97.107204412271628</v>
      </c>
      <c r="S3281" t="str">
        <f>IF(Table1[[#This Row],[Quality_pct]]&lt;96,"Below Spec","Ok")</f>
        <v>Ok</v>
      </c>
      <c r="T3281" t="str">
        <f>IF(Table1[Steam_Consumed_t]&gt;$O$4383,"ABNORMAL","NORMAL")</f>
        <v>NORMAL</v>
      </c>
      <c r="U3281" t="str">
        <f>IF(Table1[Power_Consumed_kWh]&gt;$P$4383,"ABNORMAL","NORMAL")</f>
        <v>NORMAL</v>
      </c>
      <c r="V3281">
        <f>(Table1[[#This Row],[Target_Production_t]]/8)*Table1[[#This Row],[Downtime_hr]]</f>
        <v>1.9061250000000001</v>
      </c>
    </row>
    <row r="3282" spans="1:22" x14ac:dyDescent="0.25">
      <c r="A3282" s="1">
        <v>45931</v>
      </c>
      <c r="B3282" s="1" t="str">
        <f>TEXT(Table1[[#This Row],[Date]],"mm")</f>
        <v>10</v>
      </c>
      <c r="C3282" t="s">
        <v>23</v>
      </c>
      <c r="D3282" t="s">
        <v>18</v>
      </c>
      <c r="E3282">
        <v>42.43</v>
      </c>
      <c r="F3282">
        <v>7.56</v>
      </c>
      <c r="G3282">
        <v>0.44</v>
      </c>
      <c r="H3282">
        <v>39.22</v>
      </c>
      <c r="I3282">
        <v>38.75</v>
      </c>
      <c r="J3282">
        <v>0.47</v>
      </c>
      <c r="K3282">
        <v>98.8</v>
      </c>
      <c r="L3282">
        <v>94.5</v>
      </c>
      <c r="M3282">
        <v>94.37</v>
      </c>
      <c r="N3282">
        <v>88.11</v>
      </c>
      <c r="O3282">
        <v>6.7</v>
      </c>
      <c r="P3282">
        <v>1487.38</v>
      </c>
      <c r="Q3282" s="42">
        <f>Table1[[#This Row],[Steam_Consumed_t]]/Table1[[#This Row],[Production_t]]</f>
        <v>0.17083120856705764</v>
      </c>
      <c r="R3282" s="37">
        <f>Table1[[#This Row],[Power_Consumed_kWh]]/Table1[[#This Row],[Production_t]]</f>
        <v>37.924018357980628</v>
      </c>
      <c r="S3282" t="str">
        <f>IF(Table1[[#This Row],[Quality_pct]]&lt;96,"Below Spec","Ok")</f>
        <v>Ok</v>
      </c>
      <c r="T3282" t="str">
        <f>IF(Table1[Steam_Consumed_t]&gt;$O$4383,"ABNORMAL","NORMAL")</f>
        <v>NORMAL</v>
      </c>
      <c r="U3282" t="str">
        <f>IF(Table1[Power_Consumed_kWh]&gt;$P$4383,"ABNORMAL","NORMAL")</f>
        <v>NORMAL</v>
      </c>
      <c r="V3282">
        <f>(Table1[[#This Row],[Target_Production_t]]/8)*Table1[[#This Row],[Downtime_hr]]</f>
        <v>2.33365</v>
      </c>
    </row>
    <row r="3283" spans="1:22" x14ac:dyDescent="0.25">
      <c r="A3283" s="1">
        <v>45931</v>
      </c>
      <c r="B3283" s="1" t="str">
        <f>TEXT(Table1[[#This Row],[Date]],"mm")</f>
        <v>10</v>
      </c>
      <c r="C3283" t="s">
        <v>23</v>
      </c>
      <c r="D3283" t="s">
        <v>20</v>
      </c>
      <c r="E3283">
        <v>40.520000000000003</v>
      </c>
      <c r="F3283">
        <v>7.6</v>
      </c>
      <c r="G3283">
        <v>0.4</v>
      </c>
      <c r="H3283">
        <v>36.82</v>
      </c>
      <c r="I3283">
        <v>36.36</v>
      </c>
      <c r="J3283">
        <v>0.46</v>
      </c>
      <c r="K3283">
        <v>98.74</v>
      </c>
      <c r="L3283">
        <v>95</v>
      </c>
      <c r="M3283">
        <v>92.81</v>
      </c>
      <c r="N3283">
        <v>87.06</v>
      </c>
      <c r="O3283">
        <v>3.97</v>
      </c>
      <c r="P3283">
        <v>1610.34</v>
      </c>
      <c r="Q3283" s="42">
        <f>Table1[[#This Row],[Steam_Consumed_t]]/Table1[[#This Row],[Production_t]]</f>
        <v>0.1078218359587181</v>
      </c>
      <c r="R3283" s="37">
        <f>Table1[[#This Row],[Power_Consumed_kWh]]/Table1[[#This Row],[Production_t]]</f>
        <v>43.735469853340575</v>
      </c>
      <c r="S3283" t="str">
        <f>IF(Table1[[#This Row],[Quality_pct]]&lt;96,"Below Spec","Ok")</f>
        <v>Ok</v>
      </c>
      <c r="T3283" t="str">
        <f>IF(Table1[Steam_Consumed_t]&gt;$O$4383,"ABNORMAL","NORMAL")</f>
        <v>NORMAL</v>
      </c>
      <c r="U3283" t="str">
        <f>IF(Table1[Power_Consumed_kWh]&gt;$P$4383,"ABNORMAL","NORMAL")</f>
        <v>NORMAL</v>
      </c>
      <c r="V3283">
        <f>(Table1[[#This Row],[Target_Production_t]]/8)*Table1[[#This Row],[Downtime_hr]]</f>
        <v>2.0260000000000002</v>
      </c>
    </row>
    <row r="3284" spans="1:22" x14ac:dyDescent="0.25">
      <c r="A3284" s="1">
        <v>45931</v>
      </c>
      <c r="B3284" s="1" t="str">
        <f>TEXT(Table1[[#This Row],[Date]],"mm")</f>
        <v>10</v>
      </c>
      <c r="C3284" t="s">
        <v>22</v>
      </c>
      <c r="D3284" t="s">
        <v>19</v>
      </c>
      <c r="E3284">
        <v>34.19</v>
      </c>
      <c r="F3284">
        <v>7.64</v>
      </c>
      <c r="G3284">
        <v>0.36</v>
      </c>
      <c r="H3284">
        <v>32.06</v>
      </c>
      <c r="I3284">
        <v>31.13</v>
      </c>
      <c r="J3284">
        <v>0.94</v>
      </c>
      <c r="K3284">
        <v>97.08</v>
      </c>
      <c r="L3284">
        <v>95.5</v>
      </c>
      <c r="M3284">
        <v>90.9</v>
      </c>
      <c r="N3284">
        <v>84.28</v>
      </c>
      <c r="O3284">
        <v>35.69</v>
      </c>
      <c r="P3284">
        <v>2989.74</v>
      </c>
      <c r="Q3284" s="42">
        <f>Table1[[#This Row],[Steam_Consumed_t]]/Table1[[#This Row],[Production_t]]</f>
        <v>1.1132252027448533</v>
      </c>
      <c r="R3284" s="37">
        <f>Table1[[#This Row],[Power_Consumed_kWh]]/Table1[[#This Row],[Production_t]]</f>
        <v>93.254522769806599</v>
      </c>
      <c r="S3284" t="str">
        <f>IF(Table1[[#This Row],[Quality_pct]]&lt;96,"Below Spec","Ok")</f>
        <v>Ok</v>
      </c>
      <c r="T3284" t="str">
        <f>IF(Table1[Steam_Consumed_t]&gt;$O$4383,"ABNORMAL","NORMAL")</f>
        <v>NORMAL</v>
      </c>
      <c r="U3284" t="str">
        <f>IF(Table1[Power_Consumed_kWh]&gt;$P$4383,"ABNORMAL","NORMAL")</f>
        <v>NORMAL</v>
      </c>
      <c r="V3284">
        <f>(Table1[[#This Row],[Target_Production_t]]/8)*Table1[[#This Row],[Downtime_hr]]</f>
        <v>1.5385499999999999</v>
      </c>
    </row>
    <row r="3285" spans="1:22" x14ac:dyDescent="0.25">
      <c r="A3285" s="1">
        <v>45931</v>
      </c>
      <c r="B3285" s="1" t="str">
        <f>TEXT(Table1[[#This Row],[Date]],"mm")</f>
        <v>10</v>
      </c>
      <c r="C3285" t="s">
        <v>17</v>
      </c>
      <c r="D3285" t="s">
        <v>18</v>
      </c>
      <c r="E3285">
        <v>40.5</v>
      </c>
      <c r="F3285">
        <v>7.65</v>
      </c>
      <c r="G3285">
        <v>0.35</v>
      </c>
      <c r="H3285">
        <v>40.659999999999997</v>
      </c>
      <c r="I3285">
        <v>39.89</v>
      </c>
      <c r="J3285">
        <v>0.78</v>
      </c>
      <c r="K3285">
        <v>98.09</v>
      </c>
      <c r="L3285">
        <v>95.62</v>
      </c>
      <c r="M3285">
        <v>94.52</v>
      </c>
      <c r="N3285">
        <v>88.66</v>
      </c>
      <c r="O3285">
        <v>33.69</v>
      </c>
      <c r="P3285">
        <v>3341.92</v>
      </c>
      <c r="Q3285" s="42">
        <f>Table1[[#This Row],[Steam_Consumed_t]]/Table1[[#This Row],[Production_t]]</f>
        <v>0.8285784554845057</v>
      </c>
      <c r="R3285" s="37">
        <f>Table1[[#This Row],[Power_Consumed_kWh]]/Table1[[#This Row],[Production_t]]</f>
        <v>82.191834727004434</v>
      </c>
      <c r="S3285" t="str">
        <f>IF(Table1[[#This Row],[Quality_pct]]&lt;96,"Below Spec","Ok")</f>
        <v>Ok</v>
      </c>
      <c r="T3285" t="str">
        <f>IF(Table1[Steam_Consumed_t]&gt;$O$4383,"ABNORMAL","NORMAL")</f>
        <v>NORMAL</v>
      </c>
      <c r="U3285" t="str">
        <f>IF(Table1[Power_Consumed_kWh]&gt;$P$4383,"ABNORMAL","NORMAL")</f>
        <v>NORMAL</v>
      </c>
      <c r="V3285">
        <f>(Table1[[#This Row],[Target_Production_t]]/8)*Table1[[#This Row],[Downtime_hr]]</f>
        <v>1.7718749999999999</v>
      </c>
    </row>
    <row r="3286" spans="1:22" x14ac:dyDescent="0.25">
      <c r="A3286" s="1">
        <v>45931</v>
      </c>
      <c r="B3286" s="1" t="str">
        <f>TEXT(Table1[[#This Row],[Date]],"mm")</f>
        <v>10</v>
      </c>
      <c r="C3286" t="s">
        <v>21</v>
      </c>
      <c r="D3286" t="s">
        <v>18</v>
      </c>
      <c r="E3286">
        <v>36.64</v>
      </c>
      <c r="F3286">
        <v>7.72</v>
      </c>
      <c r="G3286">
        <v>0.28000000000000003</v>
      </c>
      <c r="H3286">
        <v>35.82</v>
      </c>
      <c r="I3286">
        <v>34.69</v>
      </c>
      <c r="J3286">
        <v>1.1200000000000001</v>
      </c>
      <c r="K3286">
        <v>96.86</v>
      </c>
      <c r="L3286">
        <v>96.5</v>
      </c>
      <c r="M3286">
        <v>98.17</v>
      </c>
      <c r="N3286">
        <v>91.76</v>
      </c>
      <c r="O3286">
        <v>53.28</v>
      </c>
      <c r="P3286">
        <v>4291.17</v>
      </c>
      <c r="Q3286" s="42">
        <f>Table1[[#This Row],[Steam_Consumed_t]]/Table1[[#This Row],[Production_t]]</f>
        <v>1.4874371859296482</v>
      </c>
      <c r="R3286" s="37">
        <f>Table1[[#This Row],[Power_Consumed_kWh]]/Table1[[#This Row],[Production_t]]</f>
        <v>119.79815745393635</v>
      </c>
      <c r="S3286" t="str">
        <f>IF(Table1[[#This Row],[Quality_pct]]&lt;96,"Below Spec","Ok")</f>
        <v>Ok</v>
      </c>
      <c r="T3286" t="str">
        <f>IF(Table1[Steam_Consumed_t]&gt;$O$4383,"ABNORMAL","NORMAL")</f>
        <v>ABNORMAL</v>
      </c>
      <c r="U3286" t="str">
        <f>IF(Table1[Power_Consumed_kWh]&gt;$P$4383,"ABNORMAL","NORMAL")</f>
        <v>ABNORMAL</v>
      </c>
      <c r="V3286">
        <f>(Table1[[#This Row],[Target_Production_t]]/8)*Table1[[#This Row],[Downtime_hr]]</f>
        <v>1.2824000000000002</v>
      </c>
    </row>
    <row r="3287" spans="1:22" x14ac:dyDescent="0.25">
      <c r="A3287" s="1">
        <v>45931</v>
      </c>
      <c r="B3287" s="1" t="str">
        <f>TEXT(Table1[[#This Row],[Date]],"mm")</f>
        <v>10</v>
      </c>
      <c r="C3287" t="s">
        <v>23</v>
      </c>
      <c r="D3287" t="s">
        <v>19</v>
      </c>
      <c r="E3287">
        <v>41.79</v>
      </c>
      <c r="F3287">
        <v>7.72</v>
      </c>
      <c r="G3287">
        <v>0.28000000000000003</v>
      </c>
      <c r="H3287">
        <v>38.08</v>
      </c>
      <c r="I3287">
        <v>37.590000000000003</v>
      </c>
      <c r="J3287">
        <v>0.5</v>
      </c>
      <c r="K3287">
        <v>98.7</v>
      </c>
      <c r="L3287">
        <v>96.5</v>
      </c>
      <c r="M3287">
        <v>93.85</v>
      </c>
      <c r="N3287">
        <v>89.38</v>
      </c>
      <c r="O3287">
        <v>5.96</v>
      </c>
      <c r="P3287">
        <v>1554.97</v>
      </c>
      <c r="Q3287" s="42">
        <f>Table1[[#This Row],[Steam_Consumed_t]]/Table1[[#This Row],[Production_t]]</f>
        <v>0.15651260504201681</v>
      </c>
      <c r="R3287" s="37">
        <f>Table1[[#This Row],[Power_Consumed_kWh]]/Table1[[#This Row],[Production_t]]</f>
        <v>40.834296218487395</v>
      </c>
      <c r="S3287" t="str">
        <f>IF(Table1[[#This Row],[Quality_pct]]&lt;96,"Below Spec","Ok")</f>
        <v>Ok</v>
      </c>
      <c r="T3287" t="str">
        <f>IF(Table1[Steam_Consumed_t]&gt;$O$4383,"ABNORMAL","NORMAL")</f>
        <v>NORMAL</v>
      </c>
      <c r="U3287" t="str">
        <f>IF(Table1[Power_Consumed_kWh]&gt;$P$4383,"ABNORMAL","NORMAL")</f>
        <v>NORMAL</v>
      </c>
      <c r="V3287">
        <f>(Table1[[#This Row],[Target_Production_t]]/8)*Table1[[#This Row],[Downtime_hr]]</f>
        <v>1.46265</v>
      </c>
    </row>
    <row r="3288" spans="1:22" x14ac:dyDescent="0.25">
      <c r="A3288" s="1">
        <v>45931</v>
      </c>
      <c r="B3288" s="1" t="str">
        <f>TEXT(Table1[[#This Row],[Date]],"mm")</f>
        <v>10</v>
      </c>
      <c r="C3288" t="s">
        <v>21</v>
      </c>
      <c r="D3288" t="s">
        <v>19</v>
      </c>
      <c r="E3288">
        <v>36.090000000000003</v>
      </c>
      <c r="F3288">
        <v>7.8</v>
      </c>
      <c r="G3288">
        <v>0.2</v>
      </c>
      <c r="H3288">
        <v>33.32</v>
      </c>
      <c r="I3288">
        <v>32.81</v>
      </c>
      <c r="J3288">
        <v>0.51</v>
      </c>
      <c r="K3288">
        <v>98.48</v>
      </c>
      <c r="L3288">
        <v>97.5</v>
      </c>
      <c r="M3288">
        <v>101.6</v>
      </c>
      <c r="N3288">
        <v>97.55</v>
      </c>
      <c r="O3288">
        <v>47.01</v>
      </c>
      <c r="P3288">
        <v>3861.92</v>
      </c>
      <c r="Q3288" s="42">
        <f>Table1[[#This Row],[Steam_Consumed_t]]/Table1[[#This Row],[Production_t]]</f>
        <v>1.4108643457382952</v>
      </c>
      <c r="R3288" s="37">
        <f>Table1[[#This Row],[Power_Consumed_kWh]]/Table1[[#This Row],[Production_t]]</f>
        <v>115.90396158463385</v>
      </c>
      <c r="S3288" t="str">
        <f>IF(Table1[[#This Row],[Quality_pct]]&lt;96,"Below Spec","Ok")</f>
        <v>Ok</v>
      </c>
      <c r="T3288" t="str">
        <f>IF(Table1[Steam_Consumed_t]&gt;$O$4383,"ABNORMAL","NORMAL")</f>
        <v>NORMAL</v>
      </c>
      <c r="U3288" t="str">
        <f>IF(Table1[Power_Consumed_kWh]&gt;$P$4383,"ABNORMAL","NORMAL")</f>
        <v>NORMAL</v>
      </c>
      <c r="V3288">
        <f>(Table1[[#This Row],[Target_Production_t]]/8)*Table1[[#This Row],[Downtime_hr]]</f>
        <v>0.90225000000000011</v>
      </c>
    </row>
    <row r="3289" spans="1:22" x14ac:dyDescent="0.25">
      <c r="A3289" s="1">
        <v>45931</v>
      </c>
      <c r="B3289" s="1" t="str">
        <f>TEXT(Table1[[#This Row],[Date]],"mm")</f>
        <v>10</v>
      </c>
      <c r="C3289" t="s">
        <v>17</v>
      </c>
      <c r="D3289" t="s">
        <v>19</v>
      </c>
      <c r="E3289">
        <v>39.89</v>
      </c>
      <c r="F3289">
        <v>7.85</v>
      </c>
      <c r="G3289">
        <v>0.15</v>
      </c>
      <c r="H3289">
        <v>40.93</v>
      </c>
      <c r="I3289">
        <v>39.94</v>
      </c>
      <c r="J3289">
        <v>0.99</v>
      </c>
      <c r="K3289">
        <v>97.58</v>
      </c>
      <c r="L3289">
        <v>98.12</v>
      </c>
      <c r="M3289">
        <v>92.79</v>
      </c>
      <c r="N3289">
        <v>88.84</v>
      </c>
      <c r="O3289">
        <v>35.83</v>
      </c>
      <c r="P3289">
        <v>3527.73</v>
      </c>
      <c r="Q3289" s="42">
        <f>Table1[[#This Row],[Steam_Consumed_t]]/Table1[[#This Row],[Production_t]]</f>
        <v>0.87539701930124603</v>
      </c>
      <c r="R3289" s="37">
        <f>Table1[[#This Row],[Power_Consumed_kWh]]/Table1[[#This Row],[Production_t]]</f>
        <v>86.189347666748105</v>
      </c>
      <c r="S3289" t="str">
        <f>IF(Table1[[#This Row],[Quality_pct]]&lt;96,"Below Spec","Ok")</f>
        <v>Ok</v>
      </c>
      <c r="T3289" t="str">
        <f>IF(Table1[Steam_Consumed_t]&gt;$O$4383,"ABNORMAL","NORMAL")</f>
        <v>NORMAL</v>
      </c>
      <c r="U3289" t="str">
        <f>IF(Table1[Power_Consumed_kWh]&gt;$P$4383,"ABNORMAL","NORMAL")</f>
        <v>NORMAL</v>
      </c>
      <c r="V3289">
        <f>(Table1[[#This Row],[Target_Production_t]]/8)*Table1[[#This Row],[Downtime_hr]]</f>
        <v>0.74793750000000003</v>
      </c>
    </row>
    <row r="3290" spans="1:22" x14ac:dyDescent="0.25">
      <c r="A3290" s="1">
        <v>45932</v>
      </c>
      <c r="B3290" s="1" t="str">
        <f>TEXT(Table1[[#This Row],[Date]],"mm")</f>
        <v>10</v>
      </c>
      <c r="C3290" t="s">
        <v>22</v>
      </c>
      <c r="D3290" t="s">
        <v>18</v>
      </c>
      <c r="E3290">
        <v>35.299999999999997</v>
      </c>
      <c r="F3290">
        <v>7.21</v>
      </c>
      <c r="G3290">
        <v>0.79</v>
      </c>
      <c r="H3290">
        <v>31.17</v>
      </c>
      <c r="I3290">
        <v>30.57</v>
      </c>
      <c r="J3290">
        <v>0.6</v>
      </c>
      <c r="K3290">
        <v>98.09</v>
      </c>
      <c r="L3290">
        <v>90.12</v>
      </c>
      <c r="M3290">
        <v>94.88</v>
      </c>
      <c r="N3290">
        <v>83.88</v>
      </c>
      <c r="O3290">
        <v>35.340000000000003</v>
      </c>
      <c r="P3290">
        <v>3046.79</v>
      </c>
      <c r="Q3290" s="42">
        <f>Table1[[#This Row],[Steam_Consumed_t]]/Table1[[#This Row],[Production_t]]</f>
        <v>1.1337824831568817</v>
      </c>
      <c r="R3290" s="37">
        <f>Table1[[#This Row],[Power_Consumed_kWh]]/Table1[[#This Row],[Production_t]]</f>
        <v>97.747513634905346</v>
      </c>
      <c r="S3290" t="str">
        <f>IF(Table1[[#This Row],[Quality_pct]]&lt;96,"Below Spec","Ok")</f>
        <v>Ok</v>
      </c>
      <c r="T3290" t="str">
        <f>IF(Table1[Steam_Consumed_t]&gt;$O$4383,"ABNORMAL","NORMAL")</f>
        <v>NORMAL</v>
      </c>
      <c r="U3290" t="str">
        <f>IF(Table1[Power_Consumed_kWh]&gt;$P$4383,"ABNORMAL","NORMAL")</f>
        <v>NORMAL</v>
      </c>
      <c r="V3290">
        <f>(Table1[[#This Row],[Target_Production_t]]/8)*Table1[[#This Row],[Downtime_hr]]</f>
        <v>3.4858750000000001</v>
      </c>
    </row>
    <row r="3291" spans="1:22" x14ac:dyDescent="0.25">
      <c r="A3291" s="1">
        <v>45932</v>
      </c>
      <c r="B3291" s="1" t="str">
        <f>TEXT(Table1[[#This Row],[Date]],"mm")</f>
        <v>10</v>
      </c>
      <c r="C3291" t="s">
        <v>23</v>
      </c>
      <c r="D3291" t="s">
        <v>18</v>
      </c>
      <c r="E3291">
        <v>43.15</v>
      </c>
      <c r="F3291">
        <v>7.47</v>
      </c>
      <c r="G3291">
        <v>0.53</v>
      </c>
      <c r="H3291">
        <v>35.83</v>
      </c>
      <c r="I3291">
        <v>35.29</v>
      </c>
      <c r="J3291">
        <v>0.54</v>
      </c>
      <c r="K3291">
        <v>98.48</v>
      </c>
      <c r="L3291">
        <v>93.38</v>
      </c>
      <c r="M3291">
        <v>95.43</v>
      </c>
      <c r="N3291">
        <v>87.76</v>
      </c>
      <c r="O3291">
        <v>3.8</v>
      </c>
      <c r="P3291">
        <v>1500.34</v>
      </c>
      <c r="Q3291" s="42">
        <f>Table1[[#This Row],[Steam_Consumed_t]]/Table1[[#This Row],[Production_t]]</f>
        <v>0.10605637733742673</v>
      </c>
      <c r="R3291" s="37">
        <f>Table1[[#This Row],[Power_Consumed_kWh]]/Table1[[#This Row],[Production_t]]</f>
        <v>41.873848730114432</v>
      </c>
      <c r="S3291" t="str">
        <f>IF(Table1[[#This Row],[Quality_pct]]&lt;96,"Below Spec","Ok")</f>
        <v>Ok</v>
      </c>
      <c r="T3291" t="str">
        <f>IF(Table1[Steam_Consumed_t]&gt;$O$4383,"ABNORMAL","NORMAL")</f>
        <v>NORMAL</v>
      </c>
      <c r="U3291" t="str">
        <f>IF(Table1[Power_Consumed_kWh]&gt;$P$4383,"ABNORMAL","NORMAL")</f>
        <v>NORMAL</v>
      </c>
      <c r="V3291">
        <f>(Table1[[#This Row],[Target_Production_t]]/8)*Table1[[#This Row],[Downtime_hr]]</f>
        <v>2.8586875000000003</v>
      </c>
    </row>
    <row r="3292" spans="1:22" x14ac:dyDescent="0.25">
      <c r="A3292" s="1">
        <v>45932</v>
      </c>
      <c r="B3292" s="1" t="str">
        <f>TEXT(Table1[[#This Row],[Date]],"mm")</f>
        <v>10</v>
      </c>
      <c r="C3292" t="s">
        <v>23</v>
      </c>
      <c r="D3292" t="s">
        <v>20</v>
      </c>
      <c r="E3292">
        <v>41.21</v>
      </c>
      <c r="F3292">
        <v>7.49</v>
      </c>
      <c r="G3292">
        <v>0.51</v>
      </c>
      <c r="H3292">
        <v>37.479999999999997</v>
      </c>
      <c r="I3292">
        <v>36.78</v>
      </c>
      <c r="J3292">
        <v>0.7</v>
      </c>
      <c r="K3292">
        <v>98.13</v>
      </c>
      <c r="L3292">
        <v>93.62</v>
      </c>
      <c r="M3292">
        <v>94.79</v>
      </c>
      <c r="N3292">
        <v>87.09</v>
      </c>
      <c r="O3292">
        <v>6.93</v>
      </c>
      <c r="P3292">
        <v>1627.42</v>
      </c>
      <c r="Q3292" s="42">
        <f>Table1[[#This Row],[Steam_Consumed_t]]/Table1[[#This Row],[Production_t]]</f>
        <v>0.18489861259338314</v>
      </c>
      <c r="R3292" s="37">
        <f>Table1[[#This Row],[Power_Consumed_kWh]]/Table1[[#This Row],[Production_t]]</f>
        <v>43.421024546424768</v>
      </c>
      <c r="S3292" t="str">
        <f>IF(Table1[[#This Row],[Quality_pct]]&lt;96,"Below Spec","Ok")</f>
        <v>Ok</v>
      </c>
      <c r="T3292" t="str">
        <f>IF(Table1[Steam_Consumed_t]&gt;$O$4383,"ABNORMAL","NORMAL")</f>
        <v>NORMAL</v>
      </c>
      <c r="U3292" t="str">
        <f>IF(Table1[Power_Consumed_kWh]&gt;$P$4383,"ABNORMAL","NORMAL")</f>
        <v>NORMAL</v>
      </c>
      <c r="V3292">
        <f>(Table1[[#This Row],[Target_Production_t]]/8)*Table1[[#This Row],[Downtime_hr]]</f>
        <v>2.6271374999999999</v>
      </c>
    </row>
    <row r="3293" spans="1:22" x14ac:dyDescent="0.25">
      <c r="A3293" s="1">
        <v>45932</v>
      </c>
      <c r="B3293" s="1" t="str">
        <f>TEXT(Table1[[#This Row],[Date]],"mm")</f>
        <v>10</v>
      </c>
      <c r="C3293" t="s">
        <v>22</v>
      </c>
      <c r="D3293" t="s">
        <v>20</v>
      </c>
      <c r="E3293">
        <v>33.71</v>
      </c>
      <c r="F3293">
        <v>7.55</v>
      </c>
      <c r="G3293">
        <v>0.45</v>
      </c>
      <c r="H3293">
        <v>30.16</v>
      </c>
      <c r="I3293">
        <v>29.42</v>
      </c>
      <c r="J3293">
        <v>0.74</v>
      </c>
      <c r="K3293">
        <v>97.54</v>
      </c>
      <c r="L3293">
        <v>94.38</v>
      </c>
      <c r="M3293">
        <v>97.95</v>
      </c>
      <c r="N3293">
        <v>90.17</v>
      </c>
      <c r="O3293">
        <v>33.659999999999997</v>
      </c>
      <c r="P3293">
        <v>3040.7</v>
      </c>
      <c r="Q3293" s="42">
        <f>Table1[[#This Row],[Steam_Consumed_t]]/Table1[[#This Row],[Production_t]]</f>
        <v>1.1160477453580901</v>
      </c>
      <c r="R3293" s="37">
        <f>Table1[[#This Row],[Power_Consumed_kWh]]/Table1[[#This Row],[Production_t]]</f>
        <v>100.81896551724137</v>
      </c>
      <c r="S3293" t="str">
        <f>IF(Table1[[#This Row],[Quality_pct]]&lt;96,"Below Spec","Ok")</f>
        <v>Ok</v>
      </c>
      <c r="T3293" t="str">
        <f>IF(Table1[Steam_Consumed_t]&gt;$O$4383,"ABNORMAL","NORMAL")</f>
        <v>NORMAL</v>
      </c>
      <c r="U3293" t="str">
        <f>IF(Table1[Power_Consumed_kWh]&gt;$P$4383,"ABNORMAL","NORMAL")</f>
        <v>NORMAL</v>
      </c>
      <c r="V3293">
        <f>(Table1[[#This Row],[Target_Production_t]]/8)*Table1[[#This Row],[Downtime_hr]]</f>
        <v>1.8961875000000001</v>
      </c>
    </row>
    <row r="3294" spans="1:22" x14ac:dyDescent="0.25">
      <c r="A3294" s="1">
        <v>45932</v>
      </c>
      <c r="B3294" s="1" t="str">
        <f>TEXT(Table1[[#This Row],[Date]],"mm")</f>
        <v>10</v>
      </c>
      <c r="C3294" t="s">
        <v>17</v>
      </c>
      <c r="D3294" t="s">
        <v>19</v>
      </c>
      <c r="E3294">
        <v>40.57</v>
      </c>
      <c r="F3294">
        <v>7.6</v>
      </c>
      <c r="G3294">
        <v>0.4</v>
      </c>
      <c r="H3294">
        <v>39.020000000000003</v>
      </c>
      <c r="I3294">
        <v>37.43</v>
      </c>
      <c r="J3294">
        <v>1.59</v>
      </c>
      <c r="K3294">
        <v>95.92</v>
      </c>
      <c r="L3294">
        <v>95</v>
      </c>
      <c r="M3294">
        <v>99.86</v>
      </c>
      <c r="N3294">
        <v>90.99</v>
      </c>
      <c r="O3294">
        <v>34.01</v>
      </c>
      <c r="P3294">
        <v>3222.27</v>
      </c>
      <c r="Q3294" s="42">
        <f>Table1[[#This Row],[Steam_Consumed_t]]/Table1[[#This Row],[Production_t]]</f>
        <v>0.87160430548436685</v>
      </c>
      <c r="R3294" s="37">
        <f>Table1[[#This Row],[Power_Consumed_kWh]]/Table1[[#This Row],[Production_t]]</f>
        <v>82.579958995386974</v>
      </c>
      <c r="S3294" t="str">
        <f>IF(Table1[[#This Row],[Quality_pct]]&lt;96,"Below Spec","Ok")</f>
        <v>Below Spec</v>
      </c>
      <c r="T3294" t="str">
        <f>IF(Table1[Steam_Consumed_t]&gt;$O$4383,"ABNORMAL","NORMAL")</f>
        <v>NORMAL</v>
      </c>
      <c r="U3294" t="str">
        <f>IF(Table1[Power_Consumed_kWh]&gt;$P$4383,"ABNORMAL","NORMAL")</f>
        <v>NORMAL</v>
      </c>
      <c r="V3294">
        <f>(Table1[[#This Row],[Target_Production_t]]/8)*Table1[[#This Row],[Downtime_hr]]</f>
        <v>2.0285000000000002</v>
      </c>
    </row>
    <row r="3295" spans="1:22" x14ac:dyDescent="0.25">
      <c r="A3295" s="1">
        <v>45932</v>
      </c>
      <c r="B3295" s="1" t="str">
        <f>TEXT(Table1[[#This Row],[Date]],"mm")</f>
        <v>10</v>
      </c>
      <c r="C3295" t="s">
        <v>21</v>
      </c>
      <c r="D3295" t="s">
        <v>19</v>
      </c>
      <c r="E3295">
        <v>36.700000000000003</v>
      </c>
      <c r="F3295">
        <v>7.6</v>
      </c>
      <c r="G3295">
        <v>0.4</v>
      </c>
      <c r="H3295">
        <v>32.950000000000003</v>
      </c>
      <c r="I3295">
        <v>32.549999999999997</v>
      </c>
      <c r="J3295">
        <v>0.4</v>
      </c>
      <c r="K3295">
        <v>98.79</v>
      </c>
      <c r="L3295">
        <v>95</v>
      </c>
      <c r="M3295">
        <v>98.23</v>
      </c>
      <c r="N3295">
        <v>92.19</v>
      </c>
      <c r="O3295">
        <v>47.14</v>
      </c>
      <c r="P3295">
        <v>3902.89</v>
      </c>
      <c r="Q3295" s="42">
        <f>Table1[[#This Row],[Steam_Consumed_t]]/Table1[[#This Row],[Production_t]]</f>
        <v>1.4306525037936266</v>
      </c>
      <c r="R3295" s="37">
        <f>Table1[[#This Row],[Power_Consumed_kWh]]/Table1[[#This Row],[Production_t]]</f>
        <v>118.44886191198785</v>
      </c>
      <c r="S3295" t="str">
        <f>IF(Table1[[#This Row],[Quality_pct]]&lt;96,"Below Spec","Ok")</f>
        <v>Ok</v>
      </c>
      <c r="T3295" t="str">
        <f>IF(Table1[Steam_Consumed_t]&gt;$O$4383,"ABNORMAL","NORMAL")</f>
        <v>NORMAL</v>
      </c>
      <c r="U3295" t="str">
        <f>IF(Table1[Power_Consumed_kWh]&gt;$P$4383,"ABNORMAL","NORMAL")</f>
        <v>NORMAL</v>
      </c>
      <c r="V3295">
        <f>(Table1[[#This Row],[Target_Production_t]]/8)*Table1[[#This Row],[Downtime_hr]]</f>
        <v>1.8350000000000002</v>
      </c>
    </row>
    <row r="3296" spans="1:22" x14ac:dyDescent="0.25">
      <c r="A3296" s="1">
        <v>45932</v>
      </c>
      <c r="B3296" s="1" t="str">
        <f>TEXT(Table1[[#This Row],[Date]],"mm")</f>
        <v>10</v>
      </c>
      <c r="C3296" t="s">
        <v>22</v>
      </c>
      <c r="D3296" t="s">
        <v>19</v>
      </c>
      <c r="E3296">
        <v>34.770000000000003</v>
      </c>
      <c r="F3296">
        <v>7.66</v>
      </c>
      <c r="G3296">
        <v>0.34</v>
      </c>
      <c r="H3296">
        <v>32.76</v>
      </c>
      <c r="I3296">
        <v>31.47</v>
      </c>
      <c r="J3296">
        <v>1.28</v>
      </c>
      <c r="K3296">
        <v>96.08</v>
      </c>
      <c r="L3296">
        <v>95.75</v>
      </c>
      <c r="M3296">
        <v>92.99</v>
      </c>
      <c r="N3296">
        <v>85.55</v>
      </c>
      <c r="O3296">
        <v>34.22</v>
      </c>
      <c r="P3296">
        <v>3039.22</v>
      </c>
      <c r="Q3296" s="42">
        <f>Table1[[#This Row],[Steam_Consumed_t]]/Table1[[#This Row],[Production_t]]</f>
        <v>1.0445665445665446</v>
      </c>
      <c r="R3296" s="37">
        <f>Table1[[#This Row],[Power_Consumed_kWh]]/Table1[[#This Row],[Production_t]]</f>
        <v>92.772283272283275</v>
      </c>
      <c r="S3296" t="str">
        <f>IF(Table1[[#This Row],[Quality_pct]]&lt;96,"Below Spec","Ok")</f>
        <v>Ok</v>
      </c>
      <c r="T3296" t="str">
        <f>IF(Table1[Steam_Consumed_t]&gt;$O$4383,"ABNORMAL","NORMAL")</f>
        <v>NORMAL</v>
      </c>
      <c r="U3296" t="str">
        <f>IF(Table1[Power_Consumed_kWh]&gt;$P$4383,"ABNORMAL","NORMAL")</f>
        <v>NORMAL</v>
      </c>
      <c r="V3296">
        <f>(Table1[[#This Row],[Target_Production_t]]/8)*Table1[[#This Row],[Downtime_hr]]</f>
        <v>1.4777250000000002</v>
      </c>
    </row>
    <row r="3297" spans="1:22" x14ac:dyDescent="0.25">
      <c r="A3297" s="1">
        <v>45932</v>
      </c>
      <c r="B3297" s="1" t="str">
        <f>TEXT(Table1[[#This Row],[Date]],"mm")</f>
        <v>10</v>
      </c>
      <c r="C3297" t="s">
        <v>17</v>
      </c>
      <c r="D3297" t="s">
        <v>18</v>
      </c>
      <c r="E3297">
        <v>41.19</v>
      </c>
      <c r="F3297">
        <v>7.69</v>
      </c>
      <c r="G3297">
        <v>0.31</v>
      </c>
      <c r="H3297">
        <v>34.69</v>
      </c>
      <c r="I3297">
        <v>33.85</v>
      </c>
      <c r="J3297">
        <v>0.84</v>
      </c>
      <c r="K3297">
        <v>97.59</v>
      </c>
      <c r="L3297">
        <v>96.12</v>
      </c>
      <c r="M3297">
        <v>98.33</v>
      </c>
      <c r="N3297">
        <v>92.24</v>
      </c>
      <c r="O3297">
        <v>28.95</v>
      </c>
      <c r="P3297">
        <v>2647.93</v>
      </c>
      <c r="Q3297" s="42">
        <f>Table1[[#This Row],[Steam_Consumed_t]]/Table1[[#This Row],[Production_t]]</f>
        <v>0.83453444796771403</v>
      </c>
      <c r="R3297" s="37">
        <f>Table1[[#This Row],[Power_Consumed_kWh]]/Table1[[#This Row],[Production_t]]</f>
        <v>76.331219371576822</v>
      </c>
      <c r="S3297" t="str">
        <f>IF(Table1[[#This Row],[Quality_pct]]&lt;96,"Below Spec","Ok")</f>
        <v>Ok</v>
      </c>
      <c r="T3297" t="str">
        <f>IF(Table1[Steam_Consumed_t]&gt;$O$4383,"ABNORMAL","NORMAL")</f>
        <v>NORMAL</v>
      </c>
      <c r="U3297" t="str">
        <f>IF(Table1[Power_Consumed_kWh]&gt;$P$4383,"ABNORMAL","NORMAL")</f>
        <v>NORMAL</v>
      </c>
      <c r="V3297">
        <f>(Table1[[#This Row],[Target_Production_t]]/8)*Table1[[#This Row],[Downtime_hr]]</f>
        <v>1.5961124999999998</v>
      </c>
    </row>
    <row r="3298" spans="1:22" x14ac:dyDescent="0.25">
      <c r="A3298" s="1">
        <v>45932</v>
      </c>
      <c r="B3298" s="1" t="str">
        <f>TEXT(Table1[[#This Row],[Date]],"mm")</f>
        <v>10</v>
      </c>
      <c r="C3298" t="s">
        <v>23</v>
      </c>
      <c r="D3298" t="s">
        <v>19</v>
      </c>
      <c r="E3298">
        <v>42.5</v>
      </c>
      <c r="F3298">
        <v>7.72</v>
      </c>
      <c r="G3298">
        <v>0.28000000000000003</v>
      </c>
      <c r="H3298">
        <v>41.68</v>
      </c>
      <c r="I3298">
        <v>41.04</v>
      </c>
      <c r="J3298">
        <v>0.64</v>
      </c>
      <c r="K3298">
        <v>98.46</v>
      </c>
      <c r="L3298">
        <v>96.5</v>
      </c>
      <c r="M3298">
        <v>90.65</v>
      </c>
      <c r="N3298">
        <v>86.13</v>
      </c>
      <c r="O3298">
        <v>5.64</v>
      </c>
      <c r="P3298">
        <v>1898.82</v>
      </c>
      <c r="Q3298" s="42">
        <f>Table1[[#This Row],[Steam_Consumed_t]]/Table1[[#This Row],[Production_t]]</f>
        <v>0.13531669865642992</v>
      </c>
      <c r="R3298" s="37">
        <f>Table1[[#This Row],[Power_Consumed_kWh]]/Table1[[#This Row],[Production_t]]</f>
        <v>45.557101727447218</v>
      </c>
      <c r="S3298" t="str">
        <f>IF(Table1[[#This Row],[Quality_pct]]&lt;96,"Below Spec","Ok")</f>
        <v>Ok</v>
      </c>
      <c r="T3298" t="str">
        <f>IF(Table1[Steam_Consumed_t]&gt;$O$4383,"ABNORMAL","NORMAL")</f>
        <v>NORMAL</v>
      </c>
      <c r="U3298" t="str">
        <f>IF(Table1[Power_Consumed_kWh]&gt;$P$4383,"ABNORMAL","NORMAL")</f>
        <v>NORMAL</v>
      </c>
      <c r="V3298">
        <f>(Table1[[#This Row],[Target_Production_t]]/8)*Table1[[#This Row],[Downtime_hr]]</f>
        <v>1.4875</v>
      </c>
    </row>
    <row r="3299" spans="1:22" x14ac:dyDescent="0.25">
      <c r="A3299" s="1">
        <v>45932</v>
      </c>
      <c r="B3299" s="1" t="str">
        <f>TEXT(Table1[[#This Row],[Date]],"mm")</f>
        <v>10</v>
      </c>
      <c r="C3299" t="s">
        <v>21</v>
      </c>
      <c r="D3299" t="s">
        <v>20</v>
      </c>
      <c r="E3299">
        <v>35.590000000000003</v>
      </c>
      <c r="F3299">
        <v>7.73</v>
      </c>
      <c r="G3299">
        <v>0.27</v>
      </c>
      <c r="H3299">
        <v>33.46</v>
      </c>
      <c r="I3299">
        <v>32.549999999999997</v>
      </c>
      <c r="J3299">
        <v>0.91</v>
      </c>
      <c r="K3299">
        <v>97.28</v>
      </c>
      <c r="L3299">
        <v>96.62</v>
      </c>
      <c r="M3299">
        <v>88.15</v>
      </c>
      <c r="N3299">
        <v>82.86</v>
      </c>
      <c r="O3299">
        <v>47.32</v>
      </c>
      <c r="P3299">
        <v>3932.85</v>
      </c>
      <c r="Q3299" s="42">
        <f>Table1[[#This Row],[Steam_Consumed_t]]/Table1[[#This Row],[Production_t]]</f>
        <v>1.4142259414225942</v>
      </c>
      <c r="R3299" s="37">
        <f>Table1[[#This Row],[Power_Consumed_kWh]]/Table1[[#This Row],[Production_t]]</f>
        <v>117.53885236102809</v>
      </c>
      <c r="S3299" t="str">
        <f>IF(Table1[[#This Row],[Quality_pct]]&lt;96,"Below Spec","Ok")</f>
        <v>Ok</v>
      </c>
      <c r="T3299" t="str">
        <f>IF(Table1[Steam_Consumed_t]&gt;$O$4383,"ABNORMAL","NORMAL")</f>
        <v>NORMAL</v>
      </c>
      <c r="U3299" t="str">
        <f>IF(Table1[Power_Consumed_kWh]&gt;$P$4383,"ABNORMAL","NORMAL")</f>
        <v>NORMAL</v>
      </c>
      <c r="V3299">
        <f>(Table1[[#This Row],[Target_Production_t]]/8)*Table1[[#This Row],[Downtime_hr]]</f>
        <v>1.2011625000000001</v>
      </c>
    </row>
    <row r="3300" spans="1:22" x14ac:dyDescent="0.25">
      <c r="A3300" s="1">
        <v>45932</v>
      </c>
      <c r="B3300" s="1" t="str">
        <f>TEXT(Table1[[#This Row],[Date]],"mm")</f>
        <v>10</v>
      </c>
      <c r="C3300" t="s">
        <v>21</v>
      </c>
      <c r="D3300" t="s">
        <v>18</v>
      </c>
      <c r="E3300">
        <v>37.26</v>
      </c>
      <c r="F3300">
        <v>7.81</v>
      </c>
      <c r="G3300">
        <v>0.19</v>
      </c>
      <c r="H3300">
        <v>37.54</v>
      </c>
      <c r="I3300">
        <v>37.54</v>
      </c>
      <c r="J3300">
        <v>0</v>
      </c>
      <c r="K3300">
        <v>100</v>
      </c>
      <c r="L3300">
        <v>97.62</v>
      </c>
      <c r="M3300">
        <v>95.75</v>
      </c>
      <c r="N3300">
        <v>93.48</v>
      </c>
      <c r="O3300">
        <v>55.44</v>
      </c>
      <c r="P3300">
        <v>4399.01</v>
      </c>
      <c r="Q3300" s="42">
        <f>Table1[[#This Row],[Steam_Consumed_t]]/Table1[[#This Row],[Production_t]]</f>
        <v>1.4768247202983484</v>
      </c>
      <c r="R3300" s="37">
        <f>Table1[[#This Row],[Power_Consumed_kWh]]/Table1[[#This Row],[Production_t]]</f>
        <v>117.18193926478423</v>
      </c>
      <c r="S3300" t="str">
        <f>IF(Table1[[#This Row],[Quality_pct]]&lt;96,"Below Spec","Ok")</f>
        <v>Ok</v>
      </c>
      <c r="T3300" t="str">
        <f>IF(Table1[Steam_Consumed_t]&gt;$O$4383,"ABNORMAL","NORMAL")</f>
        <v>ABNORMAL</v>
      </c>
      <c r="U3300" t="str">
        <f>IF(Table1[Power_Consumed_kWh]&gt;$P$4383,"ABNORMAL","NORMAL")</f>
        <v>ABNORMAL</v>
      </c>
      <c r="V3300">
        <f>(Table1[[#This Row],[Target_Production_t]]/8)*Table1[[#This Row],[Downtime_hr]]</f>
        <v>0.88492499999999996</v>
      </c>
    </row>
    <row r="3301" spans="1:22" x14ac:dyDescent="0.25">
      <c r="A3301" s="1">
        <v>45932</v>
      </c>
      <c r="B3301" s="1" t="str">
        <f>TEXT(Table1[[#This Row],[Date]],"mm")</f>
        <v>10</v>
      </c>
      <c r="C3301" t="s">
        <v>17</v>
      </c>
      <c r="D3301" t="s">
        <v>20</v>
      </c>
      <c r="E3301">
        <v>39.33</v>
      </c>
      <c r="F3301">
        <v>7.87</v>
      </c>
      <c r="G3301">
        <v>0.13</v>
      </c>
      <c r="H3301">
        <v>38.03</v>
      </c>
      <c r="I3301">
        <v>37.43</v>
      </c>
      <c r="J3301">
        <v>0.6</v>
      </c>
      <c r="K3301">
        <v>98.41</v>
      </c>
      <c r="L3301">
        <v>98.38</v>
      </c>
      <c r="M3301">
        <v>95.84</v>
      </c>
      <c r="N3301">
        <v>92.79</v>
      </c>
      <c r="O3301">
        <v>32.119999999999997</v>
      </c>
      <c r="P3301">
        <v>3132.64</v>
      </c>
      <c r="Q3301" s="42">
        <f>Table1[[#This Row],[Steam_Consumed_t]]/Table1[[#This Row],[Production_t]]</f>
        <v>0.84459637128582687</v>
      </c>
      <c r="R3301" s="37">
        <f>Table1[[#This Row],[Power_Consumed_kWh]]/Table1[[#This Row],[Production_t]]</f>
        <v>82.372863528793047</v>
      </c>
      <c r="S3301" t="str">
        <f>IF(Table1[[#This Row],[Quality_pct]]&lt;96,"Below Spec","Ok")</f>
        <v>Ok</v>
      </c>
      <c r="T3301" t="str">
        <f>IF(Table1[Steam_Consumed_t]&gt;$O$4383,"ABNORMAL","NORMAL")</f>
        <v>NORMAL</v>
      </c>
      <c r="U3301" t="str">
        <f>IF(Table1[Power_Consumed_kWh]&gt;$P$4383,"ABNORMAL","NORMAL")</f>
        <v>NORMAL</v>
      </c>
      <c r="V3301">
        <f>(Table1[[#This Row],[Target_Production_t]]/8)*Table1[[#This Row],[Downtime_hr]]</f>
        <v>0.63911249999999997</v>
      </c>
    </row>
    <row r="3302" spans="1:22" x14ac:dyDescent="0.25">
      <c r="A3302" s="1">
        <v>45933</v>
      </c>
      <c r="B3302" s="1" t="str">
        <f>TEXT(Table1[[#This Row],[Date]],"mm")</f>
        <v>10</v>
      </c>
      <c r="C3302" t="s">
        <v>17</v>
      </c>
      <c r="D3302" t="s">
        <v>18</v>
      </c>
      <c r="E3302">
        <v>40.28</v>
      </c>
      <c r="F3302">
        <v>6.92</v>
      </c>
      <c r="G3302">
        <v>1.08</v>
      </c>
      <c r="H3302">
        <v>34.29</v>
      </c>
      <c r="I3302">
        <v>33.11</v>
      </c>
      <c r="J3302">
        <v>1.18</v>
      </c>
      <c r="K3302">
        <v>96.57</v>
      </c>
      <c r="L3302">
        <v>86.5</v>
      </c>
      <c r="M3302">
        <v>97.68</v>
      </c>
      <c r="N3302">
        <v>81.599999999999994</v>
      </c>
      <c r="O3302">
        <v>27.93</v>
      </c>
      <c r="P3302">
        <v>2830.13</v>
      </c>
      <c r="Q3302" s="42">
        <f>Table1[[#This Row],[Steam_Consumed_t]]/Table1[[#This Row],[Production_t]]</f>
        <v>0.81452318460192474</v>
      </c>
      <c r="R3302" s="37">
        <f>Table1[[#This Row],[Power_Consumed_kWh]]/Table1[[#This Row],[Production_t]]</f>
        <v>82.535141440653263</v>
      </c>
      <c r="S3302" t="str">
        <f>IF(Table1[[#This Row],[Quality_pct]]&lt;96,"Below Spec","Ok")</f>
        <v>Ok</v>
      </c>
      <c r="T3302" t="str">
        <f>IF(Table1[Steam_Consumed_t]&gt;$O$4383,"ABNORMAL","NORMAL")</f>
        <v>NORMAL</v>
      </c>
      <c r="U3302" t="str">
        <f>IF(Table1[Power_Consumed_kWh]&gt;$P$4383,"ABNORMAL","NORMAL")</f>
        <v>NORMAL</v>
      </c>
      <c r="V3302">
        <f>(Table1[[#This Row],[Target_Production_t]]/8)*Table1[[#This Row],[Downtime_hr]]</f>
        <v>5.4378000000000002</v>
      </c>
    </row>
    <row r="3303" spans="1:22" x14ac:dyDescent="0.25">
      <c r="A3303" s="1">
        <v>45933</v>
      </c>
      <c r="B3303" s="1" t="str">
        <f>TEXT(Table1[[#This Row],[Date]],"mm")</f>
        <v>10</v>
      </c>
      <c r="C3303" t="s">
        <v>21</v>
      </c>
      <c r="D3303" t="s">
        <v>20</v>
      </c>
      <c r="E3303">
        <v>34.799999999999997</v>
      </c>
      <c r="F3303">
        <v>6.95</v>
      </c>
      <c r="G3303">
        <v>1.05</v>
      </c>
      <c r="H3303">
        <v>27.32</v>
      </c>
      <c r="I3303">
        <v>27.32</v>
      </c>
      <c r="J3303">
        <v>0</v>
      </c>
      <c r="K3303">
        <v>100</v>
      </c>
      <c r="L3303">
        <v>86.88</v>
      </c>
      <c r="M3303">
        <v>93.34</v>
      </c>
      <c r="N3303">
        <v>81.09</v>
      </c>
      <c r="O3303">
        <v>39.840000000000003</v>
      </c>
      <c r="P3303">
        <v>3223.26</v>
      </c>
      <c r="Q3303" s="42">
        <f>Table1[[#This Row],[Steam_Consumed_t]]/Table1[[#This Row],[Production_t]]</f>
        <v>1.4582723279648611</v>
      </c>
      <c r="R3303" s="37">
        <f>Table1[[#This Row],[Power_Consumed_kWh]]/Table1[[#This Row],[Production_t]]</f>
        <v>117.98169838945827</v>
      </c>
      <c r="S3303" t="str">
        <f>IF(Table1[[#This Row],[Quality_pct]]&lt;96,"Below Spec","Ok")</f>
        <v>Ok</v>
      </c>
      <c r="T3303" t="str">
        <f>IF(Table1[Steam_Consumed_t]&gt;$O$4383,"ABNORMAL","NORMAL")</f>
        <v>NORMAL</v>
      </c>
      <c r="U3303" t="str">
        <f>IF(Table1[Power_Consumed_kWh]&gt;$P$4383,"ABNORMAL","NORMAL")</f>
        <v>NORMAL</v>
      </c>
      <c r="V3303">
        <f>(Table1[[#This Row],[Target_Production_t]]/8)*Table1[[#This Row],[Downtime_hr]]</f>
        <v>4.5674999999999999</v>
      </c>
    </row>
    <row r="3304" spans="1:22" x14ac:dyDescent="0.25">
      <c r="A3304" s="1">
        <v>45933</v>
      </c>
      <c r="B3304" s="1" t="str">
        <f>TEXT(Table1[[#This Row],[Date]],"mm")</f>
        <v>10</v>
      </c>
      <c r="C3304" t="s">
        <v>21</v>
      </c>
      <c r="D3304" t="s">
        <v>19</v>
      </c>
      <c r="E3304">
        <v>35.9</v>
      </c>
      <c r="F3304">
        <v>7.13</v>
      </c>
      <c r="G3304">
        <v>0.87</v>
      </c>
      <c r="H3304">
        <v>28.74</v>
      </c>
      <c r="I3304">
        <v>28.06</v>
      </c>
      <c r="J3304">
        <v>0.68</v>
      </c>
      <c r="K3304">
        <v>97.62</v>
      </c>
      <c r="L3304">
        <v>89.12</v>
      </c>
      <c r="M3304">
        <v>96.76</v>
      </c>
      <c r="N3304">
        <v>84.19</v>
      </c>
      <c r="O3304">
        <v>41.32</v>
      </c>
      <c r="P3304">
        <v>3329.88</v>
      </c>
      <c r="Q3304" s="42">
        <f>Table1[[#This Row],[Steam_Consumed_t]]/Table1[[#This Row],[Production_t]]</f>
        <v>1.4377174669450243</v>
      </c>
      <c r="R3304" s="37">
        <f>Table1[[#This Row],[Power_Consumed_kWh]]/Table1[[#This Row],[Production_t]]</f>
        <v>115.86221294363258</v>
      </c>
      <c r="S3304" t="str">
        <f>IF(Table1[[#This Row],[Quality_pct]]&lt;96,"Below Spec","Ok")</f>
        <v>Ok</v>
      </c>
      <c r="T3304" t="str">
        <f>IF(Table1[Steam_Consumed_t]&gt;$O$4383,"ABNORMAL","NORMAL")</f>
        <v>NORMAL</v>
      </c>
      <c r="U3304" t="str">
        <f>IF(Table1[Power_Consumed_kWh]&gt;$P$4383,"ABNORMAL","NORMAL")</f>
        <v>NORMAL</v>
      </c>
      <c r="V3304">
        <f>(Table1[[#This Row],[Target_Production_t]]/8)*Table1[[#This Row],[Downtime_hr]]</f>
        <v>3.9041249999999996</v>
      </c>
    </row>
    <row r="3305" spans="1:22" x14ac:dyDescent="0.25">
      <c r="A3305" s="1">
        <v>45933</v>
      </c>
      <c r="B3305" s="1" t="str">
        <f>TEXT(Table1[[#This Row],[Date]],"mm")</f>
        <v>10</v>
      </c>
      <c r="C3305" t="s">
        <v>17</v>
      </c>
      <c r="D3305" t="s">
        <v>19</v>
      </c>
      <c r="E3305">
        <v>39.68</v>
      </c>
      <c r="F3305">
        <v>7.44</v>
      </c>
      <c r="G3305">
        <v>0.56000000000000005</v>
      </c>
      <c r="H3305">
        <v>31.43</v>
      </c>
      <c r="I3305">
        <v>30.56</v>
      </c>
      <c r="J3305">
        <v>0.86</v>
      </c>
      <c r="K3305">
        <v>97.25</v>
      </c>
      <c r="L3305">
        <v>93</v>
      </c>
      <c r="M3305">
        <v>97.22</v>
      </c>
      <c r="N3305">
        <v>87.93</v>
      </c>
      <c r="O3305">
        <v>25.86</v>
      </c>
      <c r="P3305">
        <v>2565.61</v>
      </c>
      <c r="Q3305" s="42">
        <f>Table1[[#This Row],[Steam_Consumed_t]]/Table1[[#This Row],[Production_t]]</f>
        <v>0.82278078269169586</v>
      </c>
      <c r="R3305" s="37">
        <f>Table1[[#This Row],[Power_Consumed_kWh]]/Table1[[#This Row],[Production_t]]</f>
        <v>81.629335030225903</v>
      </c>
      <c r="S3305" t="str">
        <f>IF(Table1[[#This Row],[Quality_pct]]&lt;96,"Below Spec","Ok")</f>
        <v>Ok</v>
      </c>
      <c r="T3305" t="str">
        <f>IF(Table1[Steam_Consumed_t]&gt;$O$4383,"ABNORMAL","NORMAL")</f>
        <v>NORMAL</v>
      </c>
      <c r="U3305" t="str">
        <f>IF(Table1[Power_Consumed_kWh]&gt;$P$4383,"ABNORMAL","NORMAL")</f>
        <v>NORMAL</v>
      </c>
      <c r="V3305">
        <f>(Table1[[#This Row],[Target_Production_t]]/8)*Table1[[#This Row],[Downtime_hr]]</f>
        <v>2.7776000000000001</v>
      </c>
    </row>
    <row r="3306" spans="1:22" x14ac:dyDescent="0.25">
      <c r="A3306" s="1">
        <v>45933</v>
      </c>
      <c r="B3306" s="1" t="str">
        <f>TEXT(Table1[[#This Row],[Date]],"mm")</f>
        <v>10</v>
      </c>
      <c r="C3306" t="s">
        <v>17</v>
      </c>
      <c r="D3306" t="s">
        <v>20</v>
      </c>
      <c r="E3306">
        <v>38.47</v>
      </c>
      <c r="F3306">
        <v>7.48</v>
      </c>
      <c r="G3306">
        <v>0.52</v>
      </c>
      <c r="H3306">
        <v>35.76</v>
      </c>
      <c r="I3306">
        <v>34.840000000000003</v>
      </c>
      <c r="J3306">
        <v>0.91</v>
      </c>
      <c r="K3306">
        <v>97.45</v>
      </c>
      <c r="L3306">
        <v>93.5</v>
      </c>
      <c r="M3306">
        <v>89.1</v>
      </c>
      <c r="N3306">
        <v>81.19</v>
      </c>
      <c r="O3306">
        <v>32.32</v>
      </c>
      <c r="P3306">
        <v>2842.03</v>
      </c>
      <c r="Q3306" s="42">
        <f>Table1[[#This Row],[Steam_Consumed_t]]/Table1[[#This Row],[Production_t]]</f>
        <v>0.90380313199105156</v>
      </c>
      <c r="R3306" s="37">
        <f>Table1[[#This Row],[Power_Consumed_kWh]]/Table1[[#This Row],[Production_t]]</f>
        <v>79.475111856823276</v>
      </c>
      <c r="S3306" t="str">
        <f>IF(Table1[[#This Row],[Quality_pct]]&lt;96,"Below Spec","Ok")</f>
        <v>Ok</v>
      </c>
      <c r="T3306" t="str">
        <f>IF(Table1[Steam_Consumed_t]&gt;$O$4383,"ABNORMAL","NORMAL")</f>
        <v>NORMAL</v>
      </c>
      <c r="U3306" t="str">
        <f>IF(Table1[Power_Consumed_kWh]&gt;$P$4383,"ABNORMAL","NORMAL")</f>
        <v>NORMAL</v>
      </c>
      <c r="V3306">
        <f>(Table1[[#This Row],[Target_Production_t]]/8)*Table1[[#This Row],[Downtime_hr]]</f>
        <v>2.5005500000000001</v>
      </c>
    </row>
    <row r="3307" spans="1:22" x14ac:dyDescent="0.25">
      <c r="A3307" s="1">
        <v>45933</v>
      </c>
      <c r="B3307" s="1" t="str">
        <f>TEXT(Table1[[#This Row],[Date]],"mm")</f>
        <v>10</v>
      </c>
      <c r="C3307" t="s">
        <v>22</v>
      </c>
      <c r="D3307" t="s">
        <v>19</v>
      </c>
      <c r="E3307">
        <v>34.01</v>
      </c>
      <c r="F3307">
        <v>7.48</v>
      </c>
      <c r="G3307">
        <v>0.52</v>
      </c>
      <c r="H3307">
        <v>29.99</v>
      </c>
      <c r="I3307">
        <v>29.13</v>
      </c>
      <c r="J3307">
        <v>0.86</v>
      </c>
      <c r="K3307">
        <v>97.14</v>
      </c>
      <c r="L3307">
        <v>93.5</v>
      </c>
      <c r="M3307">
        <v>96</v>
      </c>
      <c r="N3307">
        <v>87.2</v>
      </c>
      <c r="O3307">
        <v>33.71</v>
      </c>
      <c r="P3307">
        <v>2785.45</v>
      </c>
      <c r="Q3307" s="42">
        <f>Table1[[#This Row],[Steam_Consumed_t]]/Table1[[#This Row],[Production_t]]</f>
        <v>1.1240413471157054</v>
      </c>
      <c r="R3307" s="37">
        <f>Table1[[#This Row],[Power_Consumed_kWh]]/Table1[[#This Row],[Production_t]]</f>
        <v>92.879293097699232</v>
      </c>
      <c r="S3307" t="str">
        <f>IF(Table1[[#This Row],[Quality_pct]]&lt;96,"Below Spec","Ok")</f>
        <v>Ok</v>
      </c>
      <c r="T3307" t="str">
        <f>IF(Table1[Steam_Consumed_t]&gt;$O$4383,"ABNORMAL","NORMAL")</f>
        <v>NORMAL</v>
      </c>
      <c r="U3307" t="str">
        <f>IF(Table1[Power_Consumed_kWh]&gt;$P$4383,"ABNORMAL","NORMAL")</f>
        <v>NORMAL</v>
      </c>
      <c r="V3307">
        <f>(Table1[[#This Row],[Target_Production_t]]/8)*Table1[[#This Row],[Downtime_hr]]</f>
        <v>2.2106499999999998</v>
      </c>
    </row>
    <row r="3308" spans="1:22" x14ac:dyDescent="0.25">
      <c r="A3308" s="1">
        <v>45933</v>
      </c>
      <c r="B3308" s="1" t="str">
        <f>TEXT(Table1[[#This Row],[Date]],"mm")</f>
        <v>10</v>
      </c>
      <c r="C3308" t="s">
        <v>21</v>
      </c>
      <c r="D3308" t="s">
        <v>18</v>
      </c>
      <c r="E3308">
        <v>36.44</v>
      </c>
      <c r="F3308">
        <v>7.54</v>
      </c>
      <c r="G3308">
        <v>0.46</v>
      </c>
      <c r="H3308">
        <v>34.200000000000003</v>
      </c>
      <c r="I3308">
        <v>33.94</v>
      </c>
      <c r="J3308">
        <v>0.26</v>
      </c>
      <c r="K3308">
        <v>99.23</v>
      </c>
      <c r="L3308">
        <v>94.25</v>
      </c>
      <c r="M3308">
        <v>94.76</v>
      </c>
      <c r="N3308">
        <v>88.63</v>
      </c>
      <c r="O3308">
        <v>49.73</v>
      </c>
      <c r="P3308">
        <v>4059.75</v>
      </c>
      <c r="Q3308" s="42">
        <f>Table1[[#This Row],[Steam_Consumed_t]]/Table1[[#This Row],[Production_t]]</f>
        <v>1.4540935672514619</v>
      </c>
      <c r="R3308" s="37">
        <f>Table1[[#This Row],[Power_Consumed_kWh]]/Table1[[#This Row],[Production_t]]</f>
        <v>118.70614035087718</v>
      </c>
      <c r="S3308" t="str">
        <f>IF(Table1[[#This Row],[Quality_pct]]&lt;96,"Below Spec","Ok")</f>
        <v>Ok</v>
      </c>
      <c r="T3308" t="str">
        <f>IF(Table1[Steam_Consumed_t]&gt;$O$4383,"ABNORMAL","NORMAL")</f>
        <v>NORMAL</v>
      </c>
      <c r="U3308" t="str">
        <f>IF(Table1[Power_Consumed_kWh]&gt;$P$4383,"ABNORMAL","NORMAL")</f>
        <v>NORMAL</v>
      </c>
      <c r="V3308">
        <f>(Table1[[#This Row],[Target_Production_t]]/8)*Table1[[#This Row],[Downtime_hr]]</f>
        <v>2.0952999999999999</v>
      </c>
    </row>
    <row r="3309" spans="1:22" x14ac:dyDescent="0.25">
      <c r="A3309" s="1">
        <v>45933</v>
      </c>
      <c r="B3309" s="1" t="str">
        <f>TEXT(Table1[[#This Row],[Date]],"mm")</f>
        <v>10</v>
      </c>
      <c r="C3309" t="s">
        <v>22</v>
      </c>
      <c r="D3309" t="s">
        <v>18</v>
      </c>
      <c r="E3309">
        <v>34.53</v>
      </c>
      <c r="F3309">
        <v>7.56</v>
      </c>
      <c r="G3309">
        <v>0.44</v>
      </c>
      <c r="H3309">
        <v>27.01</v>
      </c>
      <c r="I3309">
        <v>26.45</v>
      </c>
      <c r="J3309">
        <v>0.56000000000000005</v>
      </c>
      <c r="K3309">
        <v>97.92</v>
      </c>
      <c r="L3309">
        <v>94.5</v>
      </c>
      <c r="M3309">
        <v>101.22</v>
      </c>
      <c r="N3309">
        <v>93.66</v>
      </c>
      <c r="O3309">
        <v>29.06</v>
      </c>
      <c r="P3309">
        <v>2630.51</v>
      </c>
      <c r="Q3309" s="42">
        <f>Table1[[#This Row],[Steam_Consumed_t]]/Table1[[#This Row],[Production_t]]</f>
        <v>1.075897815623843</v>
      </c>
      <c r="R3309" s="37">
        <f>Table1[[#This Row],[Power_Consumed_kWh]]/Table1[[#This Row],[Production_t]]</f>
        <v>97.390225842280643</v>
      </c>
      <c r="S3309" t="str">
        <f>IF(Table1[[#This Row],[Quality_pct]]&lt;96,"Below Spec","Ok")</f>
        <v>Ok</v>
      </c>
      <c r="T3309" t="str">
        <f>IF(Table1[Steam_Consumed_t]&gt;$O$4383,"ABNORMAL","NORMAL")</f>
        <v>NORMAL</v>
      </c>
      <c r="U3309" t="str">
        <f>IF(Table1[Power_Consumed_kWh]&gt;$P$4383,"ABNORMAL","NORMAL")</f>
        <v>NORMAL</v>
      </c>
      <c r="V3309">
        <f>(Table1[[#This Row],[Target_Production_t]]/8)*Table1[[#This Row],[Downtime_hr]]</f>
        <v>1.8991500000000001</v>
      </c>
    </row>
    <row r="3310" spans="1:22" x14ac:dyDescent="0.25">
      <c r="A3310" s="1">
        <v>45933</v>
      </c>
      <c r="B3310" s="1" t="str">
        <f>TEXT(Table1[[#This Row],[Date]],"mm")</f>
        <v>10</v>
      </c>
      <c r="C3310" t="s">
        <v>23</v>
      </c>
      <c r="D3310" t="s">
        <v>18</v>
      </c>
      <c r="E3310">
        <v>42.2</v>
      </c>
      <c r="F3310">
        <v>7.57</v>
      </c>
      <c r="G3310">
        <v>0.43</v>
      </c>
      <c r="H3310">
        <v>36.049999999999997</v>
      </c>
      <c r="I3310">
        <v>35.159999999999997</v>
      </c>
      <c r="J3310">
        <v>0.89</v>
      </c>
      <c r="K3310">
        <v>97.54</v>
      </c>
      <c r="L3310">
        <v>94.62</v>
      </c>
      <c r="M3310">
        <v>96.54</v>
      </c>
      <c r="N3310">
        <v>89.1</v>
      </c>
      <c r="O3310">
        <v>5.63</v>
      </c>
      <c r="P3310">
        <v>1428.14</v>
      </c>
      <c r="Q3310" s="42">
        <f>Table1[[#This Row],[Steam_Consumed_t]]/Table1[[#This Row],[Production_t]]</f>
        <v>0.15617198335644938</v>
      </c>
      <c r="R3310" s="37">
        <f>Table1[[#This Row],[Power_Consumed_kWh]]/Table1[[#This Row],[Production_t]]</f>
        <v>39.615533980582534</v>
      </c>
      <c r="S3310" t="str">
        <f>IF(Table1[[#This Row],[Quality_pct]]&lt;96,"Below Spec","Ok")</f>
        <v>Ok</v>
      </c>
      <c r="T3310" t="str">
        <f>IF(Table1[Steam_Consumed_t]&gt;$O$4383,"ABNORMAL","NORMAL")</f>
        <v>NORMAL</v>
      </c>
      <c r="U3310" t="str">
        <f>IF(Table1[Power_Consumed_kWh]&gt;$P$4383,"ABNORMAL","NORMAL")</f>
        <v>NORMAL</v>
      </c>
      <c r="V3310">
        <f>(Table1[[#This Row],[Target_Production_t]]/8)*Table1[[#This Row],[Downtime_hr]]</f>
        <v>2.2682500000000001</v>
      </c>
    </row>
    <row r="3311" spans="1:22" x14ac:dyDescent="0.25">
      <c r="A3311" s="1">
        <v>45933</v>
      </c>
      <c r="B3311" s="1" t="str">
        <f>TEXT(Table1[[#This Row],[Date]],"mm")</f>
        <v>10</v>
      </c>
      <c r="C3311" t="s">
        <v>22</v>
      </c>
      <c r="D3311" t="s">
        <v>20</v>
      </c>
      <c r="E3311">
        <v>32.97</v>
      </c>
      <c r="F3311">
        <v>7.66</v>
      </c>
      <c r="G3311">
        <v>0.34</v>
      </c>
      <c r="H3311">
        <v>29.8</v>
      </c>
      <c r="I3311">
        <v>29.16</v>
      </c>
      <c r="J3311">
        <v>0.64</v>
      </c>
      <c r="K3311">
        <v>97.85</v>
      </c>
      <c r="L3311">
        <v>95.75</v>
      </c>
      <c r="M3311">
        <v>90.68</v>
      </c>
      <c r="N3311">
        <v>84.96</v>
      </c>
      <c r="O3311">
        <v>33.15</v>
      </c>
      <c r="P3311">
        <v>2798.44</v>
      </c>
      <c r="Q3311" s="42">
        <f>Table1[[#This Row],[Steam_Consumed_t]]/Table1[[#This Row],[Production_t]]</f>
        <v>1.1124161073825503</v>
      </c>
      <c r="R3311" s="37">
        <f>Table1[[#This Row],[Power_Consumed_kWh]]/Table1[[#This Row],[Production_t]]</f>
        <v>93.907382550335569</v>
      </c>
      <c r="S3311" t="str">
        <f>IF(Table1[[#This Row],[Quality_pct]]&lt;96,"Below Spec","Ok")</f>
        <v>Ok</v>
      </c>
      <c r="T3311" t="str">
        <f>IF(Table1[Steam_Consumed_t]&gt;$O$4383,"ABNORMAL","NORMAL")</f>
        <v>NORMAL</v>
      </c>
      <c r="U3311" t="str">
        <f>IF(Table1[Power_Consumed_kWh]&gt;$P$4383,"ABNORMAL","NORMAL")</f>
        <v>NORMAL</v>
      </c>
      <c r="V3311">
        <f>(Table1[[#This Row],[Target_Production_t]]/8)*Table1[[#This Row],[Downtime_hr]]</f>
        <v>1.4012249999999999</v>
      </c>
    </row>
    <row r="3312" spans="1:22" x14ac:dyDescent="0.25">
      <c r="A3312" s="1">
        <v>45933</v>
      </c>
      <c r="B3312" s="1" t="str">
        <f>TEXT(Table1[[#This Row],[Date]],"mm")</f>
        <v>10</v>
      </c>
      <c r="C3312" t="s">
        <v>23</v>
      </c>
      <c r="D3312" t="s">
        <v>20</v>
      </c>
      <c r="E3312">
        <v>40.299999999999997</v>
      </c>
      <c r="F3312">
        <v>7.68</v>
      </c>
      <c r="G3312">
        <v>0.32</v>
      </c>
      <c r="H3312">
        <v>36.659999999999997</v>
      </c>
      <c r="I3312">
        <v>36.159999999999997</v>
      </c>
      <c r="J3312">
        <v>0.5</v>
      </c>
      <c r="K3312">
        <v>98.64</v>
      </c>
      <c r="L3312">
        <v>96</v>
      </c>
      <c r="M3312">
        <v>89.64</v>
      </c>
      <c r="N3312">
        <v>84.88</v>
      </c>
      <c r="O3312">
        <v>1.76</v>
      </c>
      <c r="P3312">
        <v>1584.46</v>
      </c>
      <c r="Q3312" s="42">
        <f>Table1[[#This Row],[Steam_Consumed_t]]/Table1[[#This Row],[Production_t]]</f>
        <v>4.8008728859792696E-2</v>
      </c>
      <c r="R3312" s="37">
        <f>Table1[[#This Row],[Power_Consumed_kWh]]/Table1[[#This Row],[Production_t]]</f>
        <v>43.220403709765414</v>
      </c>
      <c r="S3312" t="str">
        <f>IF(Table1[[#This Row],[Quality_pct]]&lt;96,"Below Spec","Ok")</f>
        <v>Ok</v>
      </c>
      <c r="T3312" t="str">
        <f>IF(Table1[Steam_Consumed_t]&gt;$O$4383,"ABNORMAL","NORMAL")</f>
        <v>NORMAL</v>
      </c>
      <c r="U3312" t="str">
        <f>IF(Table1[Power_Consumed_kWh]&gt;$P$4383,"ABNORMAL","NORMAL")</f>
        <v>NORMAL</v>
      </c>
      <c r="V3312">
        <f>(Table1[[#This Row],[Target_Production_t]]/8)*Table1[[#This Row],[Downtime_hr]]</f>
        <v>1.6119999999999999</v>
      </c>
    </row>
    <row r="3313" spans="1:22" x14ac:dyDescent="0.25">
      <c r="A3313" s="1">
        <v>45933</v>
      </c>
      <c r="B3313" s="1" t="str">
        <f>TEXT(Table1[[#This Row],[Date]],"mm")</f>
        <v>10</v>
      </c>
      <c r="C3313" t="s">
        <v>23</v>
      </c>
      <c r="D3313" t="s">
        <v>19</v>
      </c>
      <c r="E3313">
        <v>41.57</v>
      </c>
      <c r="F3313">
        <v>7.74</v>
      </c>
      <c r="G3313">
        <v>0.26</v>
      </c>
      <c r="H3313">
        <v>39.93</v>
      </c>
      <c r="I3313">
        <v>39.799999999999997</v>
      </c>
      <c r="J3313">
        <v>0.13</v>
      </c>
      <c r="K3313">
        <v>99.68</v>
      </c>
      <c r="L3313">
        <v>96.75</v>
      </c>
      <c r="M3313">
        <v>93.22</v>
      </c>
      <c r="N3313">
        <v>89.91</v>
      </c>
      <c r="O3313">
        <v>4.68</v>
      </c>
      <c r="P3313">
        <v>1693.36</v>
      </c>
      <c r="Q3313" s="42">
        <f>Table1[[#This Row],[Steam_Consumed_t]]/Table1[[#This Row],[Production_t]]</f>
        <v>0.11720510894064612</v>
      </c>
      <c r="R3313" s="37">
        <f>Table1[[#This Row],[Power_Consumed_kWh]]/Table1[[#This Row],[Production_t]]</f>
        <v>42.408214375156518</v>
      </c>
      <c r="S3313" t="str">
        <f>IF(Table1[[#This Row],[Quality_pct]]&lt;96,"Below Spec","Ok")</f>
        <v>Ok</v>
      </c>
      <c r="T3313" t="str">
        <f>IF(Table1[Steam_Consumed_t]&gt;$O$4383,"ABNORMAL","NORMAL")</f>
        <v>NORMAL</v>
      </c>
      <c r="U3313" t="str">
        <f>IF(Table1[Power_Consumed_kWh]&gt;$P$4383,"ABNORMAL","NORMAL")</f>
        <v>NORMAL</v>
      </c>
      <c r="V3313">
        <f>(Table1[[#This Row],[Target_Production_t]]/8)*Table1[[#This Row],[Downtime_hr]]</f>
        <v>1.3510250000000001</v>
      </c>
    </row>
    <row r="3314" spans="1:22" x14ac:dyDescent="0.25">
      <c r="A3314" s="1">
        <v>45934</v>
      </c>
      <c r="B3314" s="1" t="str">
        <f>TEXT(Table1[[#This Row],[Date]],"mm")</f>
        <v>10</v>
      </c>
      <c r="C3314" t="s">
        <v>23</v>
      </c>
      <c r="D3314" t="s">
        <v>19</v>
      </c>
      <c r="E3314">
        <v>41.25</v>
      </c>
      <c r="F3314">
        <v>4.7</v>
      </c>
      <c r="G3314">
        <v>3.3</v>
      </c>
      <c r="H3314">
        <v>23.74</v>
      </c>
      <c r="I3314">
        <v>23.59</v>
      </c>
      <c r="J3314">
        <v>0.15</v>
      </c>
      <c r="K3314">
        <v>99.38</v>
      </c>
      <c r="L3314">
        <v>58.75</v>
      </c>
      <c r="M3314">
        <v>98.66</v>
      </c>
      <c r="N3314">
        <v>57.6</v>
      </c>
      <c r="O3314">
        <v>2.86</v>
      </c>
      <c r="P3314">
        <v>999.75</v>
      </c>
      <c r="Q3314" s="42">
        <f>Table1[[#This Row],[Steam_Consumed_t]]/Table1[[#This Row],[Production_t]]</f>
        <v>0.12047177759056445</v>
      </c>
      <c r="R3314" s="37">
        <f>Table1[[#This Row],[Power_Consumed_kWh]]/Table1[[#This Row],[Production_t]]</f>
        <v>42.112468407750633</v>
      </c>
      <c r="S3314" t="str">
        <f>IF(Table1[[#This Row],[Quality_pct]]&lt;96,"Below Spec","Ok")</f>
        <v>Ok</v>
      </c>
      <c r="T3314" t="str">
        <f>IF(Table1[Steam_Consumed_t]&gt;$O$4383,"ABNORMAL","NORMAL")</f>
        <v>NORMAL</v>
      </c>
      <c r="U3314" t="str">
        <f>IF(Table1[Power_Consumed_kWh]&gt;$P$4383,"ABNORMAL","NORMAL")</f>
        <v>NORMAL</v>
      </c>
      <c r="V3314">
        <f>(Table1[[#This Row],[Target_Production_t]]/8)*Table1[[#This Row],[Downtime_hr]]</f>
        <v>17.015625</v>
      </c>
    </row>
    <row r="3315" spans="1:22" x14ac:dyDescent="0.25">
      <c r="A3315" s="1">
        <v>45934</v>
      </c>
      <c r="B3315" s="1" t="str">
        <f>TEXT(Table1[[#This Row],[Date]],"mm")</f>
        <v>10</v>
      </c>
      <c r="C3315" t="s">
        <v>21</v>
      </c>
      <c r="D3315" t="s">
        <v>19</v>
      </c>
      <c r="E3315">
        <v>35.619999999999997</v>
      </c>
      <c r="F3315">
        <v>7.24</v>
      </c>
      <c r="G3315">
        <v>0.76</v>
      </c>
      <c r="H3315">
        <v>29.43</v>
      </c>
      <c r="I3315">
        <v>28.79</v>
      </c>
      <c r="J3315">
        <v>0.64</v>
      </c>
      <c r="K3315">
        <v>97.82</v>
      </c>
      <c r="L3315">
        <v>90.5</v>
      </c>
      <c r="M3315">
        <v>95.28</v>
      </c>
      <c r="N3315">
        <v>84.35</v>
      </c>
      <c r="O3315">
        <v>42.57</v>
      </c>
      <c r="P3315">
        <v>3456.08</v>
      </c>
      <c r="Q3315" s="42">
        <f>Table1[[#This Row],[Steam_Consumed_t]]/Table1[[#This Row],[Production_t]]</f>
        <v>1.4464831804281346</v>
      </c>
      <c r="R3315" s="37">
        <f>Table1[[#This Row],[Power_Consumed_kWh]]/Table1[[#This Row],[Production_t]]</f>
        <v>117.43391097519537</v>
      </c>
      <c r="S3315" t="str">
        <f>IF(Table1[[#This Row],[Quality_pct]]&lt;96,"Below Spec","Ok")</f>
        <v>Ok</v>
      </c>
      <c r="T3315" t="str">
        <f>IF(Table1[Steam_Consumed_t]&gt;$O$4383,"ABNORMAL","NORMAL")</f>
        <v>NORMAL</v>
      </c>
      <c r="U3315" t="str">
        <f>IF(Table1[Power_Consumed_kWh]&gt;$P$4383,"ABNORMAL","NORMAL")</f>
        <v>NORMAL</v>
      </c>
      <c r="V3315">
        <f>(Table1[[#This Row],[Target_Production_t]]/8)*Table1[[#This Row],[Downtime_hr]]</f>
        <v>3.3838999999999997</v>
      </c>
    </row>
    <row r="3316" spans="1:22" x14ac:dyDescent="0.25">
      <c r="A3316" s="1">
        <v>45934</v>
      </c>
      <c r="B3316" s="1" t="str">
        <f>TEXT(Table1[[#This Row],[Date]],"mm")</f>
        <v>10</v>
      </c>
      <c r="C3316" t="s">
        <v>21</v>
      </c>
      <c r="D3316" t="s">
        <v>18</v>
      </c>
      <c r="E3316">
        <v>36.17</v>
      </c>
      <c r="F3316">
        <v>7.26</v>
      </c>
      <c r="G3316">
        <v>0.74</v>
      </c>
      <c r="H3316">
        <v>30.24</v>
      </c>
      <c r="I3316">
        <v>29.85</v>
      </c>
      <c r="J3316">
        <v>0.39</v>
      </c>
      <c r="K3316">
        <v>98.71</v>
      </c>
      <c r="L3316">
        <v>90.75</v>
      </c>
      <c r="M3316">
        <v>100.53</v>
      </c>
      <c r="N3316">
        <v>90.05</v>
      </c>
      <c r="O3316">
        <v>41.29</v>
      </c>
      <c r="P3316">
        <v>3585.59</v>
      </c>
      <c r="Q3316" s="42">
        <f>Table1[[#This Row],[Steam_Consumed_t]]/Table1[[#This Row],[Production_t]]</f>
        <v>1.365410052910053</v>
      </c>
      <c r="R3316" s="37">
        <f>Table1[[#This Row],[Power_Consumed_kWh]]/Table1[[#This Row],[Production_t]]</f>
        <v>118.5710978835979</v>
      </c>
      <c r="S3316" t="str">
        <f>IF(Table1[[#This Row],[Quality_pct]]&lt;96,"Below Spec","Ok")</f>
        <v>Ok</v>
      </c>
      <c r="T3316" t="str">
        <f>IF(Table1[Steam_Consumed_t]&gt;$O$4383,"ABNORMAL","NORMAL")</f>
        <v>NORMAL</v>
      </c>
      <c r="U3316" t="str">
        <f>IF(Table1[Power_Consumed_kWh]&gt;$P$4383,"ABNORMAL","NORMAL")</f>
        <v>NORMAL</v>
      </c>
      <c r="V3316">
        <f>(Table1[[#This Row],[Target_Production_t]]/8)*Table1[[#This Row],[Downtime_hr]]</f>
        <v>3.3457250000000003</v>
      </c>
    </row>
    <row r="3317" spans="1:22" x14ac:dyDescent="0.25">
      <c r="A3317" s="1">
        <v>45934</v>
      </c>
      <c r="B3317" s="1" t="str">
        <f>TEXT(Table1[[#This Row],[Date]],"mm")</f>
        <v>10</v>
      </c>
      <c r="C3317" t="s">
        <v>17</v>
      </c>
      <c r="D3317" t="s">
        <v>19</v>
      </c>
      <c r="E3317">
        <v>39.369999999999997</v>
      </c>
      <c r="F3317">
        <v>7.31</v>
      </c>
      <c r="G3317">
        <v>0.69</v>
      </c>
      <c r="H3317">
        <v>35.57</v>
      </c>
      <c r="I3317">
        <v>34.6</v>
      </c>
      <c r="J3317">
        <v>0.97</v>
      </c>
      <c r="K3317">
        <v>97.27</v>
      </c>
      <c r="L3317">
        <v>91.38</v>
      </c>
      <c r="M3317">
        <v>94.69</v>
      </c>
      <c r="N3317">
        <v>84.16</v>
      </c>
      <c r="O3317">
        <v>31.2</v>
      </c>
      <c r="P3317">
        <v>2877.92</v>
      </c>
      <c r="Q3317" s="42">
        <f>Table1[[#This Row],[Steam_Consumed_t]]/Table1[[#This Row],[Production_t]]</f>
        <v>0.87714366038796732</v>
      </c>
      <c r="R3317" s="37">
        <f>Table1[[#This Row],[Power_Consumed_kWh]]/Table1[[#This Row],[Production_t]]</f>
        <v>80.908630868709594</v>
      </c>
      <c r="S3317" t="str">
        <f>IF(Table1[[#This Row],[Quality_pct]]&lt;96,"Below Spec","Ok")</f>
        <v>Ok</v>
      </c>
      <c r="T3317" t="str">
        <f>IF(Table1[Steam_Consumed_t]&gt;$O$4383,"ABNORMAL","NORMAL")</f>
        <v>NORMAL</v>
      </c>
      <c r="U3317" t="str">
        <f>IF(Table1[Power_Consumed_kWh]&gt;$P$4383,"ABNORMAL","NORMAL")</f>
        <v>NORMAL</v>
      </c>
      <c r="V3317">
        <f>(Table1[[#This Row],[Target_Production_t]]/8)*Table1[[#This Row],[Downtime_hr]]</f>
        <v>3.3956624999999994</v>
      </c>
    </row>
    <row r="3318" spans="1:22" x14ac:dyDescent="0.25">
      <c r="A3318" s="1">
        <v>45934</v>
      </c>
      <c r="B3318" s="1" t="str">
        <f>TEXT(Table1[[#This Row],[Date]],"mm")</f>
        <v>10</v>
      </c>
      <c r="C3318" t="s">
        <v>21</v>
      </c>
      <c r="D3318" t="s">
        <v>20</v>
      </c>
      <c r="E3318">
        <v>34.54</v>
      </c>
      <c r="F3318">
        <v>7.32</v>
      </c>
      <c r="G3318">
        <v>0.68</v>
      </c>
      <c r="H3318">
        <v>31.34</v>
      </c>
      <c r="I3318">
        <v>31.2</v>
      </c>
      <c r="J3318">
        <v>0.13</v>
      </c>
      <c r="K3318">
        <v>99.57</v>
      </c>
      <c r="L3318">
        <v>91.5</v>
      </c>
      <c r="M3318">
        <v>88.8</v>
      </c>
      <c r="N3318">
        <v>80.900000000000006</v>
      </c>
      <c r="O3318">
        <v>44.35</v>
      </c>
      <c r="P3318">
        <v>3602.88</v>
      </c>
      <c r="Q3318" s="42">
        <f>Table1[[#This Row],[Steam_Consumed_t]]/Table1[[#This Row],[Production_t]]</f>
        <v>1.4151244416081685</v>
      </c>
      <c r="R3318" s="37">
        <f>Table1[[#This Row],[Power_Consumed_kWh]]/Table1[[#This Row],[Production_t]]</f>
        <v>114.96107211231653</v>
      </c>
      <c r="S3318" t="str">
        <f>IF(Table1[[#This Row],[Quality_pct]]&lt;96,"Below Spec","Ok")</f>
        <v>Ok</v>
      </c>
      <c r="T3318" t="str">
        <f>IF(Table1[Steam_Consumed_t]&gt;$O$4383,"ABNORMAL","NORMAL")</f>
        <v>NORMAL</v>
      </c>
      <c r="U3318" t="str">
        <f>IF(Table1[Power_Consumed_kWh]&gt;$P$4383,"ABNORMAL","NORMAL")</f>
        <v>NORMAL</v>
      </c>
      <c r="V3318">
        <f>(Table1[[#This Row],[Target_Production_t]]/8)*Table1[[#This Row],[Downtime_hr]]</f>
        <v>2.9359000000000002</v>
      </c>
    </row>
    <row r="3319" spans="1:22" x14ac:dyDescent="0.25">
      <c r="A3319" s="1">
        <v>45934</v>
      </c>
      <c r="B3319" s="1" t="str">
        <f>TEXT(Table1[[#This Row],[Date]],"mm")</f>
        <v>10</v>
      </c>
      <c r="C3319" t="s">
        <v>22</v>
      </c>
      <c r="D3319" t="s">
        <v>19</v>
      </c>
      <c r="E3319">
        <v>33.75</v>
      </c>
      <c r="F3319">
        <v>7.32</v>
      </c>
      <c r="G3319">
        <v>0.68</v>
      </c>
      <c r="H3319">
        <v>29.7</v>
      </c>
      <c r="I3319">
        <v>28.94</v>
      </c>
      <c r="J3319">
        <v>0.76</v>
      </c>
      <c r="K3319">
        <v>97.45</v>
      </c>
      <c r="L3319">
        <v>91.5</v>
      </c>
      <c r="M3319">
        <v>95.49</v>
      </c>
      <c r="N3319">
        <v>85.14</v>
      </c>
      <c r="O3319">
        <v>32.020000000000003</v>
      </c>
      <c r="P3319">
        <v>2792.7</v>
      </c>
      <c r="Q3319" s="42">
        <f>Table1[[#This Row],[Steam_Consumed_t]]/Table1[[#This Row],[Production_t]]</f>
        <v>1.0781144781144782</v>
      </c>
      <c r="R3319" s="37">
        <f>Table1[[#This Row],[Power_Consumed_kWh]]/Table1[[#This Row],[Production_t]]</f>
        <v>94.030303030303031</v>
      </c>
      <c r="S3319" t="str">
        <f>IF(Table1[[#This Row],[Quality_pct]]&lt;96,"Below Spec","Ok")</f>
        <v>Ok</v>
      </c>
      <c r="T3319" t="str">
        <f>IF(Table1[Steam_Consumed_t]&gt;$O$4383,"ABNORMAL","NORMAL")</f>
        <v>NORMAL</v>
      </c>
      <c r="U3319" t="str">
        <f>IF(Table1[Power_Consumed_kWh]&gt;$P$4383,"ABNORMAL","NORMAL")</f>
        <v>NORMAL</v>
      </c>
      <c r="V3319">
        <f>(Table1[[#This Row],[Target_Production_t]]/8)*Table1[[#This Row],[Downtime_hr]]</f>
        <v>2.8687500000000004</v>
      </c>
    </row>
    <row r="3320" spans="1:22" x14ac:dyDescent="0.25">
      <c r="A3320" s="1">
        <v>45934</v>
      </c>
      <c r="B3320" s="1" t="str">
        <f>TEXT(Table1[[#This Row],[Date]],"mm")</f>
        <v>10</v>
      </c>
      <c r="C3320" t="s">
        <v>17</v>
      </c>
      <c r="D3320" t="s">
        <v>20</v>
      </c>
      <c r="E3320">
        <v>38.18</v>
      </c>
      <c r="F3320">
        <v>7.44</v>
      </c>
      <c r="G3320">
        <v>0.56000000000000005</v>
      </c>
      <c r="H3320">
        <v>34.15</v>
      </c>
      <c r="I3320">
        <v>33.32</v>
      </c>
      <c r="J3320">
        <v>0.83</v>
      </c>
      <c r="K3320">
        <v>97.57</v>
      </c>
      <c r="L3320">
        <v>93</v>
      </c>
      <c r="M3320">
        <v>97.49</v>
      </c>
      <c r="N3320">
        <v>88.46</v>
      </c>
      <c r="O3320">
        <v>27.63</v>
      </c>
      <c r="P3320">
        <v>2719.82</v>
      </c>
      <c r="Q3320" s="42">
        <f>Table1[[#This Row],[Steam_Consumed_t]]/Table1[[#This Row],[Production_t]]</f>
        <v>0.8090775988286969</v>
      </c>
      <c r="R3320" s="37">
        <f>Table1[[#This Row],[Power_Consumed_kWh]]/Table1[[#This Row],[Production_t]]</f>
        <v>79.643338213762817</v>
      </c>
      <c r="S3320" t="str">
        <f>IF(Table1[[#This Row],[Quality_pct]]&lt;96,"Below Spec","Ok")</f>
        <v>Ok</v>
      </c>
      <c r="T3320" t="str">
        <f>IF(Table1[Steam_Consumed_t]&gt;$O$4383,"ABNORMAL","NORMAL")</f>
        <v>NORMAL</v>
      </c>
      <c r="U3320" t="str">
        <f>IF(Table1[Power_Consumed_kWh]&gt;$P$4383,"ABNORMAL","NORMAL")</f>
        <v>NORMAL</v>
      </c>
      <c r="V3320">
        <f>(Table1[[#This Row],[Target_Production_t]]/8)*Table1[[#This Row],[Downtime_hr]]</f>
        <v>2.6726000000000001</v>
      </c>
    </row>
    <row r="3321" spans="1:22" x14ac:dyDescent="0.25">
      <c r="A3321" s="1">
        <v>45934</v>
      </c>
      <c r="B3321" s="1" t="str">
        <f>TEXT(Table1[[#This Row],[Date]],"mm")</f>
        <v>10</v>
      </c>
      <c r="C3321" t="s">
        <v>23</v>
      </c>
      <c r="D3321" t="s">
        <v>20</v>
      </c>
      <c r="E3321">
        <v>39.99</v>
      </c>
      <c r="F3321">
        <v>7.51</v>
      </c>
      <c r="G3321">
        <v>0.49</v>
      </c>
      <c r="H3321">
        <v>34.119999999999997</v>
      </c>
      <c r="I3321">
        <v>33.909999999999997</v>
      </c>
      <c r="J3321">
        <v>0.21</v>
      </c>
      <c r="K3321">
        <v>99.38</v>
      </c>
      <c r="L3321">
        <v>93.88</v>
      </c>
      <c r="M3321">
        <v>93.95</v>
      </c>
      <c r="N3321">
        <v>87.65</v>
      </c>
      <c r="O3321">
        <v>4.16</v>
      </c>
      <c r="P3321">
        <v>1414.5</v>
      </c>
      <c r="Q3321" s="42">
        <f>Table1[[#This Row],[Steam_Consumed_t]]/Table1[[#This Row],[Production_t]]</f>
        <v>0.12192262602579133</v>
      </c>
      <c r="R3321" s="37">
        <f>Table1[[#This Row],[Power_Consumed_kWh]]/Table1[[#This Row],[Production_t]]</f>
        <v>41.456623681125443</v>
      </c>
      <c r="S3321" t="str">
        <f>IF(Table1[[#This Row],[Quality_pct]]&lt;96,"Below Spec","Ok")</f>
        <v>Ok</v>
      </c>
      <c r="T3321" t="str">
        <f>IF(Table1[Steam_Consumed_t]&gt;$O$4383,"ABNORMAL","NORMAL")</f>
        <v>NORMAL</v>
      </c>
      <c r="U3321" t="str">
        <f>IF(Table1[Power_Consumed_kWh]&gt;$P$4383,"ABNORMAL","NORMAL")</f>
        <v>NORMAL</v>
      </c>
      <c r="V3321">
        <f>(Table1[[#This Row],[Target_Production_t]]/8)*Table1[[#This Row],[Downtime_hr]]</f>
        <v>2.4493875000000003</v>
      </c>
    </row>
    <row r="3322" spans="1:22" x14ac:dyDescent="0.25">
      <c r="A3322" s="1">
        <v>45934</v>
      </c>
      <c r="B3322" s="1" t="str">
        <f>TEXT(Table1[[#This Row],[Date]],"mm")</f>
        <v>10</v>
      </c>
      <c r="C3322" t="s">
        <v>22</v>
      </c>
      <c r="D3322" t="s">
        <v>18</v>
      </c>
      <c r="E3322">
        <v>34.26</v>
      </c>
      <c r="F3322">
        <v>7.68</v>
      </c>
      <c r="G3322">
        <v>0.32</v>
      </c>
      <c r="H3322">
        <v>31.95</v>
      </c>
      <c r="I3322">
        <v>31.15</v>
      </c>
      <c r="J3322">
        <v>0.8</v>
      </c>
      <c r="K3322">
        <v>97.5</v>
      </c>
      <c r="L3322">
        <v>96</v>
      </c>
      <c r="M3322">
        <v>97.12</v>
      </c>
      <c r="N3322">
        <v>90.91</v>
      </c>
      <c r="O3322">
        <v>34.130000000000003</v>
      </c>
      <c r="P3322">
        <v>2939.3</v>
      </c>
      <c r="Q3322" s="42">
        <f>Table1[[#This Row],[Steam_Consumed_t]]/Table1[[#This Row],[Production_t]]</f>
        <v>1.0682316118935837</v>
      </c>
      <c r="R3322" s="37">
        <f>Table1[[#This Row],[Power_Consumed_kWh]]/Table1[[#This Row],[Production_t]]</f>
        <v>91.99687010954618</v>
      </c>
      <c r="S3322" t="str">
        <f>IF(Table1[[#This Row],[Quality_pct]]&lt;96,"Below Spec","Ok")</f>
        <v>Ok</v>
      </c>
      <c r="T3322" t="str">
        <f>IF(Table1[Steam_Consumed_t]&gt;$O$4383,"ABNORMAL","NORMAL")</f>
        <v>NORMAL</v>
      </c>
      <c r="U3322" t="str">
        <f>IF(Table1[Power_Consumed_kWh]&gt;$P$4383,"ABNORMAL","NORMAL")</f>
        <v>NORMAL</v>
      </c>
      <c r="V3322">
        <f>(Table1[[#This Row],[Target_Production_t]]/8)*Table1[[#This Row],[Downtime_hr]]</f>
        <v>1.3703999999999998</v>
      </c>
    </row>
    <row r="3323" spans="1:22" x14ac:dyDescent="0.25">
      <c r="A3323" s="1">
        <v>45934</v>
      </c>
      <c r="B3323" s="1" t="str">
        <f>TEXT(Table1[[#This Row],[Date]],"mm")</f>
        <v>10</v>
      </c>
      <c r="C3323" t="s">
        <v>23</v>
      </c>
      <c r="D3323" t="s">
        <v>18</v>
      </c>
      <c r="E3323">
        <v>41.88</v>
      </c>
      <c r="F3323">
        <v>7.75</v>
      </c>
      <c r="G3323">
        <v>0.25</v>
      </c>
      <c r="H3323">
        <v>35.1</v>
      </c>
      <c r="I3323">
        <v>35.1</v>
      </c>
      <c r="J3323">
        <v>0</v>
      </c>
      <c r="K3323">
        <v>100</v>
      </c>
      <c r="L3323">
        <v>96.88</v>
      </c>
      <c r="M3323">
        <v>97.96</v>
      </c>
      <c r="N3323">
        <v>94.9</v>
      </c>
      <c r="O3323">
        <v>4.3</v>
      </c>
      <c r="P3323">
        <v>1415.1</v>
      </c>
      <c r="Q3323" s="42">
        <f>Table1[[#This Row],[Steam_Consumed_t]]/Table1[[#This Row],[Production_t]]</f>
        <v>0.12250712250712249</v>
      </c>
      <c r="R3323" s="37">
        <f>Table1[[#This Row],[Power_Consumed_kWh]]/Table1[[#This Row],[Production_t]]</f>
        <v>40.316239316239312</v>
      </c>
      <c r="S3323" t="str">
        <f>IF(Table1[[#This Row],[Quality_pct]]&lt;96,"Below Spec","Ok")</f>
        <v>Ok</v>
      </c>
      <c r="T3323" t="str">
        <f>IF(Table1[Steam_Consumed_t]&gt;$O$4383,"ABNORMAL","NORMAL")</f>
        <v>NORMAL</v>
      </c>
      <c r="U3323" t="str">
        <f>IF(Table1[Power_Consumed_kWh]&gt;$P$4383,"ABNORMAL","NORMAL")</f>
        <v>NORMAL</v>
      </c>
      <c r="V3323">
        <f>(Table1[[#This Row],[Target_Production_t]]/8)*Table1[[#This Row],[Downtime_hr]]</f>
        <v>1.3087500000000001</v>
      </c>
    </row>
    <row r="3324" spans="1:22" x14ac:dyDescent="0.25">
      <c r="A3324" s="1">
        <v>45934</v>
      </c>
      <c r="B3324" s="1" t="str">
        <f>TEXT(Table1[[#This Row],[Date]],"mm")</f>
        <v>10</v>
      </c>
      <c r="C3324" t="s">
        <v>17</v>
      </c>
      <c r="D3324" t="s">
        <v>18</v>
      </c>
      <c r="E3324">
        <v>39.97</v>
      </c>
      <c r="F3324">
        <v>7.9</v>
      </c>
      <c r="G3324">
        <v>0.1</v>
      </c>
      <c r="H3324">
        <v>37.69</v>
      </c>
      <c r="I3324">
        <v>36.54</v>
      </c>
      <c r="J3324">
        <v>1.1499999999999999</v>
      </c>
      <c r="K3324">
        <v>96.96</v>
      </c>
      <c r="L3324">
        <v>98.75</v>
      </c>
      <c r="M3324">
        <v>93.26</v>
      </c>
      <c r="N3324">
        <v>89.29</v>
      </c>
      <c r="O3324">
        <v>31.37</v>
      </c>
      <c r="P3324">
        <v>3125.08</v>
      </c>
      <c r="Q3324" s="42">
        <f>Table1[[#This Row],[Steam_Consumed_t]]/Table1[[#This Row],[Production_t]]</f>
        <v>0.8323162642610773</v>
      </c>
      <c r="R3324" s="37">
        <f>Table1[[#This Row],[Power_Consumed_kWh]]/Table1[[#This Row],[Production_t]]</f>
        <v>82.915362165030515</v>
      </c>
      <c r="S3324" t="str">
        <f>IF(Table1[[#This Row],[Quality_pct]]&lt;96,"Below Spec","Ok")</f>
        <v>Ok</v>
      </c>
      <c r="T3324" t="str">
        <f>IF(Table1[Steam_Consumed_t]&gt;$O$4383,"ABNORMAL","NORMAL")</f>
        <v>NORMAL</v>
      </c>
      <c r="U3324" t="str">
        <f>IF(Table1[Power_Consumed_kWh]&gt;$P$4383,"ABNORMAL","NORMAL")</f>
        <v>NORMAL</v>
      </c>
      <c r="V3324">
        <f>(Table1[[#This Row],[Target_Production_t]]/8)*Table1[[#This Row],[Downtime_hr]]</f>
        <v>0.49962499999999999</v>
      </c>
    </row>
    <row r="3325" spans="1:22" x14ac:dyDescent="0.25">
      <c r="A3325" s="1">
        <v>45934</v>
      </c>
      <c r="B3325" s="1" t="str">
        <f>TEXT(Table1[[#This Row],[Date]],"mm")</f>
        <v>10</v>
      </c>
      <c r="C3325" t="s">
        <v>22</v>
      </c>
      <c r="D3325" t="s">
        <v>20</v>
      </c>
      <c r="E3325">
        <v>32.72</v>
      </c>
      <c r="F3325">
        <v>7.98</v>
      </c>
      <c r="G3325">
        <v>0.02</v>
      </c>
      <c r="H3325">
        <v>28.3</v>
      </c>
      <c r="I3325">
        <v>27.18</v>
      </c>
      <c r="J3325">
        <v>1.1299999999999999</v>
      </c>
      <c r="K3325">
        <v>96.02</v>
      </c>
      <c r="L3325">
        <v>99.75</v>
      </c>
      <c r="M3325">
        <v>94.78</v>
      </c>
      <c r="N3325">
        <v>90.78</v>
      </c>
      <c r="O3325">
        <v>31.59</v>
      </c>
      <c r="P3325">
        <v>2732.48</v>
      </c>
      <c r="Q3325" s="42">
        <f>Table1[[#This Row],[Steam_Consumed_t]]/Table1[[#This Row],[Production_t]]</f>
        <v>1.1162544169611308</v>
      </c>
      <c r="R3325" s="37">
        <f>Table1[[#This Row],[Power_Consumed_kWh]]/Table1[[#This Row],[Production_t]]</f>
        <v>96.554063604240284</v>
      </c>
      <c r="S3325" t="str">
        <f>IF(Table1[[#This Row],[Quality_pct]]&lt;96,"Below Spec","Ok")</f>
        <v>Ok</v>
      </c>
      <c r="T3325" t="str">
        <f>IF(Table1[Steam_Consumed_t]&gt;$O$4383,"ABNORMAL","NORMAL")</f>
        <v>NORMAL</v>
      </c>
      <c r="U3325" t="str">
        <f>IF(Table1[Power_Consumed_kWh]&gt;$P$4383,"ABNORMAL","NORMAL")</f>
        <v>NORMAL</v>
      </c>
      <c r="V3325">
        <f>(Table1[[#This Row],[Target_Production_t]]/8)*Table1[[#This Row],[Downtime_hr]]</f>
        <v>8.1799999999999998E-2</v>
      </c>
    </row>
    <row r="3326" spans="1:22" x14ac:dyDescent="0.25">
      <c r="A3326" s="1">
        <v>45935</v>
      </c>
      <c r="B3326" s="1" t="str">
        <f>TEXT(Table1[[#This Row],[Date]],"mm")</f>
        <v>10</v>
      </c>
      <c r="C3326" t="s">
        <v>23</v>
      </c>
      <c r="D3326" t="s">
        <v>20</v>
      </c>
      <c r="E3326">
        <v>40.24</v>
      </c>
      <c r="F3326">
        <v>6.05</v>
      </c>
      <c r="G3326">
        <v>1.95</v>
      </c>
      <c r="H3326">
        <v>26.58</v>
      </c>
      <c r="I3326">
        <v>26.03</v>
      </c>
      <c r="J3326">
        <v>0.55000000000000004</v>
      </c>
      <c r="K3326">
        <v>97.92</v>
      </c>
      <c r="L3326">
        <v>75.62</v>
      </c>
      <c r="M3326">
        <v>96.66</v>
      </c>
      <c r="N3326">
        <v>71.58</v>
      </c>
      <c r="O3326">
        <v>2.78</v>
      </c>
      <c r="P3326">
        <v>1068.0999999999999</v>
      </c>
      <c r="Q3326" s="42">
        <f>Table1[[#This Row],[Steam_Consumed_t]]/Table1[[#This Row],[Production_t]]</f>
        <v>0.10458991723100075</v>
      </c>
      <c r="R3326" s="37">
        <f>Table1[[#This Row],[Power_Consumed_kWh]]/Table1[[#This Row],[Production_t]]</f>
        <v>40.184349134687736</v>
      </c>
      <c r="S3326" t="str">
        <f>IF(Table1[[#This Row],[Quality_pct]]&lt;96,"Below Spec","Ok")</f>
        <v>Ok</v>
      </c>
      <c r="T3326" t="str">
        <f>IF(Table1[Steam_Consumed_t]&gt;$O$4383,"ABNORMAL","NORMAL")</f>
        <v>NORMAL</v>
      </c>
      <c r="U3326" t="str">
        <f>IF(Table1[Power_Consumed_kWh]&gt;$P$4383,"ABNORMAL","NORMAL")</f>
        <v>NORMAL</v>
      </c>
      <c r="V3326">
        <f>(Table1[[#This Row],[Target_Production_t]]/8)*Table1[[#This Row],[Downtime_hr]]</f>
        <v>9.8085000000000004</v>
      </c>
    </row>
    <row r="3327" spans="1:22" x14ac:dyDescent="0.25">
      <c r="A3327" s="1">
        <v>45935</v>
      </c>
      <c r="B3327" s="1" t="str">
        <f>TEXT(Table1[[#This Row],[Date]],"mm")</f>
        <v>10</v>
      </c>
      <c r="C3327" t="s">
        <v>22</v>
      </c>
      <c r="D3327" t="s">
        <v>19</v>
      </c>
      <c r="E3327">
        <v>33.96</v>
      </c>
      <c r="F3327">
        <v>7.31</v>
      </c>
      <c r="G3327">
        <v>0.69</v>
      </c>
      <c r="H3327">
        <v>30.62</v>
      </c>
      <c r="I3327">
        <v>29.82</v>
      </c>
      <c r="J3327">
        <v>0.8</v>
      </c>
      <c r="K3327">
        <v>97.38</v>
      </c>
      <c r="L3327">
        <v>91.38</v>
      </c>
      <c r="M3327">
        <v>97.75</v>
      </c>
      <c r="N3327">
        <v>86.98</v>
      </c>
      <c r="O3327">
        <v>34.409999999999997</v>
      </c>
      <c r="P3327">
        <v>2923.23</v>
      </c>
      <c r="Q3327" s="42">
        <f>Table1[[#This Row],[Steam_Consumed_t]]/Table1[[#This Row],[Production_t]]</f>
        <v>1.1237753102547354</v>
      </c>
      <c r="R3327" s="37">
        <f>Table1[[#This Row],[Power_Consumed_kWh]]/Table1[[#This Row],[Production_t]]</f>
        <v>95.467994774657086</v>
      </c>
      <c r="S3327" t="str">
        <f>IF(Table1[[#This Row],[Quality_pct]]&lt;96,"Below Spec","Ok")</f>
        <v>Ok</v>
      </c>
      <c r="T3327" t="str">
        <f>IF(Table1[Steam_Consumed_t]&gt;$O$4383,"ABNORMAL","NORMAL")</f>
        <v>NORMAL</v>
      </c>
      <c r="U3327" t="str">
        <f>IF(Table1[Power_Consumed_kWh]&gt;$P$4383,"ABNORMAL","NORMAL")</f>
        <v>NORMAL</v>
      </c>
      <c r="V3327">
        <f>(Table1[[#This Row],[Target_Production_t]]/8)*Table1[[#This Row],[Downtime_hr]]</f>
        <v>2.9290499999999997</v>
      </c>
    </row>
    <row r="3328" spans="1:22" x14ac:dyDescent="0.25">
      <c r="A3328" s="1">
        <v>45935</v>
      </c>
      <c r="B3328" s="1" t="str">
        <f>TEXT(Table1[[#This Row],[Date]],"mm")</f>
        <v>10</v>
      </c>
      <c r="C3328" t="s">
        <v>21</v>
      </c>
      <c r="D3328" t="s">
        <v>20</v>
      </c>
      <c r="E3328">
        <v>34.75</v>
      </c>
      <c r="F3328">
        <v>7.33</v>
      </c>
      <c r="G3328">
        <v>0.67</v>
      </c>
      <c r="H3328">
        <v>26.81</v>
      </c>
      <c r="I3328">
        <v>26.62</v>
      </c>
      <c r="J3328">
        <v>0.19</v>
      </c>
      <c r="K3328">
        <v>99.29</v>
      </c>
      <c r="L3328">
        <v>91.62</v>
      </c>
      <c r="M3328">
        <v>100.45</v>
      </c>
      <c r="N3328">
        <v>91.38</v>
      </c>
      <c r="O3328">
        <v>38.65</v>
      </c>
      <c r="P3328">
        <v>3086.98</v>
      </c>
      <c r="Q3328" s="42">
        <f>Table1[[#This Row],[Steam_Consumed_t]]/Table1[[#This Row],[Production_t]]</f>
        <v>1.4416262588586348</v>
      </c>
      <c r="R3328" s="37">
        <f>Table1[[#This Row],[Power_Consumed_kWh]]/Table1[[#This Row],[Production_t]]</f>
        <v>115.14285714285715</v>
      </c>
      <c r="S3328" t="str">
        <f>IF(Table1[[#This Row],[Quality_pct]]&lt;96,"Below Spec","Ok")</f>
        <v>Ok</v>
      </c>
      <c r="T3328" t="str">
        <f>IF(Table1[Steam_Consumed_t]&gt;$O$4383,"ABNORMAL","NORMAL")</f>
        <v>NORMAL</v>
      </c>
      <c r="U3328" t="str">
        <f>IF(Table1[Power_Consumed_kWh]&gt;$P$4383,"ABNORMAL","NORMAL")</f>
        <v>NORMAL</v>
      </c>
      <c r="V3328">
        <f>(Table1[[#This Row],[Target_Production_t]]/8)*Table1[[#This Row],[Downtime_hr]]</f>
        <v>2.9103125000000003</v>
      </c>
    </row>
    <row r="3329" spans="1:22" x14ac:dyDescent="0.25">
      <c r="A3329" s="1">
        <v>45935</v>
      </c>
      <c r="B3329" s="1" t="str">
        <f>TEXT(Table1[[#This Row],[Date]],"mm")</f>
        <v>10</v>
      </c>
      <c r="C3329" t="s">
        <v>21</v>
      </c>
      <c r="D3329" t="s">
        <v>19</v>
      </c>
      <c r="E3329">
        <v>35.840000000000003</v>
      </c>
      <c r="F3329">
        <v>7.39</v>
      </c>
      <c r="G3329">
        <v>0.61</v>
      </c>
      <c r="H3329">
        <v>34.15</v>
      </c>
      <c r="I3329">
        <v>33.659999999999997</v>
      </c>
      <c r="J3329">
        <v>0.5</v>
      </c>
      <c r="K3329">
        <v>98.55</v>
      </c>
      <c r="L3329">
        <v>92.38</v>
      </c>
      <c r="M3329">
        <v>94.22</v>
      </c>
      <c r="N3329">
        <v>85.77</v>
      </c>
      <c r="O3329">
        <v>50.08</v>
      </c>
      <c r="P3329">
        <v>4013.31</v>
      </c>
      <c r="Q3329" s="42">
        <f>Table1[[#This Row],[Steam_Consumed_t]]/Table1[[#This Row],[Production_t]]</f>
        <v>1.4664714494875548</v>
      </c>
      <c r="R3329" s="37">
        <f>Table1[[#This Row],[Power_Consumed_kWh]]/Table1[[#This Row],[Production_t]]</f>
        <v>117.52005856515373</v>
      </c>
      <c r="S3329" t="str">
        <f>IF(Table1[[#This Row],[Quality_pct]]&lt;96,"Below Spec","Ok")</f>
        <v>Ok</v>
      </c>
      <c r="T3329" t="str">
        <f>IF(Table1[Steam_Consumed_t]&gt;$O$4383,"ABNORMAL","NORMAL")</f>
        <v>NORMAL</v>
      </c>
      <c r="U3329" t="str">
        <f>IF(Table1[Power_Consumed_kWh]&gt;$P$4383,"ABNORMAL","NORMAL")</f>
        <v>NORMAL</v>
      </c>
      <c r="V3329">
        <f>(Table1[[#This Row],[Target_Production_t]]/8)*Table1[[#This Row],[Downtime_hr]]</f>
        <v>2.7328000000000001</v>
      </c>
    </row>
    <row r="3330" spans="1:22" x14ac:dyDescent="0.25">
      <c r="A3330" s="1">
        <v>45935</v>
      </c>
      <c r="B3330" s="1" t="str">
        <f>TEXT(Table1[[#This Row],[Date]],"mm")</f>
        <v>10</v>
      </c>
      <c r="C3330" t="s">
        <v>17</v>
      </c>
      <c r="D3330" t="s">
        <v>20</v>
      </c>
      <c r="E3330">
        <v>38.409999999999997</v>
      </c>
      <c r="F3330">
        <v>7.41</v>
      </c>
      <c r="G3330">
        <v>0.59</v>
      </c>
      <c r="H3330">
        <v>34.950000000000003</v>
      </c>
      <c r="I3330">
        <v>34.130000000000003</v>
      </c>
      <c r="J3330">
        <v>0.83</v>
      </c>
      <c r="K3330">
        <v>97.63</v>
      </c>
      <c r="L3330">
        <v>92.62</v>
      </c>
      <c r="M3330">
        <v>91.47</v>
      </c>
      <c r="N3330">
        <v>82.72</v>
      </c>
      <c r="O3330">
        <v>29.82</v>
      </c>
      <c r="P3330">
        <v>2732.89</v>
      </c>
      <c r="Q3330" s="42">
        <f>Table1[[#This Row],[Steam_Consumed_t]]/Table1[[#This Row],[Production_t]]</f>
        <v>0.85321888412017166</v>
      </c>
      <c r="R3330" s="37">
        <f>Table1[[#This Row],[Power_Consumed_kWh]]/Table1[[#This Row],[Production_t]]</f>
        <v>78.194277539341911</v>
      </c>
      <c r="S3330" t="str">
        <f>IF(Table1[[#This Row],[Quality_pct]]&lt;96,"Below Spec","Ok")</f>
        <v>Ok</v>
      </c>
      <c r="T3330" t="str">
        <f>IF(Table1[Steam_Consumed_t]&gt;$O$4383,"ABNORMAL","NORMAL")</f>
        <v>NORMAL</v>
      </c>
      <c r="U3330" t="str">
        <f>IF(Table1[Power_Consumed_kWh]&gt;$P$4383,"ABNORMAL","NORMAL")</f>
        <v>NORMAL</v>
      </c>
      <c r="V3330">
        <f>(Table1[[#This Row],[Target_Production_t]]/8)*Table1[[#This Row],[Downtime_hr]]</f>
        <v>2.8327374999999995</v>
      </c>
    </row>
    <row r="3331" spans="1:22" x14ac:dyDescent="0.25">
      <c r="A3331" s="1">
        <v>45935</v>
      </c>
      <c r="B3331" s="1" t="str">
        <f>TEXT(Table1[[#This Row],[Date]],"mm")</f>
        <v>10</v>
      </c>
      <c r="C3331" t="s">
        <v>23</v>
      </c>
      <c r="D3331" t="s">
        <v>18</v>
      </c>
      <c r="E3331">
        <v>42.14</v>
      </c>
      <c r="F3331">
        <v>7.5</v>
      </c>
      <c r="G3331">
        <v>0.5</v>
      </c>
      <c r="H3331">
        <v>34.44</v>
      </c>
      <c r="I3331">
        <v>33.83</v>
      </c>
      <c r="J3331">
        <v>0.61</v>
      </c>
      <c r="K3331">
        <v>98.23</v>
      </c>
      <c r="L3331">
        <v>93.75</v>
      </c>
      <c r="M3331">
        <v>93.18</v>
      </c>
      <c r="N3331">
        <v>85.81</v>
      </c>
      <c r="O3331">
        <v>4.82</v>
      </c>
      <c r="P3331">
        <v>1409.7</v>
      </c>
      <c r="Q3331" s="42">
        <f>Table1[[#This Row],[Steam_Consumed_t]]/Table1[[#This Row],[Production_t]]</f>
        <v>0.1399535423925668</v>
      </c>
      <c r="R3331" s="37">
        <f>Table1[[#This Row],[Power_Consumed_kWh]]/Table1[[#This Row],[Production_t]]</f>
        <v>40.932055749128921</v>
      </c>
      <c r="S3331" t="str">
        <f>IF(Table1[[#This Row],[Quality_pct]]&lt;96,"Below Spec","Ok")</f>
        <v>Ok</v>
      </c>
      <c r="T3331" t="str">
        <f>IF(Table1[Steam_Consumed_t]&gt;$O$4383,"ABNORMAL","NORMAL")</f>
        <v>NORMAL</v>
      </c>
      <c r="U3331" t="str">
        <f>IF(Table1[Power_Consumed_kWh]&gt;$P$4383,"ABNORMAL","NORMAL")</f>
        <v>NORMAL</v>
      </c>
      <c r="V3331">
        <f>(Table1[[#This Row],[Target_Production_t]]/8)*Table1[[#This Row],[Downtime_hr]]</f>
        <v>2.63375</v>
      </c>
    </row>
    <row r="3332" spans="1:22" x14ac:dyDescent="0.25">
      <c r="A3332" s="1">
        <v>45935</v>
      </c>
      <c r="B3332" s="1" t="str">
        <f>TEXT(Table1[[#This Row],[Date]],"mm")</f>
        <v>10</v>
      </c>
      <c r="C3332" t="s">
        <v>17</v>
      </c>
      <c r="D3332" t="s">
        <v>18</v>
      </c>
      <c r="E3332">
        <v>40.22</v>
      </c>
      <c r="F3332">
        <v>7.58</v>
      </c>
      <c r="G3332">
        <v>0.42</v>
      </c>
      <c r="H3332">
        <v>36.19</v>
      </c>
      <c r="I3332">
        <v>35.369999999999997</v>
      </c>
      <c r="J3332">
        <v>0.82</v>
      </c>
      <c r="K3332">
        <v>97.74</v>
      </c>
      <c r="L3332">
        <v>94.75</v>
      </c>
      <c r="M3332">
        <v>96.95</v>
      </c>
      <c r="N3332">
        <v>89.78</v>
      </c>
      <c r="O3332">
        <v>29.93</v>
      </c>
      <c r="P3332">
        <v>3046.39</v>
      </c>
      <c r="Q3332" s="42">
        <f>Table1[[#This Row],[Steam_Consumed_t]]/Table1[[#This Row],[Production_t]]</f>
        <v>0.82702403978999728</v>
      </c>
      <c r="R3332" s="37">
        <f>Table1[[#This Row],[Power_Consumed_kWh]]/Table1[[#This Row],[Production_t]]</f>
        <v>84.177673390439352</v>
      </c>
      <c r="S3332" t="str">
        <f>IF(Table1[[#This Row],[Quality_pct]]&lt;96,"Below Spec","Ok")</f>
        <v>Ok</v>
      </c>
      <c r="T3332" t="str">
        <f>IF(Table1[Steam_Consumed_t]&gt;$O$4383,"ABNORMAL","NORMAL")</f>
        <v>NORMAL</v>
      </c>
      <c r="U3332" t="str">
        <f>IF(Table1[Power_Consumed_kWh]&gt;$P$4383,"ABNORMAL","NORMAL")</f>
        <v>NORMAL</v>
      </c>
      <c r="V3332">
        <f>(Table1[[#This Row],[Target_Production_t]]/8)*Table1[[#This Row],[Downtime_hr]]</f>
        <v>2.1115499999999998</v>
      </c>
    </row>
    <row r="3333" spans="1:22" x14ac:dyDescent="0.25">
      <c r="A3333" s="1">
        <v>45935</v>
      </c>
      <c r="B3333" s="1" t="str">
        <f>TEXT(Table1[[#This Row],[Date]],"mm")</f>
        <v>10</v>
      </c>
      <c r="C3333" t="s">
        <v>21</v>
      </c>
      <c r="D3333" t="s">
        <v>18</v>
      </c>
      <c r="E3333">
        <v>36.39</v>
      </c>
      <c r="F3333">
        <v>7.63</v>
      </c>
      <c r="G3333">
        <v>0.37</v>
      </c>
      <c r="H3333">
        <v>34.72</v>
      </c>
      <c r="I3333">
        <v>33.17</v>
      </c>
      <c r="J3333">
        <v>1.55</v>
      </c>
      <c r="K3333">
        <v>95.53</v>
      </c>
      <c r="L3333">
        <v>95.38</v>
      </c>
      <c r="M3333">
        <v>100.3</v>
      </c>
      <c r="N3333">
        <v>91.39</v>
      </c>
      <c r="O3333">
        <v>50.4</v>
      </c>
      <c r="P3333">
        <v>4088.93</v>
      </c>
      <c r="Q3333" s="42">
        <f>Table1[[#This Row],[Steam_Consumed_t]]/Table1[[#This Row],[Production_t]]</f>
        <v>1.4516129032258065</v>
      </c>
      <c r="R3333" s="37">
        <f>Table1[[#This Row],[Power_Consumed_kWh]]/Table1[[#This Row],[Production_t]]</f>
        <v>117.76872119815668</v>
      </c>
      <c r="S3333" t="str">
        <f>IF(Table1[[#This Row],[Quality_pct]]&lt;96,"Below Spec","Ok")</f>
        <v>Below Spec</v>
      </c>
      <c r="T3333" t="str">
        <f>IF(Table1[Steam_Consumed_t]&gt;$O$4383,"ABNORMAL","NORMAL")</f>
        <v>NORMAL</v>
      </c>
      <c r="U3333" t="str">
        <f>IF(Table1[Power_Consumed_kWh]&gt;$P$4383,"ABNORMAL","NORMAL")</f>
        <v>NORMAL</v>
      </c>
      <c r="V3333">
        <f>(Table1[[#This Row],[Target_Production_t]]/8)*Table1[[#This Row],[Downtime_hr]]</f>
        <v>1.6830375</v>
      </c>
    </row>
    <row r="3334" spans="1:22" x14ac:dyDescent="0.25">
      <c r="A3334" s="1">
        <v>45935</v>
      </c>
      <c r="B3334" s="1" t="str">
        <f>TEXT(Table1[[#This Row],[Date]],"mm")</f>
        <v>10</v>
      </c>
      <c r="C3334" t="s">
        <v>17</v>
      </c>
      <c r="D3334" t="s">
        <v>19</v>
      </c>
      <c r="E3334">
        <v>39.619999999999997</v>
      </c>
      <c r="F3334">
        <v>7.8</v>
      </c>
      <c r="G3334">
        <v>0.2</v>
      </c>
      <c r="H3334">
        <v>35.81</v>
      </c>
      <c r="I3334">
        <v>34.89</v>
      </c>
      <c r="J3334">
        <v>0.91</v>
      </c>
      <c r="K3334">
        <v>97.45</v>
      </c>
      <c r="L3334">
        <v>97.5</v>
      </c>
      <c r="M3334">
        <v>94.85</v>
      </c>
      <c r="N3334">
        <v>90.12</v>
      </c>
      <c r="O3334">
        <v>32.630000000000003</v>
      </c>
      <c r="P3334">
        <v>3056.21</v>
      </c>
      <c r="Q3334" s="42">
        <f>Table1[[#This Row],[Steam_Consumed_t]]/Table1[[#This Row],[Production_t]]</f>
        <v>0.91119798938843899</v>
      </c>
      <c r="R3334" s="37">
        <f>Table1[[#This Row],[Power_Consumed_kWh]]/Table1[[#This Row],[Production_t]]</f>
        <v>85.345154984641155</v>
      </c>
      <c r="S3334" t="str">
        <f>IF(Table1[[#This Row],[Quality_pct]]&lt;96,"Below Spec","Ok")</f>
        <v>Ok</v>
      </c>
      <c r="T3334" t="str">
        <f>IF(Table1[Steam_Consumed_t]&gt;$O$4383,"ABNORMAL","NORMAL")</f>
        <v>NORMAL</v>
      </c>
      <c r="U3334" t="str">
        <f>IF(Table1[Power_Consumed_kWh]&gt;$P$4383,"ABNORMAL","NORMAL")</f>
        <v>NORMAL</v>
      </c>
      <c r="V3334">
        <f>(Table1[[#This Row],[Target_Production_t]]/8)*Table1[[#This Row],[Downtime_hr]]</f>
        <v>0.99049999999999994</v>
      </c>
    </row>
    <row r="3335" spans="1:22" x14ac:dyDescent="0.25">
      <c r="A3335" s="1">
        <v>45935</v>
      </c>
      <c r="B3335" s="1" t="str">
        <f>TEXT(Table1[[#This Row],[Date]],"mm")</f>
        <v>10</v>
      </c>
      <c r="C3335" t="s">
        <v>22</v>
      </c>
      <c r="D3335" t="s">
        <v>20</v>
      </c>
      <c r="E3335">
        <v>32.92</v>
      </c>
      <c r="F3335">
        <v>7.83</v>
      </c>
      <c r="G3335">
        <v>0.17</v>
      </c>
      <c r="H3335">
        <v>29.67</v>
      </c>
      <c r="I3335">
        <v>28.71</v>
      </c>
      <c r="J3335">
        <v>0.96</v>
      </c>
      <c r="K3335">
        <v>96.77</v>
      </c>
      <c r="L3335">
        <v>97.88</v>
      </c>
      <c r="M3335">
        <v>93.56</v>
      </c>
      <c r="N3335">
        <v>88.61</v>
      </c>
      <c r="O3335">
        <v>34.53</v>
      </c>
      <c r="P3335">
        <v>2836.34</v>
      </c>
      <c r="Q3335" s="42">
        <f>Table1[[#This Row],[Steam_Consumed_t]]/Table1[[#This Row],[Production_t]]</f>
        <v>1.1638018200202225</v>
      </c>
      <c r="R3335" s="37">
        <f>Table1[[#This Row],[Power_Consumed_kWh]]/Table1[[#This Row],[Production_t]]</f>
        <v>95.596225143242336</v>
      </c>
      <c r="S3335" t="str">
        <f>IF(Table1[[#This Row],[Quality_pct]]&lt;96,"Below Spec","Ok")</f>
        <v>Ok</v>
      </c>
      <c r="T3335" t="str">
        <f>IF(Table1[Steam_Consumed_t]&gt;$O$4383,"ABNORMAL","NORMAL")</f>
        <v>NORMAL</v>
      </c>
      <c r="U3335" t="str">
        <f>IF(Table1[Power_Consumed_kWh]&gt;$P$4383,"ABNORMAL","NORMAL")</f>
        <v>NORMAL</v>
      </c>
      <c r="V3335">
        <f>(Table1[[#This Row],[Target_Production_t]]/8)*Table1[[#This Row],[Downtime_hr]]</f>
        <v>0.69955000000000012</v>
      </c>
    </row>
    <row r="3336" spans="1:22" x14ac:dyDescent="0.25">
      <c r="A3336" s="1">
        <v>45935</v>
      </c>
      <c r="B3336" s="1" t="str">
        <f>TEXT(Table1[[#This Row],[Date]],"mm")</f>
        <v>10</v>
      </c>
      <c r="C3336" t="s">
        <v>23</v>
      </c>
      <c r="D3336" t="s">
        <v>19</v>
      </c>
      <c r="E3336">
        <v>41.5</v>
      </c>
      <c r="F3336">
        <v>7.88</v>
      </c>
      <c r="G3336">
        <v>0.12</v>
      </c>
      <c r="H3336">
        <v>37.82</v>
      </c>
      <c r="I3336">
        <v>37.44</v>
      </c>
      <c r="J3336">
        <v>0.38</v>
      </c>
      <c r="K3336">
        <v>98.99</v>
      </c>
      <c r="L3336">
        <v>98.5</v>
      </c>
      <c r="M3336">
        <v>98.48</v>
      </c>
      <c r="N3336">
        <v>96.02</v>
      </c>
      <c r="O3336">
        <v>5.48</v>
      </c>
      <c r="P3336">
        <v>1559.52</v>
      </c>
      <c r="Q3336" s="42">
        <f>Table1[[#This Row],[Steam_Consumed_t]]/Table1[[#This Row],[Production_t]]</f>
        <v>0.14489687995769435</v>
      </c>
      <c r="R3336" s="37">
        <f>Table1[[#This Row],[Power_Consumed_kWh]]/Table1[[#This Row],[Production_t]]</f>
        <v>41.235325224748813</v>
      </c>
      <c r="S3336" t="str">
        <f>IF(Table1[[#This Row],[Quality_pct]]&lt;96,"Below Spec","Ok")</f>
        <v>Ok</v>
      </c>
      <c r="T3336" t="str">
        <f>IF(Table1[Steam_Consumed_t]&gt;$O$4383,"ABNORMAL","NORMAL")</f>
        <v>NORMAL</v>
      </c>
      <c r="U3336" t="str">
        <f>IF(Table1[Power_Consumed_kWh]&gt;$P$4383,"ABNORMAL","NORMAL")</f>
        <v>NORMAL</v>
      </c>
      <c r="V3336">
        <f>(Table1[[#This Row],[Target_Production_t]]/8)*Table1[[#This Row],[Downtime_hr]]</f>
        <v>0.62249999999999994</v>
      </c>
    </row>
    <row r="3337" spans="1:22" x14ac:dyDescent="0.25">
      <c r="A3337" s="1">
        <v>45935</v>
      </c>
      <c r="B3337" s="1" t="str">
        <f>TEXT(Table1[[#This Row],[Date]],"mm")</f>
        <v>10</v>
      </c>
      <c r="C3337" t="s">
        <v>22</v>
      </c>
      <c r="D3337" t="s">
        <v>18</v>
      </c>
      <c r="E3337">
        <v>34.47</v>
      </c>
      <c r="F3337">
        <v>7.89</v>
      </c>
      <c r="G3337">
        <v>0.11</v>
      </c>
      <c r="H3337">
        <v>35.08</v>
      </c>
      <c r="I3337">
        <v>34.229999999999997</v>
      </c>
      <c r="J3337">
        <v>0.85</v>
      </c>
      <c r="K3337">
        <v>97.58</v>
      </c>
      <c r="L3337">
        <v>98.62</v>
      </c>
      <c r="M3337">
        <v>95.88</v>
      </c>
      <c r="N3337">
        <v>92.27</v>
      </c>
      <c r="O3337">
        <v>38.630000000000003</v>
      </c>
      <c r="P3337">
        <v>3365.08</v>
      </c>
      <c r="Q3337" s="42">
        <f>Table1[[#This Row],[Steam_Consumed_t]]/Table1[[#This Row],[Production_t]]</f>
        <v>1.1011972633979477</v>
      </c>
      <c r="R3337" s="37">
        <f>Table1[[#This Row],[Power_Consumed_kWh]]/Table1[[#This Row],[Production_t]]</f>
        <v>95.925883694412775</v>
      </c>
      <c r="S3337" t="str">
        <f>IF(Table1[[#This Row],[Quality_pct]]&lt;96,"Below Spec","Ok")</f>
        <v>Ok</v>
      </c>
      <c r="T3337" t="str">
        <f>IF(Table1[Steam_Consumed_t]&gt;$O$4383,"ABNORMAL","NORMAL")</f>
        <v>NORMAL</v>
      </c>
      <c r="U3337" t="str">
        <f>IF(Table1[Power_Consumed_kWh]&gt;$P$4383,"ABNORMAL","NORMAL")</f>
        <v>NORMAL</v>
      </c>
      <c r="V3337">
        <f>(Table1[[#This Row],[Target_Production_t]]/8)*Table1[[#This Row],[Downtime_hr]]</f>
        <v>0.47396250000000001</v>
      </c>
    </row>
    <row r="3338" spans="1:22" x14ac:dyDescent="0.25">
      <c r="A3338" s="1">
        <v>45936</v>
      </c>
      <c r="B3338" s="1" t="str">
        <f>TEXT(Table1[[#This Row],[Date]],"mm")</f>
        <v>10</v>
      </c>
      <c r="C3338" t="s">
        <v>17</v>
      </c>
      <c r="D3338" t="s">
        <v>18</v>
      </c>
      <c r="E3338">
        <v>41.14</v>
      </c>
      <c r="F3338">
        <v>5.82</v>
      </c>
      <c r="G3338">
        <v>2.1800000000000002</v>
      </c>
      <c r="H3338">
        <v>27.84</v>
      </c>
      <c r="I3338">
        <v>27.23</v>
      </c>
      <c r="J3338">
        <v>0.6</v>
      </c>
      <c r="K3338">
        <v>97.83</v>
      </c>
      <c r="L3338">
        <v>72.75</v>
      </c>
      <c r="M3338">
        <v>92</v>
      </c>
      <c r="N3338">
        <v>65.47</v>
      </c>
      <c r="O3338">
        <v>24.01</v>
      </c>
      <c r="P3338">
        <v>2345.94</v>
      </c>
      <c r="Q3338" s="42">
        <f>Table1[[#This Row],[Steam_Consumed_t]]/Table1[[#This Row],[Production_t]]</f>
        <v>0.86242816091954033</v>
      </c>
      <c r="R3338" s="37">
        <f>Table1[[#This Row],[Power_Consumed_kWh]]/Table1[[#This Row],[Production_t]]</f>
        <v>84.265086206896555</v>
      </c>
      <c r="S3338" t="str">
        <f>IF(Table1[[#This Row],[Quality_pct]]&lt;96,"Below Spec","Ok")</f>
        <v>Ok</v>
      </c>
      <c r="T3338" t="str">
        <f>IF(Table1[Steam_Consumed_t]&gt;$O$4383,"ABNORMAL","NORMAL")</f>
        <v>NORMAL</v>
      </c>
      <c r="U3338" t="str">
        <f>IF(Table1[Power_Consumed_kWh]&gt;$P$4383,"ABNORMAL","NORMAL")</f>
        <v>NORMAL</v>
      </c>
      <c r="V3338">
        <f>(Table1[[#This Row],[Target_Production_t]]/8)*Table1[[#This Row],[Downtime_hr]]</f>
        <v>11.210650000000001</v>
      </c>
    </row>
    <row r="3339" spans="1:22" x14ac:dyDescent="0.25">
      <c r="A3339" s="1">
        <v>45936</v>
      </c>
      <c r="B3339" s="1" t="str">
        <f>TEXT(Table1[[#This Row],[Date]],"mm")</f>
        <v>10</v>
      </c>
      <c r="C3339" t="s">
        <v>23</v>
      </c>
      <c r="D3339" t="s">
        <v>19</v>
      </c>
      <c r="E3339">
        <v>42.45</v>
      </c>
      <c r="F3339">
        <v>6.17</v>
      </c>
      <c r="G3339">
        <v>1.83</v>
      </c>
      <c r="H3339">
        <v>31.22</v>
      </c>
      <c r="I3339">
        <v>30.55</v>
      </c>
      <c r="J3339">
        <v>0.67</v>
      </c>
      <c r="K3339">
        <v>97.85</v>
      </c>
      <c r="L3339">
        <v>77.12</v>
      </c>
      <c r="M3339">
        <v>96.46</v>
      </c>
      <c r="N3339">
        <v>72.8</v>
      </c>
      <c r="O3339">
        <v>2.0499999999999998</v>
      </c>
      <c r="P3339">
        <v>1175.0899999999999</v>
      </c>
      <c r="Q3339" s="42">
        <f>Table1[[#This Row],[Steam_Consumed_t]]/Table1[[#This Row],[Production_t]]</f>
        <v>6.5663036515054451E-2</v>
      </c>
      <c r="R3339" s="37">
        <f>Table1[[#This Row],[Power_Consumed_kWh]]/Table1[[#This Row],[Production_t]]</f>
        <v>37.639013452914796</v>
      </c>
      <c r="S3339" t="str">
        <f>IF(Table1[[#This Row],[Quality_pct]]&lt;96,"Below Spec","Ok")</f>
        <v>Ok</v>
      </c>
      <c r="T3339" t="str">
        <f>IF(Table1[Steam_Consumed_t]&gt;$O$4383,"ABNORMAL","NORMAL")</f>
        <v>NORMAL</v>
      </c>
      <c r="U3339" t="str">
        <f>IF(Table1[Power_Consumed_kWh]&gt;$P$4383,"ABNORMAL","NORMAL")</f>
        <v>NORMAL</v>
      </c>
      <c r="V3339">
        <f>(Table1[[#This Row],[Target_Production_t]]/8)*Table1[[#This Row],[Downtime_hr]]</f>
        <v>9.7104375000000012</v>
      </c>
    </row>
    <row r="3340" spans="1:22" x14ac:dyDescent="0.25">
      <c r="A3340" s="1">
        <v>45936</v>
      </c>
      <c r="B3340" s="1" t="str">
        <f>TEXT(Table1[[#This Row],[Date]],"mm")</f>
        <v>10</v>
      </c>
      <c r="C3340" t="s">
        <v>21</v>
      </c>
      <c r="D3340" t="s">
        <v>19</v>
      </c>
      <c r="E3340">
        <v>36.659999999999997</v>
      </c>
      <c r="F3340">
        <v>6.99</v>
      </c>
      <c r="G3340">
        <v>1.01</v>
      </c>
      <c r="H3340">
        <v>30.18</v>
      </c>
      <c r="I3340">
        <v>29.89</v>
      </c>
      <c r="J3340">
        <v>0.28999999999999998</v>
      </c>
      <c r="K3340">
        <v>99.03</v>
      </c>
      <c r="L3340">
        <v>87.38</v>
      </c>
      <c r="M3340">
        <v>99.38</v>
      </c>
      <c r="N3340">
        <v>85.99</v>
      </c>
      <c r="O3340">
        <v>44.54</v>
      </c>
      <c r="P3340">
        <v>3370.07</v>
      </c>
      <c r="Q3340" s="42">
        <f>Table1[[#This Row],[Steam_Consumed_t]]/Table1[[#This Row],[Production_t]]</f>
        <v>1.4758117958913188</v>
      </c>
      <c r="R3340" s="37">
        <f>Table1[[#This Row],[Power_Consumed_kWh]]/Table1[[#This Row],[Production_t]]</f>
        <v>111.66567263088139</v>
      </c>
      <c r="S3340" t="str">
        <f>IF(Table1[[#This Row],[Quality_pct]]&lt;96,"Below Spec","Ok")</f>
        <v>Ok</v>
      </c>
      <c r="T3340" t="str">
        <f>IF(Table1[Steam_Consumed_t]&gt;$O$4383,"ABNORMAL","NORMAL")</f>
        <v>NORMAL</v>
      </c>
      <c r="U3340" t="str">
        <f>IF(Table1[Power_Consumed_kWh]&gt;$P$4383,"ABNORMAL","NORMAL")</f>
        <v>NORMAL</v>
      </c>
      <c r="V3340">
        <f>(Table1[[#This Row],[Target_Production_t]]/8)*Table1[[#This Row],[Downtime_hr]]</f>
        <v>4.6283249999999994</v>
      </c>
    </row>
    <row r="3341" spans="1:22" x14ac:dyDescent="0.25">
      <c r="A3341" s="1">
        <v>45936</v>
      </c>
      <c r="B3341" s="1" t="str">
        <f>TEXT(Table1[[#This Row],[Date]],"mm")</f>
        <v>10</v>
      </c>
      <c r="C3341" t="s">
        <v>21</v>
      </c>
      <c r="D3341" t="s">
        <v>18</v>
      </c>
      <c r="E3341">
        <v>37.22</v>
      </c>
      <c r="F3341">
        <v>7.07</v>
      </c>
      <c r="G3341">
        <v>0.93</v>
      </c>
      <c r="H3341">
        <v>30.03</v>
      </c>
      <c r="I3341">
        <v>29.48</v>
      </c>
      <c r="J3341">
        <v>0.55000000000000004</v>
      </c>
      <c r="K3341">
        <v>98.18</v>
      </c>
      <c r="L3341">
        <v>88.38</v>
      </c>
      <c r="M3341">
        <v>92.65</v>
      </c>
      <c r="N3341">
        <v>80.39</v>
      </c>
      <c r="O3341">
        <v>43.64</v>
      </c>
      <c r="P3341">
        <v>3635.32</v>
      </c>
      <c r="Q3341" s="42">
        <f>Table1[[#This Row],[Steam_Consumed_t]]/Table1[[#This Row],[Production_t]]</f>
        <v>1.4532134532134531</v>
      </c>
      <c r="R3341" s="37">
        <f>Table1[[#This Row],[Power_Consumed_kWh]]/Table1[[#This Row],[Production_t]]</f>
        <v>121.05627705627705</v>
      </c>
      <c r="S3341" t="str">
        <f>IF(Table1[[#This Row],[Quality_pct]]&lt;96,"Below Spec","Ok")</f>
        <v>Ok</v>
      </c>
      <c r="T3341" t="str">
        <f>IF(Table1[Steam_Consumed_t]&gt;$O$4383,"ABNORMAL","NORMAL")</f>
        <v>NORMAL</v>
      </c>
      <c r="U3341" t="str">
        <f>IF(Table1[Power_Consumed_kWh]&gt;$P$4383,"ABNORMAL","NORMAL")</f>
        <v>NORMAL</v>
      </c>
      <c r="V3341">
        <f>(Table1[[#This Row],[Target_Production_t]]/8)*Table1[[#This Row],[Downtime_hr]]</f>
        <v>4.3268250000000004</v>
      </c>
    </row>
    <row r="3342" spans="1:22" x14ac:dyDescent="0.25">
      <c r="A3342" s="1">
        <v>45936</v>
      </c>
      <c r="B3342" s="1" t="str">
        <f>TEXT(Table1[[#This Row],[Date]],"mm")</f>
        <v>10</v>
      </c>
      <c r="C3342" t="s">
        <v>17</v>
      </c>
      <c r="D3342" t="s">
        <v>20</v>
      </c>
      <c r="E3342">
        <v>39.28</v>
      </c>
      <c r="F3342">
        <v>7.33</v>
      </c>
      <c r="G3342">
        <v>0.67</v>
      </c>
      <c r="H3342">
        <v>32.979999999999997</v>
      </c>
      <c r="I3342">
        <v>32.130000000000003</v>
      </c>
      <c r="J3342">
        <v>0.84</v>
      </c>
      <c r="K3342">
        <v>97.45</v>
      </c>
      <c r="L3342">
        <v>91.62</v>
      </c>
      <c r="M3342">
        <v>96.81</v>
      </c>
      <c r="N3342">
        <v>86.44</v>
      </c>
      <c r="O3342">
        <v>28.92</v>
      </c>
      <c r="P3342">
        <v>2633.51</v>
      </c>
      <c r="Q3342" s="42">
        <f>Table1[[#This Row],[Steam_Consumed_t]]/Table1[[#This Row],[Production_t]]</f>
        <v>0.87689508793208015</v>
      </c>
      <c r="R3342" s="37">
        <f>Table1[[#This Row],[Power_Consumed_kWh]]/Table1[[#This Row],[Production_t]]</f>
        <v>79.85172832019407</v>
      </c>
      <c r="S3342" t="str">
        <f>IF(Table1[[#This Row],[Quality_pct]]&lt;96,"Below Spec","Ok")</f>
        <v>Ok</v>
      </c>
      <c r="T3342" t="str">
        <f>IF(Table1[Steam_Consumed_t]&gt;$O$4383,"ABNORMAL","NORMAL")</f>
        <v>NORMAL</v>
      </c>
      <c r="U3342" t="str">
        <f>IF(Table1[Power_Consumed_kWh]&gt;$P$4383,"ABNORMAL","NORMAL")</f>
        <v>NORMAL</v>
      </c>
      <c r="V3342">
        <f>(Table1[[#This Row],[Target_Production_t]]/8)*Table1[[#This Row],[Downtime_hr]]</f>
        <v>3.2897000000000003</v>
      </c>
    </row>
    <row r="3343" spans="1:22" x14ac:dyDescent="0.25">
      <c r="A3343" s="1">
        <v>45936</v>
      </c>
      <c r="B3343" s="1" t="str">
        <f>TEXT(Table1[[#This Row],[Date]],"mm")</f>
        <v>10</v>
      </c>
      <c r="C3343" t="s">
        <v>17</v>
      </c>
      <c r="D3343" t="s">
        <v>19</v>
      </c>
      <c r="E3343">
        <v>40.520000000000003</v>
      </c>
      <c r="F3343">
        <v>7.39</v>
      </c>
      <c r="G3343">
        <v>0.61</v>
      </c>
      <c r="H3343">
        <v>36.770000000000003</v>
      </c>
      <c r="I3343">
        <v>35.869999999999997</v>
      </c>
      <c r="J3343">
        <v>0.9</v>
      </c>
      <c r="K3343">
        <v>97.55</v>
      </c>
      <c r="L3343">
        <v>92.38</v>
      </c>
      <c r="M3343">
        <v>102.06</v>
      </c>
      <c r="N3343">
        <v>91.97</v>
      </c>
      <c r="O3343">
        <v>31.05</v>
      </c>
      <c r="P3343">
        <v>2969.96</v>
      </c>
      <c r="Q3343" s="42">
        <f>Table1[[#This Row],[Steam_Consumed_t]]/Table1[[#This Row],[Production_t]]</f>
        <v>0.84443840087027466</v>
      </c>
      <c r="R3343" s="37">
        <f>Table1[[#This Row],[Power_Consumed_kWh]]/Table1[[#This Row],[Production_t]]</f>
        <v>80.771280935545278</v>
      </c>
      <c r="S3343" t="str">
        <f>IF(Table1[[#This Row],[Quality_pct]]&lt;96,"Below Spec","Ok")</f>
        <v>Ok</v>
      </c>
      <c r="T3343" t="str">
        <f>IF(Table1[Steam_Consumed_t]&gt;$O$4383,"ABNORMAL","NORMAL")</f>
        <v>NORMAL</v>
      </c>
      <c r="U3343" t="str">
        <f>IF(Table1[Power_Consumed_kWh]&gt;$P$4383,"ABNORMAL","NORMAL")</f>
        <v>NORMAL</v>
      </c>
      <c r="V3343">
        <f>(Table1[[#This Row],[Target_Production_t]]/8)*Table1[[#This Row],[Downtime_hr]]</f>
        <v>3.0896500000000002</v>
      </c>
    </row>
    <row r="3344" spans="1:22" x14ac:dyDescent="0.25">
      <c r="A3344" s="1">
        <v>45936</v>
      </c>
      <c r="B3344" s="1" t="str">
        <f>TEXT(Table1[[#This Row],[Date]],"mm")</f>
        <v>10</v>
      </c>
      <c r="C3344" t="s">
        <v>23</v>
      </c>
      <c r="D3344" t="s">
        <v>20</v>
      </c>
      <c r="E3344">
        <v>41.15</v>
      </c>
      <c r="F3344">
        <v>7.45</v>
      </c>
      <c r="G3344">
        <v>0.55000000000000004</v>
      </c>
      <c r="H3344">
        <v>38.76</v>
      </c>
      <c r="I3344">
        <v>38.76</v>
      </c>
      <c r="J3344">
        <v>0</v>
      </c>
      <c r="K3344">
        <v>100</v>
      </c>
      <c r="L3344">
        <v>93.12</v>
      </c>
      <c r="M3344">
        <v>97.06</v>
      </c>
      <c r="N3344">
        <v>90.38</v>
      </c>
      <c r="O3344">
        <v>5.64</v>
      </c>
      <c r="P3344">
        <v>1494.9</v>
      </c>
      <c r="Q3344" s="42">
        <f>Table1[[#This Row],[Steam_Consumed_t]]/Table1[[#This Row],[Production_t]]</f>
        <v>0.14551083591331268</v>
      </c>
      <c r="R3344" s="37">
        <f>Table1[[#This Row],[Power_Consumed_kWh]]/Table1[[#This Row],[Production_t]]</f>
        <v>38.568111455108365</v>
      </c>
      <c r="S3344" t="str">
        <f>IF(Table1[[#This Row],[Quality_pct]]&lt;96,"Below Spec","Ok")</f>
        <v>Ok</v>
      </c>
      <c r="T3344" t="str">
        <f>IF(Table1[Steam_Consumed_t]&gt;$O$4383,"ABNORMAL","NORMAL")</f>
        <v>NORMAL</v>
      </c>
      <c r="U3344" t="str">
        <f>IF(Table1[Power_Consumed_kWh]&gt;$P$4383,"ABNORMAL","NORMAL")</f>
        <v>NORMAL</v>
      </c>
      <c r="V3344">
        <f>(Table1[[#This Row],[Target_Production_t]]/8)*Table1[[#This Row],[Downtime_hr]]</f>
        <v>2.8290625</v>
      </c>
    </row>
    <row r="3345" spans="1:22" x14ac:dyDescent="0.25">
      <c r="A3345" s="1">
        <v>45936</v>
      </c>
      <c r="B3345" s="1" t="str">
        <f>TEXT(Table1[[#This Row],[Date]],"mm")</f>
        <v>10</v>
      </c>
      <c r="C3345" t="s">
        <v>21</v>
      </c>
      <c r="D3345" t="s">
        <v>20</v>
      </c>
      <c r="E3345">
        <v>35.54</v>
      </c>
      <c r="F3345">
        <v>7.69</v>
      </c>
      <c r="G3345">
        <v>0.31</v>
      </c>
      <c r="H3345">
        <v>31.66</v>
      </c>
      <c r="I3345">
        <v>31.29</v>
      </c>
      <c r="J3345">
        <v>0.37</v>
      </c>
      <c r="K3345">
        <v>98.83</v>
      </c>
      <c r="L3345">
        <v>96.12</v>
      </c>
      <c r="M3345">
        <v>96.07</v>
      </c>
      <c r="N3345">
        <v>91.26</v>
      </c>
      <c r="O3345">
        <v>44.76</v>
      </c>
      <c r="P3345">
        <v>3832.03</v>
      </c>
      <c r="Q3345" s="42">
        <f>Table1[[#This Row],[Steam_Consumed_t]]/Table1[[#This Row],[Production_t]]</f>
        <v>1.4137713202779532</v>
      </c>
      <c r="R3345" s="37">
        <f>Table1[[#This Row],[Power_Consumed_kWh]]/Table1[[#This Row],[Production_t]]</f>
        <v>121.03695514845231</v>
      </c>
      <c r="S3345" t="str">
        <f>IF(Table1[[#This Row],[Quality_pct]]&lt;96,"Below Spec","Ok")</f>
        <v>Ok</v>
      </c>
      <c r="T3345" t="str">
        <f>IF(Table1[Steam_Consumed_t]&gt;$O$4383,"ABNORMAL","NORMAL")</f>
        <v>NORMAL</v>
      </c>
      <c r="U3345" t="str">
        <f>IF(Table1[Power_Consumed_kWh]&gt;$P$4383,"ABNORMAL","NORMAL")</f>
        <v>NORMAL</v>
      </c>
      <c r="V3345">
        <f>(Table1[[#This Row],[Target_Production_t]]/8)*Table1[[#This Row],[Downtime_hr]]</f>
        <v>1.377175</v>
      </c>
    </row>
    <row r="3346" spans="1:22" x14ac:dyDescent="0.25">
      <c r="A3346" s="1">
        <v>45936</v>
      </c>
      <c r="B3346" s="1" t="str">
        <f>TEXT(Table1[[#This Row],[Date]],"mm")</f>
        <v>10</v>
      </c>
      <c r="C3346" t="s">
        <v>22</v>
      </c>
      <c r="D3346" t="s">
        <v>20</v>
      </c>
      <c r="E3346">
        <v>33.67</v>
      </c>
      <c r="F3346">
        <v>7.69</v>
      </c>
      <c r="G3346">
        <v>0.31</v>
      </c>
      <c r="H3346">
        <v>31.85</v>
      </c>
      <c r="I3346">
        <v>30.95</v>
      </c>
      <c r="J3346">
        <v>0.9</v>
      </c>
      <c r="K3346">
        <v>97.16</v>
      </c>
      <c r="L3346">
        <v>96.12</v>
      </c>
      <c r="M3346">
        <v>97.35</v>
      </c>
      <c r="N3346">
        <v>90.92</v>
      </c>
      <c r="O3346">
        <v>35.14</v>
      </c>
      <c r="P3346">
        <v>2919.23</v>
      </c>
      <c r="Q3346" s="42">
        <f>Table1[[#This Row],[Steam_Consumed_t]]/Table1[[#This Row],[Production_t]]</f>
        <v>1.1032967032967034</v>
      </c>
      <c r="R3346" s="37">
        <f>Table1[[#This Row],[Power_Consumed_kWh]]/Table1[[#This Row],[Production_t]]</f>
        <v>91.655572998430131</v>
      </c>
      <c r="S3346" t="str">
        <f>IF(Table1[[#This Row],[Quality_pct]]&lt;96,"Below Spec","Ok")</f>
        <v>Ok</v>
      </c>
      <c r="T3346" t="str">
        <f>IF(Table1[Steam_Consumed_t]&gt;$O$4383,"ABNORMAL","NORMAL")</f>
        <v>NORMAL</v>
      </c>
      <c r="U3346" t="str">
        <f>IF(Table1[Power_Consumed_kWh]&gt;$P$4383,"ABNORMAL","NORMAL")</f>
        <v>NORMAL</v>
      </c>
      <c r="V3346">
        <f>(Table1[[#This Row],[Target_Production_t]]/8)*Table1[[#This Row],[Downtime_hr]]</f>
        <v>1.3047125000000002</v>
      </c>
    </row>
    <row r="3347" spans="1:22" x14ac:dyDescent="0.25">
      <c r="A3347" s="1">
        <v>45936</v>
      </c>
      <c r="B3347" s="1" t="str">
        <f>TEXT(Table1[[#This Row],[Date]],"mm")</f>
        <v>10</v>
      </c>
      <c r="C3347" t="s">
        <v>23</v>
      </c>
      <c r="D3347" t="s">
        <v>18</v>
      </c>
      <c r="E3347">
        <v>43.09</v>
      </c>
      <c r="F3347">
        <v>7.71</v>
      </c>
      <c r="G3347">
        <v>0.28999999999999998</v>
      </c>
      <c r="H3347">
        <v>40.47</v>
      </c>
      <c r="I3347">
        <v>39.75</v>
      </c>
      <c r="J3347">
        <v>0.72</v>
      </c>
      <c r="K3347">
        <v>98.22</v>
      </c>
      <c r="L3347">
        <v>96.38</v>
      </c>
      <c r="M3347">
        <v>92.04</v>
      </c>
      <c r="N3347">
        <v>87.12</v>
      </c>
      <c r="O3347">
        <v>6.07</v>
      </c>
      <c r="P3347">
        <v>1601.98</v>
      </c>
      <c r="Q3347" s="42">
        <f>Table1[[#This Row],[Steam_Consumed_t]]/Table1[[#This Row],[Production_t]]</f>
        <v>0.14998764516926119</v>
      </c>
      <c r="R3347" s="37">
        <f>Table1[[#This Row],[Power_Consumed_kWh]]/Table1[[#This Row],[Production_t]]</f>
        <v>39.584383493946135</v>
      </c>
      <c r="S3347" t="str">
        <f>IF(Table1[[#This Row],[Quality_pct]]&lt;96,"Below Spec","Ok")</f>
        <v>Ok</v>
      </c>
      <c r="T3347" t="str">
        <f>IF(Table1[Steam_Consumed_t]&gt;$O$4383,"ABNORMAL","NORMAL")</f>
        <v>NORMAL</v>
      </c>
      <c r="U3347" t="str">
        <f>IF(Table1[Power_Consumed_kWh]&gt;$P$4383,"ABNORMAL","NORMAL")</f>
        <v>NORMAL</v>
      </c>
      <c r="V3347">
        <f>(Table1[[#This Row],[Target_Production_t]]/8)*Table1[[#This Row],[Downtime_hr]]</f>
        <v>1.5620125</v>
      </c>
    </row>
    <row r="3348" spans="1:22" x14ac:dyDescent="0.25">
      <c r="A3348" s="1">
        <v>45936</v>
      </c>
      <c r="B3348" s="1" t="str">
        <f>TEXT(Table1[[#This Row],[Date]],"mm")</f>
        <v>10</v>
      </c>
      <c r="C3348" t="s">
        <v>22</v>
      </c>
      <c r="D3348" t="s">
        <v>19</v>
      </c>
      <c r="E3348">
        <v>34.729999999999997</v>
      </c>
      <c r="F3348">
        <v>7.85</v>
      </c>
      <c r="G3348">
        <v>0.15</v>
      </c>
      <c r="H3348">
        <v>33.47</v>
      </c>
      <c r="I3348">
        <v>31.61</v>
      </c>
      <c r="J3348">
        <v>1.86</v>
      </c>
      <c r="K3348">
        <v>94.43</v>
      </c>
      <c r="L3348">
        <v>98.12</v>
      </c>
      <c r="M3348">
        <v>100.64</v>
      </c>
      <c r="N3348">
        <v>93.25</v>
      </c>
      <c r="O3348">
        <v>37.200000000000003</v>
      </c>
      <c r="P3348">
        <v>3166.77</v>
      </c>
      <c r="Q3348" s="42">
        <f>Table1[[#This Row],[Steam_Consumed_t]]/Table1[[#This Row],[Production_t]]</f>
        <v>1.1114430833582314</v>
      </c>
      <c r="R3348" s="37">
        <f>Table1[[#This Row],[Power_Consumed_kWh]]/Table1[[#This Row],[Production_t]]</f>
        <v>94.615177771138335</v>
      </c>
      <c r="S3348" t="str">
        <f>IF(Table1[[#This Row],[Quality_pct]]&lt;96,"Below Spec","Ok")</f>
        <v>Below Spec</v>
      </c>
      <c r="T3348" t="str">
        <f>IF(Table1[Steam_Consumed_t]&gt;$O$4383,"ABNORMAL","NORMAL")</f>
        <v>NORMAL</v>
      </c>
      <c r="U3348" t="str">
        <f>IF(Table1[Power_Consumed_kWh]&gt;$P$4383,"ABNORMAL","NORMAL")</f>
        <v>NORMAL</v>
      </c>
      <c r="V3348">
        <f>(Table1[[#This Row],[Target_Production_t]]/8)*Table1[[#This Row],[Downtime_hr]]</f>
        <v>0.65118749999999992</v>
      </c>
    </row>
    <row r="3349" spans="1:22" x14ac:dyDescent="0.25">
      <c r="A3349" s="1">
        <v>45936</v>
      </c>
      <c r="B3349" s="1" t="str">
        <f>TEXT(Table1[[#This Row],[Date]],"mm")</f>
        <v>10</v>
      </c>
      <c r="C3349" t="s">
        <v>22</v>
      </c>
      <c r="D3349" t="s">
        <v>18</v>
      </c>
      <c r="E3349">
        <v>35.26</v>
      </c>
      <c r="F3349">
        <v>7.96</v>
      </c>
      <c r="G3349">
        <v>0.04</v>
      </c>
      <c r="H3349">
        <v>31.78</v>
      </c>
      <c r="I3349">
        <v>30.91</v>
      </c>
      <c r="J3349">
        <v>0.87</v>
      </c>
      <c r="K3349">
        <v>97.26</v>
      </c>
      <c r="L3349">
        <v>99.5</v>
      </c>
      <c r="M3349">
        <v>96.04</v>
      </c>
      <c r="N3349">
        <v>92.94</v>
      </c>
      <c r="O3349">
        <v>35.799999999999997</v>
      </c>
      <c r="P3349">
        <v>3065.8</v>
      </c>
      <c r="Q3349" s="42">
        <f>Table1[[#This Row],[Steam_Consumed_t]]/Table1[[#This Row],[Production_t]]</f>
        <v>1.1264946507237255</v>
      </c>
      <c r="R3349" s="37">
        <f>Table1[[#This Row],[Power_Consumed_kWh]]/Table1[[#This Row],[Production_t]]</f>
        <v>96.469477658904978</v>
      </c>
      <c r="S3349" t="str">
        <f>IF(Table1[[#This Row],[Quality_pct]]&lt;96,"Below Spec","Ok")</f>
        <v>Ok</v>
      </c>
      <c r="T3349" t="str">
        <f>IF(Table1[Steam_Consumed_t]&gt;$O$4383,"ABNORMAL","NORMAL")</f>
        <v>NORMAL</v>
      </c>
      <c r="U3349" t="str">
        <f>IF(Table1[Power_Consumed_kWh]&gt;$P$4383,"ABNORMAL","NORMAL")</f>
        <v>NORMAL</v>
      </c>
      <c r="V3349">
        <f>(Table1[[#This Row],[Target_Production_t]]/8)*Table1[[#This Row],[Downtime_hr]]</f>
        <v>0.17629999999999998</v>
      </c>
    </row>
    <row r="3350" spans="1:22" x14ac:dyDescent="0.25">
      <c r="A3350" s="1">
        <v>45937</v>
      </c>
      <c r="B3350" s="1" t="str">
        <f>TEXT(Table1[[#This Row],[Date]],"mm")</f>
        <v>10</v>
      </c>
      <c r="C3350" t="s">
        <v>22</v>
      </c>
      <c r="D3350" t="s">
        <v>19</v>
      </c>
      <c r="E3350">
        <v>34.74</v>
      </c>
      <c r="F3350">
        <v>7.21</v>
      </c>
      <c r="G3350">
        <v>0.79</v>
      </c>
      <c r="H3350">
        <v>31.36</v>
      </c>
      <c r="I3350">
        <v>29.97</v>
      </c>
      <c r="J3350">
        <v>1.39</v>
      </c>
      <c r="K3350">
        <v>95.57</v>
      </c>
      <c r="L3350">
        <v>90.12</v>
      </c>
      <c r="M3350">
        <v>93.3</v>
      </c>
      <c r="N3350">
        <v>80.37</v>
      </c>
      <c r="O3350">
        <v>35.5</v>
      </c>
      <c r="P3350">
        <v>2855.17</v>
      </c>
      <c r="Q3350" s="42">
        <f>Table1[[#This Row],[Steam_Consumed_t]]/Table1[[#This Row],[Production_t]]</f>
        <v>1.1320153061224489</v>
      </c>
      <c r="R3350" s="37">
        <f>Table1[[#This Row],[Power_Consumed_kWh]]/Table1[[#This Row],[Production_t]]</f>
        <v>91.044961734693885</v>
      </c>
      <c r="S3350" t="str">
        <f>IF(Table1[[#This Row],[Quality_pct]]&lt;96,"Below Spec","Ok")</f>
        <v>Below Spec</v>
      </c>
      <c r="T3350" t="str">
        <f>IF(Table1[Steam_Consumed_t]&gt;$O$4383,"ABNORMAL","NORMAL")</f>
        <v>NORMAL</v>
      </c>
      <c r="U3350" t="str">
        <f>IF(Table1[Power_Consumed_kWh]&gt;$P$4383,"ABNORMAL","NORMAL")</f>
        <v>NORMAL</v>
      </c>
      <c r="V3350">
        <f>(Table1[[#This Row],[Target_Production_t]]/8)*Table1[[#This Row],[Downtime_hr]]</f>
        <v>3.4305750000000002</v>
      </c>
    </row>
    <row r="3351" spans="1:22" x14ac:dyDescent="0.25">
      <c r="A3351" s="1">
        <v>45937</v>
      </c>
      <c r="B3351" s="1" t="str">
        <f>TEXT(Table1[[#This Row],[Date]],"mm")</f>
        <v>10</v>
      </c>
      <c r="C3351" t="s">
        <v>23</v>
      </c>
      <c r="D3351" t="s">
        <v>20</v>
      </c>
      <c r="E3351">
        <v>41.17</v>
      </c>
      <c r="F3351">
        <v>7.28</v>
      </c>
      <c r="G3351">
        <v>0.72</v>
      </c>
      <c r="H3351">
        <v>37.19</v>
      </c>
      <c r="I3351">
        <v>37.020000000000003</v>
      </c>
      <c r="J3351">
        <v>0.17</v>
      </c>
      <c r="K3351">
        <v>99.55</v>
      </c>
      <c r="L3351">
        <v>91</v>
      </c>
      <c r="M3351">
        <v>101.37</v>
      </c>
      <c r="N3351">
        <v>91.83</v>
      </c>
      <c r="O3351">
        <v>1.97</v>
      </c>
      <c r="P3351">
        <v>1593.38</v>
      </c>
      <c r="Q3351" s="42">
        <f>Table1[[#This Row],[Steam_Consumed_t]]/Table1[[#This Row],[Production_t]]</f>
        <v>5.2971228824952948E-2</v>
      </c>
      <c r="R3351" s="37">
        <f>Table1[[#This Row],[Power_Consumed_kWh]]/Table1[[#This Row],[Production_t]]</f>
        <v>42.844312987362201</v>
      </c>
      <c r="S3351" t="str">
        <f>IF(Table1[[#This Row],[Quality_pct]]&lt;96,"Below Spec","Ok")</f>
        <v>Ok</v>
      </c>
      <c r="T3351" t="str">
        <f>IF(Table1[Steam_Consumed_t]&gt;$O$4383,"ABNORMAL","NORMAL")</f>
        <v>NORMAL</v>
      </c>
      <c r="U3351" t="str">
        <f>IF(Table1[Power_Consumed_kWh]&gt;$P$4383,"ABNORMAL","NORMAL")</f>
        <v>NORMAL</v>
      </c>
      <c r="V3351">
        <f>(Table1[[#This Row],[Target_Production_t]]/8)*Table1[[#This Row],[Downtime_hr]]</f>
        <v>3.7052999999999998</v>
      </c>
    </row>
    <row r="3352" spans="1:22" x14ac:dyDescent="0.25">
      <c r="A3352" s="1">
        <v>45937</v>
      </c>
      <c r="B3352" s="1" t="str">
        <f>TEXT(Table1[[#This Row],[Date]],"mm")</f>
        <v>10</v>
      </c>
      <c r="C3352" t="s">
        <v>21</v>
      </c>
      <c r="D3352" t="s">
        <v>19</v>
      </c>
      <c r="E3352">
        <v>36.67</v>
      </c>
      <c r="F3352">
        <v>7.31</v>
      </c>
      <c r="G3352">
        <v>0.69</v>
      </c>
      <c r="H3352">
        <v>33.270000000000003</v>
      </c>
      <c r="I3352">
        <v>32.76</v>
      </c>
      <c r="J3352">
        <v>0.51</v>
      </c>
      <c r="K3352">
        <v>98.48</v>
      </c>
      <c r="L3352">
        <v>91.38</v>
      </c>
      <c r="M3352">
        <v>92.21</v>
      </c>
      <c r="N3352">
        <v>82.98</v>
      </c>
      <c r="O3352">
        <v>47.78</v>
      </c>
      <c r="P3352">
        <v>3991.08</v>
      </c>
      <c r="Q3352" s="42">
        <f>Table1[[#This Row],[Steam_Consumed_t]]/Table1[[#This Row],[Production_t]]</f>
        <v>1.4361286444244064</v>
      </c>
      <c r="R3352" s="37">
        <f>Table1[[#This Row],[Power_Consumed_kWh]]/Table1[[#This Row],[Production_t]]</f>
        <v>119.96032461677186</v>
      </c>
      <c r="S3352" t="str">
        <f>IF(Table1[[#This Row],[Quality_pct]]&lt;96,"Below Spec","Ok")</f>
        <v>Ok</v>
      </c>
      <c r="T3352" t="str">
        <f>IF(Table1[Steam_Consumed_t]&gt;$O$4383,"ABNORMAL","NORMAL")</f>
        <v>NORMAL</v>
      </c>
      <c r="U3352" t="str">
        <f>IF(Table1[Power_Consumed_kWh]&gt;$P$4383,"ABNORMAL","NORMAL")</f>
        <v>NORMAL</v>
      </c>
      <c r="V3352">
        <f>(Table1[[#This Row],[Target_Production_t]]/8)*Table1[[#This Row],[Downtime_hr]]</f>
        <v>3.1627874999999999</v>
      </c>
    </row>
    <row r="3353" spans="1:22" x14ac:dyDescent="0.25">
      <c r="A3353" s="1">
        <v>45937</v>
      </c>
      <c r="B3353" s="1" t="str">
        <f>TEXT(Table1[[#This Row],[Date]],"mm")</f>
        <v>10</v>
      </c>
      <c r="C3353" t="s">
        <v>21</v>
      </c>
      <c r="D3353" t="s">
        <v>18</v>
      </c>
      <c r="E3353">
        <v>37.229999999999997</v>
      </c>
      <c r="F3353">
        <v>7.42</v>
      </c>
      <c r="G3353">
        <v>0.57999999999999996</v>
      </c>
      <c r="H3353">
        <v>34.880000000000003</v>
      </c>
      <c r="I3353">
        <v>34.56</v>
      </c>
      <c r="J3353">
        <v>0.32</v>
      </c>
      <c r="K3353">
        <v>99.09</v>
      </c>
      <c r="L3353">
        <v>92.75</v>
      </c>
      <c r="M3353">
        <v>97.05</v>
      </c>
      <c r="N3353">
        <v>89.19</v>
      </c>
      <c r="O3353">
        <v>49.41</v>
      </c>
      <c r="P3353">
        <v>4064.83</v>
      </c>
      <c r="Q3353" s="42">
        <f>Table1[[#This Row],[Steam_Consumed_t]]/Table1[[#This Row],[Production_t]]</f>
        <v>1.4165711009174309</v>
      </c>
      <c r="R3353" s="37">
        <f>Table1[[#This Row],[Power_Consumed_kWh]]/Table1[[#This Row],[Production_t]]</f>
        <v>116.53755733944953</v>
      </c>
      <c r="S3353" t="str">
        <f>IF(Table1[[#This Row],[Quality_pct]]&lt;96,"Below Spec","Ok")</f>
        <v>Ok</v>
      </c>
      <c r="T3353" t="str">
        <f>IF(Table1[Steam_Consumed_t]&gt;$O$4383,"ABNORMAL","NORMAL")</f>
        <v>NORMAL</v>
      </c>
      <c r="U3353" t="str">
        <f>IF(Table1[Power_Consumed_kWh]&gt;$P$4383,"ABNORMAL","NORMAL")</f>
        <v>NORMAL</v>
      </c>
      <c r="V3353">
        <f>(Table1[[#This Row],[Target_Production_t]]/8)*Table1[[#This Row],[Downtime_hr]]</f>
        <v>2.6991749999999994</v>
      </c>
    </row>
    <row r="3354" spans="1:22" x14ac:dyDescent="0.25">
      <c r="A3354" s="1">
        <v>45937</v>
      </c>
      <c r="B3354" s="1" t="str">
        <f>TEXT(Table1[[#This Row],[Date]],"mm")</f>
        <v>10</v>
      </c>
      <c r="C3354" t="s">
        <v>17</v>
      </c>
      <c r="D3354" t="s">
        <v>20</v>
      </c>
      <c r="E3354">
        <v>39.299999999999997</v>
      </c>
      <c r="F3354">
        <v>7.43</v>
      </c>
      <c r="G3354">
        <v>0.56999999999999995</v>
      </c>
      <c r="H3354">
        <v>34.200000000000003</v>
      </c>
      <c r="I3354">
        <v>32.840000000000003</v>
      </c>
      <c r="J3354">
        <v>1.36</v>
      </c>
      <c r="K3354">
        <v>96.02</v>
      </c>
      <c r="L3354">
        <v>92.88</v>
      </c>
      <c r="M3354">
        <v>90.12</v>
      </c>
      <c r="N3354">
        <v>80.37</v>
      </c>
      <c r="O3354">
        <v>29.12</v>
      </c>
      <c r="P3354">
        <v>2730.37</v>
      </c>
      <c r="Q3354" s="42">
        <f>Table1[[#This Row],[Steam_Consumed_t]]/Table1[[#This Row],[Production_t]]</f>
        <v>0.85146198830409348</v>
      </c>
      <c r="R3354" s="37">
        <f>Table1[[#This Row],[Power_Consumed_kWh]]/Table1[[#This Row],[Production_t]]</f>
        <v>79.835380116959058</v>
      </c>
      <c r="S3354" t="str">
        <f>IF(Table1[[#This Row],[Quality_pct]]&lt;96,"Below Spec","Ok")</f>
        <v>Ok</v>
      </c>
      <c r="T3354" t="str">
        <f>IF(Table1[Steam_Consumed_t]&gt;$O$4383,"ABNORMAL","NORMAL")</f>
        <v>NORMAL</v>
      </c>
      <c r="U3354" t="str">
        <f>IF(Table1[Power_Consumed_kWh]&gt;$P$4383,"ABNORMAL","NORMAL")</f>
        <v>NORMAL</v>
      </c>
      <c r="V3354">
        <f>(Table1[[#This Row],[Target_Production_t]]/8)*Table1[[#This Row],[Downtime_hr]]</f>
        <v>2.8001249999999995</v>
      </c>
    </row>
    <row r="3355" spans="1:22" x14ac:dyDescent="0.25">
      <c r="A3355" s="1">
        <v>45937</v>
      </c>
      <c r="B3355" s="1" t="str">
        <f>TEXT(Table1[[#This Row],[Date]],"mm")</f>
        <v>10</v>
      </c>
      <c r="C3355" t="s">
        <v>21</v>
      </c>
      <c r="D3355" t="s">
        <v>20</v>
      </c>
      <c r="E3355">
        <v>35.56</v>
      </c>
      <c r="F3355">
        <v>7.44</v>
      </c>
      <c r="G3355">
        <v>0.56000000000000005</v>
      </c>
      <c r="H3355">
        <v>31.34</v>
      </c>
      <c r="I3355">
        <v>30.73</v>
      </c>
      <c r="J3355">
        <v>0.6</v>
      </c>
      <c r="K3355">
        <v>98.07</v>
      </c>
      <c r="L3355">
        <v>93</v>
      </c>
      <c r="M3355">
        <v>103</v>
      </c>
      <c r="N3355">
        <v>93.94</v>
      </c>
      <c r="O3355">
        <v>47.08</v>
      </c>
      <c r="P3355">
        <v>3718.36</v>
      </c>
      <c r="Q3355" s="42">
        <f>Table1[[#This Row],[Steam_Consumed_t]]/Table1[[#This Row],[Production_t]]</f>
        <v>1.5022335673261007</v>
      </c>
      <c r="R3355" s="37">
        <f>Table1[[#This Row],[Power_Consumed_kWh]]/Table1[[#This Row],[Production_t]]</f>
        <v>118.64582003828973</v>
      </c>
      <c r="S3355" t="str">
        <f>IF(Table1[[#This Row],[Quality_pct]]&lt;96,"Below Spec","Ok")</f>
        <v>Ok</v>
      </c>
      <c r="T3355" t="str">
        <f>IF(Table1[Steam_Consumed_t]&gt;$O$4383,"ABNORMAL","NORMAL")</f>
        <v>NORMAL</v>
      </c>
      <c r="U3355" t="str">
        <f>IF(Table1[Power_Consumed_kWh]&gt;$P$4383,"ABNORMAL","NORMAL")</f>
        <v>NORMAL</v>
      </c>
      <c r="V3355">
        <f>(Table1[[#This Row],[Target_Production_t]]/8)*Table1[[#This Row],[Downtime_hr]]</f>
        <v>2.4892000000000003</v>
      </c>
    </row>
    <row r="3356" spans="1:22" x14ac:dyDescent="0.25">
      <c r="A3356" s="1">
        <v>45937</v>
      </c>
      <c r="B3356" s="1" t="str">
        <f>TEXT(Table1[[#This Row],[Date]],"mm")</f>
        <v>10</v>
      </c>
      <c r="C3356" t="s">
        <v>17</v>
      </c>
      <c r="D3356" t="s">
        <v>19</v>
      </c>
      <c r="E3356">
        <v>40.53</v>
      </c>
      <c r="F3356">
        <v>7.76</v>
      </c>
      <c r="G3356">
        <v>0.24</v>
      </c>
      <c r="H3356">
        <v>36.64</v>
      </c>
      <c r="I3356">
        <v>35.61</v>
      </c>
      <c r="J3356">
        <v>1.03</v>
      </c>
      <c r="K3356">
        <v>97.18</v>
      </c>
      <c r="L3356">
        <v>97</v>
      </c>
      <c r="M3356">
        <v>100.08</v>
      </c>
      <c r="N3356">
        <v>94.34</v>
      </c>
      <c r="O3356">
        <v>31.56</v>
      </c>
      <c r="P3356">
        <v>2984.44</v>
      </c>
      <c r="Q3356" s="42">
        <f>Table1[[#This Row],[Steam_Consumed_t]]/Table1[[#This Row],[Production_t]]</f>
        <v>0.861353711790393</v>
      </c>
      <c r="R3356" s="37">
        <f>Table1[[#This Row],[Power_Consumed_kWh]]/Table1[[#This Row],[Production_t]]</f>
        <v>81.453056768558952</v>
      </c>
      <c r="S3356" t="str">
        <f>IF(Table1[[#This Row],[Quality_pct]]&lt;96,"Below Spec","Ok")</f>
        <v>Ok</v>
      </c>
      <c r="T3356" t="str">
        <f>IF(Table1[Steam_Consumed_t]&gt;$O$4383,"ABNORMAL","NORMAL")</f>
        <v>NORMAL</v>
      </c>
      <c r="U3356" t="str">
        <f>IF(Table1[Power_Consumed_kWh]&gt;$P$4383,"ABNORMAL","NORMAL")</f>
        <v>NORMAL</v>
      </c>
      <c r="V3356">
        <f>(Table1[[#This Row],[Target_Production_t]]/8)*Table1[[#This Row],[Downtime_hr]]</f>
        <v>1.2159</v>
      </c>
    </row>
    <row r="3357" spans="1:22" x14ac:dyDescent="0.25">
      <c r="A3357" s="1">
        <v>45937</v>
      </c>
      <c r="B3357" s="1" t="str">
        <f>TEXT(Table1[[#This Row],[Date]],"mm")</f>
        <v>10</v>
      </c>
      <c r="C3357" t="s">
        <v>23</v>
      </c>
      <c r="D3357" t="s">
        <v>19</v>
      </c>
      <c r="E3357">
        <v>42.46</v>
      </c>
      <c r="F3357">
        <v>7.77</v>
      </c>
      <c r="G3357">
        <v>0.23</v>
      </c>
      <c r="H3357">
        <v>36.82</v>
      </c>
      <c r="I3357">
        <v>36.409999999999997</v>
      </c>
      <c r="J3357">
        <v>0.41</v>
      </c>
      <c r="K3357">
        <v>98.89</v>
      </c>
      <c r="L3357">
        <v>97.12</v>
      </c>
      <c r="M3357">
        <v>94.69</v>
      </c>
      <c r="N3357">
        <v>90.95</v>
      </c>
      <c r="O3357">
        <v>6.7</v>
      </c>
      <c r="P3357">
        <v>1632.55</v>
      </c>
      <c r="Q3357" s="42">
        <f>Table1[[#This Row],[Steam_Consumed_t]]/Table1[[#This Row],[Production_t]]</f>
        <v>0.18196632265073331</v>
      </c>
      <c r="R3357" s="37">
        <f>Table1[[#This Row],[Power_Consumed_kWh]]/Table1[[#This Row],[Production_t]]</f>
        <v>44.338674633351438</v>
      </c>
      <c r="S3357" t="str">
        <f>IF(Table1[[#This Row],[Quality_pct]]&lt;96,"Below Spec","Ok")</f>
        <v>Ok</v>
      </c>
      <c r="T3357" t="str">
        <f>IF(Table1[Steam_Consumed_t]&gt;$O$4383,"ABNORMAL","NORMAL")</f>
        <v>NORMAL</v>
      </c>
      <c r="U3357" t="str">
        <f>IF(Table1[Power_Consumed_kWh]&gt;$P$4383,"ABNORMAL","NORMAL")</f>
        <v>NORMAL</v>
      </c>
      <c r="V3357">
        <f>(Table1[[#This Row],[Target_Production_t]]/8)*Table1[[#This Row],[Downtime_hr]]</f>
        <v>1.2207250000000001</v>
      </c>
    </row>
    <row r="3358" spans="1:22" x14ac:dyDescent="0.25">
      <c r="A3358" s="1">
        <v>45937</v>
      </c>
      <c r="B3358" s="1" t="str">
        <f>TEXT(Table1[[#This Row],[Date]],"mm")</f>
        <v>10</v>
      </c>
      <c r="C3358" t="s">
        <v>17</v>
      </c>
      <c r="D3358" t="s">
        <v>18</v>
      </c>
      <c r="E3358">
        <v>41.15</v>
      </c>
      <c r="F3358">
        <v>7.89</v>
      </c>
      <c r="G3358">
        <v>0.11</v>
      </c>
      <c r="H3358">
        <v>38.24</v>
      </c>
      <c r="I3358">
        <v>37.229999999999997</v>
      </c>
      <c r="J3358">
        <v>1</v>
      </c>
      <c r="K3358">
        <v>97.38</v>
      </c>
      <c r="L3358">
        <v>98.62</v>
      </c>
      <c r="M3358">
        <v>93.52</v>
      </c>
      <c r="N3358">
        <v>89.82</v>
      </c>
      <c r="O3358">
        <v>31.46</v>
      </c>
      <c r="P3358">
        <v>3120.94</v>
      </c>
      <c r="Q3358" s="42">
        <f>Table1[[#This Row],[Steam_Consumed_t]]/Table1[[#This Row],[Production_t]]</f>
        <v>0.82269874476987448</v>
      </c>
      <c r="R3358" s="37">
        <f>Table1[[#This Row],[Power_Consumed_kWh]]/Table1[[#This Row],[Production_t]]</f>
        <v>81.614539748953973</v>
      </c>
      <c r="S3358" t="str">
        <f>IF(Table1[[#This Row],[Quality_pct]]&lt;96,"Below Spec","Ok")</f>
        <v>Ok</v>
      </c>
      <c r="T3358" t="str">
        <f>IF(Table1[Steam_Consumed_t]&gt;$O$4383,"ABNORMAL","NORMAL")</f>
        <v>NORMAL</v>
      </c>
      <c r="U3358" t="str">
        <f>IF(Table1[Power_Consumed_kWh]&gt;$P$4383,"ABNORMAL","NORMAL")</f>
        <v>NORMAL</v>
      </c>
      <c r="V3358">
        <f>(Table1[[#This Row],[Target_Production_t]]/8)*Table1[[#This Row],[Downtime_hr]]</f>
        <v>0.56581249999999994</v>
      </c>
    </row>
    <row r="3359" spans="1:22" x14ac:dyDescent="0.25">
      <c r="A3359" s="1">
        <v>45937</v>
      </c>
      <c r="B3359" s="1" t="str">
        <f>TEXT(Table1[[#This Row],[Date]],"mm")</f>
        <v>10</v>
      </c>
      <c r="C3359" t="s">
        <v>22</v>
      </c>
      <c r="D3359" t="s">
        <v>18</v>
      </c>
      <c r="E3359">
        <v>35.270000000000003</v>
      </c>
      <c r="F3359">
        <v>7.89</v>
      </c>
      <c r="G3359">
        <v>0.11</v>
      </c>
      <c r="H3359">
        <v>31.91</v>
      </c>
      <c r="I3359">
        <v>31.05</v>
      </c>
      <c r="J3359">
        <v>0.87</v>
      </c>
      <c r="K3359">
        <v>97.28</v>
      </c>
      <c r="L3359">
        <v>98.62</v>
      </c>
      <c r="M3359">
        <v>99.71</v>
      </c>
      <c r="N3359">
        <v>95.67</v>
      </c>
      <c r="O3359">
        <v>34.47</v>
      </c>
      <c r="P3359">
        <v>3169.83</v>
      </c>
      <c r="Q3359" s="42">
        <f>Table1[[#This Row],[Steam_Consumed_t]]/Table1[[#This Row],[Production_t]]</f>
        <v>1.0802256345973049</v>
      </c>
      <c r="R3359" s="37">
        <f>Table1[[#This Row],[Power_Consumed_kWh]]/Table1[[#This Row],[Production_t]]</f>
        <v>99.336571607646505</v>
      </c>
      <c r="S3359" t="str">
        <f>IF(Table1[[#This Row],[Quality_pct]]&lt;96,"Below Spec","Ok")</f>
        <v>Ok</v>
      </c>
      <c r="T3359" t="str">
        <f>IF(Table1[Steam_Consumed_t]&gt;$O$4383,"ABNORMAL","NORMAL")</f>
        <v>NORMAL</v>
      </c>
      <c r="U3359" t="str">
        <f>IF(Table1[Power_Consumed_kWh]&gt;$P$4383,"ABNORMAL","NORMAL")</f>
        <v>NORMAL</v>
      </c>
      <c r="V3359">
        <f>(Table1[[#This Row],[Target_Production_t]]/8)*Table1[[#This Row],[Downtime_hr]]</f>
        <v>0.48496250000000002</v>
      </c>
    </row>
    <row r="3360" spans="1:22" x14ac:dyDescent="0.25">
      <c r="A3360" s="1">
        <v>45937</v>
      </c>
      <c r="B3360" s="1" t="str">
        <f>TEXT(Table1[[#This Row],[Date]],"mm")</f>
        <v>10</v>
      </c>
      <c r="C3360" t="s">
        <v>23</v>
      </c>
      <c r="D3360" t="s">
        <v>18</v>
      </c>
      <c r="E3360">
        <v>43.11</v>
      </c>
      <c r="F3360">
        <v>7.9</v>
      </c>
      <c r="G3360">
        <v>0.1</v>
      </c>
      <c r="H3360">
        <v>41.6</v>
      </c>
      <c r="I3360">
        <v>41.32</v>
      </c>
      <c r="J3360">
        <v>0.27</v>
      </c>
      <c r="K3360">
        <v>99.34</v>
      </c>
      <c r="L3360">
        <v>98.75</v>
      </c>
      <c r="M3360">
        <v>99.05</v>
      </c>
      <c r="N3360">
        <v>97.16</v>
      </c>
      <c r="O3360">
        <v>1.67</v>
      </c>
      <c r="P3360">
        <v>1841.38</v>
      </c>
      <c r="Q3360" s="42">
        <f>Table1[[#This Row],[Steam_Consumed_t]]/Table1[[#This Row],[Production_t]]</f>
        <v>4.0144230769230765E-2</v>
      </c>
      <c r="R3360" s="37">
        <f>Table1[[#This Row],[Power_Consumed_kWh]]/Table1[[#This Row],[Production_t]]</f>
        <v>44.263942307692311</v>
      </c>
      <c r="S3360" t="str">
        <f>IF(Table1[[#This Row],[Quality_pct]]&lt;96,"Below Spec","Ok")</f>
        <v>Ok</v>
      </c>
      <c r="T3360" t="str">
        <f>IF(Table1[Steam_Consumed_t]&gt;$O$4383,"ABNORMAL","NORMAL")</f>
        <v>NORMAL</v>
      </c>
      <c r="U3360" t="str">
        <f>IF(Table1[Power_Consumed_kWh]&gt;$P$4383,"ABNORMAL","NORMAL")</f>
        <v>NORMAL</v>
      </c>
      <c r="V3360">
        <f>(Table1[[#This Row],[Target_Production_t]]/8)*Table1[[#This Row],[Downtime_hr]]</f>
        <v>0.53887499999999999</v>
      </c>
    </row>
    <row r="3361" spans="1:22" x14ac:dyDescent="0.25">
      <c r="A3361" s="1">
        <v>45937</v>
      </c>
      <c r="B3361" s="1" t="str">
        <f>TEXT(Table1[[#This Row],[Date]],"mm")</f>
        <v>10</v>
      </c>
      <c r="C3361" t="s">
        <v>22</v>
      </c>
      <c r="D3361" t="s">
        <v>20</v>
      </c>
      <c r="E3361">
        <v>33.69</v>
      </c>
      <c r="F3361">
        <v>7.91</v>
      </c>
      <c r="G3361">
        <v>0.09</v>
      </c>
      <c r="H3361">
        <v>34.97</v>
      </c>
      <c r="I3361">
        <v>33.65</v>
      </c>
      <c r="J3361">
        <v>1.33</v>
      </c>
      <c r="K3361">
        <v>96.21</v>
      </c>
      <c r="L3361">
        <v>98.88</v>
      </c>
      <c r="M3361">
        <v>96.68</v>
      </c>
      <c r="N3361">
        <v>91.97</v>
      </c>
      <c r="O3361">
        <v>38.81</v>
      </c>
      <c r="P3361">
        <v>3362</v>
      </c>
      <c r="Q3361" s="42">
        <f>Table1[[#This Row],[Steam_Consumed_t]]/Table1[[#This Row],[Production_t]]</f>
        <v>1.1098084072061769</v>
      </c>
      <c r="R3361" s="37">
        <f>Table1[[#This Row],[Power_Consumed_kWh]]/Table1[[#This Row],[Production_t]]</f>
        <v>96.139548184157846</v>
      </c>
      <c r="S3361" t="str">
        <f>IF(Table1[[#This Row],[Quality_pct]]&lt;96,"Below Spec","Ok")</f>
        <v>Ok</v>
      </c>
      <c r="T3361" t="str">
        <f>IF(Table1[Steam_Consumed_t]&gt;$O$4383,"ABNORMAL","NORMAL")</f>
        <v>NORMAL</v>
      </c>
      <c r="U3361" t="str">
        <f>IF(Table1[Power_Consumed_kWh]&gt;$P$4383,"ABNORMAL","NORMAL")</f>
        <v>NORMAL</v>
      </c>
      <c r="V3361">
        <f>(Table1[[#This Row],[Target_Production_t]]/8)*Table1[[#This Row],[Downtime_hr]]</f>
        <v>0.37901249999999997</v>
      </c>
    </row>
    <row r="3362" spans="1:22" x14ac:dyDescent="0.25">
      <c r="A3362" s="1">
        <v>45938</v>
      </c>
      <c r="B3362" s="1" t="str">
        <f>TEXT(Table1[[#This Row],[Date]],"mm")</f>
        <v>10</v>
      </c>
      <c r="C3362" t="s">
        <v>17</v>
      </c>
      <c r="D3362" t="s">
        <v>20</v>
      </c>
      <c r="E3362">
        <v>39.14</v>
      </c>
      <c r="F3362">
        <v>7.43</v>
      </c>
      <c r="G3362">
        <v>0.56999999999999995</v>
      </c>
      <c r="H3362">
        <v>32.979999999999997</v>
      </c>
      <c r="I3362">
        <v>32.01</v>
      </c>
      <c r="J3362">
        <v>0.97</v>
      </c>
      <c r="K3362">
        <v>97.07</v>
      </c>
      <c r="L3362">
        <v>92.88</v>
      </c>
      <c r="M3362">
        <v>91.59</v>
      </c>
      <c r="N3362">
        <v>82.58</v>
      </c>
      <c r="O3362">
        <v>29.18</v>
      </c>
      <c r="P3362">
        <v>2653.08</v>
      </c>
      <c r="Q3362" s="42">
        <f>Table1[[#This Row],[Steam_Consumed_t]]/Table1[[#This Row],[Production_t]]</f>
        <v>0.88477865372953313</v>
      </c>
      <c r="R3362" s="37">
        <f>Table1[[#This Row],[Power_Consumed_kWh]]/Table1[[#This Row],[Production_t]]</f>
        <v>80.445118253486967</v>
      </c>
      <c r="S3362" t="str">
        <f>IF(Table1[[#This Row],[Quality_pct]]&lt;96,"Below Spec","Ok")</f>
        <v>Ok</v>
      </c>
      <c r="T3362" t="str">
        <f>IF(Table1[Steam_Consumed_t]&gt;$O$4383,"ABNORMAL","NORMAL")</f>
        <v>NORMAL</v>
      </c>
      <c r="U3362" t="str">
        <f>IF(Table1[Power_Consumed_kWh]&gt;$P$4383,"ABNORMAL","NORMAL")</f>
        <v>NORMAL</v>
      </c>
      <c r="V3362">
        <f>(Table1[[#This Row],[Target_Production_t]]/8)*Table1[[#This Row],[Downtime_hr]]</f>
        <v>2.7887249999999999</v>
      </c>
    </row>
    <row r="3363" spans="1:22" x14ac:dyDescent="0.25">
      <c r="A3363" s="1">
        <v>45938</v>
      </c>
      <c r="B3363" s="1" t="str">
        <f>TEXT(Table1[[#This Row],[Date]],"mm")</f>
        <v>10</v>
      </c>
      <c r="C3363" t="s">
        <v>17</v>
      </c>
      <c r="D3363" t="s">
        <v>18</v>
      </c>
      <c r="E3363">
        <v>40.99</v>
      </c>
      <c r="F3363">
        <v>7.52</v>
      </c>
      <c r="G3363">
        <v>0.48</v>
      </c>
      <c r="H3363">
        <v>35.69</v>
      </c>
      <c r="I3363">
        <v>33.630000000000003</v>
      </c>
      <c r="J3363">
        <v>2.06</v>
      </c>
      <c r="K3363">
        <v>94.22</v>
      </c>
      <c r="L3363">
        <v>94</v>
      </c>
      <c r="M3363">
        <v>97.44</v>
      </c>
      <c r="N3363">
        <v>86.3</v>
      </c>
      <c r="O3363">
        <v>30.85</v>
      </c>
      <c r="P3363">
        <v>2938.28</v>
      </c>
      <c r="Q3363" s="42">
        <f>Table1[[#This Row],[Steam_Consumed_t]]/Table1[[#This Row],[Production_t]]</f>
        <v>0.86438778369291125</v>
      </c>
      <c r="R3363" s="37">
        <f>Table1[[#This Row],[Power_Consumed_kWh]]/Table1[[#This Row],[Production_t]]</f>
        <v>82.32782291958533</v>
      </c>
      <c r="S3363" t="str">
        <f>IF(Table1[[#This Row],[Quality_pct]]&lt;96,"Below Spec","Ok")</f>
        <v>Below Spec</v>
      </c>
      <c r="T3363" t="str">
        <f>IF(Table1[Steam_Consumed_t]&gt;$O$4383,"ABNORMAL","NORMAL")</f>
        <v>NORMAL</v>
      </c>
      <c r="U3363" t="str">
        <f>IF(Table1[Power_Consumed_kWh]&gt;$P$4383,"ABNORMAL","NORMAL")</f>
        <v>NORMAL</v>
      </c>
      <c r="V3363">
        <f>(Table1[[#This Row],[Target_Production_t]]/8)*Table1[[#This Row],[Downtime_hr]]</f>
        <v>2.4594</v>
      </c>
    </row>
    <row r="3364" spans="1:22" x14ac:dyDescent="0.25">
      <c r="A3364" s="1">
        <v>45938</v>
      </c>
      <c r="B3364" s="1" t="str">
        <f>TEXT(Table1[[#This Row],[Date]],"mm")</f>
        <v>10</v>
      </c>
      <c r="C3364" t="s">
        <v>23</v>
      </c>
      <c r="D3364" t="s">
        <v>18</v>
      </c>
      <c r="E3364">
        <v>42.94</v>
      </c>
      <c r="F3364">
        <v>7.58</v>
      </c>
      <c r="G3364">
        <v>0.42</v>
      </c>
      <c r="H3364">
        <v>39.97</v>
      </c>
      <c r="I3364">
        <v>39.450000000000003</v>
      </c>
      <c r="J3364">
        <v>0.51</v>
      </c>
      <c r="K3364">
        <v>98.72</v>
      </c>
      <c r="L3364">
        <v>94.75</v>
      </c>
      <c r="M3364">
        <v>96.86</v>
      </c>
      <c r="N3364">
        <v>90.6</v>
      </c>
      <c r="O3364">
        <v>4.28</v>
      </c>
      <c r="P3364">
        <v>1540.65</v>
      </c>
      <c r="Q3364" s="42">
        <f>Table1[[#This Row],[Steam_Consumed_t]]/Table1[[#This Row],[Production_t]]</f>
        <v>0.10708031023267452</v>
      </c>
      <c r="R3364" s="37">
        <f>Table1[[#This Row],[Power_Consumed_kWh]]/Table1[[#This Row],[Production_t]]</f>
        <v>38.545158869151869</v>
      </c>
      <c r="S3364" t="str">
        <f>IF(Table1[[#This Row],[Quality_pct]]&lt;96,"Below Spec","Ok")</f>
        <v>Ok</v>
      </c>
      <c r="T3364" t="str">
        <f>IF(Table1[Steam_Consumed_t]&gt;$O$4383,"ABNORMAL","NORMAL")</f>
        <v>NORMAL</v>
      </c>
      <c r="U3364" t="str">
        <f>IF(Table1[Power_Consumed_kWh]&gt;$P$4383,"ABNORMAL","NORMAL")</f>
        <v>NORMAL</v>
      </c>
      <c r="V3364">
        <f>(Table1[[#This Row],[Target_Production_t]]/8)*Table1[[#This Row],[Downtime_hr]]</f>
        <v>2.2543499999999996</v>
      </c>
    </row>
    <row r="3365" spans="1:22" x14ac:dyDescent="0.25">
      <c r="A3365" s="1">
        <v>45938</v>
      </c>
      <c r="B3365" s="1" t="str">
        <f>TEXT(Table1[[#This Row],[Date]],"mm")</f>
        <v>10</v>
      </c>
      <c r="C3365" t="s">
        <v>22</v>
      </c>
      <c r="D3365" t="s">
        <v>19</v>
      </c>
      <c r="E3365">
        <v>34.6</v>
      </c>
      <c r="F3365">
        <v>7.64</v>
      </c>
      <c r="G3365">
        <v>0.36</v>
      </c>
      <c r="H3365">
        <v>31.62</v>
      </c>
      <c r="I3365">
        <v>30.7</v>
      </c>
      <c r="J3365">
        <v>0.93</v>
      </c>
      <c r="K3365">
        <v>97.07</v>
      </c>
      <c r="L3365">
        <v>95.5</v>
      </c>
      <c r="M3365">
        <v>96.19</v>
      </c>
      <c r="N3365">
        <v>89.17</v>
      </c>
      <c r="O3365">
        <v>35.119999999999997</v>
      </c>
      <c r="P3365">
        <v>3033.25</v>
      </c>
      <c r="Q3365" s="42">
        <f>Table1[[#This Row],[Steam_Consumed_t]]/Table1[[#This Row],[Production_t]]</f>
        <v>1.1106894370651486</v>
      </c>
      <c r="R3365" s="37">
        <f>Table1[[#This Row],[Power_Consumed_kWh]]/Table1[[#This Row],[Production_t]]</f>
        <v>95.928209993674884</v>
      </c>
      <c r="S3365" t="str">
        <f>IF(Table1[[#This Row],[Quality_pct]]&lt;96,"Below Spec","Ok")</f>
        <v>Ok</v>
      </c>
      <c r="T3365" t="str">
        <f>IF(Table1[Steam_Consumed_t]&gt;$O$4383,"ABNORMAL","NORMAL")</f>
        <v>NORMAL</v>
      </c>
      <c r="U3365" t="str">
        <f>IF(Table1[Power_Consumed_kWh]&gt;$P$4383,"ABNORMAL","NORMAL")</f>
        <v>NORMAL</v>
      </c>
      <c r="V3365">
        <f>(Table1[[#This Row],[Target_Production_t]]/8)*Table1[[#This Row],[Downtime_hr]]</f>
        <v>1.5569999999999999</v>
      </c>
    </row>
    <row r="3366" spans="1:22" x14ac:dyDescent="0.25">
      <c r="A3366" s="1">
        <v>45938</v>
      </c>
      <c r="B3366" s="1" t="str">
        <f>TEXT(Table1[[#This Row],[Date]],"mm")</f>
        <v>10</v>
      </c>
      <c r="C3366" t="s">
        <v>22</v>
      </c>
      <c r="D3366" t="s">
        <v>20</v>
      </c>
      <c r="E3366">
        <v>33.549999999999997</v>
      </c>
      <c r="F3366">
        <v>7.67</v>
      </c>
      <c r="G3366">
        <v>0.33</v>
      </c>
      <c r="H3366">
        <v>30.15</v>
      </c>
      <c r="I3366">
        <v>29.26</v>
      </c>
      <c r="J3366">
        <v>0.89</v>
      </c>
      <c r="K3366">
        <v>97.05</v>
      </c>
      <c r="L3366">
        <v>95.88</v>
      </c>
      <c r="M3366">
        <v>87.16</v>
      </c>
      <c r="N3366">
        <v>81.099999999999994</v>
      </c>
      <c r="O3366">
        <v>34.08</v>
      </c>
      <c r="P3366">
        <v>2908.92</v>
      </c>
      <c r="Q3366" s="42">
        <f>Table1[[#This Row],[Steam_Consumed_t]]/Table1[[#This Row],[Production_t]]</f>
        <v>1.1303482587064677</v>
      </c>
      <c r="R3366" s="37">
        <f>Table1[[#This Row],[Power_Consumed_kWh]]/Table1[[#This Row],[Production_t]]</f>
        <v>96.481592039801001</v>
      </c>
      <c r="S3366" t="str">
        <f>IF(Table1[[#This Row],[Quality_pct]]&lt;96,"Below Spec","Ok")</f>
        <v>Ok</v>
      </c>
      <c r="T3366" t="str">
        <f>IF(Table1[Steam_Consumed_t]&gt;$O$4383,"ABNORMAL","NORMAL")</f>
        <v>NORMAL</v>
      </c>
      <c r="U3366" t="str">
        <f>IF(Table1[Power_Consumed_kWh]&gt;$P$4383,"ABNORMAL","NORMAL")</f>
        <v>NORMAL</v>
      </c>
      <c r="V3366">
        <f>(Table1[[#This Row],[Target_Production_t]]/8)*Table1[[#This Row],[Downtime_hr]]</f>
        <v>1.3839375</v>
      </c>
    </row>
    <row r="3367" spans="1:22" x14ac:dyDescent="0.25">
      <c r="A3367" s="1">
        <v>45938</v>
      </c>
      <c r="B3367" s="1" t="str">
        <f>TEXT(Table1[[#This Row],[Date]],"mm")</f>
        <v>10</v>
      </c>
      <c r="C3367" t="s">
        <v>22</v>
      </c>
      <c r="D3367" t="s">
        <v>18</v>
      </c>
      <c r="E3367">
        <v>35.130000000000003</v>
      </c>
      <c r="F3367">
        <v>7.68</v>
      </c>
      <c r="G3367">
        <v>0.32</v>
      </c>
      <c r="H3367">
        <v>28.42</v>
      </c>
      <c r="I3367">
        <v>27.72</v>
      </c>
      <c r="J3367">
        <v>0.7</v>
      </c>
      <c r="K3367">
        <v>97.55</v>
      </c>
      <c r="L3367">
        <v>96</v>
      </c>
      <c r="M3367">
        <v>99.28</v>
      </c>
      <c r="N3367">
        <v>92.97</v>
      </c>
      <c r="O3367">
        <v>31.41</v>
      </c>
      <c r="P3367">
        <v>2790.76</v>
      </c>
      <c r="Q3367" s="42">
        <f>Table1[[#This Row],[Steam_Consumed_t]]/Table1[[#This Row],[Production_t]]</f>
        <v>1.1052076002814919</v>
      </c>
      <c r="R3367" s="37">
        <f>Table1[[#This Row],[Power_Consumed_kWh]]/Table1[[#This Row],[Production_t]]</f>
        <v>98.197044334975374</v>
      </c>
      <c r="S3367" t="str">
        <f>IF(Table1[[#This Row],[Quality_pct]]&lt;96,"Below Spec","Ok")</f>
        <v>Ok</v>
      </c>
      <c r="T3367" t="str">
        <f>IF(Table1[Steam_Consumed_t]&gt;$O$4383,"ABNORMAL","NORMAL")</f>
        <v>NORMAL</v>
      </c>
      <c r="U3367" t="str">
        <f>IF(Table1[Power_Consumed_kWh]&gt;$P$4383,"ABNORMAL","NORMAL")</f>
        <v>NORMAL</v>
      </c>
      <c r="V3367">
        <f>(Table1[[#This Row],[Target_Production_t]]/8)*Table1[[#This Row],[Downtime_hr]]</f>
        <v>1.4052000000000002</v>
      </c>
    </row>
    <row r="3368" spans="1:22" x14ac:dyDescent="0.25">
      <c r="A3368" s="1">
        <v>45938</v>
      </c>
      <c r="B3368" s="1" t="str">
        <f>TEXT(Table1[[#This Row],[Date]],"mm")</f>
        <v>10</v>
      </c>
      <c r="C3368" t="s">
        <v>21</v>
      </c>
      <c r="D3368" t="s">
        <v>18</v>
      </c>
      <c r="E3368">
        <v>37.08</v>
      </c>
      <c r="F3368">
        <v>7.71</v>
      </c>
      <c r="G3368">
        <v>0.28999999999999998</v>
      </c>
      <c r="H3368">
        <v>34.369999999999997</v>
      </c>
      <c r="I3368">
        <v>34.369999999999997</v>
      </c>
      <c r="J3368">
        <v>0</v>
      </c>
      <c r="K3368">
        <v>100</v>
      </c>
      <c r="L3368">
        <v>96.38</v>
      </c>
      <c r="M3368">
        <v>96.53</v>
      </c>
      <c r="N3368">
        <v>93.03</v>
      </c>
      <c r="O3368">
        <v>49.5</v>
      </c>
      <c r="P3368">
        <v>4128.1499999999996</v>
      </c>
      <c r="Q3368" s="42">
        <f>Table1[[#This Row],[Steam_Consumed_t]]/Table1[[#This Row],[Production_t]]</f>
        <v>1.4402094850160025</v>
      </c>
      <c r="R3368" s="37">
        <f>Table1[[#This Row],[Power_Consumed_kWh]]/Table1[[#This Row],[Production_t]]</f>
        <v>120.10910677916787</v>
      </c>
      <c r="S3368" t="str">
        <f>IF(Table1[[#This Row],[Quality_pct]]&lt;96,"Below Spec","Ok")</f>
        <v>Ok</v>
      </c>
      <c r="T3368" t="str">
        <f>IF(Table1[Steam_Consumed_t]&gt;$O$4383,"ABNORMAL","NORMAL")</f>
        <v>NORMAL</v>
      </c>
      <c r="U3368" t="str">
        <f>IF(Table1[Power_Consumed_kWh]&gt;$P$4383,"ABNORMAL","NORMAL")</f>
        <v>NORMAL</v>
      </c>
      <c r="V3368">
        <f>(Table1[[#This Row],[Target_Production_t]]/8)*Table1[[#This Row],[Downtime_hr]]</f>
        <v>1.34415</v>
      </c>
    </row>
    <row r="3369" spans="1:22" x14ac:dyDescent="0.25">
      <c r="A3369" s="1">
        <v>45938</v>
      </c>
      <c r="B3369" s="1" t="str">
        <f>TEXT(Table1[[#This Row],[Date]],"mm")</f>
        <v>10</v>
      </c>
      <c r="C3369" t="s">
        <v>23</v>
      </c>
      <c r="D3369" t="s">
        <v>19</v>
      </c>
      <c r="E3369">
        <v>42.29</v>
      </c>
      <c r="F3369">
        <v>7.72</v>
      </c>
      <c r="G3369">
        <v>0.28000000000000003</v>
      </c>
      <c r="H3369">
        <v>41.67</v>
      </c>
      <c r="I3369">
        <v>40.82</v>
      </c>
      <c r="J3369">
        <v>0.85</v>
      </c>
      <c r="K3369">
        <v>97.95</v>
      </c>
      <c r="L3369">
        <v>96.5</v>
      </c>
      <c r="M3369">
        <v>99.69</v>
      </c>
      <c r="N3369">
        <v>94.23</v>
      </c>
      <c r="O3369">
        <v>5.35</v>
      </c>
      <c r="P3369">
        <v>1775.25</v>
      </c>
      <c r="Q3369" s="42">
        <f>Table1[[#This Row],[Steam_Consumed_t]]/Table1[[#This Row],[Production_t]]</f>
        <v>0.12838972882169425</v>
      </c>
      <c r="R3369" s="37">
        <f>Table1[[#This Row],[Power_Consumed_kWh]]/Table1[[#This Row],[Production_t]]</f>
        <v>42.602591792656582</v>
      </c>
      <c r="S3369" t="str">
        <f>IF(Table1[[#This Row],[Quality_pct]]&lt;96,"Below Spec","Ok")</f>
        <v>Ok</v>
      </c>
      <c r="T3369" t="str">
        <f>IF(Table1[Steam_Consumed_t]&gt;$O$4383,"ABNORMAL","NORMAL")</f>
        <v>NORMAL</v>
      </c>
      <c r="U3369" t="str">
        <f>IF(Table1[Power_Consumed_kWh]&gt;$P$4383,"ABNORMAL","NORMAL")</f>
        <v>NORMAL</v>
      </c>
      <c r="V3369">
        <f>(Table1[[#This Row],[Target_Production_t]]/8)*Table1[[#This Row],[Downtime_hr]]</f>
        <v>1.4801500000000001</v>
      </c>
    </row>
    <row r="3370" spans="1:22" x14ac:dyDescent="0.25">
      <c r="A3370" s="1">
        <v>45938</v>
      </c>
      <c r="B3370" s="1" t="str">
        <f>TEXT(Table1[[#This Row],[Date]],"mm")</f>
        <v>10</v>
      </c>
      <c r="C3370" t="s">
        <v>23</v>
      </c>
      <c r="D3370" t="s">
        <v>20</v>
      </c>
      <c r="E3370">
        <v>41.01</v>
      </c>
      <c r="F3370">
        <v>7.74</v>
      </c>
      <c r="G3370">
        <v>0.26</v>
      </c>
      <c r="H3370">
        <v>36.979999999999997</v>
      </c>
      <c r="I3370">
        <v>36.53</v>
      </c>
      <c r="J3370">
        <v>0.45</v>
      </c>
      <c r="K3370">
        <v>98.78</v>
      </c>
      <c r="L3370">
        <v>96.75</v>
      </c>
      <c r="M3370">
        <v>97.79</v>
      </c>
      <c r="N3370">
        <v>93.45</v>
      </c>
      <c r="O3370">
        <v>3.64</v>
      </c>
      <c r="P3370">
        <v>1443.29</v>
      </c>
      <c r="Q3370" s="42">
        <f>Table1[[#This Row],[Steam_Consumed_t]]/Table1[[#This Row],[Production_t]]</f>
        <v>9.843158464034614E-2</v>
      </c>
      <c r="R3370" s="37">
        <f>Table1[[#This Row],[Power_Consumed_kWh]]/Table1[[#This Row],[Production_t]]</f>
        <v>39.028934559221206</v>
      </c>
      <c r="S3370" t="str">
        <f>IF(Table1[[#This Row],[Quality_pct]]&lt;96,"Below Spec","Ok")</f>
        <v>Ok</v>
      </c>
      <c r="T3370" t="str">
        <f>IF(Table1[Steam_Consumed_t]&gt;$O$4383,"ABNORMAL","NORMAL")</f>
        <v>NORMAL</v>
      </c>
      <c r="U3370" t="str">
        <f>IF(Table1[Power_Consumed_kWh]&gt;$P$4383,"ABNORMAL","NORMAL")</f>
        <v>NORMAL</v>
      </c>
      <c r="V3370">
        <f>(Table1[[#This Row],[Target_Production_t]]/8)*Table1[[#This Row],[Downtime_hr]]</f>
        <v>1.3328249999999999</v>
      </c>
    </row>
    <row r="3371" spans="1:22" x14ac:dyDescent="0.25">
      <c r="A3371" s="1">
        <v>45938</v>
      </c>
      <c r="B3371" s="1" t="str">
        <f>TEXT(Table1[[#This Row],[Date]],"mm")</f>
        <v>10</v>
      </c>
      <c r="C3371" t="s">
        <v>21</v>
      </c>
      <c r="D3371" t="s">
        <v>20</v>
      </c>
      <c r="E3371">
        <v>35.409999999999997</v>
      </c>
      <c r="F3371">
        <v>7.77</v>
      </c>
      <c r="G3371">
        <v>0.23</v>
      </c>
      <c r="H3371">
        <v>29.87</v>
      </c>
      <c r="I3371">
        <v>28.82</v>
      </c>
      <c r="J3371">
        <v>1.05</v>
      </c>
      <c r="K3371">
        <v>96.5</v>
      </c>
      <c r="L3371">
        <v>97.12</v>
      </c>
      <c r="M3371">
        <v>90.53</v>
      </c>
      <c r="N3371">
        <v>84.85</v>
      </c>
      <c r="O3371">
        <v>43.47</v>
      </c>
      <c r="P3371">
        <v>3546.5</v>
      </c>
      <c r="Q3371" s="42">
        <f>Table1[[#This Row],[Steam_Consumed_t]]/Table1[[#This Row],[Production_t]]</f>
        <v>1.4553063274188147</v>
      </c>
      <c r="R3371" s="37">
        <f>Table1[[#This Row],[Power_Consumed_kWh]]/Table1[[#This Row],[Production_t]]</f>
        <v>118.73116839638433</v>
      </c>
      <c r="S3371" t="str">
        <f>IF(Table1[[#This Row],[Quality_pct]]&lt;96,"Below Spec","Ok")</f>
        <v>Ok</v>
      </c>
      <c r="T3371" t="str">
        <f>IF(Table1[Steam_Consumed_t]&gt;$O$4383,"ABNORMAL","NORMAL")</f>
        <v>NORMAL</v>
      </c>
      <c r="U3371" t="str">
        <f>IF(Table1[Power_Consumed_kWh]&gt;$P$4383,"ABNORMAL","NORMAL")</f>
        <v>NORMAL</v>
      </c>
      <c r="V3371">
        <f>(Table1[[#This Row],[Target_Production_t]]/8)*Table1[[#This Row],[Downtime_hr]]</f>
        <v>1.0180374999999999</v>
      </c>
    </row>
    <row r="3372" spans="1:22" x14ac:dyDescent="0.25">
      <c r="A3372" s="1">
        <v>45938</v>
      </c>
      <c r="B3372" s="1" t="str">
        <f>TEXT(Table1[[#This Row],[Date]],"mm")</f>
        <v>10</v>
      </c>
      <c r="C3372" t="s">
        <v>17</v>
      </c>
      <c r="D3372" t="s">
        <v>19</v>
      </c>
      <c r="E3372">
        <v>40.369999999999997</v>
      </c>
      <c r="F3372">
        <v>7.8</v>
      </c>
      <c r="G3372">
        <v>0.2</v>
      </c>
      <c r="H3372">
        <v>35.86</v>
      </c>
      <c r="I3372">
        <v>34.76</v>
      </c>
      <c r="J3372">
        <v>1.1000000000000001</v>
      </c>
      <c r="K3372">
        <v>96.92</v>
      </c>
      <c r="L3372">
        <v>97.5</v>
      </c>
      <c r="M3372">
        <v>102.1</v>
      </c>
      <c r="N3372">
        <v>96.48</v>
      </c>
      <c r="O3372">
        <v>30.05</v>
      </c>
      <c r="P3372">
        <v>2991.14</v>
      </c>
      <c r="Q3372" s="42">
        <f>Table1[[#This Row],[Steam_Consumed_t]]/Table1[[#This Row],[Production_t]]</f>
        <v>0.83798103736754048</v>
      </c>
      <c r="R3372" s="37">
        <f>Table1[[#This Row],[Power_Consumed_kWh]]/Table1[[#This Row],[Production_t]]</f>
        <v>83.411600669269376</v>
      </c>
      <c r="S3372" t="str">
        <f>IF(Table1[[#This Row],[Quality_pct]]&lt;96,"Below Spec","Ok")</f>
        <v>Ok</v>
      </c>
      <c r="T3372" t="str">
        <f>IF(Table1[Steam_Consumed_t]&gt;$O$4383,"ABNORMAL","NORMAL")</f>
        <v>NORMAL</v>
      </c>
      <c r="U3372" t="str">
        <f>IF(Table1[Power_Consumed_kWh]&gt;$P$4383,"ABNORMAL","NORMAL")</f>
        <v>NORMAL</v>
      </c>
      <c r="V3372">
        <f>(Table1[[#This Row],[Target_Production_t]]/8)*Table1[[#This Row],[Downtime_hr]]</f>
        <v>1.00925</v>
      </c>
    </row>
    <row r="3373" spans="1:22" x14ac:dyDescent="0.25">
      <c r="A3373" s="1">
        <v>45938</v>
      </c>
      <c r="B3373" s="1" t="str">
        <f>TEXT(Table1[[#This Row],[Date]],"mm")</f>
        <v>10</v>
      </c>
      <c r="C3373" t="s">
        <v>21</v>
      </c>
      <c r="D3373" t="s">
        <v>19</v>
      </c>
      <c r="E3373">
        <v>36.53</v>
      </c>
      <c r="F3373">
        <v>7.82</v>
      </c>
      <c r="G3373">
        <v>0.18</v>
      </c>
      <c r="H3373">
        <v>34.869999999999997</v>
      </c>
      <c r="I3373">
        <v>34.19</v>
      </c>
      <c r="J3373">
        <v>0.68</v>
      </c>
      <c r="K3373">
        <v>98.06</v>
      </c>
      <c r="L3373">
        <v>97.75</v>
      </c>
      <c r="M3373">
        <v>94.77</v>
      </c>
      <c r="N3373">
        <v>90.84</v>
      </c>
      <c r="O3373">
        <v>51.04</v>
      </c>
      <c r="P3373">
        <v>4125.91</v>
      </c>
      <c r="Q3373" s="42">
        <f>Table1[[#This Row],[Steam_Consumed_t]]/Table1[[#This Row],[Production_t]]</f>
        <v>1.4637223974763407</v>
      </c>
      <c r="R3373" s="37">
        <f>Table1[[#This Row],[Power_Consumed_kWh]]/Table1[[#This Row],[Production_t]]</f>
        <v>118.32262689991397</v>
      </c>
      <c r="S3373" t="str">
        <f>IF(Table1[[#This Row],[Quality_pct]]&lt;96,"Below Spec","Ok")</f>
        <v>Ok</v>
      </c>
      <c r="T3373" t="str">
        <f>IF(Table1[Steam_Consumed_t]&gt;$O$4383,"ABNORMAL","NORMAL")</f>
        <v>NORMAL</v>
      </c>
      <c r="U3373" t="str">
        <f>IF(Table1[Power_Consumed_kWh]&gt;$P$4383,"ABNORMAL","NORMAL")</f>
        <v>NORMAL</v>
      </c>
      <c r="V3373">
        <f>(Table1[[#This Row],[Target_Production_t]]/8)*Table1[[#This Row],[Downtime_hr]]</f>
        <v>0.82192500000000002</v>
      </c>
    </row>
    <row r="3374" spans="1:22" x14ac:dyDescent="0.25">
      <c r="A3374" s="1">
        <v>45939</v>
      </c>
      <c r="B3374" s="1" t="str">
        <f>TEXT(Table1[[#This Row],[Date]],"mm")</f>
        <v>10</v>
      </c>
      <c r="C3374" t="s">
        <v>21</v>
      </c>
      <c r="D3374" t="s">
        <v>18</v>
      </c>
      <c r="E3374">
        <v>35.090000000000003</v>
      </c>
      <c r="F3374">
        <v>7.18</v>
      </c>
      <c r="G3374">
        <v>0.82</v>
      </c>
      <c r="H3374">
        <v>30.15</v>
      </c>
      <c r="I3374">
        <v>29.52</v>
      </c>
      <c r="J3374">
        <v>0.63</v>
      </c>
      <c r="K3374">
        <v>97.92</v>
      </c>
      <c r="L3374">
        <v>89.75</v>
      </c>
      <c r="M3374">
        <v>96.7</v>
      </c>
      <c r="N3374">
        <v>84.98</v>
      </c>
      <c r="O3374">
        <v>44.42</v>
      </c>
      <c r="P3374">
        <v>3467.28</v>
      </c>
      <c r="Q3374" s="42">
        <f>Table1[[#This Row],[Steam_Consumed_t]]/Table1[[#This Row],[Production_t]]</f>
        <v>1.4733001658374794</v>
      </c>
      <c r="R3374" s="37">
        <f>Table1[[#This Row],[Power_Consumed_kWh]]/Table1[[#This Row],[Production_t]]</f>
        <v>115.00099502487564</v>
      </c>
      <c r="S3374" t="str">
        <f>IF(Table1[[#This Row],[Quality_pct]]&lt;96,"Below Spec","Ok")</f>
        <v>Ok</v>
      </c>
      <c r="T3374" t="str">
        <f>IF(Table1[Steam_Consumed_t]&gt;$O$4383,"ABNORMAL","NORMAL")</f>
        <v>NORMAL</v>
      </c>
      <c r="U3374" t="str">
        <f>IF(Table1[Power_Consumed_kWh]&gt;$P$4383,"ABNORMAL","NORMAL")</f>
        <v>NORMAL</v>
      </c>
      <c r="V3374">
        <f>(Table1[[#This Row],[Target_Production_t]]/8)*Table1[[#This Row],[Downtime_hr]]</f>
        <v>3.5967250000000002</v>
      </c>
    </row>
    <row r="3375" spans="1:22" x14ac:dyDescent="0.25">
      <c r="A3375" s="1">
        <v>45939</v>
      </c>
      <c r="B3375" s="1" t="str">
        <f>TEXT(Table1[[#This Row],[Date]],"mm")</f>
        <v>10</v>
      </c>
      <c r="C3375" t="s">
        <v>17</v>
      </c>
      <c r="D3375" t="s">
        <v>20</v>
      </c>
      <c r="E3375">
        <v>37.04</v>
      </c>
      <c r="F3375">
        <v>7.2</v>
      </c>
      <c r="G3375">
        <v>0.8</v>
      </c>
      <c r="H3375">
        <v>33.28</v>
      </c>
      <c r="I3375">
        <v>32.1</v>
      </c>
      <c r="J3375">
        <v>1.18</v>
      </c>
      <c r="K3375">
        <v>96.45</v>
      </c>
      <c r="L3375">
        <v>90</v>
      </c>
      <c r="M3375">
        <v>93.82</v>
      </c>
      <c r="N3375">
        <v>81.44</v>
      </c>
      <c r="O3375">
        <v>27.65</v>
      </c>
      <c r="P3375">
        <v>2733.19</v>
      </c>
      <c r="Q3375" s="42">
        <f>Table1[[#This Row],[Steam_Consumed_t]]/Table1[[#This Row],[Production_t]]</f>
        <v>0.83082932692307687</v>
      </c>
      <c r="R3375" s="37">
        <f>Table1[[#This Row],[Power_Consumed_kWh]]/Table1[[#This Row],[Production_t]]</f>
        <v>82.127103365384613</v>
      </c>
      <c r="S3375" t="str">
        <f>IF(Table1[[#This Row],[Quality_pct]]&lt;96,"Below Spec","Ok")</f>
        <v>Ok</v>
      </c>
      <c r="T3375" t="str">
        <f>IF(Table1[Steam_Consumed_t]&gt;$O$4383,"ABNORMAL","NORMAL")</f>
        <v>NORMAL</v>
      </c>
      <c r="U3375" t="str">
        <f>IF(Table1[Power_Consumed_kWh]&gt;$P$4383,"ABNORMAL","NORMAL")</f>
        <v>NORMAL</v>
      </c>
      <c r="V3375">
        <f>(Table1[[#This Row],[Target_Production_t]]/8)*Table1[[#This Row],[Downtime_hr]]</f>
        <v>3.7040000000000002</v>
      </c>
    </row>
    <row r="3376" spans="1:22" x14ac:dyDescent="0.25">
      <c r="A3376" s="1">
        <v>45939</v>
      </c>
      <c r="B3376" s="1" t="str">
        <f>TEXT(Table1[[#This Row],[Date]],"mm")</f>
        <v>10</v>
      </c>
      <c r="C3376" t="s">
        <v>22</v>
      </c>
      <c r="D3376" t="s">
        <v>19</v>
      </c>
      <c r="E3376">
        <v>32.75</v>
      </c>
      <c r="F3376">
        <v>7.34</v>
      </c>
      <c r="G3376">
        <v>0.66</v>
      </c>
      <c r="H3376">
        <v>27.24</v>
      </c>
      <c r="I3376">
        <v>26.34</v>
      </c>
      <c r="J3376">
        <v>0.9</v>
      </c>
      <c r="K3376">
        <v>96.71</v>
      </c>
      <c r="L3376">
        <v>91.75</v>
      </c>
      <c r="M3376">
        <v>102.99</v>
      </c>
      <c r="N3376">
        <v>91.38</v>
      </c>
      <c r="O3376">
        <v>30.17</v>
      </c>
      <c r="P3376">
        <v>2650.14</v>
      </c>
      <c r="Q3376" s="42">
        <f>Table1[[#This Row],[Steam_Consumed_t]]/Table1[[#This Row],[Production_t]]</f>
        <v>1.1075624082232014</v>
      </c>
      <c r="R3376" s="37">
        <f>Table1[[#This Row],[Power_Consumed_kWh]]/Table1[[#This Row],[Production_t]]</f>
        <v>97.288546255506603</v>
      </c>
      <c r="S3376" t="str">
        <f>IF(Table1[[#This Row],[Quality_pct]]&lt;96,"Below Spec","Ok")</f>
        <v>Ok</v>
      </c>
      <c r="T3376" t="str">
        <f>IF(Table1[Steam_Consumed_t]&gt;$O$4383,"ABNORMAL","NORMAL")</f>
        <v>NORMAL</v>
      </c>
      <c r="U3376" t="str">
        <f>IF(Table1[Power_Consumed_kWh]&gt;$P$4383,"ABNORMAL","NORMAL")</f>
        <v>NORMAL</v>
      </c>
      <c r="V3376">
        <f>(Table1[[#This Row],[Target_Production_t]]/8)*Table1[[#This Row],[Downtime_hr]]</f>
        <v>2.7018750000000002</v>
      </c>
    </row>
    <row r="3377" spans="1:22" x14ac:dyDescent="0.25">
      <c r="A3377" s="1">
        <v>45939</v>
      </c>
      <c r="B3377" s="1" t="str">
        <f>TEXT(Table1[[#This Row],[Date]],"mm")</f>
        <v>10</v>
      </c>
      <c r="C3377" t="s">
        <v>22</v>
      </c>
      <c r="D3377" t="s">
        <v>20</v>
      </c>
      <c r="E3377">
        <v>31.75</v>
      </c>
      <c r="F3377">
        <v>7.38</v>
      </c>
      <c r="G3377">
        <v>0.62</v>
      </c>
      <c r="H3377">
        <v>26.14</v>
      </c>
      <c r="I3377">
        <v>25.26</v>
      </c>
      <c r="J3377">
        <v>0.89</v>
      </c>
      <c r="K3377">
        <v>96.61</v>
      </c>
      <c r="L3377">
        <v>92.25</v>
      </c>
      <c r="M3377">
        <v>99.3</v>
      </c>
      <c r="N3377">
        <v>88.49</v>
      </c>
      <c r="O3377">
        <v>30.53</v>
      </c>
      <c r="P3377">
        <v>2519.41</v>
      </c>
      <c r="Q3377" s="42">
        <f>Table1[[#This Row],[Steam_Consumed_t]]/Table1[[#This Row],[Production_t]]</f>
        <v>1.1679418515684774</v>
      </c>
      <c r="R3377" s="37">
        <f>Table1[[#This Row],[Power_Consumed_kWh]]/Table1[[#This Row],[Production_t]]</f>
        <v>96.381407804131598</v>
      </c>
      <c r="S3377" t="str">
        <f>IF(Table1[[#This Row],[Quality_pct]]&lt;96,"Below Spec","Ok")</f>
        <v>Ok</v>
      </c>
      <c r="T3377" t="str">
        <f>IF(Table1[Steam_Consumed_t]&gt;$O$4383,"ABNORMAL","NORMAL")</f>
        <v>NORMAL</v>
      </c>
      <c r="U3377" t="str">
        <f>IF(Table1[Power_Consumed_kWh]&gt;$P$4383,"ABNORMAL","NORMAL")</f>
        <v>NORMAL</v>
      </c>
      <c r="V3377">
        <f>(Table1[[#This Row],[Target_Production_t]]/8)*Table1[[#This Row],[Downtime_hr]]</f>
        <v>2.4606249999999998</v>
      </c>
    </row>
    <row r="3378" spans="1:22" x14ac:dyDescent="0.25">
      <c r="A3378" s="1">
        <v>45939</v>
      </c>
      <c r="B3378" s="1" t="str">
        <f>TEXT(Table1[[#This Row],[Date]],"mm")</f>
        <v>10</v>
      </c>
      <c r="C3378" t="s">
        <v>22</v>
      </c>
      <c r="D3378" t="s">
        <v>18</v>
      </c>
      <c r="E3378">
        <v>33.24</v>
      </c>
      <c r="F3378">
        <v>7.43</v>
      </c>
      <c r="G3378">
        <v>0.56999999999999995</v>
      </c>
      <c r="H3378">
        <v>31.92</v>
      </c>
      <c r="I3378">
        <v>31.29</v>
      </c>
      <c r="J3378">
        <v>0.63</v>
      </c>
      <c r="K3378">
        <v>98.02</v>
      </c>
      <c r="L3378">
        <v>92.88</v>
      </c>
      <c r="M3378">
        <v>94.48</v>
      </c>
      <c r="N3378">
        <v>86.01</v>
      </c>
      <c r="O3378">
        <v>34.25</v>
      </c>
      <c r="P3378">
        <v>3015.78</v>
      </c>
      <c r="Q3378" s="42">
        <f>Table1[[#This Row],[Steam_Consumed_t]]/Table1[[#This Row],[Production_t]]</f>
        <v>1.0729949874686717</v>
      </c>
      <c r="R3378" s="37">
        <f>Table1[[#This Row],[Power_Consumed_kWh]]/Table1[[#This Row],[Production_t]]</f>
        <v>94.479323308270679</v>
      </c>
      <c r="S3378" t="str">
        <f>IF(Table1[[#This Row],[Quality_pct]]&lt;96,"Below Spec","Ok")</f>
        <v>Ok</v>
      </c>
      <c r="T3378" t="str">
        <f>IF(Table1[Steam_Consumed_t]&gt;$O$4383,"ABNORMAL","NORMAL")</f>
        <v>NORMAL</v>
      </c>
      <c r="U3378" t="str">
        <f>IF(Table1[Power_Consumed_kWh]&gt;$P$4383,"ABNORMAL","NORMAL")</f>
        <v>NORMAL</v>
      </c>
      <c r="V3378">
        <f>(Table1[[#This Row],[Target_Production_t]]/8)*Table1[[#This Row],[Downtime_hr]]</f>
        <v>2.36835</v>
      </c>
    </row>
    <row r="3379" spans="1:22" x14ac:dyDescent="0.25">
      <c r="A3379" s="1">
        <v>45939</v>
      </c>
      <c r="B3379" s="1" t="str">
        <f>TEXT(Table1[[#This Row],[Date]],"mm")</f>
        <v>10</v>
      </c>
      <c r="C3379" t="s">
        <v>23</v>
      </c>
      <c r="D3379" t="s">
        <v>19</v>
      </c>
      <c r="E3379">
        <v>40.020000000000003</v>
      </c>
      <c r="F3379">
        <v>7.49</v>
      </c>
      <c r="G3379">
        <v>0.51</v>
      </c>
      <c r="H3379">
        <v>34.56</v>
      </c>
      <c r="I3379">
        <v>34.31</v>
      </c>
      <c r="J3379">
        <v>0.25</v>
      </c>
      <c r="K3379">
        <v>99.28</v>
      </c>
      <c r="L3379">
        <v>93.62</v>
      </c>
      <c r="M3379">
        <v>98.97</v>
      </c>
      <c r="N3379">
        <v>92</v>
      </c>
      <c r="O3379">
        <v>2.94</v>
      </c>
      <c r="P3379">
        <v>1467.1</v>
      </c>
      <c r="Q3379" s="42">
        <f>Table1[[#This Row],[Steam_Consumed_t]]/Table1[[#This Row],[Production_t]]</f>
        <v>8.5069444444444434E-2</v>
      </c>
      <c r="R3379" s="37">
        <f>Table1[[#This Row],[Power_Consumed_kWh]]/Table1[[#This Row],[Production_t]]</f>
        <v>42.450810185185176</v>
      </c>
      <c r="S3379" t="str">
        <f>IF(Table1[[#This Row],[Quality_pct]]&lt;96,"Below Spec","Ok")</f>
        <v>Ok</v>
      </c>
      <c r="T3379" t="str">
        <f>IF(Table1[Steam_Consumed_t]&gt;$O$4383,"ABNORMAL","NORMAL")</f>
        <v>NORMAL</v>
      </c>
      <c r="U3379" t="str">
        <f>IF(Table1[Power_Consumed_kWh]&gt;$P$4383,"ABNORMAL","NORMAL")</f>
        <v>NORMAL</v>
      </c>
      <c r="V3379">
        <f>(Table1[[#This Row],[Target_Production_t]]/8)*Table1[[#This Row],[Downtime_hr]]</f>
        <v>2.5512750000000004</v>
      </c>
    </row>
    <row r="3380" spans="1:22" x14ac:dyDescent="0.25">
      <c r="A3380" s="1">
        <v>45939</v>
      </c>
      <c r="B3380" s="1" t="str">
        <f>TEXT(Table1[[#This Row],[Date]],"mm")</f>
        <v>10</v>
      </c>
      <c r="C3380" t="s">
        <v>17</v>
      </c>
      <c r="D3380" t="s">
        <v>19</v>
      </c>
      <c r="E3380">
        <v>38.200000000000003</v>
      </c>
      <c r="F3380">
        <v>7.5</v>
      </c>
      <c r="G3380">
        <v>0.5</v>
      </c>
      <c r="H3380">
        <v>35.619999999999997</v>
      </c>
      <c r="I3380">
        <v>35.31</v>
      </c>
      <c r="J3380">
        <v>0.31</v>
      </c>
      <c r="K3380">
        <v>99.12</v>
      </c>
      <c r="L3380">
        <v>93.75</v>
      </c>
      <c r="M3380">
        <v>93.54</v>
      </c>
      <c r="N3380">
        <v>86.92</v>
      </c>
      <c r="O3380">
        <v>30.8</v>
      </c>
      <c r="P3380">
        <v>2985.45</v>
      </c>
      <c r="Q3380" s="42">
        <f>Table1[[#This Row],[Steam_Consumed_t]]/Table1[[#This Row],[Production_t]]</f>
        <v>0.86468276249298159</v>
      </c>
      <c r="R3380" s="37">
        <f>Table1[[#This Row],[Power_Consumed_kWh]]/Table1[[#This Row],[Production_t]]</f>
        <v>83.813868613138681</v>
      </c>
      <c r="S3380" t="str">
        <f>IF(Table1[[#This Row],[Quality_pct]]&lt;96,"Below Spec","Ok")</f>
        <v>Ok</v>
      </c>
      <c r="T3380" t="str">
        <f>IF(Table1[Steam_Consumed_t]&gt;$O$4383,"ABNORMAL","NORMAL")</f>
        <v>NORMAL</v>
      </c>
      <c r="U3380" t="str">
        <f>IF(Table1[Power_Consumed_kWh]&gt;$P$4383,"ABNORMAL","NORMAL")</f>
        <v>NORMAL</v>
      </c>
      <c r="V3380">
        <f>(Table1[[#This Row],[Target_Production_t]]/8)*Table1[[#This Row],[Downtime_hr]]</f>
        <v>2.3875000000000002</v>
      </c>
    </row>
    <row r="3381" spans="1:22" x14ac:dyDescent="0.25">
      <c r="A3381" s="1">
        <v>45939</v>
      </c>
      <c r="B3381" s="1" t="str">
        <f>TEXT(Table1[[#This Row],[Date]],"mm")</f>
        <v>10</v>
      </c>
      <c r="C3381" t="s">
        <v>23</v>
      </c>
      <c r="D3381" t="s">
        <v>18</v>
      </c>
      <c r="E3381">
        <v>40.630000000000003</v>
      </c>
      <c r="F3381">
        <v>7.63</v>
      </c>
      <c r="G3381">
        <v>0.37</v>
      </c>
      <c r="H3381">
        <v>36.68</v>
      </c>
      <c r="I3381">
        <v>36.44</v>
      </c>
      <c r="J3381">
        <v>0.23</v>
      </c>
      <c r="K3381">
        <v>99.37</v>
      </c>
      <c r="L3381">
        <v>95.38</v>
      </c>
      <c r="M3381">
        <v>96.48</v>
      </c>
      <c r="N3381">
        <v>91.44</v>
      </c>
      <c r="O3381">
        <v>4.4000000000000004</v>
      </c>
      <c r="P3381">
        <v>1554.55</v>
      </c>
      <c r="Q3381" s="42">
        <f>Table1[[#This Row],[Steam_Consumed_t]]/Table1[[#This Row],[Production_t]]</f>
        <v>0.11995637949836424</v>
      </c>
      <c r="R3381" s="37">
        <f>Table1[[#This Row],[Power_Consumed_kWh]]/Table1[[#This Row],[Production_t]]</f>
        <v>42.38140676117775</v>
      </c>
      <c r="S3381" t="str">
        <f>IF(Table1[[#This Row],[Quality_pct]]&lt;96,"Below Spec","Ok")</f>
        <v>Ok</v>
      </c>
      <c r="T3381" t="str">
        <f>IF(Table1[Steam_Consumed_t]&gt;$O$4383,"ABNORMAL","NORMAL")</f>
        <v>NORMAL</v>
      </c>
      <c r="U3381" t="str">
        <f>IF(Table1[Power_Consumed_kWh]&gt;$P$4383,"ABNORMAL","NORMAL")</f>
        <v>NORMAL</v>
      </c>
      <c r="V3381">
        <f>(Table1[[#This Row],[Target_Production_t]]/8)*Table1[[#This Row],[Downtime_hr]]</f>
        <v>1.8791375000000001</v>
      </c>
    </row>
    <row r="3382" spans="1:22" x14ac:dyDescent="0.25">
      <c r="A3382" s="1">
        <v>45939</v>
      </c>
      <c r="B3382" s="1" t="str">
        <f>TEXT(Table1[[#This Row],[Date]],"mm")</f>
        <v>10</v>
      </c>
      <c r="C3382" t="s">
        <v>23</v>
      </c>
      <c r="D3382" t="s">
        <v>20</v>
      </c>
      <c r="E3382">
        <v>38.799999999999997</v>
      </c>
      <c r="F3382">
        <v>7.63</v>
      </c>
      <c r="G3382">
        <v>0.37</v>
      </c>
      <c r="H3382">
        <v>34.53</v>
      </c>
      <c r="I3382">
        <v>34.479999999999997</v>
      </c>
      <c r="J3382">
        <v>0.06</v>
      </c>
      <c r="K3382">
        <v>99.84</v>
      </c>
      <c r="L3382">
        <v>95.38</v>
      </c>
      <c r="M3382">
        <v>91.41</v>
      </c>
      <c r="N3382">
        <v>87.04</v>
      </c>
      <c r="O3382">
        <v>5.9</v>
      </c>
      <c r="P3382">
        <v>1360.41</v>
      </c>
      <c r="Q3382" s="42">
        <f>Table1[[#This Row],[Steam_Consumed_t]]/Table1[[#This Row],[Production_t]]</f>
        <v>0.17086591369823342</v>
      </c>
      <c r="R3382" s="37">
        <f>Table1[[#This Row],[Power_Consumed_kWh]]/Table1[[#This Row],[Production_t]]</f>
        <v>39.397914856646395</v>
      </c>
      <c r="S3382" t="str">
        <f>IF(Table1[[#This Row],[Quality_pct]]&lt;96,"Below Spec","Ok")</f>
        <v>Ok</v>
      </c>
      <c r="T3382" t="str">
        <f>IF(Table1[Steam_Consumed_t]&gt;$O$4383,"ABNORMAL","NORMAL")</f>
        <v>NORMAL</v>
      </c>
      <c r="U3382" t="str">
        <f>IF(Table1[Power_Consumed_kWh]&gt;$P$4383,"ABNORMAL","NORMAL")</f>
        <v>NORMAL</v>
      </c>
      <c r="V3382">
        <f>(Table1[[#This Row],[Target_Production_t]]/8)*Table1[[#This Row],[Downtime_hr]]</f>
        <v>1.7944999999999998</v>
      </c>
    </row>
    <row r="3383" spans="1:22" x14ac:dyDescent="0.25">
      <c r="A3383" s="1">
        <v>45939</v>
      </c>
      <c r="B3383" s="1" t="str">
        <f>TEXT(Table1[[#This Row],[Date]],"mm")</f>
        <v>10</v>
      </c>
      <c r="C3383" t="s">
        <v>21</v>
      </c>
      <c r="D3383" t="s">
        <v>20</v>
      </c>
      <c r="E3383">
        <v>33.51</v>
      </c>
      <c r="F3383">
        <v>7.66</v>
      </c>
      <c r="G3383">
        <v>0.34</v>
      </c>
      <c r="H3383">
        <v>31.5</v>
      </c>
      <c r="I3383">
        <v>31.15</v>
      </c>
      <c r="J3383">
        <v>0.35</v>
      </c>
      <c r="K3383">
        <v>98.88</v>
      </c>
      <c r="L3383">
        <v>95.75</v>
      </c>
      <c r="M3383">
        <v>99.05</v>
      </c>
      <c r="N3383">
        <v>93.78</v>
      </c>
      <c r="O3383">
        <v>45.82</v>
      </c>
      <c r="P3383">
        <v>3743.03</v>
      </c>
      <c r="Q3383" s="42">
        <f>Table1[[#This Row],[Steam_Consumed_t]]/Table1[[#This Row],[Production_t]]</f>
        <v>1.4546031746031747</v>
      </c>
      <c r="R3383" s="37">
        <f>Table1[[#This Row],[Power_Consumed_kWh]]/Table1[[#This Row],[Production_t]]</f>
        <v>118.82634920634921</v>
      </c>
      <c r="S3383" t="str">
        <f>IF(Table1[[#This Row],[Quality_pct]]&lt;96,"Below Spec","Ok")</f>
        <v>Ok</v>
      </c>
      <c r="T3383" t="str">
        <f>IF(Table1[Steam_Consumed_t]&gt;$O$4383,"ABNORMAL","NORMAL")</f>
        <v>NORMAL</v>
      </c>
      <c r="U3383" t="str">
        <f>IF(Table1[Power_Consumed_kWh]&gt;$P$4383,"ABNORMAL","NORMAL")</f>
        <v>NORMAL</v>
      </c>
      <c r="V3383">
        <f>(Table1[[#This Row],[Target_Production_t]]/8)*Table1[[#This Row],[Downtime_hr]]</f>
        <v>1.424175</v>
      </c>
    </row>
    <row r="3384" spans="1:22" x14ac:dyDescent="0.25">
      <c r="A3384" s="1">
        <v>45939</v>
      </c>
      <c r="B3384" s="1" t="str">
        <f>TEXT(Table1[[#This Row],[Date]],"mm")</f>
        <v>10</v>
      </c>
      <c r="C3384" t="s">
        <v>21</v>
      </c>
      <c r="D3384" t="s">
        <v>19</v>
      </c>
      <c r="E3384">
        <v>34.57</v>
      </c>
      <c r="F3384">
        <v>7.76</v>
      </c>
      <c r="G3384">
        <v>0.24</v>
      </c>
      <c r="H3384">
        <v>28.32</v>
      </c>
      <c r="I3384">
        <v>27.97</v>
      </c>
      <c r="J3384">
        <v>0.35</v>
      </c>
      <c r="K3384">
        <v>98.78</v>
      </c>
      <c r="L3384">
        <v>97</v>
      </c>
      <c r="M3384">
        <v>97.04</v>
      </c>
      <c r="N3384">
        <v>92.98</v>
      </c>
      <c r="O3384">
        <v>40.409999999999997</v>
      </c>
      <c r="P3384">
        <v>3375.42</v>
      </c>
      <c r="Q3384" s="42">
        <f>Table1[[#This Row],[Steam_Consumed_t]]/Table1[[#This Row],[Production_t]]</f>
        <v>1.4269067796610169</v>
      </c>
      <c r="R3384" s="37">
        <f>Table1[[#This Row],[Power_Consumed_kWh]]/Table1[[#This Row],[Production_t]]</f>
        <v>119.1885593220339</v>
      </c>
      <c r="S3384" t="str">
        <f>IF(Table1[[#This Row],[Quality_pct]]&lt;96,"Below Spec","Ok")</f>
        <v>Ok</v>
      </c>
      <c r="T3384" t="str">
        <f>IF(Table1[Steam_Consumed_t]&gt;$O$4383,"ABNORMAL","NORMAL")</f>
        <v>NORMAL</v>
      </c>
      <c r="U3384" t="str">
        <f>IF(Table1[Power_Consumed_kWh]&gt;$P$4383,"ABNORMAL","NORMAL")</f>
        <v>NORMAL</v>
      </c>
      <c r="V3384">
        <f>(Table1[[#This Row],[Target_Production_t]]/8)*Table1[[#This Row],[Downtime_hr]]</f>
        <v>1.0370999999999999</v>
      </c>
    </row>
    <row r="3385" spans="1:22" x14ac:dyDescent="0.25">
      <c r="A3385" s="1">
        <v>45939</v>
      </c>
      <c r="B3385" s="1" t="str">
        <f>TEXT(Table1[[#This Row],[Date]],"mm")</f>
        <v>10</v>
      </c>
      <c r="C3385" t="s">
        <v>17</v>
      </c>
      <c r="D3385" t="s">
        <v>18</v>
      </c>
      <c r="E3385">
        <v>38.79</v>
      </c>
      <c r="F3385">
        <v>7.99</v>
      </c>
      <c r="G3385">
        <v>0.01</v>
      </c>
      <c r="H3385">
        <v>36.54</v>
      </c>
      <c r="I3385">
        <v>35.69</v>
      </c>
      <c r="J3385">
        <v>0.86</v>
      </c>
      <c r="K3385">
        <v>97.66</v>
      </c>
      <c r="L3385">
        <v>99.88</v>
      </c>
      <c r="M3385">
        <v>94.17</v>
      </c>
      <c r="N3385">
        <v>91.86</v>
      </c>
      <c r="O3385">
        <v>31.2</v>
      </c>
      <c r="P3385">
        <v>2958.81</v>
      </c>
      <c r="Q3385" s="42">
        <f>Table1[[#This Row],[Steam_Consumed_t]]/Table1[[#This Row],[Production_t]]</f>
        <v>0.85385878489326761</v>
      </c>
      <c r="R3385" s="37">
        <f>Table1[[#This Row],[Power_Consumed_kWh]]/Table1[[#This Row],[Production_t]]</f>
        <v>80.974548440065675</v>
      </c>
      <c r="S3385" t="str">
        <f>IF(Table1[[#This Row],[Quality_pct]]&lt;96,"Below Spec","Ok")</f>
        <v>Ok</v>
      </c>
      <c r="T3385" t="str">
        <f>IF(Table1[Steam_Consumed_t]&gt;$O$4383,"ABNORMAL","NORMAL")</f>
        <v>NORMAL</v>
      </c>
      <c r="U3385" t="str">
        <f>IF(Table1[Power_Consumed_kWh]&gt;$P$4383,"ABNORMAL","NORMAL")</f>
        <v>NORMAL</v>
      </c>
      <c r="V3385">
        <f>(Table1[[#This Row],[Target_Production_t]]/8)*Table1[[#This Row],[Downtime_hr]]</f>
        <v>4.8487500000000003E-2</v>
      </c>
    </row>
    <row r="3386" spans="1:22" x14ac:dyDescent="0.25">
      <c r="A3386" s="1">
        <v>45940</v>
      </c>
      <c r="B3386" s="1" t="str">
        <f>TEXT(Table1[[#This Row],[Date]],"mm")</f>
        <v>10</v>
      </c>
      <c r="C3386" t="s">
        <v>17</v>
      </c>
      <c r="D3386" t="s">
        <v>19</v>
      </c>
      <c r="E3386">
        <v>40.47</v>
      </c>
      <c r="F3386">
        <v>7.16</v>
      </c>
      <c r="G3386">
        <v>0.84</v>
      </c>
      <c r="H3386">
        <v>35.950000000000003</v>
      </c>
      <c r="I3386">
        <v>35.4</v>
      </c>
      <c r="J3386">
        <v>0.55000000000000004</v>
      </c>
      <c r="K3386">
        <v>98.46</v>
      </c>
      <c r="L3386">
        <v>89.5</v>
      </c>
      <c r="M3386">
        <v>93.46</v>
      </c>
      <c r="N3386">
        <v>82.36</v>
      </c>
      <c r="O3386">
        <v>28.7</v>
      </c>
      <c r="P3386">
        <v>2976.91</v>
      </c>
      <c r="Q3386" s="42">
        <f>Table1[[#This Row],[Steam_Consumed_t]]/Table1[[#This Row],[Production_t]]</f>
        <v>0.79833101529902639</v>
      </c>
      <c r="R3386" s="37">
        <f>Table1[[#This Row],[Power_Consumed_kWh]]/Table1[[#This Row],[Production_t]]</f>
        <v>82.806954102920713</v>
      </c>
      <c r="S3386" t="str">
        <f>IF(Table1[[#This Row],[Quality_pct]]&lt;96,"Below Spec","Ok")</f>
        <v>Ok</v>
      </c>
      <c r="T3386" t="str">
        <f>IF(Table1[Steam_Consumed_t]&gt;$O$4383,"ABNORMAL","NORMAL")</f>
        <v>NORMAL</v>
      </c>
      <c r="U3386" t="str">
        <f>IF(Table1[Power_Consumed_kWh]&gt;$P$4383,"ABNORMAL","NORMAL")</f>
        <v>NORMAL</v>
      </c>
      <c r="V3386">
        <f>(Table1[[#This Row],[Target_Production_t]]/8)*Table1[[#This Row],[Downtime_hr]]</f>
        <v>4.2493499999999997</v>
      </c>
    </row>
    <row r="3387" spans="1:22" x14ac:dyDescent="0.25">
      <c r="A3387" s="1">
        <v>45940</v>
      </c>
      <c r="B3387" s="1" t="str">
        <f>TEXT(Table1[[#This Row],[Date]],"mm")</f>
        <v>10</v>
      </c>
      <c r="C3387" t="s">
        <v>21</v>
      </c>
      <c r="D3387" t="s">
        <v>18</v>
      </c>
      <c r="E3387">
        <v>37.17</v>
      </c>
      <c r="F3387">
        <v>7.2</v>
      </c>
      <c r="G3387">
        <v>0.8</v>
      </c>
      <c r="H3387">
        <v>31.17</v>
      </c>
      <c r="I3387">
        <v>30.58</v>
      </c>
      <c r="J3387">
        <v>0.59</v>
      </c>
      <c r="K3387">
        <v>98.1</v>
      </c>
      <c r="L3387">
        <v>90</v>
      </c>
      <c r="M3387">
        <v>92.97</v>
      </c>
      <c r="N3387">
        <v>82.08</v>
      </c>
      <c r="O3387">
        <v>46.19</v>
      </c>
      <c r="P3387">
        <v>3605.1</v>
      </c>
      <c r="Q3387" s="42">
        <f>Table1[[#This Row],[Steam_Consumed_t]]/Table1[[#This Row],[Production_t]]</f>
        <v>1.4818735964068013</v>
      </c>
      <c r="R3387" s="37">
        <f>Table1[[#This Row],[Power_Consumed_kWh]]/Table1[[#This Row],[Production_t]]</f>
        <v>115.65928777670837</v>
      </c>
      <c r="S3387" t="str">
        <f>IF(Table1[[#This Row],[Quality_pct]]&lt;96,"Below Spec","Ok")</f>
        <v>Ok</v>
      </c>
      <c r="T3387" t="str">
        <f>IF(Table1[Steam_Consumed_t]&gt;$O$4383,"ABNORMAL","NORMAL")</f>
        <v>NORMAL</v>
      </c>
      <c r="U3387" t="str">
        <f>IF(Table1[Power_Consumed_kWh]&gt;$P$4383,"ABNORMAL","NORMAL")</f>
        <v>NORMAL</v>
      </c>
      <c r="V3387">
        <f>(Table1[[#This Row],[Target_Production_t]]/8)*Table1[[#This Row],[Downtime_hr]]</f>
        <v>3.7170000000000005</v>
      </c>
    </row>
    <row r="3388" spans="1:22" x14ac:dyDescent="0.25">
      <c r="A3388" s="1">
        <v>45940</v>
      </c>
      <c r="B3388" s="1" t="str">
        <f>TEXT(Table1[[#This Row],[Date]],"mm")</f>
        <v>10</v>
      </c>
      <c r="C3388" t="s">
        <v>23</v>
      </c>
      <c r="D3388" t="s">
        <v>19</v>
      </c>
      <c r="E3388">
        <v>42.39</v>
      </c>
      <c r="F3388">
        <v>7.21</v>
      </c>
      <c r="G3388">
        <v>0.79</v>
      </c>
      <c r="H3388">
        <v>35.25</v>
      </c>
      <c r="I3388">
        <v>35.090000000000003</v>
      </c>
      <c r="J3388">
        <v>0.16</v>
      </c>
      <c r="K3388">
        <v>99.55</v>
      </c>
      <c r="L3388">
        <v>90.12</v>
      </c>
      <c r="M3388">
        <v>97.3</v>
      </c>
      <c r="N3388">
        <v>87.3</v>
      </c>
      <c r="O3388">
        <v>5.54</v>
      </c>
      <c r="P3388">
        <v>1432.74</v>
      </c>
      <c r="Q3388" s="42">
        <f>Table1[[#This Row],[Steam_Consumed_t]]/Table1[[#This Row],[Production_t]]</f>
        <v>0.15716312056737589</v>
      </c>
      <c r="R3388" s="37">
        <f>Table1[[#This Row],[Power_Consumed_kWh]]/Table1[[#This Row],[Production_t]]</f>
        <v>40.645106382978724</v>
      </c>
      <c r="S3388" t="str">
        <f>IF(Table1[[#This Row],[Quality_pct]]&lt;96,"Below Spec","Ok")</f>
        <v>Ok</v>
      </c>
      <c r="T3388" t="str">
        <f>IF(Table1[Steam_Consumed_t]&gt;$O$4383,"ABNORMAL","NORMAL")</f>
        <v>NORMAL</v>
      </c>
      <c r="U3388" t="str">
        <f>IF(Table1[Power_Consumed_kWh]&gt;$P$4383,"ABNORMAL","NORMAL")</f>
        <v>NORMAL</v>
      </c>
      <c r="V3388">
        <f>(Table1[[#This Row],[Target_Production_t]]/8)*Table1[[#This Row],[Downtime_hr]]</f>
        <v>4.1860125000000004</v>
      </c>
    </row>
    <row r="3389" spans="1:22" x14ac:dyDescent="0.25">
      <c r="A3389" s="1">
        <v>45940</v>
      </c>
      <c r="B3389" s="1" t="str">
        <f>TEXT(Table1[[#This Row],[Date]],"mm")</f>
        <v>10</v>
      </c>
      <c r="C3389" t="s">
        <v>21</v>
      </c>
      <c r="D3389" t="s">
        <v>20</v>
      </c>
      <c r="E3389">
        <v>35.5</v>
      </c>
      <c r="F3389">
        <v>7.32</v>
      </c>
      <c r="G3389">
        <v>0.68</v>
      </c>
      <c r="H3389">
        <v>31.74</v>
      </c>
      <c r="I3389">
        <v>31.34</v>
      </c>
      <c r="J3389">
        <v>0.4</v>
      </c>
      <c r="K3389">
        <v>98.75</v>
      </c>
      <c r="L3389">
        <v>91.5</v>
      </c>
      <c r="M3389">
        <v>93.01</v>
      </c>
      <c r="N3389">
        <v>84.04</v>
      </c>
      <c r="O3389">
        <v>44.27</v>
      </c>
      <c r="P3389">
        <v>3666.03</v>
      </c>
      <c r="Q3389" s="42">
        <f>Table1[[#This Row],[Steam_Consumed_t]]/Table1[[#This Row],[Production_t]]</f>
        <v>1.3947700063011974</v>
      </c>
      <c r="R3389" s="37">
        <f>Table1[[#This Row],[Power_Consumed_kWh]]/Table1[[#This Row],[Production_t]]</f>
        <v>115.50189035916826</v>
      </c>
      <c r="S3389" t="str">
        <f>IF(Table1[[#This Row],[Quality_pct]]&lt;96,"Below Spec","Ok")</f>
        <v>Ok</v>
      </c>
      <c r="T3389" t="str">
        <f>IF(Table1[Steam_Consumed_t]&gt;$O$4383,"ABNORMAL","NORMAL")</f>
        <v>NORMAL</v>
      </c>
      <c r="U3389" t="str">
        <f>IF(Table1[Power_Consumed_kWh]&gt;$P$4383,"ABNORMAL","NORMAL")</f>
        <v>NORMAL</v>
      </c>
      <c r="V3389">
        <f>(Table1[[#This Row],[Target_Production_t]]/8)*Table1[[#This Row],[Downtime_hr]]</f>
        <v>3.0175000000000001</v>
      </c>
    </row>
    <row r="3390" spans="1:22" x14ac:dyDescent="0.25">
      <c r="A3390" s="1">
        <v>45940</v>
      </c>
      <c r="B3390" s="1" t="str">
        <f>TEXT(Table1[[#This Row],[Date]],"mm")</f>
        <v>10</v>
      </c>
      <c r="C3390" t="s">
        <v>17</v>
      </c>
      <c r="D3390" t="s">
        <v>18</v>
      </c>
      <c r="E3390">
        <v>41.08</v>
      </c>
      <c r="F3390">
        <v>7.35</v>
      </c>
      <c r="G3390">
        <v>0.65</v>
      </c>
      <c r="H3390">
        <v>34.32</v>
      </c>
      <c r="I3390">
        <v>33.58</v>
      </c>
      <c r="J3390">
        <v>0.74</v>
      </c>
      <c r="K3390">
        <v>97.85</v>
      </c>
      <c r="L3390">
        <v>91.88</v>
      </c>
      <c r="M3390">
        <v>98.14</v>
      </c>
      <c r="N3390">
        <v>88.23</v>
      </c>
      <c r="O3390">
        <v>29.21</v>
      </c>
      <c r="P3390">
        <v>2780.74</v>
      </c>
      <c r="Q3390" s="42">
        <f>Table1[[#This Row],[Steam_Consumed_t]]/Table1[[#This Row],[Production_t]]</f>
        <v>0.85110722610722611</v>
      </c>
      <c r="R3390" s="37">
        <f>Table1[[#This Row],[Power_Consumed_kWh]]/Table1[[#This Row],[Production_t]]</f>
        <v>81.023892773892769</v>
      </c>
      <c r="S3390" t="str">
        <f>IF(Table1[[#This Row],[Quality_pct]]&lt;96,"Below Spec","Ok")</f>
        <v>Ok</v>
      </c>
      <c r="T3390" t="str">
        <f>IF(Table1[Steam_Consumed_t]&gt;$O$4383,"ABNORMAL","NORMAL")</f>
        <v>NORMAL</v>
      </c>
      <c r="U3390" t="str">
        <f>IF(Table1[Power_Consumed_kWh]&gt;$P$4383,"ABNORMAL","NORMAL")</f>
        <v>NORMAL</v>
      </c>
      <c r="V3390">
        <f>(Table1[[#This Row],[Target_Production_t]]/8)*Table1[[#This Row],[Downtime_hr]]</f>
        <v>3.3377499999999998</v>
      </c>
    </row>
    <row r="3391" spans="1:22" x14ac:dyDescent="0.25">
      <c r="A3391" s="1">
        <v>45940</v>
      </c>
      <c r="B3391" s="1" t="str">
        <f>TEXT(Table1[[#This Row],[Date]],"mm")</f>
        <v>10</v>
      </c>
      <c r="C3391" t="s">
        <v>21</v>
      </c>
      <c r="D3391" t="s">
        <v>19</v>
      </c>
      <c r="E3391">
        <v>36.61</v>
      </c>
      <c r="F3391">
        <v>7.38</v>
      </c>
      <c r="G3391">
        <v>0.62</v>
      </c>
      <c r="H3391">
        <v>31.58</v>
      </c>
      <c r="I3391">
        <v>30.9</v>
      </c>
      <c r="J3391">
        <v>0.68</v>
      </c>
      <c r="K3391">
        <v>97.86</v>
      </c>
      <c r="L3391">
        <v>92.25</v>
      </c>
      <c r="M3391">
        <v>91.42</v>
      </c>
      <c r="N3391">
        <v>82.53</v>
      </c>
      <c r="O3391">
        <v>44.6</v>
      </c>
      <c r="P3391">
        <v>3686.12</v>
      </c>
      <c r="Q3391" s="42">
        <f>Table1[[#This Row],[Steam_Consumed_t]]/Table1[[#This Row],[Production_t]]</f>
        <v>1.4122862571247625</v>
      </c>
      <c r="R3391" s="37">
        <f>Table1[[#This Row],[Power_Consumed_kWh]]/Table1[[#This Row],[Production_t]]</f>
        <v>116.72324255858139</v>
      </c>
      <c r="S3391" t="str">
        <f>IF(Table1[[#This Row],[Quality_pct]]&lt;96,"Below Spec","Ok")</f>
        <v>Ok</v>
      </c>
      <c r="T3391" t="str">
        <f>IF(Table1[Steam_Consumed_t]&gt;$O$4383,"ABNORMAL","NORMAL")</f>
        <v>NORMAL</v>
      </c>
      <c r="U3391" t="str">
        <f>IF(Table1[Power_Consumed_kWh]&gt;$P$4383,"ABNORMAL","NORMAL")</f>
        <v>NORMAL</v>
      </c>
      <c r="V3391">
        <f>(Table1[[#This Row],[Target_Production_t]]/8)*Table1[[#This Row],[Downtime_hr]]</f>
        <v>2.837275</v>
      </c>
    </row>
    <row r="3392" spans="1:22" x14ac:dyDescent="0.25">
      <c r="A3392" s="1">
        <v>45940</v>
      </c>
      <c r="B3392" s="1" t="str">
        <f>TEXT(Table1[[#This Row],[Date]],"mm")</f>
        <v>10</v>
      </c>
      <c r="C3392" t="s">
        <v>22</v>
      </c>
      <c r="D3392" t="s">
        <v>19</v>
      </c>
      <c r="E3392">
        <v>34.69</v>
      </c>
      <c r="F3392">
        <v>7.4</v>
      </c>
      <c r="G3392">
        <v>0.6</v>
      </c>
      <c r="H3392">
        <v>29.71</v>
      </c>
      <c r="I3392">
        <v>28.72</v>
      </c>
      <c r="J3392">
        <v>0.99</v>
      </c>
      <c r="K3392">
        <v>96.66</v>
      </c>
      <c r="L3392">
        <v>92.5</v>
      </c>
      <c r="M3392">
        <v>102.32</v>
      </c>
      <c r="N3392">
        <v>91.49</v>
      </c>
      <c r="O3392">
        <v>31.2</v>
      </c>
      <c r="P3392">
        <v>2795.81</v>
      </c>
      <c r="Q3392" s="42">
        <f>Table1[[#This Row],[Steam_Consumed_t]]/Table1[[#This Row],[Production_t]]</f>
        <v>1.0501514641534837</v>
      </c>
      <c r="R3392" s="37">
        <f>Table1[[#This Row],[Power_Consumed_kWh]]/Table1[[#This Row],[Production_t]]</f>
        <v>94.103332211376639</v>
      </c>
      <c r="S3392" t="str">
        <f>IF(Table1[[#This Row],[Quality_pct]]&lt;96,"Below Spec","Ok")</f>
        <v>Ok</v>
      </c>
      <c r="T3392" t="str">
        <f>IF(Table1[Steam_Consumed_t]&gt;$O$4383,"ABNORMAL","NORMAL")</f>
        <v>NORMAL</v>
      </c>
      <c r="U3392" t="str">
        <f>IF(Table1[Power_Consumed_kWh]&gt;$P$4383,"ABNORMAL","NORMAL")</f>
        <v>NORMAL</v>
      </c>
      <c r="V3392">
        <f>(Table1[[#This Row],[Target_Production_t]]/8)*Table1[[#This Row],[Downtime_hr]]</f>
        <v>2.6017499999999996</v>
      </c>
    </row>
    <row r="3393" spans="1:22" x14ac:dyDescent="0.25">
      <c r="A3393" s="1">
        <v>45940</v>
      </c>
      <c r="B3393" s="1" t="str">
        <f>TEXT(Table1[[#This Row],[Date]],"mm")</f>
        <v>10</v>
      </c>
      <c r="C3393" t="s">
        <v>22</v>
      </c>
      <c r="D3393" t="s">
        <v>18</v>
      </c>
      <c r="E3393">
        <v>35.21</v>
      </c>
      <c r="F3393">
        <v>7.49</v>
      </c>
      <c r="G3393">
        <v>0.51</v>
      </c>
      <c r="H3393">
        <v>30.92</v>
      </c>
      <c r="I3393">
        <v>29.7</v>
      </c>
      <c r="J3393">
        <v>1.22</v>
      </c>
      <c r="K3393">
        <v>96.04</v>
      </c>
      <c r="L3393">
        <v>93.62</v>
      </c>
      <c r="M3393">
        <v>97</v>
      </c>
      <c r="N3393">
        <v>87.22</v>
      </c>
      <c r="O3393">
        <v>34.31</v>
      </c>
      <c r="P3393">
        <v>2890.09</v>
      </c>
      <c r="Q3393" s="42">
        <f>Table1[[#This Row],[Steam_Consumed_t]]/Table1[[#This Row],[Production_t]]</f>
        <v>1.1096377749029753</v>
      </c>
      <c r="R3393" s="37">
        <f>Table1[[#This Row],[Power_Consumed_kWh]]/Table1[[#This Row],[Production_t]]</f>
        <v>93.469922380336357</v>
      </c>
      <c r="S3393" t="str">
        <f>IF(Table1[[#This Row],[Quality_pct]]&lt;96,"Below Spec","Ok")</f>
        <v>Ok</v>
      </c>
      <c r="T3393" t="str">
        <f>IF(Table1[Steam_Consumed_t]&gt;$O$4383,"ABNORMAL","NORMAL")</f>
        <v>NORMAL</v>
      </c>
      <c r="U3393" t="str">
        <f>IF(Table1[Power_Consumed_kWh]&gt;$P$4383,"ABNORMAL","NORMAL")</f>
        <v>NORMAL</v>
      </c>
      <c r="V3393">
        <f>(Table1[[#This Row],[Target_Production_t]]/8)*Table1[[#This Row],[Downtime_hr]]</f>
        <v>2.2446375000000001</v>
      </c>
    </row>
    <row r="3394" spans="1:22" x14ac:dyDescent="0.25">
      <c r="A3394" s="1">
        <v>45940</v>
      </c>
      <c r="B3394" s="1" t="str">
        <f>TEXT(Table1[[#This Row],[Date]],"mm")</f>
        <v>10</v>
      </c>
      <c r="C3394" t="s">
        <v>23</v>
      </c>
      <c r="D3394" t="s">
        <v>20</v>
      </c>
      <c r="E3394">
        <v>41.1</v>
      </c>
      <c r="F3394">
        <v>7.53</v>
      </c>
      <c r="G3394">
        <v>0.47</v>
      </c>
      <c r="H3394">
        <v>37.97</v>
      </c>
      <c r="I3394">
        <v>37.96</v>
      </c>
      <c r="J3394">
        <v>0.01</v>
      </c>
      <c r="K3394">
        <v>99.97</v>
      </c>
      <c r="L3394">
        <v>94.12</v>
      </c>
      <c r="M3394">
        <v>94.69</v>
      </c>
      <c r="N3394">
        <v>89.1</v>
      </c>
      <c r="O3394">
        <v>7.21</v>
      </c>
      <c r="P3394">
        <v>1594.25</v>
      </c>
      <c r="Q3394" s="42">
        <f>Table1[[#This Row],[Steam_Consumed_t]]/Table1[[#This Row],[Production_t]]</f>
        <v>0.18988675269949962</v>
      </c>
      <c r="R3394" s="37">
        <f>Table1[[#This Row],[Power_Consumed_kWh]]/Table1[[#This Row],[Production_t]]</f>
        <v>41.987095075059258</v>
      </c>
      <c r="S3394" t="str">
        <f>IF(Table1[[#This Row],[Quality_pct]]&lt;96,"Below Spec","Ok")</f>
        <v>Ok</v>
      </c>
      <c r="T3394" t="str">
        <f>IF(Table1[Steam_Consumed_t]&gt;$O$4383,"ABNORMAL","NORMAL")</f>
        <v>NORMAL</v>
      </c>
      <c r="U3394" t="str">
        <f>IF(Table1[Power_Consumed_kWh]&gt;$P$4383,"ABNORMAL","NORMAL")</f>
        <v>NORMAL</v>
      </c>
      <c r="V3394">
        <f>(Table1[[#This Row],[Target_Production_t]]/8)*Table1[[#This Row],[Downtime_hr]]</f>
        <v>2.414625</v>
      </c>
    </row>
    <row r="3395" spans="1:22" x14ac:dyDescent="0.25">
      <c r="A3395" s="1">
        <v>45940</v>
      </c>
      <c r="B3395" s="1" t="str">
        <f>TEXT(Table1[[#This Row],[Date]],"mm")</f>
        <v>10</v>
      </c>
      <c r="C3395" t="s">
        <v>22</v>
      </c>
      <c r="D3395" t="s">
        <v>20</v>
      </c>
      <c r="E3395">
        <v>33.630000000000003</v>
      </c>
      <c r="F3395">
        <v>7.57</v>
      </c>
      <c r="G3395">
        <v>0.43</v>
      </c>
      <c r="H3395">
        <v>32.950000000000003</v>
      </c>
      <c r="I3395">
        <v>32.22</v>
      </c>
      <c r="J3395">
        <v>0.72</v>
      </c>
      <c r="K3395">
        <v>97.8</v>
      </c>
      <c r="L3395">
        <v>94.62</v>
      </c>
      <c r="M3395">
        <v>101.54</v>
      </c>
      <c r="N3395">
        <v>93.97</v>
      </c>
      <c r="O3395">
        <v>35.409999999999997</v>
      </c>
      <c r="P3395">
        <v>3171.64</v>
      </c>
      <c r="Q3395" s="42">
        <f>Table1[[#This Row],[Steam_Consumed_t]]/Table1[[#This Row],[Production_t]]</f>
        <v>1.0746585735963579</v>
      </c>
      <c r="R3395" s="37">
        <f>Table1[[#This Row],[Power_Consumed_kWh]]/Table1[[#This Row],[Production_t]]</f>
        <v>96.256145675265543</v>
      </c>
      <c r="S3395" t="str">
        <f>IF(Table1[[#This Row],[Quality_pct]]&lt;96,"Below Spec","Ok")</f>
        <v>Ok</v>
      </c>
      <c r="T3395" t="str">
        <f>IF(Table1[Steam_Consumed_t]&gt;$O$4383,"ABNORMAL","NORMAL")</f>
        <v>NORMAL</v>
      </c>
      <c r="U3395" t="str">
        <f>IF(Table1[Power_Consumed_kWh]&gt;$P$4383,"ABNORMAL","NORMAL")</f>
        <v>NORMAL</v>
      </c>
      <c r="V3395">
        <f>(Table1[[#This Row],[Target_Production_t]]/8)*Table1[[#This Row],[Downtime_hr]]</f>
        <v>1.8076125000000001</v>
      </c>
    </row>
    <row r="3396" spans="1:22" x14ac:dyDescent="0.25">
      <c r="A3396" s="1">
        <v>45940</v>
      </c>
      <c r="B3396" s="1" t="str">
        <f>TEXT(Table1[[#This Row],[Date]],"mm")</f>
        <v>10</v>
      </c>
      <c r="C3396" t="s">
        <v>23</v>
      </c>
      <c r="D3396" t="s">
        <v>18</v>
      </c>
      <c r="E3396">
        <v>43.04</v>
      </c>
      <c r="F3396">
        <v>7.62</v>
      </c>
      <c r="G3396">
        <v>0.38</v>
      </c>
      <c r="H3396">
        <v>38.83</v>
      </c>
      <c r="I3396">
        <v>38.31</v>
      </c>
      <c r="J3396">
        <v>0.52</v>
      </c>
      <c r="K3396">
        <v>98.66</v>
      </c>
      <c r="L3396">
        <v>95.25</v>
      </c>
      <c r="M3396">
        <v>92.78</v>
      </c>
      <c r="N3396">
        <v>87.19</v>
      </c>
      <c r="O3396">
        <v>4.92</v>
      </c>
      <c r="P3396">
        <v>1730.54</v>
      </c>
      <c r="Q3396" s="42">
        <f>Table1[[#This Row],[Steam_Consumed_t]]/Table1[[#This Row],[Production_t]]</f>
        <v>0.12670615503476693</v>
      </c>
      <c r="R3396" s="37">
        <f>Table1[[#This Row],[Power_Consumed_kWh]]/Table1[[#This Row],[Production_t]]</f>
        <v>44.567087303631212</v>
      </c>
      <c r="S3396" t="str">
        <f>IF(Table1[[#This Row],[Quality_pct]]&lt;96,"Below Spec","Ok")</f>
        <v>Ok</v>
      </c>
      <c r="T3396" t="str">
        <f>IF(Table1[Steam_Consumed_t]&gt;$O$4383,"ABNORMAL","NORMAL")</f>
        <v>NORMAL</v>
      </c>
      <c r="U3396" t="str">
        <f>IF(Table1[Power_Consumed_kWh]&gt;$P$4383,"ABNORMAL","NORMAL")</f>
        <v>NORMAL</v>
      </c>
      <c r="V3396">
        <f>(Table1[[#This Row],[Target_Production_t]]/8)*Table1[[#This Row],[Downtime_hr]]</f>
        <v>2.0444</v>
      </c>
    </row>
    <row r="3397" spans="1:22" x14ac:dyDescent="0.25">
      <c r="A3397" s="1">
        <v>45940</v>
      </c>
      <c r="B3397" s="1" t="str">
        <f>TEXT(Table1[[#This Row],[Date]],"mm")</f>
        <v>10</v>
      </c>
      <c r="C3397" t="s">
        <v>17</v>
      </c>
      <c r="D3397" t="s">
        <v>20</v>
      </c>
      <c r="E3397">
        <v>39.229999999999997</v>
      </c>
      <c r="F3397">
        <v>7.69</v>
      </c>
      <c r="G3397">
        <v>0.31</v>
      </c>
      <c r="H3397">
        <v>38.590000000000003</v>
      </c>
      <c r="I3397">
        <v>37.99</v>
      </c>
      <c r="J3397">
        <v>0.6</v>
      </c>
      <c r="K3397">
        <v>98.45</v>
      </c>
      <c r="L3397">
        <v>96.12</v>
      </c>
      <c r="M3397">
        <v>95.28</v>
      </c>
      <c r="N3397">
        <v>90.17</v>
      </c>
      <c r="O3397">
        <v>33.729999999999997</v>
      </c>
      <c r="P3397">
        <v>3077.11</v>
      </c>
      <c r="Q3397" s="42">
        <f>Table1[[#This Row],[Steam_Consumed_t]]/Table1[[#This Row],[Production_t]]</f>
        <v>0.87406063747084717</v>
      </c>
      <c r="R3397" s="37">
        <f>Table1[[#This Row],[Power_Consumed_kWh]]/Table1[[#This Row],[Production_t]]</f>
        <v>79.738533298782059</v>
      </c>
      <c r="S3397" t="str">
        <f>IF(Table1[[#This Row],[Quality_pct]]&lt;96,"Below Spec","Ok")</f>
        <v>Ok</v>
      </c>
      <c r="T3397" t="str">
        <f>IF(Table1[Steam_Consumed_t]&gt;$O$4383,"ABNORMAL","NORMAL")</f>
        <v>NORMAL</v>
      </c>
      <c r="U3397" t="str">
        <f>IF(Table1[Power_Consumed_kWh]&gt;$P$4383,"ABNORMAL","NORMAL")</f>
        <v>NORMAL</v>
      </c>
      <c r="V3397">
        <f>(Table1[[#This Row],[Target_Production_t]]/8)*Table1[[#This Row],[Downtime_hr]]</f>
        <v>1.5201624999999999</v>
      </c>
    </row>
    <row r="3398" spans="1:22" x14ac:dyDescent="0.25">
      <c r="A3398" s="1">
        <v>45941</v>
      </c>
      <c r="B3398" s="1" t="str">
        <f>TEXT(Table1[[#This Row],[Date]],"mm")</f>
        <v>10</v>
      </c>
      <c r="C3398" t="s">
        <v>23</v>
      </c>
      <c r="D3398" t="s">
        <v>20</v>
      </c>
      <c r="E3398">
        <v>40.67</v>
      </c>
      <c r="F3398">
        <v>7.15</v>
      </c>
      <c r="G3398">
        <v>0.85</v>
      </c>
      <c r="H3398">
        <v>35.72</v>
      </c>
      <c r="I3398">
        <v>35.72</v>
      </c>
      <c r="J3398">
        <v>0</v>
      </c>
      <c r="K3398">
        <v>100</v>
      </c>
      <c r="L3398">
        <v>89.38</v>
      </c>
      <c r="M3398">
        <v>97.68</v>
      </c>
      <c r="N3398">
        <v>87.3</v>
      </c>
      <c r="O3398">
        <v>4.0599999999999996</v>
      </c>
      <c r="P3398">
        <v>1577.19</v>
      </c>
      <c r="Q3398" s="42">
        <f>Table1[[#This Row],[Steam_Consumed_t]]/Table1[[#This Row],[Production_t]]</f>
        <v>0.11366181410974244</v>
      </c>
      <c r="R3398" s="37">
        <f>Table1[[#This Row],[Power_Consumed_kWh]]/Table1[[#This Row],[Production_t]]</f>
        <v>44.154255319148938</v>
      </c>
      <c r="S3398" t="str">
        <f>IF(Table1[[#This Row],[Quality_pct]]&lt;96,"Below Spec","Ok")</f>
        <v>Ok</v>
      </c>
      <c r="T3398" t="str">
        <f>IF(Table1[Steam_Consumed_t]&gt;$O$4383,"ABNORMAL","NORMAL")</f>
        <v>NORMAL</v>
      </c>
      <c r="U3398" t="str">
        <f>IF(Table1[Power_Consumed_kWh]&gt;$P$4383,"ABNORMAL","NORMAL")</f>
        <v>NORMAL</v>
      </c>
      <c r="V3398">
        <f>(Table1[[#This Row],[Target_Production_t]]/8)*Table1[[#This Row],[Downtime_hr]]</f>
        <v>4.3211874999999997</v>
      </c>
    </row>
    <row r="3399" spans="1:22" x14ac:dyDescent="0.25">
      <c r="A3399" s="1">
        <v>45941</v>
      </c>
      <c r="B3399" s="1" t="str">
        <f>TEXT(Table1[[#This Row],[Date]],"mm")</f>
        <v>10</v>
      </c>
      <c r="C3399" t="s">
        <v>22</v>
      </c>
      <c r="D3399" t="s">
        <v>19</v>
      </c>
      <c r="E3399">
        <v>34.32</v>
      </c>
      <c r="F3399">
        <v>7.22</v>
      </c>
      <c r="G3399">
        <v>0.78</v>
      </c>
      <c r="H3399">
        <v>31.09</v>
      </c>
      <c r="I3399">
        <v>30.37</v>
      </c>
      <c r="J3399">
        <v>0.72</v>
      </c>
      <c r="K3399">
        <v>97.67</v>
      </c>
      <c r="L3399">
        <v>90.25</v>
      </c>
      <c r="M3399">
        <v>98.57</v>
      </c>
      <c r="N3399">
        <v>86.88</v>
      </c>
      <c r="O3399">
        <v>33.5</v>
      </c>
      <c r="P3399">
        <v>3077.63</v>
      </c>
      <c r="Q3399" s="42">
        <f>Table1[[#This Row],[Steam_Consumed_t]]/Table1[[#This Row],[Production_t]]</f>
        <v>1.0775168864586684</v>
      </c>
      <c r="R3399" s="37">
        <f>Table1[[#This Row],[Power_Consumed_kWh]]/Table1[[#This Row],[Production_t]]</f>
        <v>98.990993888710207</v>
      </c>
      <c r="S3399" t="str">
        <f>IF(Table1[[#This Row],[Quality_pct]]&lt;96,"Below Spec","Ok")</f>
        <v>Ok</v>
      </c>
      <c r="T3399" t="str">
        <f>IF(Table1[Steam_Consumed_t]&gt;$O$4383,"ABNORMAL","NORMAL")</f>
        <v>NORMAL</v>
      </c>
      <c r="U3399" t="str">
        <f>IF(Table1[Power_Consumed_kWh]&gt;$P$4383,"ABNORMAL","NORMAL")</f>
        <v>NORMAL</v>
      </c>
      <c r="V3399">
        <f>(Table1[[#This Row],[Target_Production_t]]/8)*Table1[[#This Row],[Downtime_hr]]</f>
        <v>3.3462000000000001</v>
      </c>
    </row>
    <row r="3400" spans="1:22" x14ac:dyDescent="0.25">
      <c r="A3400" s="1">
        <v>45941</v>
      </c>
      <c r="B3400" s="1" t="str">
        <f>TEXT(Table1[[#This Row],[Date]],"mm")</f>
        <v>10</v>
      </c>
      <c r="C3400" t="s">
        <v>22</v>
      </c>
      <c r="D3400" t="s">
        <v>18</v>
      </c>
      <c r="E3400">
        <v>34.85</v>
      </c>
      <c r="F3400">
        <v>7.28</v>
      </c>
      <c r="G3400">
        <v>0.72</v>
      </c>
      <c r="H3400">
        <v>32.9</v>
      </c>
      <c r="I3400">
        <v>31.88</v>
      </c>
      <c r="J3400">
        <v>1.02</v>
      </c>
      <c r="K3400">
        <v>96.9</v>
      </c>
      <c r="L3400">
        <v>91</v>
      </c>
      <c r="M3400">
        <v>93.87</v>
      </c>
      <c r="N3400">
        <v>82.77</v>
      </c>
      <c r="O3400">
        <v>37.01</v>
      </c>
      <c r="P3400">
        <v>3293.04</v>
      </c>
      <c r="Q3400" s="42">
        <f>Table1[[#This Row],[Steam_Consumed_t]]/Table1[[#This Row],[Production_t]]</f>
        <v>1.1249240121580546</v>
      </c>
      <c r="R3400" s="37">
        <f>Table1[[#This Row],[Power_Consumed_kWh]]/Table1[[#This Row],[Production_t]]</f>
        <v>100.09240121580548</v>
      </c>
      <c r="S3400" t="str">
        <f>IF(Table1[[#This Row],[Quality_pct]]&lt;96,"Below Spec","Ok")</f>
        <v>Ok</v>
      </c>
      <c r="T3400" t="str">
        <f>IF(Table1[Steam_Consumed_t]&gt;$O$4383,"ABNORMAL","NORMAL")</f>
        <v>NORMAL</v>
      </c>
      <c r="U3400" t="str">
        <f>IF(Table1[Power_Consumed_kWh]&gt;$P$4383,"ABNORMAL","NORMAL")</f>
        <v>NORMAL</v>
      </c>
      <c r="V3400">
        <f>(Table1[[#This Row],[Target_Production_t]]/8)*Table1[[#This Row],[Downtime_hr]]</f>
        <v>3.1364999999999998</v>
      </c>
    </row>
    <row r="3401" spans="1:22" x14ac:dyDescent="0.25">
      <c r="A3401" s="1">
        <v>45941</v>
      </c>
      <c r="B3401" s="1" t="str">
        <f>TEXT(Table1[[#This Row],[Date]],"mm")</f>
        <v>10</v>
      </c>
      <c r="C3401" t="s">
        <v>22</v>
      </c>
      <c r="D3401" t="s">
        <v>20</v>
      </c>
      <c r="E3401">
        <v>33.28</v>
      </c>
      <c r="F3401">
        <v>7.31</v>
      </c>
      <c r="G3401">
        <v>0.69</v>
      </c>
      <c r="H3401">
        <v>24.33</v>
      </c>
      <c r="I3401">
        <v>23.52</v>
      </c>
      <c r="J3401">
        <v>0.81</v>
      </c>
      <c r="K3401">
        <v>96.68</v>
      </c>
      <c r="L3401">
        <v>91.38</v>
      </c>
      <c r="M3401">
        <v>91.85</v>
      </c>
      <c r="N3401">
        <v>81.14</v>
      </c>
      <c r="O3401">
        <v>27.07</v>
      </c>
      <c r="P3401">
        <v>2392.7199999999998</v>
      </c>
      <c r="Q3401" s="42">
        <f>Table1[[#This Row],[Steam_Consumed_t]]/Table1[[#This Row],[Production_t]]</f>
        <v>1.1126181668721744</v>
      </c>
      <c r="R3401" s="37">
        <f>Table1[[#This Row],[Power_Consumed_kWh]]/Table1[[#This Row],[Production_t]]</f>
        <v>98.344430743937522</v>
      </c>
      <c r="S3401" t="str">
        <f>IF(Table1[[#This Row],[Quality_pct]]&lt;96,"Below Spec","Ok")</f>
        <v>Ok</v>
      </c>
      <c r="T3401" t="str">
        <f>IF(Table1[Steam_Consumed_t]&gt;$O$4383,"ABNORMAL","NORMAL")</f>
        <v>NORMAL</v>
      </c>
      <c r="U3401" t="str">
        <f>IF(Table1[Power_Consumed_kWh]&gt;$P$4383,"ABNORMAL","NORMAL")</f>
        <v>NORMAL</v>
      </c>
      <c r="V3401">
        <f>(Table1[[#This Row],[Target_Production_t]]/8)*Table1[[#This Row],[Downtime_hr]]</f>
        <v>2.8704000000000001</v>
      </c>
    </row>
    <row r="3402" spans="1:22" x14ac:dyDescent="0.25">
      <c r="A3402" s="1">
        <v>45941</v>
      </c>
      <c r="B3402" s="1" t="str">
        <f>TEXT(Table1[[#This Row],[Date]],"mm")</f>
        <v>10</v>
      </c>
      <c r="C3402" t="s">
        <v>23</v>
      </c>
      <c r="D3402" t="s">
        <v>19</v>
      </c>
      <c r="E3402">
        <v>41.95</v>
      </c>
      <c r="F3402">
        <v>7.52</v>
      </c>
      <c r="G3402">
        <v>0.48</v>
      </c>
      <c r="H3402">
        <v>40.42</v>
      </c>
      <c r="I3402">
        <v>40.18</v>
      </c>
      <c r="J3402">
        <v>0.25</v>
      </c>
      <c r="K3402">
        <v>99.39</v>
      </c>
      <c r="L3402">
        <v>94</v>
      </c>
      <c r="M3402">
        <v>95.25</v>
      </c>
      <c r="N3402">
        <v>88.99</v>
      </c>
      <c r="O3402">
        <v>1.96</v>
      </c>
      <c r="P3402">
        <v>1725.07</v>
      </c>
      <c r="Q3402" s="42">
        <f>Table1[[#This Row],[Steam_Consumed_t]]/Table1[[#This Row],[Production_t]]</f>
        <v>4.8490846115784261E-2</v>
      </c>
      <c r="R3402" s="37">
        <f>Table1[[#This Row],[Power_Consumed_kWh]]/Table1[[#This Row],[Production_t]]</f>
        <v>42.678624443344873</v>
      </c>
      <c r="S3402" t="str">
        <f>IF(Table1[[#This Row],[Quality_pct]]&lt;96,"Below Spec","Ok")</f>
        <v>Ok</v>
      </c>
      <c r="T3402" t="str">
        <f>IF(Table1[Steam_Consumed_t]&gt;$O$4383,"ABNORMAL","NORMAL")</f>
        <v>NORMAL</v>
      </c>
      <c r="U3402" t="str">
        <f>IF(Table1[Power_Consumed_kWh]&gt;$P$4383,"ABNORMAL","NORMAL")</f>
        <v>NORMAL</v>
      </c>
      <c r="V3402">
        <f>(Table1[[#This Row],[Target_Production_t]]/8)*Table1[[#This Row],[Downtime_hr]]</f>
        <v>2.5169999999999999</v>
      </c>
    </row>
    <row r="3403" spans="1:22" x14ac:dyDescent="0.25">
      <c r="A3403" s="1">
        <v>45941</v>
      </c>
      <c r="B3403" s="1" t="str">
        <f>TEXT(Table1[[#This Row],[Date]],"mm")</f>
        <v>10</v>
      </c>
      <c r="C3403" t="s">
        <v>21</v>
      </c>
      <c r="D3403" t="s">
        <v>18</v>
      </c>
      <c r="E3403">
        <v>36.78</v>
      </c>
      <c r="F3403">
        <v>7.54</v>
      </c>
      <c r="G3403">
        <v>0.46</v>
      </c>
      <c r="H3403">
        <v>28.88</v>
      </c>
      <c r="I3403">
        <v>28.67</v>
      </c>
      <c r="J3403">
        <v>0.21</v>
      </c>
      <c r="K3403">
        <v>99.26</v>
      </c>
      <c r="L3403">
        <v>94.25</v>
      </c>
      <c r="M3403">
        <v>95.49</v>
      </c>
      <c r="N3403">
        <v>89.33</v>
      </c>
      <c r="O3403">
        <v>41.08</v>
      </c>
      <c r="P3403">
        <v>3450.55</v>
      </c>
      <c r="Q3403" s="42">
        <f>Table1[[#This Row],[Steam_Consumed_t]]/Table1[[#This Row],[Production_t]]</f>
        <v>1.422437673130194</v>
      </c>
      <c r="R3403" s="37">
        <f>Table1[[#This Row],[Power_Consumed_kWh]]/Table1[[#This Row],[Production_t]]</f>
        <v>119.47887811634349</v>
      </c>
      <c r="S3403" t="str">
        <f>IF(Table1[[#This Row],[Quality_pct]]&lt;96,"Below Spec","Ok")</f>
        <v>Ok</v>
      </c>
      <c r="T3403" t="str">
        <f>IF(Table1[Steam_Consumed_t]&gt;$O$4383,"ABNORMAL","NORMAL")</f>
        <v>NORMAL</v>
      </c>
      <c r="U3403" t="str">
        <f>IF(Table1[Power_Consumed_kWh]&gt;$P$4383,"ABNORMAL","NORMAL")</f>
        <v>NORMAL</v>
      </c>
      <c r="V3403">
        <f>(Table1[[#This Row],[Target_Production_t]]/8)*Table1[[#This Row],[Downtime_hr]]</f>
        <v>2.1148500000000001</v>
      </c>
    </row>
    <row r="3404" spans="1:22" x14ac:dyDescent="0.25">
      <c r="A3404" s="1">
        <v>45941</v>
      </c>
      <c r="B3404" s="1" t="str">
        <f>TEXT(Table1[[#This Row],[Date]],"mm")</f>
        <v>10</v>
      </c>
      <c r="C3404" t="s">
        <v>17</v>
      </c>
      <c r="D3404" t="s">
        <v>18</v>
      </c>
      <c r="E3404">
        <v>40.659999999999997</v>
      </c>
      <c r="F3404">
        <v>7.57</v>
      </c>
      <c r="G3404">
        <v>0.43</v>
      </c>
      <c r="H3404">
        <v>37.15</v>
      </c>
      <c r="I3404">
        <v>36.659999999999997</v>
      </c>
      <c r="J3404">
        <v>0.49</v>
      </c>
      <c r="K3404">
        <v>98.68</v>
      </c>
      <c r="L3404">
        <v>94.62</v>
      </c>
      <c r="M3404">
        <v>97.42</v>
      </c>
      <c r="N3404">
        <v>90.97</v>
      </c>
      <c r="O3404">
        <v>31.44</v>
      </c>
      <c r="P3404">
        <v>2881.91</v>
      </c>
      <c r="Q3404" s="42">
        <f>Table1[[#This Row],[Steam_Consumed_t]]/Table1[[#This Row],[Production_t]]</f>
        <v>0.84629878869448194</v>
      </c>
      <c r="R3404" s="37">
        <f>Table1[[#This Row],[Power_Consumed_kWh]]/Table1[[#This Row],[Production_t]]</f>
        <v>77.5749663526245</v>
      </c>
      <c r="S3404" t="str">
        <f>IF(Table1[[#This Row],[Quality_pct]]&lt;96,"Below Spec","Ok")</f>
        <v>Ok</v>
      </c>
      <c r="T3404" t="str">
        <f>IF(Table1[Steam_Consumed_t]&gt;$O$4383,"ABNORMAL","NORMAL")</f>
        <v>NORMAL</v>
      </c>
      <c r="U3404" t="str">
        <f>IF(Table1[Power_Consumed_kWh]&gt;$P$4383,"ABNORMAL","NORMAL")</f>
        <v>NORMAL</v>
      </c>
      <c r="V3404">
        <f>(Table1[[#This Row],[Target_Production_t]]/8)*Table1[[#This Row],[Downtime_hr]]</f>
        <v>2.1854749999999998</v>
      </c>
    </row>
    <row r="3405" spans="1:22" x14ac:dyDescent="0.25">
      <c r="A3405" s="1">
        <v>45941</v>
      </c>
      <c r="B3405" s="1" t="str">
        <f>TEXT(Table1[[#This Row],[Date]],"mm")</f>
        <v>10</v>
      </c>
      <c r="C3405" t="s">
        <v>21</v>
      </c>
      <c r="D3405" t="s">
        <v>20</v>
      </c>
      <c r="E3405">
        <v>35.130000000000003</v>
      </c>
      <c r="F3405">
        <v>7.59</v>
      </c>
      <c r="G3405">
        <v>0.41</v>
      </c>
      <c r="H3405">
        <v>30.13</v>
      </c>
      <c r="I3405">
        <v>29.45</v>
      </c>
      <c r="J3405">
        <v>0.68</v>
      </c>
      <c r="K3405">
        <v>97.75</v>
      </c>
      <c r="L3405">
        <v>94.88</v>
      </c>
      <c r="M3405">
        <v>95.39</v>
      </c>
      <c r="N3405">
        <v>88.46</v>
      </c>
      <c r="O3405">
        <v>44.41</v>
      </c>
      <c r="P3405">
        <v>3548.74</v>
      </c>
      <c r="Q3405" s="42">
        <f>Table1[[#This Row],[Steam_Consumed_t]]/Table1[[#This Row],[Production_t]]</f>
        <v>1.473946232990375</v>
      </c>
      <c r="R3405" s="37">
        <f>Table1[[#This Row],[Power_Consumed_kWh]]/Table1[[#This Row],[Production_t]]</f>
        <v>117.78094922004647</v>
      </c>
      <c r="S3405" t="str">
        <f>IF(Table1[[#This Row],[Quality_pct]]&lt;96,"Below Spec","Ok")</f>
        <v>Ok</v>
      </c>
      <c r="T3405" t="str">
        <f>IF(Table1[Steam_Consumed_t]&gt;$O$4383,"ABNORMAL","NORMAL")</f>
        <v>NORMAL</v>
      </c>
      <c r="U3405" t="str">
        <f>IF(Table1[Power_Consumed_kWh]&gt;$P$4383,"ABNORMAL","NORMAL")</f>
        <v>NORMAL</v>
      </c>
      <c r="V3405">
        <f>(Table1[[#This Row],[Target_Production_t]]/8)*Table1[[#This Row],[Downtime_hr]]</f>
        <v>1.8004125</v>
      </c>
    </row>
    <row r="3406" spans="1:22" x14ac:dyDescent="0.25">
      <c r="A3406" s="1">
        <v>45941</v>
      </c>
      <c r="B3406" s="1" t="str">
        <f>TEXT(Table1[[#This Row],[Date]],"mm")</f>
        <v>10</v>
      </c>
      <c r="C3406" t="s">
        <v>17</v>
      </c>
      <c r="D3406" t="s">
        <v>19</v>
      </c>
      <c r="E3406">
        <v>40.049999999999997</v>
      </c>
      <c r="F3406">
        <v>7.66</v>
      </c>
      <c r="G3406">
        <v>0.34</v>
      </c>
      <c r="H3406">
        <v>37.36</v>
      </c>
      <c r="I3406">
        <v>36.15</v>
      </c>
      <c r="J3406">
        <v>1.21</v>
      </c>
      <c r="K3406">
        <v>96.75</v>
      </c>
      <c r="L3406">
        <v>95.75</v>
      </c>
      <c r="M3406">
        <v>90.65</v>
      </c>
      <c r="N3406">
        <v>83.98</v>
      </c>
      <c r="O3406">
        <v>30.38</v>
      </c>
      <c r="P3406">
        <v>3113.95</v>
      </c>
      <c r="Q3406" s="42">
        <f>Table1[[#This Row],[Steam_Consumed_t]]/Table1[[#This Row],[Production_t]]</f>
        <v>0.81316916488222701</v>
      </c>
      <c r="R3406" s="37">
        <f>Table1[[#This Row],[Power_Consumed_kWh]]/Table1[[#This Row],[Production_t]]</f>
        <v>83.349839400428266</v>
      </c>
      <c r="S3406" t="str">
        <f>IF(Table1[[#This Row],[Quality_pct]]&lt;96,"Below Spec","Ok")</f>
        <v>Ok</v>
      </c>
      <c r="T3406" t="str">
        <f>IF(Table1[Steam_Consumed_t]&gt;$O$4383,"ABNORMAL","NORMAL")</f>
        <v>NORMAL</v>
      </c>
      <c r="U3406" t="str">
        <f>IF(Table1[Power_Consumed_kWh]&gt;$P$4383,"ABNORMAL","NORMAL")</f>
        <v>NORMAL</v>
      </c>
      <c r="V3406">
        <f>(Table1[[#This Row],[Target_Production_t]]/8)*Table1[[#This Row],[Downtime_hr]]</f>
        <v>1.7021250000000001</v>
      </c>
    </row>
    <row r="3407" spans="1:22" x14ac:dyDescent="0.25">
      <c r="A3407" s="1">
        <v>45941</v>
      </c>
      <c r="B3407" s="1" t="str">
        <f>TEXT(Table1[[#This Row],[Date]],"mm")</f>
        <v>10</v>
      </c>
      <c r="C3407" t="s">
        <v>21</v>
      </c>
      <c r="D3407" t="s">
        <v>19</v>
      </c>
      <c r="E3407">
        <v>36.229999999999997</v>
      </c>
      <c r="F3407">
        <v>7.67</v>
      </c>
      <c r="G3407">
        <v>0.33</v>
      </c>
      <c r="H3407">
        <v>29.87</v>
      </c>
      <c r="I3407">
        <v>29.35</v>
      </c>
      <c r="J3407">
        <v>0.52</v>
      </c>
      <c r="K3407">
        <v>98.27</v>
      </c>
      <c r="L3407">
        <v>95.88</v>
      </c>
      <c r="M3407">
        <v>90.86</v>
      </c>
      <c r="N3407">
        <v>85.61</v>
      </c>
      <c r="O3407">
        <v>43.3</v>
      </c>
      <c r="P3407">
        <v>3452.43</v>
      </c>
      <c r="Q3407" s="42">
        <f>Table1[[#This Row],[Steam_Consumed_t]]/Table1[[#This Row],[Production_t]]</f>
        <v>1.4496149983260795</v>
      </c>
      <c r="R3407" s="37">
        <f>Table1[[#This Row],[Power_Consumed_kWh]]/Table1[[#This Row],[Production_t]]</f>
        <v>115.58185470371609</v>
      </c>
      <c r="S3407" t="str">
        <f>IF(Table1[[#This Row],[Quality_pct]]&lt;96,"Below Spec","Ok")</f>
        <v>Ok</v>
      </c>
      <c r="T3407" t="str">
        <f>IF(Table1[Steam_Consumed_t]&gt;$O$4383,"ABNORMAL","NORMAL")</f>
        <v>NORMAL</v>
      </c>
      <c r="U3407" t="str">
        <f>IF(Table1[Power_Consumed_kWh]&gt;$P$4383,"ABNORMAL","NORMAL")</f>
        <v>NORMAL</v>
      </c>
      <c r="V3407">
        <f>(Table1[[#This Row],[Target_Production_t]]/8)*Table1[[#This Row],[Downtime_hr]]</f>
        <v>1.4944875</v>
      </c>
    </row>
    <row r="3408" spans="1:22" x14ac:dyDescent="0.25">
      <c r="A3408" s="1">
        <v>45941</v>
      </c>
      <c r="B3408" s="1" t="str">
        <f>TEXT(Table1[[#This Row],[Date]],"mm")</f>
        <v>10</v>
      </c>
      <c r="C3408" t="s">
        <v>17</v>
      </c>
      <c r="D3408" t="s">
        <v>20</v>
      </c>
      <c r="E3408">
        <v>38.83</v>
      </c>
      <c r="F3408">
        <v>7.86</v>
      </c>
      <c r="G3408">
        <v>0.14000000000000001</v>
      </c>
      <c r="H3408">
        <v>37.229999999999997</v>
      </c>
      <c r="I3408">
        <v>36.229999999999997</v>
      </c>
      <c r="J3408">
        <v>0.99</v>
      </c>
      <c r="K3408">
        <v>97.33</v>
      </c>
      <c r="L3408">
        <v>98.25</v>
      </c>
      <c r="M3408">
        <v>89.56</v>
      </c>
      <c r="N3408">
        <v>85.65</v>
      </c>
      <c r="O3408">
        <v>32.57</v>
      </c>
      <c r="P3408">
        <v>3033.19</v>
      </c>
      <c r="Q3408" s="42">
        <f>Table1[[#This Row],[Steam_Consumed_t]]/Table1[[#This Row],[Production_t]]</f>
        <v>0.87483212463067428</v>
      </c>
      <c r="R3408" s="37">
        <f>Table1[[#This Row],[Power_Consumed_kWh]]/Table1[[#This Row],[Production_t]]</f>
        <v>81.471662637657815</v>
      </c>
      <c r="S3408" t="str">
        <f>IF(Table1[[#This Row],[Quality_pct]]&lt;96,"Below Spec","Ok")</f>
        <v>Ok</v>
      </c>
      <c r="T3408" t="str">
        <f>IF(Table1[Steam_Consumed_t]&gt;$O$4383,"ABNORMAL","NORMAL")</f>
        <v>NORMAL</v>
      </c>
      <c r="U3408" t="str">
        <f>IF(Table1[Power_Consumed_kWh]&gt;$P$4383,"ABNORMAL","NORMAL")</f>
        <v>NORMAL</v>
      </c>
      <c r="V3408">
        <f>(Table1[[#This Row],[Target_Production_t]]/8)*Table1[[#This Row],[Downtime_hr]]</f>
        <v>0.67952500000000005</v>
      </c>
    </row>
    <row r="3409" spans="1:22" x14ac:dyDescent="0.25">
      <c r="A3409" s="1">
        <v>45941</v>
      </c>
      <c r="B3409" s="1" t="str">
        <f>TEXT(Table1[[#This Row],[Date]],"mm")</f>
        <v>10</v>
      </c>
      <c r="C3409" t="s">
        <v>23</v>
      </c>
      <c r="D3409" t="s">
        <v>18</v>
      </c>
      <c r="E3409">
        <v>42.59</v>
      </c>
      <c r="F3409">
        <v>7.91</v>
      </c>
      <c r="G3409">
        <v>0.09</v>
      </c>
      <c r="H3409">
        <v>38.659999999999997</v>
      </c>
      <c r="I3409">
        <v>38.46</v>
      </c>
      <c r="J3409">
        <v>0.2</v>
      </c>
      <c r="K3409">
        <v>99.48</v>
      </c>
      <c r="L3409">
        <v>98.88</v>
      </c>
      <c r="M3409">
        <v>95.76</v>
      </c>
      <c r="N3409">
        <v>94.19</v>
      </c>
      <c r="O3409">
        <v>3.77</v>
      </c>
      <c r="P3409">
        <v>1658.25</v>
      </c>
      <c r="Q3409" s="42">
        <f>Table1[[#This Row],[Steam_Consumed_t]]/Table1[[#This Row],[Production_t]]</f>
        <v>9.7516813243662709E-2</v>
      </c>
      <c r="R3409" s="37">
        <f>Table1[[#This Row],[Power_Consumed_kWh]]/Table1[[#This Row],[Production_t]]</f>
        <v>42.893171236420073</v>
      </c>
      <c r="S3409" t="str">
        <f>IF(Table1[[#This Row],[Quality_pct]]&lt;96,"Below Spec","Ok")</f>
        <v>Ok</v>
      </c>
      <c r="T3409" t="str">
        <f>IF(Table1[Steam_Consumed_t]&gt;$O$4383,"ABNORMAL","NORMAL")</f>
        <v>NORMAL</v>
      </c>
      <c r="U3409" t="str">
        <f>IF(Table1[Power_Consumed_kWh]&gt;$P$4383,"ABNORMAL","NORMAL")</f>
        <v>NORMAL</v>
      </c>
      <c r="V3409">
        <f>(Table1[[#This Row],[Target_Production_t]]/8)*Table1[[#This Row],[Downtime_hr]]</f>
        <v>0.47913749999999999</v>
      </c>
    </row>
    <row r="3410" spans="1:22" x14ac:dyDescent="0.25">
      <c r="A3410" s="1">
        <v>45942</v>
      </c>
      <c r="B3410" s="1" t="str">
        <f>TEXT(Table1[[#This Row],[Date]],"mm")</f>
        <v>10</v>
      </c>
      <c r="C3410" t="s">
        <v>21</v>
      </c>
      <c r="D3410" t="s">
        <v>19</v>
      </c>
      <c r="E3410">
        <v>34.26</v>
      </c>
      <c r="F3410">
        <v>7.27</v>
      </c>
      <c r="G3410">
        <v>0.73</v>
      </c>
      <c r="H3410">
        <v>29.94</v>
      </c>
      <c r="I3410">
        <v>29.43</v>
      </c>
      <c r="J3410">
        <v>0.51</v>
      </c>
      <c r="K3410">
        <v>98.29</v>
      </c>
      <c r="L3410">
        <v>90.88</v>
      </c>
      <c r="M3410">
        <v>99.19</v>
      </c>
      <c r="N3410">
        <v>88.6</v>
      </c>
      <c r="O3410">
        <v>42.16</v>
      </c>
      <c r="P3410">
        <v>3549.5</v>
      </c>
      <c r="Q3410" s="42">
        <f>Table1[[#This Row],[Steam_Consumed_t]]/Table1[[#This Row],[Production_t]]</f>
        <v>1.4081496325985303</v>
      </c>
      <c r="R3410" s="37">
        <f>Table1[[#This Row],[Power_Consumed_kWh]]/Table1[[#This Row],[Production_t]]</f>
        <v>118.55377421509685</v>
      </c>
      <c r="S3410" t="str">
        <f>IF(Table1[[#This Row],[Quality_pct]]&lt;96,"Below Spec","Ok")</f>
        <v>Ok</v>
      </c>
      <c r="T3410" t="str">
        <f>IF(Table1[Steam_Consumed_t]&gt;$O$4383,"ABNORMAL","NORMAL")</f>
        <v>NORMAL</v>
      </c>
      <c r="U3410" t="str">
        <f>IF(Table1[Power_Consumed_kWh]&gt;$P$4383,"ABNORMAL","NORMAL")</f>
        <v>NORMAL</v>
      </c>
      <c r="V3410">
        <f>(Table1[[#This Row],[Target_Production_t]]/8)*Table1[[#This Row],[Downtime_hr]]</f>
        <v>3.1262249999999998</v>
      </c>
    </row>
    <row r="3411" spans="1:22" x14ac:dyDescent="0.25">
      <c r="A3411" s="1">
        <v>45942</v>
      </c>
      <c r="B3411" s="1" t="str">
        <f>TEXT(Table1[[#This Row],[Date]],"mm")</f>
        <v>10</v>
      </c>
      <c r="C3411" t="s">
        <v>23</v>
      </c>
      <c r="D3411" t="s">
        <v>19</v>
      </c>
      <c r="E3411">
        <v>39.67</v>
      </c>
      <c r="F3411">
        <v>7.37</v>
      </c>
      <c r="G3411">
        <v>0.63</v>
      </c>
      <c r="H3411">
        <v>37.32</v>
      </c>
      <c r="I3411">
        <v>36.94</v>
      </c>
      <c r="J3411">
        <v>0.38</v>
      </c>
      <c r="K3411">
        <v>98.99</v>
      </c>
      <c r="L3411">
        <v>92.12</v>
      </c>
      <c r="M3411">
        <v>92.63</v>
      </c>
      <c r="N3411">
        <v>84.47</v>
      </c>
      <c r="O3411">
        <v>2.9</v>
      </c>
      <c r="P3411">
        <v>1471.14</v>
      </c>
      <c r="Q3411" s="42">
        <f>Table1[[#This Row],[Steam_Consumed_t]]/Table1[[#This Row],[Production_t]]</f>
        <v>7.7706323687031079E-2</v>
      </c>
      <c r="R3411" s="37">
        <f>Table1[[#This Row],[Power_Consumed_kWh]]/Table1[[#This Row],[Production_t]]</f>
        <v>39.419614147909968</v>
      </c>
      <c r="S3411" t="str">
        <f>IF(Table1[[#This Row],[Quality_pct]]&lt;96,"Below Spec","Ok")</f>
        <v>Ok</v>
      </c>
      <c r="T3411" t="str">
        <f>IF(Table1[Steam_Consumed_t]&gt;$O$4383,"ABNORMAL","NORMAL")</f>
        <v>NORMAL</v>
      </c>
      <c r="U3411" t="str">
        <f>IF(Table1[Power_Consumed_kWh]&gt;$P$4383,"ABNORMAL","NORMAL")</f>
        <v>NORMAL</v>
      </c>
      <c r="V3411">
        <f>(Table1[[#This Row],[Target_Production_t]]/8)*Table1[[#This Row],[Downtime_hr]]</f>
        <v>3.1240125000000001</v>
      </c>
    </row>
    <row r="3412" spans="1:22" x14ac:dyDescent="0.25">
      <c r="A3412" s="1">
        <v>45942</v>
      </c>
      <c r="B3412" s="1" t="str">
        <f>TEXT(Table1[[#This Row],[Date]],"mm")</f>
        <v>10</v>
      </c>
      <c r="C3412" t="s">
        <v>23</v>
      </c>
      <c r="D3412" t="s">
        <v>18</v>
      </c>
      <c r="E3412">
        <v>40.270000000000003</v>
      </c>
      <c r="F3412">
        <v>7.41</v>
      </c>
      <c r="G3412">
        <v>0.59</v>
      </c>
      <c r="H3412">
        <v>36.89</v>
      </c>
      <c r="I3412">
        <v>36.299999999999997</v>
      </c>
      <c r="J3412">
        <v>0.59</v>
      </c>
      <c r="K3412">
        <v>98.4</v>
      </c>
      <c r="L3412">
        <v>92.62</v>
      </c>
      <c r="M3412">
        <v>94.77</v>
      </c>
      <c r="N3412">
        <v>86.38</v>
      </c>
      <c r="O3412">
        <v>3.62</v>
      </c>
      <c r="P3412">
        <v>1510.67</v>
      </c>
      <c r="Q3412" s="42">
        <f>Table1[[#This Row],[Steam_Consumed_t]]/Table1[[#This Row],[Production_t]]</f>
        <v>9.8129574410409329E-2</v>
      </c>
      <c r="R3412" s="37">
        <f>Table1[[#This Row],[Power_Consumed_kWh]]/Table1[[#This Row],[Production_t]]</f>
        <v>40.950664136622393</v>
      </c>
      <c r="S3412" t="str">
        <f>IF(Table1[[#This Row],[Quality_pct]]&lt;96,"Below Spec","Ok")</f>
        <v>Ok</v>
      </c>
      <c r="T3412" t="str">
        <f>IF(Table1[Steam_Consumed_t]&gt;$O$4383,"ABNORMAL","NORMAL")</f>
        <v>NORMAL</v>
      </c>
      <c r="U3412" t="str">
        <f>IF(Table1[Power_Consumed_kWh]&gt;$P$4383,"ABNORMAL","NORMAL")</f>
        <v>NORMAL</v>
      </c>
      <c r="V3412">
        <f>(Table1[[#This Row],[Target_Production_t]]/8)*Table1[[#This Row],[Downtime_hr]]</f>
        <v>2.9699125</v>
      </c>
    </row>
    <row r="3413" spans="1:22" x14ac:dyDescent="0.25">
      <c r="A3413" s="1">
        <v>45942</v>
      </c>
      <c r="B3413" s="1" t="str">
        <f>TEXT(Table1[[#This Row],[Date]],"mm")</f>
        <v>10</v>
      </c>
      <c r="C3413" t="s">
        <v>17</v>
      </c>
      <c r="D3413" t="s">
        <v>19</v>
      </c>
      <c r="E3413">
        <v>37.86</v>
      </c>
      <c r="F3413">
        <v>7.42</v>
      </c>
      <c r="G3413">
        <v>0.57999999999999996</v>
      </c>
      <c r="H3413">
        <v>30.18</v>
      </c>
      <c r="I3413">
        <v>29.4</v>
      </c>
      <c r="J3413">
        <v>0.78</v>
      </c>
      <c r="K3413">
        <v>97.4</v>
      </c>
      <c r="L3413">
        <v>92.75</v>
      </c>
      <c r="M3413">
        <v>88.03</v>
      </c>
      <c r="N3413">
        <v>79.53</v>
      </c>
      <c r="O3413">
        <v>25.09</v>
      </c>
      <c r="P3413">
        <v>2561.3000000000002</v>
      </c>
      <c r="Q3413" s="42">
        <f>Table1[[#This Row],[Steam_Consumed_t]]/Table1[[#This Row],[Production_t]]</f>
        <v>0.8313452617627568</v>
      </c>
      <c r="R3413" s="37">
        <f>Table1[[#This Row],[Power_Consumed_kWh]]/Table1[[#This Row],[Production_t]]</f>
        <v>84.867461895294909</v>
      </c>
      <c r="S3413" t="str">
        <f>IF(Table1[[#This Row],[Quality_pct]]&lt;96,"Below Spec","Ok")</f>
        <v>Ok</v>
      </c>
      <c r="T3413" t="str">
        <f>IF(Table1[Steam_Consumed_t]&gt;$O$4383,"ABNORMAL","NORMAL")</f>
        <v>NORMAL</v>
      </c>
      <c r="U3413" t="str">
        <f>IF(Table1[Power_Consumed_kWh]&gt;$P$4383,"ABNORMAL","NORMAL")</f>
        <v>NORMAL</v>
      </c>
      <c r="V3413">
        <f>(Table1[[#This Row],[Target_Production_t]]/8)*Table1[[#This Row],[Downtime_hr]]</f>
        <v>2.7448499999999996</v>
      </c>
    </row>
    <row r="3414" spans="1:22" x14ac:dyDescent="0.25">
      <c r="A3414" s="1">
        <v>45942</v>
      </c>
      <c r="B3414" s="1" t="str">
        <f>TEXT(Table1[[#This Row],[Date]],"mm")</f>
        <v>10</v>
      </c>
      <c r="C3414" t="s">
        <v>17</v>
      </c>
      <c r="D3414" t="s">
        <v>20</v>
      </c>
      <c r="E3414">
        <v>36.71</v>
      </c>
      <c r="F3414">
        <v>7.42</v>
      </c>
      <c r="G3414">
        <v>0.57999999999999996</v>
      </c>
      <c r="H3414">
        <v>30.02</v>
      </c>
      <c r="I3414">
        <v>29.33</v>
      </c>
      <c r="J3414">
        <v>0.69</v>
      </c>
      <c r="K3414">
        <v>97.7</v>
      </c>
      <c r="L3414">
        <v>92.75</v>
      </c>
      <c r="M3414">
        <v>97.96</v>
      </c>
      <c r="N3414">
        <v>88.77</v>
      </c>
      <c r="O3414">
        <v>26.43</v>
      </c>
      <c r="P3414">
        <v>2491.46</v>
      </c>
      <c r="Q3414" s="42">
        <f>Table1[[#This Row],[Steam_Consumed_t]]/Table1[[#This Row],[Production_t]]</f>
        <v>0.88041305796135905</v>
      </c>
      <c r="R3414" s="37">
        <f>Table1[[#This Row],[Power_Consumed_kWh]]/Table1[[#This Row],[Production_t]]</f>
        <v>82.993337774816794</v>
      </c>
      <c r="S3414" t="str">
        <f>IF(Table1[[#This Row],[Quality_pct]]&lt;96,"Below Spec","Ok")</f>
        <v>Ok</v>
      </c>
      <c r="T3414" t="str">
        <f>IF(Table1[Steam_Consumed_t]&gt;$O$4383,"ABNORMAL","NORMAL")</f>
        <v>NORMAL</v>
      </c>
      <c r="U3414" t="str">
        <f>IF(Table1[Power_Consumed_kWh]&gt;$P$4383,"ABNORMAL","NORMAL")</f>
        <v>NORMAL</v>
      </c>
      <c r="V3414">
        <f>(Table1[[#This Row],[Target_Production_t]]/8)*Table1[[#This Row],[Downtime_hr]]</f>
        <v>2.6614749999999998</v>
      </c>
    </row>
    <row r="3415" spans="1:22" x14ac:dyDescent="0.25">
      <c r="A3415" s="1">
        <v>45942</v>
      </c>
      <c r="B3415" s="1" t="str">
        <f>TEXT(Table1[[#This Row],[Date]],"mm")</f>
        <v>10</v>
      </c>
      <c r="C3415" t="s">
        <v>22</v>
      </c>
      <c r="D3415" t="s">
        <v>20</v>
      </c>
      <c r="E3415">
        <v>31.47</v>
      </c>
      <c r="F3415">
        <v>7.49</v>
      </c>
      <c r="G3415">
        <v>0.51</v>
      </c>
      <c r="H3415">
        <v>27.58</v>
      </c>
      <c r="I3415">
        <v>26.67</v>
      </c>
      <c r="J3415">
        <v>0.91</v>
      </c>
      <c r="K3415">
        <v>96.71</v>
      </c>
      <c r="L3415">
        <v>93.62</v>
      </c>
      <c r="M3415">
        <v>90.37</v>
      </c>
      <c r="N3415">
        <v>81.83</v>
      </c>
      <c r="O3415">
        <v>30.85</v>
      </c>
      <c r="P3415">
        <v>2641.81</v>
      </c>
      <c r="Q3415" s="42">
        <f>Table1[[#This Row],[Steam_Consumed_t]]/Table1[[#This Row],[Production_t]]</f>
        <v>1.1185641769398116</v>
      </c>
      <c r="R3415" s="37">
        <f>Table1[[#This Row],[Power_Consumed_kWh]]/Table1[[#This Row],[Production_t]]</f>
        <v>95.787164612037714</v>
      </c>
      <c r="S3415" t="str">
        <f>IF(Table1[[#This Row],[Quality_pct]]&lt;96,"Below Spec","Ok")</f>
        <v>Ok</v>
      </c>
      <c r="T3415" t="str">
        <f>IF(Table1[Steam_Consumed_t]&gt;$O$4383,"ABNORMAL","NORMAL")</f>
        <v>NORMAL</v>
      </c>
      <c r="U3415" t="str">
        <f>IF(Table1[Power_Consumed_kWh]&gt;$P$4383,"ABNORMAL","NORMAL")</f>
        <v>NORMAL</v>
      </c>
      <c r="V3415">
        <f>(Table1[[#This Row],[Target_Production_t]]/8)*Table1[[#This Row],[Downtime_hr]]</f>
        <v>2.0062125000000002</v>
      </c>
    </row>
    <row r="3416" spans="1:22" x14ac:dyDescent="0.25">
      <c r="A3416" s="1">
        <v>45942</v>
      </c>
      <c r="B3416" s="1" t="str">
        <f>TEXT(Table1[[#This Row],[Date]],"mm")</f>
        <v>10</v>
      </c>
      <c r="C3416" t="s">
        <v>23</v>
      </c>
      <c r="D3416" t="s">
        <v>20</v>
      </c>
      <c r="E3416">
        <v>38.46</v>
      </c>
      <c r="F3416">
        <v>7.62</v>
      </c>
      <c r="G3416">
        <v>0.38</v>
      </c>
      <c r="H3416">
        <v>35.92</v>
      </c>
      <c r="I3416">
        <v>35.51</v>
      </c>
      <c r="J3416">
        <v>0.41</v>
      </c>
      <c r="K3416">
        <v>98.87</v>
      </c>
      <c r="L3416">
        <v>95.25</v>
      </c>
      <c r="M3416">
        <v>91.93</v>
      </c>
      <c r="N3416">
        <v>86.58</v>
      </c>
      <c r="O3416">
        <v>4.8</v>
      </c>
      <c r="P3416">
        <v>1589.3</v>
      </c>
      <c r="Q3416" s="42">
        <f>Table1[[#This Row],[Steam_Consumed_t]]/Table1[[#This Row],[Production_t]]</f>
        <v>0.13363028953229397</v>
      </c>
      <c r="R3416" s="37">
        <f>Table1[[#This Row],[Power_Consumed_kWh]]/Table1[[#This Row],[Production_t]]</f>
        <v>44.24554565701559</v>
      </c>
      <c r="S3416" t="str">
        <f>IF(Table1[[#This Row],[Quality_pct]]&lt;96,"Below Spec","Ok")</f>
        <v>Ok</v>
      </c>
      <c r="T3416" t="str">
        <f>IF(Table1[Steam_Consumed_t]&gt;$O$4383,"ABNORMAL","NORMAL")</f>
        <v>NORMAL</v>
      </c>
      <c r="U3416" t="str">
        <f>IF(Table1[Power_Consumed_kWh]&gt;$P$4383,"ABNORMAL","NORMAL")</f>
        <v>NORMAL</v>
      </c>
      <c r="V3416">
        <f>(Table1[[#This Row],[Target_Production_t]]/8)*Table1[[#This Row],[Downtime_hr]]</f>
        <v>1.8268500000000001</v>
      </c>
    </row>
    <row r="3417" spans="1:22" x14ac:dyDescent="0.25">
      <c r="A3417" s="1">
        <v>45942</v>
      </c>
      <c r="B3417" s="1" t="str">
        <f>TEXT(Table1[[#This Row],[Date]],"mm")</f>
        <v>10</v>
      </c>
      <c r="C3417" t="s">
        <v>17</v>
      </c>
      <c r="D3417" t="s">
        <v>18</v>
      </c>
      <c r="E3417">
        <v>38.44</v>
      </c>
      <c r="F3417">
        <v>7.65</v>
      </c>
      <c r="G3417">
        <v>0.35</v>
      </c>
      <c r="H3417">
        <v>34.11</v>
      </c>
      <c r="I3417">
        <v>33.17</v>
      </c>
      <c r="J3417">
        <v>0.93</v>
      </c>
      <c r="K3417">
        <v>97.27</v>
      </c>
      <c r="L3417">
        <v>95.62</v>
      </c>
      <c r="M3417">
        <v>96.57</v>
      </c>
      <c r="N3417">
        <v>89.82</v>
      </c>
      <c r="O3417">
        <v>28.23</v>
      </c>
      <c r="P3417">
        <v>2687.58</v>
      </c>
      <c r="Q3417" s="42">
        <f>Table1[[#This Row],[Steam_Consumed_t]]/Table1[[#This Row],[Production_t]]</f>
        <v>0.82761653474054531</v>
      </c>
      <c r="R3417" s="37">
        <f>Table1[[#This Row],[Power_Consumed_kWh]]/Table1[[#This Row],[Production_t]]</f>
        <v>78.791556728232194</v>
      </c>
      <c r="S3417" t="str">
        <f>IF(Table1[[#This Row],[Quality_pct]]&lt;96,"Below Spec","Ok")</f>
        <v>Ok</v>
      </c>
      <c r="T3417" t="str">
        <f>IF(Table1[Steam_Consumed_t]&gt;$O$4383,"ABNORMAL","NORMAL")</f>
        <v>NORMAL</v>
      </c>
      <c r="U3417" t="str">
        <f>IF(Table1[Power_Consumed_kWh]&gt;$P$4383,"ABNORMAL","NORMAL")</f>
        <v>NORMAL</v>
      </c>
      <c r="V3417">
        <f>(Table1[[#This Row],[Target_Production_t]]/8)*Table1[[#This Row],[Downtime_hr]]</f>
        <v>1.6817499999999999</v>
      </c>
    </row>
    <row r="3418" spans="1:22" x14ac:dyDescent="0.25">
      <c r="A3418" s="1">
        <v>45942</v>
      </c>
      <c r="B3418" s="1" t="str">
        <f>TEXT(Table1[[#This Row],[Date]],"mm")</f>
        <v>10</v>
      </c>
      <c r="C3418" t="s">
        <v>21</v>
      </c>
      <c r="D3418" t="s">
        <v>20</v>
      </c>
      <c r="E3418">
        <v>33.21</v>
      </c>
      <c r="F3418">
        <v>7.65</v>
      </c>
      <c r="G3418">
        <v>0.35</v>
      </c>
      <c r="H3418">
        <v>28.24</v>
      </c>
      <c r="I3418">
        <v>27.85</v>
      </c>
      <c r="J3418">
        <v>0.39</v>
      </c>
      <c r="K3418">
        <v>98.62</v>
      </c>
      <c r="L3418">
        <v>95.62</v>
      </c>
      <c r="M3418">
        <v>95.94</v>
      </c>
      <c r="N3418">
        <v>90.48</v>
      </c>
      <c r="O3418">
        <v>39.549999999999997</v>
      </c>
      <c r="P3418">
        <v>3328.07</v>
      </c>
      <c r="Q3418" s="42">
        <f>Table1[[#This Row],[Steam_Consumed_t]]/Table1[[#This Row],[Production_t]]</f>
        <v>1.4004957507082152</v>
      </c>
      <c r="R3418" s="37">
        <f>Table1[[#This Row],[Power_Consumed_kWh]]/Table1[[#This Row],[Production_t]]</f>
        <v>117.8495042492918</v>
      </c>
      <c r="S3418" t="str">
        <f>IF(Table1[[#This Row],[Quality_pct]]&lt;96,"Below Spec","Ok")</f>
        <v>Ok</v>
      </c>
      <c r="T3418" t="str">
        <f>IF(Table1[Steam_Consumed_t]&gt;$O$4383,"ABNORMAL","NORMAL")</f>
        <v>NORMAL</v>
      </c>
      <c r="U3418" t="str">
        <f>IF(Table1[Power_Consumed_kWh]&gt;$P$4383,"ABNORMAL","NORMAL")</f>
        <v>NORMAL</v>
      </c>
      <c r="V3418">
        <f>(Table1[[#This Row],[Target_Production_t]]/8)*Table1[[#This Row],[Downtime_hr]]</f>
        <v>1.4529375</v>
      </c>
    </row>
    <row r="3419" spans="1:22" x14ac:dyDescent="0.25">
      <c r="A3419" s="1">
        <v>45942</v>
      </c>
      <c r="B3419" s="1" t="str">
        <f>TEXT(Table1[[#This Row],[Date]],"mm")</f>
        <v>10</v>
      </c>
      <c r="C3419" t="s">
        <v>22</v>
      </c>
      <c r="D3419" t="s">
        <v>18</v>
      </c>
      <c r="E3419">
        <v>32.950000000000003</v>
      </c>
      <c r="F3419">
        <v>7.7</v>
      </c>
      <c r="G3419">
        <v>0.3</v>
      </c>
      <c r="H3419">
        <v>31.09</v>
      </c>
      <c r="I3419">
        <v>30.47</v>
      </c>
      <c r="J3419">
        <v>0.62</v>
      </c>
      <c r="K3419">
        <v>98</v>
      </c>
      <c r="L3419">
        <v>96.25</v>
      </c>
      <c r="M3419">
        <v>93.46</v>
      </c>
      <c r="N3419">
        <v>88.16</v>
      </c>
      <c r="O3419">
        <v>34.96</v>
      </c>
      <c r="P3419">
        <v>2987.17</v>
      </c>
      <c r="Q3419" s="42">
        <f>Table1[[#This Row],[Steam_Consumed_t]]/Table1[[#This Row],[Production_t]]</f>
        <v>1.1244773238983596</v>
      </c>
      <c r="R3419" s="37">
        <f>Table1[[#This Row],[Power_Consumed_kWh]]/Table1[[#This Row],[Production_t]]</f>
        <v>96.081376648440013</v>
      </c>
      <c r="S3419" t="str">
        <f>IF(Table1[[#This Row],[Quality_pct]]&lt;96,"Below Spec","Ok")</f>
        <v>Ok</v>
      </c>
      <c r="T3419" t="str">
        <f>IF(Table1[Steam_Consumed_t]&gt;$O$4383,"ABNORMAL","NORMAL")</f>
        <v>NORMAL</v>
      </c>
      <c r="U3419" t="str">
        <f>IF(Table1[Power_Consumed_kWh]&gt;$P$4383,"ABNORMAL","NORMAL")</f>
        <v>NORMAL</v>
      </c>
      <c r="V3419">
        <f>(Table1[[#This Row],[Target_Production_t]]/8)*Table1[[#This Row],[Downtime_hr]]</f>
        <v>1.235625</v>
      </c>
    </row>
    <row r="3420" spans="1:22" x14ac:dyDescent="0.25">
      <c r="A3420" s="1">
        <v>45942</v>
      </c>
      <c r="B3420" s="1" t="str">
        <f>TEXT(Table1[[#This Row],[Date]],"mm")</f>
        <v>10</v>
      </c>
      <c r="C3420" t="s">
        <v>21</v>
      </c>
      <c r="D3420" t="s">
        <v>18</v>
      </c>
      <c r="E3420">
        <v>34.78</v>
      </c>
      <c r="F3420">
        <v>7.85</v>
      </c>
      <c r="G3420">
        <v>0.15</v>
      </c>
      <c r="H3420">
        <v>30.98</v>
      </c>
      <c r="I3420">
        <v>30.53</v>
      </c>
      <c r="J3420">
        <v>0.45</v>
      </c>
      <c r="K3420">
        <v>98.56</v>
      </c>
      <c r="L3420">
        <v>98.12</v>
      </c>
      <c r="M3420">
        <v>100.95</v>
      </c>
      <c r="N3420">
        <v>97.63</v>
      </c>
      <c r="O3420">
        <v>43.83</v>
      </c>
      <c r="P3420">
        <v>3684.25</v>
      </c>
      <c r="Q3420" s="42">
        <f>Table1[[#This Row],[Steam_Consumed_t]]/Table1[[#This Row],[Production_t]]</f>
        <v>1.4147837314396383</v>
      </c>
      <c r="R3420" s="37">
        <f>Table1[[#This Row],[Power_Consumed_kWh]]/Table1[[#This Row],[Production_t]]</f>
        <v>118.92349903163331</v>
      </c>
      <c r="S3420" t="str">
        <f>IF(Table1[[#This Row],[Quality_pct]]&lt;96,"Below Spec","Ok")</f>
        <v>Ok</v>
      </c>
      <c r="T3420" t="str">
        <f>IF(Table1[Steam_Consumed_t]&gt;$O$4383,"ABNORMAL","NORMAL")</f>
        <v>NORMAL</v>
      </c>
      <c r="U3420" t="str">
        <f>IF(Table1[Power_Consumed_kWh]&gt;$P$4383,"ABNORMAL","NORMAL")</f>
        <v>NORMAL</v>
      </c>
      <c r="V3420">
        <f>(Table1[[#This Row],[Target_Production_t]]/8)*Table1[[#This Row],[Downtime_hr]]</f>
        <v>0.65212499999999995</v>
      </c>
    </row>
    <row r="3421" spans="1:22" x14ac:dyDescent="0.25">
      <c r="A3421" s="1">
        <v>45942</v>
      </c>
      <c r="B3421" s="1" t="str">
        <f>TEXT(Table1[[#This Row],[Date]],"mm")</f>
        <v>10</v>
      </c>
      <c r="C3421" t="s">
        <v>22</v>
      </c>
      <c r="D3421" t="s">
        <v>19</v>
      </c>
      <c r="E3421">
        <v>32.450000000000003</v>
      </c>
      <c r="F3421">
        <v>8</v>
      </c>
      <c r="G3421">
        <v>0</v>
      </c>
      <c r="H3421">
        <v>31.33</v>
      </c>
      <c r="I3421">
        <v>30.75</v>
      </c>
      <c r="J3421">
        <v>0.57999999999999996</v>
      </c>
      <c r="K3421">
        <v>98.15</v>
      </c>
      <c r="L3421">
        <v>100</v>
      </c>
      <c r="M3421">
        <v>91.3</v>
      </c>
      <c r="N3421">
        <v>89.61</v>
      </c>
      <c r="O3421">
        <v>34.049999999999997</v>
      </c>
      <c r="P3421">
        <v>3033.75</v>
      </c>
      <c r="Q3421" s="42">
        <f>Table1[[#This Row],[Steam_Consumed_t]]/Table1[[#This Row],[Production_t]]</f>
        <v>1.0868177465687838</v>
      </c>
      <c r="R3421" s="37">
        <f>Table1[[#This Row],[Power_Consumed_kWh]]/Table1[[#This Row],[Production_t]]</f>
        <v>96.832109798914786</v>
      </c>
      <c r="S3421" t="str">
        <f>IF(Table1[[#This Row],[Quality_pct]]&lt;96,"Below Spec","Ok")</f>
        <v>Ok</v>
      </c>
      <c r="T3421" t="str">
        <f>IF(Table1[Steam_Consumed_t]&gt;$O$4383,"ABNORMAL","NORMAL")</f>
        <v>NORMAL</v>
      </c>
      <c r="U3421" t="str">
        <f>IF(Table1[Power_Consumed_kWh]&gt;$P$4383,"ABNORMAL","NORMAL")</f>
        <v>NORMAL</v>
      </c>
      <c r="V3421">
        <f>(Table1[[#This Row],[Target_Production_t]]/8)*Table1[[#This Row],[Downtime_hr]]</f>
        <v>0</v>
      </c>
    </row>
    <row r="3422" spans="1:22" x14ac:dyDescent="0.25">
      <c r="A3422" s="1">
        <v>45943</v>
      </c>
      <c r="B3422" s="1" t="str">
        <f>TEXT(Table1[[#This Row],[Date]],"mm")</f>
        <v>10</v>
      </c>
      <c r="C3422" t="s">
        <v>17</v>
      </c>
      <c r="D3422" t="s">
        <v>19</v>
      </c>
      <c r="E3422">
        <v>39.69</v>
      </c>
      <c r="F3422">
        <v>7.3</v>
      </c>
      <c r="G3422">
        <v>0.7</v>
      </c>
      <c r="H3422">
        <v>32.53</v>
      </c>
      <c r="I3422">
        <v>31.63</v>
      </c>
      <c r="J3422">
        <v>0.9</v>
      </c>
      <c r="K3422">
        <v>97.22</v>
      </c>
      <c r="L3422">
        <v>91.25</v>
      </c>
      <c r="M3422">
        <v>100.54</v>
      </c>
      <c r="N3422">
        <v>89.19</v>
      </c>
      <c r="O3422">
        <v>28.86</v>
      </c>
      <c r="P3422">
        <v>2604.65</v>
      </c>
      <c r="Q3422" s="42">
        <f>Table1[[#This Row],[Steam_Consumed_t]]/Table1[[#This Row],[Production_t]]</f>
        <v>0.88718106363356897</v>
      </c>
      <c r="R3422" s="37">
        <f>Table1[[#This Row],[Power_Consumed_kWh]]/Table1[[#This Row],[Production_t]]</f>
        <v>80.069166922840452</v>
      </c>
      <c r="S3422" t="str">
        <f>IF(Table1[[#This Row],[Quality_pct]]&lt;96,"Below Spec","Ok")</f>
        <v>Ok</v>
      </c>
      <c r="T3422" t="str">
        <f>IF(Table1[Steam_Consumed_t]&gt;$O$4383,"ABNORMAL","NORMAL")</f>
        <v>NORMAL</v>
      </c>
      <c r="U3422" t="str">
        <f>IF(Table1[Power_Consumed_kWh]&gt;$P$4383,"ABNORMAL","NORMAL")</f>
        <v>NORMAL</v>
      </c>
      <c r="V3422">
        <f>(Table1[[#This Row],[Target_Production_t]]/8)*Table1[[#This Row],[Downtime_hr]]</f>
        <v>3.4728749999999997</v>
      </c>
    </row>
    <row r="3423" spans="1:22" x14ac:dyDescent="0.25">
      <c r="A3423" s="1">
        <v>45943</v>
      </c>
      <c r="B3423" s="1" t="str">
        <f>TEXT(Table1[[#This Row],[Date]],"mm")</f>
        <v>10</v>
      </c>
      <c r="C3423" t="s">
        <v>23</v>
      </c>
      <c r="D3423" t="s">
        <v>19</v>
      </c>
      <c r="E3423">
        <v>41.58</v>
      </c>
      <c r="F3423">
        <v>7.33</v>
      </c>
      <c r="G3423">
        <v>0.67</v>
      </c>
      <c r="H3423">
        <v>36.090000000000003</v>
      </c>
      <c r="I3423">
        <v>34.93</v>
      </c>
      <c r="J3423">
        <v>1.1599999999999999</v>
      </c>
      <c r="K3423">
        <v>96.79</v>
      </c>
      <c r="L3423">
        <v>91.62</v>
      </c>
      <c r="M3423">
        <v>95.25</v>
      </c>
      <c r="N3423">
        <v>84.47</v>
      </c>
      <c r="O3423">
        <v>3.25</v>
      </c>
      <c r="P3423">
        <v>1431.69</v>
      </c>
      <c r="Q3423" s="42">
        <f>Table1[[#This Row],[Steam_Consumed_t]]/Table1[[#This Row],[Production_t]]</f>
        <v>9.0052646162371838E-2</v>
      </c>
      <c r="R3423" s="37">
        <f>Table1[[#This Row],[Power_Consumed_kWh]]/Table1[[#This Row],[Production_t]]</f>
        <v>39.669991687448046</v>
      </c>
      <c r="S3423" t="str">
        <f>IF(Table1[[#This Row],[Quality_pct]]&lt;96,"Below Spec","Ok")</f>
        <v>Ok</v>
      </c>
      <c r="T3423" t="str">
        <f>IF(Table1[Steam_Consumed_t]&gt;$O$4383,"ABNORMAL","NORMAL")</f>
        <v>NORMAL</v>
      </c>
      <c r="U3423" t="str">
        <f>IF(Table1[Power_Consumed_kWh]&gt;$P$4383,"ABNORMAL","NORMAL")</f>
        <v>NORMAL</v>
      </c>
      <c r="V3423">
        <f>(Table1[[#This Row],[Target_Production_t]]/8)*Table1[[#This Row],[Downtime_hr]]</f>
        <v>3.4823249999999999</v>
      </c>
    </row>
    <row r="3424" spans="1:22" x14ac:dyDescent="0.25">
      <c r="A3424" s="1">
        <v>45943</v>
      </c>
      <c r="B3424" s="1" t="str">
        <f>TEXT(Table1[[#This Row],[Date]],"mm")</f>
        <v>10</v>
      </c>
      <c r="C3424" t="s">
        <v>21</v>
      </c>
      <c r="D3424" t="s">
        <v>19</v>
      </c>
      <c r="E3424">
        <v>35.909999999999997</v>
      </c>
      <c r="F3424">
        <v>7.4</v>
      </c>
      <c r="G3424">
        <v>0.6</v>
      </c>
      <c r="H3424">
        <v>32.090000000000003</v>
      </c>
      <c r="I3424">
        <v>31.83</v>
      </c>
      <c r="J3424">
        <v>0.26</v>
      </c>
      <c r="K3424">
        <v>99.2</v>
      </c>
      <c r="L3424">
        <v>92.5</v>
      </c>
      <c r="M3424">
        <v>94.82</v>
      </c>
      <c r="N3424">
        <v>87</v>
      </c>
      <c r="O3424">
        <v>45.37</v>
      </c>
      <c r="P3424">
        <v>3758</v>
      </c>
      <c r="Q3424" s="42">
        <f>Table1[[#This Row],[Steam_Consumed_t]]/Table1[[#This Row],[Production_t]]</f>
        <v>1.4138360860081021</v>
      </c>
      <c r="R3424" s="37">
        <f>Table1[[#This Row],[Power_Consumed_kWh]]/Table1[[#This Row],[Production_t]]</f>
        <v>117.10813337488312</v>
      </c>
      <c r="S3424" t="str">
        <f>IF(Table1[[#This Row],[Quality_pct]]&lt;96,"Below Spec","Ok")</f>
        <v>Ok</v>
      </c>
      <c r="T3424" t="str">
        <f>IF(Table1[Steam_Consumed_t]&gt;$O$4383,"ABNORMAL","NORMAL")</f>
        <v>NORMAL</v>
      </c>
      <c r="U3424" t="str">
        <f>IF(Table1[Power_Consumed_kWh]&gt;$P$4383,"ABNORMAL","NORMAL")</f>
        <v>NORMAL</v>
      </c>
      <c r="V3424">
        <f>(Table1[[#This Row],[Target_Production_t]]/8)*Table1[[#This Row],[Downtime_hr]]</f>
        <v>2.6932499999999995</v>
      </c>
    </row>
    <row r="3425" spans="1:22" x14ac:dyDescent="0.25">
      <c r="A3425" s="1">
        <v>45943</v>
      </c>
      <c r="B3425" s="1" t="str">
        <f>TEXT(Table1[[#This Row],[Date]],"mm")</f>
        <v>10</v>
      </c>
      <c r="C3425" t="s">
        <v>21</v>
      </c>
      <c r="D3425" t="s">
        <v>20</v>
      </c>
      <c r="E3425">
        <v>34.82</v>
      </c>
      <c r="F3425">
        <v>7.4</v>
      </c>
      <c r="G3425">
        <v>0.6</v>
      </c>
      <c r="H3425">
        <v>33.67</v>
      </c>
      <c r="I3425">
        <v>33</v>
      </c>
      <c r="J3425">
        <v>0.67</v>
      </c>
      <c r="K3425">
        <v>98</v>
      </c>
      <c r="L3425">
        <v>92.5</v>
      </c>
      <c r="M3425">
        <v>98.24</v>
      </c>
      <c r="N3425">
        <v>89.06</v>
      </c>
      <c r="O3425">
        <v>48.56</v>
      </c>
      <c r="P3425">
        <v>3942.84</v>
      </c>
      <c r="Q3425" s="42">
        <f>Table1[[#This Row],[Steam_Consumed_t]]/Table1[[#This Row],[Production_t]]</f>
        <v>1.4422334422334422</v>
      </c>
      <c r="R3425" s="37">
        <f>Table1[[#This Row],[Power_Consumed_kWh]]/Table1[[#This Row],[Production_t]]</f>
        <v>117.1024651024651</v>
      </c>
      <c r="S3425" t="str">
        <f>IF(Table1[[#This Row],[Quality_pct]]&lt;96,"Below Spec","Ok")</f>
        <v>Ok</v>
      </c>
      <c r="T3425" t="str">
        <f>IF(Table1[Steam_Consumed_t]&gt;$O$4383,"ABNORMAL","NORMAL")</f>
        <v>NORMAL</v>
      </c>
      <c r="U3425" t="str">
        <f>IF(Table1[Power_Consumed_kWh]&gt;$P$4383,"ABNORMAL","NORMAL")</f>
        <v>NORMAL</v>
      </c>
      <c r="V3425">
        <f>(Table1[[#This Row],[Target_Production_t]]/8)*Table1[[#This Row],[Downtime_hr]]</f>
        <v>2.6114999999999999</v>
      </c>
    </row>
    <row r="3426" spans="1:22" x14ac:dyDescent="0.25">
      <c r="A3426" s="1">
        <v>45943</v>
      </c>
      <c r="B3426" s="1" t="str">
        <f>TEXT(Table1[[#This Row],[Date]],"mm")</f>
        <v>10</v>
      </c>
      <c r="C3426" t="s">
        <v>17</v>
      </c>
      <c r="D3426" t="s">
        <v>18</v>
      </c>
      <c r="E3426">
        <v>40.299999999999997</v>
      </c>
      <c r="F3426">
        <v>7.44</v>
      </c>
      <c r="G3426">
        <v>0.56000000000000005</v>
      </c>
      <c r="H3426">
        <v>36.6</v>
      </c>
      <c r="I3426">
        <v>35.79</v>
      </c>
      <c r="J3426">
        <v>0.81</v>
      </c>
      <c r="K3426">
        <v>97.79</v>
      </c>
      <c r="L3426">
        <v>93</v>
      </c>
      <c r="M3426">
        <v>95.03</v>
      </c>
      <c r="N3426">
        <v>86.42</v>
      </c>
      <c r="O3426">
        <v>31.7</v>
      </c>
      <c r="P3426">
        <v>2922.98</v>
      </c>
      <c r="Q3426" s="42">
        <f>Table1[[#This Row],[Steam_Consumed_t]]/Table1[[#This Row],[Production_t]]</f>
        <v>0.86612021857923494</v>
      </c>
      <c r="R3426" s="37">
        <f>Table1[[#This Row],[Power_Consumed_kWh]]/Table1[[#This Row],[Production_t]]</f>
        <v>79.862841530054638</v>
      </c>
      <c r="S3426" t="str">
        <f>IF(Table1[[#This Row],[Quality_pct]]&lt;96,"Below Spec","Ok")</f>
        <v>Ok</v>
      </c>
      <c r="T3426" t="str">
        <f>IF(Table1[Steam_Consumed_t]&gt;$O$4383,"ABNORMAL","NORMAL")</f>
        <v>NORMAL</v>
      </c>
      <c r="U3426" t="str">
        <f>IF(Table1[Power_Consumed_kWh]&gt;$P$4383,"ABNORMAL","NORMAL")</f>
        <v>NORMAL</v>
      </c>
      <c r="V3426">
        <f>(Table1[[#This Row],[Target_Production_t]]/8)*Table1[[#This Row],[Downtime_hr]]</f>
        <v>2.8210000000000002</v>
      </c>
    </row>
    <row r="3427" spans="1:22" x14ac:dyDescent="0.25">
      <c r="A3427" s="1">
        <v>45943</v>
      </c>
      <c r="B3427" s="1" t="str">
        <f>TEXT(Table1[[#This Row],[Date]],"mm")</f>
        <v>10</v>
      </c>
      <c r="C3427" t="s">
        <v>22</v>
      </c>
      <c r="D3427" t="s">
        <v>20</v>
      </c>
      <c r="E3427">
        <v>32.979999999999997</v>
      </c>
      <c r="F3427">
        <v>7.44</v>
      </c>
      <c r="G3427">
        <v>0.56000000000000005</v>
      </c>
      <c r="H3427">
        <v>32.21</v>
      </c>
      <c r="I3427">
        <v>31.49</v>
      </c>
      <c r="J3427">
        <v>0.72</v>
      </c>
      <c r="K3427">
        <v>97.75</v>
      </c>
      <c r="L3427">
        <v>93</v>
      </c>
      <c r="M3427">
        <v>98.58</v>
      </c>
      <c r="N3427">
        <v>89.62</v>
      </c>
      <c r="O3427">
        <v>34.67</v>
      </c>
      <c r="P3427">
        <v>3031.85</v>
      </c>
      <c r="Q3427" s="42">
        <f>Table1[[#This Row],[Steam_Consumed_t]]/Table1[[#This Row],[Production_t]]</f>
        <v>1.0763737969574667</v>
      </c>
      <c r="R3427" s="37">
        <f>Table1[[#This Row],[Power_Consumed_kWh]]/Table1[[#This Row],[Production_t]]</f>
        <v>94.127600124185037</v>
      </c>
      <c r="S3427" t="str">
        <f>IF(Table1[[#This Row],[Quality_pct]]&lt;96,"Below Spec","Ok")</f>
        <v>Ok</v>
      </c>
      <c r="T3427" t="str">
        <f>IF(Table1[Steam_Consumed_t]&gt;$O$4383,"ABNORMAL","NORMAL")</f>
        <v>NORMAL</v>
      </c>
      <c r="U3427" t="str">
        <f>IF(Table1[Power_Consumed_kWh]&gt;$P$4383,"ABNORMAL","NORMAL")</f>
        <v>NORMAL</v>
      </c>
      <c r="V3427">
        <f>(Table1[[#This Row],[Target_Production_t]]/8)*Table1[[#This Row],[Downtime_hr]]</f>
        <v>2.3086000000000002</v>
      </c>
    </row>
    <row r="3428" spans="1:22" x14ac:dyDescent="0.25">
      <c r="A3428" s="1">
        <v>45943</v>
      </c>
      <c r="B3428" s="1" t="str">
        <f>TEXT(Table1[[#This Row],[Date]],"mm")</f>
        <v>10</v>
      </c>
      <c r="C3428" t="s">
        <v>22</v>
      </c>
      <c r="D3428" t="s">
        <v>19</v>
      </c>
      <c r="E3428">
        <v>34.020000000000003</v>
      </c>
      <c r="F3428">
        <v>7.7</v>
      </c>
      <c r="G3428">
        <v>0.3</v>
      </c>
      <c r="H3428">
        <v>29.64</v>
      </c>
      <c r="I3428">
        <v>28.63</v>
      </c>
      <c r="J3428">
        <v>1</v>
      </c>
      <c r="K3428">
        <v>96.61</v>
      </c>
      <c r="L3428">
        <v>96.25</v>
      </c>
      <c r="M3428">
        <v>97.73</v>
      </c>
      <c r="N3428">
        <v>90.88</v>
      </c>
      <c r="O3428">
        <v>32.770000000000003</v>
      </c>
      <c r="P3428">
        <v>2882.92</v>
      </c>
      <c r="Q3428" s="42">
        <f>Table1[[#This Row],[Steam_Consumed_t]]/Table1[[#This Row],[Production_t]]</f>
        <v>1.1056005398110662</v>
      </c>
      <c r="R3428" s="37">
        <f>Table1[[#This Row],[Power_Consumed_kWh]]/Table1[[#This Row],[Production_t]]</f>
        <v>97.264507422402161</v>
      </c>
      <c r="S3428" t="str">
        <f>IF(Table1[[#This Row],[Quality_pct]]&lt;96,"Below Spec","Ok")</f>
        <v>Ok</v>
      </c>
      <c r="T3428" t="str">
        <f>IF(Table1[Steam_Consumed_t]&gt;$O$4383,"ABNORMAL","NORMAL")</f>
        <v>NORMAL</v>
      </c>
      <c r="U3428" t="str">
        <f>IF(Table1[Power_Consumed_kWh]&gt;$P$4383,"ABNORMAL","NORMAL")</f>
        <v>NORMAL</v>
      </c>
      <c r="V3428">
        <f>(Table1[[#This Row],[Target_Production_t]]/8)*Table1[[#This Row],[Downtime_hr]]</f>
        <v>1.2757500000000002</v>
      </c>
    </row>
    <row r="3429" spans="1:22" x14ac:dyDescent="0.25">
      <c r="A3429" s="1">
        <v>45943</v>
      </c>
      <c r="B3429" s="1" t="str">
        <f>TEXT(Table1[[#This Row],[Date]],"mm")</f>
        <v>10</v>
      </c>
      <c r="C3429" t="s">
        <v>17</v>
      </c>
      <c r="D3429" t="s">
        <v>20</v>
      </c>
      <c r="E3429">
        <v>38.479999999999997</v>
      </c>
      <c r="F3429">
        <v>7.71</v>
      </c>
      <c r="G3429">
        <v>0.28999999999999998</v>
      </c>
      <c r="H3429">
        <v>36.28</v>
      </c>
      <c r="I3429">
        <v>35.159999999999997</v>
      </c>
      <c r="J3429">
        <v>1.1200000000000001</v>
      </c>
      <c r="K3429">
        <v>96.91</v>
      </c>
      <c r="L3429">
        <v>96.38</v>
      </c>
      <c r="M3429">
        <v>91.99</v>
      </c>
      <c r="N3429">
        <v>85.92</v>
      </c>
      <c r="O3429">
        <v>31.58</v>
      </c>
      <c r="P3429">
        <v>2973.56</v>
      </c>
      <c r="Q3429" s="42">
        <f>Table1[[#This Row],[Steam_Consumed_t]]/Table1[[#This Row],[Production_t]]</f>
        <v>0.87045203969128992</v>
      </c>
      <c r="R3429" s="37">
        <f>Table1[[#This Row],[Power_Consumed_kWh]]/Table1[[#This Row],[Production_t]]</f>
        <v>81.961411245865492</v>
      </c>
      <c r="S3429" t="str">
        <f>IF(Table1[[#This Row],[Quality_pct]]&lt;96,"Below Spec","Ok")</f>
        <v>Ok</v>
      </c>
      <c r="T3429" t="str">
        <f>IF(Table1[Steam_Consumed_t]&gt;$O$4383,"ABNORMAL","NORMAL")</f>
        <v>NORMAL</v>
      </c>
      <c r="U3429" t="str">
        <f>IF(Table1[Power_Consumed_kWh]&gt;$P$4383,"ABNORMAL","NORMAL")</f>
        <v>NORMAL</v>
      </c>
      <c r="V3429">
        <f>(Table1[[#This Row],[Target_Production_t]]/8)*Table1[[#This Row],[Downtime_hr]]</f>
        <v>1.3948999999999998</v>
      </c>
    </row>
    <row r="3430" spans="1:22" x14ac:dyDescent="0.25">
      <c r="A3430" s="1">
        <v>45943</v>
      </c>
      <c r="B3430" s="1" t="str">
        <f>TEXT(Table1[[#This Row],[Date]],"mm")</f>
        <v>10</v>
      </c>
      <c r="C3430" t="s">
        <v>23</v>
      </c>
      <c r="D3430" t="s">
        <v>18</v>
      </c>
      <c r="E3430">
        <v>42.21</v>
      </c>
      <c r="F3430">
        <v>7.77</v>
      </c>
      <c r="G3430">
        <v>0.23</v>
      </c>
      <c r="H3430">
        <v>33.85</v>
      </c>
      <c r="I3430">
        <v>33.520000000000003</v>
      </c>
      <c r="J3430">
        <v>0.33</v>
      </c>
      <c r="K3430">
        <v>99.02</v>
      </c>
      <c r="L3430">
        <v>97.12</v>
      </c>
      <c r="M3430">
        <v>95.37</v>
      </c>
      <c r="N3430">
        <v>91.72</v>
      </c>
      <c r="O3430">
        <v>2.15</v>
      </c>
      <c r="P3430">
        <v>1541.96</v>
      </c>
      <c r="Q3430" s="42">
        <f>Table1[[#This Row],[Steam_Consumed_t]]/Table1[[#This Row],[Production_t]]</f>
        <v>6.3515509601181686E-2</v>
      </c>
      <c r="R3430" s="37">
        <f>Table1[[#This Row],[Power_Consumed_kWh]]/Table1[[#This Row],[Production_t]]</f>
        <v>45.552732644017723</v>
      </c>
      <c r="S3430" t="str">
        <f>IF(Table1[[#This Row],[Quality_pct]]&lt;96,"Below Spec","Ok")</f>
        <v>Ok</v>
      </c>
      <c r="T3430" t="str">
        <f>IF(Table1[Steam_Consumed_t]&gt;$O$4383,"ABNORMAL","NORMAL")</f>
        <v>NORMAL</v>
      </c>
      <c r="U3430" t="str">
        <f>IF(Table1[Power_Consumed_kWh]&gt;$P$4383,"ABNORMAL","NORMAL")</f>
        <v>NORMAL</v>
      </c>
      <c r="V3430">
        <f>(Table1[[#This Row],[Target_Production_t]]/8)*Table1[[#This Row],[Downtime_hr]]</f>
        <v>1.2135375000000002</v>
      </c>
    </row>
    <row r="3431" spans="1:22" x14ac:dyDescent="0.25">
      <c r="A3431" s="1">
        <v>45943</v>
      </c>
      <c r="B3431" s="1" t="str">
        <f>TEXT(Table1[[#This Row],[Date]],"mm")</f>
        <v>10</v>
      </c>
      <c r="C3431" t="s">
        <v>23</v>
      </c>
      <c r="D3431" t="s">
        <v>20</v>
      </c>
      <c r="E3431">
        <v>40.31</v>
      </c>
      <c r="F3431">
        <v>7.78</v>
      </c>
      <c r="G3431">
        <v>0.22</v>
      </c>
      <c r="H3431">
        <v>38.32</v>
      </c>
      <c r="I3431">
        <v>37.770000000000003</v>
      </c>
      <c r="J3431">
        <v>0.55000000000000004</v>
      </c>
      <c r="K3431">
        <v>98.56</v>
      </c>
      <c r="L3431">
        <v>97.25</v>
      </c>
      <c r="M3431">
        <v>92.31</v>
      </c>
      <c r="N3431">
        <v>88.48</v>
      </c>
      <c r="O3431">
        <v>4.2699999999999996</v>
      </c>
      <c r="P3431">
        <v>1656.74</v>
      </c>
      <c r="Q3431" s="42">
        <f>Table1[[#This Row],[Steam_Consumed_t]]/Table1[[#This Row],[Production_t]]</f>
        <v>0.11143006263048015</v>
      </c>
      <c r="R3431" s="37">
        <f>Table1[[#This Row],[Power_Consumed_kWh]]/Table1[[#This Row],[Production_t]]</f>
        <v>43.23434237995825</v>
      </c>
      <c r="S3431" t="str">
        <f>IF(Table1[[#This Row],[Quality_pct]]&lt;96,"Below Spec","Ok")</f>
        <v>Ok</v>
      </c>
      <c r="T3431" t="str">
        <f>IF(Table1[Steam_Consumed_t]&gt;$O$4383,"ABNORMAL","NORMAL")</f>
        <v>NORMAL</v>
      </c>
      <c r="U3431" t="str">
        <f>IF(Table1[Power_Consumed_kWh]&gt;$P$4383,"ABNORMAL","NORMAL")</f>
        <v>NORMAL</v>
      </c>
      <c r="V3431">
        <f>(Table1[[#This Row],[Target_Production_t]]/8)*Table1[[#This Row],[Downtime_hr]]</f>
        <v>1.108525</v>
      </c>
    </row>
    <row r="3432" spans="1:22" x14ac:dyDescent="0.25">
      <c r="A3432" s="1">
        <v>45943</v>
      </c>
      <c r="B3432" s="1" t="str">
        <f>TEXT(Table1[[#This Row],[Date]],"mm")</f>
        <v>10</v>
      </c>
      <c r="C3432" t="s">
        <v>22</v>
      </c>
      <c r="D3432" t="s">
        <v>18</v>
      </c>
      <c r="E3432">
        <v>34.54</v>
      </c>
      <c r="F3432">
        <v>7.82</v>
      </c>
      <c r="G3432">
        <v>0.18</v>
      </c>
      <c r="H3432">
        <v>31.79</v>
      </c>
      <c r="I3432">
        <v>31.14</v>
      </c>
      <c r="J3432">
        <v>0.65</v>
      </c>
      <c r="K3432">
        <v>97.97</v>
      </c>
      <c r="L3432">
        <v>97.75</v>
      </c>
      <c r="M3432">
        <v>96.04</v>
      </c>
      <c r="N3432">
        <v>91.97</v>
      </c>
      <c r="O3432">
        <v>34.9</v>
      </c>
      <c r="P3432">
        <v>3004.8</v>
      </c>
      <c r="Q3432" s="42">
        <f>Table1[[#This Row],[Steam_Consumed_t]]/Table1[[#This Row],[Production_t]]</f>
        <v>1.0978295061340044</v>
      </c>
      <c r="R3432" s="37">
        <f>Table1[[#This Row],[Power_Consumed_kWh]]/Table1[[#This Row],[Production_t]]</f>
        <v>94.520289399182147</v>
      </c>
      <c r="S3432" t="str">
        <f>IF(Table1[[#This Row],[Quality_pct]]&lt;96,"Below Spec","Ok")</f>
        <v>Ok</v>
      </c>
      <c r="T3432" t="str">
        <f>IF(Table1[Steam_Consumed_t]&gt;$O$4383,"ABNORMAL","NORMAL")</f>
        <v>NORMAL</v>
      </c>
      <c r="U3432" t="str">
        <f>IF(Table1[Power_Consumed_kWh]&gt;$P$4383,"ABNORMAL","NORMAL")</f>
        <v>NORMAL</v>
      </c>
      <c r="V3432">
        <f>(Table1[[#This Row],[Target_Production_t]]/8)*Table1[[#This Row],[Downtime_hr]]</f>
        <v>0.77715000000000001</v>
      </c>
    </row>
    <row r="3433" spans="1:22" x14ac:dyDescent="0.25">
      <c r="A3433" s="1">
        <v>45943</v>
      </c>
      <c r="B3433" s="1" t="str">
        <f>TEXT(Table1[[#This Row],[Date]],"mm")</f>
        <v>10</v>
      </c>
      <c r="C3433" t="s">
        <v>21</v>
      </c>
      <c r="D3433" t="s">
        <v>18</v>
      </c>
      <c r="E3433">
        <v>36.46</v>
      </c>
      <c r="F3433">
        <v>7.84</v>
      </c>
      <c r="G3433">
        <v>0.16</v>
      </c>
      <c r="H3433">
        <v>31.74</v>
      </c>
      <c r="I3433">
        <v>30.83</v>
      </c>
      <c r="J3433">
        <v>0.91</v>
      </c>
      <c r="K3433">
        <v>97.13</v>
      </c>
      <c r="L3433">
        <v>98</v>
      </c>
      <c r="M3433">
        <v>93.68</v>
      </c>
      <c r="N3433">
        <v>89.18</v>
      </c>
      <c r="O3433">
        <v>43.46</v>
      </c>
      <c r="P3433">
        <v>3776.3</v>
      </c>
      <c r="Q3433" s="42">
        <f>Table1[[#This Row],[Steam_Consumed_t]]/Table1[[#This Row],[Production_t]]</f>
        <v>1.3692501575299307</v>
      </c>
      <c r="R3433" s="37">
        <f>Table1[[#This Row],[Power_Consumed_kWh]]/Table1[[#This Row],[Production_t]]</f>
        <v>118.97605545053561</v>
      </c>
      <c r="S3433" t="str">
        <f>IF(Table1[[#This Row],[Quality_pct]]&lt;96,"Below Spec","Ok")</f>
        <v>Ok</v>
      </c>
      <c r="T3433" t="str">
        <f>IF(Table1[Steam_Consumed_t]&gt;$O$4383,"ABNORMAL","NORMAL")</f>
        <v>NORMAL</v>
      </c>
      <c r="U3433" t="str">
        <f>IF(Table1[Power_Consumed_kWh]&gt;$P$4383,"ABNORMAL","NORMAL")</f>
        <v>NORMAL</v>
      </c>
      <c r="V3433">
        <f>(Table1[[#This Row],[Target_Production_t]]/8)*Table1[[#This Row],[Downtime_hr]]</f>
        <v>0.72920000000000007</v>
      </c>
    </row>
    <row r="3434" spans="1:22" x14ac:dyDescent="0.25">
      <c r="A3434" s="1">
        <v>45944</v>
      </c>
      <c r="B3434" s="1" t="str">
        <f>TEXT(Table1[[#This Row],[Date]],"mm")</f>
        <v>10</v>
      </c>
      <c r="C3434" t="s">
        <v>23</v>
      </c>
      <c r="D3434" t="s">
        <v>20</v>
      </c>
      <c r="E3434">
        <v>38.82</v>
      </c>
      <c r="F3434">
        <v>7.11</v>
      </c>
      <c r="G3434">
        <v>0.89</v>
      </c>
      <c r="H3434">
        <v>34.979999999999997</v>
      </c>
      <c r="I3434">
        <v>34.74</v>
      </c>
      <c r="J3434">
        <v>0.23</v>
      </c>
      <c r="K3434">
        <v>99.34</v>
      </c>
      <c r="L3434">
        <v>88.88</v>
      </c>
      <c r="M3434">
        <v>94.55</v>
      </c>
      <c r="N3434">
        <v>83.48</v>
      </c>
      <c r="O3434">
        <v>4.93</v>
      </c>
      <c r="P3434">
        <v>1580.38</v>
      </c>
      <c r="Q3434" s="42">
        <f>Table1[[#This Row],[Steam_Consumed_t]]/Table1[[#This Row],[Production_t]]</f>
        <v>0.14093767867352774</v>
      </c>
      <c r="R3434" s="37">
        <f>Table1[[#This Row],[Power_Consumed_kWh]]/Table1[[#This Row],[Production_t]]</f>
        <v>45.179531160663245</v>
      </c>
      <c r="S3434" t="str">
        <f>IF(Table1[[#This Row],[Quality_pct]]&lt;96,"Below Spec","Ok")</f>
        <v>Ok</v>
      </c>
      <c r="T3434" t="str">
        <f>IF(Table1[Steam_Consumed_t]&gt;$O$4383,"ABNORMAL","NORMAL")</f>
        <v>NORMAL</v>
      </c>
      <c r="U3434" t="str">
        <f>IF(Table1[Power_Consumed_kWh]&gt;$P$4383,"ABNORMAL","NORMAL")</f>
        <v>NORMAL</v>
      </c>
      <c r="V3434">
        <f>(Table1[[#This Row],[Target_Production_t]]/8)*Table1[[#This Row],[Downtime_hr]]</f>
        <v>4.3187249999999997</v>
      </c>
    </row>
    <row r="3435" spans="1:22" x14ac:dyDescent="0.25">
      <c r="A3435" s="1">
        <v>45944</v>
      </c>
      <c r="B3435" s="1" t="str">
        <f>TEXT(Table1[[#This Row],[Date]],"mm")</f>
        <v>10</v>
      </c>
      <c r="C3435" t="s">
        <v>22</v>
      </c>
      <c r="D3435" t="s">
        <v>20</v>
      </c>
      <c r="E3435">
        <v>31.77</v>
      </c>
      <c r="F3435">
        <v>7.4</v>
      </c>
      <c r="G3435">
        <v>0.6</v>
      </c>
      <c r="H3435">
        <v>29.02</v>
      </c>
      <c r="I3435">
        <v>28.15</v>
      </c>
      <c r="J3435">
        <v>0.86</v>
      </c>
      <c r="K3435">
        <v>97.02</v>
      </c>
      <c r="L3435">
        <v>92.5</v>
      </c>
      <c r="M3435">
        <v>93.2</v>
      </c>
      <c r="N3435">
        <v>83.64</v>
      </c>
      <c r="O3435">
        <v>31.59</v>
      </c>
      <c r="P3435">
        <v>2668.07</v>
      </c>
      <c r="Q3435" s="42">
        <f>Table1[[#This Row],[Steam_Consumed_t]]/Table1[[#This Row],[Production_t]]</f>
        <v>1.0885596140592695</v>
      </c>
      <c r="R3435" s="37">
        <f>Table1[[#This Row],[Power_Consumed_kWh]]/Table1[[#This Row],[Production_t]]</f>
        <v>91.93900758097864</v>
      </c>
      <c r="S3435" t="str">
        <f>IF(Table1[[#This Row],[Quality_pct]]&lt;96,"Below Spec","Ok")</f>
        <v>Ok</v>
      </c>
      <c r="T3435" t="str">
        <f>IF(Table1[Steam_Consumed_t]&gt;$O$4383,"ABNORMAL","NORMAL")</f>
        <v>NORMAL</v>
      </c>
      <c r="U3435" t="str">
        <f>IF(Table1[Power_Consumed_kWh]&gt;$P$4383,"ABNORMAL","NORMAL")</f>
        <v>NORMAL</v>
      </c>
      <c r="V3435">
        <f>(Table1[[#This Row],[Target_Production_t]]/8)*Table1[[#This Row],[Downtime_hr]]</f>
        <v>2.3827499999999997</v>
      </c>
    </row>
    <row r="3436" spans="1:22" x14ac:dyDescent="0.25">
      <c r="A3436" s="1">
        <v>45944</v>
      </c>
      <c r="B3436" s="1" t="str">
        <f>TEXT(Table1[[#This Row],[Date]],"mm")</f>
        <v>10</v>
      </c>
      <c r="C3436" t="s">
        <v>21</v>
      </c>
      <c r="D3436" t="s">
        <v>19</v>
      </c>
      <c r="E3436">
        <v>34.58</v>
      </c>
      <c r="F3436">
        <v>7.41</v>
      </c>
      <c r="G3436">
        <v>0.59</v>
      </c>
      <c r="H3436">
        <v>30.15</v>
      </c>
      <c r="I3436">
        <v>29.58</v>
      </c>
      <c r="J3436">
        <v>0.56999999999999995</v>
      </c>
      <c r="K3436">
        <v>98.11</v>
      </c>
      <c r="L3436">
        <v>92.62</v>
      </c>
      <c r="M3436">
        <v>99.2</v>
      </c>
      <c r="N3436">
        <v>90.15</v>
      </c>
      <c r="O3436">
        <v>44.14</v>
      </c>
      <c r="P3436">
        <v>3534.64</v>
      </c>
      <c r="Q3436" s="42">
        <f>Table1[[#This Row],[Steam_Consumed_t]]/Table1[[#This Row],[Production_t]]</f>
        <v>1.4640132669983417</v>
      </c>
      <c r="R3436" s="37">
        <f>Table1[[#This Row],[Power_Consumed_kWh]]/Table1[[#This Row],[Production_t]]</f>
        <v>117.2351575456053</v>
      </c>
      <c r="S3436" t="str">
        <f>IF(Table1[[#This Row],[Quality_pct]]&lt;96,"Below Spec","Ok")</f>
        <v>Ok</v>
      </c>
      <c r="T3436" t="str">
        <f>IF(Table1[Steam_Consumed_t]&gt;$O$4383,"ABNORMAL","NORMAL")</f>
        <v>NORMAL</v>
      </c>
      <c r="U3436" t="str">
        <f>IF(Table1[Power_Consumed_kWh]&gt;$P$4383,"ABNORMAL","NORMAL")</f>
        <v>NORMAL</v>
      </c>
      <c r="V3436">
        <f>(Table1[[#This Row],[Target_Production_t]]/8)*Table1[[#This Row],[Downtime_hr]]</f>
        <v>2.5502749999999996</v>
      </c>
    </row>
    <row r="3437" spans="1:22" x14ac:dyDescent="0.25">
      <c r="A3437" s="1">
        <v>45944</v>
      </c>
      <c r="B3437" s="1" t="str">
        <f>TEXT(Table1[[#This Row],[Date]],"mm")</f>
        <v>10</v>
      </c>
      <c r="C3437" t="s">
        <v>17</v>
      </c>
      <c r="D3437" t="s">
        <v>19</v>
      </c>
      <c r="E3437">
        <v>38.22</v>
      </c>
      <c r="F3437">
        <v>7.46</v>
      </c>
      <c r="G3437">
        <v>0.54</v>
      </c>
      <c r="H3437">
        <v>33.53</v>
      </c>
      <c r="I3437">
        <v>32.97</v>
      </c>
      <c r="J3437">
        <v>0.56000000000000005</v>
      </c>
      <c r="K3437">
        <v>98.34</v>
      </c>
      <c r="L3437">
        <v>93.25</v>
      </c>
      <c r="M3437">
        <v>92.42</v>
      </c>
      <c r="N3437">
        <v>84.76</v>
      </c>
      <c r="O3437">
        <v>27.27</v>
      </c>
      <c r="P3437">
        <v>2764.74</v>
      </c>
      <c r="Q3437" s="42">
        <f>Table1[[#This Row],[Steam_Consumed_t]]/Table1[[#This Row],[Production_t]]</f>
        <v>0.81330152102594688</v>
      </c>
      <c r="R3437" s="37">
        <f>Table1[[#This Row],[Power_Consumed_kWh]]/Table1[[#This Row],[Production_t]]</f>
        <v>82.455711303310466</v>
      </c>
      <c r="S3437" t="str">
        <f>IF(Table1[[#This Row],[Quality_pct]]&lt;96,"Below Spec","Ok")</f>
        <v>Ok</v>
      </c>
      <c r="T3437" t="str">
        <f>IF(Table1[Steam_Consumed_t]&gt;$O$4383,"ABNORMAL","NORMAL")</f>
        <v>NORMAL</v>
      </c>
      <c r="U3437" t="str">
        <f>IF(Table1[Power_Consumed_kWh]&gt;$P$4383,"ABNORMAL","NORMAL")</f>
        <v>NORMAL</v>
      </c>
      <c r="V3437">
        <f>(Table1[[#This Row],[Target_Production_t]]/8)*Table1[[#This Row],[Downtime_hr]]</f>
        <v>2.57985</v>
      </c>
    </row>
    <row r="3438" spans="1:22" x14ac:dyDescent="0.25">
      <c r="A3438" s="1">
        <v>45944</v>
      </c>
      <c r="B3438" s="1" t="str">
        <f>TEXT(Table1[[#This Row],[Date]],"mm")</f>
        <v>10</v>
      </c>
      <c r="C3438" t="s">
        <v>17</v>
      </c>
      <c r="D3438" t="s">
        <v>20</v>
      </c>
      <c r="E3438">
        <v>37.06</v>
      </c>
      <c r="F3438">
        <v>7.5</v>
      </c>
      <c r="G3438">
        <v>0.5</v>
      </c>
      <c r="H3438">
        <v>35.14</v>
      </c>
      <c r="I3438">
        <v>34.229999999999997</v>
      </c>
      <c r="J3438">
        <v>0.91</v>
      </c>
      <c r="K3438">
        <v>97.42</v>
      </c>
      <c r="L3438">
        <v>93.75</v>
      </c>
      <c r="M3438">
        <v>92.82</v>
      </c>
      <c r="N3438">
        <v>84.78</v>
      </c>
      <c r="O3438">
        <v>29.61</v>
      </c>
      <c r="P3438">
        <v>2734.06</v>
      </c>
      <c r="Q3438" s="42">
        <f>Table1[[#This Row],[Steam_Consumed_t]]/Table1[[#This Row],[Production_t]]</f>
        <v>0.84262948207171307</v>
      </c>
      <c r="R3438" s="37">
        <f>Table1[[#This Row],[Power_Consumed_kWh]]/Table1[[#This Row],[Production_t]]</f>
        <v>77.804780876494021</v>
      </c>
      <c r="S3438" t="str">
        <f>IF(Table1[[#This Row],[Quality_pct]]&lt;96,"Below Spec","Ok")</f>
        <v>Ok</v>
      </c>
      <c r="T3438" t="str">
        <f>IF(Table1[Steam_Consumed_t]&gt;$O$4383,"ABNORMAL","NORMAL")</f>
        <v>NORMAL</v>
      </c>
      <c r="U3438" t="str">
        <f>IF(Table1[Power_Consumed_kWh]&gt;$P$4383,"ABNORMAL","NORMAL")</f>
        <v>NORMAL</v>
      </c>
      <c r="V3438">
        <f>(Table1[[#This Row],[Target_Production_t]]/8)*Table1[[#This Row],[Downtime_hr]]</f>
        <v>2.3162500000000001</v>
      </c>
    </row>
    <row r="3439" spans="1:22" x14ac:dyDescent="0.25">
      <c r="A3439" s="1">
        <v>45944</v>
      </c>
      <c r="B3439" s="1" t="str">
        <f>TEXT(Table1[[#This Row],[Date]],"mm")</f>
        <v>10</v>
      </c>
      <c r="C3439" t="s">
        <v>21</v>
      </c>
      <c r="D3439" t="s">
        <v>18</v>
      </c>
      <c r="E3439">
        <v>35.11</v>
      </c>
      <c r="F3439">
        <v>7.51</v>
      </c>
      <c r="G3439">
        <v>0.49</v>
      </c>
      <c r="H3439">
        <v>30.86</v>
      </c>
      <c r="I3439">
        <v>30.3</v>
      </c>
      <c r="J3439">
        <v>0.55000000000000004</v>
      </c>
      <c r="K3439">
        <v>98.21</v>
      </c>
      <c r="L3439">
        <v>93.88</v>
      </c>
      <c r="M3439">
        <v>93.46</v>
      </c>
      <c r="N3439">
        <v>86.16</v>
      </c>
      <c r="O3439">
        <v>43.51</v>
      </c>
      <c r="P3439">
        <v>3721.76</v>
      </c>
      <c r="Q3439" s="42">
        <f>Table1[[#This Row],[Steam_Consumed_t]]/Table1[[#This Row],[Production_t]]</f>
        <v>1.4099157485418017</v>
      </c>
      <c r="R3439" s="37">
        <f>Table1[[#This Row],[Power_Consumed_kWh]]/Table1[[#This Row],[Production_t]]</f>
        <v>120.60142579390798</v>
      </c>
      <c r="S3439" t="str">
        <f>IF(Table1[[#This Row],[Quality_pct]]&lt;96,"Below Spec","Ok")</f>
        <v>Ok</v>
      </c>
      <c r="T3439" t="str">
        <f>IF(Table1[Steam_Consumed_t]&gt;$O$4383,"ABNORMAL","NORMAL")</f>
        <v>NORMAL</v>
      </c>
      <c r="U3439" t="str">
        <f>IF(Table1[Power_Consumed_kWh]&gt;$P$4383,"ABNORMAL","NORMAL")</f>
        <v>NORMAL</v>
      </c>
      <c r="V3439">
        <f>(Table1[[#This Row],[Target_Production_t]]/8)*Table1[[#This Row],[Downtime_hr]]</f>
        <v>2.1504875000000001</v>
      </c>
    </row>
    <row r="3440" spans="1:22" x14ac:dyDescent="0.25">
      <c r="A3440" s="1">
        <v>45944</v>
      </c>
      <c r="B3440" s="1" t="str">
        <f>TEXT(Table1[[#This Row],[Date]],"mm")</f>
        <v>10</v>
      </c>
      <c r="C3440" t="s">
        <v>21</v>
      </c>
      <c r="D3440" t="s">
        <v>20</v>
      </c>
      <c r="E3440">
        <v>33.53</v>
      </c>
      <c r="F3440">
        <v>7.62</v>
      </c>
      <c r="G3440">
        <v>0.38</v>
      </c>
      <c r="H3440">
        <v>30.49</v>
      </c>
      <c r="I3440">
        <v>29.97</v>
      </c>
      <c r="J3440">
        <v>0.52</v>
      </c>
      <c r="K3440">
        <v>98.28</v>
      </c>
      <c r="L3440">
        <v>95.25</v>
      </c>
      <c r="M3440">
        <v>94.36</v>
      </c>
      <c r="N3440">
        <v>88.33</v>
      </c>
      <c r="O3440">
        <v>42.98</v>
      </c>
      <c r="P3440">
        <v>3544.15</v>
      </c>
      <c r="Q3440" s="42">
        <f>Table1[[#This Row],[Steam_Consumed_t]]/Table1[[#This Row],[Production_t]]</f>
        <v>1.4096425057395867</v>
      </c>
      <c r="R3440" s="37">
        <f>Table1[[#This Row],[Power_Consumed_kWh]]/Table1[[#This Row],[Production_t]]</f>
        <v>116.23975073794688</v>
      </c>
      <c r="S3440" t="str">
        <f>IF(Table1[[#This Row],[Quality_pct]]&lt;96,"Below Spec","Ok")</f>
        <v>Ok</v>
      </c>
      <c r="T3440" t="str">
        <f>IF(Table1[Steam_Consumed_t]&gt;$O$4383,"ABNORMAL","NORMAL")</f>
        <v>NORMAL</v>
      </c>
      <c r="U3440" t="str">
        <f>IF(Table1[Power_Consumed_kWh]&gt;$P$4383,"ABNORMAL","NORMAL")</f>
        <v>NORMAL</v>
      </c>
      <c r="V3440">
        <f>(Table1[[#This Row],[Target_Production_t]]/8)*Table1[[#This Row],[Downtime_hr]]</f>
        <v>1.5926750000000001</v>
      </c>
    </row>
    <row r="3441" spans="1:22" x14ac:dyDescent="0.25">
      <c r="A3441" s="1">
        <v>45944</v>
      </c>
      <c r="B3441" s="1" t="str">
        <f>TEXT(Table1[[#This Row],[Date]],"mm")</f>
        <v>10</v>
      </c>
      <c r="C3441" t="s">
        <v>22</v>
      </c>
      <c r="D3441" t="s">
        <v>18</v>
      </c>
      <c r="E3441">
        <v>33.26</v>
      </c>
      <c r="F3441">
        <v>7.68</v>
      </c>
      <c r="G3441">
        <v>0.32</v>
      </c>
      <c r="H3441">
        <v>30.62</v>
      </c>
      <c r="I3441">
        <v>29.65</v>
      </c>
      <c r="J3441">
        <v>0.98</v>
      </c>
      <c r="K3441">
        <v>96.81</v>
      </c>
      <c r="L3441">
        <v>96</v>
      </c>
      <c r="M3441">
        <v>94.19</v>
      </c>
      <c r="N3441">
        <v>87.54</v>
      </c>
      <c r="O3441">
        <v>32.11</v>
      </c>
      <c r="P3441">
        <v>2975.76</v>
      </c>
      <c r="Q3441" s="42">
        <f>Table1[[#This Row],[Steam_Consumed_t]]/Table1[[#This Row],[Production_t]]</f>
        <v>1.0486610058785106</v>
      </c>
      <c r="R3441" s="37">
        <f>Table1[[#This Row],[Power_Consumed_kWh]]/Table1[[#This Row],[Production_t]]</f>
        <v>97.183540169823644</v>
      </c>
      <c r="S3441" t="str">
        <f>IF(Table1[[#This Row],[Quality_pct]]&lt;96,"Below Spec","Ok")</f>
        <v>Ok</v>
      </c>
      <c r="T3441" t="str">
        <f>IF(Table1[Steam_Consumed_t]&gt;$O$4383,"ABNORMAL","NORMAL")</f>
        <v>NORMAL</v>
      </c>
      <c r="U3441" t="str">
        <f>IF(Table1[Power_Consumed_kWh]&gt;$P$4383,"ABNORMAL","NORMAL")</f>
        <v>NORMAL</v>
      </c>
      <c r="V3441">
        <f>(Table1[[#This Row],[Target_Production_t]]/8)*Table1[[#This Row],[Downtime_hr]]</f>
        <v>1.3304</v>
      </c>
    </row>
    <row r="3442" spans="1:22" x14ac:dyDescent="0.25">
      <c r="A3442" s="1">
        <v>45944</v>
      </c>
      <c r="B3442" s="1" t="str">
        <f>TEXT(Table1[[#This Row],[Date]],"mm")</f>
        <v>10</v>
      </c>
      <c r="C3442" t="s">
        <v>23</v>
      </c>
      <c r="D3442" t="s">
        <v>19</v>
      </c>
      <c r="E3442">
        <v>40.04</v>
      </c>
      <c r="F3442">
        <v>7.71</v>
      </c>
      <c r="G3442">
        <v>0.28999999999999998</v>
      </c>
      <c r="H3442">
        <v>35.96</v>
      </c>
      <c r="I3442">
        <v>35.51</v>
      </c>
      <c r="J3442">
        <v>0.45</v>
      </c>
      <c r="K3442">
        <v>98.76</v>
      </c>
      <c r="L3442">
        <v>96.38</v>
      </c>
      <c r="M3442">
        <v>92.76</v>
      </c>
      <c r="N3442">
        <v>88.29</v>
      </c>
      <c r="O3442">
        <v>3.76</v>
      </c>
      <c r="P3442">
        <v>1513.05</v>
      </c>
      <c r="Q3442" s="42">
        <f>Table1[[#This Row],[Steam_Consumed_t]]/Table1[[#This Row],[Production_t]]</f>
        <v>0.10456062291434927</v>
      </c>
      <c r="R3442" s="37">
        <f>Table1[[#This Row],[Power_Consumed_kWh]]/Table1[[#This Row],[Production_t]]</f>
        <v>42.075917686318128</v>
      </c>
      <c r="S3442" t="str">
        <f>IF(Table1[[#This Row],[Quality_pct]]&lt;96,"Below Spec","Ok")</f>
        <v>Ok</v>
      </c>
      <c r="T3442" t="str">
        <f>IF(Table1[Steam_Consumed_t]&gt;$O$4383,"ABNORMAL","NORMAL")</f>
        <v>NORMAL</v>
      </c>
      <c r="U3442" t="str">
        <f>IF(Table1[Power_Consumed_kWh]&gt;$P$4383,"ABNORMAL","NORMAL")</f>
        <v>NORMAL</v>
      </c>
      <c r="V3442">
        <f>(Table1[[#This Row],[Target_Production_t]]/8)*Table1[[#This Row],[Downtime_hr]]</f>
        <v>1.4514499999999999</v>
      </c>
    </row>
    <row r="3443" spans="1:22" x14ac:dyDescent="0.25">
      <c r="A3443" s="1">
        <v>45944</v>
      </c>
      <c r="B3443" s="1" t="str">
        <f>TEXT(Table1[[#This Row],[Date]],"mm")</f>
        <v>10</v>
      </c>
      <c r="C3443" t="s">
        <v>22</v>
      </c>
      <c r="D3443" t="s">
        <v>19</v>
      </c>
      <c r="E3443">
        <v>32.76</v>
      </c>
      <c r="F3443">
        <v>7.76</v>
      </c>
      <c r="G3443">
        <v>0.24</v>
      </c>
      <c r="H3443">
        <v>30.74</v>
      </c>
      <c r="I3443">
        <v>30.15</v>
      </c>
      <c r="J3443">
        <v>0.59</v>
      </c>
      <c r="K3443">
        <v>98.07</v>
      </c>
      <c r="L3443">
        <v>97</v>
      </c>
      <c r="M3443">
        <v>97.51</v>
      </c>
      <c r="N3443">
        <v>92.76</v>
      </c>
      <c r="O3443">
        <v>32.67</v>
      </c>
      <c r="P3443">
        <v>2919.16</v>
      </c>
      <c r="Q3443" s="42">
        <f>Table1[[#This Row],[Steam_Consumed_t]]/Table1[[#This Row],[Production_t]]</f>
        <v>1.0627846454131427</v>
      </c>
      <c r="R3443" s="37">
        <f>Table1[[#This Row],[Power_Consumed_kWh]]/Table1[[#This Row],[Production_t]]</f>
        <v>94.962914769030576</v>
      </c>
      <c r="S3443" t="str">
        <f>IF(Table1[[#This Row],[Quality_pct]]&lt;96,"Below Spec","Ok")</f>
        <v>Ok</v>
      </c>
      <c r="T3443" t="str">
        <f>IF(Table1[Steam_Consumed_t]&gt;$O$4383,"ABNORMAL","NORMAL")</f>
        <v>NORMAL</v>
      </c>
      <c r="U3443" t="str">
        <f>IF(Table1[Power_Consumed_kWh]&gt;$P$4383,"ABNORMAL","NORMAL")</f>
        <v>NORMAL</v>
      </c>
      <c r="V3443">
        <f>(Table1[[#This Row],[Target_Production_t]]/8)*Table1[[#This Row],[Downtime_hr]]</f>
        <v>0.9827999999999999</v>
      </c>
    </row>
    <row r="3444" spans="1:22" x14ac:dyDescent="0.25">
      <c r="A3444" s="1">
        <v>45944</v>
      </c>
      <c r="B3444" s="1" t="str">
        <f>TEXT(Table1[[#This Row],[Date]],"mm")</f>
        <v>10</v>
      </c>
      <c r="C3444" t="s">
        <v>17</v>
      </c>
      <c r="D3444" t="s">
        <v>18</v>
      </c>
      <c r="E3444">
        <v>38.81</v>
      </c>
      <c r="F3444">
        <v>7.86</v>
      </c>
      <c r="G3444">
        <v>0.14000000000000001</v>
      </c>
      <c r="H3444">
        <v>33.869999999999997</v>
      </c>
      <c r="I3444">
        <v>33.31</v>
      </c>
      <c r="J3444">
        <v>0.56000000000000005</v>
      </c>
      <c r="K3444">
        <v>98.34</v>
      </c>
      <c r="L3444">
        <v>98.25</v>
      </c>
      <c r="M3444">
        <v>94</v>
      </c>
      <c r="N3444">
        <v>90.82</v>
      </c>
      <c r="O3444">
        <v>27.66</v>
      </c>
      <c r="P3444">
        <v>2836.39</v>
      </c>
      <c r="Q3444" s="42">
        <f>Table1[[#This Row],[Steam_Consumed_t]]/Table1[[#This Row],[Production_t]]</f>
        <v>0.81665190434012402</v>
      </c>
      <c r="R3444" s="37">
        <f>Table1[[#This Row],[Power_Consumed_kWh]]/Table1[[#This Row],[Production_t]]</f>
        <v>83.743430764688512</v>
      </c>
      <c r="S3444" t="str">
        <f>IF(Table1[[#This Row],[Quality_pct]]&lt;96,"Below Spec","Ok")</f>
        <v>Ok</v>
      </c>
      <c r="T3444" t="str">
        <f>IF(Table1[Steam_Consumed_t]&gt;$O$4383,"ABNORMAL","NORMAL")</f>
        <v>NORMAL</v>
      </c>
      <c r="U3444" t="str">
        <f>IF(Table1[Power_Consumed_kWh]&gt;$P$4383,"ABNORMAL","NORMAL")</f>
        <v>NORMAL</v>
      </c>
      <c r="V3444">
        <f>(Table1[[#This Row],[Target_Production_t]]/8)*Table1[[#This Row],[Downtime_hr]]</f>
        <v>0.67917500000000008</v>
      </c>
    </row>
    <row r="3445" spans="1:22" x14ac:dyDescent="0.25">
      <c r="A3445" s="1">
        <v>45944</v>
      </c>
      <c r="B3445" s="1" t="str">
        <f>TEXT(Table1[[#This Row],[Date]],"mm")</f>
        <v>10</v>
      </c>
      <c r="C3445" t="s">
        <v>23</v>
      </c>
      <c r="D3445" t="s">
        <v>18</v>
      </c>
      <c r="E3445">
        <v>40.65</v>
      </c>
      <c r="F3445">
        <v>7.89</v>
      </c>
      <c r="G3445">
        <v>0.11</v>
      </c>
      <c r="H3445">
        <v>37.24</v>
      </c>
      <c r="I3445">
        <v>36.94</v>
      </c>
      <c r="J3445">
        <v>0.3</v>
      </c>
      <c r="K3445">
        <v>99.2</v>
      </c>
      <c r="L3445">
        <v>98.62</v>
      </c>
      <c r="M3445">
        <v>99.62</v>
      </c>
      <c r="N3445">
        <v>97.46</v>
      </c>
      <c r="O3445">
        <v>4.71</v>
      </c>
      <c r="P3445">
        <v>1415.12</v>
      </c>
      <c r="Q3445" s="42">
        <f>Table1[[#This Row],[Steam_Consumed_t]]/Table1[[#This Row],[Production_t]]</f>
        <v>0.12647690655209451</v>
      </c>
      <c r="R3445" s="37">
        <f>Table1[[#This Row],[Power_Consumed_kWh]]/Table1[[#This Row],[Production_t]]</f>
        <v>37.999999999999993</v>
      </c>
      <c r="S3445" t="str">
        <f>IF(Table1[[#This Row],[Quality_pct]]&lt;96,"Below Spec","Ok")</f>
        <v>Ok</v>
      </c>
      <c r="T3445" t="str">
        <f>IF(Table1[Steam_Consumed_t]&gt;$O$4383,"ABNORMAL","NORMAL")</f>
        <v>NORMAL</v>
      </c>
      <c r="U3445" t="str">
        <f>IF(Table1[Power_Consumed_kWh]&gt;$P$4383,"ABNORMAL","NORMAL")</f>
        <v>NORMAL</v>
      </c>
      <c r="V3445">
        <f>(Table1[[#This Row],[Target_Production_t]]/8)*Table1[[#This Row],[Downtime_hr]]</f>
        <v>0.55893749999999998</v>
      </c>
    </row>
    <row r="3446" spans="1:22" x14ac:dyDescent="0.25">
      <c r="A3446" s="1">
        <v>45945</v>
      </c>
      <c r="B3446" s="1" t="str">
        <f>TEXT(Table1[[#This Row],[Date]],"mm")</f>
        <v>10</v>
      </c>
      <c r="C3446" t="s">
        <v>23</v>
      </c>
      <c r="D3446" t="s">
        <v>19</v>
      </c>
      <c r="E3446">
        <v>42.86</v>
      </c>
      <c r="F3446">
        <v>7.22</v>
      </c>
      <c r="G3446">
        <v>0.78</v>
      </c>
      <c r="H3446">
        <v>35.89</v>
      </c>
      <c r="I3446">
        <v>35.479999999999997</v>
      </c>
      <c r="J3446">
        <v>0.4</v>
      </c>
      <c r="K3446">
        <v>98.88</v>
      </c>
      <c r="L3446">
        <v>90.25</v>
      </c>
      <c r="M3446">
        <v>92.55</v>
      </c>
      <c r="N3446">
        <v>82.59</v>
      </c>
      <c r="O3446">
        <v>6.2</v>
      </c>
      <c r="P3446">
        <v>1545.97</v>
      </c>
      <c r="Q3446" s="42">
        <f>Table1[[#This Row],[Steam_Consumed_t]]/Table1[[#This Row],[Production_t]]</f>
        <v>0.17275006965728615</v>
      </c>
      <c r="R3446" s="37">
        <f>Table1[[#This Row],[Power_Consumed_kWh]]/Table1[[#This Row],[Production_t]]</f>
        <v>43.0752298690443</v>
      </c>
      <c r="S3446" t="str">
        <f>IF(Table1[[#This Row],[Quality_pct]]&lt;96,"Below Spec","Ok")</f>
        <v>Ok</v>
      </c>
      <c r="T3446" t="str">
        <f>IF(Table1[Steam_Consumed_t]&gt;$O$4383,"ABNORMAL","NORMAL")</f>
        <v>NORMAL</v>
      </c>
      <c r="U3446" t="str">
        <f>IF(Table1[Power_Consumed_kWh]&gt;$P$4383,"ABNORMAL","NORMAL")</f>
        <v>NORMAL</v>
      </c>
      <c r="V3446">
        <f>(Table1[[#This Row],[Target_Production_t]]/8)*Table1[[#This Row],[Downtime_hr]]</f>
        <v>4.1788499999999997</v>
      </c>
    </row>
    <row r="3447" spans="1:22" x14ac:dyDescent="0.25">
      <c r="A3447" s="1">
        <v>45945</v>
      </c>
      <c r="B3447" s="1" t="str">
        <f>TEXT(Table1[[#This Row],[Date]],"mm")</f>
        <v>10</v>
      </c>
      <c r="C3447" t="s">
        <v>17</v>
      </c>
      <c r="D3447" t="s">
        <v>19</v>
      </c>
      <c r="E3447">
        <v>40.909999999999997</v>
      </c>
      <c r="F3447">
        <v>7.28</v>
      </c>
      <c r="G3447">
        <v>0.72</v>
      </c>
      <c r="H3447">
        <v>35.5</v>
      </c>
      <c r="I3447">
        <v>35.06</v>
      </c>
      <c r="J3447">
        <v>0.45</v>
      </c>
      <c r="K3447">
        <v>98.74</v>
      </c>
      <c r="L3447">
        <v>91</v>
      </c>
      <c r="M3447">
        <v>97.02</v>
      </c>
      <c r="N3447">
        <v>87.18</v>
      </c>
      <c r="O3447">
        <v>31.39</v>
      </c>
      <c r="P3447">
        <v>2855.4</v>
      </c>
      <c r="Q3447" s="42">
        <f>Table1[[#This Row],[Steam_Consumed_t]]/Table1[[#This Row],[Production_t]]</f>
        <v>0.88422535211267606</v>
      </c>
      <c r="R3447" s="37">
        <f>Table1[[#This Row],[Power_Consumed_kWh]]/Table1[[#This Row],[Production_t]]</f>
        <v>80.433802816901405</v>
      </c>
      <c r="S3447" t="str">
        <f>IF(Table1[[#This Row],[Quality_pct]]&lt;96,"Below Spec","Ok")</f>
        <v>Ok</v>
      </c>
      <c r="T3447" t="str">
        <f>IF(Table1[Steam_Consumed_t]&gt;$O$4383,"ABNORMAL","NORMAL")</f>
        <v>NORMAL</v>
      </c>
      <c r="U3447" t="str">
        <f>IF(Table1[Power_Consumed_kWh]&gt;$P$4383,"ABNORMAL","NORMAL")</f>
        <v>NORMAL</v>
      </c>
      <c r="V3447">
        <f>(Table1[[#This Row],[Target_Production_t]]/8)*Table1[[#This Row],[Downtime_hr]]</f>
        <v>3.6818999999999997</v>
      </c>
    </row>
    <row r="3448" spans="1:22" x14ac:dyDescent="0.25">
      <c r="A3448" s="1">
        <v>45945</v>
      </c>
      <c r="B3448" s="1" t="str">
        <f>TEXT(Table1[[#This Row],[Date]],"mm")</f>
        <v>10</v>
      </c>
      <c r="C3448" t="s">
        <v>22</v>
      </c>
      <c r="D3448" t="s">
        <v>18</v>
      </c>
      <c r="E3448">
        <v>35.6</v>
      </c>
      <c r="F3448">
        <v>7.29</v>
      </c>
      <c r="G3448">
        <v>0.71</v>
      </c>
      <c r="H3448">
        <v>34.06</v>
      </c>
      <c r="I3448">
        <v>32.86</v>
      </c>
      <c r="J3448">
        <v>1.2</v>
      </c>
      <c r="K3448">
        <v>96.47</v>
      </c>
      <c r="L3448">
        <v>91.12</v>
      </c>
      <c r="M3448">
        <v>90.68</v>
      </c>
      <c r="N3448">
        <v>79.72</v>
      </c>
      <c r="O3448">
        <v>36.119999999999997</v>
      </c>
      <c r="P3448">
        <v>3189.13</v>
      </c>
      <c r="Q3448" s="42">
        <f>Table1[[#This Row],[Steam_Consumed_t]]/Table1[[#This Row],[Production_t]]</f>
        <v>1.0604815032295947</v>
      </c>
      <c r="R3448" s="37">
        <f>Table1[[#This Row],[Power_Consumed_kWh]]/Table1[[#This Row],[Production_t]]</f>
        <v>93.632706987668811</v>
      </c>
      <c r="S3448" t="str">
        <f>IF(Table1[[#This Row],[Quality_pct]]&lt;96,"Below Spec","Ok")</f>
        <v>Ok</v>
      </c>
      <c r="T3448" t="str">
        <f>IF(Table1[Steam_Consumed_t]&gt;$O$4383,"ABNORMAL","NORMAL")</f>
        <v>NORMAL</v>
      </c>
      <c r="U3448" t="str">
        <f>IF(Table1[Power_Consumed_kWh]&gt;$P$4383,"ABNORMAL","NORMAL")</f>
        <v>NORMAL</v>
      </c>
      <c r="V3448">
        <f>(Table1[[#This Row],[Target_Production_t]]/8)*Table1[[#This Row],[Downtime_hr]]</f>
        <v>3.1595</v>
      </c>
    </row>
    <row r="3449" spans="1:22" x14ac:dyDescent="0.25">
      <c r="A3449" s="1">
        <v>45945</v>
      </c>
      <c r="B3449" s="1" t="str">
        <f>TEXT(Table1[[#This Row],[Date]],"mm")</f>
        <v>10</v>
      </c>
      <c r="C3449" t="s">
        <v>22</v>
      </c>
      <c r="D3449" t="s">
        <v>19</v>
      </c>
      <c r="E3449">
        <v>35.06</v>
      </c>
      <c r="F3449">
        <v>7.39</v>
      </c>
      <c r="G3449">
        <v>0.61</v>
      </c>
      <c r="H3449">
        <v>30.43</v>
      </c>
      <c r="I3449">
        <v>29.3</v>
      </c>
      <c r="J3449">
        <v>1.1299999999999999</v>
      </c>
      <c r="K3449">
        <v>96.3</v>
      </c>
      <c r="L3449">
        <v>92.38</v>
      </c>
      <c r="M3449">
        <v>95.36</v>
      </c>
      <c r="N3449">
        <v>84.83</v>
      </c>
      <c r="O3449">
        <v>32.44</v>
      </c>
      <c r="P3449">
        <v>2883.61</v>
      </c>
      <c r="Q3449" s="42">
        <f>Table1[[#This Row],[Steam_Consumed_t]]/Table1[[#This Row],[Production_t]]</f>
        <v>1.0660532369372329</v>
      </c>
      <c r="R3449" s="37">
        <f>Table1[[#This Row],[Power_Consumed_kWh]]/Table1[[#This Row],[Production_t]]</f>
        <v>94.762076897798224</v>
      </c>
      <c r="S3449" t="str">
        <f>IF(Table1[[#This Row],[Quality_pct]]&lt;96,"Below Spec","Ok")</f>
        <v>Ok</v>
      </c>
      <c r="T3449" t="str">
        <f>IF(Table1[Steam_Consumed_t]&gt;$O$4383,"ABNORMAL","NORMAL")</f>
        <v>NORMAL</v>
      </c>
      <c r="U3449" t="str">
        <f>IF(Table1[Power_Consumed_kWh]&gt;$P$4383,"ABNORMAL","NORMAL")</f>
        <v>NORMAL</v>
      </c>
      <c r="V3449">
        <f>(Table1[[#This Row],[Target_Production_t]]/8)*Table1[[#This Row],[Downtime_hr]]</f>
        <v>2.6733250000000002</v>
      </c>
    </row>
    <row r="3450" spans="1:22" x14ac:dyDescent="0.25">
      <c r="A3450" s="1">
        <v>45945</v>
      </c>
      <c r="B3450" s="1" t="str">
        <f>TEXT(Table1[[#This Row],[Date]],"mm")</f>
        <v>10</v>
      </c>
      <c r="C3450" t="s">
        <v>21</v>
      </c>
      <c r="D3450" t="s">
        <v>19</v>
      </c>
      <c r="E3450">
        <v>37.01</v>
      </c>
      <c r="F3450">
        <v>7.5</v>
      </c>
      <c r="G3450">
        <v>0.5</v>
      </c>
      <c r="H3450">
        <v>33.31</v>
      </c>
      <c r="I3450">
        <v>32.799999999999997</v>
      </c>
      <c r="J3450">
        <v>0.51</v>
      </c>
      <c r="K3450">
        <v>98.48</v>
      </c>
      <c r="L3450">
        <v>93.75</v>
      </c>
      <c r="M3450">
        <v>94.24</v>
      </c>
      <c r="N3450">
        <v>87.01</v>
      </c>
      <c r="O3450">
        <v>48.99</v>
      </c>
      <c r="P3450">
        <v>3865.93</v>
      </c>
      <c r="Q3450" s="42">
        <f>Table1[[#This Row],[Steam_Consumed_t]]/Table1[[#This Row],[Production_t]]</f>
        <v>1.4707295106574603</v>
      </c>
      <c r="R3450" s="37">
        <f>Table1[[#This Row],[Power_Consumed_kWh]]/Table1[[#This Row],[Production_t]]</f>
        <v>116.05914139897928</v>
      </c>
      <c r="S3450" t="str">
        <f>IF(Table1[[#This Row],[Quality_pct]]&lt;96,"Below Spec","Ok")</f>
        <v>Ok</v>
      </c>
      <c r="T3450" t="str">
        <f>IF(Table1[Steam_Consumed_t]&gt;$O$4383,"ABNORMAL","NORMAL")</f>
        <v>NORMAL</v>
      </c>
      <c r="U3450" t="str">
        <f>IF(Table1[Power_Consumed_kWh]&gt;$P$4383,"ABNORMAL","NORMAL")</f>
        <v>NORMAL</v>
      </c>
      <c r="V3450">
        <f>(Table1[[#This Row],[Target_Production_t]]/8)*Table1[[#This Row],[Downtime_hr]]</f>
        <v>2.3131249999999999</v>
      </c>
    </row>
    <row r="3451" spans="1:22" x14ac:dyDescent="0.25">
      <c r="A3451" s="1">
        <v>45945</v>
      </c>
      <c r="B3451" s="1" t="str">
        <f>TEXT(Table1[[#This Row],[Date]],"mm")</f>
        <v>10</v>
      </c>
      <c r="C3451" t="s">
        <v>22</v>
      </c>
      <c r="D3451" t="s">
        <v>20</v>
      </c>
      <c r="E3451">
        <v>34</v>
      </c>
      <c r="F3451">
        <v>7.56</v>
      </c>
      <c r="G3451">
        <v>0.44</v>
      </c>
      <c r="H3451">
        <v>32.49</v>
      </c>
      <c r="I3451">
        <v>31.98</v>
      </c>
      <c r="J3451">
        <v>0.51</v>
      </c>
      <c r="K3451">
        <v>98.44</v>
      </c>
      <c r="L3451">
        <v>94.5</v>
      </c>
      <c r="M3451">
        <v>92.33</v>
      </c>
      <c r="N3451">
        <v>85.89</v>
      </c>
      <c r="O3451">
        <v>35.840000000000003</v>
      </c>
      <c r="P3451">
        <v>3283.46</v>
      </c>
      <c r="Q3451" s="42">
        <f>Table1[[#This Row],[Steam_Consumed_t]]/Table1[[#This Row],[Production_t]]</f>
        <v>1.1031086488150201</v>
      </c>
      <c r="R3451" s="37">
        <f>Table1[[#This Row],[Power_Consumed_kWh]]/Table1[[#This Row],[Production_t]]</f>
        <v>101.06063404124346</v>
      </c>
      <c r="S3451" t="str">
        <f>IF(Table1[[#This Row],[Quality_pct]]&lt;96,"Below Spec","Ok")</f>
        <v>Ok</v>
      </c>
      <c r="T3451" t="str">
        <f>IF(Table1[Steam_Consumed_t]&gt;$O$4383,"ABNORMAL","NORMAL")</f>
        <v>NORMAL</v>
      </c>
      <c r="U3451" t="str">
        <f>IF(Table1[Power_Consumed_kWh]&gt;$P$4383,"ABNORMAL","NORMAL")</f>
        <v>NORMAL</v>
      </c>
      <c r="V3451">
        <f>(Table1[[#This Row],[Target_Production_t]]/8)*Table1[[#This Row],[Downtime_hr]]</f>
        <v>1.87</v>
      </c>
    </row>
    <row r="3452" spans="1:22" x14ac:dyDescent="0.25">
      <c r="A3452" s="1">
        <v>45945</v>
      </c>
      <c r="B3452" s="1" t="str">
        <f>TEXT(Table1[[#This Row],[Date]],"mm")</f>
        <v>10</v>
      </c>
      <c r="C3452" t="s">
        <v>17</v>
      </c>
      <c r="D3452" t="s">
        <v>20</v>
      </c>
      <c r="E3452">
        <v>39.659999999999997</v>
      </c>
      <c r="F3452">
        <v>7.62</v>
      </c>
      <c r="G3452">
        <v>0.38</v>
      </c>
      <c r="H3452">
        <v>36.840000000000003</v>
      </c>
      <c r="I3452">
        <v>36.06</v>
      </c>
      <c r="J3452">
        <v>0.78</v>
      </c>
      <c r="K3452">
        <v>97.88</v>
      </c>
      <c r="L3452">
        <v>95.25</v>
      </c>
      <c r="M3452">
        <v>95.09</v>
      </c>
      <c r="N3452">
        <v>88.66</v>
      </c>
      <c r="O3452">
        <v>31.47</v>
      </c>
      <c r="P3452">
        <v>3068.72</v>
      </c>
      <c r="Q3452" s="42">
        <f>Table1[[#This Row],[Steam_Consumed_t]]/Table1[[#This Row],[Production_t]]</f>
        <v>0.85423452768729635</v>
      </c>
      <c r="R3452" s="37">
        <f>Table1[[#This Row],[Power_Consumed_kWh]]/Table1[[#This Row],[Production_t]]</f>
        <v>83.298588490770882</v>
      </c>
      <c r="S3452" t="str">
        <f>IF(Table1[[#This Row],[Quality_pct]]&lt;96,"Below Spec","Ok")</f>
        <v>Ok</v>
      </c>
      <c r="T3452" t="str">
        <f>IF(Table1[Steam_Consumed_t]&gt;$O$4383,"ABNORMAL","NORMAL")</f>
        <v>NORMAL</v>
      </c>
      <c r="U3452" t="str">
        <f>IF(Table1[Power_Consumed_kWh]&gt;$P$4383,"ABNORMAL","NORMAL")</f>
        <v>NORMAL</v>
      </c>
      <c r="V3452">
        <f>(Table1[[#This Row],[Target_Production_t]]/8)*Table1[[#This Row],[Downtime_hr]]</f>
        <v>1.8838499999999998</v>
      </c>
    </row>
    <row r="3453" spans="1:22" x14ac:dyDescent="0.25">
      <c r="A3453" s="1">
        <v>45945</v>
      </c>
      <c r="B3453" s="1" t="str">
        <f>TEXT(Table1[[#This Row],[Date]],"mm")</f>
        <v>10</v>
      </c>
      <c r="C3453" t="s">
        <v>17</v>
      </c>
      <c r="D3453" t="s">
        <v>18</v>
      </c>
      <c r="E3453">
        <v>41.53</v>
      </c>
      <c r="F3453">
        <v>7.65</v>
      </c>
      <c r="G3453">
        <v>0.35</v>
      </c>
      <c r="H3453">
        <v>38.049999999999997</v>
      </c>
      <c r="I3453">
        <v>37.51</v>
      </c>
      <c r="J3453">
        <v>0.54</v>
      </c>
      <c r="K3453">
        <v>98.58</v>
      </c>
      <c r="L3453">
        <v>95.62</v>
      </c>
      <c r="M3453">
        <v>94.51</v>
      </c>
      <c r="N3453">
        <v>89.09</v>
      </c>
      <c r="O3453">
        <v>31.21</v>
      </c>
      <c r="P3453">
        <v>3019.08</v>
      </c>
      <c r="Q3453" s="42">
        <f>Table1[[#This Row],[Steam_Consumed_t]]/Table1[[#This Row],[Production_t]]</f>
        <v>0.82023653088042059</v>
      </c>
      <c r="R3453" s="37">
        <f>Table1[[#This Row],[Power_Consumed_kWh]]/Table1[[#This Row],[Production_t]]</f>
        <v>79.345072273324575</v>
      </c>
      <c r="S3453" t="str">
        <f>IF(Table1[[#This Row],[Quality_pct]]&lt;96,"Below Spec","Ok")</f>
        <v>Ok</v>
      </c>
      <c r="T3453" t="str">
        <f>IF(Table1[Steam_Consumed_t]&gt;$O$4383,"ABNORMAL","NORMAL")</f>
        <v>NORMAL</v>
      </c>
      <c r="U3453" t="str">
        <f>IF(Table1[Power_Consumed_kWh]&gt;$P$4383,"ABNORMAL","NORMAL")</f>
        <v>NORMAL</v>
      </c>
      <c r="V3453">
        <f>(Table1[[#This Row],[Target_Production_t]]/8)*Table1[[#This Row],[Downtime_hr]]</f>
        <v>1.8169374999999999</v>
      </c>
    </row>
    <row r="3454" spans="1:22" x14ac:dyDescent="0.25">
      <c r="A3454" s="1">
        <v>45945</v>
      </c>
      <c r="B3454" s="1" t="str">
        <f>TEXT(Table1[[#This Row],[Date]],"mm")</f>
        <v>10</v>
      </c>
      <c r="C3454" t="s">
        <v>23</v>
      </c>
      <c r="D3454" t="s">
        <v>20</v>
      </c>
      <c r="E3454">
        <v>41.55</v>
      </c>
      <c r="F3454">
        <v>7.77</v>
      </c>
      <c r="G3454">
        <v>0.23</v>
      </c>
      <c r="H3454">
        <v>41.83</v>
      </c>
      <c r="I3454">
        <v>41.19</v>
      </c>
      <c r="J3454">
        <v>0.64</v>
      </c>
      <c r="K3454">
        <v>98.47</v>
      </c>
      <c r="L3454">
        <v>97.12</v>
      </c>
      <c r="M3454">
        <v>100.33</v>
      </c>
      <c r="N3454">
        <v>95.95</v>
      </c>
      <c r="O3454">
        <v>5.23</v>
      </c>
      <c r="P3454">
        <v>1985.38</v>
      </c>
      <c r="Q3454" s="42">
        <f>Table1[[#This Row],[Steam_Consumed_t]]/Table1[[#This Row],[Production_t]]</f>
        <v>0.12502988285919198</v>
      </c>
      <c r="R3454" s="37">
        <f>Table1[[#This Row],[Power_Consumed_kWh]]/Table1[[#This Row],[Production_t]]</f>
        <v>47.463064786038736</v>
      </c>
      <c r="S3454" t="str">
        <f>IF(Table1[[#This Row],[Quality_pct]]&lt;96,"Below Spec","Ok")</f>
        <v>Ok</v>
      </c>
      <c r="T3454" t="str">
        <f>IF(Table1[Steam_Consumed_t]&gt;$O$4383,"ABNORMAL","NORMAL")</f>
        <v>NORMAL</v>
      </c>
      <c r="U3454" t="str">
        <f>IF(Table1[Power_Consumed_kWh]&gt;$P$4383,"ABNORMAL","NORMAL")</f>
        <v>NORMAL</v>
      </c>
      <c r="V3454">
        <f>(Table1[[#This Row],[Target_Production_t]]/8)*Table1[[#This Row],[Downtime_hr]]</f>
        <v>1.1945625</v>
      </c>
    </row>
    <row r="3455" spans="1:22" x14ac:dyDescent="0.25">
      <c r="A3455" s="1">
        <v>45945</v>
      </c>
      <c r="B3455" s="1" t="str">
        <f>TEXT(Table1[[#This Row],[Date]],"mm")</f>
        <v>10</v>
      </c>
      <c r="C3455" t="s">
        <v>23</v>
      </c>
      <c r="D3455" t="s">
        <v>18</v>
      </c>
      <c r="E3455">
        <v>43.51</v>
      </c>
      <c r="F3455">
        <v>7.82</v>
      </c>
      <c r="G3455">
        <v>0.18</v>
      </c>
      <c r="H3455">
        <v>38.090000000000003</v>
      </c>
      <c r="I3455">
        <v>37.47</v>
      </c>
      <c r="J3455">
        <v>0.62</v>
      </c>
      <c r="K3455">
        <v>98.37</v>
      </c>
      <c r="L3455">
        <v>97.75</v>
      </c>
      <c r="M3455">
        <v>95.31</v>
      </c>
      <c r="N3455">
        <v>91.64</v>
      </c>
      <c r="O3455">
        <v>4.1900000000000004</v>
      </c>
      <c r="P3455">
        <v>1661.47</v>
      </c>
      <c r="Q3455" s="42">
        <f>Table1[[#This Row],[Steam_Consumed_t]]/Table1[[#This Row],[Production_t]]</f>
        <v>0.11000262536098714</v>
      </c>
      <c r="R3455" s="37">
        <f>Table1[[#This Row],[Power_Consumed_kWh]]/Table1[[#This Row],[Production_t]]</f>
        <v>43.619585192964031</v>
      </c>
      <c r="S3455" t="str">
        <f>IF(Table1[[#This Row],[Quality_pct]]&lt;96,"Below Spec","Ok")</f>
        <v>Ok</v>
      </c>
      <c r="T3455" t="str">
        <f>IF(Table1[Steam_Consumed_t]&gt;$O$4383,"ABNORMAL","NORMAL")</f>
        <v>NORMAL</v>
      </c>
      <c r="U3455" t="str">
        <f>IF(Table1[Power_Consumed_kWh]&gt;$P$4383,"ABNORMAL","NORMAL")</f>
        <v>NORMAL</v>
      </c>
      <c r="V3455">
        <f>(Table1[[#This Row],[Target_Production_t]]/8)*Table1[[#This Row],[Downtime_hr]]</f>
        <v>0.97897499999999993</v>
      </c>
    </row>
    <row r="3456" spans="1:22" x14ac:dyDescent="0.25">
      <c r="A3456" s="1">
        <v>45945</v>
      </c>
      <c r="B3456" s="1" t="str">
        <f>TEXT(Table1[[#This Row],[Date]],"mm")</f>
        <v>10</v>
      </c>
      <c r="C3456" t="s">
        <v>21</v>
      </c>
      <c r="D3456" t="s">
        <v>18</v>
      </c>
      <c r="E3456">
        <v>37.58</v>
      </c>
      <c r="F3456">
        <v>7.84</v>
      </c>
      <c r="G3456">
        <v>0.16</v>
      </c>
      <c r="H3456">
        <v>34.840000000000003</v>
      </c>
      <c r="I3456">
        <v>34.58</v>
      </c>
      <c r="J3456">
        <v>0.26</v>
      </c>
      <c r="K3456">
        <v>99.24</v>
      </c>
      <c r="L3456">
        <v>98</v>
      </c>
      <c r="M3456">
        <v>96.32</v>
      </c>
      <c r="N3456">
        <v>93.68</v>
      </c>
      <c r="O3456">
        <v>52.42</v>
      </c>
      <c r="P3456">
        <v>4037.83</v>
      </c>
      <c r="Q3456" s="42">
        <f>Table1[[#This Row],[Steam_Consumed_t]]/Table1[[#This Row],[Production_t]]</f>
        <v>1.5045924225028702</v>
      </c>
      <c r="R3456" s="37">
        <f>Table1[[#This Row],[Power_Consumed_kWh]]/Table1[[#This Row],[Production_t]]</f>
        <v>115.89638346727898</v>
      </c>
      <c r="S3456" t="str">
        <f>IF(Table1[[#This Row],[Quality_pct]]&lt;96,"Below Spec","Ok")</f>
        <v>Ok</v>
      </c>
      <c r="T3456" t="str">
        <f>IF(Table1[Steam_Consumed_t]&gt;$O$4383,"ABNORMAL","NORMAL")</f>
        <v>ABNORMAL</v>
      </c>
      <c r="U3456" t="str">
        <f>IF(Table1[Power_Consumed_kWh]&gt;$P$4383,"ABNORMAL","NORMAL")</f>
        <v>NORMAL</v>
      </c>
      <c r="V3456">
        <f>(Table1[[#This Row],[Target_Production_t]]/8)*Table1[[#This Row],[Downtime_hr]]</f>
        <v>0.75159999999999993</v>
      </c>
    </row>
    <row r="3457" spans="1:22" x14ac:dyDescent="0.25">
      <c r="A3457" s="1">
        <v>45945</v>
      </c>
      <c r="B3457" s="1" t="str">
        <f>TEXT(Table1[[#This Row],[Date]],"mm")</f>
        <v>10</v>
      </c>
      <c r="C3457" t="s">
        <v>21</v>
      </c>
      <c r="D3457" t="s">
        <v>20</v>
      </c>
      <c r="E3457">
        <v>35.89</v>
      </c>
      <c r="F3457">
        <v>7.84</v>
      </c>
      <c r="G3457">
        <v>0.16</v>
      </c>
      <c r="H3457">
        <v>34.369999999999997</v>
      </c>
      <c r="I3457">
        <v>33.42</v>
      </c>
      <c r="J3457">
        <v>0.95</v>
      </c>
      <c r="K3457">
        <v>97.23</v>
      </c>
      <c r="L3457">
        <v>98</v>
      </c>
      <c r="M3457">
        <v>89.35</v>
      </c>
      <c r="N3457">
        <v>85.14</v>
      </c>
      <c r="O3457">
        <v>50.1</v>
      </c>
      <c r="P3457">
        <v>4070.97</v>
      </c>
      <c r="Q3457" s="42">
        <f>Table1[[#This Row],[Steam_Consumed_t]]/Table1[[#This Row],[Production_t]]</f>
        <v>1.457666569682863</v>
      </c>
      <c r="R3457" s="37">
        <f>Table1[[#This Row],[Power_Consumed_kWh]]/Table1[[#This Row],[Production_t]]</f>
        <v>118.44544661041607</v>
      </c>
      <c r="S3457" t="str">
        <f>IF(Table1[[#This Row],[Quality_pct]]&lt;96,"Below Spec","Ok")</f>
        <v>Ok</v>
      </c>
      <c r="T3457" t="str">
        <f>IF(Table1[Steam_Consumed_t]&gt;$O$4383,"ABNORMAL","NORMAL")</f>
        <v>NORMAL</v>
      </c>
      <c r="U3457" t="str">
        <f>IF(Table1[Power_Consumed_kWh]&gt;$P$4383,"ABNORMAL","NORMAL")</f>
        <v>NORMAL</v>
      </c>
      <c r="V3457">
        <f>(Table1[[#This Row],[Target_Production_t]]/8)*Table1[[#This Row],[Downtime_hr]]</f>
        <v>0.71779999999999999</v>
      </c>
    </row>
    <row r="3458" spans="1:22" x14ac:dyDescent="0.25">
      <c r="A3458" s="1">
        <v>45946</v>
      </c>
      <c r="B3458" s="1" t="str">
        <f>TEXT(Table1[[#This Row],[Date]],"mm")</f>
        <v>10</v>
      </c>
      <c r="C3458" t="s">
        <v>23</v>
      </c>
      <c r="D3458" t="s">
        <v>19</v>
      </c>
      <c r="E3458">
        <v>41.9</v>
      </c>
      <c r="F3458">
        <v>7.29</v>
      </c>
      <c r="G3458">
        <v>0.71</v>
      </c>
      <c r="H3458">
        <v>32.44</v>
      </c>
      <c r="I3458">
        <v>32.44</v>
      </c>
      <c r="J3458">
        <v>0</v>
      </c>
      <c r="K3458">
        <v>100</v>
      </c>
      <c r="L3458">
        <v>91.12</v>
      </c>
      <c r="M3458">
        <v>96.83</v>
      </c>
      <c r="N3458">
        <v>88.23</v>
      </c>
      <c r="O3458">
        <v>6.54</v>
      </c>
      <c r="P3458">
        <v>1390.01</v>
      </c>
      <c r="Q3458" s="42">
        <f>Table1[[#This Row],[Steam_Consumed_t]]/Table1[[#This Row],[Production_t]]</f>
        <v>0.20160295930949446</v>
      </c>
      <c r="R3458" s="37">
        <f>Table1[[#This Row],[Power_Consumed_kWh]]/Table1[[#This Row],[Production_t]]</f>
        <v>42.848643649815045</v>
      </c>
      <c r="S3458" t="str">
        <f>IF(Table1[[#This Row],[Quality_pct]]&lt;96,"Below Spec","Ok")</f>
        <v>Ok</v>
      </c>
      <c r="T3458" t="str">
        <f>IF(Table1[Steam_Consumed_t]&gt;$O$4383,"ABNORMAL","NORMAL")</f>
        <v>NORMAL</v>
      </c>
      <c r="U3458" t="str">
        <f>IF(Table1[Power_Consumed_kWh]&gt;$P$4383,"ABNORMAL","NORMAL")</f>
        <v>NORMAL</v>
      </c>
      <c r="V3458">
        <f>(Table1[[#This Row],[Target_Production_t]]/8)*Table1[[#This Row],[Downtime_hr]]</f>
        <v>3.7186249999999998</v>
      </c>
    </row>
    <row r="3459" spans="1:22" x14ac:dyDescent="0.25">
      <c r="A3459" s="1">
        <v>45946</v>
      </c>
      <c r="B3459" s="1" t="str">
        <f>TEXT(Table1[[#This Row],[Date]],"mm")</f>
        <v>10</v>
      </c>
      <c r="C3459" t="s">
        <v>23</v>
      </c>
      <c r="D3459" t="s">
        <v>20</v>
      </c>
      <c r="E3459">
        <v>40.619999999999997</v>
      </c>
      <c r="F3459">
        <v>7.39</v>
      </c>
      <c r="G3459">
        <v>0.61</v>
      </c>
      <c r="H3459">
        <v>34.75</v>
      </c>
      <c r="I3459">
        <v>34.64</v>
      </c>
      <c r="J3459">
        <v>0.11</v>
      </c>
      <c r="K3459">
        <v>99.67</v>
      </c>
      <c r="L3459">
        <v>92.38</v>
      </c>
      <c r="M3459">
        <v>97.5</v>
      </c>
      <c r="N3459">
        <v>89.77</v>
      </c>
      <c r="O3459">
        <v>5.2</v>
      </c>
      <c r="P3459">
        <v>1456.75</v>
      </c>
      <c r="Q3459" s="42">
        <f>Table1[[#This Row],[Steam_Consumed_t]]/Table1[[#This Row],[Production_t]]</f>
        <v>0.14964028776978419</v>
      </c>
      <c r="R3459" s="37">
        <f>Table1[[#This Row],[Power_Consumed_kWh]]/Table1[[#This Row],[Production_t]]</f>
        <v>41.920863309352519</v>
      </c>
      <c r="S3459" t="str">
        <f>IF(Table1[[#This Row],[Quality_pct]]&lt;96,"Below Spec","Ok")</f>
        <v>Ok</v>
      </c>
      <c r="T3459" t="str">
        <f>IF(Table1[Steam_Consumed_t]&gt;$O$4383,"ABNORMAL","NORMAL")</f>
        <v>NORMAL</v>
      </c>
      <c r="U3459" t="str">
        <f>IF(Table1[Power_Consumed_kWh]&gt;$P$4383,"ABNORMAL","NORMAL")</f>
        <v>NORMAL</v>
      </c>
      <c r="V3459">
        <f>(Table1[[#This Row],[Target_Production_t]]/8)*Table1[[#This Row],[Downtime_hr]]</f>
        <v>3.0972749999999998</v>
      </c>
    </row>
    <row r="3460" spans="1:22" x14ac:dyDescent="0.25">
      <c r="A3460" s="1">
        <v>45946</v>
      </c>
      <c r="B3460" s="1" t="str">
        <f>TEXT(Table1[[#This Row],[Date]],"mm")</f>
        <v>10</v>
      </c>
      <c r="C3460" t="s">
        <v>22</v>
      </c>
      <c r="D3460" t="s">
        <v>20</v>
      </c>
      <c r="E3460">
        <v>33.229999999999997</v>
      </c>
      <c r="F3460">
        <v>7.4</v>
      </c>
      <c r="G3460">
        <v>0.6</v>
      </c>
      <c r="H3460">
        <v>27.19</v>
      </c>
      <c r="I3460">
        <v>26.42</v>
      </c>
      <c r="J3460">
        <v>0.77</v>
      </c>
      <c r="K3460">
        <v>97.16</v>
      </c>
      <c r="L3460">
        <v>92.5</v>
      </c>
      <c r="M3460">
        <v>91.83</v>
      </c>
      <c r="N3460">
        <v>82.53</v>
      </c>
      <c r="O3460">
        <v>29.56</v>
      </c>
      <c r="P3460">
        <v>2613.8000000000002</v>
      </c>
      <c r="Q3460" s="42">
        <f>Table1[[#This Row],[Steam_Consumed_t]]/Table1[[#This Row],[Production_t]]</f>
        <v>1.0871643986759838</v>
      </c>
      <c r="R3460" s="37">
        <f>Table1[[#This Row],[Power_Consumed_kWh]]/Table1[[#This Row],[Production_t]]</f>
        <v>96.13093048915043</v>
      </c>
      <c r="S3460" t="str">
        <f>IF(Table1[[#This Row],[Quality_pct]]&lt;96,"Below Spec","Ok")</f>
        <v>Ok</v>
      </c>
      <c r="T3460" t="str">
        <f>IF(Table1[Steam_Consumed_t]&gt;$O$4383,"ABNORMAL","NORMAL")</f>
        <v>NORMAL</v>
      </c>
      <c r="U3460" t="str">
        <f>IF(Table1[Power_Consumed_kWh]&gt;$P$4383,"ABNORMAL","NORMAL")</f>
        <v>NORMAL</v>
      </c>
      <c r="V3460">
        <f>(Table1[[#This Row],[Target_Production_t]]/8)*Table1[[#This Row],[Downtime_hr]]</f>
        <v>2.4922499999999999</v>
      </c>
    </row>
    <row r="3461" spans="1:22" x14ac:dyDescent="0.25">
      <c r="A3461" s="1">
        <v>45946</v>
      </c>
      <c r="B3461" s="1" t="str">
        <f>TEXT(Table1[[#This Row],[Date]],"mm")</f>
        <v>10</v>
      </c>
      <c r="C3461" t="s">
        <v>17</v>
      </c>
      <c r="D3461" t="s">
        <v>19</v>
      </c>
      <c r="E3461">
        <v>39.99</v>
      </c>
      <c r="F3461">
        <v>7.43</v>
      </c>
      <c r="G3461">
        <v>0.56999999999999995</v>
      </c>
      <c r="H3461">
        <v>36.26</v>
      </c>
      <c r="I3461">
        <v>35.26</v>
      </c>
      <c r="J3461">
        <v>1</v>
      </c>
      <c r="K3461">
        <v>97.24</v>
      </c>
      <c r="L3461">
        <v>92.88</v>
      </c>
      <c r="M3461">
        <v>95.1</v>
      </c>
      <c r="N3461">
        <v>85.89</v>
      </c>
      <c r="O3461">
        <v>29.64</v>
      </c>
      <c r="P3461">
        <v>2930.44</v>
      </c>
      <c r="Q3461" s="42">
        <f>Table1[[#This Row],[Steam_Consumed_t]]/Table1[[#This Row],[Production_t]]</f>
        <v>0.81742967457253179</v>
      </c>
      <c r="R3461" s="37">
        <f>Table1[[#This Row],[Power_Consumed_kWh]]/Table1[[#This Row],[Production_t]]</f>
        <v>80.817429674572537</v>
      </c>
      <c r="S3461" t="str">
        <f>IF(Table1[[#This Row],[Quality_pct]]&lt;96,"Below Spec","Ok")</f>
        <v>Ok</v>
      </c>
      <c r="T3461" t="str">
        <f>IF(Table1[Steam_Consumed_t]&gt;$O$4383,"ABNORMAL","NORMAL")</f>
        <v>NORMAL</v>
      </c>
      <c r="U3461" t="str">
        <f>IF(Table1[Power_Consumed_kWh]&gt;$P$4383,"ABNORMAL","NORMAL")</f>
        <v>NORMAL</v>
      </c>
      <c r="V3461">
        <f>(Table1[[#This Row],[Target_Production_t]]/8)*Table1[[#This Row],[Downtime_hr]]</f>
        <v>2.8492875</v>
      </c>
    </row>
    <row r="3462" spans="1:22" x14ac:dyDescent="0.25">
      <c r="A3462" s="1">
        <v>45946</v>
      </c>
      <c r="B3462" s="1" t="str">
        <f>TEXT(Table1[[#This Row],[Date]],"mm")</f>
        <v>10</v>
      </c>
      <c r="C3462" t="s">
        <v>22</v>
      </c>
      <c r="D3462" t="s">
        <v>18</v>
      </c>
      <c r="E3462">
        <v>34.799999999999997</v>
      </c>
      <c r="F3462">
        <v>7.45</v>
      </c>
      <c r="G3462">
        <v>0.55000000000000004</v>
      </c>
      <c r="H3462">
        <v>34.03</v>
      </c>
      <c r="I3462">
        <v>32.83</v>
      </c>
      <c r="J3462">
        <v>1.2</v>
      </c>
      <c r="K3462">
        <v>96.47</v>
      </c>
      <c r="L3462">
        <v>93.12</v>
      </c>
      <c r="M3462">
        <v>96.18</v>
      </c>
      <c r="N3462">
        <v>86.4</v>
      </c>
      <c r="O3462">
        <v>37.18</v>
      </c>
      <c r="P3462">
        <v>3262.59</v>
      </c>
      <c r="Q3462" s="42">
        <f>Table1[[#This Row],[Steam_Consumed_t]]/Table1[[#This Row],[Production_t]]</f>
        <v>1.0925653834851601</v>
      </c>
      <c r="R3462" s="37">
        <f>Table1[[#This Row],[Power_Consumed_kWh]]/Table1[[#This Row],[Production_t]]</f>
        <v>95.873934763444026</v>
      </c>
      <c r="S3462" t="str">
        <f>IF(Table1[[#This Row],[Quality_pct]]&lt;96,"Below Spec","Ok")</f>
        <v>Ok</v>
      </c>
      <c r="T3462" t="str">
        <f>IF(Table1[Steam_Consumed_t]&gt;$O$4383,"ABNORMAL","NORMAL")</f>
        <v>NORMAL</v>
      </c>
      <c r="U3462" t="str">
        <f>IF(Table1[Power_Consumed_kWh]&gt;$P$4383,"ABNORMAL","NORMAL")</f>
        <v>NORMAL</v>
      </c>
      <c r="V3462">
        <f>(Table1[[#This Row],[Target_Production_t]]/8)*Table1[[#This Row],[Downtime_hr]]</f>
        <v>2.3925000000000001</v>
      </c>
    </row>
    <row r="3463" spans="1:22" x14ac:dyDescent="0.25">
      <c r="A3463" s="1">
        <v>45946</v>
      </c>
      <c r="B3463" s="1" t="str">
        <f>TEXT(Table1[[#This Row],[Date]],"mm")</f>
        <v>10</v>
      </c>
      <c r="C3463" t="s">
        <v>21</v>
      </c>
      <c r="D3463" t="s">
        <v>19</v>
      </c>
      <c r="E3463">
        <v>36.18</v>
      </c>
      <c r="F3463">
        <v>7.46</v>
      </c>
      <c r="G3463">
        <v>0.54</v>
      </c>
      <c r="H3463">
        <v>32.54</v>
      </c>
      <c r="I3463">
        <v>32.24</v>
      </c>
      <c r="J3463">
        <v>0.3</v>
      </c>
      <c r="K3463">
        <v>99.07</v>
      </c>
      <c r="L3463">
        <v>93.25</v>
      </c>
      <c r="M3463">
        <v>97.54</v>
      </c>
      <c r="N3463">
        <v>90.11</v>
      </c>
      <c r="O3463">
        <v>46.22</v>
      </c>
      <c r="P3463">
        <v>3787.12</v>
      </c>
      <c r="Q3463" s="42">
        <f>Table1[[#This Row],[Steam_Consumed_t]]/Table1[[#This Row],[Production_t]]</f>
        <v>1.4204056545789798</v>
      </c>
      <c r="R3463" s="37">
        <f>Table1[[#This Row],[Power_Consumed_kWh]]/Table1[[#This Row],[Production_t]]</f>
        <v>116.38352796558083</v>
      </c>
      <c r="S3463" t="str">
        <f>IF(Table1[[#This Row],[Quality_pct]]&lt;96,"Below Spec","Ok")</f>
        <v>Ok</v>
      </c>
      <c r="T3463" t="str">
        <f>IF(Table1[Steam_Consumed_t]&gt;$O$4383,"ABNORMAL","NORMAL")</f>
        <v>NORMAL</v>
      </c>
      <c r="U3463" t="str">
        <f>IF(Table1[Power_Consumed_kWh]&gt;$P$4383,"ABNORMAL","NORMAL")</f>
        <v>NORMAL</v>
      </c>
      <c r="V3463">
        <f>(Table1[[#This Row],[Target_Production_t]]/8)*Table1[[#This Row],[Downtime_hr]]</f>
        <v>2.4421500000000003</v>
      </c>
    </row>
    <row r="3464" spans="1:22" x14ac:dyDescent="0.25">
      <c r="A3464" s="1">
        <v>45946</v>
      </c>
      <c r="B3464" s="1" t="str">
        <f>TEXT(Table1[[#This Row],[Date]],"mm")</f>
        <v>10</v>
      </c>
      <c r="C3464" t="s">
        <v>22</v>
      </c>
      <c r="D3464" t="s">
        <v>19</v>
      </c>
      <c r="E3464">
        <v>34.28</v>
      </c>
      <c r="F3464">
        <v>7.55</v>
      </c>
      <c r="G3464">
        <v>0.45</v>
      </c>
      <c r="H3464">
        <v>28.98</v>
      </c>
      <c r="I3464">
        <v>28.38</v>
      </c>
      <c r="J3464">
        <v>0.6</v>
      </c>
      <c r="K3464">
        <v>97.93</v>
      </c>
      <c r="L3464">
        <v>94.38</v>
      </c>
      <c r="M3464">
        <v>95.59</v>
      </c>
      <c r="N3464">
        <v>88.35</v>
      </c>
      <c r="O3464">
        <v>31.04</v>
      </c>
      <c r="P3464">
        <v>2776.21</v>
      </c>
      <c r="Q3464" s="42">
        <f>Table1[[#This Row],[Steam_Consumed_t]]/Table1[[#This Row],[Production_t]]</f>
        <v>1.0710835058661146</v>
      </c>
      <c r="R3464" s="37">
        <f>Table1[[#This Row],[Power_Consumed_kWh]]/Table1[[#This Row],[Production_t]]</f>
        <v>95.797446514837816</v>
      </c>
      <c r="S3464" t="str">
        <f>IF(Table1[[#This Row],[Quality_pct]]&lt;96,"Below Spec","Ok")</f>
        <v>Ok</v>
      </c>
      <c r="T3464" t="str">
        <f>IF(Table1[Steam_Consumed_t]&gt;$O$4383,"ABNORMAL","NORMAL")</f>
        <v>NORMAL</v>
      </c>
      <c r="U3464" t="str">
        <f>IF(Table1[Power_Consumed_kWh]&gt;$P$4383,"ABNORMAL","NORMAL")</f>
        <v>NORMAL</v>
      </c>
      <c r="V3464">
        <f>(Table1[[#This Row],[Target_Production_t]]/8)*Table1[[#This Row],[Downtime_hr]]</f>
        <v>1.92825</v>
      </c>
    </row>
    <row r="3465" spans="1:22" x14ac:dyDescent="0.25">
      <c r="A3465" s="1">
        <v>45946</v>
      </c>
      <c r="B3465" s="1" t="str">
        <f>TEXT(Table1[[#This Row],[Date]],"mm")</f>
        <v>10</v>
      </c>
      <c r="C3465" t="s">
        <v>17</v>
      </c>
      <c r="D3465" t="s">
        <v>18</v>
      </c>
      <c r="E3465">
        <v>40.6</v>
      </c>
      <c r="F3465">
        <v>7.59</v>
      </c>
      <c r="G3465">
        <v>0.41</v>
      </c>
      <c r="H3465">
        <v>34.369999999999997</v>
      </c>
      <c r="I3465">
        <v>33.57</v>
      </c>
      <c r="J3465">
        <v>0.81</v>
      </c>
      <c r="K3465">
        <v>97.65</v>
      </c>
      <c r="L3465">
        <v>94.88</v>
      </c>
      <c r="M3465">
        <v>93.17</v>
      </c>
      <c r="N3465">
        <v>86.32</v>
      </c>
      <c r="O3465">
        <v>28.53</v>
      </c>
      <c r="P3465">
        <v>2902.55</v>
      </c>
      <c r="Q3465" s="42">
        <f>Table1[[#This Row],[Steam_Consumed_t]]/Table1[[#This Row],[Production_t]]</f>
        <v>0.83008437590922324</v>
      </c>
      <c r="R3465" s="37">
        <f>Table1[[#This Row],[Power_Consumed_kWh]]/Table1[[#This Row],[Production_t]]</f>
        <v>84.450101832993909</v>
      </c>
      <c r="S3465" t="str">
        <f>IF(Table1[[#This Row],[Quality_pct]]&lt;96,"Below Spec","Ok")</f>
        <v>Ok</v>
      </c>
      <c r="T3465" t="str">
        <f>IF(Table1[Steam_Consumed_t]&gt;$O$4383,"ABNORMAL","NORMAL")</f>
        <v>NORMAL</v>
      </c>
      <c r="U3465" t="str">
        <f>IF(Table1[Power_Consumed_kWh]&gt;$P$4383,"ABNORMAL","NORMAL")</f>
        <v>NORMAL</v>
      </c>
      <c r="V3465">
        <f>(Table1[[#This Row],[Target_Production_t]]/8)*Table1[[#This Row],[Downtime_hr]]</f>
        <v>2.0807500000000001</v>
      </c>
    </row>
    <row r="3466" spans="1:22" x14ac:dyDescent="0.25">
      <c r="A3466" s="1">
        <v>45946</v>
      </c>
      <c r="B3466" s="1" t="str">
        <f>TEXT(Table1[[#This Row],[Date]],"mm")</f>
        <v>10</v>
      </c>
      <c r="C3466" t="s">
        <v>21</v>
      </c>
      <c r="D3466" t="s">
        <v>18</v>
      </c>
      <c r="E3466">
        <v>36.729999999999997</v>
      </c>
      <c r="F3466">
        <v>7.67</v>
      </c>
      <c r="G3466">
        <v>0.33</v>
      </c>
      <c r="H3466">
        <v>32.380000000000003</v>
      </c>
      <c r="I3466">
        <v>31.83</v>
      </c>
      <c r="J3466">
        <v>0.55000000000000004</v>
      </c>
      <c r="K3466">
        <v>98.3</v>
      </c>
      <c r="L3466">
        <v>95.88</v>
      </c>
      <c r="M3466">
        <v>98.9</v>
      </c>
      <c r="N3466">
        <v>93.21</v>
      </c>
      <c r="O3466">
        <v>48.09</v>
      </c>
      <c r="P3466">
        <v>3848.47</v>
      </c>
      <c r="Q3466" s="42">
        <f>Table1[[#This Row],[Steam_Consumed_t]]/Table1[[#This Row],[Production_t]]</f>
        <v>1.4851760345892526</v>
      </c>
      <c r="R3466" s="37">
        <f>Table1[[#This Row],[Power_Consumed_kWh]]/Table1[[#This Row],[Production_t]]</f>
        <v>118.85330450895613</v>
      </c>
      <c r="S3466" t="str">
        <f>IF(Table1[[#This Row],[Quality_pct]]&lt;96,"Below Spec","Ok")</f>
        <v>Ok</v>
      </c>
      <c r="T3466" t="str">
        <f>IF(Table1[Steam_Consumed_t]&gt;$O$4383,"ABNORMAL","NORMAL")</f>
        <v>NORMAL</v>
      </c>
      <c r="U3466" t="str">
        <f>IF(Table1[Power_Consumed_kWh]&gt;$P$4383,"ABNORMAL","NORMAL")</f>
        <v>NORMAL</v>
      </c>
      <c r="V3466">
        <f>(Table1[[#This Row],[Target_Production_t]]/8)*Table1[[#This Row],[Downtime_hr]]</f>
        <v>1.5151124999999999</v>
      </c>
    </row>
    <row r="3467" spans="1:22" x14ac:dyDescent="0.25">
      <c r="A3467" s="1">
        <v>45946</v>
      </c>
      <c r="B3467" s="1" t="str">
        <f>TEXT(Table1[[#This Row],[Date]],"mm")</f>
        <v>10</v>
      </c>
      <c r="C3467" t="s">
        <v>21</v>
      </c>
      <c r="D3467" t="s">
        <v>20</v>
      </c>
      <c r="E3467">
        <v>35.08</v>
      </c>
      <c r="F3467">
        <v>7.7</v>
      </c>
      <c r="G3467">
        <v>0.3</v>
      </c>
      <c r="H3467">
        <v>33.28</v>
      </c>
      <c r="I3467">
        <v>32.31</v>
      </c>
      <c r="J3467">
        <v>0.96</v>
      </c>
      <c r="K3467">
        <v>97.1</v>
      </c>
      <c r="L3467">
        <v>96.25</v>
      </c>
      <c r="M3467">
        <v>95.34</v>
      </c>
      <c r="N3467">
        <v>89.1</v>
      </c>
      <c r="O3467">
        <v>47.52</v>
      </c>
      <c r="P3467">
        <v>3924.15</v>
      </c>
      <c r="Q3467" s="42">
        <f>Table1[[#This Row],[Steam_Consumed_t]]/Table1[[#This Row],[Production_t]]</f>
        <v>1.4278846153846154</v>
      </c>
      <c r="R3467" s="37">
        <f>Table1[[#This Row],[Power_Consumed_kWh]]/Table1[[#This Row],[Production_t]]</f>
        <v>117.91316105769231</v>
      </c>
      <c r="S3467" t="str">
        <f>IF(Table1[[#This Row],[Quality_pct]]&lt;96,"Below Spec","Ok")</f>
        <v>Ok</v>
      </c>
      <c r="T3467" t="str">
        <f>IF(Table1[Steam_Consumed_t]&gt;$O$4383,"ABNORMAL","NORMAL")</f>
        <v>NORMAL</v>
      </c>
      <c r="U3467" t="str">
        <f>IF(Table1[Power_Consumed_kWh]&gt;$P$4383,"ABNORMAL","NORMAL")</f>
        <v>NORMAL</v>
      </c>
      <c r="V3467">
        <f>(Table1[[#This Row],[Target_Production_t]]/8)*Table1[[#This Row],[Downtime_hr]]</f>
        <v>1.3154999999999999</v>
      </c>
    </row>
    <row r="3468" spans="1:22" x14ac:dyDescent="0.25">
      <c r="A3468" s="1">
        <v>45946</v>
      </c>
      <c r="B3468" s="1" t="str">
        <f>TEXT(Table1[[#This Row],[Date]],"mm")</f>
        <v>10</v>
      </c>
      <c r="C3468" t="s">
        <v>17</v>
      </c>
      <c r="D3468" t="s">
        <v>20</v>
      </c>
      <c r="E3468">
        <v>38.770000000000003</v>
      </c>
      <c r="F3468">
        <v>7.73</v>
      </c>
      <c r="G3468">
        <v>0.27</v>
      </c>
      <c r="H3468">
        <v>36.21</v>
      </c>
      <c r="I3468">
        <v>35.72</v>
      </c>
      <c r="J3468">
        <v>0.5</v>
      </c>
      <c r="K3468">
        <v>98.62</v>
      </c>
      <c r="L3468">
        <v>96.62</v>
      </c>
      <c r="M3468">
        <v>95.61</v>
      </c>
      <c r="N3468">
        <v>91.11</v>
      </c>
      <c r="O3468">
        <v>29.05</v>
      </c>
      <c r="P3468">
        <v>2839.2</v>
      </c>
      <c r="Q3468" s="42">
        <f>Table1[[#This Row],[Steam_Consumed_t]]/Table1[[#This Row],[Production_t]]</f>
        <v>0.80226456779895061</v>
      </c>
      <c r="R3468" s="37">
        <f>Table1[[#This Row],[Power_Consumed_kWh]]/Table1[[#This Row],[Production_t]]</f>
        <v>78.409279204639589</v>
      </c>
      <c r="S3468" t="str">
        <f>IF(Table1[[#This Row],[Quality_pct]]&lt;96,"Below Spec","Ok")</f>
        <v>Ok</v>
      </c>
      <c r="T3468" t="str">
        <f>IF(Table1[Steam_Consumed_t]&gt;$O$4383,"ABNORMAL","NORMAL")</f>
        <v>NORMAL</v>
      </c>
      <c r="U3468" t="str">
        <f>IF(Table1[Power_Consumed_kWh]&gt;$P$4383,"ABNORMAL","NORMAL")</f>
        <v>NORMAL</v>
      </c>
      <c r="V3468">
        <f>(Table1[[#This Row],[Target_Production_t]]/8)*Table1[[#This Row],[Downtime_hr]]</f>
        <v>1.3084875000000002</v>
      </c>
    </row>
    <row r="3469" spans="1:22" x14ac:dyDescent="0.25">
      <c r="A3469" s="1">
        <v>45946</v>
      </c>
      <c r="B3469" s="1" t="str">
        <f>TEXT(Table1[[#This Row],[Date]],"mm")</f>
        <v>10</v>
      </c>
      <c r="C3469" t="s">
        <v>23</v>
      </c>
      <c r="D3469" t="s">
        <v>18</v>
      </c>
      <c r="E3469">
        <v>42.53</v>
      </c>
      <c r="F3469">
        <v>7.79</v>
      </c>
      <c r="G3469">
        <v>0.21</v>
      </c>
      <c r="H3469">
        <v>38.380000000000003</v>
      </c>
      <c r="I3469">
        <v>38.1</v>
      </c>
      <c r="J3469">
        <v>0.28999999999999998</v>
      </c>
      <c r="K3469">
        <v>99.25</v>
      </c>
      <c r="L3469">
        <v>97.38</v>
      </c>
      <c r="M3469">
        <v>94.45</v>
      </c>
      <c r="N3469">
        <v>91.28</v>
      </c>
      <c r="O3469">
        <v>3.96</v>
      </c>
      <c r="P3469">
        <v>1737.94</v>
      </c>
      <c r="Q3469" s="42">
        <f>Table1[[#This Row],[Steam_Consumed_t]]/Table1[[#This Row],[Production_t]]</f>
        <v>0.10317873892652422</v>
      </c>
      <c r="R3469" s="37">
        <f>Table1[[#This Row],[Power_Consumed_kWh]]/Table1[[#This Row],[Production_t]]</f>
        <v>45.282438770192805</v>
      </c>
      <c r="S3469" t="str">
        <f>IF(Table1[[#This Row],[Quality_pct]]&lt;96,"Below Spec","Ok")</f>
        <v>Ok</v>
      </c>
      <c r="T3469" t="str">
        <f>IF(Table1[Steam_Consumed_t]&gt;$O$4383,"ABNORMAL","NORMAL")</f>
        <v>NORMAL</v>
      </c>
      <c r="U3469" t="str">
        <f>IF(Table1[Power_Consumed_kWh]&gt;$P$4383,"ABNORMAL","NORMAL")</f>
        <v>NORMAL</v>
      </c>
      <c r="V3469">
        <f>(Table1[[#This Row],[Target_Production_t]]/8)*Table1[[#This Row],[Downtime_hr]]</f>
        <v>1.1164125</v>
      </c>
    </row>
    <row r="3470" spans="1:22" x14ac:dyDescent="0.25">
      <c r="A3470" s="1">
        <v>45947</v>
      </c>
      <c r="B3470" s="1" t="str">
        <f>TEXT(Table1[[#This Row],[Date]],"mm")</f>
        <v>10</v>
      </c>
      <c r="C3470" t="s">
        <v>23</v>
      </c>
      <c r="D3470" t="s">
        <v>18</v>
      </c>
      <c r="E3470">
        <v>42.68</v>
      </c>
      <c r="F3470">
        <v>4.91</v>
      </c>
      <c r="G3470">
        <v>3.09</v>
      </c>
      <c r="H3470">
        <v>27.51</v>
      </c>
      <c r="I3470">
        <v>27.14</v>
      </c>
      <c r="J3470">
        <v>0.37</v>
      </c>
      <c r="K3470">
        <v>98.66</v>
      </c>
      <c r="L3470">
        <v>61.38</v>
      </c>
      <c r="M3470">
        <v>97.78</v>
      </c>
      <c r="N3470">
        <v>59.21</v>
      </c>
      <c r="O3470">
        <v>3.81</v>
      </c>
      <c r="P3470">
        <v>1138.1199999999999</v>
      </c>
      <c r="Q3470" s="42">
        <f>Table1[[#This Row],[Steam_Consumed_t]]/Table1[[#This Row],[Production_t]]</f>
        <v>0.13849509269356597</v>
      </c>
      <c r="R3470" s="37">
        <f>Table1[[#This Row],[Power_Consumed_kWh]]/Table1[[#This Row],[Production_t]]</f>
        <v>41.371137768084324</v>
      </c>
      <c r="S3470" t="str">
        <f>IF(Table1[[#This Row],[Quality_pct]]&lt;96,"Below Spec","Ok")</f>
        <v>Ok</v>
      </c>
      <c r="T3470" t="str">
        <f>IF(Table1[Steam_Consumed_t]&gt;$O$4383,"ABNORMAL","NORMAL")</f>
        <v>NORMAL</v>
      </c>
      <c r="U3470" t="str">
        <f>IF(Table1[Power_Consumed_kWh]&gt;$P$4383,"ABNORMAL","NORMAL")</f>
        <v>NORMAL</v>
      </c>
      <c r="V3470">
        <f>(Table1[[#This Row],[Target_Production_t]]/8)*Table1[[#This Row],[Downtime_hr]]</f>
        <v>16.485150000000001</v>
      </c>
    </row>
    <row r="3471" spans="1:22" x14ac:dyDescent="0.25">
      <c r="A3471" s="1">
        <v>45947</v>
      </c>
      <c r="B3471" s="1" t="str">
        <f>TEXT(Table1[[#This Row],[Date]],"mm")</f>
        <v>10</v>
      </c>
      <c r="C3471" t="s">
        <v>23</v>
      </c>
      <c r="D3471" t="s">
        <v>20</v>
      </c>
      <c r="E3471">
        <v>40.76</v>
      </c>
      <c r="F3471">
        <v>6.99</v>
      </c>
      <c r="G3471">
        <v>1.01</v>
      </c>
      <c r="H3471">
        <v>32.89</v>
      </c>
      <c r="I3471">
        <v>32.229999999999997</v>
      </c>
      <c r="J3471">
        <v>0.65</v>
      </c>
      <c r="K3471">
        <v>98.01</v>
      </c>
      <c r="L3471">
        <v>87.38</v>
      </c>
      <c r="M3471">
        <v>93.67</v>
      </c>
      <c r="N3471">
        <v>80.22</v>
      </c>
      <c r="O3471">
        <v>2.1800000000000002</v>
      </c>
      <c r="P3471">
        <v>1467.18</v>
      </c>
      <c r="Q3471" s="42">
        <f>Table1[[#This Row],[Steam_Consumed_t]]/Table1[[#This Row],[Production_t]]</f>
        <v>6.6281544542414111E-2</v>
      </c>
      <c r="R3471" s="37">
        <f>Table1[[#This Row],[Power_Consumed_kWh]]/Table1[[#This Row],[Production_t]]</f>
        <v>44.608695652173914</v>
      </c>
      <c r="S3471" t="str">
        <f>IF(Table1[[#This Row],[Quality_pct]]&lt;96,"Below Spec","Ok")</f>
        <v>Ok</v>
      </c>
      <c r="T3471" t="str">
        <f>IF(Table1[Steam_Consumed_t]&gt;$O$4383,"ABNORMAL","NORMAL")</f>
        <v>NORMAL</v>
      </c>
      <c r="U3471" t="str">
        <f>IF(Table1[Power_Consumed_kWh]&gt;$P$4383,"ABNORMAL","NORMAL")</f>
        <v>NORMAL</v>
      </c>
      <c r="V3471">
        <f>(Table1[[#This Row],[Target_Production_t]]/8)*Table1[[#This Row],[Downtime_hr]]</f>
        <v>5.14595</v>
      </c>
    </row>
    <row r="3472" spans="1:22" x14ac:dyDescent="0.25">
      <c r="A3472" s="1">
        <v>45947</v>
      </c>
      <c r="B3472" s="1" t="str">
        <f>TEXT(Table1[[#This Row],[Date]],"mm")</f>
        <v>10</v>
      </c>
      <c r="C3472" t="s">
        <v>17</v>
      </c>
      <c r="D3472" t="s">
        <v>20</v>
      </c>
      <c r="E3472">
        <v>38.909999999999997</v>
      </c>
      <c r="F3472">
        <v>7.35</v>
      </c>
      <c r="G3472">
        <v>0.65</v>
      </c>
      <c r="H3472">
        <v>34.71</v>
      </c>
      <c r="I3472">
        <v>34.56</v>
      </c>
      <c r="J3472">
        <v>0.15</v>
      </c>
      <c r="K3472">
        <v>99.57</v>
      </c>
      <c r="L3472">
        <v>91.88</v>
      </c>
      <c r="M3472">
        <v>96.95</v>
      </c>
      <c r="N3472">
        <v>88.69</v>
      </c>
      <c r="O3472">
        <v>30.25</v>
      </c>
      <c r="P3472">
        <v>2750.03</v>
      </c>
      <c r="Q3472" s="42">
        <f>Table1[[#This Row],[Steam_Consumed_t]]/Table1[[#This Row],[Production_t]]</f>
        <v>0.87150677038317481</v>
      </c>
      <c r="R3472" s="37">
        <f>Table1[[#This Row],[Power_Consumed_kWh]]/Table1[[#This Row],[Production_t]]</f>
        <v>79.228752520887355</v>
      </c>
      <c r="S3472" t="str">
        <f>IF(Table1[[#This Row],[Quality_pct]]&lt;96,"Below Spec","Ok")</f>
        <v>Ok</v>
      </c>
      <c r="T3472" t="str">
        <f>IF(Table1[Steam_Consumed_t]&gt;$O$4383,"ABNORMAL","NORMAL")</f>
        <v>NORMAL</v>
      </c>
      <c r="U3472" t="str">
        <f>IF(Table1[Power_Consumed_kWh]&gt;$P$4383,"ABNORMAL","NORMAL")</f>
        <v>NORMAL</v>
      </c>
      <c r="V3472">
        <f>(Table1[[#This Row],[Target_Production_t]]/8)*Table1[[#This Row],[Downtime_hr]]</f>
        <v>3.1614374999999999</v>
      </c>
    </row>
    <row r="3473" spans="1:22" x14ac:dyDescent="0.25">
      <c r="A3473" s="1">
        <v>45947</v>
      </c>
      <c r="B3473" s="1" t="str">
        <f>TEXT(Table1[[#This Row],[Date]],"mm")</f>
        <v>10</v>
      </c>
      <c r="C3473" t="s">
        <v>17</v>
      </c>
      <c r="D3473" t="s">
        <v>19</v>
      </c>
      <c r="E3473">
        <v>40.130000000000003</v>
      </c>
      <c r="F3473">
        <v>7.4</v>
      </c>
      <c r="G3473">
        <v>0.6</v>
      </c>
      <c r="H3473">
        <v>34</v>
      </c>
      <c r="I3473">
        <v>33.549999999999997</v>
      </c>
      <c r="J3473">
        <v>0.46</v>
      </c>
      <c r="K3473">
        <v>98.65</v>
      </c>
      <c r="L3473">
        <v>92.5</v>
      </c>
      <c r="M3473">
        <v>90.54</v>
      </c>
      <c r="N3473">
        <v>82.62</v>
      </c>
      <c r="O3473">
        <v>28.54</v>
      </c>
      <c r="P3473">
        <v>2698.46</v>
      </c>
      <c r="Q3473" s="42">
        <f>Table1[[#This Row],[Steam_Consumed_t]]/Table1[[#This Row],[Production_t]]</f>
        <v>0.8394117647058823</v>
      </c>
      <c r="R3473" s="37">
        <f>Table1[[#This Row],[Power_Consumed_kWh]]/Table1[[#This Row],[Production_t]]</f>
        <v>79.366470588235302</v>
      </c>
      <c r="S3473" t="str">
        <f>IF(Table1[[#This Row],[Quality_pct]]&lt;96,"Below Spec","Ok")</f>
        <v>Ok</v>
      </c>
      <c r="T3473" t="str">
        <f>IF(Table1[Steam_Consumed_t]&gt;$O$4383,"ABNORMAL","NORMAL")</f>
        <v>NORMAL</v>
      </c>
      <c r="U3473" t="str">
        <f>IF(Table1[Power_Consumed_kWh]&gt;$P$4383,"ABNORMAL","NORMAL")</f>
        <v>NORMAL</v>
      </c>
      <c r="V3473">
        <f>(Table1[[#This Row],[Target_Production_t]]/8)*Table1[[#This Row],[Downtime_hr]]</f>
        <v>3.0097499999999999</v>
      </c>
    </row>
    <row r="3474" spans="1:22" x14ac:dyDescent="0.25">
      <c r="A3474" s="1">
        <v>45947</v>
      </c>
      <c r="B3474" s="1" t="str">
        <f>TEXT(Table1[[#This Row],[Date]],"mm")</f>
        <v>10</v>
      </c>
      <c r="C3474" t="s">
        <v>22</v>
      </c>
      <c r="D3474" t="s">
        <v>19</v>
      </c>
      <c r="E3474">
        <v>34.4</v>
      </c>
      <c r="F3474">
        <v>7.4</v>
      </c>
      <c r="G3474">
        <v>0.6</v>
      </c>
      <c r="H3474">
        <v>27.13</v>
      </c>
      <c r="I3474">
        <v>26.32</v>
      </c>
      <c r="J3474">
        <v>0.81</v>
      </c>
      <c r="K3474">
        <v>97.01</v>
      </c>
      <c r="L3474">
        <v>92.5</v>
      </c>
      <c r="M3474">
        <v>97.67</v>
      </c>
      <c r="N3474">
        <v>87.64</v>
      </c>
      <c r="O3474">
        <v>28.93</v>
      </c>
      <c r="P3474">
        <v>2609.11</v>
      </c>
      <c r="Q3474" s="42">
        <f>Table1[[#This Row],[Steam_Consumed_t]]/Table1[[#This Row],[Production_t]]</f>
        <v>1.0663472171028383</v>
      </c>
      <c r="R3474" s="37">
        <f>Table1[[#This Row],[Power_Consumed_kWh]]/Table1[[#This Row],[Production_t]]</f>
        <v>96.170659786214529</v>
      </c>
      <c r="S3474" t="str">
        <f>IF(Table1[[#This Row],[Quality_pct]]&lt;96,"Below Spec","Ok")</f>
        <v>Ok</v>
      </c>
      <c r="T3474" t="str">
        <f>IF(Table1[Steam_Consumed_t]&gt;$O$4383,"ABNORMAL","NORMAL")</f>
        <v>NORMAL</v>
      </c>
      <c r="U3474" t="str">
        <f>IF(Table1[Power_Consumed_kWh]&gt;$P$4383,"ABNORMAL","NORMAL")</f>
        <v>NORMAL</v>
      </c>
      <c r="V3474">
        <f>(Table1[[#This Row],[Target_Production_t]]/8)*Table1[[#This Row],[Downtime_hr]]</f>
        <v>2.5799999999999996</v>
      </c>
    </row>
    <row r="3475" spans="1:22" x14ac:dyDescent="0.25">
      <c r="A3475" s="1">
        <v>45947</v>
      </c>
      <c r="B3475" s="1" t="str">
        <f>TEXT(Table1[[#This Row],[Date]],"mm")</f>
        <v>10</v>
      </c>
      <c r="C3475" t="s">
        <v>21</v>
      </c>
      <c r="D3475" t="s">
        <v>20</v>
      </c>
      <c r="E3475">
        <v>35.200000000000003</v>
      </c>
      <c r="F3475">
        <v>7.44</v>
      </c>
      <c r="G3475">
        <v>0.56000000000000005</v>
      </c>
      <c r="H3475">
        <v>32.369999999999997</v>
      </c>
      <c r="I3475">
        <v>31.48</v>
      </c>
      <c r="J3475">
        <v>0.88</v>
      </c>
      <c r="K3475">
        <v>97.27</v>
      </c>
      <c r="L3475">
        <v>93</v>
      </c>
      <c r="M3475">
        <v>93.17</v>
      </c>
      <c r="N3475">
        <v>84.29</v>
      </c>
      <c r="O3475">
        <v>46.34</v>
      </c>
      <c r="P3475">
        <v>3887.67</v>
      </c>
      <c r="Q3475" s="42">
        <f>Table1[[#This Row],[Steam_Consumed_t]]/Table1[[#This Row],[Production_t]]</f>
        <v>1.4315724436206365</v>
      </c>
      <c r="R3475" s="37">
        <f>Table1[[#This Row],[Power_Consumed_kWh]]/Table1[[#This Row],[Production_t]]</f>
        <v>120.10101946246526</v>
      </c>
      <c r="S3475" t="str">
        <f>IF(Table1[[#This Row],[Quality_pct]]&lt;96,"Below Spec","Ok")</f>
        <v>Ok</v>
      </c>
      <c r="T3475" t="str">
        <f>IF(Table1[Steam_Consumed_t]&gt;$O$4383,"ABNORMAL","NORMAL")</f>
        <v>NORMAL</v>
      </c>
      <c r="U3475" t="str">
        <f>IF(Table1[Power_Consumed_kWh]&gt;$P$4383,"ABNORMAL","NORMAL")</f>
        <v>NORMAL</v>
      </c>
      <c r="V3475">
        <f>(Table1[[#This Row],[Target_Production_t]]/8)*Table1[[#This Row],[Downtime_hr]]</f>
        <v>2.4640000000000004</v>
      </c>
    </row>
    <row r="3476" spans="1:22" x14ac:dyDescent="0.25">
      <c r="A3476" s="1">
        <v>45947</v>
      </c>
      <c r="B3476" s="1" t="str">
        <f>TEXT(Table1[[#This Row],[Date]],"mm")</f>
        <v>10</v>
      </c>
      <c r="C3476" t="s">
        <v>23</v>
      </c>
      <c r="D3476" t="s">
        <v>19</v>
      </c>
      <c r="E3476">
        <v>42.04</v>
      </c>
      <c r="F3476">
        <v>7.46</v>
      </c>
      <c r="G3476">
        <v>0.54</v>
      </c>
      <c r="H3476">
        <v>36.36</v>
      </c>
      <c r="I3476">
        <v>36.36</v>
      </c>
      <c r="J3476">
        <v>0</v>
      </c>
      <c r="K3476">
        <v>100</v>
      </c>
      <c r="L3476">
        <v>93.25</v>
      </c>
      <c r="M3476">
        <v>95.84</v>
      </c>
      <c r="N3476">
        <v>89.37</v>
      </c>
      <c r="O3476">
        <v>5.04</v>
      </c>
      <c r="P3476">
        <v>1543.08</v>
      </c>
      <c r="Q3476" s="42">
        <f>Table1[[#This Row],[Steam_Consumed_t]]/Table1[[#This Row],[Production_t]]</f>
        <v>0.13861386138613863</v>
      </c>
      <c r="R3476" s="37">
        <f>Table1[[#This Row],[Power_Consumed_kWh]]/Table1[[#This Row],[Production_t]]</f>
        <v>42.438943894389439</v>
      </c>
      <c r="S3476" t="str">
        <f>IF(Table1[[#This Row],[Quality_pct]]&lt;96,"Below Spec","Ok")</f>
        <v>Ok</v>
      </c>
      <c r="T3476" t="str">
        <f>IF(Table1[Steam_Consumed_t]&gt;$O$4383,"ABNORMAL","NORMAL")</f>
        <v>NORMAL</v>
      </c>
      <c r="U3476" t="str">
        <f>IF(Table1[Power_Consumed_kWh]&gt;$P$4383,"ABNORMAL","NORMAL")</f>
        <v>NORMAL</v>
      </c>
      <c r="V3476">
        <f>(Table1[[#This Row],[Target_Production_t]]/8)*Table1[[#This Row],[Downtime_hr]]</f>
        <v>2.8377000000000003</v>
      </c>
    </row>
    <row r="3477" spans="1:22" x14ac:dyDescent="0.25">
      <c r="A3477" s="1">
        <v>45947</v>
      </c>
      <c r="B3477" s="1" t="str">
        <f>TEXT(Table1[[#This Row],[Date]],"mm")</f>
        <v>10</v>
      </c>
      <c r="C3477" t="s">
        <v>17</v>
      </c>
      <c r="D3477" t="s">
        <v>18</v>
      </c>
      <c r="E3477">
        <v>40.74</v>
      </c>
      <c r="F3477">
        <v>7.56</v>
      </c>
      <c r="G3477">
        <v>0.44</v>
      </c>
      <c r="H3477">
        <v>38.21</v>
      </c>
      <c r="I3477">
        <v>37.28</v>
      </c>
      <c r="J3477">
        <v>0.93</v>
      </c>
      <c r="K3477">
        <v>97.56</v>
      </c>
      <c r="L3477">
        <v>94.5</v>
      </c>
      <c r="M3477">
        <v>97.29</v>
      </c>
      <c r="N3477">
        <v>89.69</v>
      </c>
      <c r="O3477">
        <v>30.14</v>
      </c>
      <c r="P3477">
        <v>3147.42</v>
      </c>
      <c r="Q3477" s="42">
        <f>Table1[[#This Row],[Steam_Consumed_t]]/Table1[[#This Row],[Production_t]]</f>
        <v>0.78879874378434967</v>
      </c>
      <c r="R3477" s="37">
        <f>Table1[[#This Row],[Power_Consumed_kWh]]/Table1[[#This Row],[Production_t]]</f>
        <v>82.371630463229522</v>
      </c>
      <c r="S3477" t="str">
        <f>IF(Table1[[#This Row],[Quality_pct]]&lt;96,"Below Spec","Ok")</f>
        <v>Ok</v>
      </c>
      <c r="T3477" t="str">
        <f>IF(Table1[Steam_Consumed_t]&gt;$O$4383,"ABNORMAL","NORMAL")</f>
        <v>NORMAL</v>
      </c>
      <c r="U3477" t="str">
        <f>IF(Table1[Power_Consumed_kWh]&gt;$P$4383,"ABNORMAL","NORMAL")</f>
        <v>NORMAL</v>
      </c>
      <c r="V3477">
        <f>(Table1[[#This Row],[Target_Production_t]]/8)*Table1[[#This Row],[Downtime_hr]]</f>
        <v>2.2406999999999999</v>
      </c>
    </row>
    <row r="3478" spans="1:22" x14ac:dyDescent="0.25">
      <c r="A3478" s="1">
        <v>45947</v>
      </c>
      <c r="B3478" s="1" t="str">
        <f>TEXT(Table1[[#This Row],[Date]],"mm")</f>
        <v>10</v>
      </c>
      <c r="C3478" t="s">
        <v>21</v>
      </c>
      <c r="D3478" t="s">
        <v>18</v>
      </c>
      <c r="E3478">
        <v>36.86</v>
      </c>
      <c r="F3478">
        <v>7.62</v>
      </c>
      <c r="G3478">
        <v>0.38</v>
      </c>
      <c r="H3478">
        <v>33.07</v>
      </c>
      <c r="I3478">
        <v>32.85</v>
      </c>
      <c r="J3478">
        <v>0.21</v>
      </c>
      <c r="K3478">
        <v>99.35</v>
      </c>
      <c r="L3478">
        <v>95.25</v>
      </c>
      <c r="M3478">
        <v>95.16</v>
      </c>
      <c r="N3478">
        <v>90.05</v>
      </c>
      <c r="O3478">
        <v>48.52</v>
      </c>
      <c r="P3478">
        <v>3811.12</v>
      </c>
      <c r="Q3478" s="42">
        <f>Table1[[#This Row],[Steam_Consumed_t]]/Table1[[#This Row],[Production_t]]</f>
        <v>1.4671908073782887</v>
      </c>
      <c r="R3478" s="37">
        <f>Table1[[#This Row],[Power_Consumed_kWh]]/Table1[[#This Row],[Production_t]]</f>
        <v>115.24402781977622</v>
      </c>
      <c r="S3478" t="str">
        <f>IF(Table1[[#This Row],[Quality_pct]]&lt;96,"Below Spec","Ok")</f>
        <v>Ok</v>
      </c>
      <c r="T3478" t="str">
        <f>IF(Table1[Steam_Consumed_t]&gt;$O$4383,"ABNORMAL","NORMAL")</f>
        <v>NORMAL</v>
      </c>
      <c r="U3478" t="str">
        <f>IF(Table1[Power_Consumed_kWh]&gt;$P$4383,"ABNORMAL","NORMAL")</f>
        <v>NORMAL</v>
      </c>
      <c r="V3478">
        <f>(Table1[[#This Row],[Target_Production_t]]/8)*Table1[[#This Row],[Downtime_hr]]</f>
        <v>1.75085</v>
      </c>
    </row>
    <row r="3479" spans="1:22" x14ac:dyDescent="0.25">
      <c r="A3479" s="1">
        <v>45947</v>
      </c>
      <c r="B3479" s="1" t="str">
        <f>TEXT(Table1[[#This Row],[Date]],"mm")</f>
        <v>10</v>
      </c>
      <c r="C3479" t="s">
        <v>22</v>
      </c>
      <c r="D3479" t="s">
        <v>20</v>
      </c>
      <c r="E3479">
        <v>33.35</v>
      </c>
      <c r="F3479">
        <v>7.62</v>
      </c>
      <c r="G3479">
        <v>0.38</v>
      </c>
      <c r="H3479">
        <v>28.97</v>
      </c>
      <c r="I3479">
        <v>28.18</v>
      </c>
      <c r="J3479">
        <v>0.79</v>
      </c>
      <c r="K3479">
        <v>97.26</v>
      </c>
      <c r="L3479">
        <v>95.25</v>
      </c>
      <c r="M3479">
        <v>91.99</v>
      </c>
      <c r="N3479">
        <v>85.22</v>
      </c>
      <c r="O3479">
        <v>31.81</v>
      </c>
      <c r="P3479">
        <v>2769.73</v>
      </c>
      <c r="Q3479" s="42">
        <f>Table1[[#This Row],[Steam_Consumed_t]]/Table1[[#This Row],[Production_t]]</f>
        <v>1.0980324473593372</v>
      </c>
      <c r="R3479" s="37">
        <f>Table1[[#This Row],[Power_Consumed_kWh]]/Table1[[#This Row],[Production_t]]</f>
        <v>95.606834656541253</v>
      </c>
      <c r="S3479" t="str">
        <f>IF(Table1[[#This Row],[Quality_pct]]&lt;96,"Below Spec","Ok")</f>
        <v>Ok</v>
      </c>
      <c r="T3479" t="str">
        <f>IF(Table1[Steam_Consumed_t]&gt;$O$4383,"ABNORMAL","NORMAL")</f>
        <v>NORMAL</v>
      </c>
      <c r="U3479" t="str">
        <f>IF(Table1[Power_Consumed_kWh]&gt;$P$4383,"ABNORMAL","NORMAL")</f>
        <v>NORMAL</v>
      </c>
      <c r="V3479">
        <f>(Table1[[#This Row],[Target_Production_t]]/8)*Table1[[#This Row],[Downtime_hr]]</f>
        <v>1.584125</v>
      </c>
    </row>
    <row r="3480" spans="1:22" x14ac:dyDescent="0.25">
      <c r="A3480" s="1">
        <v>45947</v>
      </c>
      <c r="B3480" s="1" t="str">
        <f>TEXT(Table1[[#This Row],[Date]],"mm")</f>
        <v>10</v>
      </c>
      <c r="C3480" t="s">
        <v>21</v>
      </c>
      <c r="D3480" t="s">
        <v>19</v>
      </c>
      <c r="E3480">
        <v>36.31</v>
      </c>
      <c r="F3480">
        <v>7.71</v>
      </c>
      <c r="G3480">
        <v>0.28999999999999998</v>
      </c>
      <c r="H3480">
        <v>33.409999999999997</v>
      </c>
      <c r="I3480">
        <v>32.950000000000003</v>
      </c>
      <c r="J3480">
        <v>0.46</v>
      </c>
      <c r="K3480">
        <v>98.62</v>
      </c>
      <c r="L3480">
        <v>96.38</v>
      </c>
      <c r="M3480">
        <v>95.36</v>
      </c>
      <c r="N3480">
        <v>90.63</v>
      </c>
      <c r="O3480">
        <v>47.12</v>
      </c>
      <c r="P3480">
        <v>3935.59</v>
      </c>
      <c r="Q3480" s="42">
        <f>Table1[[#This Row],[Steam_Consumed_t]]/Table1[[#This Row],[Production_t]]</f>
        <v>1.4103561807841964</v>
      </c>
      <c r="R3480" s="37">
        <f>Table1[[#This Row],[Power_Consumed_kWh]]/Table1[[#This Row],[Production_t]]</f>
        <v>117.79676743489975</v>
      </c>
      <c r="S3480" t="str">
        <f>IF(Table1[[#This Row],[Quality_pct]]&lt;96,"Below Spec","Ok")</f>
        <v>Ok</v>
      </c>
      <c r="T3480" t="str">
        <f>IF(Table1[Steam_Consumed_t]&gt;$O$4383,"ABNORMAL","NORMAL")</f>
        <v>NORMAL</v>
      </c>
      <c r="U3480" t="str">
        <f>IF(Table1[Power_Consumed_kWh]&gt;$P$4383,"ABNORMAL","NORMAL")</f>
        <v>NORMAL</v>
      </c>
      <c r="V3480">
        <f>(Table1[[#This Row],[Target_Production_t]]/8)*Table1[[#This Row],[Downtime_hr]]</f>
        <v>1.3162374999999999</v>
      </c>
    </row>
    <row r="3481" spans="1:22" x14ac:dyDescent="0.25">
      <c r="A3481" s="1">
        <v>45947</v>
      </c>
      <c r="B3481" s="1" t="str">
        <f>TEXT(Table1[[#This Row],[Date]],"mm")</f>
        <v>10</v>
      </c>
      <c r="C3481" t="s">
        <v>22</v>
      </c>
      <c r="D3481" t="s">
        <v>18</v>
      </c>
      <c r="E3481">
        <v>34.92</v>
      </c>
      <c r="F3481">
        <v>7.72</v>
      </c>
      <c r="G3481">
        <v>0.28000000000000003</v>
      </c>
      <c r="H3481">
        <v>31.1</v>
      </c>
      <c r="I3481">
        <v>30.24</v>
      </c>
      <c r="J3481">
        <v>0.86</v>
      </c>
      <c r="K3481">
        <v>97.24</v>
      </c>
      <c r="L3481">
        <v>96.5</v>
      </c>
      <c r="M3481">
        <v>96.46</v>
      </c>
      <c r="N3481">
        <v>90.52</v>
      </c>
      <c r="O3481">
        <v>33.33</v>
      </c>
      <c r="P3481">
        <v>2984.37</v>
      </c>
      <c r="Q3481" s="42">
        <f>Table1[[#This Row],[Steam_Consumed_t]]/Table1[[#This Row],[Production_t]]</f>
        <v>1.0717041800643086</v>
      </c>
      <c r="R3481" s="37">
        <f>Table1[[#This Row],[Power_Consumed_kWh]]/Table1[[#This Row],[Production_t]]</f>
        <v>95.9604501607717</v>
      </c>
      <c r="S3481" t="str">
        <f>IF(Table1[[#This Row],[Quality_pct]]&lt;96,"Below Spec","Ok")</f>
        <v>Ok</v>
      </c>
      <c r="T3481" t="str">
        <f>IF(Table1[Steam_Consumed_t]&gt;$O$4383,"ABNORMAL","NORMAL")</f>
        <v>NORMAL</v>
      </c>
      <c r="U3481" t="str">
        <f>IF(Table1[Power_Consumed_kWh]&gt;$P$4383,"ABNORMAL","NORMAL")</f>
        <v>NORMAL</v>
      </c>
      <c r="V3481">
        <f>(Table1[[#This Row],[Target_Production_t]]/8)*Table1[[#This Row],[Downtime_hr]]</f>
        <v>1.2222000000000002</v>
      </c>
    </row>
    <row r="3482" spans="1:22" x14ac:dyDescent="0.25">
      <c r="A3482" s="1">
        <v>45948</v>
      </c>
      <c r="B3482" s="1" t="str">
        <f>TEXT(Table1[[#This Row],[Date]],"mm")</f>
        <v>10</v>
      </c>
      <c r="C3482" t="s">
        <v>23</v>
      </c>
      <c r="D3482" t="s">
        <v>18</v>
      </c>
      <c r="E3482">
        <v>44.82</v>
      </c>
      <c r="F3482">
        <v>5.15</v>
      </c>
      <c r="G3482">
        <v>2.85</v>
      </c>
      <c r="H3482">
        <v>28.08</v>
      </c>
      <c r="I3482">
        <v>27.83</v>
      </c>
      <c r="J3482">
        <v>0.25</v>
      </c>
      <c r="K3482">
        <v>99.11</v>
      </c>
      <c r="L3482">
        <v>64.38</v>
      </c>
      <c r="M3482">
        <v>101.44</v>
      </c>
      <c r="N3482">
        <v>64.72</v>
      </c>
      <c r="O3482">
        <v>3.96</v>
      </c>
      <c r="P3482">
        <v>1116.6600000000001</v>
      </c>
      <c r="Q3482" s="42">
        <f>Table1[[#This Row],[Steam_Consumed_t]]/Table1[[#This Row],[Production_t]]</f>
        <v>0.14102564102564102</v>
      </c>
      <c r="R3482" s="37">
        <f>Table1[[#This Row],[Power_Consumed_kWh]]/Table1[[#This Row],[Production_t]]</f>
        <v>39.767094017094024</v>
      </c>
      <c r="S3482" t="str">
        <f>IF(Table1[[#This Row],[Quality_pct]]&lt;96,"Below Spec","Ok")</f>
        <v>Ok</v>
      </c>
      <c r="T3482" t="str">
        <f>IF(Table1[Steam_Consumed_t]&gt;$O$4383,"ABNORMAL","NORMAL")</f>
        <v>NORMAL</v>
      </c>
      <c r="U3482" t="str">
        <f>IF(Table1[Power_Consumed_kWh]&gt;$P$4383,"ABNORMAL","NORMAL")</f>
        <v>NORMAL</v>
      </c>
      <c r="V3482">
        <f>(Table1[[#This Row],[Target_Production_t]]/8)*Table1[[#This Row],[Downtime_hr]]</f>
        <v>15.967125000000001</v>
      </c>
    </row>
    <row r="3483" spans="1:22" x14ac:dyDescent="0.25">
      <c r="A3483" s="1">
        <v>45948</v>
      </c>
      <c r="B3483" s="1" t="str">
        <f>TEXT(Table1[[#This Row],[Date]],"mm")</f>
        <v>10</v>
      </c>
      <c r="C3483" t="s">
        <v>22</v>
      </c>
      <c r="D3483" t="s">
        <v>19</v>
      </c>
      <c r="E3483">
        <v>36.119999999999997</v>
      </c>
      <c r="F3483">
        <v>7.32</v>
      </c>
      <c r="G3483">
        <v>0.68</v>
      </c>
      <c r="H3483">
        <v>31.24</v>
      </c>
      <c r="I3483">
        <v>30.05</v>
      </c>
      <c r="J3483">
        <v>1.18</v>
      </c>
      <c r="K3483">
        <v>96.21</v>
      </c>
      <c r="L3483">
        <v>91.5</v>
      </c>
      <c r="M3483">
        <v>95.74</v>
      </c>
      <c r="N3483">
        <v>84.28</v>
      </c>
      <c r="O3483">
        <v>35.14</v>
      </c>
      <c r="P3483">
        <v>2955.42</v>
      </c>
      <c r="Q3483" s="42">
        <f>Table1[[#This Row],[Steam_Consumed_t]]/Table1[[#This Row],[Production_t]]</f>
        <v>1.1248399487836109</v>
      </c>
      <c r="R3483" s="37">
        <f>Table1[[#This Row],[Power_Consumed_kWh]]/Table1[[#This Row],[Production_t]]</f>
        <v>94.60371318822024</v>
      </c>
      <c r="S3483" t="str">
        <f>IF(Table1[[#This Row],[Quality_pct]]&lt;96,"Below Spec","Ok")</f>
        <v>Ok</v>
      </c>
      <c r="T3483" t="str">
        <f>IF(Table1[Steam_Consumed_t]&gt;$O$4383,"ABNORMAL","NORMAL")</f>
        <v>NORMAL</v>
      </c>
      <c r="U3483" t="str">
        <f>IF(Table1[Power_Consumed_kWh]&gt;$P$4383,"ABNORMAL","NORMAL")</f>
        <v>NORMAL</v>
      </c>
      <c r="V3483">
        <f>(Table1[[#This Row],[Target_Production_t]]/8)*Table1[[#This Row],[Downtime_hr]]</f>
        <v>3.0701999999999998</v>
      </c>
    </row>
    <row r="3484" spans="1:22" x14ac:dyDescent="0.25">
      <c r="A3484" s="1">
        <v>45948</v>
      </c>
      <c r="B3484" s="1" t="str">
        <f>TEXT(Table1[[#This Row],[Date]],"mm")</f>
        <v>10</v>
      </c>
      <c r="C3484" t="s">
        <v>21</v>
      </c>
      <c r="D3484" t="s">
        <v>18</v>
      </c>
      <c r="E3484">
        <v>38.71</v>
      </c>
      <c r="F3484">
        <v>7.34</v>
      </c>
      <c r="G3484">
        <v>0.66</v>
      </c>
      <c r="H3484">
        <v>34.32</v>
      </c>
      <c r="I3484">
        <v>33.520000000000003</v>
      </c>
      <c r="J3484">
        <v>0.8</v>
      </c>
      <c r="K3484">
        <v>97.67</v>
      </c>
      <c r="L3484">
        <v>91.75</v>
      </c>
      <c r="M3484">
        <v>98.81</v>
      </c>
      <c r="N3484">
        <v>88.55</v>
      </c>
      <c r="O3484">
        <v>50.65</v>
      </c>
      <c r="P3484">
        <v>4099.8500000000004</v>
      </c>
      <c r="Q3484" s="42">
        <f>Table1[[#This Row],[Steam_Consumed_t]]/Table1[[#This Row],[Production_t]]</f>
        <v>1.4758158508158508</v>
      </c>
      <c r="R3484" s="37">
        <f>Table1[[#This Row],[Power_Consumed_kWh]]/Table1[[#This Row],[Production_t]]</f>
        <v>119.45949883449885</v>
      </c>
      <c r="S3484" t="str">
        <f>IF(Table1[[#This Row],[Quality_pct]]&lt;96,"Below Spec","Ok")</f>
        <v>Ok</v>
      </c>
      <c r="T3484" t="str">
        <f>IF(Table1[Steam_Consumed_t]&gt;$O$4383,"ABNORMAL","NORMAL")</f>
        <v>NORMAL</v>
      </c>
      <c r="U3484" t="str">
        <f>IF(Table1[Power_Consumed_kWh]&gt;$P$4383,"ABNORMAL","NORMAL")</f>
        <v>NORMAL</v>
      </c>
      <c r="V3484">
        <f>(Table1[[#This Row],[Target_Production_t]]/8)*Table1[[#This Row],[Downtime_hr]]</f>
        <v>3.1935750000000001</v>
      </c>
    </row>
    <row r="3485" spans="1:22" x14ac:dyDescent="0.25">
      <c r="A3485" s="1">
        <v>45948</v>
      </c>
      <c r="B3485" s="1" t="str">
        <f>TEXT(Table1[[#This Row],[Date]],"mm")</f>
        <v>10</v>
      </c>
      <c r="C3485" t="s">
        <v>17</v>
      </c>
      <c r="D3485" t="s">
        <v>19</v>
      </c>
      <c r="E3485">
        <v>42.14</v>
      </c>
      <c r="F3485">
        <v>7.48</v>
      </c>
      <c r="G3485">
        <v>0.52</v>
      </c>
      <c r="H3485">
        <v>38.32</v>
      </c>
      <c r="I3485">
        <v>37.61</v>
      </c>
      <c r="J3485">
        <v>0.71</v>
      </c>
      <c r="K3485">
        <v>98.16</v>
      </c>
      <c r="L3485">
        <v>93.5</v>
      </c>
      <c r="M3485">
        <v>94.96</v>
      </c>
      <c r="N3485">
        <v>87.15</v>
      </c>
      <c r="O3485">
        <v>32.33</v>
      </c>
      <c r="P3485">
        <v>3128.06</v>
      </c>
      <c r="Q3485" s="42">
        <f>Table1[[#This Row],[Steam_Consumed_t]]/Table1[[#This Row],[Production_t]]</f>
        <v>0.84368475991649261</v>
      </c>
      <c r="R3485" s="37">
        <f>Table1[[#This Row],[Power_Consumed_kWh]]/Table1[[#This Row],[Production_t]]</f>
        <v>81.629958246346547</v>
      </c>
      <c r="S3485" t="str">
        <f>IF(Table1[[#This Row],[Quality_pct]]&lt;96,"Below Spec","Ok")</f>
        <v>Ok</v>
      </c>
      <c r="T3485" t="str">
        <f>IF(Table1[Steam_Consumed_t]&gt;$O$4383,"ABNORMAL","NORMAL")</f>
        <v>NORMAL</v>
      </c>
      <c r="U3485" t="str">
        <f>IF(Table1[Power_Consumed_kWh]&gt;$P$4383,"ABNORMAL","NORMAL")</f>
        <v>NORMAL</v>
      </c>
      <c r="V3485">
        <f>(Table1[[#This Row],[Target_Production_t]]/8)*Table1[[#This Row],[Downtime_hr]]</f>
        <v>2.7391000000000001</v>
      </c>
    </row>
    <row r="3486" spans="1:22" x14ac:dyDescent="0.25">
      <c r="A3486" s="1">
        <v>45948</v>
      </c>
      <c r="B3486" s="1" t="str">
        <f>TEXT(Table1[[#This Row],[Date]],"mm")</f>
        <v>10</v>
      </c>
      <c r="C3486" t="s">
        <v>22</v>
      </c>
      <c r="D3486" t="s">
        <v>20</v>
      </c>
      <c r="E3486">
        <v>35.020000000000003</v>
      </c>
      <c r="F3486">
        <v>7.5</v>
      </c>
      <c r="G3486">
        <v>0.5</v>
      </c>
      <c r="H3486">
        <v>31.57</v>
      </c>
      <c r="I3486">
        <v>30.8</v>
      </c>
      <c r="J3486">
        <v>0.78</v>
      </c>
      <c r="K3486">
        <v>97.54</v>
      </c>
      <c r="L3486">
        <v>93.75</v>
      </c>
      <c r="M3486">
        <v>98.42</v>
      </c>
      <c r="N3486">
        <v>90</v>
      </c>
      <c r="O3486">
        <v>33.96</v>
      </c>
      <c r="P3486">
        <v>2968.92</v>
      </c>
      <c r="Q3486" s="42">
        <f>Table1[[#This Row],[Steam_Consumed_t]]/Table1[[#This Row],[Production_t]]</f>
        <v>1.0757047830218562</v>
      </c>
      <c r="R3486" s="37">
        <f>Table1[[#This Row],[Power_Consumed_kWh]]/Table1[[#This Row],[Production_t]]</f>
        <v>94.042445359518538</v>
      </c>
      <c r="S3486" t="str">
        <f>IF(Table1[[#This Row],[Quality_pct]]&lt;96,"Below Spec","Ok")</f>
        <v>Ok</v>
      </c>
      <c r="T3486" t="str">
        <f>IF(Table1[Steam_Consumed_t]&gt;$O$4383,"ABNORMAL","NORMAL")</f>
        <v>NORMAL</v>
      </c>
      <c r="U3486" t="str">
        <f>IF(Table1[Power_Consumed_kWh]&gt;$P$4383,"ABNORMAL","NORMAL")</f>
        <v>NORMAL</v>
      </c>
      <c r="V3486">
        <f>(Table1[[#This Row],[Target_Production_t]]/8)*Table1[[#This Row],[Downtime_hr]]</f>
        <v>2.1887500000000002</v>
      </c>
    </row>
    <row r="3487" spans="1:22" x14ac:dyDescent="0.25">
      <c r="A3487" s="1">
        <v>45948</v>
      </c>
      <c r="B3487" s="1" t="str">
        <f>TEXT(Table1[[#This Row],[Date]],"mm")</f>
        <v>10</v>
      </c>
      <c r="C3487" t="s">
        <v>23</v>
      </c>
      <c r="D3487" t="s">
        <v>19</v>
      </c>
      <c r="E3487">
        <v>44.15</v>
      </c>
      <c r="F3487">
        <v>7.5</v>
      </c>
      <c r="G3487">
        <v>0.5</v>
      </c>
      <c r="H3487">
        <v>34.31</v>
      </c>
      <c r="I3487">
        <v>33.67</v>
      </c>
      <c r="J3487">
        <v>0.64</v>
      </c>
      <c r="K3487">
        <v>98.14</v>
      </c>
      <c r="L3487">
        <v>93.75</v>
      </c>
      <c r="M3487">
        <v>98.38</v>
      </c>
      <c r="N3487">
        <v>90.52</v>
      </c>
      <c r="O3487">
        <v>4.09</v>
      </c>
      <c r="P3487">
        <v>1307.55</v>
      </c>
      <c r="Q3487" s="42">
        <f>Table1[[#This Row],[Steam_Consumed_t]]/Table1[[#This Row],[Production_t]]</f>
        <v>0.11920722821334886</v>
      </c>
      <c r="R3487" s="37">
        <f>Table1[[#This Row],[Power_Consumed_kWh]]/Table1[[#This Row],[Production_t]]</f>
        <v>38.109880501311565</v>
      </c>
      <c r="S3487" t="str">
        <f>IF(Table1[[#This Row],[Quality_pct]]&lt;96,"Below Spec","Ok")</f>
        <v>Ok</v>
      </c>
      <c r="T3487" t="str">
        <f>IF(Table1[Steam_Consumed_t]&gt;$O$4383,"ABNORMAL","NORMAL")</f>
        <v>NORMAL</v>
      </c>
      <c r="U3487" t="str">
        <f>IF(Table1[Power_Consumed_kWh]&gt;$P$4383,"ABNORMAL","NORMAL")</f>
        <v>NORMAL</v>
      </c>
      <c r="V3487">
        <f>(Table1[[#This Row],[Target_Production_t]]/8)*Table1[[#This Row],[Downtime_hr]]</f>
        <v>2.7593749999999999</v>
      </c>
    </row>
    <row r="3488" spans="1:22" x14ac:dyDescent="0.25">
      <c r="A3488" s="1">
        <v>45948</v>
      </c>
      <c r="B3488" s="1" t="str">
        <f>TEXT(Table1[[#This Row],[Date]],"mm")</f>
        <v>10</v>
      </c>
      <c r="C3488" t="s">
        <v>21</v>
      </c>
      <c r="D3488" t="s">
        <v>20</v>
      </c>
      <c r="E3488">
        <v>36.97</v>
      </c>
      <c r="F3488">
        <v>7.54</v>
      </c>
      <c r="G3488">
        <v>0.46</v>
      </c>
      <c r="H3488">
        <v>32.200000000000003</v>
      </c>
      <c r="I3488">
        <v>30.67</v>
      </c>
      <c r="J3488">
        <v>1.53</v>
      </c>
      <c r="K3488">
        <v>95.26</v>
      </c>
      <c r="L3488">
        <v>94.25</v>
      </c>
      <c r="M3488">
        <v>94.64</v>
      </c>
      <c r="N3488">
        <v>84.97</v>
      </c>
      <c r="O3488">
        <v>47.66</v>
      </c>
      <c r="P3488">
        <v>3749.6</v>
      </c>
      <c r="Q3488" s="42">
        <f>Table1[[#This Row],[Steam_Consumed_t]]/Table1[[#This Row],[Production_t]]</f>
        <v>1.4801242236024843</v>
      </c>
      <c r="R3488" s="37">
        <f>Table1[[#This Row],[Power_Consumed_kWh]]/Table1[[#This Row],[Production_t]]</f>
        <v>116.44720496894409</v>
      </c>
      <c r="S3488" t="str">
        <f>IF(Table1[[#This Row],[Quality_pct]]&lt;96,"Below Spec","Ok")</f>
        <v>Below Spec</v>
      </c>
      <c r="T3488" t="str">
        <f>IF(Table1[Steam_Consumed_t]&gt;$O$4383,"ABNORMAL","NORMAL")</f>
        <v>NORMAL</v>
      </c>
      <c r="U3488" t="str">
        <f>IF(Table1[Power_Consumed_kWh]&gt;$P$4383,"ABNORMAL","NORMAL")</f>
        <v>NORMAL</v>
      </c>
      <c r="V3488">
        <f>(Table1[[#This Row],[Target_Production_t]]/8)*Table1[[#This Row],[Downtime_hr]]</f>
        <v>2.125775</v>
      </c>
    </row>
    <row r="3489" spans="1:22" x14ac:dyDescent="0.25">
      <c r="A3489" s="1">
        <v>45948</v>
      </c>
      <c r="B3489" s="1" t="str">
        <f>TEXT(Table1[[#This Row],[Date]],"mm")</f>
        <v>10</v>
      </c>
      <c r="C3489" t="s">
        <v>17</v>
      </c>
      <c r="D3489" t="s">
        <v>20</v>
      </c>
      <c r="E3489">
        <v>40.86</v>
      </c>
      <c r="F3489">
        <v>7.6</v>
      </c>
      <c r="G3489">
        <v>0.4</v>
      </c>
      <c r="H3489">
        <v>36.909999999999997</v>
      </c>
      <c r="I3489">
        <v>36.130000000000003</v>
      </c>
      <c r="J3489">
        <v>0.78</v>
      </c>
      <c r="K3489">
        <v>97.89</v>
      </c>
      <c r="L3489">
        <v>95</v>
      </c>
      <c r="M3489">
        <v>92.61</v>
      </c>
      <c r="N3489">
        <v>86.12</v>
      </c>
      <c r="O3489">
        <v>31.74</v>
      </c>
      <c r="P3489">
        <v>3116.56</v>
      </c>
      <c r="Q3489" s="42">
        <f>Table1[[#This Row],[Steam_Consumed_t]]/Table1[[#This Row],[Production_t]]</f>
        <v>0.85992955838526153</v>
      </c>
      <c r="R3489" s="37">
        <f>Table1[[#This Row],[Power_Consumed_kWh]]/Table1[[#This Row],[Production_t]]</f>
        <v>84.436738011379035</v>
      </c>
      <c r="S3489" t="str">
        <f>IF(Table1[[#This Row],[Quality_pct]]&lt;96,"Below Spec","Ok")</f>
        <v>Ok</v>
      </c>
      <c r="T3489" t="str">
        <f>IF(Table1[Steam_Consumed_t]&gt;$O$4383,"ABNORMAL","NORMAL")</f>
        <v>NORMAL</v>
      </c>
      <c r="U3489" t="str">
        <f>IF(Table1[Power_Consumed_kWh]&gt;$P$4383,"ABNORMAL","NORMAL")</f>
        <v>NORMAL</v>
      </c>
      <c r="V3489">
        <f>(Table1[[#This Row],[Target_Production_t]]/8)*Table1[[#This Row],[Downtime_hr]]</f>
        <v>2.0430000000000001</v>
      </c>
    </row>
    <row r="3490" spans="1:22" x14ac:dyDescent="0.25">
      <c r="A3490" s="1">
        <v>45948</v>
      </c>
      <c r="B3490" s="1" t="str">
        <f>TEXT(Table1[[#This Row],[Date]],"mm")</f>
        <v>10</v>
      </c>
      <c r="C3490" t="s">
        <v>23</v>
      </c>
      <c r="D3490" t="s">
        <v>20</v>
      </c>
      <c r="E3490">
        <v>42.81</v>
      </c>
      <c r="F3490">
        <v>7.61</v>
      </c>
      <c r="G3490">
        <v>0.39</v>
      </c>
      <c r="H3490">
        <v>37.549999999999997</v>
      </c>
      <c r="I3490">
        <v>37.130000000000003</v>
      </c>
      <c r="J3490">
        <v>0.42</v>
      </c>
      <c r="K3490">
        <v>98.89</v>
      </c>
      <c r="L3490">
        <v>95.12</v>
      </c>
      <c r="M3490">
        <v>96.9</v>
      </c>
      <c r="N3490">
        <v>91.16</v>
      </c>
      <c r="O3490">
        <v>2.65</v>
      </c>
      <c r="P3490">
        <v>1431.09</v>
      </c>
      <c r="Q3490" s="42">
        <f>Table1[[#This Row],[Steam_Consumed_t]]/Table1[[#This Row],[Production_t]]</f>
        <v>7.057256990679095E-2</v>
      </c>
      <c r="R3490" s="37">
        <f>Table1[[#This Row],[Power_Consumed_kWh]]/Table1[[#This Row],[Production_t]]</f>
        <v>38.111584553928097</v>
      </c>
      <c r="S3490" t="str">
        <f>IF(Table1[[#This Row],[Quality_pct]]&lt;96,"Below Spec","Ok")</f>
        <v>Ok</v>
      </c>
      <c r="T3490" t="str">
        <f>IF(Table1[Steam_Consumed_t]&gt;$O$4383,"ABNORMAL","NORMAL")</f>
        <v>NORMAL</v>
      </c>
      <c r="U3490" t="str">
        <f>IF(Table1[Power_Consumed_kWh]&gt;$P$4383,"ABNORMAL","NORMAL")</f>
        <v>NORMAL</v>
      </c>
      <c r="V3490">
        <f>(Table1[[#This Row],[Target_Production_t]]/8)*Table1[[#This Row],[Downtime_hr]]</f>
        <v>2.0869875000000002</v>
      </c>
    </row>
    <row r="3491" spans="1:22" x14ac:dyDescent="0.25">
      <c r="A3491" s="1">
        <v>45948</v>
      </c>
      <c r="B3491" s="1" t="str">
        <f>TEXT(Table1[[#This Row],[Date]],"mm")</f>
        <v>10</v>
      </c>
      <c r="C3491" t="s">
        <v>21</v>
      </c>
      <c r="D3491" t="s">
        <v>19</v>
      </c>
      <c r="E3491">
        <v>38.130000000000003</v>
      </c>
      <c r="F3491">
        <v>7.64</v>
      </c>
      <c r="G3491">
        <v>0.36</v>
      </c>
      <c r="H3491">
        <v>34.450000000000003</v>
      </c>
      <c r="I3491">
        <v>33.78</v>
      </c>
      <c r="J3491">
        <v>0.67</v>
      </c>
      <c r="K3491">
        <v>98.05</v>
      </c>
      <c r="L3491">
        <v>95.5</v>
      </c>
      <c r="M3491">
        <v>92.73</v>
      </c>
      <c r="N3491">
        <v>86.83</v>
      </c>
      <c r="O3491">
        <v>50.77</v>
      </c>
      <c r="P3491">
        <v>4076.34</v>
      </c>
      <c r="Q3491" s="42">
        <f>Table1[[#This Row],[Steam_Consumed_t]]/Table1[[#This Row],[Production_t]]</f>
        <v>1.4737300435413643</v>
      </c>
      <c r="R3491" s="37">
        <f>Table1[[#This Row],[Power_Consumed_kWh]]/Table1[[#This Row],[Production_t]]</f>
        <v>118.32626995645863</v>
      </c>
      <c r="S3491" t="str">
        <f>IF(Table1[[#This Row],[Quality_pct]]&lt;96,"Below Spec","Ok")</f>
        <v>Ok</v>
      </c>
      <c r="T3491" t="str">
        <f>IF(Table1[Steam_Consumed_t]&gt;$O$4383,"ABNORMAL","NORMAL")</f>
        <v>NORMAL</v>
      </c>
      <c r="U3491" t="str">
        <f>IF(Table1[Power_Consumed_kWh]&gt;$P$4383,"ABNORMAL","NORMAL")</f>
        <v>NORMAL</v>
      </c>
      <c r="V3491">
        <f>(Table1[[#This Row],[Target_Production_t]]/8)*Table1[[#This Row],[Downtime_hr]]</f>
        <v>1.7158500000000001</v>
      </c>
    </row>
    <row r="3492" spans="1:22" x14ac:dyDescent="0.25">
      <c r="A3492" s="1">
        <v>45948</v>
      </c>
      <c r="B3492" s="1" t="str">
        <f>TEXT(Table1[[#This Row],[Date]],"mm")</f>
        <v>10</v>
      </c>
      <c r="C3492" t="s">
        <v>17</v>
      </c>
      <c r="D3492" t="s">
        <v>18</v>
      </c>
      <c r="E3492">
        <v>42.79</v>
      </c>
      <c r="F3492">
        <v>7.65</v>
      </c>
      <c r="G3492">
        <v>0.35</v>
      </c>
      <c r="H3492">
        <v>40.22</v>
      </c>
      <c r="I3492">
        <v>39.39</v>
      </c>
      <c r="J3492">
        <v>0.82</v>
      </c>
      <c r="K3492">
        <v>97.95</v>
      </c>
      <c r="L3492">
        <v>95.62</v>
      </c>
      <c r="M3492">
        <v>94.79</v>
      </c>
      <c r="N3492">
        <v>88.79</v>
      </c>
      <c r="O3492">
        <v>34.99</v>
      </c>
      <c r="P3492">
        <v>3203</v>
      </c>
      <c r="Q3492" s="42">
        <f>Table1[[#This Row],[Steam_Consumed_t]]/Table1[[#This Row],[Production_t]]</f>
        <v>0.86996519144704132</v>
      </c>
      <c r="R3492" s="37">
        <f>Table1[[#This Row],[Power_Consumed_kWh]]/Table1[[#This Row],[Production_t]]</f>
        <v>79.636996519144702</v>
      </c>
      <c r="S3492" t="str">
        <f>IF(Table1[[#This Row],[Quality_pct]]&lt;96,"Below Spec","Ok")</f>
        <v>Ok</v>
      </c>
      <c r="T3492" t="str">
        <f>IF(Table1[Steam_Consumed_t]&gt;$O$4383,"ABNORMAL","NORMAL")</f>
        <v>NORMAL</v>
      </c>
      <c r="U3492" t="str">
        <f>IF(Table1[Power_Consumed_kWh]&gt;$P$4383,"ABNORMAL","NORMAL")</f>
        <v>NORMAL</v>
      </c>
      <c r="V3492">
        <f>(Table1[[#This Row],[Target_Production_t]]/8)*Table1[[#This Row],[Downtime_hr]]</f>
        <v>1.8720624999999997</v>
      </c>
    </row>
    <row r="3493" spans="1:22" x14ac:dyDescent="0.25">
      <c r="A3493" s="1">
        <v>45948</v>
      </c>
      <c r="B3493" s="1" t="str">
        <f>TEXT(Table1[[#This Row],[Date]],"mm")</f>
        <v>10</v>
      </c>
      <c r="C3493" t="s">
        <v>22</v>
      </c>
      <c r="D3493" t="s">
        <v>18</v>
      </c>
      <c r="E3493">
        <v>36.67</v>
      </c>
      <c r="F3493">
        <v>7.9</v>
      </c>
      <c r="G3493">
        <v>0.1</v>
      </c>
      <c r="H3493">
        <v>34.61</v>
      </c>
      <c r="I3493">
        <v>33.590000000000003</v>
      </c>
      <c r="J3493">
        <v>1.02</v>
      </c>
      <c r="K3493">
        <v>97.06</v>
      </c>
      <c r="L3493">
        <v>98.75</v>
      </c>
      <c r="M3493">
        <v>96.03</v>
      </c>
      <c r="N3493">
        <v>92.04</v>
      </c>
      <c r="O3493">
        <v>37.479999999999997</v>
      </c>
      <c r="P3493">
        <v>3345.34</v>
      </c>
      <c r="Q3493" s="42">
        <f>Table1[[#This Row],[Steam_Consumed_t]]/Table1[[#This Row],[Production_t]]</f>
        <v>1.082924010401618</v>
      </c>
      <c r="R3493" s="37">
        <f>Table1[[#This Row],[Power_Consumed_kWh]]/Table1[[#This Row],[Production_t]]</f>
        <v>96.658191274198217</v>
      </c>
      <c r="S3493" t="str">
        <f>IF(Table1[[#This Row],[Quality_pct]]&lt;96,"Below Spec","Ok")</f>
        <v>Ok</v>
      </c>
      <c r="T3493" t="str">
        <f>IF(Table1[Steam_Consumed_t]&gt;$O$4383,"ABNORMAL","NORMAL")</f>
        <v>NORMAL</v>
      </c>
      <c r="U3493" t="str">
        <f>IF(Table1[Power_Consumed_kWh]&gt;$P$4383,"ABNORMAL","NORMAL")</f>
        <v>NORMAL</v>
      </c>
      <c r="V3493">
        <f>(Table1[[#This Row],[Target_Production_t]]/8)*Table1[[#This Row],[Downtime_hr]]</f>
        <v>0.45837500000000003</v>
      </c>
    </row>
    <row r="3494" spans="1:22" x14ac:dyDescent="0.25">
      <c r="A3494" s="1">
        <v>45949</v>
      </c>
      <c r="B3494" s="1" t="str">
        <f>TEXT(Table1[[#This Row],[Date]],"mm")</f>
        <v>10</v>
      </c>
      <c r="C3494" t="s">
        <v>17</v>
      </c>
      <c r="D3494" t="s">
        <v>19</v>
      </c>
      <c r="E3494">
        <v>40.64</v>
      </c>
      <c r="F3494">
        <v>7.23</v>
      </c>
      <c r="G3494">
        <v>0.77</v>
      </c>
      <c r="H3494">
        <v>34.57</v>
      </c>
      <c r="I3494">
        <v>34.020000000000003</v>
      </c>
      <c r="J3494">
        <v>0.55000000000000004</v>
      </c>
      <c r="K3494">
        <v>98.41</v>
      </c>
      <c r="L3494">
        <v>90.38</v>
      </c>
      <c r="M3494">
        <v>97.18</v>
      </c>
      <c r="N3494">
        <v>86.43</v>
      </c>
      <c r="O3494">
        <v>29.98</v>
      </c>
      <c r="P3494">
        <v>2918.12</v>
      </c>
      <c r="Q3494" s="42">
        <f>Table1[[#This Row],[Steam_Consumed_t]]/Table1[[#This Row],[Production_t]]</f>
        <v>0.8672259184263813</v>
      </c>
      <c r="R3494" s="37">
        <f>Table1[[#This Row],[Power_Consumed_kWh]]/Table1[[#This Row],[Production_t]]</f>
        <v>84.411917847844947</v>
      </c>
      <c r="S3494" t="str">
        <f>IF(Table1[[#This Row],[Quality_pct]]&lt;96,"Below Spec","Ok")</f>
        <v>Ok</v>
      </c>
      <c r="T3494" t="str">
        <f>IF(Table1[Steam_Consumed_t]&gt;$O$4383,"ABNORMAL","NORMAL")</f>
        <v>NORMAL</v>
      </c>
      <c r="U3494" t="str">
        <f>IF(Table1[Power_Consumed_kWh]&gt;$P$4383,"ABNORMAL","NORMAL")</f>
        <v>NORMAL</v>
      </c>
      <c r="V3494">
        <f>(Table1[[#This Row],[Target_Production_t]]/8)*Table1[[#This Row],[Downtime_hr]]</f>
        <v>3.9116</v>
      </c>
    </row>
    <row r="3495" spans="1:22" x14ac:dyDescent="0.25">
      <c r="A3495" s="1">
        <v>45949</v>
      </c>
      <c r="B3495" s="1" t="str">
        <f>TEXT(Table1[[#This Row],[Date]],"mm")</f>
        <v>10</v>
      </c>
      <c r="C3495" t="s">
        <v>17</v>
      </c>
      <c r="D3495" t="s">
        <v>20</v>
      </c>
      <c r="E3495">
        <v>39.409999999999997</v>
      </c>
      <c r="F3495">
        <v>7.23</v>
      </c>
      <c r="G3495">
        <v>0.77</v>
      </c>
      <c r="H3495">
        <v>35.28</v>
      </c>
      <c r="I3495">
        <v>34.43</v>
      </c>
      <c r="J3495">
        <v>0.85</v>
      </c>
      <c r="K3495">
        <v>97.59</v>
      </c>
      <c r="L3495">
        <v>90.38</v>
      </c>
      <c r="M3495">
        <v>93.75</v>
      </c>
      <c r="N3495">
        <v>82.68</v>
      </c>
      <c r="O3495">
        <v>29.85</v>
      </c>
      <c r="P3495">
        <v>2756.87</v>
      </c>
      <c r="Q3495" s="42">
        <f>Table1[[#This Row],[Steam_Consumed_t]]/Table1[[#This Row],[Production_t]]</f>
        <v>0.84608843537414968</v>
      </c>
      <c r="R3495" s="37">
        <f>Table1[[#This Row],[Power_Consumed_kWh]]/Table1[[#This Row],[Production_t]]</f>
        <v>78.142573696145121</v>
      </c>
      <c r="S3495" t="str">
        <f>IF(Table1[[#This Row],[Quality_pct]]&lt;96,"Below Spec","Ok")</f>
        <v>Ok</v>
      </c>
      <c r="T3495" t="str">
        <f>IF(Table1[Steam_Consumed_t]&gt;$O$4383,"ABNORMAL","NORMAL")</f>
        <v>NORMAL</v>
      </c>
      <c r="U3495" t="str">
        <f>IF(Table1[Power_Consumed_kWh]&gt;$P$4383,"ABNORMAL","NORMAL")</f>
        <v>NORMAL</v>
      </c>
      <c r="V3495">
        <f>(Table1[[#This Row],[Target_Production_t]]/8)*Table1[[#This Row],[Downtime_hr]]</f>
        <v>3.7932124999999997</v>
      </c>
    </row>
    <row r="3496" spans="1:22" x14ac:dyDescent="0.25">
      <c r="A3496" s="1">
        <v>45949</v>
      </c>
      <c r="B3496" s="1" t="str">
        <f>TEXT(Table1[[#This Row],[Date]],"mm")</f>
        <v>10</v>
      </c>
      <c r="C3496" t="s">
        <v>23</v>
      </c>
      <c r="D3496" t="s">
        <v>20</v>
      </c>
      <c r="E3496">
        <v>41.28</v>
      </c>
      <c r="F3496">
        <v>7.38</v>
      </c>
      <c r="G3496">
        <v>0.62</v>
      </c>
      <c r="H3496">
        <v>36.229999999999997</v>
      </c>
      <c r="I3496">
        <v>36.200000000000003</v>
      </c>
      <c r="J3496">
        <v>0.03</v>
      </c>
      <c r="K3496">
        <v>99.93</v>
      </c>
      <c r="L3496">
        <v>92.25</v>
      </c>
      <c r="M3496">
        <v>95.18</v>
      </c>
      <c r="N3496">
        <v>87.74</v>
      </c>
      <c r="O3496">
        <v>3.22</v>
      </c>
      <c r="P3496">
        <v>1447.22</v>
      </c>
      <c r="Q3496" s="42">
        <f>Table1[[#This Row],[Steam_Consumed_t]]/Table1[[#This Row],[Production_t]]</f>
        <v>8.8876621584322399E-2</v>
      </c>
      <c r="R3496" s="37">
        <f>Table1[[#This Row],[Power_Consumed_kWh]]/Table1[[#This Row],[Production_t]]</f>
        <v>39.945349158156226</v>
      </c>
      <c r="S3496" t="str">
        <f>IF(Table1[[#This Row],[Quality_pct]]&lt;96,"Below Spec","Ok")</f>
        <v>Ok</v>
      </c>
      <c r="T3496" t="str">
        <f>IF(Table1[Steam_Consumed_t]&gt;$O$4383,"ABNORMAL","NORMAL")</f>
        <v>NORMAL</v>
      </c>
      <c r="U3496" t="str">
        <f>IF(Table1[Power_Consumed_kWh]&gt;$P$4383,"ABNORMAL","NORMAL")</f>
        <v>NORMAL</v>
      </c>
      <c r="V3496">
        <f>(Table1[[#This Row],[Target_Production_t]]/8)*Table1[[#This Row],[Downtime_hr]]</f>
        <v>3.1992000000000003</v>
      </c>
    </row>
    <row r="3497" spans="1:22" x14ac:dyDescent="0.25">
      <c r="A3497" s="1">
        <v>45949</v>
      </c>
      <c r="B3497" s="1" t="str">
        <f>TEXT(Table1[[#This Row],[Date]],"mm")</f>
        <v>10</v>
      </c>
      <c r="C3497" t="s">
        <v>22</v>
      </c>
      <c r="D3497" t="s">
        <v>19</v>
      </c>
      <c r="E3497">
        <v>34.840000000000003</v>
      </c>
      <c r="F3497">
        <v>7.54</v>
      </c>
      <c r="G3497">
        <v>0.46</v>
      </c>
      <c r="H3497">
        <v>32.43</v>
      </c>
      <c r="I3497">
        <v>31.62</v>
      </c>
      <c r="J3497">
        <v>0.81</v>
      </c>
      <c r="K3497">
        <v>97.5</v>
      </c>
      <c r="L3497">
        <v>94.25</v>
      </c>
      <c r="M3497">
        <v>92.64</v>
      </c>
      <c r="N3497">
        <v>85.13</v>
      </c>
      <c r="O3497">
        <v>35.770000000000003</v>
      </c>
      <c r="P3497">
        <v>3069.8</v>
      </c>
      <c r="Q3497" s="42">
        <f>Table1[[#This Row],[Steam_Consumed_t]]/Table1[[#This Row],[Production_t]]</f>
        <v>1.102991057662658</v>
      </c>
      <c r="R3497" s="37">
        <f>Table1[[#This Row],[Power_Consumed_kWh]]/Table1[[#This Row],[Production_t]]</f>
        <v>94.659266111625044</v>
      </c>
      <c r="S3497" t="str">
        <f>IF(Table1[[#This Row],[Quality_pct]]&lt;96,"Below Spec","Ok")</f>
        <v>Ok</v>
      </c>
      <c r="T3497" t="str">
        <f>IF(Table1[Steam_Consumed_t]&gt;$O$4383,"ABNORMAL","NORMAL")</f>
        <v>NORMAL</v>
      </c>
      <c r="U3497" t="str">
        <f>IF(Table1[Power_Consumed_kWh]&gt;$P$4383,"ABNORMAL","NORMAL")</f>
        <v>NORMAL</v>
      </c>
      <c r="V3497">
        <f>(Table1[[#This Row],[Target_Production_t]]/8)*Table1[[#This Row],[Downtime_hr]]</f>
        <v>2.0033000000000003</v>
      </c>
    </row>
    <row r="3498" spans="1:22" x14ac:dyDescent="0.25">
      <c r="A3498" s="1">
        <v>45949</v>
      </c>
      <c r="B3498" s="1" t="str">
        <f>TEXT(Table1[[#This Row],[Date]],"mm")</f>
        <v>10</v>
      </c>
      <c r="C3498" t="s">
        <v>21</v>
      </c>
      <c r="D3498" t="s">
        <v>20</v>
      </c>
      <c r="E3498">
        <v>35.65</v>
      </c>
      <c r="F3498">
        <v>7.61</v>
      </c>
      <c r="G3498">
        <v>0.39</v>
      </c>
      <c r="H3498">
        <v>32.79</v>
      </c>
      <c r="I3498">
        <v>32.130000000000003</v>
      </c>
      <c r="J3498">
        <v>0.66</v>
      </c>
      <c r="K3498">
        <v>97.99</v>
      </c>
      <c r="L3498">
        <v>95.12</v>
      </c>
      <c r="M3498">
        <v>92.4</v>
      </c>
      <c r="N3498">
        <v>86.13</v>
      </c>
      <c r="O3498">
        <v>46.95</v>
      </c>
      <c r="P3498">
        <v>3954.01</v>
      </c>
      <c r="Q3498" s="42">
        <f>Table1[[#This Row],[Steam_Consumed_t]]/Table1[[#This Row],[Production_t]]</f>
        <v>1.4318389752973468</v>
      </c>
      <c r="R3498" s="37">
        <f>Table1[[#This Row],[Power_Consumed_kWh]]/Table1[[#This Row],[Production_t]]</f>
        <v>120.58584934431229</v>
      </c>
      <c r="S3498" t="str">
        <f>IF(Table1[[#This Row],[Quality_pct]]&lt;96,"Below Spec","Ok")</f>
        <v>Ok</v>
      </c>
      <c r="T3498" t="str">
        <f>IF(Table1[Steam_Consumed_t]&gt;$O$4383,"ABNORMAL","NORMAL")</f>
        <v>NORMAL</v>
      </c>
      <c r="U3498" t="str">
        <f>IF(Table1[Power_Consumed_kWh]&gt;$P$4383,"ABNORMAL","NORMAL")</f>
        <v>NORMAL</v>
      </c>
      <c r="V3498">
        <f>(Table1[[#This Row],[Target_Production_t]]/8)*Table1[[#This Row],[Downtime_hr]]</f>
        <v>1.7379374999999999</v>
      </c>
    </row>
    <row r="3499" spans="1:22" x14ac:dyDescent="0.25">
      <c r="A3499" s="1">
        <v>45949</v>
      </c>
      <c r="B3499" s="1" t="str">
        <f>TEXT(Table1[[#This Row],[Date]],"mm")</f>
        <v>10</v>
      </c>
      <c r="C3499" t="s">
        <v>22</v>
      </c>
      <c r="D3499" t="s">
        <v>20</v>
      </c>
      <c r="E3499">
        <v>33.78</v>
      </c>
      <c r="F3499">
        <v>7.61</v>
      </c>
      <c r="G3499">
        <v>0.39</v>
      </c>
      <c r="H3499">
        <v>29.82</v>
      </c>
      <c r="I3499">
        <v>29.15</v>
      </c>
      <c r="J3499">
        <v>0.67</v>
      </c>
      <c r="K3499">
        <v>97.75</v>
      </c>
      <c r="L3499">
        <v>95.12</v>
      </c>
      <c r="M3499">
        <v>94.98</v>
      </c>
      <c r="N3499">
        <v>88.32</v>
      </c>
      <c r="O3499">
        <v>32.869999999999997</v>
      </c>
      <c r="P3499">
        <v>2818.62</v>
      </c>
      <c r="Q3499" s="42">
        <f>Table1[[#This Row],[Steam_Consumed_t]]/Table1[[#This Row],[Production_t]]</f>
        <v>1.1022803487592219</v>
      </c>
      <c r="R3499" s="37">
        <f>Table1[[#This Row],[Power_Consumed_kWh]]/Table1[[#This Row],[Production_t]]</f>
        <v>94.521126760563376</v>
      </c>
      <c r="S3499" t="str">
        <f>IF(Table1[[#This Row],[Quality_pct]]&lt;96,"Below Spec","Ok")</f>
        <v>Ok</v>
      </c>
      <c r="T3499" t="str">
        <f>IF(Table1[Steam_Consumed_t]&gt;$O$4383,"ABNORMAL","NORMAL")</f>
        <v>NORMAL</v>
      </c>
      <c r="U3499" t="str">
        <f>IF(Table1[Power_Consumed_kWh]&gt;$P$4383,"ABNORMAL","NORMAL")</f>
        <v>NORMAL</v>
      </c>
      <c r="V3499">
        <f>(Table1[[#This Row],[Target_Production_t]]/8)*Table1[[#This Row],[Downtime_hr]]</f>
        <v>1.6467750000000001</v>
      </c>
    </row>
    <row r="3500" spans="1:22" x14ac:dyDescent="0.25">
      <c r="A3500" s="1">
        <v>45949</v>
      </c>
      <c r="B3500" s="1" t="str">
        <f>TEXT(Table1[[#This Row],[Date]],"mm")</f>
        <v>10</v>
      </c>
      <c r="C3500" t="s">
        <v>23</v>
      </c>
      <c r="D3500" t="s">
        <v>18</v>
      </c>
      <c r="E3500">
        <v>43.23</v>
      </c>
      <c r="F3500">
        <v>7.61</v>
      </c>
      <c r="G3500">
        <v>0.39</v>
      </c>
      <c r="H3500">
        <v>41.23</v>
      </c>
      <c r="I3500">
        <v>40.549999999999997</v>
      </c>
      <c r="J3500">
        <v>0.68</v>
      </c>
      <c r="K3500">
        <v>98.35</v>
      </c>
      <c r="L3500">
        <v>95.12</v>
      </c>
      <c r="M3500">
        <v>99.18</v>
      </c>
      <c r="N3500">
        <v>92.79</v>
      </c>
      <c r="O3500">
        <v>5.85</v>
      </c>
      <c r="P3500">
        <v>1684.17</v>
      </c>
      <c r="Q3500" s="42">
        <f>Table1[[#This Row],[Steam_Consumed_t]]/Table1[[#This Row],[Production_t]]</f>
        <v>0.14188697550327431</v>
      </c>
      <c r="R3500" s="37">
        <f>Table1[[#This Row],[Power_Consumed_kWh]]/Table1[[#This Row],[Production_t]]</f>
        <v>40.848168809119578</v>
      </c>
      <c r="S3500" t="str">
        <f>IF(Table1[[#This Row],[Quality_pct]]&lt;96,"Below Spec","Ok")</f>
        <v>Ok</v>
      </c>
      <c r="T3500" t="str">
        <f>IF(Table1[Steam_Consumed_t]&gt;$O$4383,"ABNORMAL","NORMAL")</f>
        <v>NORMAL</v>
      </c>
      <c r="U3500" t="str">
        <f>IF(Table1[Power_Consumed_kWh]&gt;$P$4383,"ABNORMAL","NORMAL")</f>
        <v>NORMAL</v>
      </c>
      <c r="V3500">
        <f>(Table1[[#This Row],[Target_Production_t]]/8)*Table1[[#This Row],[Downtime_hr]]</f>
        <v>2.1074625</v>
      </c>
    </row>
    <row r="3501" spans="1:22" x14ac:dyDescent="0.25">
      <c r="A3501" s="1">
        <v>45949</v>
      </c>
      <c r="B3501" s="1" t="str">
        <f>TEXT(Table1[[#This Row],[Date]],"mm")</f>
        <v>10</v>
      </c>
      <c r="C3501" t="s">
        <v>21</v>
      </c>
      <c r="D3501" t="s">
        <v>19</v>
      </c>
      <c r="E3501">
        <v>36.770000000000003</v>
      </c>
      <c r="F3501">
        <v>7.79</v>
      </c>
      <c r="G3501">
        <v>0.21</v>
      </c>
      <c r="H3501">
        <v>31.43</v>
      </c>
      <c r="I3501">
        <v>31.25</v>
      </c>
      <c r="J3501">
        <v>0.18</v>
      </c>
      <c r="K3501">
        <v>99.42</v>
      </c>
      <c r="L3501">
        <v>97.38</v>
      </c>
      <c r="M3501">
        <v>94.76</v>
      </c>
      <c r="N3501">
        <v>91.74</v>
      </c>
      <c r="O3501">
        <v>45.36</v>
      </c>
      <c r="P3501">
        <v>3742</v>
      </c>
      <c r="Q3501" s="42">
        <f>Table1[[#This Row],[Steam_Consumed_t]]/Table1[[#This Row],[Production_t]]</f>
        <v>1.443207126948775</v>
      </c>
      <c r="R3501" s="37">
        <f>Table1[[#This Row],[Power_Consumed_kWh]]/Table1[[#This Row],[Production_t]]</f>
        <v>119.05822462615336</v>
      </c>
      <c r="S3501" t="str">
        <f>IF(Table1[[#This Row],[Quality_pct]]&lt;96,"Below Spec","Ok")</f>
        <v>Ok</v>
      </c>
      <c r="T3501" t="str">
        <f>IF(Table1[Steam_Consumed_t]&gt;$O$4383,"ABNORMAL","NORMAL")</f>
        <v>NORMAL</v>
      </c>
      <c r="U3501" t="str">
        <f>IF(Table1[Power_Consumed_kWh]&gt;$P$4383,"ABNORMAL","NORMAL")</f>
        <v>NORMAL</v>
      </c>
      <c r="V3501">
        <f>(Table1[[#This Row],[Target_Production_t]]/8)*Table1[[#This Row],[Downtime_hr]]</f>
        <v>0.96521250000000003</v>
      </c>
    </row>
    <row r="3502" spans="1:22" x14ac:dyDescent="0.25">
      <c r="A3502" s="1">
        <v>45949</v>
      </c>
      <c r="B3502" s="1" t="str">
        <f>TEXT(Table1[[#This Row],[Date]],"mm")</f>
        <v>10</v>
      </c>
      <c r="C3502" t="s">
        <v>21</v>
      </c>
      <c r="D3502" t="s">
        <v>18</v>
      </c>
      <c r="E3502">
        <v>37.33</v>
      </c>
      <c r="F3502">
        <v>7.82</v>
      </c>
      <c r="G3502">
        <v>0.18</v>
      </c>
      <c r="H3502">
        <v>35.520000000000003</v>
      </c>
      <c r="I3502">
        <v>35.520000000000003</v>
      </c>
      <c r="J3502">
        <v>0</v>
      </c>
      <c r="K3502">
        <v>100</v>
      </c>
      <c r="L3502">
        <v>97.75</v>
      </c>
      <c r="M3502">
        <v>94.86</v>
      </c>
      <c r="N3502">
        <v>92.73</v>
      </c>
      <c r="O3502">
        <v>51.14</v>
      </c>
      <c r="P3502">
        <v>4276.08</v>
      </c>
      <c r="Q3502" s="42">
        <f>Table1[[#This Row],[Steam_Consumed_t]]/Table1[[#This Row],[Production_t]]</f>
        <v>1.4397522522522521</v>
      </c>
      <c r="R3502" s="37">
        <f>Table1[[#This Row],[Power_Consumed_kWh]]/Table1[[#This Row],[Production_t]]</f>
        <v>120.38513513513512</v>
      </c>
      <c r="S3502" t="str">
        <f>IF(Table1[[#This Row],[Quality_pct]]&lt;96,"Below Spec","Ok")</f>
        <v>Ok</v>
      </c>
      <c r="T3502" t="str">
        <f>IF(Table1[Steam_Consumed_t]&gt;$O$4383,"ABNORMAL","NORMAL")</f>
        <v>NORMAL</v>
      </c>
      <c r="U3502" t="str">
        <f>IF(Table1[Power_Consumed_kWh]&gt;$P$4383,"ABNORMAL","NORMAL")</f>
        <v>ABNORMAL</v>
      </c>
      <c r="V3502">
        <f>(Table1[[#This Row],[Target_Production_t]]/8)*Table1[[#This Row],[Downtime_hr]]</f>
        <v>0.83992499999999992</v>
      </c>
    </row>
    <row r="3503" spans="1:22" x14ac:dyDescent="0.25">
      <c r="A3503" s="1">
        <v>45949</v>
      </c>
      <c r="B3503" s="1" t="str">
        <f>TEXT(Table1[[#This Row],[Date]],"mm")</f>
        <v>10</v>
      </c>
      <c r="C3503" t="s">
        <v>23</v>
      </c>
      <c r="D3503" t="s">
        <v>19</v>
      </c>
      <c r="E3503">
        <v>42.58</v>
      </c>
      <c r="F3503">
        <v>7.86</v>
      </c>
      <c r="G3503">
        <v>0.14000000000000001</v>
      </c>
      <c r="H3503">
        <v>40.409999999999997</v>
      </c>
      <c r="I3503">
        <v>40.409999999999997</v>
      </c>
      <c r="J3503">
        <v>0</v>
      </c>
      <c r="K3503">
        <v>100</v>
      </c>
      <c r="L3503">
        <v>98.25</v>
      </c>
      <c r="M3503">
        <v>91.46</v>
      </c>
      <c r="N3503">
        <v>89.86</v>
      </c>
      <c r="O3503">
        <v>2.64</v>
      </c>
      <c r="P3503">
        <v>1642.63</v>
      </c>
      <c r="Q3503" s="42">
        <f>Table1[[#This Row],[Steam_Consumed_t]]/Table1[[#This Row],[Production_t]]</f>
        <v>6.5330363771343741E-2</v>
      </c>
      <c r="R3503" s="37">
        <f>Table1[[#This Row],[Power_Consumed_kWh]]/Table1[[#This Row],[Production_t]]</f>
        <v>40.649096758228168</v>
      </c>
      <c r="S3503" t="str">
        <f>IF(Table1[[#This Row],[Quality_pct]]&lt;96,"Below Spec","Ok")</f>
        <v>Ok</v>
      </c>
      <c r="T3503" t="str">
        <f>IF(Table1[Steam_Consumed_t]&gt;$O$4383,"ABNORMAL","NORMAL")</f>
        <v>NORMAL</v>
      </c>
      <c r="U3503" t="str">
        <f>IF(Table1[Power_Consumed_kWh]&gt;$P$4383,"ABNORMAL","NORMAL")</f>
        <v>NORMAL</v>
      </c>
      <c r="V3503">
        <f>(Table1[[#This Row],[Target_Production_t]]/8)*Table1[[#This Row],[Downtime_hr]]</f>
        <v>0.74515000000000009</v>
      </c>
    </row>
    <row r="3504" spans="1:22" x14ac:dyDescent="0.25">
      <c r="A3504" s="1">
        <v>45949</v>
      </c>
      <c r="B3504" s="1" t="str">
        <f>TEXT(Table1[[#This Row],[Date]],"mm")</f>
        <v>10</v>
      </c>
      <c r="C3504" t="s">
        <v>22</v>
      </c>
      <c r="D3504" t="s">
        <v>18</v>
      </c>
      <c r="E3504">
        <v>35.369999999999997</v>
      </c>
      <c r="F3504">
        <v>7.89</v>
      </c>
      <c r="G3504">
        <v>0.11</v>
      </c>
      <c r="H3504">
        <v>33.33</v>
      </c>
      <c r="I3504">
        <v>32.46</v>
      </c>
      <c r="J3504">
        <v>0.87</v>
      </c>
      <c r="K3504">
        <v>97.39</v>
      </c>
      <c r="L3504">
        <v>98.62</v>
      </c>
      <c r="M3504">
        <v>95.11</v>
      </c>
      <c r="N3504">
        <v>91.36</v>
      </c>
      <c r="O3504">
        <v>35.97</v>
      </c>
      <c r="P3504">
        <v>3204.03</v>
      </c>
      <c r="Q3504" s="42">
        <f>Table1[[#This Row],[Steam_Consumed_t]]/Table1[[#This Row],[Production_t]]</f>
        <v>1.0792079207920793</v>
      </c>
      <c r="R3504" s="37">
        <f>Table1[[#This Row],[Power_Consumed_kWh]]/Table1[[#This Row],[Production_t]]</f>
        <v>96.130513051305144</v>
      </c>
      <c r="S3504" t="str">
        <f>IF(Table1[[#This Row],[Quality_pct]]&lt;96,"Below Spec","Ok")</f>
        <v>Ok</v>
      </c>
      <c r="T3504" t="str">
        <f>IF(Table1[Steam_Consumed_t]&gt;$O$4383,"ABNORMAL","NORMAL")</f>
        <v>NORMAL</v>
      </c>
      <c r="U3504" t="str">
        <f>IF(Table1[Power_Consumed_kWh]&gt;$P$4383,"ABNORMAL","NORMAL")</f>
        <v>NORMAL</v>
      </c>
      <c r="V3504">
        <f>(Table1[[#This Row],[Target_Production_t]]/8)*Table1[[#This Row],[Downtime_hr]]</f>
        <v>0.48633749999999998</v>
      </c>
    </row>
    <row r="3505" spans="1:22" x14ac:dyDescent="0.25">
      <c r="A3505" s="1">
        <v>45949</v>
      </c>
      <c r="B3505" s="1" t="str">
        <f>TEXT(Table1[[#This Row],[Date]],"mm")</f>
        <v>10</v>
      </c>
      <c r="C3505" t="s">
        <v>17</v>
      </c>
      <c r="D3505" t="s">
        <v>18</v>
      </c>
      <c r="E3505">
        <v>41.26</v>
      </c>
      <c r="F3505">
        <v>7.94</v>
      </c>
      <c r="G3505">
        <v>0.06</v>
      </c>
      <c r="H3505">
        <v>35.97</v>
      </c>
      <c r="I3505">
        <v>35.119999999999997</v>
      </c>
      <c r="J3505">
        <v>0.85</v>
      </c>
      <c r="K3505">
        <v>97.64</v>
      </c>
      <c r="L3505">
        <v>99.25</v>
      </c>
      <c r="M3505">
        <v>91.88</v>
      </c>
      <c r="N3505">
        <v>89.04</v>
      </c>
      <c r="O3505">
        <v>29.43</v>
      </c>
      <c r="P3505">
        <v>2899.63</v>
      </c>
      <c r="Q3505" s="42">
        <f>Table1[[#This Row],[Steam_Consumed_t]]/Table1[[#This Row],[Production_t]]</f>
        <v>0.81818181818181823</v>
      </c>
      <c r="R3505" s="37">
        <f>Table1[[#This Row],[Power_Consumed_kWh]]/Table1[[#This Row],[Production_t]]</f>
        <v>80.612454823464006</v>
      </c>
      <c r="S3505" t="str">
        <f>IF(Table1[[#This Row],[Quality_pct]]&lt;96,"Below Spec","Ok")</f>
        <v>Ok</v>
      </c>
      <c r="T3505" t="str">
        <f>IF(Table1[Steam_Consumed_t]&gt;$O$4383,"ABNORMAL","NORMAL")</f>
        <v>NORMAL</v>
      </c>
      <c r="U3505" t="str">
        <f>IF(Table1[Power_Consumed_kWh]&gt;$P$4383,"ABNORMAL","NORMAL")</f>
        <v>NORMAL</v>
      </c>
      <c r="V3505">
        <f>(Table1[[#This Row],[Target_Production_t]]/8)*Table1[[#This Row],[Downtime_hr]]</f>
        <v>0.30944999999999995</v>
      </c>
    </row>
    <row r="3506" spans="1:22" x14ac:dyDescent="0.25">
      <c r="A3506" s="1">
        <v>45950</v>
      </c>
      <c r="B3506" s="1" t="str">
        <f>TEXT(Table1[[#This Row],[Date]],"mm")</f>
        <v>10</v>
      </c>
      <c r="C3506" t="s">
        <v>23</v>
      </c>
      <c r="D3506" t="s">
        <v>19</v>
      </c>
      <c r="E3506">
        <v>43.16</v>
      </c>
      <c r="F3506">
        <v>6.85</v>
      </c>
      <c r="G3506">
        <v>1.1499999999999999</v>
      </c>
      <c r="H3506">
        <v>35.08</v>
      </c>
      <c r="I3506">
        <v>34.799999999999997</v>
      </c>
      <c r="J3506">
        <v>0.27</v>
      </c>
      <c r="K3506">
        <v>99.22</v>
      </c>
      <c r="L3506">
        <v>85.62</v>
      </c>
      <c r="M3506">
        <v>97.97</v>
      </c>
      <c r="N3506">
        <v>83.23</v>
      </c>
      <c r="O3506">
        <v>4.04</v>
      </c>
      <c r="P3506">
        <v>1548.03</v>
      </c>
      <c r="Q3506" s="42">
        <f>Table1[[#This Row],[Steam_Consumed_t]]/Table1[[#This Row],[Production_t]]</f>
        <v>0.11516533637400228</v>
      </c>
      <c r="R3506" s="37">
        <f>Table1[[#This Row],[Power_Consumed_kWh]]/Table1[[#This Row],[Production_t]]</f>
        <v>44.128563283922468</v>
      </c>
      <c r="S3506" t="str">
        <f>IF(Table1[[#This Row],[Quality_pct]]&lt;96,"Below Spec","Ok")</f>
        <v>Ok</v>
      </c>
      <c r="T3506" t="str">
        <f>IF(Table1[Steam_Consumed_t]&gt;$O$4383,"ABNORMAL","NORMAL")</f>
        <v>NORMAL</v>
      </c>
      <c r="U3506" t="str">
        <f>IF(Table1[Power_Consumed_kWh]&gt;$P$4383,"ABNORMAL","NORMAL")</f>
        <v>NORMAL</v>
      </c>
      <c r="V3506">
        <f>(Table1[[#This Row],[Target_Production_t]]/8)*Table1[[#This Row],[Downtime_hr]]</f>
        <v>6.2042499999999992</v>
      </c>
    </row>
    <row r="3507" spans="1:22" x14ac:dyDescent="0.25">
      <c r="A3507" s="1">
        <v>45950</v>
      </c>
      <c r="B3507" s="1" t="str">
        <f>TEXT(Table1[[#This Row],[Date]],"mm")</f>
        <v>10</v>
      </c>
      <c r="C3507" t="s">
        <v>22</v>
      </c>
      <c r="D3507" t="s">
        <v>19</v>
      </c>
      <c r="E3507">
        <v>35.31</v>
      </c>
      <c r="F3507">
        <v>6.88</v>
      </c>
      <c r="G3507">
        <v>1.1200000000000001</v>
      </c>
      <c r="H3507">
        <v>31.05</v>
      </c>
      <c r="I3507">
        <v>29.97</v>
      </c>
      <c r="J3507">
        <v>1.08</v>
      </c>
      <c r="K3507">
        <v>96.52</v>
      </c>
      <c r="L3507">
        <v>86</v>
      </c>
      <c r="M3507">
        <v>100.4</v>
      </c>
      <c r="N3507">
        <v>83.34</v>
      </c>
      <c r="O3507">
        <v>32.03</v>
      </c>
      <c r="P3507">
        <v>2938.01</v>
      </c>
      <c r="Q3507" s="42">
        <f>Table1[[#This Row],[Steam_Consumed_t]]/Table1[[#This Row],[Production_t]]</f>
        <v>1.0315619967793881</v>
      </c>
      <c r="R3507" s="37">
        <f>Table1[[#This Row],[Power_Consumed_kWh]]/Table1[[#This Row],[Production_t]]</f>
        <v>94.621900161030595</v>
      </c>
      <c r="S3507" t="str">
        <f>IF(Table1[[#This Row],[Quality_pct]]&lt;96,"Below Spec","Ok")</f>
        <v>Ok</v>
      </c>
      <c r="T3507" t="str">
        <f>IF(Table1[Steam_Consumed_t]&gt;$O$4383,"ABNORMAL","NORMAL")</f>
        <v>NORMAL</v>
      </c>
      <c r="U3507" t="str">
        <f>IF(Table1[Power_Consumed_kWh]&gt;$P$4383,"ABNORMAL","NORMAL")</f>
        <v>NORMAL</v>
      </c>
      <c r="V3507">
        <f>(Table1[[#This Row],[Target_Production_t]]/8)*Table1[[#This Row],[Downtime_hr]]</f>
        <v>4.9434000000000005</v>
      </c>
    </row>
    <row r="3508" spans="1:22" x14ac:dyDescent="0.25">
      <c r="A3508" s="1">
        <v>45950</v>
      </c>
      <c r="B3508" s="1" t="str">
        <f>TEXT(Table1[[#This Row],[Date]],"mm")</f>
        <v>10</v>
      </c>
      <c r="C3508" t="s">
        <v>23</v>
      </c>
      <c r="D3508" t="s">
        <v>18</v>
      </c>
      <c r="E3508">
        <v>43.82</v>
      </c>
      <c r="F3508">
        <v>7.21</v>
      </c>
      <c r="G3508">
        <v>0.79</v>
      </c>
      <c r="H3508">
        <v>35.85</v>
      </c>
      <c r="I3508">
        <v>35.590000000000003</v>
      </c>
      <c r="J3508">
        <v>0.27</v>
      </c>
      <c r="K3508">
        <v>99.26</v>
      </c>
      <c r="L3508">
        <v>90.12</v>
      </c>
      <c r="M3508">
        <v>90.29</v>
      </c>
      <c r="N3508">
        <v>80.77</v>
      </c>
      <c r="O3508">
        <v>3.18</v>
      </c>
      <c r="P3508">
        <v>1474.97</v>
      </c>
      <c r="Q3508" s="42">
        <f>Table1[[#This Row],[Steam_Consumed_t]]/Table1[[#This Row],[Production_t]]</f>
        <v>8.8702928870292894E-2</v>
      </c>
      <c r="R3508" s="37">
        <f>Table1[[#This Row],[Power_Consumed_kWh]]/Table1[[#This Row],[Production_t]]</f>
        <v>41.142817294281727</v>
      </c>
      <c r="S3508" t="str">
        <f>IF(Table1[[#This Row],[Quality_pct]]&lt;96,"Below Spec","Ok")</f>
        <v>Ok</v>
      </c>
      <c r="T3508" t="str">
        <f>IF(Table1[Steam_Consumed_t]&gt;$O$4383,"ABNORMAL","NORMAL")</f>
        <v>NORMAL</v>
      </c>
      <c r="U3508" t="str">
        <f>IF(Table1[Power_Consumed_kWh]&gt;$P$4383,"ABNORMAL","NORMAL")</f>
        <v>NORMAL</v>
      </c>
      <c r="V3508">
        <f>(Table1[[#This Row],[Target_Production_t]]/8)*Table1[[#This Row],[Downtime_hr]]</f>
        <v>4.3272250000000003</v>
      </c>
    </row>
    <row r="3509" spans="1:22" x14ac:dyDescent="0.25">
      <c r="A3509" s="1">
        <v>45950</v>
      </c>
      <c r="B3509" s="1" t="str">
        <f>TEXT(Table1[[#This Row],[Date]],"mm")</f>
        <v>10</v>
      </c>
      <c r="C3509" t="s">
        <v>17</v>
      </c>
      <c r="D3509" t="s">
        <v>20</v>
      </c>
      <c r="E3509">
        <v>39.94</v>
      </c>
      <c r="F3509">
        <v>7.44</v>
      </c>
      <c r="G3509">
        <v>0.56000000000000005</v>
      </c>
      <c r="H3509">
        <v>32.07</v>
      </c>
      <c r="I3509">
        <v>30.95</v>
      </c>
      <c r="J3509">
        <v>1.1299999999999999</v>
      </c>
      <c r="K3509">
        <v>96.48</v>
      </c>
      <c r="L3509">
        <v>93</v>
      </c>
      <c r="M3509">
        <v>92.95</v>
      </c>
      <c r="N3509">
        <v>83.4</v>
      </c>
      <c r="O3509">
        <v>26.33</v>
      </c>
      <c r="P3509">
        <v>2568.4</v>
      </c>
      <c r="Q3509" s="42">
        <f>Table1[[#This Row],[Steam_Consumed_t]]/Table1[[#This Row],[Production_t]]</f>
        <v>0.82101652634861233</v>
      </c>
      <c r="R3509" s="37">
        <f>Table1[[#This Row],[Power_Consumed_kWh]]/Table1[[#This Row],[Production_t]]</f>
        <v>80.087309011537258</v>
      </c>
      <c r="S3509" t="str">
        <f>IF(Table1[[#This Row],[Quality_pct]]&lt;96,"Below Spec","Ok")</f>
        <v>Ok</v>
      </c>
      <c r="T3509" t="str">
        <f>IF(Table1[Steam_Consumed_t]&gt;$O$4383,"ABNORMAL","NORMAL")</f>
        <v>NORMAL</v>
      </c>
      <c r="U3509" t="str">
        <f>IF(Table1[Power_Consumed_kWh]&gt;$P$4383,"ABNORMAL","NORMAL")</f>
        <v>NORMAL</v>
      </c>
      <c r="V3509">
        <f>(Table1[[#This Row],[Target_Production_t]]/8)*Table1[[#This Row],[Downtime_hr]]</f>
        <v>2.7958000000000003</v>
      </c>
    </row>
    <row r="3510" spans="1:22" x14ac:dyDescent="0.25">
      <c r="A3510" s="1">
        <v>45950</v>
      </c>
      <c r="B3510" s="1" t="str">
        <f>TEXT(Table1[[#This Row],[Date]],"mm")</f>
        <v>10</v>
      </c>
      <c r="C3510" t="s">
        <v>21</v>
      </c>
      <c r="D3510" t="s">
        <v>18</v>
      </c>
      <c r="E3510">
        <v>37.840000000000003</v>
      </c>
      <c r="F3510">
        <v>7.46</v>
      </c>
      <c r="G3510">
        <v>0.54</v>
      </c>
      <c r="H3510">
        <v>36.270000000000003</v>
      </c>
      <c r="I3510">
        <v>35.520000000000003</v>
      </c>
      <c r="J3510">
        <v>0.74</v>
      </c>
      <c r="K3510">
        <v>97.95</v>
      </c>
      <c r="L3510">
        <v>93.25</v>
      </c>
      <c r="M3510">
        <v>95.13</v>
      </c>
      <c r="N3510">
        <v>86.89</v>
      </c>
      <c r="O3510">
        <v>52.88</v>
      </c>
      <c r="P3510">
        <v>4179.3599999999997</v>
      </c>
      <c r="Q3510" s="42">
        <f>Table1[[#This Row],[Steam_Consumed_t]]/Table1[[#This Row],[Production_t]]</f>
        <v>1.4579542321477805</v>
      </c>
      <c r="R3510" s="37">
        <f>Table1[[#This Row],[Power_Consumed_kWh]]/Table1[[#This Row],[Production_t]]</f>
        <v>115.22911497105044</v>
      </c>
      <c r="S3510" t="str">
        <f>IF(Table1[[#This Row],[Quality_pct]]&lt;96,"Below Spec","Ok")</f>
        <v>Ok</v>
      </c>
      <c r="T3510" t="str">
        <f>IF(Table1[Steam_Consumed_t]&gt;$O$4383,"ABNORMAL","NORMAL")</f>
        <v>ABNORMAL</v>
      </c>
      <c r="U3510" t="str">
        <f>IF(Table1[Power_Consumed_kWh]&gt;$P$4383,"ABNORMAL","NORMAL")</f>
        <v>NORMAL</v>
      </c>
      <c r="V3510">
        <f>(Table1[[#This Row],[Target_Production_t]]/8)*Table1[[#This Row],[Downtime_hr]]</f>
        <v>2.5542000000000002</v>
      </c>
    </row>
    <row r="3511" spans="1:22" x14ac:dyDescent="0.25">
      <c r="A3511" s="1">
        <v>45950</v>
      </c>
      <c r="B3511" s="1" t="str">
        <f>TEXT(Table1[[#This Row],[Date]],"mm")</f>
        <v>10</v>
      </c>
      <c r="C3511" t="s">
        <v>21</v>
      </c>
      <c r="D3511" t="s">
        <v>20</v>
      </c>
      <c r="E3511">
        <v>36.14</v>
      </c>
      <c r="F3511">
        <v>7.56</v>
      </c>
      <c r="G3511">
        <v>0.44</v>
      </c>
      <c r="H3511">
        <v>33.450000000000003</v>
      </c>
      <c r="I3511">
        <v>32.979999999999997</v>
      </c>
      <c r="J3511">
        <v>0.48</v>
      </c>
      <c r="K3511">
        <v>98.58</v>
      </c>
      <c r="L3511">
        <v>94.5</v>
      </c>
      <c r="M3511">
        <v>94.94</v>
      </c>
      <c r="N3511">
        <v>88.44</v>
      </c>
      <c r="O3511">
        <v>46.7</v>
      </c>
      <c r="P3511">
        <v>3794.04</v>
      </c>
      <c r="Q3511" s="42">
        <f>Table1[[#This Row],[Steam_Consumed_t]]/Table1[[#This Row],[Production_t]]</f>
        <v>1.3961136023916292</v>
      </c>
      <c r="R3511" s="37">
        <f>Table1[[#This Row],[Power_Consumed_kWh]]/Table1[[#This Row],[Production_t]]</f>
        <v>113.42421524663676</v>
      </c>
      <c r="S3511" t="str">
        <f>IF(Table1[[#This Row],[Quality_pct]]&lt;96,"Below Spec","Ok")</f>
        <v>Ok</v>
      </c>
      <c r="T3511" t="str">
        <f>IF(Table1[Steam_Consumed_t]&gt;$O$4383,"ABNORMAL","NORMAL")</f>
        <v>NORMAL</v>
      </c>
      <c r="U3511" t="str">
        <f>IF(Table1[Power_Consumed_kWh]&gt;$P$4383,"ABNORMAL","NORMAL")</f>
        <v>NORMAL</v>
      </c>
      <c r="V3511">
        <f>(Table1[[#This Row],[Target_Production_t]]/8)*Table1[[#This Row],[Downtime_hr]]</f>
        <v>1.9877</v>
      </c>
    </row>
    <row r="3512" spans="1:22" x14ac:dyDescent="0.25">
      <c r="A3512" s="1">
        <v>45950</v>
      </c>
      <c r="B3512" s="1" t="str">
        <f>TEXT(Table1[[#This Row],[Date]],"mm")</f>
        <v>10</v>
      </c>
      <c r="C3512" t="s">
        <v>17</v>
      </c>
      <c r="D3512" t="s">
        <v>19</v>
      </c>
      <c r="E3512">
        <v>41.2</v>
      </c>
      <c r="F3512">
        <v>7.65</v>
      </c>
      <c r="G3512">
        <v>0.35</v>
      </c>
      <c r="H3512">
        <v>36.46</v>
      </c>
      <c r="I3512">
        <v>36.01</v>
      </c>
      <c r="J3512">
        <v>0.45</v>
      </c>
      <c r="K3512">
        <v>98.76</v>
      </c>
      <c r="L3512">
        <v>95.62</v>
      </c>
      <c r="M3512">
        <v>97.22</v>
      </c>
      <c r="N3512">
        <v>91.81</v>
      </c>
      <c r="O3512">
        <v>30.96</v>
      </c>
      <c r="P3512">
        <v>2877.84</v>
      </c>
      <c r="Q3512" s="42">
        <f>Table1[[#This Row],[Steam_Consumed_t]]/Table1[[#This Row],[Production_t]]</f>
        <v>0.84914975315414154</v>
      </c>
      <c r="R3512" s="37">
        <f>Table1[[#This Row],[Power_Consumed_kWh]]/Table1[[#This Row],[Production_t]]</f>
        <v>78.931431705979151</v>
      </c>
      <c r="S3512" t="str">
        <f>IF(Table1[[#This Row],[Quality_pct]]&lt;96,"Below Spec","Ok")</f>
        <v>Ok</v>
      </c>
      <c r="T3512" t="str">
        <f>IF(Table1[Steam_Consumed_t]&gt;$O$4383,"ABNORMAL","NORMAL")</f>
        <v>NORMAL</v>
      </c>
      <c r="U3512" t="str">
        <f>IF(Table1[Power_Consumed_kWh]&gt;$P$4383,"ABNORMAL","NORMAL")</f>
        <v>NORMAL</v>
      </c>
      <c r="V3512">
        <f>(Table1[[#This Row],[Target_Production_t]]/8)*Table1[[#This Row],[Downtime_hr]]</f>
        <v>1.8025</v>
      </c>
    </row>
    <row r="3513" spans="1:22" x14ac:dyDescent="0.25">
      <c r="A3513" s="1">
        <v>45950</v>
      </c>
      <c r="B3513" s="1" t="str">
        <f>TEXT(Table1[[#This Row],[Date]],"mm")</f>
        <v>10</v>
      </c>
      <c r="C3513" t="s">
        <v>17</v>
      </c>
      <c r="D3513" t="s">
        <v>18</v>
      </c>
      <c r="E3513">
        <v>41.82</v>
      </c>
      <c r="F3513">
        <v>7.68</v>
      </c>
      <c r="G3513">
        <v>0.32</v>
      </c>
      <c r="H3513">
        <v>36.24</v>
      </c>
      <c r="I3513">
        <v>34.9</v>
      </c>
      <c r="J3513">
        <v>1.34</v>
      </c>
      <c r="K3513">
        <v>96.31</v>
      </c>
      <c r="L3513">
        <v>96</v>
      </c>
      <c r="M3513">
        <v>97.6</v>
      </c>
      <c r="N3513">
        <v>90.24</v>
      </c>
      <c r="O3513">
        <v>31.05</v>
      </c>
      <c r="P3513">
        <v>2955.33</v>
      </c>
      <c r="Q3513" s="42">
        <f>Table1[[#This Row],[Steam_Consumed_t]]/Table1[[#This Row],[Production_t]]</f>
        <v>0.85678807947019864</v>
      </c>
      <c r="R3513" s="37">
        <f>Table1[[#This Row],[Power_Consumed_kWh]]/Table1[[#This Row],[Production_t]]</f>
        <v>81.548841059602637</v>
      </c>
      <c r="S3513" t="str">
        <f>IF(Table1[[#This Row],[Quality_pct]]&lt;96,"Below Spec","Ok")</f>
        <v>Ok</v>
      </c>
      <c r="T3513" t="str">
        <f>IF(Table1[Steam_Consumed_t]&gt;$O$4383,"ABNORMAL","NORMAL")</f>
        <v>NORMAL</v>
      </c>
      <c r="U3513" t="str">
        <f>IF(Table1[Power_Consumed_kWh]&gt;$P$4383,"ABNORMAL","NORMAL")</f>
        <v>NORMAL</v>
      </c>
      <c r="V3513">
        <f>(Table1[[#This Row],[Target_Production_t]]/8)*Table1[[#This Row],[Downtime_hr]]</f>
        <v>1.6728000000000001</v>
      </c>
    </row>
    <row r="3514" spans="1:22" x14ac:dyDescent="0.25">
      <c r="A3514" s="1">
        <v>45950</v>
      </c>
      <c r="B3514" s="1" t="str">
        <f>TEXT(Table1[[#This Row],[Date]],"mm")</f>
        <v>10</v>
      </c>
      <c r="C3514" t="s">
        <v>22</v>
      </c>
      <c r="D3514" t="s">
        <v>20</v>
      </c>
      <c r="E3514">
        <v>34.24</v>
      </c>
      <c r="F3514">
        <v>7.72</v>
      </c>
      <c r="G3514">
        <v>0.28000000000000003</v>
      </c>
      <c r="H3514">
        <v>33.44</v>
      </c>
      <c r="I3514">
        <v>33.03</v>
      </c>
      <c r="J3514">
        <v>0.41</v>
      </c>
      <c r="K3514">
        <v>98.77</v>
      </c>
      <c r="L3514">
        <v>96.5</v>
      </c>
      <c r="M3514">
        <v>94.54</v>
      </c>
      <c r="N3514">
        <v>90.11</v>
      </c>
      <c r="O3514">
        <v>36.47</v>
      </c>
      <c r="P3514">
        <v>3242.11</v>
      </c>
      <c r="Q3514" s="42">
        <f>Table1[[#This Row],[Steam_Consumed_t]]/Table1[[#This Row],[Production_t]]</f>
        <v>1.0906100478468901</v>
      </c>
      <c r="R3514" s="37">
        <f>Table1[[#This Row],[Power_Consumed_kWh]]/Table1[[#This Row],[Production_t]]</f>
        <v>96.953050239234457</v>
      </c>
      <c r="S3514" t="str">
        <f>IF(Table1[[#This Row],[Quality_pct]]&lt;96,"Below Spec","Ok")</f>
        <v>Ok</v>
      </c>
      <c r="T3514" t="str">
        <f>IF(Table1[Steam_Consumed_t]&gt;$O$4383,"ABNORMAL","NORMAL")</f>
        <v>NORMAL</v>
      </c>
      <c r="U3514" t="str">
        <f>IF(Table1[Power_Consumed_kWh]&gt;$P$4383,"ABNORMAL","NORMAL")</f>
        <v>NORMAL</v>
      </c>
      <c r="V3514">
        <f>(Table1[[#This Row],[Target_Production_t]]/8)*Table1[[#This Row],[Downtime_hr]]</f>
        <v>1.1984000000000001</v>
      </c>
    </row>
    <row r="3515" spans="1:22" x14ac:dyDescent="0.25">
      <c r="A3515" s="1">
        <v>45950</v>
      </c>
      <c r="B3515" s="1" t="str">
        <f>TEXT(Table1[[#This Row],[Date]],"mm")</f>
        <v>10</v>
      </c>
      <c r="C3515" t="s">
        <v>21</v>
      </c>
      <c r="D3515" t="s">
        <v>19</v>
      </c>
      <c r="E3515">
        <v>37.270000000000003</v>
      </c>
      <c r="F3515">
        <v>7.74</v>
      </c>
      <c r="G3515">
        <v>0.26</v>
      </c>
      <c r="H3515">
        <v>33.409999999999997</v>
      </c>
      <c r="I3515">
        <v>33.020000000000003</v>
      </c>
      <c r="J3515">
        <v>0.39</v>
      </c>
      <c r="K3515">
        <v>98.83</v>
      </c>
      <c r="L3515">
        <v>96.75</v>
      </c>
      <c r="M3515">
        <v>92.54</v>
      </c>
      <c r="N3515">
        <v>88.48</v>
      </c>
      <c r="O3515">
        <v>47.37</v>
      </c>
      <c r="P3515">
        <v>4109.17</v>
      </c>
      <c r="Q3515" s="42">
        <f>Table1[[#This Row],[Steam_Consumed_t]]/Table1[[#This Row],[Production_t]]</f>
        <v>1.4178389703681533</v>
      </c>
      <c r="R3515" s="37">
        <f>Table1[[#This Row],[Power_Consumed_kWh]]/Table1[[#This Row],[Production_t]]</f>
        <v>122.99221789883271</v>
      </c>
      <c r="S3515" t="str">
        <f>IF(Table1[[#This Row],[Quality_pct]]&lt;96,"Below Spec","Ok")</f>
        <v>Ok</v>
      </c>
      <c r="T3515" t="str">
        <f>IF(Table1[Steam_Consumed_t]&gt;$O$4383,"ABNORMAL","NORMAL")</f>
        <v>NORMAL</v>
      </c>
      <c r="U3515" t="str">
        <f>IF(Table1[Power_Consumed_kWh]&gt;$P$4383,"ABNORMAL","NORMAL")</f>
        <v>NORMAL</v>
      </c>
      <c r="V3515">
        <f>(Table1[[#This Row],[Target_Production_t]]/8)*Table1[[#This Row],[Downtime_hr]]</f>
        <v>1.2112750000000001</v>
      </c>
    </row>
    <row r="3516" spans="1:22" x14ac:dyDescent="0.25">
      <c r="A3516" s="1">
        <v>45950</v>
      </c>
      <c r="B3516" s="1" t="str">
        <f>TEXT(Table1[[#This Row],[Date]],"mm")</f>
        <v>10</v>
      </c>
      <c r="C3516" t="s">
        <v>23</v>
      </c>
      <c r="D3516" t="s">
        <v>20</v>
      </c>
      <c r="E3516">
        <v>41.84</v>
      </c>
      <c r="F3516">
        <v>7.85</v>
      </c>
      <c r="G3516">
        <v>0.15</v>
      </c>
      <c r="H3516">
        <v>41.12</v>
      </c>
      <c r="I3516">
        <v>40.53</v>
      </c>
      <c r="J3516">
        <v>0.59</v>
      </c>
      <c r="K3516">
        <v>98.56</v>
      </c>
      <c r="L3516">
        <v>98.12</v>
      </c>
      <c r="M3516">
        <v>95.33</v>
      </c>
      <c r="N3516">
        <v>92.2</v>
      </c>
      <c r="O3516">
        <v>5.67</v>
      </c>
      <c r="P3516">
        <v>1709.15</v>
      </c>
      <c r="Q3516" s="42">
        <f>Table1[[#This Row],[Steam_Consumed_t]]/Table1[[#This Row],[Production_t]]</f>
        <v>0.13788910505836577</v>
      </c>
      <c r="R3516" s="37">
        <f>Table1[[#This Row],[Power_Consumed_kWh]]/Table1[[#This Row],[Production_t]]</f>
        <v>41.564931906614788</v>
      </c>
      <c r="S3516" t="str">
        <f>IF(Table1[[#This Row],[Quality_pct]]&lt;96,"Below Spec","Ok")</f>
        <v>Ok</v>
      </c>
      <c r="T3516" t="str">
        <f>IF(Table1[Steam_Consumed_t]&gt;$O$4383,"ABNORMAL","NORMAL")</f>
        <v>NORMAL</v>
      </c>
      <c r="U3516" t="str">
        <f>IF(Table1[Power_Consumed_kWh]&gt;$P$4383,"ABNORMAL","NORMAL")</f>
        <v>NORMAL</v>
      </c>
      <c r="V3516">
        <f>(Table1[[#This Row],[Target_Production_t]]/8)*Table1[[#This Row],[Downtime_hr]]</f>
        <v>0.78450000000000009</v>
      </c>
    </row>
    <row r="3517" spans="1:22" x14ac:dyDescent="0.25">
      <c r="A3517" s="1">
        <v>45950</v>
      </c>
      <c r="B3517" s="1" t="str">
        <f>TEXT(Table1[[#This Row],[Date]],"mm")</f>
        <v>10</v>
      </c>
      <c r="C3517" t="s">
        <v>22</v>
      </c>
      <c r="D3517" t="s">
        <v>18</v>
      </c>
      <c r="E3517">
        <v>35.85</v>
      </c>
      <c r="F3517">
        <v>7.91</v>
      </c>
      <c r="G3517">
        <v>0.09</v>
      </c>
      <c r="H3517">
        <v>34.11</v>
      </c>
      <c r="I3517">
        <v>33.51</v>
      </c>
      <c r="J3517">
        <v>0.6</v>
      </c>
      <c r="K3517">
        <v>98.25</v>
      </c>
      <c r="L3517">
        <v>98.88</v>
      </c>
      <c r="M3517">
        <v>99.19</v>
      </c>
      <c r="N3517">
        <v>96.36</v>
      </c>
      <c r="O3517">
        <v>38.28</v>
      </c>
      <c r="P3517">
        <v>3233.25</v>
      </c>
      <c r="Q3517" s="42">
        <f>Table1[[#This Row],[Steam_Consumed_t]]/Table1[[#This Row],[Production_t]]</f>
        <v>1.1222515391380827</v>
      </c>
      <c r="R3517" s="37">
        <f>Table1[[#This Row],[Power_Consumed_kWh]]/Table1[[#This Row],[Production_t]]</f>
        <v>94.788918205804748</v>
      </c>
      <c r="S3517" t="str">
        <f>IF(Table1[[#This Row],[Quality_pct]]&lt;96,"Below Spec","Ok")</f>
        <v>Ok</v>
      </c>
      <c r="T3517" t="str">
        <f>IF(Table1[Steam_Consumed_t]&gt;$O$4383,"ABNORMAL","NORMAL")</f>
        <v>NORMAL</v>
      </c>
      <c r="U3517" t="str">
        <f>IF(Table1[Power_Consumed_kWh]&gt;$P$4383,"ABNORMAL","NORMAL")</f>
        <v>NORMAL</v>
      </c>
      <c r="V3517">
        <f>(Table1[[#This Row],[Target_Production_t]]/8)*Table1[[#This Row],[Downtime_hr]]</f>
        <v>0.40331250000000002</v>
      </c>
    </row>
    <row r="3518" spans="1:22" x14ac:dyDescent="0.25">
      <c r="A3518" s="1">
        <v>45951</v>
      </c>
      <c r="B3518" s="1" t="str">
        <f>TEXT(Table1[[#This Row],[Date]],"mm")</f>
        <v>10</v>
      </c>
      <c r="C3518" t="s">
        <v>21</v>
      </c>
      <c r="D3518" t="s">
        <v>20</v>
      </c>
      <c r="E3518">
        <v>34.51</v>
      </c>
      <c r="F3518">
        <v>7.13</v>
      </c>
      <c r="G3518">
        <v>0.87</v>
      </c>
      <c r="H3518">
        <v>26.53</v>
      </c>
      <c r="I3518">
        <v>25.95</v>
      </c>
      <c r="J3518">
        <v>0.57999999999999996</v>
      </c>
      <c r="K3518">
        <v>97.81</v>
      </c>
      <c r="L3518">
        <v>89.12</v>
      </c>
      <c r="M3518">
        <v>95.71</v>
      </c>
      <c r="N3518">
        <v>83.44</v>
      </c>
      <c r="O3518">
        <v>38.880000000000003</v>
      </c>
      <c r="P3518">
        <v>3176.31</v>
      </c>
      <c r="Q3518" s="42">
        <f>Table1[[#This Row],[Steam_Consumed_t]]/Table1[[#This Row],[Production_t]]</f>
        <v>1.4655107425555975</v>
      </c>
      <c r="R3518" s="37">
        <f>Table1[[#This Row],[Power_Consumed_kWh]]/Table1[[#This Row],[Production_t]]</f>
        <v>119.72521673577081</v>
      </c>
      <c r="S3518" t="str">
        <f>IF(Table1[[#This Row],[Quality_pct]]&lt;96,"Below Spec","Ok")</f>
        <v>Ok</v>
      </c>
      <c r="T3518" t="str">
        <f>IF(Table1[Steam_Consumed_t]&gt;$O$4383,"ABNORMAL","NORMAL")</f>
        <v>NORMAL</v>
      </c>
      <c r="U3518" t="str">
        <f>IF(Table1[Power_Consumed_kWh]&gt;$P$4383,"ABNORMAL","NORMAL")</f>
        <v>NORMAL</v>
      </c>
      <c r="V3518">
        <f>(Table1[[#This Row],[Target_Production_t]]/8)*Table1[[#This Row],[Downtime_hr]]</f>
        <v>3.7529624999999998</v>
      </c>
    </row>
    <row r="3519" spans="1:22" x14ac:dyDescent="0.25">
      <c r="A3519" s="1">
        <v>45951</v>
      </c>
      <c r="B3519" s="1" t="str">
        <f>TEXT(Table1[[#This Row],[Date]],"mm")</f>
        <v>10</v>
      </c>
      <c r="C3519" t="s">
        <v>22</v>
      </c>
      <c r="D3519" t="s">
        <v>20</v>
      </c>
      <c r="E3519">
        <v>32.69</v>
      </c>
      <c r="F3519">
        <v>7.27</v>
      </c>
      <c r="G3519">
        <v>0.73</v>
      </c>
      <c r="H3519">
        <v>28.23</v>
      </c>
      <c r="I3519">
        <v>27.43</v>
      </c>
      <c r="J3519">
        <v>0.8</v>
      </c>
      <c r="K3519">
        <v>97.17</v>
      </c>
      <c r="L3519">
        <v>90.88</v>
      </c>
      <c r="M3519">
        <v>94.45</v>
      </c>
      <c r="N3519">
        <v>83.41</v>
      </c>
      <c r="O3519">
        <v>30.23</v>
      </c>
      <c r="P3519">
        <v>2634.02</v>
      </c>
      <c r="Q3519" s="42">
        <f>Table1[[#This Row],[Steam_Consumed_t]]/Table1[[#This Row],[Production_t]]</f>
        <v>1.0708466170740347</v>
      </c>
      <c r="R3519" s="37">
        <f>Table1[[#This Row],[Power_Consumed_kWh]]/Table1[[#This Row],[Production_t]]</f>
        <v>93.305703152674454</v>
      </c>
      <c r="S3519" t="str">
        <f>IF(Table1[[#This Row],[Quality_pct]]&lt;96,"Below Spec","Ok")</f>
        <v>Ok</v>
      </c>
      <c r="T3519" t="str">
        <f>IF(Table1[Steam_Consumed_t]&gt;$O$4383,"ABNORMAL","NORMAL")</f>
        <v>NORMAL</v>
      </c>
      <c r="U3519" t="str">
        <f>IF(Table1[Power_Consumed_kWh]&gt;$P$4383,"ABNORMAL","NORMAL")</f>
        <v>NORMAL</v>
      </c>
      <c r="V3519">
        <f>(Table1[[#This Row],[Target_Production_t]]/8)*Table1[[#This Row],[Downtime_hr]]</f>
        <v>2.9829624999999997</v>
      </c>
    </row>
    <row r="3520" spans="1:22" x14ac:dyDescent="0.25">
      <c r="A3520" s="1">
        <v>45951</v>
      </c>
      <c r="B3520" s="1" t="str">
        <f>TEXT(Table1[[#This Row],[Date]],"mm")</f>
        <v>10</v>
      </c>
      <c r="C3520" t="s">
        <v>17</v>
      </c>
      <c r="D3520" t="s">
        <v>19</v>
      </c>
      <c r="E3520">
        <v>39.340000000000003</v>
      </c>
      <c r="F3520">
        <v>7.4</v>
      </c>
      <c r="G3520">
        <v>0.6</v>
      </c>
      <c r="H3520">
        <v>33.69</v>
      </c>
      <c r="I3520">
        <v>33.450000000000003</v>
      </c>
      <c r="J3520">
        <v>0.24</v>
      </c>
      <c r="K3520">
        <v>99.28</v>
      </c>
      <c r="L3520">
        <v>92.5</v>
      </c>
      <c r="M3520">
        <v>91.59</v>
      </c>
      <c r="N3520">
        <v>84.11</v>
      </c>
      <c r="O3520">
        <v>29.64</v>
      </c>
      <c r="P3520">
        <v>2834.81</v>
      </c>
      <c r="Q3520" s="42">
        <f>Table1[[#This Row],[Steam_Consumed_t]]/Table1[[#This Row],[Production_t]]</f>
        <v>0.87978628673196801</v>
      </c>
      <c r="R3520" s="37">
        <f>Table1[[#This Row],[Power_Consumed_kWh]]/Table1[[#This Row],[Production_t]]</f>
        <v>84.143959631938259</v>
      </c>
      <c r="S3520" t="str">
        <f>IF(Table1[[#This Row],[Quality_pct]]&lt;96,"Below Spec","Ok")</f>
        <v>Ok</v>
      </c>
      <c r="T3520" t="str">
        <f>IF(Table1[Steam_Consumed_t]&gt;$O$4383,"ABNORMAL","NORMAL")</f>
        <v>NORMAL</v>
      </c>
      <c r="U3520" t="str">
        <f>IF(Table1[Power_Consumed_kWh]&gt;$P$4383,"ABNORMAL","NORMAL")</f>
        <v>NORMAL</v>
      </c>
      <c r="V3520">
        <f>(Table1[[#This Row],[Target_Production_t]]/8)*Table1[[#This Row],[Downtime_hr]]</f>
        <v>2.9505000000000003</v>
      </c>
    </row>
    <row r="3521" spans="1:22" x14ac:dyDescent="0.25">
      <c r="A3521" s="1">
        <v>45951</v>
      </c>
      <c r="B3521" s="1" t="str">
        <f>TEXT(Table1[[#This Row],[Date]],"mm")</f>
        <v>10</v>
      </c>
      <c r="C3521" t="s">
        <v>17</v>
      </c>
      <c r="D3521" t="s">
        <v>20</v>
      </c>
      <c r="E3521">
        <v>38.14</v>
      </c>
      <c r="F3521">
        <v>7.41</v>
      </c>
      <c r="G3521">
        <v>0.59</v>
      </c>
      <c r="H3521">
        <v>36.24</v>
      </c>
      <c r="I3521">
        <v>34.78</v>
      </c>
      <c r="J3521">
        <v>1.46</v>
      </c>
      <c r="K3521">
        <v>95.97</v>
      </c>
      <c r="L3521">
        <v>92.62</v>
      </c>
      <c r="M3521">
        <v>98.59</v>
      </c>
      <c r="N3521">
        <v>87.64</v>
      </c>
      <c r="O3521">
        <v>31.68</v>
      </c>
      <c r="P3521">
        <v>3004.73</v>
      </c>
      <c r="Q3521" s="42">
        <f>Table1[[#This Row],[Steam_Consumed_t]]/Table1[[#This Row],[Production_t]]</f>
        <v>0.87417218543046349</v>
      </c>
      <c r="R3521" s="37">
        <f>Table1[[#This Row],[Power_Consumed_kWh]]/Table1[[#This Row],[Production_t]]</f>
        <v>82.91197571743929</v>
      </c>
      <c r="S3521" t="str">
        <f>IF(Table1[[#This Row],[Quality_pct]]&lt;96,"Below Spec","Ok")</f>
        <v>Below Spec</v>
      </c>
      <c r="T3521" t="str">
        <f>IF(Table1[Steam_Consumed_t]&gt;$O$4383,"ABNORMAL","NORMAL")</f>
        <v>NORMAL</v>
      </c>
      <c r="U3521" t="str">
        <f>IF(Table1[Power_Consumed_kWh]&gt;$P$4383,"ABNORMAL","NORMAL")</f>
        <v>NORMAL</v>
      </c>
      <c r="V3521">
        <f>(Table1[[#This Row],[Target_Production_t]]/8)*Table1[[#This Row],[Downtime_hr]]</f>
        <v>2.8128249999999997</v>
      </c>
    </row>
    <row r="3522" spans="1:22" x14ac:dyDescent="0.25">
      <c r="A3522" s="1">
        <v>45951</v>
      </c>
      <c r="B3522" s="1" t="str">
        <f>TEXT(Table1[[#This Row],[Date]],"mm")</f>
        <v>10</v>
      </c>
      <c r="C3522" t="s">
        <v>21</v>
      </c>
      <c r="D3522" t="s">
        <v>18</v>
      </c>
      <c r="E3522">
        <v>36.130000000000003</v>
      </c>
      <c r="F3522">
        <v>7.58</v>
      </c>
      <c r="G3522">
        <v>0.42</v>
      </c>
      <c r="H3522">
        <v>28.93</v>
      </c>
      <c r="I3522">
        <v>28.39</v>
      </c>
      <c r="J3522">
        <v>0.54</v>
      </c>
      <c r="K3522">
        <v>98.12</v>
      </c>
      <c r="L3522">
        <v>94.75</v>
      </c>
      <c r="M3522">
        <v>95.64</v>
      </c>
      <c r="N3522">
        <v>88.92</v>
      </c>
      <c r="O3522">
        <v>41.92</v>
      </c>
      <c r="P3522">
        <v>3464.18</v>
      </c>
      <c r="Q3522" s="42">
        <f>Table1[[#This Row],[Steam_Consumed_t]]/Table1[[#This Row],[Production_t]]</f>
        <v>1.4490148634635327</v>
      </c>
      <c r="R3522" s="37">
        <f>Table1[[#This Row],[Power_Consumed_kWh]]/Table1[[#This Row],[Production_t]]</f>
        <v>119.74351883857587</v>
      </c>
      <c r="S3522" t="str">
        <f>IF(Table1[[#This Row],[Quality_pct]]&lt;96,"Below Spec","Ok")</f>
        <v>Ok</v>
      </c>
      <c r="T3522" t="str">
        <f>IF(Table1[Steam_Consumed_t]&gt;$O$4383,"ABNORMAL","NORMAL")</f>
        <v>NORMAL</v>
      </c>
      <c r="U3522" t="str">
        <f>IF(Table1[Power_Consumed_kWh]&gt;$P$4383,"ABNORMAL","NORMAL")</f>
        <v>NORMAL</v>
      </c>
      <c r="V3522">
        <f>(Table1[[#This Row],[Target_Production_t]]/8)*Table1[[#This Row],[Downtime_hr]]</f>
        <v>1.896825</v>
      </c>
    </row>
    <row r="3523" spans="1:22" x14ac:dyDescent="0.25">
      <c r="A3523" s="1">
        <v>45951</v>
      </c>
      <c r="B3523" s="1" t="str">
        <f>TEXT(Table1[[#This Row],[Date]],"mm")</f>
        <v>10</v>
      </c>
      <c r="C3523" t="s">
        <v>21</v>
      </c>
      <c r="D3523" t="s">
        <v>19</v>
      </c>
      <c r="E3523">
        <v>35.590000000000003</v>
      </c>
      <c r="F3523">
        <v>7.67</v>
      </c>
      <c r="G3523">
        <v>0.33</v>
      </c>
      <c r="H3523">
        <v>35.049999999999997</v>
      </c>
      <c r="I3523">
        <v>34.71</v>
      </c>
      <c r="J3523">
        <v>0.35</v>
      </c>
      <c r="K3523">
        <v>99.01</v>
      </c>
      <c r="L3523">
        <v>95.88</v>
      </c>
      <c r="M3523">
        <v>94.72</v>
      </c>
      <c r="N3523">
        <v>89.91</v>
      </c>
      <c r="O3523">
        <v>51.41</v>
      </c>
      <c r="P3523">
        <v>4206.76</v>
      </c>
      <c r="Q3523" s="42">
        <f>Table1[[#This Row],[Steam_Consumed_t]]/Table1[[#This Row],[Production_t]]</f>
        <v>1.4667617689015693</v>
      </c>
      <c r="R3523" s="37">
        <f>Table1[[#This Row],[Power_Consumed_kWh]]/Table1[[#This Row],[Production_t]]</f>
        <v>120.02168330955779</v>
      </c>
      <c r="S3523" t="str">
        <f>IF(Table1[[#This Row],[Quality_pct]]&lt;96,"Below Spec","Ok")</f>
        <v>Ok</v>
      </c>
      <c r="T3523" t="str">
        <f>IF(Table1[Steam_Consumed_t]&gt;$O$4383,"ABNORMAL","NORMAL")</f>
        <v>NORMAL</v>
      </c>
      <c r="U3523" t="str">
        <f>IF(Table1[Power_Consumed_kWh]&gt;$P$4383,"ABNORMAL","NORMAL")</f>
        <v>NORMAL</v>
      </c>
      <c r="V3523">
        <f>(Table1[[#This Row],[Target_Production_t]]/8)*Table1[[#This Row],[Downtime_hr]]</f>
        <v>1.4680875000000002</v>
      </c>
    </row>
    <row r="3524" spans="1:22" x14ac:dyDescent="0.25">
      <c r="A3524" s="1">
        <v>45951</v>
      </c>
      <c r="B3524" s="1" t="str">
        <f>TEXT(Table1[[#This Row],[Date]],"mm")</f>
        <v>10</v>
      </c>
      <c r="C3524" t="s">
        <v>17</v>
      </c>
      <c r="D3524" t="s">
        <v>18</v>
      </c>
      <c r="E3524">
        <v>39.93</v>
      </c>
      <c r="F3524">
        <v>7.75</v>
      </c>
      <c r="G3524">
        <v>0.25</v>
      </c>
      <c r="H3524">
        <v>40.299999999999997</v>
      </c>
      <c r="I3524">
        <v>38.58</v>
      </c>
      <c r="J3524">
        <v>1.72</v>
      </c>
      <c r="K3524">
        <v>95.72</v>
      </c>
      <c r="L3524">
        <v>96.88</v>
      </c>
      <c r="M3524">
        <v>94.17</v>
      </c>
      <c r="N3524">
        <v>87.33</v>
      </c>
      <c r="O3524">
        <v>33.72</v>
      </c>
      <c r="P3524">
        <v>3397.78</v>
      </c>
      <c r="Q3524" s="42">
        <f>Table1[[#This Row],[Steam_Consumed_t]]/Table1[[#This Row],[Production_t]]</f>
        <v>0.83672456575682386</v>
      </c>
      <c r="R3524" s="37">
        <f>Table1[[#This Row],[Power_Consumed_kWh]]/Table1[[#This Row],[Production_t]]</f>
        <v>84.31215880893302</v>
      </c>
      <c r="S3524" t="str">
        <f>IF(Table1[[#This Row],[Quality_pct]]&lt;96,"Below Spec","Ok")</f>
        <v>Below Spec</v>
      </c>
      <c r="T3524" t="str">
        <f>IF(Table1[Steam_Consumed_t]&gt;$O$4383,"ABNORMAL","NORMAL")</f>
        <v>NORMAL</v>
      </c>
      <c r="U3524" t="str">
        <f>IF(Table1[Power_Consumed_kWh]&gt;$P$4383,"ABNORMAL","NORMAL")</f>
        <v>NORMAL</v>
      </c>
      <c r="V3524">
        <f>(Table1[[#This Row],[Target_Production_t]]/8)*Table1[[#This Row],[Downtime_hr]]</f>
        <v>1.2478125</v>
      </c>
    </row>
    <row r="3525" spans="1:22" x14ac:dyDescent="0.25">
      <c r="A3525" s="1">
        <v>45951</v>
      </c>
      <c r="B3525" s="1" t="str">
        <f>TEXT(Table1[[#This Row],[Date]],"mm")</f>
        <v>10</v>
      </c>
      <c r="C3525" t="s">
        <v>22</v>
      </c>
      <c r="D3525" t="s">
        <v>19</v>
      </c>
      <c r="E3525">
        <v>33.72</v>
      </c>
      <c r="F3525">
        <v>7.75</v>
      </c>
      <c r="G3525">
        <v>0.25</v>
      </c>
      <c r="H3525">
        <v>32.07</v>
      </c>
      <c r="I3525">
        <v>31.31</v>
      </c>
      <c r="J3525">
        <v>0.76</v>
      </c>
      <c r="K3525">
        <v>97.62</v>
      </c>
      <c r="L3525">
        <v>96.88</v>
      </c>
      <c r="M3525">
        <v>93.02</v>
      </c>
      <c r="N3525">
        <v>87.96</v>
      </c>
      <c r="O3525">
        <v>35.25</v>
      </c>
      <c r="P3525">
        <v>3030.87</v>
      </c>
      <c r="Q3525" s="42">
        <f>Table1[[#This Row],[Steam_Consumed_t]]/Table1[[#This Row],[Production_t]]</f>
        <v>1.0991580916744621</v>
      </c>
      <c r="R3525" s="37">
        <f>Table1[[#This Row],[Power_Consumed_kWh]]/Table1[[#This Row],[Production_t]]</f>
        <v>94.507951356407858</v>
      </c>
      <c r="S3525" t="str">
        <f>IF(Table1[[#This Row],[Quality_pct]]&lt;96,"Below Spec","Ok")</f>
        <v>Ok</v>
      </c>
      <c r="T3525" t="str">
        <f>IF(Table1[Steam_Consumed_t]&gt;$O$4383,"ABNORMAL","NORMAL")</f>
        <v>NORMAL</v>
      </c>
      <c r="U3525" t="str">
        <f>IF(Table1[Power_Consumed_kWh]&gt;$P$4383,"ABNORMAL","NORMAL")</f>
        <v>NORMAL</v>
      </c>
      <c r="V3525">
        <f>(Table1[[#This Row],[Target_Production_t]]/8)*Table1[[#This Row],[Downtime_hr]]</f>
        <v>1.05375</v>
      </c>
    </row>
    <row r="3526" spans="1:22" x14ac:dyDescent="0.25">
      <c r="A3526" s="1">
        <v>45951</v>
      </c>
      <c r="B3526" s="1" t="str">
        <f>TEXT(Table1[[#This Row],[Date]],"mm")</f>
        <v>10</v>
      </c>
      <c r="C3526" t="s">
        <v>23</v>
      </c>
      <c r="D3526" t="s">
        <v>20</v>
      </c>
      <c r="E3526">
        <v>39.950000000000003</v>
      </c>
      <c r="F3526">
        <v>7.75</v>
      </c>
      <c r="G3526">
        <v>0.25</v>
      </c>
      <c r="H3526">
        <v>33.28</v>
      </c>
      <c r="I3526">
        <v>32.6</v>
      </c>
      <c r="J3526">
        <v>0.68</v>
      </c>
      <c r="K3526">
        <v>97.96</v>
      </c>
      <c r="L3526">
        <v>96.88</v>
      </c>
      <c r="M3526">
        <v>94.15</v>
      </c>
      <c r="N3526">
        <v>89.35</v>
      </c>
      <c r="O3526">
        <v>3.07</v>
      </c>
      <c r="P3526">
        <v>1338.84</v>
      </c>
      <c r="Q3526" s="42">
        <f>Table1[[#This Row],[Steam_Consumed_t]]/Table1[[#This Row],[Production_t]]</f>
        <v>9.2247596153846145E-2</v>
      </c>
      <c r="R3526" s="37">
        <f>Table1[[#This Row],[Power_Consumed_kWh]]/Table1[[#This Row],[Production_t]]</f>
        <v>40.229567307692307</v>
      </c>
      <c r="S3526" t="str">
        <f>IF(Table1[[#This Row],[Quality_pct]]&lt;96,"Below Spec","Ok")</f>
        <v>Ok</v>
      </c>
      <c r="T3526" t="str">
        <f>IF(Table1[Steam_Consumed_t]&gt;$O$4383,"ABNORMAL","NORMAL")</f>
        <v>NORMAL</v>
      </c>
      <c r="U3526" t="str">
        <f>IF(Table1[Power_Consumed_kWh]&gt;$P$4383,"ABNORMAL","NORMAL")</f>
        <v>NORMAL</v>
      </c>
      <c r="V3526">
        <f>(Table1[[#This Row],[Target_Production_t]]/8)*Table1[[#This Row],[Downtime_hr]]</f>
        <v>1.2484375000000001</v>
      </c>
    </row>
    <row r="3527" spans="1:22" x14ac:dyDescent="0.25">
      <c r="A3527" s="1">
        <v>45951</v>
      </c>
      <c r="B3527" s="1" t="str">
        <f>TEXT(Table1[[#This Row],[Date]],"mm")</f>
        <v>10</v>
      </c>
      <c r="C3527" t="s">
        <v>22</v>
      </c>
      <c r="D3527" t="s">
        <v>18</v>
      </c>
      <c r="E3527">
        <v>34.229999999999997</v>
      </c>
      <c r="F3527">
        <v>7.79</v>
      </c>
      <c r="G3527">
        <v>0.21</v>
      </c>
      <c r="H3527">
        <v>30.86</v>
      </c>
      <c r="I3527">
        <v>29.52</v>
      </c>
      <c r="J3527">
        <v>1.34</v>
      </c>
      <c r="K3527">
        <v>95.66</v>
      </c>
      <c r="L3527">
        <v>97.38</v>
      </c>
      <c r="M3527">
        <v>94.37</v>
      </c>
      <c r="N3527">
        <v>87.9</v>
      </c>
      <c r="O3527">
        <v>34.119999999999997</v>
      </c>
      <c r="P3527">
        <v>2979.5</v>
      </c>
      <c r="Q3527" s="42">
        <f>Table1[[#This Row],[Steam_Consumed_t]]/Table1[[#This Row],[Production_t]]</f>
        <v>1.1056383668178871</v>
      </c>
      <c r="R3527" s="37">
        <f>Table1[[#This Row],[Power_Consumed_kWh]]/Table1[[#This Row],[Production_t]]</f>
        <v>96.54893065456902</v>
      </c>
      <c r="S3527" t="str">
        <f>IF(Table1[[#This Row],[Quality_pct]]&lt;96,"Below Spec","Ok")</f>
        <v>Below Spec</v>
      </c>
      <c r="T3527" t="str">
        <f>IF(Table1[Steam_Consumed_t]&gt;$O$4383,"ABNORMAL","NORMAL")</f>
        <v>NORMAL</v>
      </c>
      <c r="U3527" t="str">
        <f>IF(Table1[Power_Consumed_kWh]&gt;$P$4383,"ABNORMAL","NORMAL")</f>
        <v>NORMAL</v>
      </c>
      <c r="V3527">
        <f>(Table1[[#This Row],[Target_Production_t]]/8)*Table1[[#This Row],[Downtime_hr]]</f>
        <v>0.89853749999999988</v>
      </c>
    </row>
    <row r="3528" spans="1:22" x14ac:dyDescent="0.25">
      <c r="A3528" s="1">
        <v>45951</v>
      </c>
      <c r="B3528" s="1" t="str">
        <f>TEXT(Table1[[#This Row],[Date]],"mm")</f>
        <v>10</v>
      </c>
      <c r="C3528" t="s">
        <v>23</v>
      </c>
      <c r="D3528" t="s">
        <v>18</v>
      </c>
      <c r="E3528">
        <v>41.84</v>
      </c>
      <c r="F3528">
        <v>7.84</v>
      </c>
      <c r="G3528">
        <v>0.16</v>
      </c>
      <c r="H3528">
        <v>40.28</v>
      </c>
      <c r="I3528">
        <v>40.15</v>
      </c>
      <c r="J3528">
        <v>0.13</v>
      </c>
      <c r="K3528">
        <v>99.67</v>
      </c>
      <c r="L3528">
        <v>98</v>
      </c>
      <c r="M3528">
        <v>98.66</v>
      </c>
      <c r="N3528">
        <v>96.36</v>
      </c>
      <c r="O3528">
        <v>2.46</v>
      </c>
      <c r="P3528">
        <v>1795.59</v>
      </c>
      <c r="Q3528" s="42">
        <f>Table1[[#This Row],[Steam_Consumed_t]]/Table1[[#This Row],[Production_t]]</f>
        <v>6.1072492552135052E-2</v>
      </c>
      <c r="R3528" s="37">
        <f>Table1[[#This Row],[Power_Consumed_kWh]]/Table1[[#This Row],[Production_t]]</f>
        <v>44.577706057596821</v>
      </c>
      <c r="S3528" t="str">
        <f>IF(Table1[[#This Row],[Quality_pct]]&lt;96,"Below Spec","Ok")</f>
        <v>Ok</v>
      </c>
      <c r="T3528" t="str">
        <f>IF(Table1[Steam_Consumed_t]&gt;$O$4383,"ABNORMAL","NORMAL")</f>
        <v>NORMAL</v>
      </c>
      <c r="U3528" t="str">
        <f>IF(Table1[Power_Consumed_kWh]&gt;$P$4383,"ABNORMAL","NORMAL")</f>
        <v>NORMAL</v>
      </c>
      <c r="V3528">
        <f>(Table1[[#This Row],[Target_Production_t]]/8)*Table1[[#This Row],[Downtime_hr]]</f>
        <v>0.8368000000000001</v>
      </c>
    </row>
    <row r="3529" spans="1:22" x14ac:dyDescent="0.25">
      <c r="A3529" s="1">
        <v>45951</v>
      </c>
      <c r="B3529" s="1" t="str">
        <f>TEXT(Table1[[#This Row],[Date]],"mm")</f>
        <v>10</v>
      </c>
      <c r="C3529" t="s">
        <v>23</v>
      </c>
      <c r="D3529" t="s">
        <v>19</v>
      </c>
      <c r="E3529">
        <v>41.21</v>
      </c>
      <c r="F3529">
        <v>7.89</v>
      </c>
      <c r="G3529">
        <v>0.11</v>
      </c>
      <c r="H3529">
        <v>37.61</v>
      </c>
      <c r="I3529">
        <v>36.979999999999997</v>
      </c>
      <c r="J3529">
        <v>0.63</v>
      </c>
      <c r="K3529">
        <v>98.32</v>
      </c>
      <c r="L3529">
        <v>98.62</v>
      </c>
      <c r="M3529">
        <v>92.59</v>
      </c>
      <c r="N3529">
        <v>89.78</v>
      </c>
      <c r="O3529">
        <v>3.43</v>
      </c>
      <c r="P3529">
        <v>1604.77</v>
      </c>
      <c r="Q3529" s="42">
        <f>Table1[[#This Row],[Steam_Consumed_t]]/Table1[[#This Row],[Production_t]]</f>
        <v>9.1199149162456805E-2</v>
      </c>
      <c r="R3529" s="37">
        <f>Table1[[#This Row],[Power_Consumed_kWh]]/Table1[[#This Row],[Production_t]]</f>
        <v>42.668705131613933</v>
      </c>
      <c r="S3529" t="str">
        <f>IF(Table1[[#This Row],[Quality_pct]]&lt;96,"Below Spec","Ok")</f>
        <v>Ok</v>
      </c>
      <c r="T3529" t="str">
        <f>IF(Table1[Steam_Consumed_t]&gt;$O$4383,"ABNORMAL","NORMAL")</f>
        <v>NORMAL</v>
      </c>
      <c r="U3529" t="str">
        <f>IF(Table1[Power_Consumed_kWh]&gt;$P$4383,"ABNORMAL","NORMAL")</f>
        <v>NORMAL</v>
      </c>
      <c r="V3529">
        <f>(Table1[[#This Row],[Target_Production_t]]/8)*Table1[[#This Row],[Downtime_hr]]</f>
        <v>0.56663750000000002</v>
      </c>
    </row>
    <row r="3530" spans="1:22" x14ac:dyDescent="0.25">
      <c r="A3530" s="1">
        <v>45952</v>
      </c>
      <c r="B3530" s="1" t="str">
        <f>TEXT(Table1[[#This Row],[Date]],"mm")</f>
        <v>10</v>
      </c>
      <c r="C3530" t="s">
        <v>21</v>
      </c>
      <c r="D3530" t="s">
        <v>20</v>
      </c>
      <c r="E3530">
        <v>34.049999999999997</v>
      </c>
      <c r="F3530">
        <v>6.97</v>
      </c>
      <c r="G3530">
        <v>1.03</v>
      </c>
      <c r="H3530">
        <v>29.06</v>
      </c>
      <c r="I3530">
        <v>28.42</v>
      </c>
      <c r="J3530">
        <v>0.65</v>
      </c>
      <c r="K3530">
        <v>97.78</v>
      </c>
      <c r="L3530">
        <v>87.12</v>
      </c>
      <c r="M3530">
        <v>93.99</v>
      </c>
      <c r="N3530">
        <v>80.069999999999993</v>
      </c>
      <c r="O3530">
        <v>42.11</v>
      </c>
      <c r="P3530">
        <v>3451.86</v>
      </c>
      <c r="Q3530" s="42">
        <f>Table1[[#This Row],[Steam_Consumed_t]]/Table1[[#This Row],[Production_t]]</f>
        <v>1.449070887818307</v>
      </c>
      <c r="R3530" s="37">
        <f>Table1[[#This Row],[Power_Consumed_kWh]]/Table1[[#This Row],[Production_t]]</f>
        <v>118.78389538885067</v>
      </c>
      <c r="S3530" t="str">
        <f>IF(Table1[[#This Row],[Quality_pct]]&lt;96,"Below Spec","Ok")</f>
        <v>Ok</v>
      </c>
      <c r="T3530" t="str">
        <f>IF(Table1[Steam_Consumed_t]&gt;$O$4383,"ABNORMAL","NORMAL")</f>
        <v>NORMAL</v>
      </c>
      <c r="U3530" t="str">
        <f>IF(Table1[Power_Consumed_kWh]&gt;$P$4383,"ABNORMAL","NORMAL")</f>
        <v>NORMAL</v>
      </c>
      <c r="V3530">
        <f>(Table1[[#This Row],[Target_Production_t]]/8)*Table1[[#This Row],[Downtime_hr]]</f>
        <v>4.3839375</v>
      </c>
    </row>
    <row r="3531" spans="1:22" x14ac:dyDescent="0.25">
      <c r="A3531" s="1">
        <v>45952</v>
      </c>
      <c r="B3531" s="1" t="str">
        <f>TEXT(Table1[[#This Row],[Date]],"mm")</f>
        <v>10</v>
      </c>
      <c r="C3531" t="s">
        <v>23</v>
      </c>
      <c r="D3531" t="s">
        <v>18</v>
      </c>
      <c r="E3531">
        <v>41.28</v>
      </c>
      <c r="F3531">
        <v>7.2</v>
      </c>
      <c r="G3531">
        <v>0.8</v>
      </c>
      <c r="H3531">
        <v>35.020000000000003</v>
      </c>
      <c r="I3531">
        <v>34.47</v>
      </c>
      <c r="J3531">
        <v>0.55000000000000004</v>
      </c>
      <c r="K3531">
        <v>98.44</v>
      </c>
      <c r="L3531">
        <v>90</v>
      </c>
      <c r="M3531">
        <v>98.67</v>
      </c>
      <c r="N3531">
        <v>87.42</v>
      </c>
      <c r="O3531">
        <v>2.66</v>
      </c>
      <c r="P3531">
        <v>1352.89</v>
      </c>
      <c r="Q3531" s="42">
        <f>Table1[[#This Row],[Steam_Consumed_t]]/Table1[[#This Row],[Production_t]]</f>
        <v>7.5956596230725301E-2</v>
      </c>
      <c r="R3531" s="37">
        <f>Table1[[#This Row],[Power_Consumed_kWh]]/Table1[[#This Row],[Production_t]]</f>
        <v>38.631924614505998</v>
      </c>
      <c r="S3531" t="str">
        <f>IF(Table1[[#This Row],[Quality_pct]]&lt;96,"Below Spec","Ok")</f>
        <v>Ok</v>
      </c>
      <c r="T3531" t="str">
        <f>IF(Table1[Steam_Consumed_t]&gt;$O$4383,"ABNORMAL","NORMAL")</f>
        <v>NORMAL</v>
      </c>
      <c r="U3531" t="str">
        <f>IF(Table1[Power_Consumed_kWh]&gt;$P$4383,"ABNORMAL","NORMAL")</f>
        <v>NORMAL</v>
      </c>
      <c r="V3531">
        <f>(Table1[[#This Row],[Target_Production_t]]/8)*Table1[[#This Row],[Downtime_hr]]</f>
        <v>4.1280000000000001</v>
      </c>
    </row>
    <row r="3532" spans="1:22" x14ac:dyDescent="0.25">
      <c r="A3532" s="1">
        <v>45952</v>
      </c>
      <c r="B3532" s="1" t="str">
        <f>TEXT(Table1[[#This Row],[Date]],"mm")</f>
        <v>10</v>
      </c>
      <c r="C3532" t="s">
        <v>21</v>
      </c>
      <c r="D3532" t="s">
        <v>19</v>
      </c>
      <c r="E3532">
        <v>35.119999999999997</v>
      </c>
      <c r="F3532">
        <v>7.48</v>
      </c>
      <c r="G3532">
        <v>0.52</v>
      </c>
      <c r="H3532">
        <v>28.93</v>
      </c>
      <c r="I3532">
        <v>28.9</v>
      </c>
      <c r="J3532">
        <v>0.03</v>
      </c>
      <c r="K3532">
        <v>99.9</v>
      </c>
      <c r="L3532">
        <v>93.5</v>
      </c>
      <c r="M3532">
        <v>95.83</v>
      </c>
      <c r="N3532">
        <v>89.52</v>
      </c>
      <c r="O3532">
        <v>41.01</v>
      </c>
      <c r="P3532">
        <v>3455.53</v>
      </c>
      <c r="Q3532" s="42">
        <f>Table1[[#This Row],[Steam_Consumed_t]]/Table1[[#This Row],[Production_t]]</f>
        <v>1.4175596266851018</v>
      </c>
      <c r="R3532" s="37">
        <f>Table1[[#This Row],[Power_Consumed_kWh]]/Table1[[#This Row],[Production_t]]</f>
        <v>119.44452125820948</v>
      </c>
      <c r="S3532" t="str">
        <f>IF(Table1[[#This Row],[Quality_pct]]&lt;96,"Below Spec","Ok")</f>
        <v>Ok</v>
      </c>
      <c r="T3532" t="str">
        <f>IF(Table1[Steam_Consumed_t]&gt;$O$4383,"ABNORMAL","NORMAL")</f>
        <v>NORMAL</v>
      </c>
      <c r="U3532" t="str">
        <f>IF(Table1[Power_Consumed_kWh]&gt;$P$4383,"ABNORMAL","NORMAL")</f>
        <v>NORMAL</v>
      </c>
      <c r="V3532">
        <f>(Table1[[#This Row],[Target_Production_t]]/8)*Table1[[#This Row],[Downtime_hr]]</f>
        <v>2.2827999999999999</v>
      </c>
    </row>
    <row r="3533" spans="1:22" x14ac:dyDescent="0.25">
      <c r="A3533" s="1">
        <v>45952</v>
      </c>
      <c r="B3533" s="1" t="str">
        <f>TEXT(Table1[[#This Row],[Date]],"mm")</f>
        <v>10</v>
      </c>
      <c r="C3533" t="s">
        <v>17</v>
      </c>
      <c r="D3533" t="s">
        <v>18</v>
      </c>
      <c r="E3533">
        <v>39.4</v>
      </c>
      <c r="F3533">
        <v>7.53</v>
      </c>
      <c r="G3533">
        <v>0.47</v>
      </c>
      <c r="H3533">
        <v>33.33</v>
      </c>
      <c r="I3533">
        <v>32.72</v>
      </c>
      <c r="J3533">
        <v>0.61</v>
      </c>
      <c r="K3533">
        <v>98.16</v>
      </c>
      <c r="L3533">
        <v>94.12</v>
      </c>
      <c r="M3533">
        <v>92.33</v>
      </c>
      <c r="N3533">
        <v>85.31</v>
      </c>
      <c r="O3533">
        <v>29.22</v>
      </c>
      <c r="P3533">
        <v>2793.19</v>
      </c>
      <c r="Q3533" s="42">
        <f>Table1[[#This Row],[Steam_Consumed_t]]/Table1[[#This Row],[Production_t]]</f>
        <v>0.87668766876687665</v>
      </c>
      <c r="R3533" s="37">
        <f>Table1[[#This Row],[Power_Consumed_kWh]]/Table1[[#This Row],[Production_t]]</f>
        <v>83.804080408040804</v>
      </c>
      <c r="S3533" t="str">
        <f>IF(Table1[[#This Row],[Quality_pct]]&lt;96,"Below Spec","Ok")</f>
        <v>Ok</v>
      </c>
      <c r="T3533" t="str">
        <f>IF(Table1[Steam_Consumed_t]&gt;$O$4383,"ABNORMAL","NORMAL")</f>
        <v>NORMAL</v>
      </c>
      <c r="U3533" t="str">
        <f>IF(Table1[Power_Consumed_kWh]&gt;$P$4383,"ABNORMAL","NORMAL")</f>
        <v>NORMAL</v>
      </c>
      <c r="V3533">
        <f>(Table1[[#This Row],[Target_Production_t]]/8)*Table1[[#This Row],[Downtime_hr]]</f>
        <v>2.3147499999999996</v>
      </c>
    </row>
    <row r="3534" spans="1:22" x14ac:dyDescent="0.25">
      <c r="A3534" s="1">
        <v>45952</v>
      </c>
      <c r="B3534" s="1" t="str">
        <f>TEXT(Table1[[#This Row],[Date]],"mm")</f>
        <v>10</v>
      </c>
      <c r="C3534" t="s">
        <v>22</v>
      </c>
      <c r="D3534" t="s">
        <v>19</v>
      </c>
      <c r="E3534">
        <v>33.270000000000003</v>
      </c>
      <c r="F3534">
        <v>7.53</v>
      </c>
      <c r="G3534">
        <v>0.47</v>
      </c>
      <c r="H3534">
        <v>30.95</v>
      </c>
      <c r="I3534">
        <v>30.39</v>
      </c>
      <c r="J3534">
        <v>0.56000000000000005</v>
      </c>
      <c r="K3534">
        <v>98.19</v>
      </c>
      <c r="L3534">
        <v>94.12</v>
      </c>
      <c r="M3534">
        <v>94.54</v>
      </c>
      <c r="N3534">
        <v>87.38</v>
      </c>
      <c r="O3534">
        <v>35.200000000000003</v>
      </c>
      <c r="P3534">
        <v>3023.49</v>
      </c>
      <c r="Q3534" s="42">
        <f>Table1[[#This Row],[Steam_Consumed_t]]/Table1[[#This Row],[Production_t]]</f>
        <v>1.137318255250404</v>
      </c>
      <c r="R3534" s="37">
        <f>Table1[[#This Row],[Power_Consumed_kWh]]/Table1[[#This Row],[Production_t]]</f>
        <v>97.689499192245549</v>
      </c>
      <c r="S3534" t="str">
        <f>IF(Table1[[#This Row],[Quality_pct]]&lt;96,"Below Spec","Ok")</f>
        <v>Ok</v>
      </c>
      <c r="T3534" t="str">
        <f>IF(Table1[Steam_Consumed_t]&gt;$O$4383,"ABNORMAL","NORMAL")</f>
        <v>NORMAL</v>
      </c>
      <c r="U3534" t="str">
        <f>IF(Table1[Power_Consumed_kWh]&gt;$P$4383,"ABNORMAL","NORMAL")</f>
        <v>NORMAL</v>
      </c>
      <c r="V3534">
        <f>(Table1[[#This Row],[Target_Production_t]]/8)*Table1[[#This Row],[Downtime_hr]]</f>
        <v>1.9546125000000001</v>
      </c>
    </row>
    <row r="3535" spans="1:22" x14ac:dyDescent="0.25">
      <c r="A3535" s="1">
        <v>45952</v>
      </c>
      <c r="B3535" s="1" t="str">
        <f>TEXT(Table1[[#This Row],[Date]],"mm")</f>
        <v>10</v>
      </c>
      <c r="C3535" t="s">
        <v>23</v>
      </c>
      <c r="D3535" t="s">
        <v>20</v>
      </c>
      <c r="E3535">
        <v>39.42</v>
      </c>
      <c r="F3535">
        <v>7.58</v>
      </c>
      <c r="G3535">
        <v>0.42</v>
      </c>
      <c r="H3535">
        <v>35.94</v>
      </c>
      <c r="I3535">
        <v>35.299999999999997</v>
      </c>
      <c r="J3535">
        <v>0.63</v>
      </c>
      <c r="K3535">
        <v>98.24</v>
      </c>
      <c r="L3535">
        <v>94.75</v>
      </c>
      <c r="M3535">
        <v>97.63</v>
      </c>
      <c r="N3535">
        <v>90.88</v>
      </c>
      <c r="O3535">
        <v>4.6900000000000004</v>
      </c>
      <c r="P3535">
        <v>1464.4</v>
      </c>
      <c r="Q3535" s="42">
        <f>Table1[[#This Row],[Steam_Consumed_t]]/Table1[[#This Row],[Production_t]]</f>
        <v>0.13049526989426824</v>
      </c>
      <c r="R3535" s="37">
        <f>Table1[[#This Row],[Power_Consumed_kWh]]/Table1[[#This Row],[Production_t]]</f>
        <v>40.74568725653868</v>
      </c>
      <c r="S3535" t="str">
        <f>IF(Table1[[#This Row],[Quality_pct]]&lt;96,"Below Spec","Ok")</f>
        <v>Ok</v>
      </c>
      <c r="T3535" t="str">
        <f>IF(Table1[Steam_Consumed_t]&gt;$O$4383,"ABNORMAL","NORMAL")</f>
        <v>NORMAL</v>
      </c>
      <c r="U3535" t="str">
        <f>IF(Table1[Power_Consumed_kWh]&gt;$P$4383,"ABNORMAL","NORMAL")</f>
        <v>NORMAL</v>
      </c>
      <c r="V3535">
        <f>(Table1[[#This Row],[Target_Production_t]]/8)*Table1[[#This Row],[Downtime_hr]]</f>
        <v>2.06955</v>
      </c>
    </row>
    <row r="3536" spans="1:22" x14ac:dyDescent="0.25">
      <c r="A3536" s="1">
        <v>45952</v>
      </c>
      <c r="B3536" s="1" t="str">
        <f>TEXT(Table1[[#This Row],[Date]],"mm")</f>
        <v>10</v>
      </c>
      <c r="C3536" t="s">
        <v>22</v>
      </c>
      <c r="D3536" t="s">
        <v>20</v>
      </c>
      <c r="E3536">
        <v>32.25</v>
      </c>
      <c r="F3536">
        <v>7.59</v>
      </c>
      <c r="G3536">
        <v>0.41</v>
      </c>
      <c r="H3536">
        <v>27.77</v>
      </c>
      <c r="I3536">
        <v>27.17</v>
      </c>
      <c r="J3536">
        <v>0.6</v>
      </c>
      <c r="K3536">
        <v>97.85</v>
      </c>
      <c r="L3536">
        <v>94.88</v>
      </c>
      <c r="M3536">
        <v>96.1</v>
      </c>
      <c r="N3536">
        <v>89.21</v>
      </c>
      <c r="O3536">
        <v>30.55</v>
      </c>
      <c r="P3536">
        <v>2629.77</v>
      </c>
      <c r="Q3536" s="42">
        <f>Table1[[#This Row],[Steam_Consumed_t]]/Table1[[#This Row],[Production_t]]</f>
        <v>1.1001080302484696</v>
      </c>
      <c r="R3536" s="37">
        <f>Table1[[#This Row],[Power_Consumed_kWh]]/Table1[[#This Row],[Production_t]]</f>
        <v>94.698235505941668</v>
      </c>
      <c r="S3536" t="str">
        <f>IF(Table1[[#This Row],[Quality_pct]]&lt;96,"Below Spec","Ok")</f>
        <v>Ok</v>
      </c>
      <c r="T3536" t="str">
        <f>IF(Table1[Steam_Consumed_t]&gt;$O$4383,"ABNORMAL","NORMAL")</f>
        <v>NORMAL</v>
      </c>
      <c r="U3536" t="str">
        <f>IF(Table1[Power_Consumed_kWh]&gt;$P$4383,"ABNORMAL","NORMAL")</f>
        <v>NORMAL</v>
      </c>
      <c r="V3536">
        <f>(Table1[[#This Row],[Target_Production_t]]/8)*Table1[[#This Row],[Downtime_hr]]</f>
        <v>1.6528124999999998</v>
      </c>
    </row>
    <row r="3537" spans="1:22" x14ac:dyDescent="0.25">
      <c r="A3537" s="1">
        <v>45952</v>
      </c>
      <c r="B3537" s="1" t="str">
        <f>TEXT(Table1[[#This Row],[Date]],"mm")</f>
        <v>10</v>
      </c>
      <c r="C3537" t="s">
        <v>23</v>
      </c>
      <c r="D3537" t="s">
        <v>19</v>
      </c>
      <c r="E3537">
        <v>40.659999999999997</v>
      </c>
      <c r="F3537">
        <v>7.69</v>
      </c>
      <c r="G3537">
        <v>0.31</v>
      </c>
      <c r="H3537">
        <v>41.04</v>
      </c>
      <c r="I3537">
        <v>40.85</v>
      </c>
      <c r="J3537">
        <v>0.18</v>
      </c>
      <c r="K3537">
        <v>99.55</v>
      </c>
      <c r="L3537">
        <v>96.12</v>
      </c>
      <c r="M3537">
        <v>96.73</v>
      </c>
      <c r="N3537">
        <v>92.57</v>
      </c>
      <c r="O3537">
        <v>4.91</v>
      </c>
      <c r="P3537">
        <v>1655.62</v>
      </c>
      <c r="Q3537" s="42">
        <f>Table1[[#This Row],[Steam_Consumed_t]]/Table1[[#This Row],[Production_t]]</f>
        <v>0.11963937621832359</v>
      </c>
      <c r="R3537" s="37">
        <f>Table1[[#This Row],[Power_Consumed_kWh]]/Table1[[#This Row],[Production_t]]</f>
        <v>40.341617933723192</v>
      </c>
      <c r="S3537" t="str">
        <f>IF(Table1[[#This Row],[Quality_pct]]&lt;96,"Below Spec","Ok")</f>
        <v>Ok</v>
      </c>
      <c r="T3537" t="str">
        <f>IF(Table1[Steam_Consumed_t]&gt;$O$4383,"ABNORMAL","NORMAL")</f>
        <v>NORMAL</v>
      </c>
      <c r="U3537" t="str">
        <f>IF(Table1[Power_Consumed_kWh]&gt;$P$4383,"ABNORMAL","NORMAL")</f>
        <v>NORMAL</v>
      </c>
      <c r="V3537">
        <f>(Table1[[#This Row],[Target_Production_t]]/8)*Table1[[#This Row],[Downtime_hr]]</f>
        <v>1.5755749999999999</v>
      </c>
    </row>
    <row r="3538" spans="1:22" x14ac:dyDescent="0.25">
      <c r="A3538" s="1">
        <v>45952</v>
      </c>
      <c r="B3538" s="1" t="str">
        <f>TEXT(Table1[[#This Row],[Date]],"mm")</f>
        <v>10</v>
      </c>
      <c r="C3538" t="s">
        <v>22</v>
      </c>
      <c r="D3538" t="s">
        <v>18</v>
      </c>
      <c r="E3538">
        <v>33.770000000000003</v>
      </c>
      <c r="F3538">
        <v>7.7</v>
      </c>
      <c r="G3538">
        <v>0.3</v>
      </c>
      <c r="H3538">
        <v>30.67</v>
      </c>
      <c r="I3538">
        <v>29.47</v>
      </c>
      <c r="J3538">
        <v>1.21</v>
      </c>
      <c r="K3538">
        <v>96.07</v>
      </c>
      <c r="L3538">
        <v>96.25</v>
      </c>
      <c r="M3538">
        <v>95.36</v>
      </c>
      <c r="N3538">
        <v>88.17</v>
      </c>
      <c r="O3538">
        <v>33.200000000000003</v>
      </c>
      <c r="P3538">
        <v>3003.34</v>
      </c>
      <c r="Q3538" s="42">
        <f>Table1[[#This Row],[Steam_Consumed_t]]/Table1[[#This Row],[Production_t]]</f>
        <v>1.0824910335833062</v>
      </c>
      <c r="R3538" s="37">
        <f>Table1[[#This Row],[Power_Consumed_kWh]]/Table1[[#This Row],[Production_t]]</f>
        <v>97.924356048255618</v>
      </c>
      <c r="S3538" t="str">
        <f>IF(Table1[[#This Row],[Quality_pct]]&lt;96,"Below Spec","Ok")</f>
        <v>Ok</v>
      </c>
      <c r="T3538" t="str">
        <f>IF(Table1[Steam_Consumed_t]&gt;$O$4383,"ABNORMAL","NORMAL")</f>
        <v>NORMAL</v>
      </c>
      <c r="U3538" t="str">
        <f>IF(Table1[Power_Consumed_kWh]&gt;$P$4383,"ABNORMAL","NORMAL")</f>
        <v>NORMAL</v>
      </c>
      <c r="V3538">
        <f>(Table1[[#This Row],[Target_Production_t]]/8)*Table1[[#This Row],[Downtime_hr]]</f>
        <v>1.266375</v>
      </c>
    </row>
    <row r="3539" spans="1:22" x14ac:dyDescent="0.25">
      <c r="A3539" s="1">
        <v>45952</v>
      </c>
      <c r="B3539" s="1" t="str">
        <f>TEXT(Table1[[#This Row],[Date]],"mm")</f>
        <v>10</v>
      </c>
      <c r="C3539" t="s">
        <v>17</v>
      </c>
      <c r="D3539" t="s">
        <v>20</v>
      </c>
      <c r="E3539">
        <v>37.630000000000003</v>
      </c>
      <c r="F3539">
        <v>7.81</v>
      </c>
      <c r="G3539">
        <v>0.19</v>
      </c>
      <c r="H3539">
        <v>32.75</v>
      </c>
      <c r="I3539">
        <v>32.03</v>
      </c>
      <c r="J3539">
        <v>0.71</v>
      </c>
      <c r="K3539">
        <v>97.82</v>
      </c>
      <c r="L3539">
        <v>97.62</v>
      </c>
      <c r="M3539">
        <v>90.45</v>
      </c>
      <c r="N3539">
        <v>86.37</v>
      </c>
      <c r="O3539">
        <v>29.6</v>
      </c>
      <c r="P3539">
        <v>2705.93</v>
      </c>
      <c r="Q3539" s="42">
        <f>Table1[[#This Row],[Steam_Consumed_t]]/Table1[[#This Row],[Production_t]]</f>
        <v>0.90381679389312986</v>
      </c>
      <c r="R3539" s="37">
        <f>Table1[[#This Row],[Power_Consumed_kWh]]/Table1[[#This Row],[Production_t]]</f>
        <v>82.623816793893127</v>
      </c>
      <c r="S3539" t="str">
        <f>IF(Table1[[#This Row],[Quality_pct]]&lt;96,"Below Spec","Ok")</f>
        <v>Ok</v>
      </c>
      <c r="T3539" t="str">
        <f>IF(Table1[Steam_Consumed_t]&gt;$O$4383,"ABNORMAL","NORMAL")</f>
        <v>NORMAL</v>
      </c>
      <c r="U3539" t="str">
        <f>IF(Table1[Power_Consumed_kWh]&gt;$P$4383,"ABNORMAL","NORMAL")</f>
        <v>NORMAL</v>
      </c>
      <c r="V3539">
        <f>(Table1[[#This Row],[Target_Production_t]]/8)*Table1[[#This Row],[Downtime_hr]]</f>
        <v>0.89371250000000002</v>
      </c>
    </row>
    <row r="3540" spans="1:22" x14ac:dyDescent="0.25">
      <c r="A3540" s="1">
        <v>45952</v>
      </c>
      <c r="B3540" s="1" t="str">
        <f>TEXT(Table1[[#This Row],[Date]],"mm")</f>
        <v>10</v>
      </c>
      <c r="C3540" t="s">
        <v>21</v>
      </c>
      <c r="D3540" t="s">
        <v>18</v>
      </c>
      <c r="E3540">
        <v>35.65</v>
      </c>
      <c r="F3540">
        <v>7.83</v>
      </c>
      <c r="G3540">
        <v>0.17</v>
      </c>
      <c r="H3540">
        <v>30.83</v>
      </c>
      <c r="I3540">
        <v>29.97</v>
      </c>
      <c r="J3540">
        <v>0.87</v>
      </c>
      <c r="K3540">
        <v>97.19</v>
      </c>
      <c r="L3540">
        <v>97.88</v>
      </c>
      <c r="M3540">
        <v>92.3</v>
      </c>
      <c r="N3540">
        <v>87.8</v>
      </c>
      <c r="O3540">
        <v>44.7</v>
      </c>
      <c r="P3540">
        <v>3717.12</v>
      </c>
      <c r="Q3540" s="42">
        <f>Table1[[#This Row],[Steam_Consumed_t]]/Table1[[#This Row],[Production_t]]</f>
        <v>1.4498864742134288</v>
      </c>
      <c r="R3540" s="37">
        <f>Table1[[#This Row],[Power_Consumed_kWh]]/Table1[[#This Row],[Production_t]]</f>
        <v>120.56827765163801</v>
      </c>
      <c r="S3540" t="str">
        <f>IF(Table1[[#This Row],[Quality_pct]]&lt;96,"Below Spec","Ok")</f>
        <v>Ok</v>
      </c>
      <c r="T3540" t="str">
        <f>IF(Table1[Steam_Consumed_t]&gt;$O$4383,"ABNORMAL","NORMAL")</f>
        <v>NORMAL</v>
      </c>
      <c r="U3540" t="str">
        <f>IF(Table1[Power_Consumed_kWh]&gt;$P$4383,"ABNORMAL","NORMAL")</f>
        <v>NORMAL</v>
      </c>
      <c r="V3540">
        <f>(Table1[[#This Row],[Target_Production_t]]/8)*Table1[[#This Row],[Downtime_hr]]</f>
        <v>0.75756250000000003</v>
      </c>
    </row>
    <row r="3541" spans="1:22" x14ac:dyDescent="0.25">
      <c r="A3541" s="1">
        <v>45952</v>
      </c>
      <c r="B3541" s="1" t="str">
        <f>TEXT(Table1[[#This Row],[Date]],"mm")</f>
        <v>10</v>
      </c>
      <c r="C3541" t="s">
        <v>17</v>
      </c>
      <c r="D3541" t="s">
        <v>19</v>
      </c>
      <c r="E3541">
        <v>38.81</v>
      </c>
      <c r="F3541">
        <v>7.93</v>
      </c>
      <c r="G3541">
        <v>7.0000000000000007E-2</v>
      </c>
      <c r="H3541">
        <v>39.08</v>
      </c>
      <c r="I3541">
        <v>38.1</v>
      </c>
      <c r="J3541">
        <v>0.98</v>
      </c>
      <c r="K3541">
        <v>97.49</v>
      </c>
      <c r="L3541">
        <v>99.12</v>
      </c>
      <c r="M3541">
        <v>91.98</v>
      </c>
      <c r="N3541">
        <v>88.88</v>
      </c>
      <c r="O3541">
        <v>31.61</v>
      </c>
      <c r="P3541">
        <v>3137.19</v>
      </c>
      <c r="Q3541" s="42">
        <f>Table1[[#This Row],[Steam_Consumed_t]]/Table1[[#This Row],[Production_t]]</f>
        <v>0.80885363357215967</v>
      </c>
      <c r="R3541" s="37">
        <f>Table1[[#This Row],[Power_Consumed_kWh]]/Table1[[#This Row],[Production_t]]</f>
        <v>80.276100307062435</v>
      </c>
      <c r="S3541" t="str">
        <f>IF(Table1[[#This Row],[Quality_pct]]&lt;96,"Below Spec","Ok")</f>
        <v>Ok</v>
      </c>
      <c r="T3541" t="str">
        <f>IF(Table1[Steam_Consumed_t]&gt;$O$4383,"ABNORMAL","NORMAL")</f>
        <v>NORMAL</v>
      </c>
      <c r="U3541" t="str">
        <f>IF(Table1[Power_Consumed_kWh]&gt;$P$4383,"ABNORMAL","NORMAL")</f>
        <v>NORMAL</v>
      </c>
      <c r="V3541">
        <f>(Table1[[#This Row],[Target_Production_t]]/8)*Table1[[#This Row],[Downtime_hr]]</f>
        <v>0.33958750000000004</v>
      </c>
    </row>
    <row r="3542" spans="1:22" x14ac:dyDescent="0.25">
      <c r="A3542" s="1">
        <v>45953</v>
      </c>
      <c r="B3542" s="1" t="str">
        <f>TEXT(Table1[[#This Row],[Date]],"mm")</f>
        <v>10</v>
      </c>
      <c r="C3542" t="s">
        <v>22</v>
      </c>
      <c r="D3542" t="s">
        <v>19</v>
      </c>
      <c r="E3542">
        <v>35.04</v>
      </c>
      <c r="F3542">
        <v>5.79</v>
      </c>
      <c r="G3542">
        <v>2.21</v>
      </c>
      <c r="H3542">
        <v>23.17</v>
      </c>
      <c r="I3542">
        <v>22.82</v>
      </c>
      <c r="J3542">
        <v>0.35</v>
      </c>
      <c r="K3542">
        <v>98.51</v>
      </c>
      <c r="L3542">
        <v>72.38</v>
      </c>
      <c r="M3542">
        <v>98.12</v>
      </c>
      <c r="N3542">
        <v>69.959999999999994</v>
      </c>
      <c r="O3542">
        <v>26.02</v>
      </c>
      <c r="P3542">
        <v>2103.13</v>
      </c>
      <c r="Q3542" s="42">
        <f>Table1[[#This Row],[Steam_Consumed_t]]/Table1[[#This Row],[Production_t]]</f>
        <v>1.1230038843331893</v>
      </c>
      <c r="R3542" s="37">
        <f>Table1[[#This Row],[Power_Consumed_kWh]]/Table1[[#This Row],[Production_t]]</f>
        <v>90.769529564091499</v>
      </c>
      <c r="S3542" t="str">
        <f>IF(Table1[[#This Row],[Quality_pct]]&lt;96,"Below Spec","Ok")</f>
        <v>Ok</v>
      </c>
      <c r="T3542" t="str">
        <f>IF(Table1[Steam_Consumed_t]&gt;$O$4383,"ABNORMAL","NORMAL")</f>
        <v>NORMAL</v>
      </c>
      <c r="U3542" t="str">
        <f>IF(Table1[Power_Consumed_kWh]&gt;$P$4383,"ABNORMAL","NORMAL")</f>
        <v>NORMAL</v>
      </c>
      <c r="V3542">
        <f>(Table1[[#This Row],[Target_Production_t]]/8)*Table1[[#This Row],[Downtime_hr]]</f>
        <v>9.6798000000000002</v>
      </c>
    </row>
    <row r="3543" spans="1:22" x14ac:dyDescent="0.25">
      <c r="A3543" s="1">
        <v>45953</v>
      </c>
      <c r="B3543" s="1" t="str">
        <f>TEXT(Table1[[#This Row],[Date]],"mm")</f>
        <v>10</v>
      </c>
      <c r="C3543" t="s">
        <v>21</v>
      </c>
      <c r="D3543" t="s">
        <v>18</v>
      </c>
      <c r="E3543">
        <v>37.549999999999997</v>
      </c>
      <c r="F3543">
        <v>7.24</v>
      </c>
      <c r="G3543">
        <v>0.76</v>
      </c>
      <c r="H3543">
        <v>30.5</v>
      </c>
      <c r="I3543">
        <v>30.02</v>
      </c>
      <c r="J3543">
        <v>0.48</v>
      </c>
      <c r="K3543">
        <v>98.43</v>
      </c>
      <c r="L3543">
        <v>90.5</v>
      </c>
      <c r="M3543">
        <v>90.84</v>
      </c>
      <c r="N3543">
        <v>80.92</v>
      </c>
      <c r="O3543">
        <v>43.14</v>
      </c>
      <c r="P3543">
        <v>3512.59</v>
      </c>
      <c r="Q3543" s="42">
        <f>Table1[[#This Row],[Steam_Consumed_t]]/Table1[[#This Row],[Production_t]]</f>
        <v>1.4144262295081966</v>
      </c>
      <c r="R3543" s="37">
        <f>Table1[[#This Row],[Power_Consumed_kWh]]/Table1[[#This Row],[Production_t]]</f>
        <v>115.16688524590164</v>
      </c>
      <c r="S3543" t="str">
        <f>IF(Table1[[#This Row],[Quality_pct]]&lt;96,"Below Spec","Ok")</f>
        <v>Ok</v>
      </c>
      <c r="T3543" t="str">
        <f>IF(Table1[Steam_Consumed_t]&gt;$O$4383,"ABNORMAL","NORMAL")</f>
        <v>NORMAL</v>
      </c>
      <c r="U3543" t="str">
        <f>IF(Table1[Power_Consumed_kWh]&gt;$P$4383,"ABNORMAL","NORMAL")</f>
        <v>NORMAL</v>
      </c>
      <c r="V3543">
        <f>(Table1[[#This Row],[Target_Production_t]]/8)*Table1[[#This Row],[Downtime_hr]]</f>
        <v>3.5672499999999996</v>
      </c>
    </row>
    <row r="3544" spans="1:22" x14ac:dyDescent="0.25">
      <c r="A3544" s="1">
        <v>45953</v>
      </c>
      <c r="B3544" s="1" t="str">
        <f>TEXT(Table1[[#This Row],[Date]],"mm")</f>
        <v>10</v>
      </c>
      <c r="C3544" t="s">
        <v>17</v>
      </c>
      <c r="D3544" t="s">
        <v>19</v>
      </c>
      <c r="E3544">
        <v>40.880000000000003</v>
      </c>
      <c r="F3544">
        <v>7.28</v>
      </c>
      <c r="G3544">
        <v>0.72</v>
      </c>
      <c r="H3544">
        <v>35.43</v>
      </c>
      <c r="I3544">
        <v>34.979999999999997</v>
      </c>
      <c r="J3544">
        <v>0.45</v>
      </c>
      <c r="K3544">
        <v>98.73</v>
      </c>
      <c r="L3544">
        <v>91</v>
      </c>
      <c r="M3544">
        <v>94.17</v>
      </c>
      <c r="N3544">
        <v>84.6</v>
      </c>
      <c r="O3544">
        <v>27.5</v>
      </c>
      <c r="P3544">
        <v>2888.68</v>
      </c>
      <c r="Q3544" s="42">
        <f>Table1[[#This Row],[Steam_Consumed_t]]/Table1[[#This Row],[Production_t]]</f>
        <v>0.77617837990403615</v>
      </c>
      <c r="R3544" s="37">
        <f>Table1[[#This Row],[Power_Consumed_kWh]]/Table1[[#This Row],[Production_t]]</f>
        <v>81.532034998588756</v>
      </c>
      <c r="S3544" t="str">
        <f>IF(Table1[[#This Row],[Quality_pct]]&lt;96,"Below Spec","Ok")</f>
        <v>Ok</v>
      </c>
      <c r="T3544" t="str">
        <f>IF(Table1[Steam_Consumed_t]&gt;$O$4383,"ABNORMAL","NORMAL")</f>
        <v>NORMAL</v>
      </c>
      <c r="U3544" t="str">
        <f>IF(Table1[Power_Consumed_kWh]&gt;$P$4383,"ABNORMAL","NORMAL")</f>
        <v>NORMAL</v>
      </c>
      <c r="V3544">
        <f>(Table1[[#This Row],[Target_Production_t]]/8)*Table1[[#This Row],[Downtime_hr]]</f>
        <v>3.6792000000000002</v>
      </c>
    </row>
    <row r="3545" spans="1:22" x14ac:dyDescent="0.25">
      <c r="A3545" s="1">
        <v>45953</v>
      </c>
      <c r="B3545" s="1" t="str">
        <f>TEXT(Table1[[#This Row],[Date]],"mm")</f>
        <v>10</v>
      </c>
      <c r="C3545" t="s">
        <v>17</v>
      </c>
      <c r="D3545" t="s">
        <v>20</v>
      </c>
      <c r="E3545">
        <v>39.630000000000003</v>
      </c>
      <c r="F3545">
        <v>7.28</v>
      </c>
      <c r="G3545">
        <v>0.72</v>
      </c>
      <c r="H3545">
        <v>34.950000000000003</v>
      </c>
      <c r="I3545">
        <v>33.630000000000003</v>
      </c>
      <c r="J3545">
        <v>1.32</v>
      </c>
      <c r="K3545">
        <v>96.21</v>
      </c>
      <c r="L3545">
        <v>91</v>
      </c>
      <c r="M3545">
        <v>95.19</v>
      </c>
      <c r="N3545">
        <v>83.34</v>
      </c>
      <c r="O3545">
        <v>30.54</v>
      </c>
      <c r="P3545">
        <v>2866.85</v>
      </c>
      <c r="Q3545" s="42">
        <f>Table1[[#This Row],[Steam_Consumed_t]]/Table1[[#This Row],[Production_t]]</f>
        <v>0.8738197424892703</v>
      </c>
      <c r="R3545" s="37">
        <f>Table1[[#This Row],[Power_Consumed_kWh]]/Table1[[#This Row],[Production_t]]</f>
        <v>82.027181688125879</v>
      </c>
      <c r="S3545" t="str">
        <f>IF(Table1[[#This Row],[Quality_pct]]&lt;96,"Below Spec","Ok")</f>
        <v>Ok</v>
      </c>
      <c r="T3545" t="str">
        <f>IF(Table1[Steam_Consumed_t]&gt;$O$4383,"ABNORMAL","NORMAL")</f>
        <v>NORMAL</v>
      </c>
      <c r="U3545" t="str">
        <f>IF(Table1[Power_Consumed_kWh]&gt;$P$4383,"ABNORMAL","NORMAL")</f>
        <v>NORMAL</v>
      </c>
      <c r="V3545">
        <f>(Table1[[#This Row],[Target_Production_t]]/8)*Table1[[#This Row],[Downtime_hr]]</f>
        <v>3.5667</v>
      </c>
    </row>
    <row r="3546" spans="1:22" x14ac:dyDescent="0.25">
      <c r="A3546" s="1">
        <v>45953</v>
      </c>
      <c r="B3546" s="1" t="str">
        <f>TEXT(Table1[[#This Row],[Date]],"mm")</f>
        <v>10</v>
      </c>
      <c r="C3546" t="s">
        <v>23</v>
      </c>
      <c r="D3546" t="s">
        <v>19</v>
      </c>
      <c r="E3546">
        <v>42.82</v>
      </c>
      <c r="F3546">
        <v>7.56</v>
      </c>
      <c r="G3546">
        <v>0.44</v>
      </c>
      <c r="H3546">
        <v>42.08</v>
      </c>
      <c r="I3546">
        <v>41.77</v>
      </c>
      <c r="J3546">
        <v>0.31</v>
      </c>
      <c r="K3546">
        <v>99.27</v>
      </c>
      <c r="L3546">
        <v>94.5</v>
      </c>
      <c r="M3546">
        <v>98.8</v>
      </c>
      <c r="N3546">
        <v>92.68</v>
      </c>
      <c r="O3546">
        <v>5.71</v>
      </c>
      <c r="P3546">
        <v>1874.29</v>
      </c>
      <c r="Q3546" s="42">
        <f>Table1[[#This Row],[Steam_Consumed_t]]/Table1[[#This Row],[Production_t]]</f>
        <v>0.1356939163498099</v>
      </c>
      <c r="R3546" s="37">
        <f>Table1[[#This Row],[Power_Consumed_kWh]]/Table1[[#This Row],[Production_t]]</f>
        <v>44.541112167300383</v>
      </c>
      <c r="S3546" t="str">
        <f>IF(Table1[[#This Row],[Quality_pct]]&lt;96,"Below Spec","Ok")</f>
        <v>Ok</v>
      </c>
      <c r="T3546" t="str">
        <f>IF(Table1[Steam_Consumed_t]&gt;$O$4383,"ABNORMAL","NORMAL")</f>
        <v>NORMAL</v>
      </c>
      <c r="U3546" t="str">
        <f>IF(Table1[Power_Consumed_kWh]&gt;$P$4383,"ABNORMAL","NORMAL")</f>
        <v>NORMAL</v>
      </c>
      <c r="V3546">
        <f>(Table1[[#This Row],[Target_Production_t]]/8)*Table1[[#This Row],[Downtime_hr]]</f>
        <v>2.3551000000000002</v>
      </c>
    </row>
    <row r="3547" spans="1:22" x14ac:dyDescent="0.25">
      <c r="A3547" s="1">
        <v>45953</v>
      </c>
      <c r="B3547" s="1" t="str">
        <f>TEXT(Table1[[#This Row],[Date]],"mm")</f>
        <v>10</v>
      </c>
      <c r="C3547" t="s">
        <v>22</v>
      </c>
      <c r="D3547" t="s">
        <v>18</v>
      </c>
      <c r="E3547">
        <v>35.57</v>
      </c>
      <c r="F3547">
        <v>7.63</v>
      </c>
      <c r="G3547">
        <v>0.37</v>
      </c>
      <c r="H3547">
        <v>34.159999999999997</v>
      </c>
      <c r="I3547">
        <v>32.979999999999997</v>
      </c>
      <c r="J3547">
        <v>1.18</v>
      </c>
      <c r="K3547">
        <v>96.55</v>
      </c>
      <c r="L3547">
        <v>95.38</v>
      </c>
      <c r="M3547">
        <v>96.3</v>
      </c>
      <c r="N3547">
        <v>88.68</v>
      </c>
      <c r="O3547">
        <v>37.15</v>
      </c>
      <c r="P3547">
        <v>3293.25</v>
      </c>
      <c r="Q3547" s="42">
        <f>Table1[[#This Row],[Steam_Consumed_t]]/Table1[[#This Row],[Production_t]]</f>
        <v>1.0875292740046838</v>
      </c>
      <c r="R3547" s="37">
        <f>Table1[[#This Row],[Power_Consumed_kWh]]/Table1[[#This Row],[Production_t]]</f>
        <v>96.40661592505856</v>
      </c>
      <c r="S3547" t="str">
        <f>IF(Table1[[#This Row],[Quality_pct]]&lt;96,"Below Spec","Ok")</f>
        <v>Ok</v>
      </c>
      <c r="T3547" t="str">
        <f>IF(Table1[Steam_Consumed_t]&gt;$O$4383,"ABNORMAL","NORMAL")</f>
        <v>NORMAL</v>
      </c>
      <c r="U3547" t="str">
        <f>IF(Table1[Power_Consumed_kWh]&gt;$P$4383,"ABNORMAL","NORMAL")</f>
        <v>NORMAL</v>
      </c>
      <c r="V3547">
        <f>(Table1[[#This Row],[Target_Production_t]]/8)*Table1[[#This Row],[Downtime_hr]]</f>
        <v>1.6451125</v>
      </c>
    </row>
    <row r="3548" spans="1:22" x14ac:dyDescent="0.25">
      <c r="A3548" s="1">
        <v>45953</v>
      </c>
      <c r="B3548" s="1" t="str">
        <f>TEXT(Table1[[#This Row],[Date]],"mm")</f>
        <v>10</v>
      </c>
      <c r="C3548" t="s">
        <v>17</v>
      </c>
      <c r="D3548" t="s">
        <v>18</v>
      </c>
      <c r="E3548">
        <v>41.5</v>
      </c>
      <c r="F3548">
        <v>7.66</v>
      </c>
      <c r="G3548">
        <v>0.34</v>
      </c>
      <c r="H3548">
        <v>38</v>
      </c>
      <c r="I3548">
        <v>36.979999999999997</v>
      </c>
      <c r="J3548">
        <v>1.01</v>
      </c>
      <c r="K3548">
        <v>97.33</v>
      </c>
      <c r="L3548">
        <v>95.75</v>
      </c>
      <c r="M3548">
        <v>95.8</v>
      </c>
      <c r="N3548">
        <v>89.28</v>
      </c>
      <c r="O3548">
        <v>32.89</v>
      </c>
      <c r="P3548">
        <v>3160.23</v>
      </c>
      <c r="Q3548" s="42">
        <f>Table1[[#This Row],[Steam_Consumed_t]]/Table1[[#This Row],[Production_t]]</f>
        <v>0.8655263157894737</v>
      </c>
      <c r="R3548" s="37">
        <f>Table1[[#This Row],[Power_Consumed_kWh]]/Table1[[#This Row],[Production_t]]</f>
        <v>83.163947368421049</v>
      </c>
      <c r="S3548" t="str">
        <f>IF(Table1[[#This Row],[Quality_pct]]&lt;96,"Below Spec","Ok")</f>
        <v>Ok</v>
      </c>
      <c r="T3548" t="str">
        <f>IF(Table1[Steam_Consumed_t]&gt;$O$4383,"ABNORMAL","NORMAL")</f>
        <v>NORMAL</v>
      </c>
      <c r="U3548" t="str">
        <f>IF(Table1[Power_Consumed_kWh]&gt;$P$4383,"ABNORMAL","NORMAL")</f>
        <v>NORMAL</v>
      </c>
      <c r="V3548">
        <f>(Table1[[#This Row],[Target_Production_t]]/8)*Table1[[#This Row],[Downtime_hr]]</f>
        <v>1.7637500000000002</v>
      </c>
    </row>
    <row r="3549" spans="1:22" x14ac:dyDescent="0.25">
      <c r="A3549" s="1">
        <v>45953</v>
      </c>
      <c r="B3549" s="1" t="str">
        <f>TEXT(Table1[[#This Row],[Date]],"mm")</f>
        <v>10</v>
      </c>
      <c r="C3549" t="s">
        <v>23</v>
      </c>
      <c r="D3549" t="s">
        <v>20</v>
      </c>
      <c r="E3549">
        <v>41.52</v>
      </c>
      <c r="F3549">
        <v>7.71</v>
      </c>
      <c r="G3549">
        <v>0.28999999999999998</v>
      </c>
      <c r="H3549">
        <v>38.33</v>
      </c>
      <c r="I3549">
        <v>38.229999999999997</v>
      </c>
      <c r="J3549">
        <v>0.1</v>
      </c>
      <c r="K3549">
        <v>99.74</v>
      </c>
      <c r="L3549">
        <v>96.38</v>
      </c>
      <c r="M3549">
        <v>90.47</v>
      </c>
      <c r="N3549">
        <v>86.96</v>
      </c>
      <c r="O3549">
        <v>1.76</v>
      </c>
      <c r="P3549">
        <v>1595.9</v>
      </c>
      <c r="Q3549" s="42">
        <f>Table1[[#This Row],[Steam_Consumed_t]]/Table1[[#This Row],[Production_t]]</f>
        <v>4.5917036264022958E-2</v>
      </c>
      <c r="R3549" s="37">
        <f>Table1[[#This Row],[Power_Consumed_kWh]]/Table1[[#This Row],[Production_t]]</f>
        <v>41.635794416905824</v>
      </c>
      <c r="S3549" t="str">
        <f>IF(Table1[[#This Row],[Quality_pct]]&lt;96,"Below Spec","Ok")</f>
        <v>Ok</v>
      </c>
      <c r="T3549" t="str">
        <f>IF(Table1[Steam_Consumed_t]&gt;$O$4383,"ABNORMAL","NORMAL")</f>
        <v>NORMAL</v>
      </c>
      <c r="U3549" t="str">
        <f>IF(Table1[Power_Consumed_kWh]&gt;$P$4383,"ABNORMAL","NORMAL")</f>
        <v>NORMAL</v>
      </c>
      <c r="V3549">
        <f>(Table1[[#This Row],[Target_Production_t]]/8)*Table1[[#This Row],[Downtime_hr]]</f>
        <v>1.5051000000000001</v>
      </c>
    </row>
    <row r="3550" spans="1:22" x14ac:dyDescent="0.25">
      <c r="A3550" s="1">
        <v>45953</v>
      </c>
      <c r="B3550" s="1" t="str">
        <f>TEXT(Table1[[#This Row],[Date]],"mm")</f>
        <v>10</v>
      </c>
      <c r="C3550" t="s">
        <v>21</v>
      </c>
      <c r="D3550" t="s">
        <v>20</v>
      </c>
      <c r="E3550">
        <v>35.86</v>
      </c>
      <c r="F3550">
        <v>7.73</v>
      </c>
      <c r="G3550">
        <v>0.27</v>
      </c>
      <c r="H3550">
        <v>32.56</v>
      </c>
      <c r="I3550">
        <v>31.75</v>
      </c>
      <c r="J3550">
        <v>0.81</v>
      </c>
      <c r="K3550">
        <v>97.51</v>
      </c>
      <c r="L3550">
        <v>96.62</v>
      </c>
      <c r="M3550">
        <v>92.78</v>
      </c>
      <c r="N3550">
        <v>87.41</v>
      </c>
      <c r="O3550">
        <v>47.31</v>
      </c>
      <c r="P3550">
        <v>3847.93</v>
      </c>
      <c r="Q3550" s="42">
        <f>Table1[[#This Row],[Steam_Consumed_t]]/Table1[[#This Row],[Production_t]]</f>
        <v>1.453009828009828</v>
      </c>
      <c r="R3550" s="37">
        <f>Table1[[#This Row],[Power_Consumed_kWh]]/Table1[[#This Row],[Production_t]]</f>
        <v>118.1796683046683</v>
      </c>
      <c r="S3550" t="str">
        <f>IF(Table1[[#This Row],[Quality_pct]]&lt;96,"Below Spec","Ok")</f>
        <v>Ok</v>
      </c>
      <c r="T3550" t="str">
        <f>IF(Table1[Steam_Consumed_t]&gt;$O$4383,"ABNORMAL","NORMAL")</f>
        <v>NORMAL</v>
      </c>
      <c r="U3550" t="str">
        <f>IF(Table1[Power_Consumed_kWh]&gt;$P$4383,"ABNORMAL","NORMAL")</f>
        <v>NORMAL</v>
      </c>
      <c r="V3550">
        <f>(Table1[[#This Row],[Target_Production_t]]/8)*Table1[[#This Row],[Downtime_hr]]</f>
        <v>1.210275</v>
      </c>
    </row>
    <row r="3551" spans="1:22" x14ac:dyDescent="0.25">
      <c r="A3551" s="1">
        <v>45953</v>
      </c>
      <c r="B3551" s="1" t="str">
        <f>TEXT(Table1[[#This Row],[Date]],"mm")</f>
        <v>10</v>
      </c>
      <c r="C3551" t="s">
        <v>23</v>
      </c>
      <c r="D3551" t="s">
        <v>18</v>
      </c>
      <c r="E3551">
        <v>43.48</v>
      </c>
      <c r="F3551">
        <v>7.74</v>
      </c>
      <c r="G3551">
        <v>0.26</v>
      </c>
      <c r="H3551">
        <v>39.49</v>
      </c>
      <c r="I3551">
        <v>39.46</v>
      </c>
      <c r="J3551">
        <v>0.03</v>
      </c>
      <c r="K3551">
        <v>99.92</v>
      </c>
      <c r="L3551">
        <v>96.75</v>
      </c>
      <c r="M3551">
        <v>98.91</v>
      </c>
      <c r="N3551">
        <v>95.62</v>
      </c>
      <c r="O3551">
        <v>4.83</v>
      </c>
      <c r="P3551">
        <v>1668.6</v>
      </c>
      <c r="Q3551" s="42">
        <f>Table1[[#This Row],[Steam_Consumed_t]]/Table1[[#This Row],[Production_t]]</f>
        <v>0.12230944542922258</v>
      </c>
      <c r="R3551" s="37">
        <f>Table1[[#This Row],[Power_Consumed_kWh]]/Table1[[#This Row],[Production_t]]</f>
        <v>42.253735122815897</v>
      </c>
      <c r="S3551" t="str">
        <f>IF(Table1[[#This Row],[Quality_pct]]&lt;96,"Below Spec","Ok")</f>
        <v>Ok</v>
      </c>
      <c r="T3551" t="str">
        <f>IF(Table1[Steam_Consumed_t]&gt;$O$4383,"ABNORMAL","NORMAL")</f>
        <v>NORMAL</v>
      </c>
      <c r="U3551" t="str">
        <f>IF(Table1[Power_Consumed_kWh]&gt;$P$4383,"ABNORMAL","NORMAL")</f>
        <v>NORMAL</v>
      </c>
      <c r="V3551">
        <f>(Table1[[#This Row],[Target_Production_t]]/8)*Table1[[#This Row],[Downtime_hr]]</f>
        <v>1.4131</v>
      </c>
    </row>
    <row r="3552" spans="1:22" x14ac:dyDescent="0.25">
      <c r="A3552" s="1">
        <v>45953</v>
      </c>
      <c r="B3552" s="1" t="str">
        <f>TEXT(Table1[[#This Row],[Date]],"mm")</f>
        <v>10</v>
      </c>
      <c r="C3552" t="s">
        <v>22</v>
      </c>
      <c r="D3552" t="s">
        <v>20</v>
      </c>
      <c r="E3552">
        <v>33.97</v>
      </c>
      <c r="F3552">
        <v>7.79</v>
      </c>
      <c r="G3552">
        <v>0.21</v>
      </c>
      <c r="H3552">
        <v>33.65</v>
      </c>
      <c r="I3552">
        <v>32.340000000000003</v>
      </c>
      <c r="J3552">
        <v>1.31</v>
      </c>
      <c r="K3552">
        <v>96.1</v>
      </c>
      <c r="L3552">
        <v>97.38</v>
      </c>
      <c r="M3552">
        <v>97.33</v>
      </c>
      <c r="N3552">
        <v>91.08</v>
      </c>
      <c r="O3552">
        <v>37.479999999999997</v>
      </c>
      <c r="P3552">
        <v>3341.36</v>
      </c>
      <c r="Q3552" s="42">
        <f>Table1[[#This Row],[Steam_Consumed_t]]/Table1[[#This Row],[Production_t]]</f>
        <v>1.1138187221396731</v>
      </c>
      <c r="R3552" s="37">
        <f>Table1[[#This Row],[Power_Consumed_kWh]]/Table1[[#This Row],[Production_t]]</f>
        <v>99.297473997028234</v>
      </c>
      <c r="S3552" t="str">
        <f>IF(Table1[[#This Row],[Quality_pct]]&lt;96,"Below Spec","Ok")</f>
        <v>Ok</v>
      </c>
      <c r="T3552" t="str">
        <f>IF(Table1[Steam_Consumed_t]&gt;$O$4383,"ABNORMAL","NORMAL")</f>
        <v>NORMAL</v>
      </c>
      <c r="U3552" t="str">
        <f>IF(Table1[Power_Consumed_kWh]&gt;$P$4383,"ABNORMAL","NORMAL")</f>
        <v>NORMAL</v>
      </c>
      <c r="V3552">
        <f>(Table1[[#This Row],[Target_Production_t]]/8)*Table1[[#This Row],[Downtime_hr]]</f>
        <v>0.89171249999999991</v>
      </c>
    </row>
    <row r="3553" spans="1:22" x14ac:dyDescent="0.25">
      <c r="A3553" s="1">
        <v>45953</v>
      </c>
      <c r="B3553" s="1" t="str">
        <f>TEXT(Table1[[#This Row],[Date]],"mm")</f>
        <v>10</v>
      </c>
      <c r="C3553" t="s">
        <v>21</v>
      </c>
      <c r="D3553" t="s">
        <v>19</v>
      </c>
      <c r="E3553">
        <v>36.979999999999997</v>
      </c>
      <c r="F3553">
        <v>7.89</v>
      </c>
      <c r="G3553">
        <v>0.11</v>
      </c>
      <c r="H3553">
        <v>35.450000000000003</v>
      </c>
      <c r="I3553">
        <v>34.74</v>
      </c>
      <c r="J3553">
        <v>0.71</v>
      </c>
      <c r="K3553">
        <v>98</v>
      </c>
      <c r="L3553">
        <v>98.62</v>
      </c>
      <c r="M3553">
        <v>97.94</v>
      </c>
      <c r="N3553">
        <v>94.66</v>
      </c>
      <c r="O3553">
        <v>50.63</v>
      </c>
      <c r="P3553">
        <v>4159.87</v>
      </c>
      <c r="Q3553" s="42">
        <f>Table1[[#This Row],[Steam_Consumed_t]]/Table1[[#This Row],[Production_t]]</f>
        <v>1.4282087447108602</v>
      </c>
      <c r="R3553" s="37">
        <f>Table1[[#This Row],[Power_Consumed_kWh]]/Table1[[#This Row],[Production_t]]</f>
        <v>117.3447108603667</v>
      </c>
      <c r="S3553" t="str">
        <f>IF(Table1[[#This Row],[Quality_pct]]&lt;96,"Below Spec","Ok")</f>
        <v>Ok</v>
      </c>
      <c r="T3553" t="str">
        <f>IF(Table1[Steam_Consumed_t]&gt;$O$4383,"ABNORMAL","NORMAL")</f>
        <v>NORMAL</v>
      </c>
      <c r="U3553" t="str">
        <f>IF(Table1[Power_Consumed_kWh]&gt;$P$4383,"ABNORMAL","NORMAL")</f>
        <v>NORMAL</v>
      </c>
      <c r="V3553">
        <f>(Table1[[#This Row],[Target_Production_t]]/8)*Table1[[#This Row],[Downtime_hr]]</f>
        <v>0.50847500000000001</v>
      </c>
    </row>
    <row r="3554" spans="1:22" x14ac:dyDescent="0.25">
      <c r="A3554" s="1">
        <v>45954</v>
      </c>
      <c r="B3554" s="1" t="str">
        <f>TEXT(Table1[[#This Row],[Date]],"mm")</f>
        <v>10</v>
      </c>
      <c r="C3554" t="s">
        <v>21</v>
      </c>
      <c r="D3554" t="s">
        <v>20</v>
      </c>
      <c r="E3554">
        <v>33.9</v>
      </c>
      <c r="F3554">
        <v>7.02</v>
      </c>
      <c r="G3554">
        <v>0.98</v>
      </c>
      <c r="H3554">
        <v>29.49</v>
      </c>
      <c r="I3554">
        <v>29.34</v>
      </c>
      <c r="J3554">
        <v>0.16</v>
      </c>
      <c r="K3554">
        <v>99.47</v>
      </c>
      <c r="L3554">
        <v>87.75</v>
      </c>
      <c r="M3554">
        <v>87.87</v>
      </c>
      <c r="N3554">
        <v>76.7</v>
      </c>
      <c r="O3554">
        <v>43.5</v>
      </c>
      <c r="P3554">
        <v>3445.3</v>
      </c>
      <c r="Q3554" s="42">
        <f>Table1[[#This Row],[Steam_Consumed_t]]/Table1[[#This Row],[Production_t]]</f>
        <v>1.4750762970498474</v>
      </c>
      <c r="R3554" s="37">
        <f>Table1[[#This Row],[Power_Consumed_kWh]]/Table1[[#This Row],[Production_t]]</f>
        <v>116.82943370634115</v>
      </c>
      <c r="S3554" t="str">
        <f>IF(Table1[[#This Row],[Quality_pct]]&lt;96,"Below Spec","Ok")</f>
        <v>Ok</v>
      </c>
      <c r="T3554" t="str">
        <f>IF(Table1[Steam_Consumed_t]&gt;$O$4383,"ABNORMAL","NORMAL")</f>
        <v>NORMAL</v>
      </c>
      <c r="U3554" t="str">
        <f>IF(Table1[Power_Consumed_kWh]&gt;$P$4383,"ABNORMAL","NORMAL")</f>
        <v>NORMAL</v>
      </c>
      <c r="V3554">
        <f>(Table1[[#This Row],[Target_Production_t]]/8)*Table1[[#This Row],[Downtime_hr]]</f>
        <v>4.1527500000000002</v>
      </c>
    </row>
    <row r="3555" spans="1:22" x14ac:dyDescent="0.25">
      <c r="A3555" s="1">
        <v>45954</v>
      </c>
      <c r="B3555" s="1" t="str">
        <f>TEXT(Table1[[#This Row],[Date]],"mm")</f>
        <v>10</v>
      </c>
      <c r="C3555" t="s">
        <v>17</v>
      </c>
      <c r="D3555" t="s">
        <v>20</v>
      </c>
      <c r="E3555">
        <v>37.47</v>
      </c>
      <c r="F3555">
        <v>7.24</v>
      </c>
      <c r="G3555">
        <v>0.76</v>
      </c>
      <c r="H3555">
        <v>28.58</v>
      </c>
      <c r="I3555">
        <v>28.33</v>
      </c>
      <c r="J3555">
        <v>0.25</v>
      </c>
      <c r="K3555">
        <v>99.13</v>
      </c>
      <c r="L3555">
        <v>90.5</v>
      </c>
      <c r="M3555">
        <v>92.62</v>
      </c>
      <c r="N3555">
        <v>83.1</v>
      </c>
      <c r="O3555">
        <v>24.9</v>
      </c>
      <c r="P3555">
        <v>2390.6799999999998</v>
      </c>
      <c r="Q3555" s="42">
        <f>Table1[[#This Row],[Steam_Consumed_t]]/Table1[[#This Row],[Production_t]]</f>
        <v>0.87123862841147659</v>
      </c>
      <c r="R3555" s="37">
        <f>Table1[[#This Row],[Power_Consumed_kWh]]/Table1[[#This Row],[Production_t]]</f>
        <v>83.64870538838349</v>
      </c>
      <c r="S3555" t="str">
        <f>IF(Table1[[#This Row],[Quality_pct]]&lt;96,"Below Spec","Ok")</f>
        <v>Ok</v>
      </c>
      <c r="T3555" t="str">
        <f>IF(Table1[Steam_Consumed_t]&gt;$O$4383,"ABNORMAL","NORMAL")</f>
        <v>NORMAL</v>
      </c>
      <c r="U3555" t="str">
        <f>IF(Table1[Power_Consumed_kWh]&gt;$P$4383,"ABNORMAL","NORMAL")</f>
        <v>NORMAL</v>
      </c>
      <c r="V3555">
        <f>(Table1[[#This Row],[Target_Production_t]]/8)*Table1[[#This Row],[Downtime_hr]]</f>
        <v>3.55965</v>
      </c>
    </row>
    <row r="3556" spans="1:22" x14ac:dyDescent="0.25">
      <c r="A3556" s="1">
        <v>45954</v>
      </c>
      <c r="B3556" s="1" t="str">
        <f>TEXT(Table1[[#This Row],[Date]],"mm")</f>
        <v>10</v>
      </c>
      <c r="C3556" t="s">
        <v>22</v>
      </c>
      <c r="D3556" t="s">
        <v>18</v>
      </c>
      <c r="E3556">
        <v>33.630000000000003</v>
      </c>
      <c r="F3556">
        <v>7.38</v>
      </c>
      <c r="G3556">
        <v>0.62</v>
      </c>
      <c r="H3556">
        <v>28.85</v>
      </c>
      <c r="I3556">
        <v>27.76</v>
      </c>
      <c r="J3556">
        <v>1.0900000000000001</v>
      </c>
      <c r="K3556">
        <v>96.23</v>
      </c>
      <c r="L3556">
        <v>92.25</v>
      </c>
      <c r="M3556">
        <v>92.11</v>
      </c>
      <c r="N3556">
        <v>81.760000000000005</v>
      </c>
      <c r="O3556">
        <v>30.88</v>
      </c>
      <c r="P3556">
        <v>2739.37</v>
      </c>
      <c r="Q3556" s="42">
        <f>Table1[[#This Row],[Steam_Consumed_t]]/Table1[[#This Row],[Production_t]]</f>
        <v>1.0703639514731369</v>
      </c>
      <c r="R3556" s="37">
        <f>Table1[[#This Row],[Power_Consumed_kWh]]/Table1[[#This Row],[Production_t]]</f>
        <v>94.952166377816283</v>
      </c>
      <c r="S3556" t="str">
        <f>IF(Table1[[#This Row],[Quality_pct]]&lt;96,"Below Spec","Ok")</f>
        <v>Ok</v>
      </c>
      <c r="T3556" t="str">
        <f>IF(Table1[Steam_Consumed_t]&gt;$O$4383,"ABNORMAL","NORMAL")</f>
        <v>NORMAL</v>
      </c>
      <c r="U3556" t="str">
        <f>IF(Table1[Power_Consumed_kWh]&gt;$P$4383,"ABNORMAL","NORMAL")</f>
        <v>NORMAL</v>
      </c>
      <c r="V3556">
        <f>(Table1[[#This Row],[Target_Production_t]]/8)*Table1[[#This Row],[Downtime_hr]]</f>
        <v>2.606325</v>
      </c>
    </row>
    <row r="3557" spans="1:22" x14ac:dyDescent="0.25">
      <c r="A3557" s="1">
        <v>45954</v>
      </c>
      <c r="B3557" s="1" t="str">
        <f>TEXT(Table1[[#This Row],[Date]],"mm")</f>
        <v>10</v>
      </c>
      <c r="C3557" t="s">
        <v>21</v>
      </c>
      <c r="D3557" t="s">
        <v>18</v>
      </c>
      <c r="E3557">
        <v>35.5</v>
      </c>
      <c r="F3557">
        <v>7.4</v>
      </c>
      <c r="G3557">
        <v>0.6</v>
      </c>
      <c r="H3557">
        <v>28.89</v>
      </c>
      <c r="I3557">
        <v>28.03</v>
      </c>
      <c r="J3557">
        <v>0.86</v>
      </c>
      <c r="K3557">
        <v>97.02</v>
      </c>
      <c r="L3557">
        <v>92.5</v>
      </c>
      <c r="M3557">
        <v>95.26</v>
      </c>
      <c r="N3557">
        <v>85.49</v>
      </c>
      <c r="O3557">
        <v>42.94</v>
      </c>
      <c r="P3557">
        <v>3297.1</v>
      </c>
      <c r="Q3557" s="42">
        <f>Table1[[#This Row],[Steam_Consumed_t]]/Table1[[#This Row],[Production_t]]</f>
        <v>1.4863274489442713</v>
      </c>
      <c r="R3557" s="37">
        <f>Table1[[#This Row],[Power_Consumed_kWh]]/Table1[[#This Row],[Production_t]]</f>
        <v>114.12599515403254</v>
      </c>
      <c r="S3557" t="str">
        <f>IF(Table1[[#This Row],[Quality_pct]]&lt;96,"Below Spec","Ok")</f>
        <v>Ok</v>
      </c>
      <c r="T3557" t="str">
        <f>IF(Table1[Steam_Consumed_t]&gt;$O$4383,"ABNORMAL","NORMAL")</f>
        <v>NORMAL</v>
      </c>
      <c r="U3557" t="str">
        <f>IF(Table1[Power_Consumed_kWh]&gt;$P$4383,"ABNORMAL","NORMAL")</f>
        <v>NORMAL</v>
      </c>
      <c r="V3557">
        <f>(Table1[[#This Row],[Target_Production_t]]/8)*Table1[[#This Row],[Downtime_hr]]</f>
        <v>2.6625000000000001</v>
      </c>
    </row>
    <row r="3558" spans="1:22" x14ac:dyDescent="0.25">
      <c r="A3558" s="1">
        <v>45954</v>
      </c>
      <c r="B3558" s="1" t="str">
        <f>TEXT(Table1[[#This Row],[Date]],"mm")</f>
        <v>10</v>
      </c>
      <c r="C3558" t="s">
        <v>23</v>
      </c>
      <c r="D3558" t="s">
        <v>18</v>
      </c>
      <c r="E3558">
        <v>41.1</v>
      </c>
      <c r="F3558">
        <v>7.45</v>
      </c>
      <c r="G3558">
        <v>0.55000000000000004</v>
      </c>
      <c r="H3558">
        <v>37.21</v>
      </c>
      <c r="I3558">
        <v>37.21</v>
      </c>
      <c r="J3558">
        <v>0</v>
      </c>
      <c r="K3558">
        <v>100</v>
      </c>
      <c r="L3558">
        <v>93.12</v>
      </c>
      <c r="M3558">
        <v>96.42</v>
      </c>
      <c r="N3558">
        <v>89.79</v>
      </c>
      <c r="O3558">
        <v>2.2400000000000002</v>
      </c>
      <c r="P3558">
        <v>1537.07</v>
      </c>
      <c r="Q3558" s="42">
        <f>Table1[[#This Row],[Steam_Consumed_t]]/Table1[[#This Row],[Production_t]]</f>
        <v>6.0198871271163669E-2</v>
      </c>
      <c r="R3558" s="37">
        <f>Table1[[#This Row],[Power_Consumed_kWh]]/Table1[[#This Row],[Production_t]]</f>
        <v>41.30798172534265</v>
      </c>
      <c r="S3558" t="str">
        <f>IF(Table1[[#This Row],[Quality_pct]]&lt;96,"Below Spec","Ok")</f>
        <v>Ok</v>
      </c>
      <c r="T3558" t="str">
        <f>IF(Table1[Steam_Consumed_t]&gt;$O$4383,"ABNORMAL","NORMAL")</f>
        <v>NORMAL</v>
      </c>
      <c r="U3558" t="str">
        <f>IF(Table1[Power_Consumed_kWh]&gt;$P$4383,"ABNORMAL","NORMAL")</f>
        <v>NORMAL</v>
      </c>
      <c r="V3558">
        <f>(Table1[[#This Row],[Target_Production_t]]/8)*Table1[[#This Row],[Downtime_hr]]</f>
        <v>2.8256250000000005</v>
      </c>
    </row>
    <row r="3559" spans="1:22" x14ac:dyDescent="0.25">
      <c r="A3559" s="1">
        <v>45954</v>
      </c>
      <c r="B3559" s="1" t="str">
        <f>TEXT(Table1[[#This Row],[Date]],"mm")</f>
        <v>10</v>
      </c>
      <c r="C3559" t="s">
        <v>17</v>
      </c>
      <c r="D3559" t="s">
        <v>18</v>
      </c>
      <c r="E3559">
        <v>39.229999999999997</v>
      </c>
      <c r="F3559">
        <v>7.5</v>
      </c>
      <c r="G3559">
        <v>0.5</v>
      </c>
      <c r="H3559">
        <v>37.229999999999997</v>
      </c>
      <c r="I3559">
        <v>36.28</v>
      </c>
      <c r="J3559">
        <v>0.95</v>
      </c>
      <c r="K3559">
        <v>97.44</v>
      </c>
      <c r="L3559">
        <v>93.75</v>
      </c>
      <c r="M3559">
        <v>100.58</v>
      </c>
      <c r="N3559">
        <v>91.88</v>
      </c>
      <c r="O3559">
        <v>32.89</v>
      </c>
      <c r="P3559">
        <v>3035.72</v>
      </c>
      <c r="Q3559" s="42">
        <f>Table1[[#This Row],[Steam_Consumed_t]]/Table1[[#This Row],[Production_t]]</f>
        <v>0.88342734354015584</v>
      </c>
      <c r="R3559" s="37">
        <f>Table1[[#This Row],[Power_Consumed_kWh]]/Table1[[#This Row],[Production_t]]</f>
        <v>81.539618587160888</v>
      </c>
      <c r="S3559" t="str">
        <f>IF(Table1[[#This Row],[Quality_pct]]&lt;96,"Below Spec","Ok")</f>
        <v>Ok</v>
      </c>
      <c r="T3559" t="str">
        <f>IF(Table1[Steam_Consumed_t]&gt;$O$4383,"ABNORMAL","NORMAL")</f>
        <v>NORMAL</v>
      </c>
      <c r="U3559" t="str">
        <f>IF(Table1[Power_Consumed_kWh]&gt;$P$4383,"ABNORMAL","NORMAL")</f>
        <v>NORMAL</v>
      </c>
      <c r="V3559">
        <f>(Table1[[#This Row],[Target_Production_t]]/8)*Table1[[#This Row],[Downtime_hr]]</f>
        <v>2.4518749999999998</v>
      </c>
    </row>
    <row r="3560" spans="1:22" x14ac:dyDescent="0.25">
      <c r="A3560" s="1">
        <v>45954</v>
      </c>
      <c r="B3560" s="1" t="str">
        <f>TEXT(Table1[[#This Row],[Date]],"mm")</f>
        <v>10</v>
      </c>
      <c r="C3560" t="s">
        <v>22</v>
      </c>
      <c r="D3560" t="s">
        <v>20</v>
      </c>
      <c r="E3560">
        <v>32.11</v>
      </c>
      <c r="F3560">
        <v>7.56</v>
      </c>
      <c r="G3560">
        <v>0.44</v>
      </c>
      <c r="H3560">
        <v>29.75</v>
      </c>
      <c r="I3560">
        <v>28.9</v>
      </c>
      <c r="J3560">
        <v>0.85</v>
      </c>
      <c r="K3560">
        <v>97.15</v>
      </c>
      <c r="L3560">
        <v>94.5</v>
      </c>
      <c r="M3560">
        <v>99.21</v>
      </c>
      <c r="N3560">
        <v>91.08</v>
      </c>
      <c r="O3560">
        <v>32.04</v>
      </c>
      <c r="P3560">
        <v>2889.07</v>
      </c>
      <c r="Q3560" s="42">
        <f>Table1[[#This Row],[Steam_Consumed_t]]/Table1[[#This Row],[Production_t]]</f>
        <v>1.0769747899159663</v>
      </c>
      <c r="R3560" s="37">
        <f>Table1[[#This Row],[Power_Consumed_kWh]]/Table1[[#This Row],[Production_t]]</f>
        <v>97.11159663865547</v>
      </c>
      <c r="S3560" t="str">
        <f>IF(Table1[[#This Row],[Quality_pct]]&lt;96,"Below Spec","Ok")</f>
        <v>Ok</v>
      </c>
      <c r="T3560" t="str">
        <f>IF(Table1[Steam_Consumed_t]&gt;$O$4383,"ABNORMAL","NORMAL")</f>
        <v>NORMAL</v>
      </c>
      <c r="U3560" t="str">
        <f>IF(Table1[Power_Consumed_kWh]&gt;$P$4383,"ABNORMAL","NORMAL")</f>
        <v>NORMAL</v>
      </c>
      <c r="V3560">
        <f>(Table1[[#This Row],[Target_Production_t]]/8)*Table1[[#This Row],[Downtime_hr]]</f>
        <v>1.7660499999999999</v>
      </c>
    </row>
    <row r="3561" spans="1:22" x14ac:dyDescent="0.25">
      <c r="A3561" s="1">
        <v>45954</v>
      </c>
      <c r="B3561" s="1" t="str">
        <f>TEXT(Table1[[#This Row],[Date]],"mm")</f>
        <v>10</v>
      </c>
      <c r="C3561" t="s">
        <v>17</v>
      </c>
      <c r="D3561" t="s">
        <v>19</v>
      </c>
      <c r="E3561">
        <v>38.64</v>
      </c>
      <c r="F3561">
        <v>7.58</v>
      </c>
      <c r="G3561">
        <v>0.42</v>
      </c>
      <c r="H3561">
        <v>34.5</v>
      </c>
      <c r="I3561">
        <v>33.35</v>
      </c>
      <c r="J3561">
        <v>1.1499999999999999</v>
      </c>
      <c r="K3561">
        <v>96.67</v>
      </c>
      <c r="L3561">
        <v>94.75</v>
      </c>
      <c r="M3561">
        <v>96.26</v>
      </c>
      <c r="N3561">
        <v>88.17</v>
      </c>
      <c r="O3561">
        <v>30.05</v>
      </c>
      <c r="P3561">
        <v>2767.31</v>
      </c>
      <c r="Q3561" s="42">
        <f>Table1[[#This Row],[Steam_Consumed_t]]/Table1[[#This Row],[Production_t]]</f>
        <v>0.87101449275362319</v>
      </c>
      <c r="R3561" s="37">
        <f>Table1[[#This Row],[Power_Consumed_kWh]]/Table1[[#This Row],[Production_t]]</f>
        <v>80.21188405797102</v>
      </c>
      <c r="S3561" t="str">
        <f>IF(Table1[[#This Row],[Quality_pct]]&lt;96,"Below Spec","Ok")</f>
        <v>Ok</v>
      </c>
      <c r="T3561" t="str">
        <f>IF(Table1[Steam_Consumed_t]&gt;$O$4383,"ABNORMAL","NORMAL")</f>
        <v>NORMAL</v>
      </c>
      <c r="U3561" t="str">
        <f>IF(Table1[Power_Consumed_kWh]&gt;$P$4383,"ABNORMAL","NORMAL")</f>
        <v>NORMAL</v>
      </c>
      <c r="V3561">
        <f>(Table1[[#This Row],[Target_Production_t]]/8)*Table1[[#This Row],[Downtime_hr]]</f>
        <v>2.0286</v>
      </c>
    </row>
    <row r="3562" spans="1:22" x14ac:dyDescent="0.25">
      <c r="A3562" s="1">
        <v>45954</v>
      </c>
      <c r="B3562" s="1" t="str">
        <f>TEXT(Table1[[#This Row],[Date]],"mm")</f>
        <v>10</v>
      </c>
      <c r="C3562" t="s">
        <v>21</v>
      </c>
      <c r="D3562" t="s">
        <v>19</v>
      </c>
      <c r="E3562">
        <v>34.96</v>
      </c>
      <c r="F3562">
        <v>7.6</v>
      </c>
      <c r="G3562">
        <v>0.4</v>
      </c>
      <c r="H3562">
        <v>30.73</v>
      </c>
      <c r="I3562">
        <v>30.17</v>
      </c>
      <c r="J3562">
        <v>0.56000000000000005</v>
      </c>
      <c r="K3562">
        <v>98.18</v>
      </c>
      <c r="L3562">
        <v>95</v>
      </c>
      <c r="M3562">
        <v>102.46</v>
      </c>
      <c r="N3562">
        <v>95.57</v>
      </c>
      <c r="O3562">
        <v>43.51</v>
      </c>
      <c r="P3562">
        <v>3596.88</v>
      </c>
      <c r="Q3562" s="42">
        <f>Table1[[#This Row],[Steam_Consumed_t]]/Table1[[#This Row],[Production_t]]</f>
        <v>1.4158802473153269</v>
      </c>
      <c r="R3562" s="37">
        <f>Table1[[#This Row],[Power_Consumed_kWh]]/Table1[[#This Row],[Production_t]]</f>
        <v>117.04783599088839</v>
      </c>
      <c r="S3562" t="str">
        <f>IF(Table1[[#This Row],[Quality_pct]]&lt;96,"Below Spec","Ok")</f>
        <v>Ok</v>
      </c>
      <c r="T3562" t="str">
        <f>IF(Table1[Steam_Consumed_t]&gt;$O$4383,"ABNORMAL","NORMAL")</f>
        <v>NORMAL</v>
      </c>
      <c r="U3562" t="str">
        <f>IF(Table1[Power_Consumed_kWh]&gt;$P$4383,"ABNORMAL","NORMAL")</f>
        <v>NORMAL</v>
      </c>
      <c r="V3562">
        <f>(Table1[[#This Row],[Target_Production_t]]/8)*Table1[[#This Row],[Downtime_hr]]</f>
        <v>1.7480000000000002</v>
      </c>
    </row>
    <row r="3563" spans="1:22" x14ac:dyDescent="0.25">
      <c r="A3563" s="1">
        <v>45954</v>
      </c>
      <c r="B3563" s="1" t="str">
        <f>TEXT(Table1[[#This Row],[Date]],"mm")</f>
        <v>10</v>
      </c>
      <c r="C3563" t="s">
        <v>22</v>
      </c>
      <c r="D3563" t="s">
        <v>19</v>
      </c>
      <c r="E3563">
        <v>33.119999999999997</v>
      </c>
      <c r="F3563">
        <v>7.74</v>
      </c>
      <c r="G3563">
        <v>0.26</v>
      </c>
      <c r="H3563">
        <v>29.82</v>
      </c>
      <c r="I3563">
        <v>28.49</v>
      </c>
      <c r="J3563">
        <v>1.33</v>
      </c>
      <c r="K3563">
        <v>95.54</v>
      </c>
      <c r="L3563">
        <v>96.75</v>
      </c>
      <c r="M3563">
        <v>94.27</v>
      </c>
      <c r="N3563">
        <v>87.14</v>
      </c>
      <c r="O3563">
        <v>31.49</v>
      </c>
      <c r="P3563">
        <v>2883.09</v>
      </c>
      <c r="Q3563" s="42">
        <f>Table1[[#This Row],[Steam_Consumed_t]]/Table1[[#This Row],[Production_t]]</f>
        <v>1.056002682763246</v>
      </c>
      <c r="R3563" s="37">
        <f>Table1[[#This Row],[Power_Consumed_kWh]]/Table1[[#This Row],[Production_t]]</f>
        <v>96.683098591549296</v>
      </c>
      <c r="S3563" t="str">
        <f>IF(Table1[[#This Row],[Quality_pct]]&lt;96,"Below Spec","Ok")</f>
        <v>Below Spec</v>
      </c>
      <c r="T3563" t="str">
        <f>IF(Table1[Steam_Consumed_t]&gt;$O$4383,"ABNORMAL","NORMAL")</f>
        <v>NORMAL</v>
      </c>
      <c r="U3563" t="str">
        <f>IF(Table1[Power_Consumed_kWh]&gt;$P$4383,"ABNORMAL","NORMAL")</f>
        <v>NORMAL</v>
      </c>
      <c r="V3563">
        <f>(Table1[[#This Row],[Target_Production_t]]/8)*Table1[[#This Row],[Downtime_hr]]</f>
        <v>1.0764</v>
      </c>
    </row>
    <row r="3564" spans="1:22" x14ac:dyDescent="0.25">
      <c r="A3564" s="1">
        <v>45954</v>
      </c>
      <c r="B3564" s="1" t="str">
        <f>TEXT(Table1[[#This Row],[Date]],"mm")</f>
        <v>10</v>
      </c>
      <c r="C3564" t="s">
        <v>23</v>
      </c>
      <c r="D3564" t="s">
        <v>20</v>
      </c>
      <c r="E3564">
        <v>39.25</v>
      </c>
      <c r="F3564">
        <v>7.91</v>
      </c>
      <c r="G3564">
        <v>0.09</v>
      </c>
      <c r="H3564">
        <v>34.26</v>
      </c>
      <c r="I3564">
        <v>34.24</v>
      </c>
      <c r="J3564">
        <v>0.02</v>
      </c>
      <c r="K3564">
        <v>99.95</v>
      </c>
      <c r="L3564">
        <v>98.88</v>
      </c>
      <c r="M3564">
        <v>90.99</v>
      </c>
      <c r="N3564">
        <v>89.92</v>
      </c>
      <c r="O3564">
        <v>4.58</v>
      </c>
      <c r="P3564">
        <v>1311.96</v>
      </c>
      <c r="Q3564" s="42">
        <f>Table1[[#This Row],[Steam_Consumed_t]]/Table1[[#This Row],[Production_t]]</f>
        <v>0.13368359603035612</v>
      </c>
      <c r="R3564" s="37">
        <f>Table1[[#This Row],[Power_Consumed_kWh]]/Table1[[#This Row],[Production_t]]</f>
        <v>38.294220665499125</v>
      </c>
      <c r="S3564" t="str">
        <f>IF(Table1[[#This Row],[Quality_pct]]&lt;96,"Below Spec","Ok")</f>
        <v>Ok</v>
      </c>
      <c r="T3564" t="str">
        <f>IF(Table1[Steam_Consumed_t]&gt;$O$4383,"ABNORMAL","NORMAL")</f>
        <v>NORMAL</v>
      </c>
      <c r="U3564" t="str">
        <f>IF(Table1[Power_Consumed_kWh]&gt;$P$4383,"ABNORMAL","NORMAL")</f>
        <v>NORMAL</v>
      </c>
      <c r="V3564">
        <f>(Table1[[#This Row],[Target_Production_t]]/8)*Table1[[#This Row],[Downtime_hr]]</f>
        <v>0.44156249999999997</v>
      </c>
    </row>
    <row r="3565" spans="1:22" x14ac:dyDescent="0.25">
      <c r="A3565" s="1">
        <v>45954</v>
      </c>
      <c r="B3565" s="1" t="str">
        <f>TEXT(Table1[[#This Row],[Date]],"mm")</f>
        <v>10</v>
      </c>
      <c r="C3565" t="s">
        <v>23</v>
      </c>
      <c r="D3565" t="s">
        <v>19</v>
      </c>
      <c r="E3565">
        <v>40.479999999999997</v>
      </c>
      <c r="F3565">
        <v>7.95</v>
      </c>
      <c r="G3565">
        <v>0.05</v>
      </c>
      <c r="H3565">
        <v>41.13</v>
      </c>
      <c r="I3565">
        <v>40.74</v>
      </c>
      <c r="J3565">
        <v>0.38</v>
      </c>
      <c r="K3565">
        <v>99.07</v>
      </c>
      <c r="L3565">
        <v>99.38</v>
      </c>
      <c r="M3565">
        <v>95.9</v>
      </c>
      <c r="N3565">
        <v>94.41</v>
      </c>
      <c r="O3565">
        <v>5.95</v>
      </c>
      <c r="P3565">
        <v>1772.92</v>
      </c>
      <c r="Q3565" s="42">
        <f>Table1[[#This Row],[Steam_Consumed_t]]/Table1[[#This Row],[Production_t]]</f>
        <v>0.14466326282518843</v>
      </c>
      <c r="R3565" s="37">
        <f>Table1[[#This Row],[Power_Consumed_kWh]]/Table1[[#This Row],[Production_t]]</f>
        <v>43.105275954291272</v>
      </c>
      <c r="S3565" t="str">
        <f>IF(Table1[[#This Row],[Quality_pct]]&lt;96,"Below Spec","Ok")</f>
        <v>Ok</v>
      </c>
      <c r="T3565" t="str">
        <f>IF(Table1[Steam_Consumed_t]&gt;$O$4383,"ABNORMAL","NORMAL")</f>
        <v>NORMAL</v>
      </c>
      <c r="U3565" t="str">
        <f>IF(Table1[Power_Consumed_kWh]&gt;$P$4383,"ABNORMAL","NORMAL")</f>
        <v>NORMAL</v>
      </c>
      <c r="V3565">
        <f>(Table1[[#This Row],[Target_Production_t]]/8)*Table1[[#This Row],[Downtime_hr]]</f>
        <v>0.253</v>
      </c>
    </row>
    <row r="3566" spans="1:22" x14ac:dyDescent="0.25">
      <c r="A3566" s="1">
        <v>45955</v>
      </c>
      <c r="B3566" s="1" t="str">
        <f>TEXT(Table1[[#This Row],[Date]],"mm")</f>
        <v>10</v>
      </c>
      <c r="C3566" t="s">
        <v>17</v>
      </c>
      <c r="D3566" t="s">
        <v>20</v>
      </c>
      <c r="E3566">
        <v>39.200000000000003</v>
      </c>
      <c r="F3566">
        <v>4.66</v>
      </c>
      <c r="G3566">
        <v>3.34</v>
      </c>
      <c r="H3566">
        <v>20.41</v>
      </c>
      <c r="I3566">
        <v>19.89</v>
      </c>
      <c r="J3566">
        <v>0.52</v>
      </c>
      <c r="K3566">
        <v>97.45</v>
      </c>
      <c r="L3566">
        <v>58.25</v>
      </c>
      <c r="M3566">
        <v>94.49</v>
      </c>
      <c r="N3566">
        <v>53.64</v>
      </c>
      <c r="O3566">
        <v>17.690000000000001</v>
      </c>
      <c r="P3566">
        <v>1690.94</v>
      </c>
      <c r="Q3566" s="42">
        <f>Table1[[#This Row],[Steam_Consumed_t]]/Table1[[#This Row],[Production_t]]</f>
        <v>0.86673199412052926</v>
      </c>
      <c r="R3566" s="37">
        <f>Table1[[#This Row],[Power_Consumed_kWh]]/Table1[[#This Row],[Production_t]]</f>
        <v>82.84860362567369</v>
      </c>
      <c r="S3566" t="str">
        <f>IF(Table1[[#This Row],[Quality_pct]]&lt;96,"Below Spec","Ok")</f>
        <v>Ok</v>
      </c>
      <c r="T3566" t="str">
        <f>IF(Table1[Steam_Consumed_t]&gt;$O$4383,"ABNORMAL","NORMAL")</f>
        <v>NORMAL</v>
      </c>
      <c r="U3566" t="str">
        <f>IF(Table1[Power_Consumed_kWh]&gt;$P$4383,"ABNORMAL","NORMAL")</f>
        <v>NORMAL</v>
      </c>
      <c r="V3566">
        <f>(Table1[[#This Row],[Target_Production_t]]/8)*Table1[[#This Row],[Downtime_hr]]</f>
        <v>16.366</v>
      </c>
    </row>
    <row r="3567" spans="1:22" x14ac:dyDescent="0.25">
      <c r="A3567" s="1">
        <v>45955</v>
      </c>
      <c r="B3567" s="1" t="str">
        <f>TEXT(Table1[[#This Row],[Date]],"mm")</f>
        <v>10</v>
      </c>
      <c r="C3567" t="s">
        <v>23</v>
      </c>
      <c r="D3567" t="s">
        <v>18</v>
      </c>
      <c r="E3567">
        <v>43</v>
      </c>
      <c r="F3567">
        <v>7.3</v>
      </c>
      <c r="G3567">
        <v>0.7</v>
      </c>
      <c r="H3567">
        <v>37.47</v>
      </c>
      <c r="I3567">
        <v>37.08</v>
      </c>
      <c r="J3567">
        <v>0.39</v>
      </c>
      <c r="K3567">
        <v>98.95</v>
      </c>
      <c r="L3567">
        <v>91.25</v>
      </c>
      <c r="M3567">
        <v>92.71</v>
      </c>
      <c r="N3567">
        <v>83.71</v>
      </c>
      <c r="O3567">
        <v>4.95</v>
      </c>
      <c r="P3567">
        <v>1529.4</v>
      </c>
      <c r="Q3567" s="42">
        <f>Table1[[#This Row],[Steam_Consumed_t]]/Table1[[#This Row],[Production_t]]</f>
        <v>0.13210568454763813</v>
      </c>
      <c r="R3567" s="37">
        <f>Table1[[#This Row],[Power_Consumed_kWh]]/Table1[[#This Row],[Production_t]]</f>
        <v>40.816653322658134</v>
      </c>
      <c r="S3567" t="str">
        <f>IF(Table1[[#This Row],[Quality_pct]]&lt;96,"Below Spec","Ok")</f>
        <v>Ok</v>
      </c>
      <c r="T3567" t="str">
        <f>IF(Table1[Steam_Consumed_t]&gt;$O$4383,"ABNORMAL","NORMAL")</f>
        <v>NORMAL</v>
      </c>
      <c r="U3567" t="str">
        <f>IF(Table1[Power_Consumed_kWh]&gt;$P$4383,"ABNORMAL","NORMAL")</f>
        <v>NORMAL</v>
      </c>
      <c r="V3567">
        <f>(Table1[[#This Row],[Target_Production_t]]/8)*Table1[[#This Row],[Downtime_hr]]</f>
        <v>3.7624999999999997</v>
      </c>
    </row>
    <row r="3568" spans="1:22" x14ac:dyDescent="0.25">
      <c r="A3568" s="1">
        <v>45955</v>
      </c>
      <c r="B3568" s="1" t="str">
        <f>TEXT(Table1[[#This Row],[Date]],"mm")</f>
        <v>10</v>
      </c>
      <c r="C3568" t="s">
        <v>21</v>
      </c>
      <c r="D3568" t="s">
        <v>20</v>
      </c>
      <c r="E3568">
        <v>35.47</v>
      </c>
      <c r="F3568">
        <v>7.37</v>
      </c>
      <c r="G3568">
        <v>0.63</v>
      </c>
      <c r="H3568">
        <v>30</v>
      </c>
      <c r="I3568">
        <v>29.65</v>
      </c>
      <c r="J3568">
        <v>0.35</v>
      </c>
      <c r="K3568">
        <v>98.84</v>
      </c>
      <c r="L3568">
        <v>92.12</v>
      </c>
      <c r="M3568">
        <v>92.79</v>
      </c>
      <c r="N3568">
        <v>84.49</v>
      </c>
      <c r="O3568">
        <v>43.83</v>
      </c>
      <c r="P3568">
        <v>3573.11</v>
      </c>
      <c r="Q3568" s="42">
        <f>Table1[[#This Row],[Steam_Consumed_t]]/Table1[[#This Row],[Production_t]]</f>
        <v>1.4609999999999999</v>
      </c>
      <c r="R3568" s="37">
        <f>Table1[[#This Row],[Power_Consumed_kWh]]/Table1[[#This Row],[Production_t]]</f>
        <v>119.10366666666667</v>
      </c>
      <c r="S3568" t="str">
        <f>IF(Table1[[#This Row],[Quality_pct]]&lt;96,"Below Spec","Ok")</f>
        <v>Ok</v>
      </c>
      <c r="T3568" t="str">
        <f>IF(Table1[Steam_Consumed_t]&gt;$O$4383,"ABNORMAL","NORMAL")</f>
        <v>NORMAL</v>
      </c>
      <c r="U3568" t="str">
        <f>IF(Table1[Power_Consumed_kWh]&gt;$P$4383,"ABNORMAL","NORMAL")</f>
        <v>NORMAL</v>
      </c>
      <c r="V3568">
        <f>(Table1[[#This Row],[Target_Production_t]]/8)*Table1[[#This Row],[Downtime_hr]]</f>
        <v>2.7932625</v>
      </c>
    </row>
    <row r="3569" spans="1:22" x14ac:dyDescent="0.25">
      <c r="A3569" s="1">
        <v>45955</v>
      </c>
      <c r="B3569" s="1" t="str">
        <f>TEXT(Table1[[#This Row],[Date]],"mm")</f>
        <v>10</v>
      </c>
      <c r="C3569" t="s">
        <v>22</v>
      </c>
      <c r="D3569" t="s">
        <v>19</v>
      </c>
      <c r="E3569">
        <v>34.659999999999997</v>
      </c>
      <c r="F3569">
        <v>7.41</v>
      </c>
      <c r="G3569">
        <v>0.59</v>
      </c>
      <c r="H3569">
        <v>29.1</v>
      </c>
      <c r="I3569">
        <v>28.18</v>
      </c>
      <c r="J3569">
        <v>0.92</v>
      </c>
      <c r="K3569">
        <v>96.85</v>
      </c>
      <c r="L3569">
        <v>92.62</v>
      </c>
      <c r="M3569">
        <v>95.85</v>
      </c>
      <c r="N3569">
        <v>85.99</v>
      </c>
      <c r="O3569">
        <v>31.79</v>
      </c>
      <c r="P3569">
        <v>2757.39</v>
      </c>
      <c r="Q3569" s="42">
        <f>Table1[[#This Row],[Steam_Consumed_t]]/Table1[[#This Row],[Production_t]]</f>
        <v>1.0924398625429552</v>
      </c>
      <c r="R3569" s="37">
        <f>Table1[[#This Row],[Power_Consumed_kWh]]/Table1[[#This Row],[Production_t]]</f>
        <v>94.755670103092768</v>
      </c>
      <c r="S3569" t="str">
        <f>IF(Table1[[#This Row],[Quality_pct]]&lt;96,"Below Spec","Ok")</f>
        <v>Ok</v>
      </c>
      <c r="T3569" t="str">
        <f>IF(Table1[Steam_Consumed_t]&gt;$O$4383,"ABNORMAL","NORMAL")</f>
        <v>NORMAL</v>
      </c>
      <c r="U3569" t="str">
        <f>IF(Table1[Power_Consumed_kWh]&gt;$P$4383,"ABNORMAL","NORMAL")</f>
        <v>NORMAL</v>
      </c>
      <c r="V3569">
        <f>(Table1[[#This Row],[Target_Production_t]]/8)*Table1[[#This Row],[Downtime_hr]]</f>
        <v>2.5561749999999996</v>
      </c>
    </row>
    <row r="3570" spans="1:22" x14ac:dyDescent="0.25">
      <c r="A3570" s="1">
        <v>45955</v>
      </c>
      <c r="B3570" s="1" t="str">
        <f>TEXT(Table1[[#This Row],[Date]],"mm")</f>
        <v>10</v>
      </c>
      <c r="C3570" t="s">
        <v>23</v>
      </c>
      <c r="D3570" t="s">
        <v>19</v>
      </c>
      <c r="E3570">
        <v>42.36</v>
      </c>
      <c r="F3570">
        <v>7.42</v>
      </c>
      <c r="G3570">
        <v>0.57999999999999996</v>
      </c>
      <c r="H3570">
        <v>35.880000000000003</v>
      </c>
      <c r="I3570">
        <v>35.729999999999997</v>
      </c>
      <c r="J3570">
        <v>0.15</v>
      </c>
      <c r="K3570">
        <v>99.58</v>
      </c>
      <c r="L3570">
        <v>92.75</v>
      </c>
      <c r="M3570">
        <v>93.46</v>
      </c>
      <c r="N3570">
        <v>86.32</v>
      </c>
      <c r="O3570">
        <v>5.14</v>
      </c>
      <c r="P3570">
        <v>1459.1</v>
      </c>
      <c r="Q3570" s="42">
        <f>Table1[[#This Row],[Steam_Consumed_t]]/Table1[[#This Row],[Production_t]]</f>
        <v>0.14325529542920845</v>
      </c>
      <c r="R3570" s="37">
        <f>Table1[[#This Row],[Power_Consumed_kWh]]/Table1[[#This Row],[Production_t]]</f>
        <v>40.66610925306577</v>
      </c>
      <c r="S3570" t="str">
        <f>IF(Table1[[#This Row],[Quality_pct]]&lt;96,"Below Spec","Ok")</f>
        <v>Ok</v>
      </c>
      <c r="T3570" t="str">
        <f>IF(Table1[Steam_Consumed_t]&gt;$O$4383,"ABNORMAL","NORMAL")</f>
        <v>NORMAL</v>
      </c>
      <c r="U3570" t="str">
        <f>IF(Table1[Power_Consumed_kWh]&gt;$P$4383,"ABNORMAL","NORMAL")</f>
        <v>NORMAL</v>
      </c>
      <c r="V3570">
        <f>(Table1[[#This Row],[Target_Production_t]]/8)*Table1[[#This Row],[Downtime_hr]]</f>
        <v>3.0710999999999999</v>
      </c>
    </row>
    <row r="3571" spans="1:22" x14ac:dyDescent="0.25">
      <c r="A3571" s="1">
        <v>45955</v>
      </c>
      <c r="B3571" s="1" t="str">
        <f>TEXT(Table1[[#This Row],[Date]],"mm")</f>
        <v>10</v>
      </c>
      <c r="C3571" t="s">
        <v>22</v>
      </c>
      <c r="D3571" t="s">
        <v>20</v>
      </c>
      <c r="E3571">
        <v>33.6</v>
      </c>
      <c r="F3571">
        <v>7.43</v>
      </c>
      <c r="G3571">
        <v>0.56999999999999995</v>
      </c>
      <c r="H3571">
        <v>26.36</v>
      </c>
      <c r="I3571">
        <v>25.62</v>
      </c>
      <c r="J3571">
        <v>0.74</v>
      </c>
      <c r="K3571">
        <v>97.19</v>
      </c>
      <c r="L3571">
        <v>92.88</v>
      </c>
      <c r="M3571">
        <v>95.99</v>
      </c>
      <c r="N3571">
        <v>86.65</v>
      </c>
      <c r="O3571">
        <v>28.94</v>
      </c>
      <c r="P3571">
        <v>2633.48</v>
      </c>
      <c r="Q3571" s="42">
        <f>Table1[[#This Row],[Steam_Consumed_t]]/Table1[[#This Row],[Production_t]]</f>
        <v>1.0978755690440061</v>
      </c>
      <c r="R3571" s="37">
        <f>Table1[[#This Row],[Power_Consumed_kWh]]/Table1[[#This Row],[Production_t]]</f>
        <v>99.904400606980275</v>
      </c>
      <c r="S3571" t="str">
        <f>IF(Table1[[#This Row],[Quality_pct]]&lt;96,"Below Spec","Ok")</f>
        <v>Ok</v>
      </c>
      <c r="T3571" t="str">
        <f>IF(Table1[Steam_Consumed_t]&gt;$O$4383,"ABNORMAL","NORMAL")</f>
        <v>NORMAL</v>
      </c>
      <c r="U3571" t="str">
        <f>IF(Table1[Power_Consumed_kWh]&gt;$P$4383,"ABNORMAL","NORMAL")</f>
        <v>NORMAL</v>
      </c>
      <c r="V3571">
        <f>(Table1[[#This Row],[Target_Production_t]]/8)*Table1[[#This Row],[Downtime_hr]]</f>
        <v>2.3939999999999997</v>
      </c>
    </row>
    <row r="3572" spans="1:22" x14ac:dyDescent="0.25">
      <c r="A3572" s="1">
        <v>45955</v>
      </c>
      <c r="B3572" s="1" t="str">
        <f>TEXT(Table1[[#This Row],[Date]],"mm")</f>
        <v>10</v>
      </c>
      <c r="C3572" t="s">
        <v>22</v>
      </c>
      <c r="D3572" t="s">
        <v>18</v>
      </c>
      <c r="E3572">
        <v>35.18</v>
      </c>
      <c r="F3572">
        <v>7.47</v>
      </c>
      <c r="G3572">
        <v>0.53</v>
      </c>
      <c r="H3572">
        <v>30.64</v>
      </c>
      <c r="I3572">
        <v>29.96</v>
      </c>
      <c r="J3572">
        <v>0.69</v>
      </c>
      <c r="K3572">
        <v>97.76</v>
      </c>
      <c r="L3572">
        <v>93.38</v>
      </c>
      <c r="M3572">
        <v>91.91</v>
      </c>
      <c r="N3572">
        <v>83.9</v>
      </c>
      <c r="O3572">
        <v>34.799999999999997</v>
      </c>
      <c r="P3572">
        <v>2987.48</v>
      </c>
      <c r="Q3572" s="42">
        <f>Table1[[#This Row],[Steam_Consumed_t]]/Table1[[#This Row],[Production_t]]</f>
        <v>1.135770234986945</v>
      </c>
      <c r="R3572" s="37">
        <f>Table1[[#This Row],[Power_Consumed_kWh]]/Table1[[#This Row],[Production_t]]</f>
        <v>97.502610966057446</v>
      </c>
      <c r="S3572" t="str">
        <f>IF(Table1[[#This Row],[Quality_pct]]&lt;96,"Below Spec","Ok")</f>
        <v>Ok</v>
      </c>
      <c r="T3572" t="str">
        <f>IF(Table1[Steam_Consumed_t]&gt;$O$4383,"ABNORMAL","NORMAL")</f>
        <v>NORMAL</v>
      </c>
      <c r="U3572" t="str">
        <f>IF(Table1[Power_Consumed_kWh]&gt;$P$4383,"ABNORMAL","NORMAL")</f>
        <v>NORMAL</v>
      </c>
      <c r="V3572">
        <f>(Table1[[#This Row],[Target_Production_t]]/8)*Table1[[#This Row],[Downtime_hr]]</f>
        <v>2.3306750000000003</v>
      </c>
    </row>
    <row r="3573" spans="1:22" x14ac:dyDescent="0.25">
      <c r="A3573" s="1">
        <v>45955</v>
      </c>
      <c r="B3573" s="1" t="str">
        <f>TEXT(Table1[[#This Row],[Date]],"mm")</f>
        <v>10</v>
      </c>
      <c r="C3573" t="s">
        <v>23</v>
      </c>
      <c r="D3573" t="s">
        <v>20</v>
      </c>
      <c r="E3573">
        <v>41.07</v>
      </c>
      <c r="F3573">
        <v>7.51</v>
      </c>
      <c r="G3573">
        <v>0.49</v>
      </c>
      <c r="H3573">
        <v>37.04</v>
      </c>
      <c r="I3573">
        <v>36.659999999999997</v>
      </c>
      <c r="J3573">
        <v>0.38</v>
      </c>
      <c r="K3573">
        <v>98.98</v>
      </c>
      <c r="L3573">
        <v>93.88</v>
      </c>
      <c r="M3573">
        <v>96.78</v>
      </c>
      <c r="N3573">
        <v>89.93</v>
      </c>
      <c r="O3573">
        <v>6.03</v>
      </c>
      <c r="P3573">
        <v>1607.32</v>
      </c>
      <c r="Q3573" s="42">
        <f>Table1[[#This Row],[Steam_Consumed_t]]/Table1[[#This Row],[Production_t]]</f>
        <v>0.16279697624190065</v>
      </c>
      <c r="R3573" s="37">
        <f>Table1[[#This Row],[Power_Consumed_kWh]]/Table1[[#This Row],[Production_t]]</f>
        <v>43.394168466522679</v>
      </c>
      <c r="S3573" t="str">
        <f>IF(Table1[[#This Row],[Quality_pct]]&lt;96,"Below Spec","Ok")</f>
        <v>Ok</v>
      </c>
      <c r="T3573" t="str">
        <f>IF(Table1[Steam_Consumed_t]&gt;$O$4383,"ABNORMAL","NORMAL")</f>
        <v>NORMAL</v>
      </c>
      <c r="U3573" t="str">
        <f>IF(Table1[Power_Consumed_kWh]&gt;$P$4383,"ABNORMAL","NORMAL")</f>
        <v>NORMAL</v>
      </c>
      <c r="V3573">
        <f>(Table1[[#This Row],[Target_Production_t]]/8)*Table1[[#This Row],[Downtime_hr]]</f>
        <v>2.5155374999999998</v>
      </c>
    </row>
    <row r="3574" spans="1:22" x14ac:dyDescent="0.25">
      <c r="A3574" s="1">
        <v>45955</v>
      </c>
      <c r="B3574" s="1" t="str">
        <f>TEXT(Table1[[#This Row],[Date]],"mm")</f>
        <v>10</v>
      </c>
      <c r="C3574" t="s">
        <v>21</v>
      </c>
      <c r="D3574" t="s">
        <v>19</v>
      </c>
      <c r="E3574">
        <v>36.58</v>
      </c>
      <c r="F3574">
        <v>7.54</v>
      </c>
      <c r="G3574">
        <v>0.46</v>
      </c>
      <c r="H3574">
        <v>36.200000000000003</v>
      </c>
      <c r="I3574">
        <v>36</v>
      </c>
      <c r="J3574">
        <v>0.2</v>
      </c>
      <c r="K3574">
        <v>99.44</v>
      </c>
      <c r="L3574">
        <v>94.25</v>
      </c>
      <c r="M3574">
        <v>96.05</v>
      </c>
      <c r="N3574">
        <v>90.02</v>
      </c>
      <c r="O3574">
        <v>50.01</v>
      </c>
      <c r="P3574">
        <v>4148</v>
      </c>
      <c r="Q3574" s="42">
        <f>Table1[[#This Row],[Steam_Consumed_t]]/Table1[[#This Row],[Production_t]]</f>
        <v>1.3814917127071822</v>
      </c>
      <c r="R3574" s="37">
        <f>Table1[[#This Row],[Power_Consumed_kWh]]/Table1[[#This Row],[Production_t]]</f>
        <v>114.58563535911601</v>
      </c>
      <c r="S3574" t="str">
        <f>IF(Table1[[#This Row],[Quality_pct]]&lt;96,"Below Spec","Ok")</f>
        <v>Ok</v>
      </c>
      <c r="T3574" t="str">
        <f>IF(Table1[Steam_Consumed_t]&gt;$O$4383,"ABNORMAL","NORMAL")</f>
        <v>NORMAL</v>
      </c>
      <c r="U3574" t="str">
        <f>IF(Table1[Power_Consumed_kWh]&gt;$P$4383,"ABNORMAL","NORMAL")</f>
        <v>NORMAL</v>
      </c>
      <c r="V3574">
        <f>(Table1[[#This Row],[Target_Production_t]]/8)*Table1[[#This Row],[Downtime_hr]]</f>
        <v>2.1033499999999998</v>
      </c>
    </row>
    <row r="3575" spans="1:22" x14ac:dyDescent="0.25">
      <c r="A3575" s="1">
        <v>45955</v>
      </c>
      <c r="B3575" s="1" t="str">
        <f>TEXT(Table1[[#This Row],[Date]],"mm")</f>
        <v>10</v>
      </c>
      <c r="C3575" t="s">
        <v>17</v>
      </c>
      <c r="D3575" t="s">
        <v>19</v>
      </c>
      <c r="E3575">
        <v>40.43</v>
      </c>
      <c r="F3575">
        <v>7.63</v>
      </c>
      <c r="G3575">
        <v>0.37</v>
      </c>
      <c r="H3575">
        <v>40.28</v>
      </c>
      <c r="I3575">
        <v>39.840000000000003</v>
      </c>
      <c r="J3575">
        <v>0.44</v>
      </c>
      <c r="K3575">
        <v>98.91</v>
      </c>
      <c r="L3575">
        <v>95.38</v>
      </c>
      <c r="M3575">
        <v>94.66</v>
      </c>
      <c r="N3575">
        <v>89.29</v>
      </c>
      <c r="O3575">
        <v>35.450000000000003</v>
      </c>
      <c r="P3575">
        <v>3300.86</v>
      </c>
      <c r="Q3575" s="42">
        <f>Table1[[#This Row],[Steam_Consumed_t]]/Table1[[#This Row],[Production_t]]</f>
        <v>0.88008937437934465</v>
      </c>
      <c r="R3575" s="37">
        <f>Table1[[#This Row],[Power_Consumed_kWh]]/Table1[[#This Row],[Production_t]]</f>
        <v>81.947864945382321</v>
      </c>
      <c r="S3575" t="str">
        <f>IF(Table1[[#This Row],[Quality_pct]]&lt;96,"Below Spec","Ok")</f>
        <v>Ok</v>
      </c>
      <c r="T3575" t="str">
        <f>IF(Table1[Steam_Consumed_t]&gt;$O$4383,"ABNORMAL","NORMAL")</f>
        <v>NORMAL</v>
      </c>
      <c r="U3575" t="str">
        <f>IF(Table1[Power_Consumed_kWh]&gt;$P$4383,"ABNORMAL","NORMAL")</f>
        <v>NORMAL</v>
      </c>
      <c r="V3575">
        <f>(Table1[[#This Row],[Target_Production_t]]/8)*Table1[[#This Row],[Downtime_hr]]</f>
        <v>1.8698874999999999</v>
      </c>
    </row>
    <row r="3576" spans="1:22" x14ac:dyDescent="0.25">
      <c r="A3576" s="1">
        <v>45955</v>
      </c>
      <c r="B3576" s="1" t="str">
        <f>TEXT(Table1[[#This Row],[Date]],"mm")</f>
        <v>10</v>
      </c>
      <c r="C3576" t="s">
        <v>21</v>
      </c>
      <c r="D3576" t="s">
        <v>18</v>
      </c>
      <c r="E3576">
        <v>37.14</v>
      </c>
      <c r="F3576">
        <v>7.68</v>
      </c>
      <c r="G3576">
        <v>0.32</v>
      </c>
      <c r="H3576">
        <v>34.64</v>
      </c>
      <c r="I3576">
        <v>33.950000000000003</v>
      </c>
      <c r="J3576">
        <v>0.69</v>
      </c>
      <c r="K3576">
        <v>98.02</v>
      </c>
      <c r="L3576">
        <v>96</v>
      </c>
      <c r="M3576">
        <v>97.52</v>
      </c>
      <c r="N3576">
        <v>91.76</v>
      </c>
      <c r="O3576">
        <v>49.6</v>
      </c>
      <c r="P3576">
        <v>4105.25</v>
      </c>
      <c r="Q3576" s="42">
        <f>Table1[[#This Row],[Steam_Consumed_t]]/Table1[[#This Row],[Production_t]]</f>
        <v>1.4318706697459584</v>
      </c>
      <c r="R3576" s="37">
        <f>Table1[[#This Row],[Power_Consumed_kWh]]/Table1[[#This Row],[Production_t]]</f>
        <v>118.51183602771363</v>
      </c>
      <c r="S3576" t="str">
        <f>IF(Table1[[#This Row],[Quality_pct]]&lt;96,"Below Spec","Ok")</f>
        <v>Ok</v>
      </c>
      <c r="T3576" t="str">
        <f>IF(Table1[Steam_Consumed_t]&gt;$O$4383,"ABNORMAL","NORMAL")</f>
        <v>NORMAL</v>
      </c>
      <c r="U3576" t="str">
        <f>IF(Table1[Power_Consumed_kWh]&gt;$P$4383,"ABNORMAL","NORMAL")</f>
        <v>NORMAL</v>
      </c>
      <c r="V3576">
        <f>(Table1[[#This Row],[Target_Production_t]]/8)*Table1[[#This Row],[Downtime_hr]]</f>
        <v>1.4856</v>
      </c>
    </row>
    <row r="3577" spans="1:22" x14ac:dyDescent="0.25">
      <c r="A3577" s="1">
        <v>45955</v>
      </c>
      <c r="B3577" s="1" t="str">
        <f>TEXT(Table1[[#This Row],[Date]],"mm")</f>
        <v>10</v>
      </c>
      <c r="C3577" t="s">
        <v>17</v>
      </c>
      <c r="D3577" t="s">
        <v>18</v>
      </c>
      <c r="E3577">
        <v>41.05</v>
      </c>
      <c r="F3577">
        <v>7.79</v>
      </c>
      <c r="G3577">
        <v>0.21</v>
      </c>
      <c r="H3577">
        <v>35.380000000000003</v>
      </c>
      <c r="I3577">
        <v>35.03</v>
      </c>
      <c r="J3577">
        <v>0.36</v>
      </c>
      <c r="K3577">
        <v>98.99</v>
      </c>
      <c r="L3577">
        <v>97.38</v>
      </c>
      <c r="M3577">
        <v>94.98</v>
      </c>
      <c r="N3577">
        <v>91.56</v>
      </c>
      <c r="O3577">
        <v>29.27</v>
      </c>
      <c r="P3577">
        <v>2942.06</v>
      </c>
      <c r="Q3577" s="42">
        <f>Table1[[#This Row],[Steam_Consumed_t]]/Table1[[#This Row],[Production_t]]</f>
        <v>0.827303561334087</v>
      </c>
      <c r="R3577" s="37">
        <f>Table1[[#This Row],[Power_Consumed_kWh]]/Table1[[#This Row],[Production_t]]</f>
        <v>83.156020350480489</v>
      </c>
      <c r="S3577" t="str">
        <f>IF(Table1[[#This Row],[Quality_pct]]&lt;96,"Below Spec","Ok")</f>
        <v>Ok</v>
      </c>
      <c r="T3577" t="str">
        <f>IF(Table1[Steam_Consumed_t]&gt;$O$4383,"ABNORMAL","NORMAL")</f>
        <v>NORMAL</v>
      </c>
      <c r="U3577" t="str">
        <f>IF(Table1[Power_Consumed_kWh]&gt;$P$4383,"ABNORMAL","NORMAL")</f>
        <v>NORMAL</v>
      </c>
      <c r="V3577">
        <f>(Table1[[#This Row],[Target_Production_t]]/8)*Table1[[#This Row],[Downtime_hr]]</f>
        <v>1.0775625</v>
      </c>
    </row>
    <row r="3578" spans="1:22" x14ac:dyDescent="0.25">
      <c r="A3578" s="1">
        <v>45956</v>
      </c>
      <c r="B3578" s="1" t="str">
        <f>TEXT(Table1[[#This Row],[Date]],"mm")</f>
        <v>10</v>
      </c>
      <c r="C3578" t="s">
        <v>17</v>
      </c>
      <c r="D3578" t="s">
        <v>20</v>
      </c>
      <c r="E3578">
        <v>41.18</v>
      </c>
      <c r="F3578">
        <v>6.28</v>
      </c>
      <c r="G3578">
        <v>1.72</v>
      </c>
      <c r="H3578">
        <v>28.75</v>
      </c>
      <c r="I3578">
        <v>28.16</v>
      </c>
      <c r="J3578">
        <v>0.6</v>
      </c>
      <c r="K3578">
        <v>97.93</v>
      </c>
      <c r="L3578">
        <v>78.5</v>
      </c>
      <c r="M3578">
        <v>97.59</v>
      </c>
      <c r="N3578">
        <v>75.02</v>
      </c>
      <c r="O3578">
        <v>23.3</v>
      </c>
      <c r="P3578">
        <v>2351.1799999999998</v>
      </c>
      <c r="Q3578" s="42">
        <f>Table1[[#This Row],[Steam_Consumed_t]]/Table1[[#This Row],[Production_t]]</f>
        <v>0.81043478260869573</v>
      </c>
      <c r="R3578" s="37">
        <f>Table1[[#This Row],[Power_Consumed_kWh]]/Table1[[#This Row],[Production_t]]</f>
        <v>81.78017391304347</v>
      </c>
      <c r="S3578" t="str">
        <f>IF(Table1[[#This Row],[Quality_pct]]&lt;96,"Below Spec","Ok")</f>
        <v>Ok</v>
      </c>
      <c r="T3578" t="str">
        <f>IF(Table1[Steam_Consumed_t]&gt;$O$4383,"ABNORMAL","NORMAL")</f>
        <v>NORMAL</v>
      </c>
      <c r="U3578" t="str">
        <f>IF(Table1[Power_Consumed_kWh]&gt;$P$4383,"ABNORMAL","NORMAL")</f>
        <v>NORMAL</v>
      </c>
      <c r="V3578">
        <f>(Table1[[#This Row],[Target_Production_t]]/8)*Table1[[#This Row],[Downtime_hr]]</f>
        <v>8.8536999999999999</v>
      </c>
    </row>
    <row r="3579" spans="1:22" x14ac:dyDescent="0.25">
      <c r="A3579" s="1">
        <v>45956</v>
      </c>
      <c r="B3579" s="1" t="str">
        <f>TEXT(Table1[[#This Row],[Date]],"mm")</f>
        <v>10</v>
      </c>
      <c r="C3579" t="s">
        <v>21</v>
      </c>
      <c r="D3579" t="s">
        <v>20</v>
      </c>
      <c r="E3579">
        <v>37.26</v>
      </c>
      <c r="F3579">
        <v>7.19</v>
      </c>
      <c r="G3579">
        <v>0.81</v>
      </c>
      <c r="H3579">
        <v>34.58</v>
      </c>
      <c r="I3579">
        <v>34.58</v>
      </c>
      <c r="J3579">
        <v>0</v>
      </c>
      <c r="K3579">
        <v>100</v>
      </c>
      <c r="L3579">
        <v>89.88</v>
      </c>
      <c r="M3579">
        <v>95.73</v>
      </c>
      <c r="N3579">
        <v>86.04</v>
      </c>
      <c r="O3579">
        <v>51.57</v>
      </c>
      <c r="P3579">
        <v>4035.25</v>
      </c>
      <c r="Q3579" s="42">
        <f>Table1[[#This Row],[Steam_Consumed_t]]/Table1[[#This Row],[Production_t]]</f>
        <v>1.4913244650086757</v>
      </c>
      <c r="R3579" s="37">
        <f>Table1[[#This Row],[Power_Consumed_kWh]]/Table1[[#This Row],[Production_t]]</f>
        <v>116.69317524580683</v>
      </c>
      <c r="S3579" t="str">
        <f>IF(Table1[[#This Row],[Quality_pct]]&lt;96,"Below Spec","Ok")</f>
        <v>Ok</v>
      </c>
      <c r="T3579" t="str">
        <f>IF(Table1[Steam_Consumed_t]&gt;$O$4383,"ABNORMAL","NORMAL")</f>
        <v>ABNORMAL</v>
      </c>
      <c r="U3579" t="str">
        <f>IF(Table1[Power_Consumed_kWh]&gt;$P$4383,"ABNORMAL","NORMAL")</f>
        <v>NORMAL</v>
      </c>
      <c r="V3579">
        <f>(Table1[[#This Row],[Target_Production_t]]/8)*Table1[[#This Row],[Downtime_hr]]</f>
        <v>3.7725750000000002</v>
      </c>
    </row>
    <row r="3580" spans="1:22" x14ac:dyDescent="0.25">
      <c r="A3580" s="1">
        <v>45956</v>
      </c>
      <c r="B3580" s="1" t="str">
        <f>TEXT(Table1[[#This Row],[Date]],"mm")</f>
        <v>10</v>
      </c>
      <c r="C3580" t="s">
        <v>23</v>
      </c>
      <c r="D3580" t="s">
        <v>18</v>
      </c>
      <c r="E3580">
        <v>45.18</v>
      </c>
      <c r="F3580">
        <v>7.24</v>
      </c>
      <c r="G3580">
        <v>0.76</v>
      </c>
      <c r="H3580">
        <v>40.79</v>
      </c>
      <c r="I3580">
        <v>40.71</v>
      </c>
      <c r="J3580">
        <v>0.08</v>
      </c>
      <c r="K3580">
        <v>99.81</v>
      </c>
      <c r="L3580">
        <v>90.5</v>
      </c>
      <c r="M3580">
        <v>92.09</v>
      </c>
      <c r="N3580">
        <v>83.18</v>
      </c>
      <c r="O3580">
        <v>3.99</v>
      </c>
      <c r="P3580">
        <v>1767.74</v>
      </c>
      <c r="Q3580" s="42">
        <f>Table1[[#This Row],[Steam_Consumed_t]]/Table1[[#This Row],[Production_t]]</f>
        <v>9.7818092669772011E-2</v>
      </c>
      <c r="R3580" s="37">
        <f>Table1[[#This Row],[Power_Consumed_kWh]]/Table1[[#This Row],[Production_t]]</f>
        <v>43.337582740867859</v>
      </c>
      <c r="S3580" t="str">
        <f>IF(Table1[[#This Row],[Quality_pct]]&lt;96,"Below Spec","Ok")</f>
        <v>Ok</v>
      </c>
      <c r="T3580" t="str">
        <f>IF(Table1[Steam_Consumed_t]&gt;$O$4383,"ABNORMAL","NORMAL")</f>
        <v>NORMAL</v>
      </c>
      <c r="U3580" t="str">
        <f>IF(Table1[Power_Consumed_kWh]&gt;$P$4383,"ABNORMAL","NORMAL")</f>
        <v>NORMAL</v>
      </c>
      <c r="V3580">
        <f>(Table1[[#This Row],[Target_Production_t]]/8)*Table1[[#This Row],[Downtime_hr]]</f>
        <v>4.2920999999999996</v>
      </c>
    </row>
    <row r="3581" spans="1:22" x14ac:dyDescent="0.25">
      <c r="A3581" s="1">
        <v>45956</v>
      </c>
      <c r="B3581" s="1" t="str">
        <f>TEXT(Table1[[#This Row],[Date]],"mm")</f>
        <v>10</v>
      </c>
      <c r="C3581" t="s">
        <v>23</v>
      </c>
      <c r="D3581" t="s">
        <v>20</v>
      </c>
      <c r="E3581">
        <v>43.15</v>
      </c>
      <c r="F3581">
        <v>7.34</v>
      </c>
      <c r="G3581">
        <v>0.66</v>
      </c>
      <c r="H3581">
        <v>39.56</v>
      </c>
      <c r="I3581">
        <v>39.31</v>
      </c>
      <c r="J3581">
        <v>0.26</v>
      </c>
      <c r="K3581">
        <v>99.35</v>
      </c>
      <c r="L3581">
        <v>91.75</v>
      </c>
      <c r="M3581">
        <v>93.48</v>
      </c>
      <c r="N3581">
        <v>85.21</v>
      </c>
      <c r="O3581">
        <v>5.96</v>
      </c>
      <c r="P3581">
        <v>1751.17</v>
      </c>
      <c r="Q3581" s="42">
        <f>Table1[[#This Row],[Steam_Consumed_t]]/Table1[[#This Row],[Production_t]]</f>
        <v>0.15065722952477248</v>
      </c>
      <c r="R3581" s="37">
        <f>Table1[[#This Row],[Power_Consumed_kWh]]/Table1[[#This Row],[Production_t]]</f>
        <v>44.266177957532861</v>
      </c>
      <c r="S3581" t="str">
        <f>IF(Table1[[#This Row],[Quality_pct]]&lt;96,"Below Spec","Ok")</f>
        <v>Ok</v>
      </c>
      <c r="T3581" t="str">
        <f>IF(Table1[Steam_Consumed_t]&gt;$O$4383,"ABNORMAL","NORMAL")</f>
        <v>NORMAL</v>
      </c>
      <c r="U3581" t="str">
        <f>IF(Table1[Power_Consumed_kWh]&gt;$P$4383,"ABNORMAL","NORMAL")</f>
        <v>NORMAL</v>
      </c>
      <c r="V3581">
        <f>(Table1[[#This Row],[Target_Production_t]]/8)*Table1[[#This Row],[Downtime_hr]]</f>
        <v>3.5598749999999999</v>
      </c>
    </row>
    <row r="3582" spans="1:22" x14ac:dyDescent="0.25">
      <c r="A3582" s="1">
        <v>45956</v>
      </c>
      <c r="B3582" s="1" t="str">
        <f>TEXT(Table1[[#This Row],[Date]],"mm")</f>
        <v>10</v>
      </c>
      <c r="C3582" t="s">
        <v>21</v>
      </c>
      <c r="D3582" t="s">
        <v>19</v>
      </c>
      <c r="E3582">
        <v>38.43</v>
      </c>
      <c r="F3582">
        <v>7.42</v>
      </c>
      <c r="G3582">
        <v>0.57999999999999996</v>
      </c>
      <c r="H3582">
        <v>35.5</v>
      </c>
      <c r="I3582">
        <v>34.86</v>
      </c>
      <c r="J3582">
        <v>0.65</v>
      </c>
      <c r="K3582">
        <v>98.18</v>
      </c>
      <c r="L3582">
        <v>92.75</v>
      </c>
      <c r="M3582">
        <v>95.92</v>
      </c>
      <c r="N3582">
        <v>87.35</v>
      </c>
      <c r="O3582">
        <v>51.94</v>
      </c>
      <c r="P3582">
        <v>4227.01</v>
      </c>
      <c r="Q3582" s="42">
        <f>Table1[[#This Row],[Steam_Consumed_t]]/Table1[[#This Row],[Production_t]]</f>
        <v>1.4630985915492958</v>
      </c>
      <c r="R3582" s="37">
        <f>Table1[[#This Row],[Power_Consumed_kWh]]/Table1[[#This Row],[Production_t]]</f>
        <v>119.07070422535212</v>
      </c>
      <c r="S3582" t="str">
        <f>IF(Table1[[#This Row],[Quality_pct]]&lt;96,"Below Spec","Ok")</f>
        <v>Ok</v>
      </c>
      <c r="T3582" t="str">
        <f>IF(Table1[Steam_Consumed_t]&gt;$O$4383,"ABNORMAL","NORMAL")</f>
        <v>ABNORMAL</v>
      </c>
      <c r="U3582" t="str">
        <f>IF(Table1[Power_Consumed_kWh]&gt;$P$4383,"ABNORMAL","NORMAL")</f>
        <v>ABNORMAL</v>
      </c>
      <c r="V3582">
        <f>(Table1[[#This Row],[Target_Production_t]]/8)*Table1[[#This Row],[Downtime_hr]]</f>
        <v>2.7861749999999996</v>
      </c>
    </row>
    <row r="3583" spans="1:22" x14ac:dyDescent="0.25">
      <c r="A3583" s="1">
        <v>45956</v>
      </c>
      <c r="B3583" s="1" t="str">
        <f>TEXT(Table1[[#This Row],[Date]],"mm")</f>
        <v>10</v>
      </c>
      <c r="C3583" t="s">
        <v>17</v>
      </c>
      <c r="D3583" t="s">
        <v>19</v>
      </c>
      <c r="E3583">
        <v>42.48</v>
      </c>
      <c r="F3583">
        <v>7.46</v>
      </c>
      <c r="G3583">
        <v>0.54</v>
      </c>
      <c r="H3583">
        <v>40.32</v>
      </c>
      <c r="I3583">
        <v>39.76</v>
      </c>
      <c r="J3583">
        <v>0.55000000000000004</v>
      </c>
      <c r="K3583">
        <v>98.63</v>
      </c>
      <c r="L3583">
        <v>93.25</v>
      </c>
      <c r="M3583">
        <v>87.22</v>
      </c>
      <c r="N3583">
        <v>80.22</v>
      </c>
      <c r="O3583">
        <v>34.51</v>
      </c>
      <c r="P3583">
        <v>3397.9</v>
      </c>
      <c r="Q3583" s="42">
        <f>Table1[[#This Row],[Steam_Consumed_t]]/Table1[[#This Row],[Production_t]]</f>
        <v>0.85590277777777768</v>
      </c>
      <c r="R3583" s="37">
        <f>Table1[[#This Row],[Power_Consumed_kWh]]/Table1[[#This Row],[Production_t]]</f>
        <v>84.273313492063494</v>
      </c>
      <c r="S3583" t="str">
        <f>IF(Table1[[#This Row],[Quality_pct]]&lt;96,"Below Spec","Ok")</f>
        <v>Ok</v>
      </c>
      <c r="T3583" t="str">
        <f>IF(Table1[Steam_Consumed_t]&gt;$O$4383,"ABNORMAL","NORMAL")</f>
        <v>NORMAL</v>
      </c>
      <c r="U3583" t="str">
        <f>IF(Table1[Power_Consumed_kWh]&gt;$P$4383,"ABNORMAL","NORMAL")</f>
        <v>NORMAL</v>
      </c>
      <c r="V3583">
        <f>(Table1[[#This Row],[Target_Production_t]]/8)*Table1[[#This Row],[Downtime_hr]]</f>
        <v>2.8673999999999999</v>
      </c>
    </row>
    <row r="3584" spans="1:22" x14ac:dyDescent="0.25">
      <c r="A3584" s="1">
        <v>45956</v>
      </c>
      <c r="B3584" s="1" t="str">
        <f>TEXT(Table1[[#This Row],[Date]],"mm")</f>
        <v>10</v>
      </c>
      <c r="C3584" t="s">
        <v>22</v>
      </c>
      <c r="D3584" t="s">
        <v>19</v>
      </c>
      <c r="E3584">
        <v>36.409999999999997</v>
      </c>
      <c r="F3584">
        <v>7.52</v>
      </c>
      <c r="G3584">
        <v>0.48</v>
      </c>
      <c r="H3584">
        <v>29.36</v>
      </c>
      <c r="I3584">
        <v>28.33</v>
      </c>
      <c r="J3584">
        <v>1.03</v>
      </c>
      <c r="K3584">
        <v>96.49</v>
      </c>
      <c r="L3584">
        <v>94</v>
      </c>
      <c r="M3584">
        <v>93.9</v>
      </c>
      <c r="N3584">
        <v>85.17</v>
      </c>
      <c r="O3584">
        <v>33.32</v>
      </c>
      <c r="P3584">
        <v>2970.95</v>
      </c>
      <c r="Q3584" s="42">
        <f>Table1[[#This Row],[Steam_Consumed_t]]/Table1[[#This Row],[Production_t]]</f>
        <v>1.1348773841961852</v>
      </c>
      <c r="R3584" s="37">
        <f>Table1[[#This Row],[Power_Consumed_kWh]]/Table1[[#This Row],[Production_t]]</f>
        <v>101.19039509536785</v>
      </c>
      <c r="S3584" t="str">
        <f>IF(Table1[[#This Row],[Quality_pct]]&lt;96,"Below Spec","Ok")</f>
        <v>Ok</v>
      </c>
      <c r="T3584" t="str">
        <f>IF(Table1[Steam_Consumed_t]&gt;$O$4383,"ABNORMAL","NORMAL")</f>
        <v>NORMAL</v>
      </c>
      <c r="U3584" t="str">
        <f>IF(Table1[Power_Consumed_kWh]&gt;$P$4383,"ABNORMAL","NORMAL")</f>
        <v>NORMAL</v>
      </c>
      <c r="V3584">
        <f>(Table1[[#This Row],[Target_Production_t]]/8)*Table1[[#This Row],[Downtime_hr]]</f>
        <v>2.1845999999999997</v>
      </c>
    </row>
    <row r="3585" spans="1:22" x14ac:dyDescent="0.25">
      <c r="A3585" s="1">
        <v>45956</v>
      </c>
      <c r="B3585" s="1" t="str">
        <f>TEXT(Table1[[#This Row],[Date]],"mm")</f>
        <v>10</v>
      </c>
      <c r="C3585" t="s">
        <v>17</v>
      </c>
      <c r="D3585" t="s">
        <v>18</v>
      </c>
      <c r="E3585">
        <v>43.12</v>
      </c>
      <c r="F3585">
        <v>7.65</v>
      </c>
      <c r="G3585">
        <v>0.35</v>
      </c>
      <c r="H3585">
        <v>36.81</v>
      </c>
      <c r="I3585">
        <v>35.840000000000003</v>
      </c>
      <c r="J3585">
        <v>0.96</v>
      </c>
      <c r="K3585">
        <v>97.38</v>
      </c>
      <c r="L3585">
        <v>95.62</v>
      </c>
      <c r="M3585">
        <v>102.05</v>
      </c>
      <c r="N3585">
        <v>95.03</v>
      </c>
      <c r="O3585">
        <v>32.51</v>
      </c>
      <c r="P3585">
        <v>2975.29</v>
      </c>
      <c r="Q3585" s="42">
        <f>Table1[[#This Row],[Steam_Consumed_t]]/Table1[[#This Row],[Production_t]]</f>
        <v>0.88318391741374613</v>
      </c>
      <c r="R3585" s="37">
        <f>Table1[[#This Row],[Power_Consumed_kWh]]/Table1[[#This Row],[Production_t]]</f>
        <v>80.828307525129034</v>
      </c>
      <c r="S3585" t="str">
        <f>IF(Table1[[#This Row],[Quality_pct]]&lt;96,"Below Spec","Ok")</f>
        <v>Ok</v>
      </c>
      <c r="T3585" t="str">
        <f>IF(Table1[Steam_Consumed_t]&gt;$O$4383,"ABNORMAL","NORMAL")</f>
        <v>NORMAL</v>
      </c>
      <c r="U3585" t="str">
        <f>IF(Table1[Power_Consumed_kWh]&gt;$P$4383,"ABNORMAL","NORMAL")</f>
        <v>NORMAL</v>
      </c>
      <c r="V3585">
        <f>(Table1[[#This Row],[Target_Production_t]]/8)*Table1[[#This Row],[Downtime_hr]]</f>
        <v>1.8864999999999998</v>
      </c>
    </row>
    <row r="3586" spans="1:22" x14ac:dyDescent="0.25">
      <c r="A3586" s="1">
        <v>45956</v>
      </c>
      <c r="B3586" s="1" t="str">
        <f>TEXT(Table1[[#This Row],[Date]],"mm")</f>
        <v>10</v>
      </c>
      <c r="C3586" t="s">
        <v>23</v>
      </c>
      <c r="D3586" t="s">
        <v>19</v>
      </c>
      <c r="E3586">
        <v>44.5</v>
      </c>
      <c r="F3586">
        <v>7.66</v>
      </c>
      <c r="G3586">
        <v>0.34</v>
      </c>
      <c r="H3586">
        <v>40.799999999999997</v>
      </c>
      <c r="I3586">
        <v>40.43</v>
      </c>
      <c r="J3586">
        <v>0.38</v>
      </c>
      <c r="K3586">
        <v>99.08</v>
      </c>
      <c r="L3586">
        <v>95.75</v>
      </c>
      <c r="M3586">
        <v>88.59</v>
      </c>
      <c r="N3586">
        <v>84.05</v>
      </c>
      <c r="O3586">
        <v>5.0599999999999996</v>
      </c>
      <c r="P3586">
        <v>1747.2</v>
      </c>
      <c r="Q3586" s="42">
        <f>Table1[[#This Row],[Steam_Consumed_t]]/Table1[[#This Row],[Production_t]]</f>
        <v>0.12401960784313726</v>
      </c>
      <c r="R3586" s="37">
        <f>Table1[[#This Row],[Power_Consumed_kWh]]/Table1[[#This Row],[Production_t]]</f>
        <v>42.82352941176471</v>
      </c>
      <c r="S3586" t="str">
        <f>IF(Table1[[#This Row],[Quality_pct]]&lt;96,"Below Spec","Ok")</f>
        <v>Ok</v>
      </c>
      <c r="T3586" t="str">
        <f>IF(Table1[Steam_Consumed_t]&gt;$O$4383,"ABNORMAL","NORMAL")</f>
        <v>NORMAL</v>
      </c>
      <c r="U3586" t="str">
        <f>IF(Table1[Power_Consumed_kWh]&gt;$P$4383,"ABNORMAL","NORMAL")</f>
        <v>NORMAL</v>
      </c>
      <c r="V3586">
        <f>(Table1[[#This Row],[Target_Production_t]]/8)*Table1[[#This Row],[Downtime_hr]]</f>
        <v>1.8912500000000001</v>
      </c>
    </row>
    <row r="3587" spans="1:22" x14ac:dyDescent="0.25">
      <c r="A3587" s="1">
        <v>45956</v>
      </c>
      <c r="B3587" s="1" t="str">
        <f>TEXT(Table1[[#This Row],[Date]],"mm")</f>
        <v>10</v>
      </c>
      <c r="C3587" t="s">
        <v>21</v>
      </c>
      <c r="D3587" t="s">
        <v>18</v>
      </c>
      <c r="E3587">
        <v>39.020000000000003</v>
      </c>
      <c r="F3587">
        <v>7.72</v>
      </c>
      <c r="G3587">
        <v>0.28000000000000003</v>
      </c>
      <c r="H3587">
        <v>32.090000000000003</v>
      </c>
      <c r="I3587">
        <v>31.66</v>
      </c>
      <c r="J3587">
        <v>0.43</v>
      </c>
      <c r="K3587">
        <v>98.67</v>
      </c>
      <c r="L3587">
        <v>96.5</v>
      </c>
      <c r="M3587">
        <v>97.05</v>
      </c>
      <c r="N3587">
        <v>92.4</v>
      </c>
      <c r="O3587">
        <v>46.74</v>
      </c>
      <c r="P3587">
        <v>3841.43</v>
      </c>
      <c r="Q3587" s="42">
        <f>Table1[[#This Row],[Steam_Consumed_t]]/Table1[[#This Row],[Production_t]]</f>
        <v>1.4565285135556247</v>
      </c>
      <c r="R3587" s="37">
        <f>Table1[[#This Row],[Power_Consumed_kWh]]/Table1[[#This Row],[Production_t]]</f>
        <v>119.70800872545962</v>
      </c>
      <c r="S3587" t="str">
        <f>IF(Table1[[#This Row],[Quality_pct]]&lt;96,"Below Spec","Ok")</f>
        <v>Ok</v>
      </c>
      <c r="T3587" t="str">
        <f>IF(Table1[Steam_Consumed_t]&gt;$O$4383,"ABNORMAL","NORMAL")</f>
        <v>NORMAL</v>
      </c>
      <c r="U3587" t="str">
        <f>IF(Table1[Power_Consumed_kWh]&gt;$P$4383,"ABNORMAL","NORMAL")</f>
        <v>NORMAL</v>
      </c>
      <c r="V3587">
        <f>(Table1[[#This Row],[Target_Production_t]]/8)*Table1[[#This Row],[Downtime_hr]]</f>
        <v>1.3657000000000001</v>
      </c>
    </row>
    <row r="3588" spans="1:22" x14ac:dyDescent="0.25">
      <c r="A3588" s="1">
        <v>45956</v>
      </c>
      <c r="B3588" s="1" t="str">
        <f>TEXT(Table1[[#This Row],[Date]],"mm")</f>
        <v>10</v>
      </c>
      <c r="C3588" t="s">
        <v>22</v>
      </c>
      <c r="D3588" t="s">
        <v>20</v>
      </c>
      <c r="E3588">
        <v>35.299999999999997</v>
      </c>
      <c r="F3588">
        <v>7.76</v>
      </c>
      <c r="G3588">
        <v>0.24</v>
      </c>
      <c r="H3588">
        <v>33.549999999999997</v>
      </c>
      <c r="I3588">
        <v>32.69</v>
      </c>
      <c r="J3588">
        <v>0.86</v>
      </c>
      <c r="K3588">
        <v>97.45</v>
      </c>
      <c r="L3588">
        <v>97</v>
      </c>
      <c r="M3588">
        <v>92.43</v>
      </c>
      <c r="N3588">
        <v>87.38</v>
      </c>
      <c r="O3588">
        <v>36.22</v>
      </c>
      <c r="P3588">
        <v>3293.32</v>
      </c>
      <c r="Q3588" s="42">
        <f>Table1[[#This Row],[Steam_Consumed_t]]/Table1[[#This Row],[Production_t]]</f>
        <v>1.0795827123695976</v>
      </c>
      <c r="R3588" s="37">
        <f>Table1[[#This Row],[Power_Consumed_kWh]]/Table1[[#This Row],[Production_t]]</f>
        <v>98.161549925484366</v>
      </c>
      <c r="S3588" t="str">
        <f>IF(Table1[[#This Row],[Quality_pct]]&lt;96,"Below Spec","Ok")</f>
        <v>Ok</v>
      </c>
      <c r="T3588" t="str">
        <f>IF(Table1[Steam_Consumed_t]&gt;$O$4383,"ABNORMAL","NORMAL")</f>
        <v>NORMAL</v>
      </c>
      <c r="U3588" t="str">
        <f>IF(Table1[Power_Consumed_kWh]&gt;$P$4383,"ABNORMAL","NORMAL")</f>
        <v>NORMAL</v>
      </c>
      <c r="V3588">
        <f>(Table1[[#This Row],[Target_Production_t]]/8)*Table1[[#This Row],[Downtime_hr]]</f>
        <v>1.0589999999999999</v>
      </c>
    </row>
    <row r="3589" spans="1:22" x14ac:dyDescent="0.25">
      <c r="A3589" s="1">
        <v>45956</v>
      </c>
      <c r="B3589" s="1" t="str">
        <f>TEXT(Table1[[#This Row],[Date]],"mm")</f>
        <v>10</v>
      </c>
      <c r="C3589" t="s">
        <v>22</v>
      </c>
      <c r="D3589" t="s">
        <v>18</v>
      </c>
      <c r="E3589">
        <v>36.96</v>
      </c>
      <c r="F3589">
        <v>7.92</v>
      </c>
      <c r="G3589">
        <v>0.08</v>
      </c>
      <c r="H3589">
        <v>34.630000000000003</v>
      </c>
      <c r="I3589">
        <v>32.18</v>
      </c>
      <c r="J3589">
        <v>2.4500000000000002</v>
      </c>
      <c r="K3589">
        <v>92.92</v>
      </c>
      <c r="L3589">
        <v>99</v>
      </c>
      <c r="M3589">
        <v>91.47</v>
      </c>
      <c r="N3589">
        <v>84.15</v>
      </c>
      <c r="O3589">
        <v>38.450000000000003</v>
      </c>
      <c r="P3589">
        <v>3217.55</v>
      </c>
      <c r="Q3589" s="42">
        <f>Table1[[#This Row],[Steam_Consumed_t]]/Table1[[#This Row],[Production_t]]</f>
        <v>1.1103089806526134</v>
      </c>
      <c r="R3589" s="37">
        <f>Table1[[#This Row],[Power_Consumed_kWh]]/Table1[[#This Row],[Production_t]]</f>
        <v>92.912214842622006</v>
      </c>
      <c r="S3589" t="str">
        <f>IF(Table1[[#This Row],[Quality_pct]]&lt;96,"Below Spec","Ok")</f>
        <v>Below Spec</v>
      </c>
      <c r="T3589" t="str">
        <f>IF(Table1[Steam_Consumed_t]&gt;$O$4383,"ABNORMAL","NORMAL")</f>
        <v>NORMAL</v>
      </c>
      <c r="U3589" t="str">
        <f>IF(Table1[Power_Consumed_kWh]&gt;$P$4383,"ABNORMAL","NORMAL")</f>
        <v>NORMAL</v>
      </c>
      <c r="V3589">
        <f>(Table1[[#This Row],[Target_Production_t]]/8)*Table1[[#This Row],[Downtime_hr]]</f>
        <v>0.36960000000000004</v>
      </c>
    </row>
    <row r="3590" spans="1:22" x14ac:dyDescent="0.25">
      <c r="A3590" s="1">
        <v>45957</v>
      </c>
      <c r="B3590" s="1" t="str">
        <f>TEXT(Table1[[#This Row],[Date]],"mm")</f>
        <v>10</v>
      </c>
      <c r="C3590" t="s">
        <v>17</v>
      </c>
      <c r="D3590" t="s">
        <v>19</v>
      </c>
      <c r="E3590">
        <v>41.54</v>
      </c>
      <c r="F3590">
        <v>5.0999999999999996</v>
      </c>
      <c r="G3590">
        <v>2.9</v>
      </c>
      <c r="H3590">
        <v>25.92</v>
      </c>
      <c r="I3590">
        <v>25.62</v>
      </c>
      <c r="J3590">
        <v>0.31</v>
      </c>
      <c r="K3590">
        <v>98.82</v>
      </c>
      <c r="L3590">
        <v>63.75</v>
      </c>
      <c r="M3590">
        <v>94.64</v>
      </c>
      <c r="N3590">
        <v>59.62</v>
      </c>
      <c r="O3590">
        <v>21.15</v>
      </c>
      <c r="P3590">
        <v>2171.7600000000002</v>
      </c>
      <c r="Q3590" s="42">
        <f>Table1[[#This Row],[Steam_Consumed_t]]/Table1[[#This Row],[Production_t]]</f>
        <v>0.8159722222222221</v>
      </c>
      <c r="R3590" s="37">
        <f>Table1[[#This Row],[Power_Consumed_kWh]]/Table1[[#This Row],[Production_t]]</f>
        <v>83.787037037037038</v>
      </c>
      <c r="S3590" t="str">
        <f>IF(Table1[[#This Row],[Quality_pct]]&lt;96,"Below Spec","Ok")</f>
        <v>Ok</v>
      </c>
      <c r="T3590" t="str">
        <f>IF(Table1[Steam_Consumed_t]&gt;$O$4383,"ABNORMAL","NORMAL")</f>
        <v>NORMAL</v>
      </c>
      <c r="U3590" t="str">
        <f>IF(Table1[Power_Consumed_kWh]&gt;$P$4383,"ABNORMAL","NORMAL")</f>
        <v>NORMAL</v>
      </c>
      <c r="V3590">
        <f>(Table1[[#This Row],[Target_Production_t]]/8)*Table1[[#This Row],[Downtime_hr]]</f>
        <v>15.058249999999999</v>
      </c>
    </row>
    <row r="3591" spans="1:22" x14ac:dyDescent="0.25">
      <c r="A3591" s="1">
        <v>45957</v>
      </c>
      <c r="B3591" s="1" t="str">
        <f>TEXT(Table1[[#This Row],[Date]],"mm")</f>
        <v>10</v>
      </c>
      <c r="C3591" t="s">
        <v>23</v>
      </c>
      <c r="D3591" t="s">
        <v>19</v>
      </c>
      <c r="E3591">
        <v>43.52</v>
      </c>
      <c r="F3591">
        <v>7.11</v>
      </c>
      <c r="G3591">
        <v>0.89</v>
      </c>
      <c r="H3591">
        <v>35.26</v>
      </c>
      <c r="I3591">
        <v>35.19</v>
      </c>
      <c r="J3591">
        <v>7.0000000000000007E-2</v>
      </c>
      <c r="K3591">
        <v>99.81</v>
      </c>
      <c r="L3591">
        <v>88.88</v>
      </c>
      <c r="M3591">
        <v>95.77</v>
      </c>
      <c r="N3591">
        <v>84.95</v>
      </c>
      <c r="O3591">
        <v>3.27</v>
      </c>
      <c r="P3591">
        <v>1516.69</v>
      </c>
      <c r="Q3591" s="42">
        <f>Table1[[#This Row],[Steam_Consumed_t]]/Table1[[#This Row],[Production_t]]</f>
        <v>9.2739648326715829E-2</v>
      </c>
      <c r="R3591" s="37">
        <f>Table1[[#This Row],[Power_Consumed_kWh]]/Table1[[#This Row],[Production_t]]</f>
        <v>43.014463981849126</v>
      </c>
      <c r="S3591" t="str">
        <f>IF(Table1[[#This Row],[Quality_pct]]&lt;96,"Below Spec","Ok")</f>
        <v>Ok</v>
      </c>
      <c r="T3591" t="str">
        <f>IF(Table1[Steam_Consumed_t]&gt;$O$4383,"ABNORMAL","NORMAL")</f>
        <v>NORMAL</v>
      </c>
      <c r="U3591" t="str">
        <f>IF(Table1[Power_Consumed_kWh]&gt;$P$4383,"ABNORMAL","NORMAL")</f>
        <v>NORMAL</v>
      </c>
      <c r="V3591">
        <f>(Table1[[#This Row],[Target_Production_t]]/8)*Table1[[#This Row],[Downtime_hr]]</f>
        <v>4.8416000000000006</v>
      </c>
    </row>
    <row r="3592" spans="1:22" x14ac:dyDescent="0.25">
      <c r="A3592" s="1">
        <v>45957</v>
      </c>
      <c r="B3592" s="1" t="str">
        <f>TEXT(Table1[[#This Row],[Date]],"mm")</f>
        <v>10</v>
      </c>
      <c r="C3592" t="s">
        <v>21</v>
      </c>
      <c r="D3592" t="s">
        <v>20</v>
      </c>
      <c r="E3592">
        <v>36.44</v>
      </c>
      <c r="F3592">
        <v>7.16</v>
      </c>
      <c r="G3592">
        <v>0.84</v>
      </c>
      <c r="H3592">
        <v>31.28</v>
      </c>
      <c r="I3592">
        <v>31.22</v>
      </c>
      <c r="J3592">
        <v>0.06</v>
      </c>
      <c r="K3592">
        <v>99.8</v>
      </c>
      <c r="L3592">
        <v>89.5</v>
      </c>
      <c r="M3592">
        <v>100.66</v>
      </c>
      <c r="N3592">
        <v>89.91</v>
      </c>
      <c r="O3592">
        <v>44.69</v>
      </c>
      <c r="P3592">
        <v>3525.87</v>
      </c>
      <c r="Q3592" s="42">
        <f>Table1[[#This Row],[Steam_Consumed_t]]/Table1[[#This Row],[Production_t]]</f>
        <v>1.4287084398976981</v>
      </c>
      <c r="R3592" s="37">
        <f>Table1[[#This Row],[Power_Consumed_kWh]]/Table1[[#This Row],[Production_t]]</f>
        <v>112.71962915601023</v>
      </c>
      <c r="S3592" t="str">
        <f>IF(Table1[[#This Row],[Quality_pct]]&lt;96,"Below Spec","Ok")</f>
        <v>Ok</v>
      </c>
      <c r="T3592" t="str">
        <f>IF(Table1[Steam_Consumed_t]&gt;$O$4383,"ABNORMAL","NORMAL")</f>
        <v>NORMAL</v>
      </c>
      <c r="U3592" t="str">
        <f>IF(Table1[Power_Consumed_kWh]&gt;$P$4383,"ABNORMAL","NORMAL")</f>
        <v>NORMAL</v>
      </c>
      <c r="V3592">
        <f>(Table1[[#This Row],[Target_Production_t]]/8)*Table1[[#This Row],[Downtime_hr]]</f>
        <v>3.8261999999999996</v>
      </c>
    </row>
    <row r="3593" spans="1:22" x14ac:dyDescent="0.25">
      <c r="A3593" s="1">
        <v>45957</v>
      </c>
      <c r="B3593" s="1" t="str">
        <f>TEXT(Table1[[#This Row],[Date]],"mm")</f>
        <v>10</v>
      </c>
      <c r="C3593" t="s">
        <v>17</v>
      </c>
      <c r="D3593" t="s">
        <v>18</v>
      </c>
      <c r="E3593">
        <v>42.17</v>
      </c>
      <c r="F3593">
        <v>7.17</v>
      </c>
      <c r="G3593">
        <v>0.83</v>
      </c>
      <c r="H3593">
        <v>36.43</v>
      </c>
      <c r="I3593">
        <v>35.11</v>
      </c>
      <c r="J3593">
        <v>1.32</v>
      </c>
      <c r="K3593">
        <v>96.37</v>
      </c>
      <c r="L3593">
        <v>89.62</v>
      </c>
      <c r="M3593">
        <v>95.41</v>
      </c>
      <c r="N3593">
        <v>82.4</v>
      </c>
      <c r="O3593">
        <v>30.7</v>
      </c>
      <c r="P3593">
        <v>2967.41</v>
      </c>
      <c r="Q3593" s="42">
        <f>Table1[[#This Row],[Steam_Consumed_t]]/Table1[[#This Row],[Production_t]]</f>
        <v>0.84271205050782316</v>
      </c>
      <c r="R3593" s="37">
        <f>Table1[[#This Row],[Power_Consumed_kWh]]/Table1[[#This Row],[Production_t]]</f>
        <v>81.455119407082066</v>
      </c>
      <c r="S3593" t="str">
        <f>IF(Table1[[#This Row],[Quality_pct]]&lt;96,"Below Spec","Ok")</f>
        <v>Ok</v>
      </c>
      <c r="T3593" t="str">
        <f>IF(Table1[Steam_Consumed_t]&gt;$O$4383,"ABNORMAL","NORMAL")</f>
        <v>NORMAL</v>
      </c>
      <c r="U3593" t="str">
        <f>IF(Table1[Power_Consumed_kWh]&gt;$P$4383,"ABNORMAL","NORMAL")</f>
        <v>NORMAL</v>
      </c>
      <c r="V3593">
        <f>(Table1[[#This Row],[Target_Production_t]]/8)*Table1[[#This Row],[Downtime_hr]]</f>
        <v>4.3751375000000001</v>
      </c>
    </row>
    <row r="3594" spans="1:22" x14ac:dyDescent="0.25">
      <c r="A3594" s="1">
        <v>45957</v>
      </c>
      <c r="B3594" s="1" t="str">
        <f>TEXT(Table1[[#This Row],[Date]],"mm")</f>
        <v>10</v>
      </c>
      <c r="C3594" t="s">
        <v>22</v>
      </c>
      <c r="D3594" t="s">
        <v>19</v>
      </c>
      <c r="E3594">
        <v>35.6</v>
      </c>
      <c r="F3594">
        <v>7.17</v>
      </c>
      <c r="G3594">
        <v>0.83</v>
      </c>
      <c r="H3594">
        <v>33.25</v>
      </c>
      <c r="I3594">
        <v>32.380000000000003</v>
      </c>
      <c r="J3594">
        <v>0.87</v>
      </c>
      <c r="K3594">
        <v>97.37</v>
      </c>
      <c r="L3594">
        <v>89.62</v>
      </c>
      <c r="M3594">
        <v>94.56</v>
      </c>
      <c r="N3594">
        <v>82.52</v>
      </c>
      <c r="O3594">
        <v>37.57</v>
      </c>
      <c r="P3594">
        <v>3179.96</v>
      </c>
      <c r="Q3594" s="42">
        <f>Table1[[#This Row],[Steam_Consumed_t]]/Table1[[#This Row],[Production_t]]</f>
        <v>1.1299248120300751</v>
      </c>
      <c r="R3594" s="37">
        <f>Table1[[#This Row],[Power_Consumed_kWh]]/Table1[[#This Row],[Production_t]]</f>
        <v>95.6378947368421</v>
      </c>
      <c r="S3594" t="str">
        <f>IF(Table1[[#This Row],[Quality_pct]]&lt;96,"Below Spec","Ok")</f>
        <v>Ok</v>
      </c>
      <c r="T3594" t="str">
        <f>IF(Table1[Steam_Consumed_t]&gt;$O$4383,"ABNORMAL","NORMAL")</f>
        <v>NORMAL</v>
      </c>
      <c r="U3594" t="str">
        <f>IF(Table1[Power_Consumed_kWh]&gt;$P$4383,"ABNORMAL","NORMAL")</f>
        <v>NORMAL</v>
      </c>
      <c r="V3594">
        <f>(Table1[[#This Row],[Target_Production_t]]/8)*Table1[[#This Row],[Downtime_hr]]</f>
        <v>3.6934999999999998</v>
      </c>
    </row>
    <row r="3595" spans="1:22" x14ac:dyDescent="0.25">
      <c r="A3595" s="1">
        <v>45957</v>
      </c>
      <c r="B3595" s="1" t="str">
        <f>TEXT(Table1[[#This Row],[Date]],"mm")</f>
        <v>10</v>
      </c>
      <c r="C3595" t="s">
        <v>23</v>
      </c>
      <c r="D3595" t="s">
        <v>20</v>
      </c>
      <c r="E3595">
        <v>42.19</v>
      </c>
      <c r="F3595">
        <v>7.25</v>
      </c>
      <c r="G3595">
        <v>0.75</v>
      </c>
      <c r="H3595">
        <v>34.57</v>
      </c>
      <c r="I3595">
        <v>33.72</v>
      </c>
      <c r="J3595">
        <v>0.85</v>
      </c>
      <c r="K3595">
        <v>97.54</v>
      </c>
      <c r="L3595">
        <v>90.62</v>
      </c>
      <c r="M3595">
        <v>93.51</v>
      </c>
      <c r="N3595">
        <v>82.66</v>
      </c>
      <c r="O3595">
        <v>3.83</v>
      </c>
      <c r="P3595">
        <v>1489.71</v>
      </c>
      <c r="Q3595" s="42">
        <f>Table1[[#This Row],[Steam_Consumed_t]]/Table1[[#This Row],[Production_t]]</f>
        <v>0.11078970205380388</v>
      </c>
      <c r="R3595" s="37">
        <f>Table1[[#This Row],[Power_Consumed_kWh]]/Table1[[#This Row],[Production_t]]</f>
        <v>43.092565808504482</v>
      </c>
      <c r="S3595" t="str">
        <f>IF(Table1[[#This Row],[Quality_pct]]&lt;96,"Below Spec","Ok")</f>
        <v>Ok</v>
      </c>
      <c r="T3595" t="str">
        <f>IF(Table1[Steam_Consumed_t]&gt;$O$4383,"ABNORMAL","NORMAL")</f>
        <v>NORMAL</v>
      </c>
      <c r="U3595" t="str">
        <f>IF(Table1[Power_Consumed_kWh]&gt;$P$4383,"ABNORMAL","NORMAL")</f>
        <v>NORMAL</v>
      </c>
      <c r="V3595">
        <f>(Table1[[#This Row],[Target_Production_t]]/8)*Table1[[#This Row],[Downtime_hr]]</f>
        <v>3.9553124999999998</v>
      </c>
    </row>
    <row r="3596" spans="1:22" x14ac:dyDescent="0.25">
      <c r="A3596" s="1">
        <v>45957</v>
      </c>
      <c r="B3596" s="1" t="str">
        <f>TEXT(Table1[[#This Row],[Date]],"mm")</f>
        <v>10</v>
      </c>
      <c r="C3596" t="s">
        <v>22</v>
      </c>
      <c r="D3596" t="s">
        <v>20</v>
      </c>
      <c r="E3596">
        <v>34.520000000000003</v>
      </c>
      <c r="F3596">
        <v>7.47</v>
      </c>
      <c r="G3596">
        <v>0.53</v>
      </c>
      <c r="H3596">
        <v>30.17</v>
      </c>
      <c r="I3596">
        <v>29.15</v>
      </c>
      <c r="J3596">
        <v>1.02</v>
      </c>
      <c r="K3596">
        <v>96.63</v>
      </c>
      <c r="L3596">
        <v>93.38</v>
      </c>
      <c r="M3596">
        <v>95.33</v>
      </c>
      <c r="N3596">
        <v>86.01</v>
      </c>
      <c r="O3596">
        <v>34.54</v>
      </c>
      <c r="P3596">
        <v>2898.4</v>
      </c>
      <c r="Q3596" s="42">
        <f>Table1[[#This Row],[Steam_Consumed_t]]/Table1[[#This Row],[Production_t]]</f>
        <v>1.1448458733841564</v>
      </c>
      <c r="R3596" s="37">
        <f>Table1[[#This Row],[Power_Consumed_kWh]]/Table1[[#This Row],[Production_t]]</f>
        <v>96.068942658269805</v>
      </c>
      <c r="S3596" t="str">
        <f>IF(Table1[[#This Row],[Quality_pct]]&lt;96,"Below Spec","Ok")</f>
        <v>Ok</v>
      </c>
      <c r="T3596" t="str">
        <f>IF(Table1[Steam_Consumed_t]&gt;$O$4383,"ABNORMAL","NORMAL")</f>
        <v>NORMAL</v>
      </c>
      <c r="U3596" t="str">
        <f>IF(Table1[Power_Consumed_kWh]&gt;$P$4383,"ABNORMAL","NORMAL")</f>
        <v>NORMAL</v>
      </c>
      <c r="V3596">
        <f>(Table1[[#This Row],[Target_Production_t]]/8)*Table1[[#This Row],[Downtime_hr]]</f>
        <v>2.2869500000000005</v>
      </c>
    </row>
    <row r="3597" spans="1:22" x14ac:dyDescent="0.25">
      <c r="A3597" s="1">
        <v>45957</v>
      </c>
      <c r="B3597" s="1" t="str">
        <f>TEXT(Table1[[#This Row],[Date]],"mm")</f>
        <v>10</v>
      </c>
      <c r="C3597" t="s">
        <v>22</v>
      </c>
      <c r="D3597" t="s">
        <v>18</v>
      </c>
      <c r="E3597">
        <v>36.15</v>
      </c>
      <c r="F3597">
        <v>7.64</v>
      </c>
      <c r="G3597">
        <v>0.36</v>
      </c>
      <c r="H3597">
        <v>36.25</v>
      </c>
      <c r="I3597">
        <v>35.43</v>
      </c>
      <c r="J3597">
        <v>0.82</v>
      </c>
      <c r="K3597">
        <v>97.75</v>
      </c>
      <c r="L3597">
        <v>95.5</v>
      </c>
      <c r="M3597">
        <v>96.55</v>
      </c>
      <c r="N3597">
        <v>90.13</v>
      </c>
      <c r="O3597">
        <v>39.380000000000003</v>
      </c>
      <c r="P3597">
        <v>3394.33</v>
      </c>
      <c r="Q3597" s="42">
        <f>Table1[[#This Row],[Steam_Consumed_t]]/Table1[[#This Row],[Production_t]]</f>
        <v>1.0863448275862069</v>
      </c>
      <c r="R3597" s="37">
        <f>Table1[[#This Row],[Power_Consumed_kWh]]/Table1[[#This Row],[Production_t]]</f>
        <v>93.636689655172418</v>
      </c>
      <c r="S3597" t="str">
        <f>IF(Table1[[#This Row],[Quality_pct]]&lt;96,"Below Spec","Ok")</f>
        <v>Ok</v>
      </c>
      <c r="T3597" t="str">
        <f>IF(Table1[Steam_Consumed_t]&gt;$O$4383,"ABNORMAL","NORMAL")</f>
        <v>NORMAL</v>
      </c>
      <c r="U3597" t="str">
        <f>IF(Table1[Power_Consumed_kWh]&gt;$P$4383,"ABNORMAL","NORMAL")</f>
        <v>NORMAL</v>
      </c>
      <c r="V3597">
        <f>(Table1[[#This Row],[Target_Production_t]]/8)*Table1[[#This Row],[Downtime_hr]]</f>
        <v>1.6267499999999999</v>
      </c>
    </row>
    <row r="3598" spans="1:22" x14ac:dyDescent="0.25">
      <c r="A3598" s="1">
        <v>45957</v>
      </c>
      <c r="B3598" s="1" t="str">
        <f>TEXT(Table1[[#This Row],[Date]],"mm")</f>
        <v>10</v>
      </c>
      <c r="C3598" t="s">
        <v>21</v>
      </c>
      <c r="D3598" t="s">
        <v>19</v>
      </c>
      <c r="E3598">
        <v>37.58</v>
      </c>
      <c r="F3598">
        <v>7.75</v>
      </c>
      <c r="G3598">
        <v>0.25</v>
      </c>
      <c r="H3598">
        <v>35.340000000000003</v>
      </c>
      <c r="I3598">
        <v>34.450000000000003</v>
      </c>
      <c r="J3598">
        <v>0.9</v>
      </c>
      <c r="K3598">
        <v>97.46</v>
      </c>
      <c r="L3598">
        <v>96.88</v>
      </c>
      <c r="M3598">
        <v>94.24</v>
      </c>
      <c r="N3598">
        <v>88.98</v>
      </c>
      <c r="O3598">
        <v>48.93</v>
      </c>
      <c r="P3598">
        <v>4161.3</v>
      </c>
      <c r="Q3598" s="42">
        <f>Table1[[#This Row],[Steam_Consumed_t]]/Table1[[#This Row],[Production_t]]</f>
        <v>1.3845500848896433</v>
      </c>
      <c r="R3598" s="37">
        <f>Table1[[#This Row],[Power_Consumed_kWh]]/Table1[[#This Row],[Production_t]]</f>
        <v>117.75042444821732</v>
      </c>
      <c r="S3598" t="str">
        <f>IF(Table1[[#This Row],[Quality_pct]]&lt;96,"Below Spec","Ok")</f>
        <v>Ok</v>
      </c>
      <c r="T3598" t="str">
        <f>IF(Table1[Steam_Consumed_t]&gt;$O$4383,"ABNORMAL","NORMAL")</f>
        <v>NORMAL</v>
      </c>
      <c r="U3598" t="str">
        <f>IF(Table1[Power_Consumed_kWh]&gt;$P$4383,"ABNORMAL","NORMAL")</f>
        <v>NORMAL</v>
      </c>
      <c r="V3598">
        <f>(Table1[[#This Row],[Target_Production_t]]/8)*Table1[[#This Row],[Downtime_hr]]</f>
        <v>1.1743749999999999</v>
      </c>
    </row>
    <row r="3599" spans="1:22" x14ac:dyDescent="0.25">
      <c r="A3599" s="1">
        <v>45957</v>
      </c>
      <c r="B3599" s="1" t="str">
        <f>TEXT(Table1[[#This Row],[Date]],"mm")</f>
        <v>10</v>
      </c>
      <c r="C3599" t="s">
        <v>23</v>
      </c>
      <c r="D3599" t="s">
        <v>18</v>
      </c>
      <c r="E3599">
        <v>44.18</v>
      </c>
      <c r="F3599">
        <v>7.76</v>
      </c>
      <c r="G3599">
        <v>0.24</v>
      </c>
      <c r="H3599">
        <v>41.17</v>
      </c>
      <c r="I3599">
        <v>40.659999999999997</v>
      </c>
      <c r="J3599">
        <v>0.51</v>
      </c>
      <c r="K3599">
        <v>98.77</v>
      </c>
      <c r="L3599">
        <v>97</v>
      </c>
      <c r="M3599">
        <v>95.1</v>
      </c>
      <c r="N3599">
        <v>91.11</v>
      </c>
      <c r="O3599">
        <v>2.2000000000000002</v>
      </c>
      <c r="P3599">
        <v>1815.32</v>
      </c>
      <c r="Q3599" s="42">
        <f>Table1[[#This Row],[Steam_Consumed_t]]/Table1[[#This Row],[Production_t]]</f>
        <v>5.3436968666504742E-2</v>
      </c>
      <c r="R3599" s="37">
        <f>Table1[[#This Row],[Power_Consumed_kWh]]/Table1[[#This Row],[Production_t]]</f>
        <v>44.093271799854257</v>
      </c>
      <c r="S3599" t="str">
        <f>IF(Table1[[#This Row],[Quality_pct]]&lt;96,"Below Spec","Ok")</f>
        <v>Ok</v>
      </c>
      <c r="T3599" t="str">
        <f>IF(Table1[Steam_Consumed_t]&gt;$O$4383,"ABNORMAL","NORMAL")</f>
        <v>NORMAL</v>
      </c>
      <c r="U3599" t="str">
        <f>IF(Table1[Power_Consumed_kWh]&gt;$P$4383,"ABNORMAL","NORMAL")</f>
        <v>NORMAL</v>
      </c>
      <c r="V3599">
        <f>(Table1[[#This Row],[Target_Production_t]]/8)*Table1[[#This Row],[Downtime_hr]]</f>
        <v>1.3253999999999999</v>
      </c>
    </row>
    <row r="3600" spans="1:22" x14ac:dyDescent="0.25">
      <c r="A3600" s="1">
        <v>45957</v>
      </c>
      <c r="B3600" s="1" t="str">
        <f>TEXT(Table1[[#This Row],[Date]],"mm")</f>
        <v>10</v>
      </c>
      <c r="C3600" t="s">
        <v>21</v>
      </c>
      <c r="D3600" t="s">
        <v>18</v>
      </c>
      <c r="E3600">
        <v>38.15</v>
      </c>
      <c r="F3600">
        <v>7.77</v>
      </c>
      <c r="G3600">
        <v>0.23</v>
      </c>
      <c r="H3600">
        <v>33.26</v>
      </c>
      <c r="I3600">
        <v>32.67</v>
      </c>
      <c r="J3600">
        <v>0.59</v>
      </c>
      <c r="K3600">
        <v>98.23</v>
      </c>
      <c r="L3600">
        <v>97.12</v>
      </c>
      <c r="M3600">
        <v>92.55</v>
      </c>
      <c r="N3600">
        <v>88.29</v>
      </c>
      <c r="O3600">
        <v>47.66</v>
      </c>
      <c r="P3600">
        <v>3971.3</v>
      </c>
      <c r="Q3600" s="42">
        <f>Table1[[#This Row],[Steam_Consumed_t]]/Table1[[#This Row],[Production_t]]</f>
        <v>1.4329524954900781</v>
      </c>
      <c r="R3600" s="37">
        <f>Table1[[#This Row],[Power_Consumed_kWh]]/Table1[[#This Row],[Production_t]]</f>
        <v>119.40168370414914</v>
      </c>
      <c r="S3600" t="str">
        <f>IF(Table1[[#This Row],[Quality_pct]]&lt;96,"Below Spec","Ok")</f>
        <v>Ok</v>
      </c>
      <c r="T3600" t="str">
        <f>IF(Table1[Steam_Consumed_t]&gt;$O$4383,"ABNORMAL","NORMAL")</f>
        <v>NORMAL</v>
      </c>
      <c r="U3600" t="str">
        <f>IF(Table1[Power_Consumed_kWh]&gt;$P$4383,"ABNORMAL","NORMAL")</f>
        <v>NORMAL</v>
      </c>
      <c r="V3600">
        <f>(Table1[[#This Row],[Target_Production_t]]/8)*Table1[[#This Row],[Downtime_hr]]</f>
        <v>1.0968125</v>
      </c>
    </row>
    <row r="3601" spans="1:22" x14ac:dyDescent="0.25">
      <c r="A3601" s="1">
        <v>45957</v>
      </c>
      <c r="B3601" s="1" t="str">
        <f>TEXT(Table1[[#This Row],[Date]],"mm")</f>
        <v>10</v>
      </c>
      <c r="C3601" t="s">
        <v>17</v>
      </c>
      <c r="D3601" t="s">
        <v>20</v>
      </c>
      <c r="E3601">
        <v>40.270000000000003</v>
      </c>
      <c r="F3601">
        <v>7.81</v>
      </c>
      <c r="G3601">
        <v>0.19</v>
      </c>
      <c r="H3601">
        <v>37.49</v>
      </c>
      <c r="I3601">
        <v>36.450000000000003</v>
      </c>
      <c r="J3601">
        <v>1.03</v>
      </c>
      <c r="K3601">
        <v>97.24</v>
      </c>
      <c r="L3601">
        <v>97.62</v>
      </c>
      <c r="M3601">
        <v>94.05</v>
      </c>
      <c r="N3601">
        <v>89.28</v>
      </c>
      <c r="O3601">
        <v>33.56</v>
      </c>
      <c r="P3601">
        <v>3033.02</v>
      </c>
      <c r="Q3601" s="42">
        <f>Table1[[#This Row],[Steam_Consumed_t]]/Table1[[#This Row],[Production_t]]</f>
        <v>0.89517204587890109</v>
      </c>
      <c r="R3601" s="37">
        <f>Table1[[#This Row],[Power_Consumed_kWh]]/Table1[[#This Row],[Production_t]]</f>
        <v>80.902107228594289</v>
      </c>
      <c r="S3601" t="str">
        <f>IF(Table1[[#This Row],[Quality_pct]]&lt;96,"Below Spec","Ok")</f>
        <v>Ok</v>
      </c>
      <c r="T3601" t="str">
        <f>IF(Table1[Steam_Consumed_t]&gt;$O$4383,"ABNORMAL","NORMAL")</f>
        <v>NORMAL</v>
      </c>
      <c r="U3601" t="str">
        <f>IF(Table1[Power_Consumed_kWh]&gt;$P$4383,"ABNORMAL","NORMAL")</f>
        <v>NORMAL</v>
      </c>
      <c r="V3601">
        <f>(Table1[[#This Row],[Target_Production_t]]/8)*Table1[[#This Row],[Downtime_hr]]</f>
        <v>0.95641250000000011</v>
      </c>
    </row>
    <row r="3602" spans="1:22" x14ac:dyDescent="0.25">
      <c r="A3602" s="1">
        <v>45958</v>
      </c>
      <c r="B3602" s="1" t="str">
        <f>TEXT(Table1[[#This Row],[Date]],"mm")</f>
        <v>10</v>
      </c>
      <c r="C3602" t="s">
        <v>23</v>
      </c>
      <c r="D3602" t="s">
        <v>20</v>
      </c>
      <c r="E3602">
        <v>39.659999999999997</v>
      </c>
      <c r="F3602">
        <v>7.38</v>
      </c>
      <c r="G3602">
        <v>0.62</v>
      </c>
      <c r="H3602">
        <v>35.72</v>
      </c>
      <c r="I3602">
        <v>35.57</v>
      </c>
      <c r="J3602">
        <v>0.15</v>
      </c>
      <c r="K3602">
        <v>99.58</v>
      </c>
      <c r="L3602">
        <v>92.25</v>
      </c>
      <c r="M3602">
        <v>91.84</v>
      </c>
      <c r="N3602">
        <v>84.37</v>
      </c>
      <c r="O3602">
        <v>4.82</v>
      </c>
      <c r="P3602">
        <v>1355.07</v>
      </c>
      <c r="Q3602" s="42">
        <f>Table1[[#This Row],[Steam_Consumed_t]]/Table1[[#This Row],[Production_t]]</f>
        <v>0.13493840985442329</v>
      </c>
      <c r="R3602" s="37">
        <f>Table1[[#This Row],[Power_Consumed_kWh]]/Table1[[#This Row],[Production_t]]</f>
        <v>37.935890257558789</v>
      </c>
      <c r="S3602" t="str">
        <f>IF(Table1[[#This Row],[Quality_pct]]&lt;96,"Below Spec","Ok")</f>
        <v>Ok</v>
      </c>
      <c r="T3602" t="str">
        <f>IF(Table1[Steam_Consumed_t]&gt;$O$4383,"ABNORMAL","NORMAL")</f>
        <v>NORMAL</v>
      </c>
      <c r="U3602" t="str">
        <f>IF(Table1[Power_Consumed_kWh]&gt;$P$4383,"ABNORMAL","NORMAL")</f>
        <v>NORMAL</v>
      </c>
      <c r="V3602">
        <f>(Table1[[#This Row],[Target_Production_t]]/8)*Table1[[#This Row],[Downtime_hr]]</f>
        <v>3.0736499999999998</v>
      </c>
    </row>
    <row r="3603" spans="1:22" x14ac:dyDescent="0.25">
      <c r="A3603" s="1">
        <v>45958</v>
      </c>
      <c r="B3603" s="1" t="str">
        <f>TEXT(Table1[[#This Row],[Date]],"mm")</f>
        <v>10</v>
      </c>
      <c r="C3603" t="s">
        <v>23</v>
      </c>
      <c r="D3603" t="s">
        <v>19</v>
      </c>
      <c r="E3603">
        <v>40.9</v>
      </c>
      <c r="F3603">
        <v>7.44</v>
      </c>
      <c r="G3603">
        <v>0.56000000000000005</v>
      </c>
      <c r="H3603">
        <v>38.340000000000003</v>
      </c>
      <c r="I3603">
        <v>38.049999999999997</v>
      </c>
      <c r="J3603">
        <v>0.28999999999999998</v>
      </c>
      <c r="K3603">
        <v>99.24</v>
      </c>
      <c r="L3603">
        <v>93</v>
      </c>
      <c r="M3603">
        <v>95.17</v>
      </c>
      <c r="N3603">
        <v>87.83</v>
      </c>
      <c r="O3603">
        <v>6.87</v>
      </c>
      <c r="P3603">
        <v>1534.25</v>
      </c>
      <c r="Q3603" s="42">
        <f>Table1[[#This Row],[Steam_Consumed_t]]/Table1[[#This Row],[Production_t]]</f>
        <v>0.17918622848200311</v>
      </c>
      <c r="R3603" s="37">
        <f>Table1[[#This Row],[Power_Consumed_kWh]]/Table1[[#This Row],[Production_t]]</f>
        <v>40.016953573291595</v>
      </c>
      <c r="S3603" t="str">
        <f>IF(Table1[[#This Row],[Quality_pct]]&lt;96,"Below Spec","Ok")</f>
        <v>Ok</v>
      </c>
      <c r="T3603" t="str">
        <f>IF(Table1[Steam_Consumed_t]&gt;$O$4383,"ABNORMAL","NORMAL")</f>
        <v>NORMAL</v>
      </c>
      <c r="U3603" t="str">
        <f>IF(Table1[Power_Consumed_kWh]&gt;$P$4383,"ABNORMAL","NORMAL")</f>
        <v>NORMAL</v>
      </c>
      <c r="V3603">
        <f>(Table1[[#This Row],[Target_Production_t]]/8)*Table1[[#This Row],[Downtime_hr]]</f>
        <v>2.863</v>
      </c>
    </row>
    <row r="3604" spans="1:22" x14ac:dyDescent="0.25">
      <c r="A3604" s="1">
        <v>45958</v>
      </c>
      <c r="B3604" s="1" t="str">
        <f>TEXT(Table1[[#This Row],[Date]],"mm")</f>
        <v>10</v>
      </c>
      <c r="C3604" t="s">
        <v>23</v>
      </c>
      <c r="D3604" t="s">
        <v>18</v>
      </c>
      <c r="E3604">
        <v>41.53</v>
      </c>
      <c r="F3604">
        <v>7.47</v>
      </c>
      <c r="G3604">
        <v>0.53</v>
      </c>
      <c r="H3604">
        <v>40.14</v>
      </c>
      <c r="I3604">
        <v>39.21</v>
      </c>
      <c r="J3604">
        <v>0.93</v>
      </c>
      <c r="K3604">
        <v>97.69</v>
      </c>
      <c r="L3604">
        <v>93.38</v>
      </c>
      <c r="M3604">
        <v>92.58</v>
      </c>
      <c r="N3604">
        <v>84.45</v>
      </c>
      <c r="O3604">
        <v>5.23</v>
      </c>
      <c r="P3604">
        <v>1672.22</v>
      </c>
      <c r="Q3604" s="42">
        <f>Table1[[#This Row],[Steam_Consumed_t]]/Table1[[#This Row],[Production_t]]</f>
        <v>0.13029397110114599</v>
      </c>
      <c r="R3604" s="37">
        <f>Table1[[#This Row],[Power_Consumed_kWh]]/Table1[[#This Row],[Production_t]]</f>
        <v>41.659691081215747</v>
      </c>
      <c r="S3604" t="str">
        <f>IF(Table1[[#This Row],[Quality_pct]]&lt;96,"Below Spec","Ok")</f>
        <v>Ok</v>
      </c>
      <c r="T3604" t="str">
        <f>IF(Table1[Steam_Consumed_t]&gt;$O$4383,"ABNORMAL","NORMAL")</f>
        <v>NORMAL</v>
      </c>
      <c r="U3604" t="str">
        <f>IF(Table1[Power_Consumed_kWh]&gt;$P$4383,"ABNORMAL","NORMAL")</f>
        <v>NORMAL</v>
      </c>
      <c r="V3604">
        <f>(Table1[[#This Row],[Target_Production_t]]/8)*Table1[[#This Row],[Downtime_hr]]</f>
        <v>2.7513625000000004</v>
      </c>
    </row>
    <row r="3605" spans="1:22" x14ac:dyDescent="0.25">
      <c r="A3605" s="1">
        <v>45958</v>
      </c>
      <c r="B3605" s="1" t="str">
        <f>TEXT(Table1[[#This Row],[Date]],"mm")</f>
        <v>10</v>
      </c>
      <c r="C3605" t="s">
        <v>17</v>
      </c>
      <c r="D3605" t="s">
        <v>18</v>
      </c>
      <c r="E3605">
        <v>39.64</v>
      </c>
      <c r="F3605">
        <v>7.5</v>
      </c>
      <c r="G3605">
        <v>0.5</v>
      </c>
      <c r="H3605">
        <v>36.74</v>
      </c>
      <c r="I3605">
        <v>35.67</v>
      </c>
      <c r="J3605">
        <v>1.07</v>
      </c>
      <c r="K3605">
        <v>97.08</v>
      </c>
      <c r="L3605">
        <v>93.75</v>
      </c>
      <c r="M3605">
        <v>89.27</v>
      </c>
      <c r="N3605">
        <v>81.25</v>
      </c>
      <c r="O3605">
        <v>33.799999999999997</v>
      </c>
      <c r="P3605">
        <v>3071.65</v>
      </c>
      <c r="Q3605" s="42">
        <f>Table1[[#This Row],[Steam_Consumed_t]]/Table1[[#This Row],[Production_t]]</f>
        <v>0.91997822536744678</v>
      </c>
      <c r="R3605" s="37">
        <f>Table1[[#This Row],[Power_Consumed_kWh]]/Table1[[#This Row],[Production_t]]</f>
        <v>83.605062602068585</v>
      </c>
      <c r="S3605" t="str">
        <f>IF(Table1[[#This Row],[Quality_pct]]&lt;96,"Below Spec","Ok")</f>
        <v>Ok</v>
      </c>
      <c r="T3605" t="str">
        <f>IF(Table1[Steam_Consumed_t]&gt;$O$4383,"ABNORMAL","NORMAL")</f>
        <v>NORMAL</v>
      </c>
      <c r="U3605" t="str">
        <f>IF(Table1[Power_Consumed_kWh]&gt;$P$4383,"ABNORMAL","NORMAL")</f>
        <v>NORMAL</v>
      </c>
      <c r="V3605">
        <f>(Table1[[#This Row],[Target_Production_t]]/8)*Table1[[#This Row],[Downtime_hr]]</f>
        <v>2.4775</v>
      </c>
    </row>
    <row r="3606" spans="1:22" x14ac:dyDescent="0.25">
      <c r="A3606" s="1">
        <v>45958</v>
      </c>
      <c r="B3606" s="1" t="str">
        <f>TEXT(Table1[[#This Row],[Date]],"mm")</f>
        <v>10</v>
      </c>
      <c r="C3606" t="s">
        <v>22</v>
      </c>
      <c r="D3606" t="s">
        <v>19</v>
      </c>
      <c r="E3606">
        <v>33.47</v>
      </c>
      <c r="F3606">
        <v>7.5</v>
      </c>
      <c r="G3606">
        <v>0.5</v>
      </c>
      <c r="H3606">
        <v>30.13</v>
      </c>
      <c r="I3606">
        <v>28.76</v>
      </c>
      <c r="J3606">
        <v>1.37</v>
      </c>
      <c r="K3606">
        <v>95.46</v>
      </c>
      <c r="L3606">
        <v>93.75</v>
      </c>
      <c r="M3606">
        <v>96.13</v>
      </c>
      <c r="N3606">
        <v>86.03</v>
      </c>
      <c r="O3606">
        <v>33.06</v>
      </c>
      <c r="P3606">
        <v>2947.36</v>
      </c>
      <c r="Q3606" s="42">
        <f>Table1[[#This Row],[Steam_Consumed_t]]/Table1[[#This Row],[Production_t]]</f>
        <v>1.0972452704945239</v>
      </c>
      <c r="R3606" s="37">
        <f>Table1[[#This Row],[Power_Consumed_kWh]]/Table1[[#This Row],[Production_t]]</f>
        <v>97.821440424825767</v>
      </c>
      <c r="S3606" t="str">
        <f>IF(Table1[[#This Row],[Quality_pct]]&lt;96,"Below Spec","Ok")</f>
        <v>Below Spec</v>
      </c>
      <c r="T3606" t="str">
        <f>IF(Table1[Steam_Consumed_t]&gt;$O$4383,"ABNORMAL","NORMAL")</f>
        <v>NORMAL</v>
      </c>
      <c r="U3606" t="str">
        <f>IF(Table1[Power_Consumed_kWh]&gt;$P$4383,"ABNORMAL","NORMAL")</f>
        <v>NORMAL</v>
      </c>
      <c r="V3606">
        <f>(Table1[[#This Row],[Target_Production_t]]/8)*Table1[[#This Row],[Downtime_hr]]</f>
        <v>2.0918749999999999</v>
      </c>
    </row>
    <row r="3607" spans="1:22" x14ac:dyDescent="0.25">
      <c r="A3607" s="1">
        <v>45958</v>
      </c>
      <c r="B3607" s="1" t="str">
        <f>TEXT(Table1[[#This Row],[Date]],"mm")</f>
        <v>10</v>
      </c>
      <c r="C3607" t="s">
        <v>22</v>
      </c>
      <c r="D3607" t="s">
        <v>18</v>
      </c>
      <c r="E3607">
        <v>33.979999999999997</v>
      </c>
      <c r="F3607">
        <v>7.59</v>
      </c>
      <c r="G3607">
        <v>0.41</v>
      </c>
      <c r="H3607">
        <v>30.37</v>
      </c>
      <c r="I3607">
        <v>29.14</v>
      </c>
      <c r="J3607">
        <v>1.23</v>
      </c>
      <c r="K3607">
        <v>95.94</v>
      </c>
      <c r="L3607">
        <v>94.88</v>
      </c>
      <c r="M3607">
        <v>101.6</v>
      </c>
      <c r="N3607">
        <v>92.48</v>
      </c>
      <c r="O3607">
        <v>33.89</v>
      </c>
      <c r="P3607">
        <v>3035.7</v>
      </c>
      <c r="Q3607" s="42">
        <f>Table1[[#This Row],[Steam_Consumed_t]]/Table1[[#This Row],[Production_t]]</f>
        <v>1.1159038524860059</v>
      </c>
      <c r="R3607" s="37">
        <f>Table1[[#This Row],[Power_Consumed_kWh]]/Table1[[#This Row],[Production_t]]</f>
        <v>99.957194599934141</v>
      </c>
      <c r="S3607" t="str">
        <f>IF(Table1[[#This Row],[Quality_pct]]&lt;96,"Below Spec","Ok")</f>
        <v>Below Spec</v>
      </c>
      <c r="T3607" t="str">
        <f>IF(Table1[Steam_Consumed_t]&gt;$O$4383,"ABNORMAL","NORMAL")</f>
        <v>NORMAL</v>
      </c>
      <c r="U3607" t="str">
        <f>IF(Table1[Power_Consumed_kWh]&gt;$P$4383,"ABNORMAL","NORMAL")</f>
        <v>NORMAL</v>
      </c>
      <c r="V3607">
        <f>(Table1[[#This Row],[Target_Production_t]]/8)*Table1[[#This Row],[Downtime_hr]]</f>
        <v>1.7414749999999997</v>
      </c>
    </row>
    <row r="3608" spans="1:22" x14ac:dyDescent="0.25">
      <c r="A3608" s="1">
        <v>45958</v>
      </c>
      <c r="B3608" s="1" t="str">
        <f>TEXT(Table1[[#This Row],[Date]],"mm")</f>
        <v>10</v>
      </c>
      <c r="C3608" t="s">
        <v>17</v>
      </c>
      <c r="D3608" t="s">
        <v>19</v>
      </c>
      <c r="E3608">
        <v>39.04</v>
      </c>
      <c r="F3608">
        <v>7.68</v>
      </c>
      <c r="G3608">
        <v>0.32</v>
      </c>
      <c r="H3608">
        <v>35.43</v>
      </c>
      <c r="I3608">
        <v>34.64</v>
      </c>
      <c r="J3608">
        <v>0.8</v>
      </c>
      <c r="K3608">
        <v>97.75</v>
      </c>
      <c r="L3608">
        <v>96</v>
      </c>
      <c r="M3608">
        <v>96.82</v>
      </c>
      <c r="N3608">
        <v>90.86</v>
      </c>
      <c r="O3608">
        <v>31.08</v>
      </c>
      <c r="P3608">
        <v>2963.94</v>
      </c>
      <c r="Q3608" s="42">
        <f>Table1[[#This Row],[Steam_Consumed_t]]/Table1[[#This Row],[Production_t]]</f>
        <v>0.8772226926333615</v>
      </c>
      <c r="R3608" s="37">
        <f>Table1[[#This Row],[Power_Consumed_kWh]]/Table1[[#This Row],[Production_t]]</f>
        <v>83.656223539373414</v>
      </c>
      <c r="S3608" t="str">
        <f>IF(Table1[[#This Row],[Quality_pct]]&lt;96,"Below Spec","Ok")</f>
        <v>Ok</v>
      </c>
      <c r="T3608" t="str">
        <f>IF(Table1[Steam_Consumed_t]&gt;$O$4383,"ABNORMAL","NORMAL")</f>
        <v>NORMAL</v>
      </c>
      <c r="U3608" t="str">
        <f>IF(Table1[Power_Consumed_kWh]&gt;$P$4383,"ABNORMAL","NORMAL")</f>
        <v>NORMAL</v>
      </c>
      <c r="V3608">
        <f>(Table1[[#This Row],[Target_Production_t]]/8)*Table1[[#This Row],[Downtime_hr]]</f>
        <v>1.5616000000000001</v>
      </c>
    </row>
    <row r="3609" spans="1:22" x14ac:dyDescent="0.25">
      <c r="A3609" s="1">
        <v>45958</v>
      </c>
      <c r="B3609" s="1" t="str">
        <f>TEXT(Table1[[#This Row],[Date]],"mm")</f>
        <v>10</v>
      </c>
      <c r="C3609" t="s">
        <v>17</v>
      </c>
      <c r="D3609" t="s">
        <v>20</v>
      </c>
      <c r="E3609">
        <v>37.85</v>
      </c>
      <c r="F3609">
        <v>7.69</v>
      </c>
      <c r="G3609">
        <v>0.31</v>
      </c>
      <c r="H3609">
        <v>34.33</v>
      </c>
      <c r="I3609">
        <v>33.61</v>
      </c>
      <c r="J3609">
        <v>0.72</v>
      </c>
      <c r="K3609">
        <v>97.9</v>
      </c>
      <c r="L3609">
        <v>96.12</v>
      </c>
      <c r="M3609">
        <v>94.93</v>
      </c>
      <c r="N3609">
        <v>89.34</v>
      </c>
      <c r="O3609">
        <v>29.09</v>
      </c>
      <c r="P3609">
        <v>2858.44</v>
      </c>
      <c r="Q3609" s="42">
        <f>Table1[[#This Row],[Steam_Consumed_t]]/Table1[[#This Row],[Production_t]]</f>
        <v>0.84736382173026514</v>
      </c>
      <c r="R3609" s="37">
        <f>Table1[[#This Row],[Power_Consumed_kWh]]/Table1[[#This Row],[Production_t]]</f>
        <v>83.263617826973501</v>
      </c>
      <c r="S3609" t="str">
        <f>IF(Table1[[#This Row],[Quality_pct]]&lt;96,"Below Spec","Ok")</f>
        <v>Ok</v>
      </c>
      <c r="T3609" t="str">
        <f>IF(Table1[Steam_Consumed_t]&gt;$O$4383,"ABNORMAL","NORMAL")</f>
        <v>NORMAL</v>
      </c>
      <c r="U3609" t="str">
        <f>IF(Table1[Power_Consumed_kWh]&gt;$P$4383,"ABNORMAL","NORMAL")</f>
        <v>NORMAL</v>
      </c>
      <c r="V3609">
        <f>(Table1[[#This Row],[Target_Production_t]]/8)*Table1[[#This Row],[Downtime_hr]]</f>
        <v>1.4666875000000001</v>
      </c>
    </row>
    <row r="3610" spans="1:22" x14ac:dyDescent="0.25">
      <c r="A3610" s="1">
        <v>45958</v>
      </c>
      <c r="B3610" s="1" t="str">
        <f>TEXT(Table1[[#This Row],[Date]],"mm")</f>
        <v>10</v>
      </c>
      <c r="C3610" t="s">
        <v>22</v>
      </c>
      <c r="D3610" t="s">
        <v>20</v>
      </c>
      <c r="E3610">
        <v>32.450000000000003</v>
      </c>
      <c r="F3610">
        <v>7.7</v>
      </c>
      <c r="G3610">
        <v>0.3</v>
      </c>
      <c r="H3610">
        <v>31.86</v>
      </c>
      <c r="I3610">
        <v>30.68</v>
      </c>
      <c r="J3610">
        <v>1.18</v>
      </c>
      <c r="K3610">
        <v>96.31</v>
      </c>
      <c r="L3610">
        <v>96.25</v>
      </c>
      <c r="M3610">
        <v>89.87</v>
      </c>
      <c r="N3610">
        <v>83.31</v>
      </c>
      <c r="O3610">
        <v>35.119999999999997</v>
      </c>
      <c r="P3610">
        <v>2977.11</v>
      </c>
      <c r="Q3610" s="42">
        <f>Table1[[#This Row],[Steam_Consumed_t]]/Table1[[#This Row],[Production_t]]</f>
        <v>1.1023226616446955</v>
      </c>
      <c r="R3610" s="37">
        <f>Table1[[#This Row],[Power_Consumed_kWh]]/Table1[[#This Row],[Production_t]]</f>
        <v>93.443502824858768</v>
      </c>
      <c r="S3610" t="str">
        <f>IF(Table1[[#This Row],[Quality_pct]]&lt;96,"Below Spec","Ok")</f>
        <v>Ok</v>
      </c>
      <c r="T3610" t="str">
        <f>IF(Table1[Steam_Consumed_t]&gt;$O$4383,"ABNORMAL","NORMAL")</f>
        <v>NORMAL</v>
      </c>
      <c r="U3610" t="str">
        <f>IF(Table1[Power_Consumed_kWh]&gt;$P$4383,"ABNORMAL","NORMAL")</f>
        <v>NORMAL</v>
      </c>
      <c r="V3610">
        <f>(Table1[[#This Row],[Target_Production_t]]/8)*Table1[[#This Row],[Downtime_hr]]</f>
        <v>1.2168750000000002</v>
      </c>
    </row>
    <row r="3611" spans="1:22" x14ac:dyDescent="0.25">
      <c r="A3611" s="1">
        <v>45958</v>
      </c>
      <c r="B3611" s="1" t="str">
        <f>TEXT(Table1[[#This Row],[Date]],"mm")</f>
        <v>10</v>
      </c>
      <c r="C3611" t="s">
        <v>21</v>
      </c>
      <c r="D3611" t="s">
        <v>18</v>
      </c>
      <c r="E3611">
        <v>35.86</v>
      </c>
      <c r="F3611">
        <v>7.79</v>
      </c>
      <c r="G3611">
        <v>0.21</v>
      </c>
      <c r="H3611">
        <v>35.51</v>
      </c>
      <c r="I3611">
        <v>34.83</v>
      </c>
      <c r="J3611">
        <v>0.69</v>
      </c>
      <c r="K3611">
        <v>98.07</v>
      </c>
      <c r="L3611">
        <v>97.38</v>
      </c>
      <c r="M3611">
        <v>95.38</v>
      </c>
      <c r="N3611">
        <v>91.08</v>
      </c>
      <c r="O3611">
        <v>50.8</v>
      </c>
      <c r="P3611">
        <v>4385.33</v>
      </c>
      <c r="Q3611" s="42">
        <f>Table1[[#This Row],[Steam_Consumed_t]]/Table1[[#This Row],[Production_t]]</f>
        <v>1.4305829343846803</v>
      </c>
      <c r="R3611" s="37">
        <f>Table1[[#This Row],[Power_Consumed_kWh]]/Table1[[#This Row],[Production_t]]</f>
        <v>123.49563503238525</v>
      </c>
      <c r="S3611" t="str">
        <f>IF(Table1[[#This Row],[Quality_pct]]&lt;96,"Below Spec","Ok")</f>
        <v>Ok</v>
      </c>
      <c r="T3611" t="str">
        <f>IF(Table1[Steam_Consumed_t]&gt;$O$4383,"ABNORMAL","NORMAL")</f>
        <v>NORMAL</v>
      </c>
      <c r="U3611" t="str">
        <f>IF(Table1[Power_Consumed_kWh]&gt;$P$4383,"ABNORMAL","NORMAL")</f>
        <v>ABNORMAL</v>
      </c>
      <c r="V3611">
        <f>(Table1[[#This Row],[Target_Production_t]]/8)*Table1[[#This Row],[Downtime_hr]]</f>
        <v>0.94132499999999997</v>
      </c>
    </row>
    <row r="3612" spans="1:22" x14ac:dyDescent="0.25">
      <c r="A3612" s="1">
        <v>45958</v>
      </c>
      <c r="B3612" s="1" t="str">
        <f>TEXT(Table1[[#This Row],[Date]],"mm")</f>
        <v>10</v>
      </c>
      <c r="C3612" t="s">
        <v>21</v>
      </c>
      <c r="D3612" t="s">
        <v>20</v>
      </c>
      <c r="E3612">
        <v>34.25</v>
      </c>
      <c r="F3612">
        <v>7.82</v>
      </c>
      <c r="G3612">
        <v>0.18</v>
      </c>
      <c r="H3612">
        <v>30.65</v>
      </c>
      <c r="I3612">
        <v>30.01</v>
      </c>
      <c r="J3612">
        <v>0.64</v>
      </c>
      <c r="K3612">
        <v>97.92</v>
      </c>
      <c r="L3612">
        <v>97.75</v>
      </c>
      <c r="M3612">
        <v>94.18</v>
      </c>
      <c r="N3612">
        <v>90.15</v>
      </c>
      <c r="O3612">
        <v>44.54</v>
      </c>
      <c r="P3612">
        <v>3723.06</v>
      </c>
      <c r="Q3612" s="42">
        <f>Table1[[#This Row],[Steam_Consumed_t]]/Table1[[#This Row],[Production_t]]</f>
        <v>1.4531810766721045</v>
      </c>
      <c r="R3612" s="37">
        <f>Table1[[#This Row],[Power_Consumed_kWh]]/Table1[[#This Row],[Production_t]]</f>
        <v>121.47014681892333</v>
      </c>
      <c r="S3612" t="str">
        <f>IF(Table1[[#This Row],[Quality_pct]]&lt;96,"Below Spec","Ok")</f>
        <v>Ok</v>
      </c>
      <c r="T3612" t="str">
        <f>IF(Table1[Steam_Consumed_t]&gt;$O$4383,"ABNORMAL","NORMAL")</f>
        <v>NORMAL</v>
      </c>
      <c r="U3612" t="str">
        <f>IF(Table1[Power_Consumed_kWh]&gt;$P$4383,"ABNORMAL","NORMAL")</f>
        <v>NORMAL</v>
      </c>
      <c r="V3612">
        <f>(Table1[[#This Row],[Target_Production_t]]/8)*Table1[[#This Row],[Downtime_hr]]</f>
        <v>0.770625</v>
      </c>
    </row>
    <row r="3613" spans="1:22" x14ac:dyDescent="0.25">
      <c r="A3613" s="1">
        <v>45958</v>
      </c>
      <c r="B3613" s="1" t="str">
        <f>TEXT(Table1[[#This Row],[Date]],"mm")</f>
        <v>10</v>
      </c>
      <c r="C3613" t="s">
        <v>21</v>
      </c>
      <c r="D3613" t="s">
        <v>19</v>
      </c>
      <c r="E3613">
        <v>35.33</v>
      </c>
      <c r="F3613">
        <v>7.95</v>
      </c>
      <c r="G3613">
        <v>0.05</v>
      </c>
      <c r="H3613">
        <v>32.42</v>
      </c>
      <c r="I3613">
        <v>31.74</v>
      </c>
      <c r="J3613">
        <v>0.69</v>
      </c>
      <c r="K3613">
        <v>97.88</v>
      </c>
      <c r="L3613">
        <v>99.38</v>
      </c>
      <c r="M3613">
        <v>89.65</v>
      </c>
      <c r="N3613">
        <v>87.2</v>
      </c>
      <c r="O3613">
        <v>47.75</v>
      </c>
      <c r="P3613">
        <v>3838.2</v>
      </c>
      <c r="Q3613" s="42">
        <f>Table1[[#This Row],[Steam_Consumed_t]]/Table1[[#This Row],[Production_t]]</f>
        <v>1.4728562615669338</v>
      </c>
      <c r="R3613" s="37">
        <f>Table1[[#This Row],[Power_Consumed_kWh]]/Table1[[#This Row],[Production_t]]</f>
        <v>118.3898827884022</v>
      </c>
      <c r="S3613" t="str">
        <f>IF(Table1[[#This Row],[Quality_pct]]&lt;96,"Below Spec","Ok")</f>
        <v>Ok</v>
      </c>
      <c r="T3613" t="str">
        <f>IF(Table1[Steam_Consumed_t]&gt;$O$4383,"ABNORMAL","NORMAL")</f>
        <v>NORMAL</v>
      </c>
      <c r="U3613" t="str">
        <f>IF(Table1[Power_Consumed_kWh]&gt;$P$4383,"ABNORMAL","NORMAL")</f>
        <v>NORMAL</v>
      </c>
      <c r="V3613">
        <f>(Table1[[#This Row],[Target_Production_t]]/8)*Table1[[#This Row],[Downtime_hr]]</f>
        <v>0.22081249999999999</v>
      </c>
    </row>
    <row r="3614" spans="1:22" x14ac:dyDescent="0.25">
      <c r="A3614" s="1">
        <v>45959</v>
      </c>
      <c r="B3614" s="1" t="str">
        <f>TEXT(Table1[[#This Row],[Date]],"mm")</f>
        <v>10</v>
      </c>
      <c r="C3614" t="s">
        <v>22</v>
      </c>
      <c r="D3614" t="s">
        <v>20</v>
      </c>
      <c r="E3614">
        <v>33.340000000000003</v>
      </c>
      <c r="F3614">
        <v>7.18</v>
      </c>
      <c r="G3614">
        <v>0.82</v>
      </c>
      <c r="H3614">
        <v>27</v>
      </c>
      <c r="I3614">
        <v>26.3</v>
      </c>
      <c r="J3614">
        <v>0.7</v>
      </c>
      <c r="K3614">
        <v>97.4</v>
      </c>
      <c r="L3614">
        <v>89.75</v>
      </c>
      <c r="M3614">
        <v>91</v>
      </c>
      <c r="N3614">
        <v>79.55</v>
      </c>
      <c r="O3614">
        <v>31.03</v>
      </c>
      <c r="P3614">
        <v>2533.08</v>
      </c>
      <c r="Q3614" s="42">
        <f>Table1[[#This Row],[Steam_Consumed_t]]/Table1[[#This Row],[Production_t]]</f>
        <v>1.1492592592592592</v>
      </c>
      <c r="R3614" s="37">
        <f>Table1[[#This Row],[Power_Consumed_kWh]]/Table1[[#This Row],[Production_t]]</f>
        <v>93.817777777777778</v>
      </c>
      <c r="S3614" t="str">
        <f>IF(Table1[[#This Row],[Quality_pct]]&lt;96,"Below Spec","Ok")</f>
        <v>Ok</v>
      </c>
      <c r="T3614" t="str">
        <f>IF(Table1[Steam_Consumed_t]&gt;$O$4383,"ABNORMAL","NORMAL")</f>
        <v>NORMAL</v>
      </c>
      <c r="U3614" t="str">
        <f>IF(Table1[Power_Consumed_kWh]&gt;$P$4383,"ABNORMAL","NORMAL")</f>
        <v>NORMAL</v>
      </c>
      <c r="V3614">
        <f>(Table1[[#This Row],[Target_Production_t]]/8)*Table1[[#This Row],[Downtime_hr]]</f>
        <v>3.4173500000000003</v>
      </c>
    </row>
    <row r="3615" spans="1:22" x14ac:dyDescent="0.25">
      <c r="A3615" s="1">
        <v>45959</v>
      </c>
      <c r="B3615" s="1" t="str">
        <f>TEXT(Table1[[#This Row],[Date]],"mm")</f>
        <v>10</v>
      </c>
      <c r="C3615" t="s">
        <v>21</v>
      </c>
      <c r="D3615" t="s">
        <v>20</v>
      </c>
      <c r="E3615">
        <v>35.19</v>
      </c>
      <c r="F3615">
        <v>7.26</v>
      </c>
      <c r="G3615">
        <v>0.74</v>
      </c>
      <c r="H3615">
        <v>31.08</v>
      </c>
      <c r="I3615">
        <v>30.58</v>
      </c>
      <c r="J3615">
        <v>0.49</v>
      </c>
      <c r="K3615">
        <v>98.41</v>
      </c>
      <c r="L3615">
        <v>90.75</v>
      </c>
      <c r="M3615">
        <v>94.73</v>
      </c>
      <c r="N3615">
        <v>84.6</v>
      </c>
      <c r="O3615">
        <v>44.97</v>
      </c>
      <c r="P3615">
        <v>3622.68</v>
      </c>
      <c r="Q3615" s="42">
        <f>Table1[[#This Row],[Steam_Consumed_t]]/Table1[[#This Row],[Production_t]]</f>
        <v>1.446911196911197</v>
      </c>
      <c r="R3615" s="37">
        <f>Table1[[#This Row],[Power_Consumed_kWh]]/Table1[[#This Row],[Production_t]]</f>
        <v>116.55984555984556</v>
      </c>
      <c r="S3615" t="str">
        <f>IF(Table1[[#This Row],[Quality_pct]]&lt;96,"Below Spec","Ok")</f>
        <v>Ok</v>
      </c>
      <c r="T3615" t="str">
        <f>IF(Table1[Steam_Consumed_t]&gt;$O$4383,"ABNORMAL","NORMAL")</f>
        <v>NORMAL</v>
      </c>
      <c r="U3615" t="str">
        <f>IF(Table1[Power_Consumed_kWh]&gt;$P$4383,"ABNORMAL","NORMAL")</f>
        <v>NORMAL</v>
      </c>
      <c r="V3615">
        <f>(Table1[[#This Row],[Target_Production_t]]/8)*Table1[[#This Row],[Downtime_hr]]</f>
        <v>3.2550749999999997</v>
      </c>
    </row>
    <row r="3616" spans="1:22" x14ac:dyDescent="0.25">
      <c r="A3616" s="1">
        <v>45959</v>
      </c>
      <c r="B3616" s="1" t="str">
        <f>TEXT(Table1[[#This Row],[Date]],"mm")</f>
        <v>10</v>
      </c>
      <c r="C3616" t="s">
        <v>17</v>
      </c>
      <c r="D3616" t="s">
        <v>20</v>
      </c>
      <c r="E3616">
        <v>38.89</v>
      </c>
      <c r="F3616">
        <v>7.36</v>
      </c>
      <c r="G3616">
        <v>0.64</v>
      </c>
      <c r="H3616">
        <v>34.049999999999997</v>
      </c>
      <c r="I3616">
        <v>33.18</v>
      </c>
      <c r="J3616">
        <v>0.86</v>
      </c>
      <c r="K3616">
        <v>97.46</v>
      </c>
      <c r="L3616">
        <v>92</v>
      </c>
      <c r="M3616">
        <v>93.7</v>
      </c>
      <c r="N3616">
        <v>84.01</v>
      </c>
      <c r="O3616">
        <v>29.66</v>
      </c>
      <c r="P3616">
        <v>2927.16</v>
      </c>
      <c r="Q3616" s="42">
        <f>Table1[[#This Row],[Steam_Consumed_t]]/Table1[[#This Row],[Production_t]]</f>
        <v>0.87107195301027907</v>
      </c>
      <c r="R3616" s="37">
        <f>Table1[[#This Row],[Power_Consumed_kWh]]/Table1[[#This Row],[Production_t]]</f>
        <v>85.966519823788545</v>
      </c>
      <c r="S3616" t="str">
        <f>IF(Table1[[#This Row],[Quality_pct]]&lt;96,"Below Spec","Ok")</f>
        <v>Ok</v>
      </c>
      <c r="T3616" t="str">
        <f>IF(Table1[Steam_Consumed_t]&gt;$O$4383,"ABNORMAL","NORMAL")</f>
        <v>NORMAL</v>
      </c>
      <c r="U3616" t="str">
        <f>IF(Table1[Power_Consumed_kWh]&gt;$P$4383,"ABNORMAL","NORMAL")</f>
        <v>NORMAL</v>
      </c>
      <c r="V3616">
        <f>(Table1[[#This Row],[Target_Production_t]]/8)*Table1[[#This Row],[Downtime_hr]]</f>
        <v>3.1112000000000002</v>
      </c>
    </row>
    <row r="3617" spans="1:22" x14ac:dyDescent="0.25">
      <c r="A3617" s="1">
        <v>45959</v>
      </c>
      <c r="B3617" s="1" t="str">
        <f>TEXT(Table1[[#This Row],[Date]],"mm")</f>
        <v>10</v>
      </c>
      <c r="C3617" t="s">
        <v>23</v>
      </c>
      <c r="D3617" t="s">
        <v>18</v>
      </c>
      <c r="E3617">
        <v>42.66</v>
      </c>
      <c r="F3617">
        <v>7.39</v>
      </c>
      <c r="G3617">
        <v>0.61</v>
      </c>
      <c r="H3617">
        <v>35.19</v>
      </c>
      <c r="I3617">
        <v>35.19</v>
      </c>
      <c r="J3617">
        <v>0</v>
      </c>
      <c r="K3617">
        <v>100</v>
      </c>
      <c r="L3617">
        <v>92.38</v>
      </c>
      <c r="M3617">
        <v>95.01</v>
      </c>
      <c r="N3617">
        <v>87.76</v>
      </c>
      <c r="O3617">
        <v>3.53</v>
      </c>
      <c r="P3617">
        <v>1462.42</v>
      </c>
      <c r="Q3617" s="42">
        <f>Table1[[#This Row],[Steam_Consumed_t]]/Table1[[#This Row],[Production_t]]</f>
        <v>0.1003125888036374</v>
      </c>
      <c r="R3617" s="37">
        <f>Table1[[#This Row],[Power_Consumed_kWh]]/Table1[[#This Row],[Production_t]]</f>
        <v>41.557828928672926</v>
      </c>
      <c r="S3617" t="str">
        <f>IF(Table1[[#This Row],[Quality_pct]]&lt;96,"Below Spec","Ok")</f>
        <v>Ok</v>
      </c>
      <c r="T3617" t="str">
        <f>IF(Table1[Steam_Consumed_t]&gt;$O$4383,"ABNORMAL","NORMAL")</f>
        <v>NORMAL</v>
      </c>
      <c r="U3617" t="str">
        <f>IF(Table1[Power_Consumed_kWh]&gt;$P$4383,"ABNORMAL","NORMAL")</f>
        <v>NORMAL</v>
      </c>
      <c r="V3617">
        <f>(Table1[[#This Row],[Target_Production_t]]/8)*Table1[[#This Row],[Downtime_hr]]</f>
        <v>3.2528249999999996</v>
      </c>
    </row>
    <row r="3618" spans="1:22" x14ac:dyDescent="0.25">
      <c r="A3618" s="1">
        <v>45959</v>
      </c>
      <c r="B3618" s="1" t="str">
        <f>TEXT(Table1[[#This Row],[Date]],"mm")</f>
        <v>10</v>
      </c>
      <c r="C3618" t="s">
        <v>22</v>
      </c>
      <c r="D3618" t="s">
        <v>18</v>
      </c>
      <c r="E3618">
        <v>34.909999999999997</v>
      </c>
      <c r="F3618">
        <v>7.47</v>
      </c>
      <c r="G3618">
        <v>0.53</v>
      </c>
      <c r="H3618">
        <v>33.24</v>
      </c>
      <c r="I3618">
        <v>32.549999999999997</v>
      </c>
      <c r="J3618">
        <v>0.69</v>
      </c>
      <c r="K3618">
        <v>97.92</v>
      </c>
      <c r="L3618">
        <v>93.38</v>
      </c>
      <c r="M3618">
        <v>95.25</v>
      </c>
      <c r="N3618">
        <v>87.09</v>
      </c>
      <c r="O3618">
        <v>36.229999999999997</v>
      </c>
      <c r="P3618">
        <v>3134.67</v>
      </c>
      <c r="Q3618" s="42">
        <f>Table1[[#This Row],[Steam_Consumed_t]]/Table1[[#This Row],[Production_t]]</f>
        <v>1.0899518652226232</v>
      </c>
      <c r="R3618" s="37">
        <f>Table1[[#This Row],[Power_Consumed_kWh]]/Table1[[#This Row],[Production_t]]</f>
        <v>94.304151624548737</v>
      </c>
      <c r="S3618" t="str">
        <f>IF(Table1[[#This Row],[Quality_pct]]&lt;96,"Below Spec","Ok")</f>
        <v>Ok</v>
      </c>
      <c r="T3618" t="str">
        <f>IF(Table1[Steam_Consumed_t]&gt;$O$4383,"ABNORMAL","NORMAL")</f>
        <v>NORMAL</v>
      </c>
      <c r="U3618" t="str">
        <f>IF(Table1[Power_Consumed_kWh]&gt;$P$4383,"ABNORMAL","NORMAL")</f>
        <v>NORMAL</v>
      </c>
      <c r="V3618">
        <f>(Table1[[#This Row],[Target_Production_t]]/8)*Table1[[#This Row],[Downtime_hr]]</f>
        <v>2.3127874999999998</v>
      </c>
    </row>
    <row r="3619" spans="1:22" x14ac:dyDescent="0.25">
      <c r="A3619" s="1">
        <v>45959</v>
      </c>
      <c r="B3619" s="1" t="str">
        <f>TEXT(Table1[[#This Row],[Date]],"mm")</f>
        <v>10</v>
      </c>
      <c r="C3619" t="s">
        <v>23</v>
      </c>
      <c r="D3619" t="s">
        <v>20</v>
      </c>
      <c r="E3619">
        <v>40.74</v>
      </c>
      <c r="F3619">
        <v>7.47</v>
      </c>
      <c r="G3619">
        <v>0.53</v>
      </c>
      <c r="H3619">
        <v>38.54</v>
      </c>
      <c r="I3619">
        <v>38.130000000000003</v>
      </c>
      <c r="J3619">
        <v>0.41</v>
      </c>
      <c r="K3619">
        <v>98.93</v>
      </c>
      <c r="L3619">
        <v>93.38</v>
      </c>
      <c r="M3619">
        <v>88.85</v>
      </c>
      <c r="N3619">
        <v>82.08</v>
      </c>
      <c r="O3619">
        <v>4.63</v>
      </c>
      <c r="P3619">
        <v>1556.78</v>
      </c>
      <c r="Q3619" s="42">
        <f>Table1[[#This Row],[Steam_Consumed_t]]/Table1[[#This Row],[Production_t]]</f>
        <v>0.12013492475350285</v>
      </c>
      <c r="R3619" s="37">
        <f>Table1[[#This Row],[Power_Consumed_kWh]]/Table1[[#This Row],[Production_t]]</f>
        <v>40.393876491956412</v>
      </c>
      <c r="S3619" t="str">
        <f>IF(Table1[[#This Row],[Quality_pct]]&lt;96,"Below Spec","Ok")</f>
        <v>Ok</v>
      </c>
      <c r="T3619" t="str">
        <f>IF(Table1[Steam_Consumed_t]&gt;$O$4383,"ABNORMAL","NORMAL")</f>
        <v>NORMAL</v>
      </c>
      <c r="U3619" t="str">
        <f>IF(Table1[Power_Consumed_kWh]&gt;$P$4383,"ABNORMAL","NORMAL")</f>
        <v>NORMAL</v>
      </c>
      <c r="V3619">
        <f>(Table1[[#This Row],[Target_Production_t]]/8)*Table1[[#This Row],[Downtime_hr]]</f>
        <v>2.6990250000000002</v>
      </c>
    </row>
    <row r="3620" spans="1:22" x14ac:dyDescent="0.25">
      <c r="A3620" s="1">
        <v>45959</v>
      </c>
      <c r="B3620" s="1" t="str">
        <f>TEXT(Table1[[#This Row],[Date]],"mm")</f>
        <v>10</v>
      </c>
      <c r="C3620" t="s">
        <v>17</v>
      </c>
      <c r="D3620" t="s">
        <v>18</v>
      </c>
      <c r="E3620">
        <v>40.729999999999997</v>
      </c>
      <c r="F3620">
        <v>7.48</v>
      </c>
      <c r="G3620">
        <v>0.52</v>
      </c>
      <c r="H3620">
        <v>35.56</v>
      </c>
      <c r="I3620">
        <v>34.89</v>
      </c>
      <c r="J3620">
        <v>0.68</v>
      </c>
      <c r="K3620">
        <v>98.1</v>
      </c>
      <c r="L3620">
        <v>93.5</v>
      </c>
      <c r="M3620">
        <v>95.37</v>
      </c>
      <c r="N3620">
        <v>87.48</v>
      </c>
      <c r="O3620">
        <v>31.42</v>
      </c>
      <c r="P3620">
        <v>3013.59</v>
      </c>
      <c r="Q3620" s="42">
        <f>Table1[[#This Row],[Steam_Consumed_t]]/Table1[[#This Row],[Production_t]]</f>
        <v>0.88357705286839139</v>
      </c>
      <c r="R3620" s="37">
        <f>Table1[[#This Row],[Power_Consumed_kWh]]/Table1[[#This Row],[Production_t]]</f>
        <v>84.746625421822273</v>
      </c>
      <c r="S3620" t="str">
        <f>IF(Table1[[#This Row],[Quality_pct]]&lt;96,"Below Spec","Ok")</f>
        <v>Ok</v>
      </c>
      <c r="T3620" t="str">
        <f>IF(Table1[Steam_Consumed_t]&gt;$O$4383,"ABNORMAL","NORMAL")</f>
        <v>NORMAL</v>
      </c>
      <c r="U3620" t="str">
        <f>IF(Table1[Power_Consumed_kWh]&gt;$P$4383,"ABNORMAL","NORMAL")</f>
        <v>NORMAL</v>
      </c>
      <c r="V3620">
        <f>(Table1[[#This Row],[Target_Production_t]]/8)*Table1[[#This Row],[Downtime_hr]]</f>
        <v>2.6474500000000001</v>
      </c>
    </row>
    <row r="3621" spans="1:22" x14ac:dyDescent="0.25">
      <c r="A3621" s="1">
        <v>45959</v>
      </c>
      <c r="B3621" s="1" t="str">
        <f>TEXT(Table1[[#This Row],[Date]],"mm")</f>
        <v>10</v>
      </c>
      <c r="C3621" t="s">
        <v>17</v>
      </c>
      <c r="D3621" t="s">
        <v>19</v>
      </c>
      <c r="E3621">
        <v>40.11</v>
      </c>
      <c r="F3621">
        <v>7.5</v>
      </c>
      <c r="G3621">
        <v>0.5</v>
      </c>
      <c r="H3621">
        <v>39.49</v>
      </c>
      <c r="I3621">
        <v>38.65</v>
      </c>
      <c r="J3621">
        <v>0.83</v>
      </c>
      <c r="K3621">
        <v>97.89</v>
      </c>
      <c r="L3621">
        <v>93.75</v>
      </c>
      <c r="M3621">
        <v>98.48</v>
      </c>
      <c r="N3621">
        <v>90.38</v>
      </c>
      <c r="O3621">
        <v>35.39</v>
      </c>
      <c r="P3621">
        <v>3289.57</v>
      </c>
      <c r="Q3621" s="42">
        <f>Table1[[#This Row],[Steam_Consumed_t]]/Table1[[#This Row],[Production_t]]</f>
        <v>0.8961762471511775</v>
      </c>
      <c r="R3621" s="37">
        <f>Table1[[#This Row],[Power_Consumed_kWh]]/Table1[[#This Row],[Production_t]]</f>
        <v>83.30134211192707</v>
      </c>
      <c r="S3621" t="str">
        <f>IF(Table1[[#This Row],[Quality_pct]]&lt;96,"Below Spec","Ok")</f>
        <v>Ok</v>
      </c>
      <c r="T3621" t="str">
        <f>IF(Table1[Steam_Consumed_t]&gt;$O$4383,"ABNORMAL","NORMAL")</f>
        <v>NORMAL</v>
      </c>
      <c r="U3621" t="str">
        <f>IF(Table1[Power_Consumed_kWh]&gt;$P$4383,"ABNORMAL","NORMAL")</f>
        <v>NORMAL</v>
      </c>
      <c r="V3621">
        <f>(Table1[[#This Row],[Target_Production_t]]/8)*Table1[[#This Row],[Downtime_hr]]</f>
        <v>2.506875</v>
      </c>
    </row>
    <row r="3622" spans="1:22" x14ac:dyDescent="0.25">
      <c r="A3622" s="1">
        <v>45959</v>
      </c>
      <c r="B3622" s="1" t="str">
        <f>TEXT(Table1[[#This Row],[Date]],"mm")</f>
        <v>10</v>
      </c>
      <c r="C3622" t="s">
        <v>21</v>
      </c>
      <c r="D3622" t="s">
        <v>19</v>
      </c>
      <c r="E3622">
        <v>36.29</v>
      </c>
      <c r="F3622">
        <v>7.53</v>
      </c>
      <c r="G3622">
        <v>0.47</v>
      </c>
      <c r="H3622">
        <v>31.52</v>
      </c>
      <c r="I3622">
        <v>30.98</v>
      </c>
      <c r="J3622">
        <v>0.54</v>
      </c>
      <c r="K3622">
        <v>98.28</v>
      </c>
      <c r="L3622">
        <v>94.12</v>
      </c>
      <c r="M3622">
        <v>96.87</v>
      </c>
      <c r="N3622">
        <v>89.61</v>
      </c>
      <c r="O3622">
        <v>46.94</v>
      </c>
      <c r="P3622">
        <v>3718.24</v>
      </c>
      <c r="Q3622" s="42">
        <f>Table1[[#This Row],[Steam_Consumed_t]]/Table1[[#This Row],[Production_t]]</f>
        <v>1.4892131979695431</v>
      </c>
      <c r="R3622" s="37">
        <f>Table1[[#This Row],[Power_Consumed_kWh]]/Table1[[#This Row],[Production_t]]</f>
        <v>117.96446700507613</v>
      </c>
      <c r="S3622" t="str">
        <f>IF(Table1[[#This Row],[Quality_pct]]&lt;96,"Below Spec","Ok")</f>
        <v>Ok</v>
      </c>
      <c r="T3622" t="str">
        <f>IF(Table1[Steam_Consumed_t]&gt;$O$4383,"ABNORMAL","NORMAL")</f>
        <v>NORMAL</v>
      </c>
      <c r="U3622" t="str">
        <f>IF(Table1[Power_Consumed_kWh]&gt;$P$4383,"ABNORMAL","NORMAL")</f>
        <v>NORMAL</v>
      </c>
      <c r="V3622">
        <f>(Table1[[#This Row],[Target_Production_t]]/8)*Table1[[#This Row],[Downtime_hr]]</f>
        <v>2.1320375</v>
      </c>
    </row>
    <row r="3623" spans="1:22" x14ac:dyDescent="0.25">
      <c r="A3623" s="1">
        <v>45959</v>
      </c>
      <c r="B3623" s="1" t="str">
        <f>TEXT(Table1[[#This Row],[Date]],"mm")</f>
        <v>10</v>
      </c>
      <c r="C3623" t="s">
        <v>21</v>
      </c>
      <c r="D3623" t="s">
        <v>18</v>
      </c>
      <c r="E3623">
        <v>36.85</v>
      </c>
      <c r="F3623">
        <v>7.55</v>
      </c>
      <c r="G3623">
        <v>0.45</v>
      </c>
      <c r="H3623">
        <v>34.74</v>
      </c>
      <c r="I3623">
        <v>34.31</v>
      </c>
      <c r="J3623">
        <v>0.42</v>
      </c>
      <c r="K3623">
        <v>98.78</v>
      </c>
      <c r="L3623">
        <v>94.38</v>
      </c>
      <c r="M3623">
        <v>95.94</v>
      </c>
      <c r="N3623">
        <v>89.44</v>
      </c>
      <c r="O3623">
        <v>50</v>
      </c>
      <c r="P3623">
        <v>4183.1899999999996</v>
      </c>
      <c r="Q3623" s="42">
        <f>Table1[[#This Row],[Steam_Consumed_t]]/Table1[[#This Row],[Production_t]]</f>
        <v>1.4392630972941853</v>
      </c>
      <c r="R3623" s="37">
        <f>Table1[[#This Row],[Power_Consumed_kWh]]/Table1[[#This Row],[Production_t]]</f>
        <v>120.41421991940125</v>
      </c>
      <c r="S3623" t="str">
        <f>IF(Table1[[#This Row],[Quality_pct]]&lt;96,"Below Spec","Ok")</f>
        <v>Ok</v>
      </c>
      <c r="T3623" t="str">
        <f>IF(Table1[Steam_Consumed_t]&gt;$O$4383,"ABNORMAL","NORMAL")</f>
        <v>NORMAL</v>
      </c>
      <c r="U3623" t="str">
        <f>IF(Table1[Power_Consumed_kWh]&gt;$P$4383,"ABNORMAL","NORMAL")</f>
        <v>NORMAL</v>
      </c>
      <c r="V3623">
        <f>(Table1[[#This Row],[Target_Production_t]]/8)*Table1[[#This Row],[Downtime_hr]]</f>
        <v>2.0728124999999999</v>
      </c>
    </row>
    <row r="3624" spans="1:22" x14ac:dyDescent="0.25">
      <c r="A3624" s="1">
        <v>45959</v>
      </c>
      <c r="B3624" s="1" t="str">
        <f>TEXT(Table1[[#This Row],[Date]],"mm")</f>
        <v>10</v>
      </c>
      <c r="C3624" t="s">
        <v>23</v>
      </c>
      <c r="D3624" t="s">
        <v>19</v>
      </c>
      <c r="E3624">
        <v>42.02</v>
      </c>
      <c r="F3624">
        <v>7.69</v>
      </c>
      <c r="G3624">
        <v>0.31</v>
      </c>
      <c r="H3624">
        <v>38.729999999999997</v>
      </c>
      <c r="I3624">
        <v>38.299999999999997</v>
      </c>
      <c r="J3624">
        <v>0.43</v>
      </c>
      <c r="K3624">
        <v>98.9</v>
      </c>
      <c r="L3624">
        <v>96.12</v>
      </c>
      <c r="M3624">
        <v>94.82</v>
      </c>
      <c r="N3624">
        <v>90.14</v>
      </c>
      <c r="O3624">
        <v>3.85</v>
      </c>
      <c r="P3624">
        <v>1720.33</v>
      </c>
      <c r="Q3624" s="42">
        <f>Table1[[#This Row],[Steam_Consumed_t]]/Table1[[#This Row],[Production_t]]</f>
        <v>9.9406145107152094E-2</v>
      </c>
      <c r="R3624" s="37">
        <f>Table1[[#This Row],[Power_Consumed_kWh]]/Table1[[#This Row],[Production_t]]</f>
        <v>44.418538600568034</v>
      </c>
      <c r="S3624" t="str">
        <f>IF(Table1[[#This Row],[Quality_pct]]&lt;96,"Below Spec","Ok")</f>
        <v>Ok</v>
      </c>
      <c r="T3624" t="str">
        <f>IF(Table1[Steam_Consumed_t]&gt;$O$4383,"ABNORMAL","NORMAL")</f>
        <v>NORMAL</v>
      </c>
      <c r="U3624" t="str">
        <f>IF(Table1[Power_Consumed_kWh]&gt;$P$4383,"ABNORMAL","NORMAL")</f>
        <v>NORMAL</v>
      </c>
      <c r="V3624">
        <f>(Table1[[#This Row],[Target_Production_t]]/8)*Table1[[#This Row],[Downtime_hr]]</f>
        <v>1.6282750000000001</v>
      </c>
    </row>
    <row r="3625" spans="1:22" x14ac:dyDescent="0.25">
      <c r="A3625" s="1">
        <v>45959</v>
      </c>
      <c r="B3625" s="1" t="str">
        <f>TEXT(Table1[[#This Row],[Date]],"mm")</f>
        <v>10</v>
      </c>
      <c r="C3625" t="s">
        <v>22</v>
      </c>
      <c r="D3625" t="s">
        <v>19</v>
      </c>
      <c r="E3625">
        <v>34.380000000000003</v>
      </c>
      <c r="F3625">
        <v>7.71</v>
      </c>
      <c r="G3625">
        <v>0.28999999999999998</v>
      </c>
      <c r="H3625">
        <v>32.69</v>
      </c>
      <c r="I3625">
        <v>31.72</v>
      </c>
      <c r="J3625">
        <v>0.98</v>
      </c>
      <c r="K3625">
        <v>97.01</v>
      </c>
      <c r="L3625">
        <v>96.38</v>
      </c>
      <c r="M3625">
        <v>93.97</v>
      </c>
      <c r="N3625">
        <v>87.86</v>
      </c>
      <c r="O3625">
        <v>36.619999999999997</v>
      </c>
      <c r="P3625">
        <v>3197.8</v>
      </c>
      <c r="Q3625" s="42">
        <f>Table1[[#This Row],[Steam_Consumed_t]]/Table1[[#This Row],[Production_t]]</f>
        <v>1.1202202508412358</v>
      </c>
      <c r="R3625" s="37">
        <f>Table1[[#This Row],[Power_Consumed_kWh]]/Table1[[#This Row],[Production_t]]</f>
        <v>97.821963903334364</v>
      </c>
      <c r="S3625" t="str">
        <f>IF(Table1[[#This Row],[Quality_pct]]&lt;96,"Below Spec","Ok")</f>
        <v>Ok</v>
      </c>
      <c r="T3625" t="str">
        <f>IF(Table1[Steam_Consumed_t]&gt;$O$4383,"ABNORMAL","NORMAL")</f>
        <v>NORMAL</v>
      </c>
      <c r="U3625" t="str">
        <f>IF(Table1[Power_Consumed_kWh]&gt;$P$4383,"ABNORMAL","NORMAL")</f>
        <v>NORMAL</v>
      </c>
      <c r="V3625">
        <f>(Table1[[#This Row],[Target_Production_t]]/8)*Table1[[#This Row],[Downtime_hr]]</f>
        <v>1.246275</v>
      </c>
    </row>
    <row r="3626" spans="1:22" x14ac:dyDescent="0.25">
      <c r="A3626" s="1">
        <v>45960</v>
      </c>
      <c r="B3626" s="1" t="str">
        <f>TEXT(Table1[[#This Row],[Date]],"mm")</f>
        <v>10</v>
      </c>
      <c r="C3626" t="s">
        <v>23</v>
      </c>
      <c r="D3626" t="s">
        <v>18</v>
      </c>
      <c r="E3626">
        <v>40.729999999999997</v>
      </c>
      <c r="F3626">
        <v>7.16</v>
      </c>
      <c r="G3626">
        <v>0.84</v>
      </c>
      <c r="H3626">
        <v>34.03</v>
      </c>
      <c r="I3626">
        <v>33.54</v>
      </c>
      <c r="J3626">
        <v>0.49</v>
      </c>
      <c r="K3626">
        <v>98.57</v>
      </c>
      <c r="L3626">
        <v>89.5</v>
      </c>
      <c r="M3626">
        <v>101.21</v>
      </c>
      <c r="N3626">
        <v>89.29</v>
      </c>
      <c r="O3626">
        <v>3.7</v>
      </c>
      <c r="P3626">
        <v>1461.77</v>
      </c>
      <c r="Q3626" s="42">
        <f>Table1[[#This Row],[Steam_Consumed_t]]/Table1[[#This Row],[Production_t]]</f>
        <v>0.10872759330002939</v>
      </c>
      <c r="R3626" s="37">
        <f>Table1[[#This Row],[Power_Consumed_kWh]]/Table1[[#This Row],[Production_t]]</f>
        <v>42.955333529238906</v>
      </c>
      <c r="S3626" t="str">
        <f>IF(Table1[[#This Row],[Quality_pct]]&lt;96,"Below Spec","Ok")</f>
        <v>Ok</v>
      </c>
      <c r="T3626" t="str">
        <f>IF(Table1[Steam_Consumed_t]&gt;$O$4383,"ABNORMAL","NORMAL")</f>
        <v>NORMAL</v>
      </c>
      <c r="U3626" t="str">
        <f>IF(Table1[Power_Consumed_kWh]&gt;$P$4383,"ABNORMAL","NORMAL")</f>
        <v>NORMAL</v>
      </c>
      <c r="V3626">
        <f>(Table1[[#This Row],[Target_Production_t]]/8)*Table1[[#This Row],[Downtime_hr]]</f>
        <v>4.2766499999999992</v>
      </c>
    </row>
    <row r="3627" spans="1:22" x14ac:dyDescent="0.25">
      <c r="A3627" s="1">
        <v>45960</v>
      </c>
      <c r="B3627" s="1" t="str">
        <f>TEXT(Table1[[#This Row],[Date]],"mm")</f>
        <v>10</v>
      </c>
      <c r="C3627" t="s">
        <v>17</v>
      </c>
      <c r="D3627" t="s">
        <v>20</v>
      </c>
      <c r="E3627">
        <v>37.130000000000003</v>
      </c>
      <c r="F3627">
        <v>7.22</v>
      </c>
      <c r="G3627">
        <v>0.78</v>
      </c>
      <c r="H3627">
        <v>34.83</v>
      </c>
      <c r="I3627">
        <v>33.58</v>
      </c>
      <c r="J3627">
        <v>1.26</v>
      </c>
      <c r="K3627">
        <v>96.39</v>
      </c>
      <c r="L3627">
        <v>90.25</v>
      </c>
      <c r="M3627">
        <v>92.64</v>
      </c>
      <c r="N3627">
        <v>80.59</v>
      </c>
      <c r="O3627">
        <v>29.31</v>
      </c>
      <c r="P3627">
        <v>2723.99</v>
      </c>
      <c r="Q3627" s="42">
        <f>Table1[[#This Row],[Steam_Consumed_t]]/Table1[[#This Row],[Production_t]]</f>
        <v>0.84151593453919038</v>
      </c>
      <c r="R3627" s="37">
        <f>Table1[[#This Row],[Power_Consumed_kWh]]/Table1[[#This Row],[Production_t]]</f>
        <v>78.208153890324425</v>
      </c>
      <c r="S3627" t="str">
        <f>IF(Table1[[#This Row],[Quality_pct]]&lt;96,"Below Spec","Ok")</f>
        <v>Ok</v>
      </c>
      <c r="T3627" t="str">
        <f>IF(Table1[Steam_Consumed_t]&gt;$O$4383,"ABNORMAL","NORMAL")</f>
        <v>NORMAL</v>
      </c>
      <c r="U3627" t="str">
        <f>IF(Table1[Power_Consumed_kWh]&gt;$P$4383,"ABNORMAL","NORMAL")</f>
        <v>NORMAL</v>
      </c>
      <c r="V3627">
        <f>(Table1[[#This Row],[Target_Production_t]]/8)*Table1[[#This Row],[Downtime_hr]]</f>
        <v>3.6201750000000006</v>
      </c>
    </row>
    <row r="3628" spans="1:22" x14ac:dyDescent="0.25">
      <c r="A3628" s="1">
        <v>45960</v>
      </c>
      <c r="B3628" s="1" t="str">
        <f>TEXT(Table1[[#This Row],[Date]],"mm")</f>
        <v>10</v>
      </c>
      <c r="C3628" t="s">
        <v>22</v>
      </c>
      <c r="D3628" t="s">
        <v>18</v>
      </c>
      <c r="E3628">
        <v>33.33</v>
      </c>
      <c r="F3628">
        <v>7.44</v>
      </c>
      <c r="G3628">
        <v>0.56000000000000005</v>
      </c>
      <c r="H3628">
        <v>31.99</v>
      </c>
      <c r="I3628">
        <v>30.93</v>
      </c>
      <c r="J3628">
        <v>1.06</v>
      </c>
      <c r="K3628">
        <v>96.69</v>
      </c>
      <c r="L3628">
        <v>93</v>
      </c>
      <c r="M3628">
        <v>96.97</v>
      </c>
      <c r="N3628">
        <v>87.2</v>
      </c>
      <c r="O3628">
        <v>33.74</v>
      </c>
      <c r="P3628">
        <v>3001.11</v>
      </c>
      <c r="Q3628" s="42">
        <f>Table1[[#This Row],[Steam_Consumed_t]]/Table1[[#This Row],[Production_t]]</f>
        <v>1.0547045951859957</v>
      </c>
      <c r="R3628" s="37">
        <f>Table1[[#This Row],[Power_Consumed_kWh]]/Table1[[#This Row],[Production_t]]</f>
        <v>93.81400437636762</v>
      </c>
      <c r="S3628" t="str">
        <f>IF(Table1[[#This Row],[Quality_pct]]&lt;96,"Below Spec","Ok")</f>
        <v>Ok</v>
      </c>
      <c r="T3628" t="str">
        <f>IF(Table1[Steam_Consumed_t]&gt;$O$4383,"ABNORMAL","NORMAL")</f>
        <v>NORMAL</v>
      </c>
      <c r="U3628" t="str">
        <f>IF(Table1[Power_Consumed_kWh]&gt;$P$4383,"ABNORMAL","NORMAL")</f>
        <v>NORMAL</v>
      </c>
      <c r="V3628">
        <f>(Table1[[#This Row],[Target_Production_t]]/8)*Table1[[#This Row],[Downtime_hr]]</f>
        <v>2.3331</v>
      </c>
    </row>
    <row r="3629" spans="1:22" x14ac:dyDescent="0.25">
      <c r="A3629" s="1">
        <v>45960</v>
      </c>
      <c r="B3629" s="1" t="str">
        <f>TEXT(Table1[[#This Row],[Date]],"mm")</f>
        <v>10</v>
      </c>
      <c r="C3629" t="s">
        <v>21</v>
      </c>
      <c r="D3629" t="s">
        <v>20</v>
      </c>
      <c r="E3629">
        <v>33.6</v>
      </c>
      <c r="F3629">
        <v>7.51</v>
      </c>
      <c r="G3629">
        <v>0.49</v>
      </c>
      <c r="H3629">
        <v>32.340000000000003</v>
      </c>
      <c r="I3629">
        <v>31.77</v>
      </c>
      <c r="J3629">
        <v>0.57999999999999996</v>
      </c>
      <c r="K3629">
        <v>98.22</v>
      </c>
      <c r="L3629">
        <v>93.88</v>
      </c>
      <c r="M3629">
        <v>93.68</v>
      </c>
      <c r="N3629">
        <v>86.38</v>
      </c>
      <c r="O3629">
        <v>46.36</v>
      </c>
      <c r="P3629">
        <v>3824.79</v>
      </c>
      <c r="Q3629" s="42">
        <f>Table1[[#This Row],[Steam_Consumed_t]]/Table1[[#This Row],[Production_t]]</f>
        <v>1.4335188620902906</v>
      </c>
      <c r="R3629" s="37">
        <f>Table1[[#This Row],[Power_Consumed_kWh]]/Table1[[#This Row],[Production_t]]</f>
        <v>118.26808905380332</v>
      </c>
      <c r="S3629" t="str">
        <f>IF(Table1[[#This Row],[Quality_pct]]&lt;96,"Below Spec","Ok")</f>
        <v>Ok</v>
      </c>
      <c r="T3629" t="str">
        <f>IF(Table1[Steam_Consumed_t]&gt;$O$4383,"ABNORMAL","NORMAL")</f>
        <v>NORMAL</v>
      </c>
      <c r="U3629" t="str">
        <f>IF(Table1[Power_Consumed_kWh]&gt;$P$4383,"ABNORMAL","NORMAL")</f>
        <v>NORMAL</v>
      </c>
      <c r="V3629">
        <f>(Table1[[#This Row],[Target_Production_t]]/8)*Table1[[#This Row],[Downtime_hr]]</f>
        <v>2.0579999999999998</v>
      </c>
    </row>
    <row r="3630" spans="1:22" x14ac:dyDescent="0.25">
      <c r="A3630" s="1">
        <v>45960</v>
      </c>
      <c r="B3630" s="1" t="str">
        <f>TEXT(Table1[[#This Row],[Date]],"mm")</f>
        <v>10</v>
      </c>
      <c r="C3630" t="s">
        <v>21</v>
      </c>
      <c r="D3630" t="s">
        <v>19</v>
      </c>
      <c r="E3630">
        <v>34.65</v>
      </c>
      <c r="F3630">
        <v>7.56</v>
      </c>
      <c r="G3630">
        <v>0.44</v>
      </c>
      <c r="H3630">
        <v>33.5</v>
      </c>
      <c r="I3630">
        <v>32.86</v>
      </c>
      <c r="J3630">
        <v>0.64</v>
      </c>
      <c r="K3630">
        <v>98.1</v>
      </c>
      <c r="L3630">
        <v>94.5</v>
      </c>
      <c r="M3630">
        <v>91.8</v>
      </c>
      <c r="N3630">
        <v>85.1</v>
      </c>
      <c r="O3630">
        <v>48.14</v>
      </c>
      <c r="P3630">
        <v>4046.8</v>
      </c>
      <c r="Q3630" s="42">
        <f>Table1[[#This Row],[Steam_Consumed_t]]/Table1[[#This Row],[Production_t]]</f>
        <v>1.4370149253731344</v>
      </c>
      <c r="R3630" s="37">
        <f>Table1[[#This Row],[Power_Consumed_kWh]]/Table1[[#This Row],[Production_t]]</f>
        <v>120.80000000000001</v>
      </c>
      <c r="S3630" t="str">
        <f>IF(Table1[[#This Row],[Quality_pct]]&lt;96,"Below Spec","Ok")</f>
        <v>Ok</v>
      </c>
      <c r="T3630" t="str">
        <f>IF(Table1[Steam_Consumed_t]&gt;$O$4383,"ABNORMAL","NORMAL")</f>
        <v>NORMAL</v>
      </c>
      <c r="U3630" t="str">
        <f>IF(Table1[Power_Consumed_kWh]&gt;$P$4383,"ABNORMAL","NORMAL")</f>
        <v>NORMAL</v>
      </c>
      <c r="V3630">
        <f>(Table1[[#This Row],[Target_Production_t]]/8)*Table1[[#This Row],[Downtime_hr]]</f>
        <v>1.9057499999999998</v>
      </c>
    </row>
    <row r="3631" spans="1:22" x14ac:dyDescent="0.25">
      <c r="A3631" s="1">
        <v>45960</v>
      </c>
      <c r="B3631" s="1" t="str">
        <f>TEXT(Table1[[#This Row],[Date]],"mm")</f>
        <v>10</v>
      </c>
      <c r="C3631" t="s">
        <v>17</v>
      </c>
      <c r="D3631" t="s">
        <v>18</v>
      </c>
      <c r="E3631">
        <v>38.880000000000003</v>
      </c>
      <c r="F3631">
        <v>7.57</v>
      </c>
      <c r="G3631">
        <v>0.43</v>
      </c>
      <c r="H3631">
        <v>32.409999999999997</v>
      </c>
      <c r="I3631">
        <v>31.63</v>
      </c>
      <c r="J3631">
        <v>0.79</v>
      </c>
      <c r="K3631">
        <v>97.57</v>
      </c>
      <c r="L3631">
        <v>94.62</v>
      </c>
      <c r="M3631">
        <v>98.18</v>
      </c>
      <c r="N3631">
        <v>90.65</v>
      </c>
      <c r="O3631">
        <v>26.9</v>
      </c>
      <c r="P3631">
        <v>2661.39</v>
      </c>
      <c r="Q3631" s="42">
        <f>Table1[[#This Row],[Steam_Consumed_t]]/Table1[[#This Row],[Production_t]]</f>
        <v>0.82999074359765512</v>
      </c>
      <c r="R3631" s="37">
        <f>Table1[[#This Row],[Power_Consumed_kWh]]/Table1[[#This Row],[Production_t]]</f>
        <v>82.116322122801606</v>
      </c>
      <c r="S3631" t="str">
        <f>IF(Table1[[#This Row],[Quality_pct]]&lt;96,"Below Spec","Ok")</f>
        <v>Ok</v>
      </c>
      <c r="T3631" t="str">
        <f>IF(Table1[Steam_Consumed_t]&gt;$O$4383,"ABNORMAL","NORMAL")</f>
        <v>NORMAL</v>
      </c>
      <c r="U3631" t="str">
        <f>IF(Table1[Power_Consumed_kWh]&gt;$P$4383,"ABNORMAL","NORMAL")</f>
        <v>NORMAL</v>
      </c>
      <c r="V3631">
        <f>(Table1[[#This Row],[Target_Production_t]]/8)*Table1[[#This Row],[Downtime_hr]]</f>
        <v>2.0898000000000003</v>
      </c>
    </row>
    <row r="3632" spans="1:22" x14ac:dyDescent="0.25">
      <c r="A3632" s="1">
        <v>45960</v>
      </c>
      <c r="B3632" s="1" t="str">
        <f>TEXT(Table1[[#This Row],[Date]],"mm")</f>
        <v>10</v>
      </c>
      <c r="C3632" t="s">
        <v>23</v>
      </c>
      <c r="D3632" t="s">
        <v>20</v>
      </c>
      <c r="E3632">
        <v>38.9</v>
      </c>
      <c r="F3632">
        <v>7.57</v>
      </c>
      <c r="G3632">
        <v>0.43</v>
      </c>
      <c r="H3632">
        <v>37.409999999999997</v>
      </c>
      <c r="I3632">
        <v>36.630000000000003</v>
      </c>
      <c r="J3632">
        <v>0.78</v>
      </c>
      <c r="K3632">
        <v>97.92</v>
      </c>
      <c r="L3632">
        <v>94.62</v>
      </c>
      <c r="M3632">
        <v>94.02</v>
      </c>
      <c r="N3632">
        <v>87.12</v>
      </c>
      <c r="O3632">
        <v>4.49</v>
      </c>
      <c r="P3632">
        <v>1699.17</v>
      </c>
      <c r="Q3632" s="42">
        <f>Table1[[#This Row],[Steam_Consumed_t]]/Table1[[#This Row],[Production_t]]</f>
        <v>0.12002138465650897</v>
      </c>
      <c r="R3632" s="37">
        <f>Table1[[#This Row],[Power_Consumed_kWh]]/Table1[[#This Row],[Production_t]]</f>
        <v>45.420208500400967</v>
      </c>
      <c r="S3632" t="str">
        <f>IF(Table1[[#This Row],[Quality_pct]]&lt;96,"Below Spec","Ok")</f>
        <v>Ok</v>
      </c>
      <c r="T3632" t="str">
        <f>IF(Table1[Steam_Consumed_t]&gt;$O$4383,"ABNORMAL","NORMAL")</f>
        <v>NORMAL</v>
      </c>
      <c r="U3632" t="str">
        <f>IF(Table1[Power_Consumed_kWh]&gt;$P$4383,"ABNORMAL","NORMAL")</f>
        <v>NORMAL</v>
      </c>
      <c r="V3632">
        <f>(Table1[[#This Row],[Target_Production_t]]/8)*Table1[[#This Row],[Downtime_hr]]</f>
        <v>2.090875</v>
      </c>
    </row>
    <row r="3633" spans="1:22" x14ac:dyDescent="0.25">
      <c r="A3633" s="1">
        <v>45960</v>
      </c>
      <c r="B3633" s="1" t="str">
        <f>TEXT(Table1[[#This Row],[Date]],"mm")</f>
        <v>10</v>
      </c>
      <c r="C3633" t="s">
        <v>23</v>
      </c>
      <c r="D3633" t="s">
        <v>19</v>
      </c>
      <c r="E3633">
        <v>40.119999999999997</v>
      </c>
      <c r="F3633">
        <v>7.6</v>
      </c>
      <c r="G3633">
        <v>0.4</v>
      </c>
      <c r="H3633">
        <v>34.53</v>
      </c>
      <c r="I3633">
        <v>34.53</v>
      </c>
      <c r="J3633">
        <v>0</v>
      </c>
      <c r="K3633">
        <v>100</v>
      </c>
      <c r="L3633">
        <v>95</v>
      </c>
      <c r="M3633">
        <v>94.89</v>
      </c>
      <c r="N3633">
        <v>90.15</v>
      </c>
      <c r="O3633">
        <v>4.72</v>
      </c>
      <c r="P3633">
        <v>1547.32</v>
      </c>
      <c r="Q3633" s="42">
        <f>Table1[[#This Row],[Steam_Consumed_t]]/Table1[[#This Row],[Production_t]]</f>
        <v>0.13669273095858672</v>
      </c>
      <c r="R3633" s="37">
        <f>Table1[[#This Row],[Power_Consumed_kWh]]/Table1[[#This Row],[Production_t]]</f>
        <v>44.810889081957711</v>
      </c>
      <c r="S3633" t="str">
        <f>IF(Table1[[#This Row],[Quality_pct]]&lt;96,"Below Spec","Ok")</f>
        <v>Ok</v>
      </c>
      <c r="T3633" t="str">
        <f>IF(Table1[Steam_Consumed_t]&gt;$O$4383,"ABNORMAL","NORMAL")</f>
        <v>NORMAL</v>
      </c>
      <c r="U3633" t="str">
        <f>IF(Table1[Power_Consumed_kWh]&gt;$P$4383,"ABNORMAL","NORMAL")</f>
        <v>NORMAL</v>
      </c>
      <c r="V3633">
        <f>(Table1[[#This Row],[Target_Production_t]]/8)*Table1[[#This Row],[Downtime_hr]]</f>
        <v>2.0059999999999998</v>
      </c>
    </row>
    <row r="3634" spans="1:22" x14ac:dyDescent="0.25">
      <c r="A3634" s="1">
        <v>45960</v>
      </c>
      <c r="B3634" s="1" t="str">
        <f>TEXT(Table1[[#This Row],[Date]],"mm")</f>
        <v>10</v>
      </c>
      <c r="C3634" t="s">
        <v>21</v>
      </c>
      <c r="D3634" t="s">
        <v>18</v>
      </c>
      <c r="E3634">
        <v>35.18</v>
      </c>
      <c r="F3634">
        <v>7.63</v>
      </c>
      <c r="G3634">
        <v>0.37</v>
      </c>
      <c r="H3634">
        <v>35.229999999999997</v>
      </c>
      <c r="I3634">
        <v>34.72</v>
      </c>
      <c r="J3634">
        <v>0.51</v>
      </c>
      <c r="K3634">
        <v>98.55</v>
      </c>
      <c r="L3634">
        <v>95.38</v>
      </c>
      <c r="M3634">
        <v>99.77</v>
      </c>
      <c r="N3634">
        <v>93.77</v>
      </c>
      <c r="O3634">
        <v>50.56</v>
      </c>
      <c r="P3634">
        <v>4083.98</v>
      </c>
      <c r="Q3634" s="42">
        <f>Table1[[#This Row],[Steam_Consumed_t]]/Table1[[#This Row],[Production_t]]</f>
        <v>1.4351405052512065</v>
      </c>
      <c r="R3634" s="37">
        <f>Table1[[#This Row],[Power_Consumed_kWh]]/Table1[[#This Row],[Production_t]]</f>
        <v>115.92336077206927</v>
      </c>
      <c r="S3634" t="str">
        <f>IF(Table1[[#This Row],[Quality_pct]]&lt;96,"Below Spec","Ok")</f>
        <v>Ok</v>
      </c>
      <c r="T3634" t="str">
        <f>IF(Table1[Steam_Consumed_t]&gt;$O$4383,"ABNORMAL","NORMAL")</f>
        <v>NORMAL</v>
      </c>
      <c r="U3634" t="str">
        <f>IF(Table1[Power_Consumed_kWh]&gt;$P$4383,"ABNORMAL","NORMAL")</f>
        <v>NORMAL</v>
      </c>
      <c r="V3634">
        <f>(Table1[[#This Row],[Target_Production_t]]/8)*Table1[[#This Row],[Downtime_hr]]</f>
        <v>1.627075</v>
      </c>
    </row>
    <row r="3635" spans="1:22" x14ac:dyDescent="0.25">
      <c r="A3635" s="1">
        <v>45960</v>
      </c>
      <c r="B3635" s="1" t="str">
        <f>TEXT(Table1[[#This Row],[Date]],"mm")</f>
        <v>10</v>
      </c>
      <c r="C3635" t="s">
        <v>22</v>
      </c>
      <c r="D3635" t="s">
        <v>20</v>
      </c>
      <c r="E3635">
        <v>31.83</v>
      </c>
      <c r="F3635">
        <v>7.65</v>
      </c>
      <c r="G3635">
        <v>0.35</v>
      </c>
      <c r="H3635">
        <v>26.22</v>
      </c>
      <c r="I3635">
        <v>25.76</v>
      </c>
      <c r="J3635">
        <v>0.46</v>
      </c>
      <c r="K3635">
        <v>98.25</v>
      </c>
      <c r="L3635">
        <v>95.62</v>
      </c>
      <c r="M3635">
        <v>89.08</v>
      </c>
      <c r="N3635">
        <v>83.69</v>
      </c>
      <c r="O3635">
        <v>28.64</v>
      </c>
      <c r="P3635">
        <v>2502.3200000000002</v>
      </c>
      <c r="Q3635" s="42">
        <f>Table1[[#This Row],[Steam_Consumed_t]]/Table1[[#This Row],[Production_t]]</f>
        <v>1.0922959572845157</v>
      </c>
      <c r="R3635" s="37">
        <f>Table1[[#This Row],[Power_Consumed_kWh]]/Table1[[#This Row],[Production_t]]</f>
        <v>95.435545385202147</v>
      </c>
      <c r="S3635" t="str">
        <f>IF(Table1[[#This Row],[Quality_pct]]&lt;96,"Below Spec","Ok")</f>
        <v>Ok</v>
      </c>
      <c r="T3635" t="str">
        <f>IF(Table1[Steam_Consumed_t]&gt;$O$4383,"ABNORMAL","NORMAL")</f>
        <v>NORMAL</v>
      </c>
      <c r="U3635" t="str">
        <f>IF(Table1[Power_Consumed_kWh]&gt;$P$4383,"ABNORMAL","NORMAL")</f>
        <v>NORMAL</v>
      </c>
      <c r="V3635">
        <f>(Table1[[#This Row],[Target_Production_t]]/8)*Table1[[#This Row],[Downtime_hr]]</f>
        <v>1.3925624999999999</v>
      </c>
    </row>
    <row r="3636" spans="1:22" x14ac:dyDescent="0.25">
      <c r="A3636" s="1">
        <v>45960</v>
      </c>
      <c r="B3636" s="1" t="str">
        <f>TEXT(Table1[[#This Row],[Date]],"mm")</f>
        <v>10</v>
      </c>
      <c r="C3636" t="s">
        <v>17</v>
      </c>
      <c r="D3636" t="s">
        <v>19</v>
      </c>
      <c r="E3636">
        <v>38.299999999999997</v>
      </c>
      <c r="F3636">
        <v>7.66</v>
      </c>
      <c r="G3636">
        <v>0.34</v>
      </c>
      <c r="H3636">
        <v>35.229999999999997</v>
      </c>
      <c r="I3636">
        <v>34.130000000000003</v>
      </c>
      <c r="J3636">
        <v>1.1000000000000001</v>
      </c>
      <c r="K3636">
        <v>96.87</v>
      </c>
      <c r="L3636">
        <v>95.75</v>
      </c>
      <c r="M3636">
        <v>99.48</v>
      </c>
      <c r="N3636">
        <v>92.27</v>
      </c>
      <c r="O3636">
        <v>31.18</v>
      </c>
      <c r="P3636">
        <v>2889.35</v>
      </c>
      <c r="Q3636" s="42">
        <f>Table1[[#This Row],[Steam_Consumed_t]]/Table1[[#This Row],[Production_t]]</f>
        <v>0.88504115810388884</v>
      </c>
      <c r="R3636" s="37">
        <f>Table1[[#This Row],[Power_Consumed_kWh]]/Table1[[#This Row],[Production_t]]</f>
        <v>82.013908600624475</v>
      </c>
      <c r="S3636" t="str">
        <f>IF(Table1[[#This Row],[Quality_pct]]&lt;96,"Below Spec","Ok")</f>
        <v>Ok</v>
      </c>
      <c r="T3636" t="str">
        <f>IF(Table1[Steam_Consumed_t]&gt;$O$4383,"ABNORMAL","NORMAL")</f>
        <v>NORMAL</v>
      </c>
      <c r="U3636" t="str">
        <f>IF(Table1[Power_Consumed_kWh]&gt;$P$4383,"ABNORMAL","NORMAL")</f>
        <v>NORMAL</v>
      </c>
      <c r="V3636">
        <f>(Table1[[#This Row],[Target_Production_t]]/8)*Table1[[#This Row],[Downtime_hr]]</f>
        <v>1.62775</v>
      </c>
    </row>
    <row r="3637" spans="1:22" x14ac:dyDescent="0.25">
      <c r="A3637" s="1">
        <v>45960</v>
      </c>
      <c r="B3637" s="1" t="str">
        <f>TEXT(Table1[[#This Row],[Date]],"mm")</f>
        <v>10</v>
      </c>
      <c r="C3637" t="s">
        <v>22</v>
      </c>
      <c r="D3637" t="s">
        <v>19</v>
      </c>
      <c r="E3637">
        <v>32.83</v>
      </c>
      <c r="F3637">
        <v>7.67</v>
      </c>
      <c r="G3637">
        <v>0.33</v>
      </c>
      <c r="H3637">
        <v>30.26</v>
      </c>
      <c r="I3637">
        <v>29.23</v>
      </c>
      <c r="J3637">
        <v>1.03</v>
      </c>
      <c r="K3637">
        <v>96.59</v>
      </c>
      <c r="L3637">
        <v>95.88</v>
      </c>
      <c r="M3637">
        <v>97.49</v>
      </c>
      <c r="N3637">
        <v>90.28</v>
      </c>
      <c r="O3637">
        <v>32.090000000000003</v>
      </c>
      <c r="P3637">
        <v>2937.63</v>
      </c>
      <c r="Q3637" s="42">
        <f>Table1[[#This Row],[Steam_Consumed_t]]/Table1[[#This Row],[Production_t]]</f>
        <v>1.060475875743556</v>
      </c>
      <c r="R3637" s="37">
        <f>Table1[[#This Row],[Power_Consumed_kWh]]/Table1[[#This Row],[Production_t]]</f>
        <v>97.079643093192331</v>
      </c>
      <c r="S3637" t="str">
        <f>IF(Table1[[#This Row],[Quality_pct]]&lt;96,"Below Spec","Ok")</f>
        <v>Ok</v>
      </c>
      <c r="T3637" t="str">
        <f>IF(Table1[Steam_Consumed_t]&gt;$O$4383,"ABNORMAL","NORMAL")</f>
        <v>NORMAL</v>
      </c>
      <c r="U3637" t="str">
        <f>IF(Table1[Power_Consumed_kWh]&gt;$P$4383,"ABNORMAL","NORMAL")</f>
        <v>NORMAL</v>
      </c>
      <c r="V3637">
        <f>(Table1[[#This Row],[Target_Production_t]]/8)*Table1[[#This Row],[Downtime_hr]]</f>
        <v>1.3542375</v>
      </c>
    </row>
    <row r="3638" spans="1:22" x14ac:dyDescent="0.25">
      <c r="A3638" s="1">
        <v>45961</v>
      </c>
      <c r="B3638" s="1" t="str">
        <f>TEXT(Table1[[#This Row],[Date]],"mm")</f>
        <v>10</v>
      </c>
      <c r="C3638" t="s">
        <v>23</v>
      </c>
      <c r="D3638" t="s">
        <v>18</v>
      </c>
      <c r="E3638">
        <v>41.09</v>
      </c>
      <c r="F3638">
        <v>7.03</v>
      </c>
      <c r="G3638">
        <v>0.97</v>
      </c>
      <c r="H3638">
        <v>37.909999999999997</v>
      </c>
      <c r="I3638">
        <v>37.49</v>
      </c>
      <c r="J3638">
        <v>0.42</v>
      </c>
      <c r="K3638">
        <v>98.89</v>
      </c>
      <c r="L3638">
        <v>87.88</v>
      </c>
      <c r="M3638">
        <v>92.31</v>
      </c>
      <c r="N3638">
        <v>80.209999999999994</v>
      </c>
      <c r="O3638">
        <v>5.85</v>
      </c>
      <c r="P3638">
        <v>1640.19</v>
      </c>
      <c r="Q3638" s="42">
        <f>Table1[[#This Row],[Steam_Consumed_t]]/Table1[[#This Row],[Production_t]]</f>
        <v>0.15431284621471908</v>
      </c>
      <c r="R3638" s="37">
        <f>Table1[[#This Row],[Power_Consumed_kWh]]/Table1[[#This Row],[Production_t]]</f>
        <v>43.265365338960699</v>
      </c>
      <c r="S3638" t="str">
        <f>IF(Table1[[#This Row],[Quality_pct]]&lt;96,"Below Spec","Ok")</f>
        <v>Ok</v>
      </c>
      <c r="T3638" t="str">
        <f>IF(Table1[Steam_Consumed_t]&gt;$O$4383,"ABNORMAL","NORMAL")</f>
        <v>NORMAL</v>
      </c>
      <c r="U3638" t="str">
        <f>IF(Table1[Power_Consumed_kWh]&gt;$P$4383,"ABNORMAL","NORMAL")</f>
        <v>NORMAL</v>
      </c>
      <c r="V3638">
        <f>(Table1[[#This Row],[Target_Production_t]]/8)*Table1[[#This Row],[Downtime_hr]]</f>
        <v>4.9821625000000003</v>
      </c>
    </row>
    <row r="3639" spans="1:22" x14ac:dyDescent="0.25">
      <c r="A3639" s="1">
        <v>45961</v>
      </c>
      <c r="B3639" s="1" t="str">
        <f>TEXT(Table1[[#This Row],[Date]],"mm")</f>
        <v>10</v>
      </c>
      <c r="C3639" t="s">
        <v>22</v>
      </c>
      <c r="D3639" t="s">
        <v>20</v>
      </c>
      <c r="E3639">
        <v>32.1</v>
      </c>
      <c r="F3639">
        <v>7.06</v>
      </c>
      <c r="G3639">
        <v>0.94</v>
      </c>
      <c r="H3639">
        <v>28.21</v>
      </c>
      <c r="I3639">
        <v>27.03</v>
      </c>
      <c r="J3639">
        <v>1.18</v>
      </c>
      <c r="K3639">
        <v>95.81</v>
      </c>
      <c r="L3639">
        <v>88.25</v>
      </c>
      <c r="M3639">
        <v>93.56</v>
      </c>
      <c r="N3639">
        <v>79.11</v>
      </c>
      <c r="O3639">
        <v>30.37</v>
      </c>
      <c r="P3639">
        <v>2684.08</v>
      </c>
      <c r="Q3639" s="42">
        <f>Table1[[#This Row],[Steam_Consumed_t]]/Table1[[#This Row],[Production_t]]</f>
        <v>1.0765685926976249</v>
      </c>
      <c r="R3639" s="37">
        <f>Table1[[#This Row],[Power_Consumed_kWh]]/Table1[[#This Row],[Production_t]]</f>
        <v>95.146401985111652</v>
      </c>
      <c r="S3639" t="str">
        <f>IF(Table1[[#This Row],[Quality_pct]]&lt;96,"Below Spec","Ok")</f>
        <v>Below Spec</v>
      </c>
      <c r="T3639" t="str">
        <f>IF(Table1[Steam_Consumed_t]&gt;$O$4383,"ABNORMAL","NORMAL")</f>
        <v>NORMAL</v>
      </c>
      <c r="U3639" t="str">
        <f>IF(Table1[Power_Consumed_kWh]&gt;$P$4383,"ABNORMAL","NORMAL")</f>
        <v>NORMAL</v>
      </c>
      <c r="V3639">
        <f>(Table1[[#This Row],[Target_Production_t]]/8)*Table1[[#This Row],[Downtime_hr]]</f>
        <v>3.7717499999999999</v>
      </c>
    </row>
    <row r="3640" spans="1:22" x14ac:dyDescent="0.25">
      <c r="A3640" s="1">
        <v>45961</v>
      </c>
      <c r="B3640" s="1" t="str">
        <f>TEXT(Table1[[#This Row],[Date]],"mm")</f>
        <v>10</v>
      </c>
      <c r="C3640" t="s">
        <v>17</v>
      </c>
      <c r="D3640" t="s">
        <v>19</v>
      </c>
      <c r="E3640">
        <v>38.630000000000003</v>
      </c>
      <c r="F3640">
        <v>7.31</v>
      </c>
      <c r="G3640">
        <v>0.69</v>
      </c>
      <c r="H3640">
        <v>36.44</v>
      </c>
      <c r="I3640">
        <v>35.9</v>
      </c>
      <c r="J3640">
        <v>0.54</v>
      </c>
      <c r="K3640">
        <v>98.53</v>
      </c>
      <c r="L3640">
        <v>91.38</v>
      </c>
      <c r="M3640">
        <v>99.6</v>
      </c>
      <c r="N3640">
        <v>89.67</v>
      </c>
      <c r="O3640">
        <v>31.01</v>
      </c>
      <c r="P3640">
        <v>2919.85</v>
      </c>
      <c r="Q3640" s="42">
        <f>Table1[[#This Row],[Steam_Consumed_t]]/Table1[[#This Row],[Production_t]]</f>
        <v>0.85098792535675094</v>
      </c>
      <c r="R3640" s="37">
        <f>Table1[[#This Row],[Power_Consumed_kWh]]/Table1[[#This Row],[Production_t]]</f>
        <v>80.127607025246988</v>
      </c>
      <c r="S3640" t="str">
        <f>IF(Table1[[#This Row],[Quality_pct]]&lt;96,"Below Spec","Ok")</f>
        <v>Ok</v>
      </c>
      <c r="T3640" t="str">
        <f>IF(Table1[Steam_Consumed_t]&gt;$O$4383,"ABNORMAL","NORMAL")</f>
        <v>NORMAL</v>
      </c>
      <c r="U3640" t="str">
        <f>IF(Table1[Power_Consumed_kWh]&gt;$P$4383,"ABNORMAL","NORMAL")</f>
        <v>NORMAL</v>
      </c>
      <c r="V3640">
        <f>(Table1[[#This Row],[Target_Production_t]]/8)*Table1[[#This Row],[Downtime_hr]]</f>
        <v>3.3318374999999998</v>
      </c>
    </row>
    <row r="3641" spans="1:22" x14ac:dyDescent="0.25">
      <c r="A3641" s="1">
        <v>45961</v>
      </c>
      <c r="B3641" s="1" t="str">
        <f>TEXT(Table1[[#This Row],[Date]],"mm")</f>
        <v>10</v>
      </c>
      <c r="C3641" t="s">
        <v>21</v>
      </c>
      <c r="D3641" t="s">
        <v>19</v>
      </c>
      <c r="E3641">
        <v>34.950000000000003</v>
      </c>
      <c r="F3641">
        <v>7.39</v>
      </c>
      <c r="G3641">
        <v>0.61</v>
      </c>
      <c r="H3641">
        <v>30.61</v>
      </c>
      <c r="I3641">
        <v>30.15</v>
      </c>
      <c r="J3641">
        <v>0.46</v>
      </c>
      <c r="K3641">
        <v>98.5</v>
      </c>
      <c r="L3641">
        <v>92.38</v>
      </c>
      <c r="M3641">
        <v>96.17</v>
      </c>
      <c r="N3641">
        <v>87.5</v>
      </c>
      <c r="O3641">
        <v>44.41</v>
      </c>
      <c r="P3641">
        <v>3529.35</v>
      </c>
      <c r="Q3641" s="42">
        <f>Table1[[#This Row],[Steam_Consumed_t]]/Table1[[#This Row],[Production_t]]</f>
        <v>1.4508330610911466</v>
      </c>
      <c r="R3641" s="37">
        <f>Table1[[#This Row],[Power_Consumed_kWh]]/Table1[[#This Row],[Production_t]]</f>
        <v>115.30055537406076</v>
      </c>
      <c r="S3641" t="str">
        <f>IF(Table1[[#This Row],[Quality_pct]]&lt;96,"Below Spec","Ok")</f>
        <v>Ok</v>
      </c>
      <c r="T3641" t="str">
        <f>IF(Table1[Steam_Consumed_t]&gt;$O$4383,"ABNORMAL","NORMAL")</f>
        <v>NORMAL</v>
      </c>
      <c r="U3641" t="str">
        <f>IF(Table1[Power_Consumed_kWh]&gt;$P$4383,"ABNORMAL","NORMAL")</f>
        <v>NORMAL</v>
      </c>
      <c r="V3641">
        <f>(Table1[[#This Row],[Target_Production_t]]/8)*Table1[[#This Row],[Downtime_hr]]</f>
        <v>2.6649375000000002</v>
      </c>
    </row>
    <row r="3642" spans="1:22" x14ac:dyDescent="0.25">
      <c r="A3642" s="1">
        <v>45961</v>
      </c>
      <c r="B3642" s="1" t="str">
        <f>TEXT(Table1[[#This Row],[Date]],"mm")</f>
        <v>10</v>
      </c>
      <c r="C3642" t="s">
        <v>23</v>
      </c>
      <c r="D3642" t="s">
        <v>19</v>
      </c>
      <c r="E3642">
        <v>40.47</v>
      </c>
      <c r="F3642">
        <v>7.48</v>
      </c>
      <c r="G3642">
        <v>0.52</v>
      </c>
      <c r="H3642">
        <v>37.36</v>
      </c>
      <c r="I3642">
        <v>37.04</v>
      </c>
      <c r="J3642">
        <v>0.33</v>
      </c>
      <c r="K3642">
        <v>99.13</v>
      </c>
      <c r="L3642">
        <v>93.5</v>
      </c>
      <c r="M3642">
        <v>102.74</v>
      </c>
      <c r="N3642">
        <v>95.22</v>
      </c>
      <c r="O3642">
        <v>4.6900000000000004</v>
      </c>
      <c r="P3642">
        <v>1617.75</v>
      </c>
      <c r="Q3642" s="42">
        <f>Table1[[#This Row],[Steam_Consumed_t]]/Table1[[#This Row],[Production_t]]</f>
        <v>0.12553533190578159</v>
      </c>
      <c r="R3642" s="37">
        <f>Table1[[#This Row],[Power_Consumed_kWh]]/Table1[[#This Row],[Production_t]]</f>
        <v>43.301659528907926</v>
      </c>
      <c r="S3642" t="str">
        <f>IF(Table1[[#This Row],[Quality_pct]]&lt;96,"Below Spec","Ok")</f>
        <v>Ok</v>
      </c>
      <c r="T3642" t="str">
        <f>IF(Table1[Steam_Consumed_t]&gt;$O$4383,"ABNORMAL","NORMAL")</f>
        <v>NORMAL</v>
      </c>
      <c r="U3642" t="str">
        <f>IF(Table1[Power_Consumed_kWh]&gt;$P$4383,"ABNORMAL","NORMAL")</f>
        <v>NORMAL</v>
      </c>
      <c r="V3642">
        <f>(Table1[[#This Row],[Target_Production_t]]/8)*Table1[[#This Row],[Downtime_hr]]</f>
        <v>2.6305499999999999</v>
      </c>
    </row>
    <row r="3643" spans="1:22" x14ac:dyDescent="0.25">
      <c r="A3643" s="1">
        <v>45961</v>
      </c>
      <c r="B3643" s="1" t="str">
        <f>TEXT(Table1[[#This Row],[Date]],"mm")</f>
        <v>10</v>
      </c>
      <c r="C3643" t="s">
        <v>22</v>
      </c>
      <c r="D3643" t="s">
        <v>18</v>
      </c>
      <c r="E3643">
        <v>33.619999999999997</v>
      </c>
      <c r="F3643">
        <v>7.57</v>
      </c>
      <c r="G3643">
        <v>0.43</v>
      </c>
      <c r="H3643">
        <v>30.82</v>
      </c>
      <c r="I3643">
        <v>30.03</v>
      </c>
      <c r="J3643">
        <v>0.78</v>
      </c>
      <c r="K3643">
        <v>97.46</v>
      </c>
      <c r="L3643">
        <v>94.62</v>
      </c>
      <c r="M3643">
        <v>98.3</v>
      </c>
      <c r="N3643">
        <v>90.66</v>
      </c>
      <c r="O3643">
        <v>34.729999999999997</v>
      </c>
      <c r="P3643">
        <v>2902.18</v>
      </c>
      <c r="Q3643" s="42">
        <f>Table1[[#This Row],[Steam_Consumed_t]]/Table1[[#This Row],[Production_t]]</f>
        <v>1.1268656716417909</v>
      </c>
      <c r="R3643" s="37">
        <f>Table1[[#This Row],[Power_Consumed_kWh]]/Table1[[#This Row],[Production_t]]</f>
        <v>94.165476963011031</v>
      </c>
      <c r="S3643" t="str">
        <f>IF(Table1[[#This Row],[Quality_pct]]&lt;96,"Below Spec","Ok")</f>
        <v>Ok</v>
      </c>
      <c r="T3643" t="str">
        <f>IF(Table1[Steam_Consumed_t]&gt;$O$4383,"ABNORMAL","NORMAL")</f>
        <v>NORMAL</v>
      </c>
      <c r="U3643" t="str">
        <f>IF(Table1[Power_Consumed_kWh]&gt;$P$4383,"ABNORMAL","NORMAL")</f>
        <v>NORMAL</v>
      </c>
      <c r="V3643">
        <f>(Table1[[#This Row],[Target_Production_t]]/8)*Table1[[#This Row],[Downtime_hr]]</f>
        <v>1.8070749999999998</v>
      </c>
    </row>
    <row r="3644" spans="1:22" x14ac:dyDescent="0.25">
      <c r="A3644" s="1">
        <v>45961</v>
      </c>
      <c r="B3644" s="1" t="str">
        <f>TEXT(Table1[[#This Row],[Date]],"mm")</f>
        <v>10</v>
      </c>
      <c r="C3644" t="s">
        <v>17</v>
      </c>
      <c r="D3644" t="s">
        <v>18</v>
      </c>
      <c r="E3644">
        <v>39.22</v>
      </c>
      <c r="F3644">
        <v>7.61</v>
      </c>
      <c r="G3644">
        <v>0.39</v>
      </c>
      <c r="H3644">
        <v>33.799999999999997</v>
      </c>
      <c r="I3644">
        <v>32.82</v>
      </c>
      <c r="J3644">
        <v>0.98</v>
      </c>
      <c r="K3644">
        <v>97.09</v>
      </c>
      <c r="L3644">
        <v>95.12</v>
      </c>
      <c r="M3644">
        <v>97.66</v>
      </c>
      <c r="N3644">
        <v>90.19</v>
      </c>
      <c r="O3644">
        <v>28.38</v>
      </c>
      <c r="P3644">
        <v>2752.28</v>
      </c>
      <c r="Q3644" s="42">
        <f>Table1[[#This Row],[Steam_Consumed_t]]/Table1[[#This Row],[Production_t]]</f>
        <v>0.83964497041420127</v>
      </c>
      <c r="R3644" s="37">
        <f>Table1[[#This Row],[Power_Consumed_kWh]]/Table1[[#This Row],[Production_t]]</f>
        <v>81.428402366863921</v>
      </c>
      <c r="S3644" t="str">
        <f>IF(Table1[[#This Row],[Quality_pct]]&lt;96,"Below Spec","Ok")</f>
        <v>Ok</v>
      </c>
      <c r="T3644" t="str">
        <f>IF(Table1[Steam_Consumed_t]&gt;$O$4383,"ABNORMAL","NORMAL")</f>
        <v>NORMAL</v>
      </c>
      <c r="U3644" t="str">
        <f>IF(Table1[Power_Consumed_kWh]&gt;$P$4383,"ABNORMAL","NORMAL")</f>
        <v>NORMAL</v>
      </c>
      <c r="V3644">
        <f>(Table1[[#This Row],[Target_Production_t]]/8)*Table1[[#This Row],[Downtime_hr]]</f>
        <v>1.911975</v>
      </c>
    </row>
    <row r="3645" spans="1:22" x14ac:dyDescent="0.25">
      <c r="A3645" s="1">
        <v>45961</v>
      </c>
      <c r="B3645" s="1" t="str">
        <f>TEXT(Table1[[#This Row],[Date]],"mm")</f>
        <v>10</v>
      </c>
      <c r="C3645" t="s">
        <v>21</v>
      </c>
      <c r="D3645" t="s">
        <v>20</v>
      </c>
      <c r="E3645">
        <v>33.89</v>
      </c>
      <c r="F3645">
        <v>7.65</v>
      </c>
      <c r="G3645">
        <v>0.35</v>
      </c>
      <c r="H3645">
        <v>31.72</v>
      </c>
      <c r="I3645">
        <v>31.04</v>
      </c>
      <c r="J3645">
        <v>0.68</v>
      </c>
      <c r="K3645">
        <v>97.86</v>
      </c>
      <c r="L3645">
        <v>95.62</v>
      </c>
      <c r="M3645">
        <v>95.03</v>
      </c>
      <c r="N3645">
        <v>88.93</v>
      </c>
      <c r="O3645">
        <v>45.27</v>
      </c>
      <c r="P3645">
        <v>3736.25</v>
      </c>
      <c r="Q3645" s="42">
        <f>Table1[[#This Row],[Steam_Consumed_t]]/Table1[[#This Row],[Production_t]]</f>
        <v>1.427175283732661</v>
      </c>
      <c r="R3645" s="37">
        <f>Table1[[#This Row],[Power_Consumed_kWh]]/Table1[[#This Row],[Production_t]]</f>
        <v>117.78846153846155</v>
      </c>
      <c r="S3645" t="str">
        <f>IF(Table1[[#This Row],[Quality_pct]]&lt;96,"Below Spec","Ok")</f>
        <v>Ok</v>
      </c>
      <c r="T3645" t="str">
        <f>IF(Table1[Steam_Consumed_t]&gt;$O$4383,"ABNORMAL","NORMAL")</f>
        <v>NORMAL</v>
      </c>
      <c r="U3645" t="str">
        <f>IF(Table1[Power_Consumed_kWh]&gt;$P$4383,"ABNORMAL","NORMAL")</f>
        <v>NORMAL</v>
      </c>
      <c r="V3645">
        <f>(Table1[[#This Row],[Target_Production_t]]/8)*Table1[[#This Row],[Downtime_hr]]</f>
        <v>1.4826874999999999</v>
      </c>
    </row>
    <row r="3646" spans="1:22" x14ac:dyDescent="0.25">
      <c r="A3646" s="1">
        <v>45961</v>
      </c>
      <c r="B3646" s="1" t="str">
        <f>TEXT(Table1[[#This Row],[Date]],"mm")</f>
        <v>10</v>
      </c>
      <c r="C3646" t="s">
        <v>17</v>
      </c>
      <c r="D3646" t="s">
        <v>20</v>
      </c>
      <c r="E3646">
        <v>37.450000000000003</v>
      </c>
      <c r="F3646">
        <v>7.72</v>
      </c>
      <c r="G3646">
        <v>0.28000000000000003</v>
      </c>
      <c r="H3646">
        <v>31.63</v>
      </c>
      <c r="I3646">
        <v>30.69</v>
      </c>
      <c r="J3646">
        <v>0.94</v>
      </c>
      <c r="K3646">
        <v>97.02</v>
      </c>
      <c r="L3646">
        <v>96.5</v>
      </c>
      <c r="M3646">
        <v>95.7</v>
      </c>
      <c r="N3646">
        <v>89.6</v>
      </c>
      <c r="O3646">
        <v>28</v>
      </c>
      <c r="P3646">
        <v>2654.9</v>
      </c>
      <c r="Q3646" s="42">
        <f>Table1[[#This Row],[Steam_Consumed_t]]/Table1[[#This Row],[Production_t]]</f>
        <v>0.88523553588365478</v>
      </c>
      <c r="R3646" s="37">
        <f>Table1[[#This Row],[Power_Consumed_kWh]]/Table1[[#This Row],[Production_t]]</f>
        <v>83.936136579196969</v>
      </c>
      <c r="S3646" t="str">
        <f>IF(Table1[[#This Row],[Quality_pct]]&lt;96,"Below Spec","Ok")</f>
        <v>Ok</v>
      </c>
      <c r="T3646" t="str">
        <f>IF(Table1[Steam_Consumed_t]&gt;$O$4383,"ABNORMAL","NORMAL")</f>
        <v>NORMAL</v>
      </c>
      <c r="U3646" t="str">
        <f>IF(Table1[Power_Consumed_kWh]&gt;$P$4383,"ABNORMAL","NORMAL")</f>
        <v>NORMAL</v>
      </c>
      <c r="V3646">
        <f>(Table1[[#This Row],[Target_Production_t]]/8)*Table1[[#This Row],[Downtime_hr]]</f>
        <v>1.3107500000000003</v>
      </c>
    </row>
    <row r="3647" spans="1:22" x14ac:dyDescent="0.25">
      <c r="A3647" s="1">
        <v>45961</v>
      </c>
      <c r="B3647" s="1" t="str">
        <f>TEXT(Table1[[#This Row],[Date]],"mm")</f>
        <v>10</v>
      </c>
      <c r="C3647" t="s">
        <v>23</v>
      </c>
      <c r="D3647" t="s">
        <v>20</v>
      </c>
      <c r="E3647">
        <v>39.24</v>
      </c>
      <c r="F3647">
        <v>7.75</v>
      </c>
      <c r="G3647">
        <v>0.25</v>
      </c>
      <c r="H3647">
        <v>35.44</v>
      </c>
      <c r="I3647">
        <v>35.22</v>
      </c>
      <c r="J3647">
        <v>0.22</v>
      </c>
      <c r="K3647">
        <v>99.39</v>
      </c>
      <c r="L3647">
        <v>96.88</v>
      </c>
      <c r="M3647">
        <v>92.36</v>
      </c>
      <c r="N3647">
        <v>88.93</v>
      </c>
      <c r="O3647">
        <v>2.75</v>
      </c>
      <c r="P3647">
        <v>1487.85</v>
      </c>
      <c r="Q3647" s="42">
        <f>Table1[[#This Row],[Steam_Consumed_t]]/Table1[[#This Row],[Production_t]]</f>
        <v>7.7595936794582404E-2</v>
      </c>
      <c r="R3647" s="37">
        <f>Table1[[#This Row],[Power_Consumed_kWh]]/Table1[[#This Row],[Production_t]]</f>
        <v>41.982223476297968</v>
      </c>
      <c r="S3647" t="str">
        <f>IF(Table1[[#This Row],[Quality_pct]]&lt;96,"Below Spec","Ok")</f>
        <v>Ok</v>
      </c>
      <c r="T3647" t="str">
        <f>IF(Table1[Steam_Consumed_t]&gt;$O$4383,"ABNORMAL","NORMAL")</f>
        <v>NORMAL</v>
      </c>
      <c r="U3647" t="str">
        <f>IF(Table1[Power_Consumed_kWh]&gt;$P$4383,"ABNORMAL","NORMAL")</f>
        <v>NORMAL</v>
      </c>
      <c r="V3647">
        <f>(Table1[[#This Row],[Target_Production_t]]/8)*Table1[[#This Row],[Downtime_hr]]</f>
        <v>1.2262500000000001</v>
      </c>
    </row>
    <row r="3648" spans="1:22" x14ac:dyDescent="0.25">
      <c r="A3648" s="1">
        <v>45961</v>
      </c>
      <c r="B3648" s="1" t="str">
        <f>TEXT(Table1[[#This Row],[Date]],"mm")</f>
        <v>10</v>
      </c>
      <c r="C3648" t="s">
        <v>21</v>
      </c>
      <c r="D3648" t="s">
        <v>18</v>
      </c>
      <c r="E3648">
        <v>35.479999999999997</v>
      </c>
      <c r="F3648">
        <v>7.86</v>
      </c>
      <c r="G3648">
        <v>0.14000000000000001</v>
      </c>
      <c r="H3648">
        <v>34.32</v>
      </c>
      <c r="I3648">
        <v>33.53</v>
      </c>
      <c r="J3648">
        <v>0.79</v>
      </c>
      <c r="K3648">
        <v>97.7</v>
      </c>
      <c r="L3648">
        <v>98.25</v>
      </c>
      <c r="M3648">
        <v>94.5</v>
      </c>
      <c r="N3648">
        <v>90.71</v>
      </c>
      <c r="O3648">
        <v>51.63</v>
      </c>
      <c r="P3648">
        <v>4090.25</v>
      </c>
      <c r="Q3648" s="42">
        <f>Table1[[#This Row],[Steam_Consumed_t]]/Table1[[#This Row],[Production_t]]</f>
        <v>1.5043706293706294</v>
      </c>
      <c r="R3648" s="37">
        <f>Table1[[#This Row],[Power_Consumed_kWh]]/Table1[[#This Row],[Production_t]]</f>
        <v>119.17977855477855</v>
      </c>
      <c r="S3648" t="str">
        <f>IF(Table1[[#This Row],[Quality_pct]]&lt;96,"Below Spec","Ok")</f>
        <v>Ok</v>
      </c>
      <c r="T3648" t="str">
        <f>IF(Table1[Steam_Consumed_t]&gt;$O$4383,"ABNORMAL","NORMAL")</f>
        <v>ABNORMAL</v>
      </c>
      <c r="U3648" t="str">
        <f>IF(Table1[Power_Consumed_kWh]&gt;$P$4383,"ABNORMAL","NORMAL")</f>
        <v>NORMAL</v>
      </c>
      <c r="V3648">
        <f>(Table1[[#This Row],[Target_Production_t]]/8)*Table1[[#This Row],[Downtime_hr]]</f>
        <v>0.62090000000000001</v>
      </c>
    </row>
    <row r="3649" spans="1:22" x14ac:dyDescent="0.25">
      <c r="A3649" s="1">
        <v>45961</v>
      </c>
      <c r="B3649" s="1" t="str">
        <f>TEXT(Table1[[#This Row],[Date]],"mm")</f>
        <v>10</v>
      </c>
      <c r="C3649" t="s">
        <v>22</v>
      </c>
      <c r="D3649" t="s">
        <v>19</v>
      </c>
      <c r="E3649">
        <v>33.11</v>
      </c>
      <c r="F3649">
        <v>7.87</v>
      </c>
      <c r="G3649">
        <v>0.13</v>
      </c>
      <c r="H3649">
        <v>30.3</v>
      </c>
      <c r="I3649">
        <v>28.96</v>
      </c>
      <c r="J3649">
        <v>1.35</v>
      </c>
      <c r="K3649">
        <v>95.56</v>
      </c>
      <c r="L3649">
        <v>98.38</v>
      </c>
      <c r="M3649">
        <v>92.01</v>
      </c>
      <c r="N3649">
        <v>86.49</v>
      </c>
      <c r="O3649">
        <v>33.270000000000003</v>
      </c>
      <c r="P3649">
        <v>2911.69</v>
      </c>
      <c r="Q3649" s="42">
        <f>Table1[[#This Row],[Steam_Consumed_t]]/Table1[[#This Row],[Production_t]]</f>
        <v>1.0980198019801981</v>
      </c>
      <c r="R3649" s="37">
        <f>Table1[[#This Row],[Power_Consumed_kWh]]/Table1[[#This Row],[Production_t]]</f>
        <v>96.095379537953789</v>
      </c>
      <c r="S3649" t="str">
        <f>IF(Table1[[#This Row],[Quality_pct]]&lt;96,"Below Spec","Ok")</f>
        <v>Below Spec</v>
      </c>
      <c r="T3649" t="str">
        <f>IF(Table1[Steam_Consumed_t]&gt;$O$4383,"ABNORMAL","NORMAL")</f>
        <v>NORMAL</v>
      </c>
      <c r="U3649" t="str">
        <f>IF(Table1[Power_Consumed_kWh]&gt;$P$4383,"ABNORMAL","NORMAL")</f>
        <v>NORMAL</v>
      </c>
      <c r="V3649">
        <f>(Table1[[#This Row],[Target_Production_t]]/8)*Table1[[#This Row],[Downtime_hr]]</f>
        <v>0.53803750000000006</v>
      </c>
    </row>
    <row r="3650" spans="1:22" x14ac:dyDescent="0.25">
      <c r="A3650" s="1">
        <v>45962</v>
      </c>
      <c r="B3650" s="1" t="str">
        <f>TEXT(Table1[[#This Row],[Date]],"mm")</f>
        <v>11</v>
      </c>
      <c r="C3650" t="s">
        <v>23</v>
      </c>
      <c r="D3650" t="s">
        <v>19</v>
      </c>
      <c r="E3650">
        <v>41.3</v>
      </c>
      <c r="F3650">
        <v>7.18</v>
      </c>
      <c r="G3650">
        <v>0.82</v>
      </c>
      <c r="H3650">
        <v>37.4</v>
      </c>
      <c r="I3650">
        <v>37.15</v>
      </c>
      <c r="J3650">
        <v>0.26</v>
      </c>
      <c r="K3650">
        <v>99.31</v>
      </c>
      <c r="L3650">
        <v>89.75</v>
      </c>
      <c r="M3650">
        <v>99.63</v>
      </c>
      <c r="N3650">
        <v>88.8</v>
      </c>
      <c r="O3650">
        <v>6.31</v>
      </c>
      <c r="P3650">
        <v>1647.44</v>
      </c>
      <c r="Q3650" s="42">
        <f>Table1[[#This Row],[Steam_Consumed_t]]/Table1[[#This Row],[Production_t]]</f>
        <v>0.16871657754010694</v>
      </c>
      <c r="R3650" s="37">
        <f>Table1[[#This Row],[Power_Consumed_kWh]]/Table1[[#This Row],[Production_t]]</f>
        <v>44.049197860962572</v>
      </c>
      <c r="S3650" t="str">
        <f>IF(Table1[[#This Row],[Quality_pct]]&lt;96,"Below Spec","Ok")</f>
        <v>Ok</v>
      </c>
      <c r="T3650" t="str">
        <f>IF(Table1[Steam_Consumed_t]&gt;$O$4383,"ABNORMAL","NORMAL")</f>
        <v>NORMAL</v>
      </c>
      <c r="U3650" t="str">
        <f>IF(Table1[Power_Consumed_kWh]&gt;$P$4383,"ABNORMAL","NORMAL")</f>
        <v>NORMAL</v>
      </c>
      <c r="V3650">
        <f>(Table1[[#This Row],[Target_Production_t]]/8)*Table1[[#This Row],[Downtime_hr]]</f>
        <v>4.2332499999999991</v>
      </c>
    </row>
    <row r="3651" spans="1:22" x14ac:dyDescent="0.25">
      <c r="A3651" s="1">
        <v>45962</v>
      </c>
      <c r="B3651" s="1" t="str">
        <f>TEXT(Table1[[#This Row],[Date]],"mm")</f>
        <v>11</v>
      </c>
      <c r="C3651" t="s">
        <v>23</v>
      </c>
      <c r="D3651" t="s">
        <v>20</v>
      </c>
      <c r="E3651">
        <v>40.04</v>
      </c>
      <c r="F3651">
        <v>7.35</v>
      </c>
      <c r="G3651">
        <v>0.65</v>
      </c>
      <c r="H3651">
        <v>33.94</v>
      </c>
      <c r="I3651">
        <v>33.76</v>
      </c>
      <c r="J3651">
        <v>0.18</v>
      </c>
      <c r="K3651">
        <v>99.48</v>
      </c>
      <c r="L3651">
        <v>91.88</v>
      </c>
      <c r="M3651">
        <v>95.05</v>
      </c>
      <c r="N3651">
        <v>86.87</v>
      </c>
      <c r="O3651">
        <v>5.03</v>
      </c>
      <c r="P3651">
        <v>1355.95</v>
      </c>
      <c r="Q3651" s="42">
        <f>Table1[[#This Row],[Steam_Consumed_t]]/Table1[[#This Row],[Production_t]]</f>
        <v>0.14820271066588098</v>
      </c>
      <c r="R3651" s="37">
        <f>Table1[[#This Row],[Power_Consumed_kWh]]/Table1[[#This Row],[Production_t]]</f>
        <v>39.951384796700061</v>
      </c>
      <c r="S3651" t="str">
        <f>IF(Table1[[#This Row],[Quality_pct]]&lt;96,"Below Spec","Ok")</f>
        <v>Ok</v>
      </c>
      <c r="T3651" t="str">
        <f>IF(Table1[Steam_Consumed_t]&gt;$O$4383,"ABNORMAL","NORMAL")</f>
        <v>NORMAL</v>
      </c>
      <c r="U3651" t="str">
        <f>IF(Table1[Power_Consumed_kWh]&gt;$P$4383,"ABNORMAL","NORMAL")</f>
        <v>NORMAL</v>
      </c>
      <c r="V3651">
        <f>(Table1[[#This Row],[Target_Production_t]]/8)*Table1[[#This Row],[Downtime_hr]]</f>
        <v>3.25325</v>
      </c>
    </row>
    <row r="3652" spans="1:22" x14ac:dyDescent="0.25">
      <c r="A3652" s="1">
        <v>45962</v>
      </c>
      <c r="B3652" s="1" t="str">
        <f>TEXT(Table1[[#This Row],[Date]],"mm")</f>
        <v>11</v>
      </c>
      <c r="C3652" t="s">
        <v>21</v>
      </c>
      <c r="D3652" t="s">
        <v>20</v>
      </c>
      <c r="E3652">
        <v>34.58</v>
      </c>
      <c r="F3652">
        <v>7.37</v>
      </c>
      <c r="G3652">
        <v>0.63</v>
      </c>
      <c r="H3652">
        <v>29.32</v>
      </c>
      <c r="I3652">
        <v>29.28</v>
      </c>
      <c r="J3652">
        <v>0.04</v>
      </c>
      <c r="K3652">
        <v>99.86</v>
      </c>
      <c r="L3652">
        <v>92.12</v>
      </c>
      <c r="M3652">
        <v>93.68</v>
      </c>
      <c r="N3652">
        <v>86.18</v>
      </c>
      <c r="O3652">
        <v>43.61</v>
      </c>
      <c r="P3652">
        <v>3596.68</v>
      </c>
      <c r="Q3652" s="42">
        <f>Table1[[#This Row],[Steam_Consumed_t]]/Table1[[#This Row],[Production_t]]</f>
        <v>1.4873806275579808</v>
      </c>
      <c r="R3652" s="37">
        <f>Table1[[#This Row],[Power_Consumed_kWh]]/Table1[[#This Row],[Production_t]]</f>
        <v>122.66984993178717</v>
      </c>
      <c r="S3652" t="str">
        <f>IF(Table1[[#This Row],[Quality_pct]]&lt;96,"Below Spec","Ok")</f>
        <v>Ok</v>
      </c>
      <c r="T3652" t="str">
        <f>IF(Table1[Steam_Consumed_t]&gt;$O$4383,"ABNORMAL","NORMAL")</f>
        <v>NORMAL</v>
      </c>
      <c r="U3652" t="str">
        <f>IF(Table1[Power_Consumed_kWh]&gt;$P$4383,"ABNORMAL","NORMAL")</f>
        <v>NORMAL</v>
      </c>
      <c r="V3652">
        <f>(Table1[[#This Row],[Target_Production_t]]/8)*Table1[[#This Row],[Downtime_hr]]</f>
        <v>2.7231749999999999</v>
      </c>
    </row>
    <row r="3653" spans="1:22" x14ac:dyDescent="0.25">
      <c r="A3653" s="1">
        <v>45962</v>
      </c>
      <c r="B3653" s="1" t="str">
        <f>TEXT(Table1[[#This Row],[Date]],"mm")</f>
        <v>11</v>
      </c>
      <c r="C3653" t="s">
        <v>17</v>
      </c>
      <c r="D3653" t="s">
        <v>18</v>
      </c>
      <c r="E3653">
        <v>40.020000000000003</v>
      </c>
      <c r="F3653">
        <v>7.39</v>
      </c>
      <c r="G3653">
        <v>0.61</v>
      </c>
      <c r="H3653">
        <v>36.9</v>
      </c>
      <c r="I3653">
        <v>36.61</v>
      </c>
      <c r="J3653">
        <v>0.3</v>
      </c>
      <c r="K3653">
        <v>99.2</v>
      </c>
      <c r="L3653">
        <v>92.38</v>
      </c>
      <c r="M3653">
        <v>97.26</v>
      </c>
      <c r="N3653">
        <v>89.12</v>
      </c>
      <c r="O3653">
        <v>30.74</v>
      </c>
      <c r="P3653">
        <v>3084.3</v>
      </c>
      <c r="Q3653" s="42">
        <f>Table1[[#This Row],[Steam_Consumed_t]]/Table1[[#This Row],[Production_t]]</f>
        <v>0.83306233062330626</v>
      </c>
      <c r="R3653" s="37">
        <f>Table1[[#This Row],[Power_Consumed_kWh]]/Table1[[#This Row],[Production_t]]</f>
        <v>83.585365853658544</v>
      </c>
      <c r="S3653" t="str">
        <f>IF(Table1[[#This Row],[Quality_pct]]&lt;96,"Below Spec","Ok")</f>
        <v>Ok</v>
      </c>
      <c r="T3653" t="str">
        <f>IF(Table1[Steam_Consumed_t]&gt;$O$4383,"ABNORMAL","NORMAL")</f>
        <v>NORMAL</v>
      </c>
      <c r="U3653" t="str">
        <f>IF(Table1[Power_Consumed_kWh]&gt;$P$4383,"ABNORMAL","NORMAL")</f>
        <v>NORMAL</v>
      </c>
      <c r="V3653">
        <f>(Table1[[#This Row],[Target_Production_t]]/8)*Table1[[#This Row],[Downtime_hr]]</f>
        <v>3.0515250000000003</v>
      </c>
    </row>
    <row r="3654" spans="1:22" x14ac:dyDescent="0.25">
      <c r="A3654" s="1">
        <v>45962</v>
      </c>
      <c r="B3654" s="1" t="str">
        <f>TEXT(Table1[[#This Row],[Date]],"mm")</f>
        <v>11</v>
      </c>
      <c r="C3654" t="s">
        <v>21</v>
      </c>
      <c r="D3654" t="s">
        <v>19</v>
      </c>
      <c r="E3654">
        <v>35.67</v>
      </c>
      <c r="F3654">
        <v>7.43</v>
      </c>
      <c r="G3654">
        <v>0.56999999999999995</v>
      </c>
      <c r="H3654">
        <v>34.22</v>
      </c>
      <c r="I3654">
        <v>33.299999999999997</v>
      </c>
      <c r="J3654">
        <v>0.92</v>
      </c>
      <c r="K3654">
        <v>97.32</v>
      </c>
      <c r="L3654">
        <v>92.88</v>
      </c>
      <c r="M3654">
        <v>94.28</v>
      </c>
      <c r="N3654">
        <v>85.22</v>
      </c>
      <c r="O3654">
        <v>51.42</v>
      </c>
      <c r="P3654">
        <v>4172.6099999999997</v>
      </c>
      <c r="Q3654" s="42">
        <f>Table1[[#This Row],[Steam_Consumed_t]]/Table1[[#This Row],[Production_t]]</f>
        <v>1.5026300409117477</v>
      </c>
      <c r="R3654" s="37">
        <f>Table1[[#This Row],[Power_Consumed_kWh]]/Table1[[#This Row],[Production_t]]</f>
        <v>121.93483343074224</v>
      </c>
      <c r="S3654" t="str">
        <f>IF(Table1[[#This Row],[Quality_pct]]&lt;96,"Below Spec","Ok")</f>
        <v>Ok</v>
      </c>
      <c r="T3654" t="str">
        <f>IF(Table1[Steam_Consumed_t]&gt;$O$4383,"ABNORMAL","NORMAL")</f>
        <v>NORMAL</v>
      </c>
      <c r="U3654" t="str">
        <f>IF(Table1[Power_Consumed_kWh]&gt;$P$4383,"ABNORMAL","NORMAL")</f>
        <v>NORMAL</v>
      </c>
      <c r="V3654">
        <f>(Table1[[#This Row],[Target_Production_t]]/8)*Table1[[#This Row],[Downtime_hr]]</f>
        <v>2.5414875000000001</v>
      </c>
    </row>
    <row r="3655" spans="1:22" x14ac:dyDescent="0.25">
      <c r="A3655" s="1">
        <v>45962</v>
      </c>
      <c r="B3655" s="1" t="str">
        <f>TEXT(Table1[[#This Row],[Date]],"mm")</f>
        <v>11</v>
      </c>
      <c r="C3655" t="s">
        <v>17</v>
      </c>
      <c r="D3655" t="s">
        <v>20</v>
      </c>
      <c r="E3655">
        <v>38.22</v>
      </c>
      <c r="F3655">
        <v>7.5</v>
      </c>
      <c r="G3655">
        <v>0.5</v>
      </c>
      <c r="H3655">
        <v>32.130000000000003</v>
      </c>
      <c r="I3655">
        <v>31.26</v>
      </c>
      <c r="J3655">
        <v>0.87</v>
      </c>
      <c r="K3655">
        <v>97.28</v>
      </c>
      <c r="L3655">
        <v>93.75</v>
      </c>
      <c r="M3655">
        <v>89.25</v>
      </c>
      <c r="N3655">
        <v>81.400000000000006</v>
      </c>
      <c r="O3655">
        <v>28.44</v>
      </c>
      <c r="P3655">
        <v>2582.9899999999998</v>
      </c>
      <c r="Q3655" s="42">
        <f>Table1[[#This Row],[Steam_Consumed_t]]/Table1[[#This Row],[Production_t]]</f>
        <v>0.88515406162464982</v>
      </c>
      <c r="R3655" s="37">
        <f>Table1[[#This Row],[Power_Consumed_kWh]]/Table1[[#This Row],[Production_t]]</f>
        <v>80.39184562713973</v>
      </c>
      <c r="S3655" t="str">
        <f>IF(Table1[[#This Row],[Quality_pct]]&lt;96,"Below Spec","Ok")</f>
        <v>Ok</v>
      </c>
      <c r="T3655" t="str">
        <f>IF(Table1[Steam_Consumed_t]&gt;$O$4383,"ABNORMAL","NORMAL")</f>
        <v>NORMAL</v>
      </c>
      <c r="U3655" t="str">
        <f>IF(Table1[Power_Consumed_kWh]&gt;$P$4383,"ABNORMAL","NORMAL")</f>
        <v>NORMAL</v>
      </c>
      <c r="V3655">
        <f>(Table1[[#This Row],[Target_Production_t]]/8)*Table1[[#This Row],[Downtime_hr]]</f>
        <v>2.3887499999999999</v>
      </c>
    </row>
    <row r="3656" spans="1:22" x14ac:dyDescent="0.25">
      <c r="A3656" s="1">
        <v>45962</v>
      </c>
      <c r="B3656" s="1" t="str">
        <f>TEXT(Table1[[#This Row],[Date]],"mm")</f>
        <v>11</v>
      </c>
      <c r="C3656" t="s">
        <v>17</v>
      </c>
      <c r="D3656" t="s">
        <v>19</v>
      </c>
      <c r="E3656">
        <v>39.42</v>
      </c>
      <c r="F3656">
        <v>7.53</v>
      </c>
      <c r="G3656">
        <v>0.47</v>
      </c>
      <c r="H3656">
        <v>32.67</v>
      </c>
      <c r="I3656">
        <v>32.26</v>
      </c>
      <c r="J3656">
        <v>0.41</v>
      </c>
      <c r="K3656">
        <v>98.74</v>
      </c>
      <c r="L3656">
        <v>94.12</v>
      </c>
      <c r="M3656">
        <v>96.16</v>
      </c>
      <c r="N3656">
        <v>89.37</v>
      </c>
      <c r="O3656">
        <v>27.63</v>
      </c>
      <c r="P3656">
        <v>2562.14</v>
      </c>
      <c r="Q3656" s="42">
        <f>Table1[[#This Row],[Steam_Consumed_t]]/Table1[[#This Row],[Production_t]]</f>
        <v>0.84573002754820925</v>
      </c>
      <c r="R3656" s="37">
        <f>Table1[[#This Row],[Power_Consumed_kWh]]/Table1[[#This Row],[Production_t]]</f>
        <v>78.424854606672781</v>
      </c>
      <c r="S3656" t="str">
        <f>IF(Table1[[#This Row],[Quality_pct]]&lt;96,"Below Spec","Ok")</f>
        <v>Ok</v>
      </c>
      <c r="T3656" t="str">
        <f>IF(Table1[Steam_Consumed_t]&gt;$O$4383,"ABNORMAL","NORMAL")</f>
        <v>NORMAL</v>
      </c>
      <c r="U3656" t="str">
        <f>IF(Table1[Power_Consumed_kWh]&gt;$P$4383,"ABNORMAL","NORMAL")</f>
        <v>NORMAL</v>
      </c>
      <c r="V3656">
        <f>(Table1[[#This Row],[Target_Production_t]]/8)*Table1[[#This Row],[Downtime_hr]]</f>
        <v>2.315925</v>
      </c>
    </row>
    <row r="3657" spans="1:22" x14ac:dyDescent="0.25">
      <c r="A3657" s="1">
        <v>45962</v>
      </c>
      <c r="B3657" s="1" t="str">
        <f>TEXT(Table1[[#This Row],[Date]],"mm")</f>
        <v>11</v>
      </c>
      <c r="C3657" t="s">
        <v>22</v>
      </c>
      <c r="D3657" t="s">
        <v>20</v>
      </c>
      <c r="E3657">
        <v>32.76</v>
      </c>
      <c r="F3657">
        <v>7.54</v>
      </c>
      <c r="G3657">
        <v>0.46</v>
      </c>
      <c r="H3657">
        <v>30.54</v>
      </c>
      <c r="I3657">
        <v>29.4</v>
      </c>
      <c r="J3657">
        <v>1.1499999999999999</v>
      </c>
      <c r="K3657">
        <v>96.25</v>
      </c>
      <c r="L3657">
        <v>94.25</v>
      </c>
      <c r="M3657">
        <v>98.23</v>
      </c>
      <c r="N3657">
        <v>89.11</v>
      </c>
      <c r="O3657">
        <v>32.57</v>
      </c>
      <c r="P3657">
        <v>2892.46</v>
      </c>
      <c r="Q3657" s="42">
        <f>Table1[[#This Row],[Steam_Consumed_t]]/Table1[[#This Row],[Production_t]]</f>
        <v>1.0664702030124427</v>
      </c>
      <c r="R3657" s="37">
        <f>Table1[[#This Row],[Power_Consumed_kWh]]/Table1[[#This Row],[Production_t]]</f>
        <v>94.710543549443358</v>
      </c>
      <c r="S3657" t="str">
        <f>IF(Table1[[#This Row],[Quality_pct]]&lt;96,"Below Spec","Ok")</f>
        <v>Ok</v>
      </c>
      <c r="T3657" t="str">
        <f>IF(Table1[Steam_Consumed_t]&gt;$O$4383,"ABNORMAL","NORMAL")</f>
        <v>NORMAL</v>
      </c>
      <c r="U3657" t="str">
        <f>IF(Table1[Power_Consumed_kWh]&gt;$P$4383,"ABNORMAL","NORMAL")</f>
        <v>NORMAL</v>
      </c>
      <c r="V3657">
        <f>(Table1[[#This Row],[Target_Production_t]]/8)*Table1[[#This Row],[Downtime_hr]]</f>
        <v>1.8836999999999999</v>
      </c>
    </row>
    <row r="3658" spans="1:22" x14ac:dyDescent="0.25">
      <c r="A3658" s="1">
        <v>45962</v>
      </c>
      <c r="B3658" s="1" t="str">
        <f>TEXT(Table1[[#This Row],[Date]],"mm")</f>
        <v>11</v>
      </c>
      <c r="C3658" t="s">
        <v>21</v>
      </c>
      <c r="D3658" t="s">
        <v>18</v>
      </c>
      <c r="E3658">
        <v>36.21</v>
      </c>
      <c r="F3658">
        <v>7.57</v>
      </c>
      <c r="G3658">
        <v>0.43</v>
      </c>
      <c r="H3658">
        <v>29.97</v>
      </c>
      <c r="I3658">
        <v>29.54</v>
      </c>
      <c r="J3658">
        <v>0.43</v>
      </c>
      <c r="K3658">
        <v>98.55</v>
      </c>
      <c r="L3658">
        <v>94.62</v>
      </c>
      <c r="M3658">
        <v>96.93</v>
      </c>
      <c r="N3658">
        <v>90.39</v>
      </c>
      <c r="O3658">
        <v>45.01</v>
      </c>
      <c r="P3658">
        <v>3553.18</v>
      </c>
      <c r="Q3658" s="42">
        <f>Table1[[#This Row],[Steam_Consumed_t]]/Table1[[#This Row],[Production_t]]</f>
        <v>1.5018351685018352</v>
      </c>
      <c r="R3658" s="37">
        <f>Table1[[#This Row],[Power_Consumed_kWh]]/Table1[[#This Row],[Production_t]]</f>
        <v>118.55789122455789</v>
      </c>
      <c r="S3658" t="str">
        <f>IF(Table1[[#This Row],[Quality_pct]]&lt;96,"Below Spec","Ok")</f>
        <v>Ok</v>
      </c>
      <c r="T3658" t="str">
        <f>IF(Table1[Steam_Consumed_t]&gt;$O$4383,"ABNORMAL","NORMAL")</f>
        <v>NORMAL</v>
      </c>
      <c r="U3658" t="str">
        <f>IF(Table1[Power_Consumed_kWh]&gt;$P$4383,"ABNORMAL","NORMAL")</f>
        <v>NORMAL</v>
      </c>
      <c r="V3658">
        <f>(Table1[[#This Row],[Target_Production_t]]/8)*Table1[[#This Row],[Downtime_hr]]</f>
        <v>1.9462874999999999</v>
      </c>
    </row>
    <row r="3659" spans="1:22" x14ac:dyDescent="0.25">
      <c r="A3659" s="1">
        <v>45962</v>
      </c>
      <c r="B3659" s="1" t="str">
        <f>TEXT(Table1[[#This Row],[Date]],"mm")</f>
        <v>11</v>
      </c>
      <c r="C3659" t="s">
        <v>23</v>
      </c>
      <c r="D3659" t="s">
        <v>18</v>
      </c>
      <c r="E3659">
        <v>41.93</v>
      </c>
      <c r="F3659">
        <v>7.61</v>
      </c>
      <c r="G3659">
        <v>0.39</v>
      </c>
      <c r="H3659">
        <v>37.5</v>
      </c>
      <c r="I3659">
        <v>37.299999999999997</v>
      </c>
      <c r="J3659">
        <v>0.19</v>
      </c>
      <c r="K3659">
        <v>99.48</v>
      </c>
      <c r="L3659">
        <v>95.12</v>
      </c>
      <c r="M3659">
        <v>103</v>
      </c>
      <c r="N3659">
        <v>97.47</v>
      </c>
      <c r="O3659">
        <v>4.2</v>
      </c>
      <c r="P3659">
        <v>1581.51</v>
      </c>
      <c r="Q3659" s="42">
        <f>Table1[[#This Row],[Steam_Consumed_t]]/Table1[[#This Row],[Production_t]]</f>
        <v>0.112</v>
      </c>
      <c r="R3659" s="37">
        <f>Table1[[#This Row],[Power_Consumed_kWh]]/Table1[[#This Row],[Production_t]]</f>
        <v>42.1736</v>
      </c>
      <c r="S3659" t="str">
        <f>IF(Table1[[#This Row],[Quality_pct]]&lt;96,"Below Spec","Ok")</f>
        <v>Ok</v>
      </c>
      <c r="T3659" t="str">
        <f>IF(Table1[Steam_Consumed_t]&gt;$O$4383,"ABNORMAL","NORMAL")</f>
        <v>NORMAL</v>
      </c>
      <c r="U3659" t="str">
        <f>IF(Table1[Power_Consumed_kWh]&gt;$P$4383,"ABNORMAL","NORMAL")</f>
        <v>NORMAL</v>
      </c>
      <c r="V3659">
        <f>(Table1[[#This Row],[Target_Production_t]]/8)*Table1[[#This Row],[Downtime_hr]]</f>
        <v>2.0440874999999998</v>
      </c>
    </row>
    <row r="3660" spans="1:22" x14ac:dyDescent="0.25">
      <c r="A3660" s="1">
        <v>45962</v>
      </c>
      <c r="B3660" s="1" t="str">
        <f>TEXT(Table1[[#This Row],[Date]],"mm")</f>
        <v>11</v>
      </c>
      <c r="C3660" t="s">
        <v>22</v>
      </c>
      <c r="D3660" t="s">
        <v>18</v>
      </c>
      <c r="E3660">
        <v>34.299999999999997</v>
      </c>
      <c r="F3660">
        <v>7.75</v>
      </c>
      <c r="G3660">
        <v>0.25</v>
      </c>
      <c r="H3660">
        <v>32.75</v>
      </c>
      <c r="I3660">
        <v>31.82</v>
      </c>
      <c r="J3660">
        <v>0.93</v>
      </c>
      <c r="K3660">
        <v>97.16</v>
      </c>
      <c r="L3660">
        <v>96.88</v>
      </c>
      <c r="M3660">
        <v>96.13</v>
      </c>
      <c r="N3660">
        <v>90.48</v>
      </c>
      <c r="O3660">
        <v>36.479999999999997</v>
      </c>
      <c r="P3660">
        <v>3046.59</v>
      </c>
      <c r="Q3660" s="42">
        <f>Table1[[#This Row],[Steam_Consumed_t]]/Table1[[#This Row],[Production_t]]</f>
        <v>1.1138931297709922</v>
      </c>
      <c r="R3660" s="37">
        <f>Table1[[#This Row],[Power_Consumed_kWh]]/Table1[[#This Row],[Production_t]]</f>
        <v>93.02564885496183</v>
      </c>
      <c r="S3660" t="str">
        <f>IF(Table1[[#This Row],[Quality_pct]]&lt;96,"Below Spec","Ok")</f>
        <v>Ok</v>
      </c>
      <c r="T3660" t="str">
        <f>IF(Table1[Steam_Consumed_t]&gt;$O$4383,"ABNORMAL","NORMAL")</f>
        <v>NORMAL</v>
      </c>
      <c r="U3660" t="str">
        <f>IF(Table1[Power_Consumed_kWh]&gt;$P$4383,"ABNORMAL","NORMAL")</f>
        <v>NORMAL</v>
      </c>
      <c r="V3660">
        <f>(Table1[[#This Row],[Target_Production_t]]/8)*Table1[[#This Row],[Downtime_hr]]</f>
        <v>1.0718749999999999</v>
      </c>
    </row>
    <row r="3661" spans="1:22" x14ac:dyDescent="0.25">
      <c r="A3661" s="1">
        <v>45962</v>
      </c>
      <c r="B3661" s="1" t="str">
        <f>TEXT(Table1[[#This Row],[Date]],"mm")</f>
        <v>11</v>
      </c>
      <c r="C3661" t="s">
        <v>22</v>
      </c>
      <c r="D3661" t="s">
        <v>19</v>
      </c>
      <c r="E3661">
        <v>33.79</v>
      </c>
      <c r="F3661">
        <v>7.77</v>
      </c>
      <c r="G3661">
        <v>0.23</v>
      </c>
      <c r="H3661">
        <v>29.52</v>
      </c>
      <c r="I3661">
        <v>28.58</v>
      </c>
      <c r="J3661">
        <v>0.95</v>
      </c>
      <c r="K3661">
        <v>96.79</v>
      </c>
      <c r="L3661">
        <v>97.12</v>
      </c>
      <c r="M3661">
        <v>93.73</v>
      </c>
      <c r="N3661">
        <v>88.11</v>
      </c>
      <c r="O3661">
        <v>31.65</v>
      </c>
      <c r="P3661">
        <v>2826.65</v>
      </c>
      <c r="Q3661" s="42">
        <f>Table1[[#This Row],[Steam_Consumed_t]]/Table1[[#This Row],[Production_t]]</f>
        <v>1.0721544715447153</v>
      </c>
      <c r="R3661" s="37">
        <f>Table1[[#This Row],[Power_Consumed_kWh]]/Table1[[#This Row],[Production_t]]</f>
        <v>95.753726287262879</v>
      </c>
      <c r="S3661" t="str">
        <f>IF(Table1[[#This Row],[Quality_pct]]&lt;96,"Below Spec","Ok")</f>
        <v>Ok</v>
      </c>
      <c r="T3661" t="str">
        <f>IF(Table1[Steam_Consumed_t]&gt;$O$4383,"ABNORMAL","NORMAL")</f>
        <v>NORMAL</v>
      </c>
      <c r="U3661" t="str">
        <f>IF(Table1[Power_Consumed_kWh]&gt;$P$4383,"ABNORMAL","NORMAL")</f>
        <v>NORMAL</v>
      </c>
      <c r="V3661">
        <f>(Table1[[#This Row],[Target_Production_t]]/8)*Table1[[#This Row],[Downtime_hr]]</f>
        <v>0.97146250000000001</v>
      </c>
    </row>
    <row r="3662" spans="1:22" x14ac:dyDescent="0.25">
      <c r="A3662" s="1">
        <v>45963</v>
      </c>
      <c r="B3662" s="1" t="str">
        <f>TEXT(Table1[[#This Row],[Date]],"mm")</f>
        <v>11</v>
      </c>
      <c r="C3662" t="s">
        <v>23</v>
      </c>
      <c r="D3662" t="s">
        <v>18</v>
      </c>
      <c r="E3662">
        <v>42.01</v>
      </c>
      <c r="F3662">
        <v>7.25</v>
      </c>
      <c r="G3662">
        <v>0.75</v>
      </c>
      <c r="H3662">
        <v>35.85</v>
      </c>
      <c r="I3662">
        <v>34.89</v>
      </c>
      <c r="J3662">
        <v>0.96</v>
      </c>
      <c r="K3662">
        <v>97.31</v>
      </c>
      <c r="L3662">
        <v>90.62</v>
      </c>
      <c r="M3662">
        <v>93</v>
      </c>
      <c r="N3662">
        <v>82.02</v>
      </c>
      <c r="O3662">
        <v>3.69</v>
      </c>
      <c r="P3662">
        <v>1556.18</v>
      </c>
      <c r="Q3662" s="42">
        <f>Table1[[#This Row],[Steam_Consumed_t]]/Table1[[#This Row],[Production_t]]</f>
        <v>0.10292887029288703</v>
      </c>
      <c r="R3662" s="37">
        <f>Table1[[#This Row],[Power_Consumed_kWh]]/Table1[[#This Row],[Production_t]]</f>
        <v>43.408089260808929</v>
      </c>
      <c r="S3662" t="str">
        <f>IF(Table1[[#This Row],[Quality_pct]]&lt;96,"Below Spec","Ok")</f>
        <v>Ok</v>
      </c>
      <c r="T3662" t="str">
        <f>IF(Table1[Steam_Consumed_t]&gt;$O$4383,"ABNORMAL","NORMAL")</f>
        <v>NORMAL</v>
      </c>
      <c r="U3662" t="str">
        <f>IF(Table1[Power_Consumed_kWh]&gt;$P$4383,"ABNORMAL","NORMAL")</f>
        <v>NORMAL</v>
      </c>
      <c r="V3662">
        <f>(Table1[[#This Row],[Target_Production_t]]/8)*Table1[[#This Row],[Downtime_hr]]</f>
        <v>3.9384375</v>
      </c>
    </row>
    <row r="3663" spans="1:22" x14ac:dyDescent="0.25">
      <c r="A3663" s="1">
        <v>45963</v>
      </c>
      <c r="B3663" s="1" t="str">
        <f>TEXT(Table1[[#This Row],[Date]],"mm")</f>
        <v>11</v>
      </c>
      <c r="C3663" t="s">
        <v>17</v>
      </c>
      <c r="D3663" t="s">
        <v>19</v>
      </c>
      <c r="E3663">
        <v>39.5</v>
      </c>
      <c r="F3663">
        <v>7.29</v>
      </c>
      <c r="G3663">
        <v>0.71</v>
      </c>
      <c r="H3663">
        <v>32.020000000000003</v>
      </c>
      <c r="I3663">
        <v>31.12</v>
      </c>
      <c r="J3663">
        <v>0.9</v>
      </c>
      <c r="K3663">
        <v>97.2</v>
      </c>
      <c r="L3663">
        <v>91.12</v>
      </c>
      <c r="M3663">
        <v>98.52</v>
      </c>
      <c r="N3663">
        <v>87.27</v>
      </c>
      <c r="O3663">
        <v>27.1</v>
      </c>
      <c r="P3663">
        <v>2636.07</v>
      </c>
      <c r="Q3663" s="42">
        <f>Table1[[#This Row],[Steam_Consumed_t]]/Table1[[#This Row],[Production_t]]</f>
        <v>0.84634603372891937</v>
      </c>
      <c r="R3663" s="37">
        <f>Table1[[#This Row],[Power_Consumed_kWh]]/Table1[[#This Row],[Production_t]]</f>
        <v>82.325733916302312</v>
      </c>
      <c r="S3663" t="str">
        <f>IF(Table1[[#This Row],[Quality_pct]]&lt;96,"Below Spec","Ok")</f>
        <v>Ok</v>
      </c>
      <c r="T3663" t="str">
        <f>IF(Table1[Steam_Consumed_t]&gt;$O$4383,"ABNORMAL","NORMAL")</f>
        <v>NORMAL</v>
      </c>
      <c r="U3663" t="str">
        <f>IF(Table1[Power_Consumed_kWh]&gt;$P$4383,"ABNORMAL","NORMAL")</f>
        <v>NORMAL</v>
      </c>
      <c r="V3663">
        <f>(Table1[[#This Row],[Target_Production_t]]/8)*Table1[[#This Row],[Downtime_hr]]</f>
        <v>3.5056249999999998</v>
      </c>
    </row>
    <row r="3664" spans="1:22" x14ac:dyDescent="0.25">
      <c r="A3664" s="1">
        <v>45963</v>
      </c>
      <c r="B3664" s="1" t="str">
        <f>TEXT(Table1[[#This Row],[Date]],"mm")</f>
        <v>11</v>
      </c>
      <c r="C3664" t="s">
        <v>21</v>
      </c>
      <c r="D3664" t="s">
        <v>20</v>
      </c>
      <c r="E3664">
        <v>34.65</v>
      </c>
      <c r="F3664">
        <v>7.37</v>
      </c>
      <c r="G3664">
        <v>0.63</v>
      </c>
      <c r="H3664">
        <v>30.4</v>
      </c>
      <c r="I3664">
        <v>29.96</v>
      </c>
      <c r="J3664">
        <v>0.44</v>
      </c>
      <c r="K3664">
        <v>98.54</v>
      </c>
      <c r="L3664">
        <v>92.12</v>
      </c>
      <c r="M3664">
        <v>96.88</v>
      </c>
      <c r="N3664">
        <v>87.95</v>
      </c>
      <c r="O3664">
        <v>43.98</v>
      </c>
      <c r="P3664">
        <v>3568.56</v>
      </c>
      <c r="Q3664" s="42">
        <f>Table1[[#This Row],[Steam_Consumed_t]]/Table1[[#This Row],[Production_t]]</f>
        <v>1.4467105263157893</v>
      </c>
      <c r="R3664" s="37">
        <f>Table1[[#This Row],[Power_Consumed_kWh]]/Table1[[#This Row],[Production_t]]</f>
        <v>117.38684210526316</v>
      </c>
      <c r="S3664" t="str">
        <f>IF(Table1[[#This Row],[Quality_pct]]&lt;96,"Below Spec","Ok")</f>
        <v>Ok</v>
      </c>
      <c r="T3664" t="str">
        <f>IF(Table1[Steam_Consumed_t]&gt;$O$4383,"ABNORMAL","NORMAL")</f>
        <v>NORMAL</v>
      </c>
      <c r="U3664" t="str">
        <f>IF(Table1[Power_Consumed_kWh]&gt;$P$4383,"ABNORMAL","NORMAL")</f>
        <v>NORMAL</v>
      </c>
      <c r="V3664">
        <f>(Table1[[#This Row],[Target_Production_t]]/8)*Table1[[#This Row],[Downtime_hr]]</f>
        <v>2.7286874999999999</v>
      </c>
    </row>
    <row r="3665" spans="1:22" x14ac:dyDescent="0.25">
      <c r="A3665" s="1">
        <v>45963</v>
      </c>
      <c r="B3665" s="1" t="str">
        <f>TEXT(Table1[[#This Row],[Date]],"mm")</f>
        <v>11</v>
      </c>
      <c r="C3665" t="s">
        <v>22</v>
      </c>
      <c r="D3665" t="s">
        <v>18</v>
      </c>
      <c r="E3665">
        <v>34.369999999999997</v>
      </c>
      <c r="F3665">
        <v>7.38</v>
      </c>
      <c r="G3665">
        <v>0.62</v>
      </c>
      <c r="H3665">
        <v>31.22</v>
      </c>
      <c r="I3665">
        <v>30.59</v>
      </c>
      <c r="J3665">
        <v>0.63</v>
      </c>
      <c r="K3665">
        <v>97.99</v>
      </c>
      <c r="L3665">
        <v>92.25</v>
      </c>
      <c r="M3665">
        <v>99.5</v>
      </c>
      <c r="N3665">
        <v>89.94</v>
      </c>
      <c r="O3665">
        <v>34.380000000000003</v>
      </c>
      <c r="P3665">
        <v>3015.77</v>
      </c>
      <c r="Q3665" s="42">
        <f>Table1[[#This Row],[Steam_Consumed_t]]/Table1[[#This Row],[Production_t]]</f>
        <v>1.1012171684817427</v>
      </c>
      <c r="R3665" s="37">
        <f>Table1[[#This Row],[Power_Consumed_kWh]]/Table1[[#This Row],[Production_t]]</f>
        <v>96.597373478539396</v>
      </c>
      <c r="S3665" t="str">
        <f>IF(Table1[[#This Row],[Quality_pct]]&lt;96,"Below Spec","Ok")</f>
        <v>Ok</v>
      </c>
      <c r="T3665" t="str">
        <f>IF(Table1[Steam_Consumed_t]&gt;$O$4383,"ABNORMAL","NORMAL")</f>
        <v>NORMAL</v>
      </c>
      <c r="U3665" t="str">
        <f>IF(Table1[Power_Consumed_kWh]&gt;$P$4383,"ABNORMAL","NORMAL")</f>
        <v>NORMAL</v>
      </c>
      <c r="V3665">
        <f>(Table1[[#This Row],[Target_Production_t]]/8)*Table1[[#This Row],[Downtime_hr]]</f>
        <v>2.6636749999999996</v>
      </c>
    </row>
    <row r="3666" spans="1:22" x14ac:dyDescent="0.25">
      <c r="A3666" s="1">
        <v>45963</v>
      </c>
      <c r="B3666" s="1" t="str">
        <f>TEXT(Table1[[#This Row],[Date]],"mm")</f>
        <v>11</v>
      </c>
      <c r="C3666" t="s">
        <v>22</v>
      </c>
      <c r="D3666" t="s">
        <v>19</v>
      </c>
      <c r="E3666">
        <v>33.85</v>
      </c>
      <c r="F3666">
        <v>7.42</v>
      </c>
      <c r="G3666">
        <v>0.57999999999999996</v>
      </c>
      <c r="H3666">
        <v>27.73</v>
      </c>
      <c r="I3666">
        <v>27</v>
      </c>
      <c r="J3666">
        <v>0.73</v>
      </c>
      <c r="K3666">
        <v>97.37</v>
      </c>
      <c r="L3666">
        <v>92.75</v>
      </c>
      <c r="M3666">
        <v>93.63</v>
      </c>
      <c r="N3666">
        <v>84.56</v>
      </c>
      <c r="O3666">
        <v>29.16</v>
      </c>
      <c r="P3666">
        <v>2616.0500000000002</v>
      </c>
      <c r="Q3666" s="42">
        <f>Table1[[#This Row],[Steam_Consumed_t]]/Table1[[#This Row],[Production_t]]</f>
        <v>1.0515686981608365</v>
      </c>
      <c r="R3666" s="37">
        <f>Table1[[#This Row],[Power_Consumed_kWh]]/Table1[[#This Row],[Production_t]]</f>
        <v>94.340064911648042</v>
      </c>
      <c r="S3666" t="str">
        <f>IF(Table1[[#This Row],[Quality_pct]]&lt;96,"Below Spec","Ok")</f>
        <v>Ok</v>
      </c>
      <c r="T3666" t="str">
        <f>IF(Table1[Steam_Consumed_t]&gt;$O$4383,"ABNORMAL","NORMAL")</f>
        <v>NORMAL</v>
      </c>
      <c r="U3666" t="str">
        <f>IF(Table1[Power_Consumed_kWh]&gt;$P$4383,"ABNORMAL","NORMAL")</f>
        <v>NORMAL</v>
      </c>
      <c r="V3666">
        <f>(Table1[[#This Row],[Target_Production_t]]/8)*Table1[[#This Row],[Downtime_hr]]</f>
        <v>2.4541249999999999</v>
      </c>
    </row>
    <row r="3667" spans="1:22" x14ac:dyDescent="0.25">
      <c r="A3667" s="1">
        <v>45963</v>
      </c>
      <c r="B3667" s="1" t="str">
        <f>TEXT(Table1[[#This Row],[Date]],"mm")</f>
        <v>11</v>
      </c>
      <c r="C3667" t="s">
        <v>23</v>
      </c>
      <c r="D3667" t="s">
        <v>20</v>
      </c>
      <c r="E3667">
        <v>40.119999999999997</v>
      </c>
      <c r="F3667">
        <v>7.43</v>
      </c>
      <c r="G3667">
        <v>0.56999999999999995</v>
      </c>
      <c r="H3667">
        <v>35.11</v>
      </c>
      <c r="I3667">
        <v>35.090000000000003</v>
      </c>
      <c r="J3667">
        <v>0.02</v>
      </c>
      <c r="K3667">
        <v>99.94</v>
      </c>
      <c r="L3667">
        <v>92.88</v>
      </c>
      <c r="M3667">
        <v>96.17</v>
      </c>
      <c r="N3667">
        <v>89.27</v>
      </c>
      <c r="O3667">
        <v>3.39</v>
      </c>
      <c r="P3667">
        <v>1456.53</v>
      </c>
      <c r="Q3667" s="42">
        <f>Table1[[#This Row],[Steam_Consumed_t]]/Table1[[#This Row],[Production_t]]</f>
        <v>9.6553688407861007E-2</v>
      </c>
      <c r="R3667" s="37">
        <f>Table1[[#This Row],[Power_Consumed_kWh]]/Table1[[#This Row],[Production_t]]</f>
        <v>41.484762176018229</v>
      </c>
      <c r="S3667" t="str">
        <f>IF(Table1[[#This Row],[Quality_pct]]&lt;96,"Below Spec","Ok")</f>
        <v>Ok</v>
      </c>
      <c r="T3667" t="str">
        <f>IF(Table1[Steam_Consumed_t]&gt;$O$4383,"ABNORMAL","NORMAL")</f>
        <v>NORMAL</v>
      </c>
      <c r="U3667" t="str">
        <f>IF(Table1[Power_Consumed_kWh]&gt;$P$4383,"ABNORMAL","NORMAL")</f>
        <v>NORMAL</v>
      </c>
      <c r="V3667">
        <f>(Table1[[#This Row],[Target_Production_t]]/8)*Table1[[#This Row],[Downtime_hr]]</f>
        <v>2.8585499999999997</v>
      </c>
    </row>
    <row r="3668" spans="1:22" x14ac:dyDescent="0.25">
      <c r="A3668" s="1">
        <v>45963</v>
      </c>
      <c r="B3668" s="1" t="str">
        <f>TEXT(Table1[[#This Row],[Date]],"mm")</f>
        <v>11</v>
      </c>
      <c r="C3668" t="s">
        <v>22</v>
      </c>
      <c r="D3668" t="s">
        <v>20</v>
      </c>
      <c r="E3668">
        <v>32.82</v>
      </c>
      <c r="F3668">
        <v>7.56</v>
      </c>
      <c r="G3668">
        <v>0.44</v>
      </c>
      <c r="H3668">
        <v>29.93</v>
      </c>
      <c r="I3668">
        <v>29.23</v>
      </c>
      <c r="J3668">
        <v>0.7</v>
      </c>
      <c r="K3668">
        <v>97.65</v>
      </c>
      <c r="L3668">
        <v>94.5</v>
      </c>
      <c r="M3668">
        <v>95.58</v>
      </c>
      <c r="N3668">
        <v>88.2</v>
      </c>
      <c r="O3668">
        <v>32.74</v>
      </c>
      <c r="P3668">
        <v>2892.98</v>
      </c>
      <c r="Q3668" s="42">
        <f>Table1[[#This Row],[Steam_Consumed_t]]/Table1[[#This Row],[Production_t]]</f>
        <v>1.0938857333778818</v>
      </c>
      <c r="R3668" s="37">
        <f>Table1[[#This Row],[Power_Consumed_kWh]]/Table1[[#This Row],[Production_t]]</f>
        <v>96.65820247243569</v>
      </c>
      <c r="S3668" t="str">
        <f>IF(Table1[[#This Row],[Quality_pct]]&lt;96,"Below Spec","Ok")</f>
        <v>Ok</v>
      </c>
      <c r="T3668" t="str">
        <f>IF(Table1[Steam_Consumed_t]&gt;$O$4383,"ABNORMAL","NORMAL")</f>
        <v>NORMAL</v>
      </c>
      <c r="U3668" t="str">
        <f>IF(Table1[Power_Consumed_kWh]&gt;$P$4383,"ABNORMAL","NORMAL")</f>
        <v>NORMAL</v>
      </c>
      <c r="V3668">
        <f>(Table1[[#This Row],[Target_Production_t]]/8)*Table1[[#This Row],[Downtime_hr]]</f>
        <v>1.8050999999999999</v>
      </c>
    </row>
    <row r="3669" spans="1:22" x14ac:dyDescent="0.25">
      <c r="A3669" s="1">
        <v>45963</v>
      </c>
      <c r="B3669" s="1" t="str">
        <f>TEXT(Table1[[#This Row],[Date]],"mm")</f>
        <v>11</v>
      </c>
      <c r="C3669" t="s">
        <v>23</v>
      </c>
      <c r="D3669" t="s">
        <v>19</v>
      </c>
      <c r="E3669">
        <v>41.38</v>
      </c>
      <c r="F3669">
        <v>7.58</v>
      </c>
      <c r="G3669">
        <v>0.42</v>
      </c>
      <c r="H3669">
        <v>37.69</v>
      </c>
      <c r="I3669">
        <v>37.15</v>
      </c>
      <c r="J3669">
        <v>0.54</v>
      </c>
      <c r="K3669">
        <v>98.56</v>
      </c>
      <c r="L3669">
        <v>94.75</v>
      </c>
      <c r="M3669">
        <v>96.42</v>
      </c>
      <c r="N3669">
        <v>90.04</v>
      </c>
      <c r="O3669">
        <v>4.96</v>
      </c>
      <c r="P3669">
        <v>1631.49</v>
      </c>
      <c r="Q3669" s="42">
        <f>Table1[[#This Row],[Steam_Consumed_t]]/Table1[[#This Row],[Production_t]]</f>
        <v>0.13159989387105334</v>
      </c>
      <c r="R3669" s="37">
        <f>Table1[[#This Row],[Power_Consumed_kWh]]/Table1[[#This Row],[Production_t]]</f>
        <v>43.287078800742904</v>
      </c>
      <c r="S3669" t="str">
        <f>IF(Table1[[#This Row],[Quality_pct]]&lt;96,"Below Spec","Ok")</f>
        <v>Ok</v>
      </c>
      <c r="T3669" t="str">
        <f>IF(Table1[Steam_Consumed_t]&gt;$O$4383,"ABNORMAL","NORMAL")</f>
        <v>NORMAL</v>
      </c>
      <c r="U3669" t="str">
        <f>IF(Table1[Power_Consumed_kWh]&gt;$P$4383,"ABNORMAL","NORMAL")</f>
        <v>NORMAL</v>
      </c>
      <c r="V3669">
        <f>(Table1[[#This Row],[Target_Production_t]]/8)*Table1[[#This Row],[Downtime_hr]]</f>
        <v>2.17245</v>
      </c>
    </row>
    <row r="3670" spans="1:22" x14ac:dyDescent="0.25">
      <c r="A3670" s="1">
        <v>45963</v>
      </c>
      <c r="B3670" s="1" t="str">
        <f>TEXT(Table1[[#This Row],[Date]],"mm")</f>
        <v>11</v>
      </c>
      <c r="C3670" t="s">
        <v>21</v>
      </c>
      <c r="D3670" t="s">
        <v>18</v>
      </c>
      <c r="E3670">
        <v>36.28</v>
      </c>
      <c r="F3670">
        <v>7.69</v>
      </c>
      <c r="G3670">
        <v>0.31</v>
      </c>
      <c r="H3670">
        <v>33.79</v>
      </c>
      <c r="I3670">
        <v>33.22</v>
      </c>
      <c r="J3670">
        <v>0.56999999999999995</v>
      </c>
      <c r="K3670">
        <v>98.32</v>
      </c>
      <c r="L3670">
        <v>96.12</v>
      </c>
      <c r="M3670">
        <v>93.08</v>
      </c>
      <c r="N3670">
        <v>87.97</v>
      </c>
      <c r="O3670">
        <v>48.17</v>
      </c>
      <c r="P3670">
        <v>4008.35</v>
      </c>
      <c r="Q3670" s="42">
        <f>Table1[[#This Row],[Steam_Consumed_t]]/Table1[[#This Row],[Production_t]]</f>
        <v>1.4255696951760877</v>
      </c>
      <c r="R3670" s="37">
        <f>Table1[[#This Row],[Power_Consumed_kWh]]/Table1[[#This Row],[Production_t]]</f>
        <v>118.62533293873928</v>
      </c>
      <c r="S3670" t="str">
        <f>IF(Table1[[#This Row],[Quality_pct]]&lt;96,"Below Spec","Ok")</f>
        <v>Ok</v>
      </c>
      <c r="T3670" t="str">
        <f>IF(Table1[Steam_Consumed_t]&gt;$O$4383,"ABNORMAL","NORMAL")</f>
        <v>NORMAL</v>
      </c>
      <c r="U3670" t="str">
        <f>IF(Table1[Power_Consumed_kWh]&gt;$P$4383,"ABNORMAL","NORMAL")</f>
        <v>NORMAL</v>
      </c>
      <c r="V3670">
        <f>(Table1[[#This Row],[Target_Production_t]]/8)*Table1[[#This Row],[Downtime_hr]]</f>
        <v>1.40585</v>
      </c>
    </row>
    <row r="3671" spans="1:22" x14ac:dyDescent="0.25">
      <c r="A3671" s="1">
        <v>45963</v>
      </c>
      <c r="B3671" s="1" t="str">
        <f>TEXT(Table1[[#This Row],[Date]],"mm")</f>
        <v>11</v>
      </c>
      <c r="C3671" t="s">
        <v>17</v>
      </c>
      <c r="D3671" t="s">
        <v>20</v>
      </c>
      <c r="E3671">
        <v>38.29</v>
      </c>
      <c r="F3671">
        <v>7.76</v>
      </c>
      <c r="G3671">
        <v>0.24</v>
      </c>
      <c r="H3671">
        <v>37.97</v>
      </c>
      <c r="I3671">
        <v>36.76</v>
      </c>
      <c r="J3671">
        <v>1.2</v>
      </c>
      <c r="K3671">
        <v>96.83</v>
      </c>
      <c r="L3671">
        <v>97</v>
      </c>
      <c r="M3671">
        <v>96.85</v>
      </c>
      <c r="N3671">
        <v>90.97</v>
      </c>
      <c r="O3671">
        <v>34.75</v>
      </c>
      <c r="P3671">
        <v>3077.26</v>
      </c>
      <c r="Q3671" s="42">
        <f>Table1[[#This Row],[Steam_Consumed_t]]/Table1[[#This Row],[Production_t]]</f>
        <v>0.91519620753226238</v>
      </c>
      <c r="R3671" s="37">
        <f>Table1[[#This Row],[Power_Consumed_kWh]]/Table1[[#This Row],[Production_t]]</f>
        <v>81.044508822754821</v>
      </c>
      <c r="S3671" t="str">
        <f>IF(Table1[[#This Row],[Quality_pct]]&lt;96,"Below Spec","Ok")</f>
        <v>Ok</v>
      </c>
      <c r="T3671" t="str">
        <f>IF(Table1[Steam_Consumed_t]&gt;$O$4383,"ABNORMAL","NORMAL")</f>
        <v>NORMAL</v>
      </c>
      <c r="U3671" t="str">
        <f>IF(Table1[Power_Consumed_kWh]&gt;$P$4383,"ABNORMAL","NORMAL")</f>
        <v>NORMAL</v>
      </c>
      <c r="V3671">
        <f>(Table1[[#This Row],[Target_Production_t]]/8)*Table1[[#This Row],[Downtime_hr]]</f>
        <v>1.1486999999999998</v>
      </c>
    </row>
    <row r="3672" spans="1:22" x14ac:dyDescent="0.25">
      <c r="A3672" s="1">
        <v>45963</v>
      </c>
      <c r="B3672" s="1" t="str">
        <f>TEXT(Table1[[#This Row],[Date]],"mm")</f>
        <v>11</v>
      </c>
      <c r="C3672" t="s">
        <v>21</v>
      </c>
      <c r="D3672" t="s">
        <v>19</v>
      </c>
      <c r="E3672">
        <v>35.74</v>
      </c>
      <c r="F3672">
        <v>7.76</v>
      </c>
      <c r="G3672">
        <v>0.24</v>
      </c>
      <c r="H3672">
        <v>27.96</v>
      </c>
      <c r="I3672">
        <v>27.51</v>
      </c>
      <c r="J3672">
        <v>0.44</v>
      </c>
      <c r="K3672">
        <v>98.41</v>
      </c>
      <c r="L3672">
        <v>97</v>
      </c>
      <c r="M3672">
        <v>100.64</v>
      </c>
      <c r="N3672">
        <v>96.07</v>
      </c>
      <c r="O3672">
        <v>40.33</v>
      </c>
      <c r="P3672">
        <v>3133.1</v>
      </c>
      <c r="Q3672" s="42">
        <f>Table1[[#This Row],[Steam_Consumed_t]]/Table1[[#This Row],[Production_t]]</f>
        <v>1.44241773962804</v>
      </c>
      <c r="R3672" s="37">
        <f>Table1[[#This Row],[Power_Consumed_kWh]]/Table1[[#This Row],[Production_t]]</f>
        <v>112.05650929899856</v>
      </c>
      <c r="S3672" t="str">
        <f>IF(Table1[[#This Row],[Quality_pct]]&lt;96,"Below Spec","Ok")</f>
        <v>Ok</v>
      </c>
      <c r="T3672" t="str">
        <f>IF(Table1[Steam_Consumed_t]&gt;$O$4383,"ABNORMAL","NORMAL")</f>
        <v>NORMAL</v>
      </c>
      <c r="U3672" t="str">
        <f>IF(Table1[Power_Consumed_kWh]&gt;$P$4383,"ABNORMAL","NORMAL")</f>
        <v>NORMAL</v>
      </c>
      <c r="V3672">
        <f>(Table1[[#This Row],[Target_Production_t]]/8)*Table1[[#This Row],[Downtime_hr]]</f>
        <v>1.0722</v>
      </c>
    </row>
    <row r="3673" spans="1:22" x14ac:dyDescent="0.25">
      <c r="A3673" s="1">
        <v>45963</v>
      </c>
      <c r="B3673" s="1" t="str">
        <f>TEXT(Table1[[#This Row],[Date]],"mm")</f>
        <v>11</v>
      </c>
      <c r="C3673" t="s">
        <v>17</v>
      </c>
      <c r="D3673" t="s">
        <v>18</v>
      </c>
      <c r="E3673">
        <v>40.1</v>
      </c>
      <c r="F3673">
        <v>7.82</v>
      </c>
      <c r="G3673">
        <v>0.18</v>
      </c>
      <c r="H3673">
        <v>35.630000000000003</v>
      </c>
      <c r="I3673">
        <v>34.57</v>
      </c>
      <c r="J3673">
        <v>1.05</v>
      </c>
      <c r="K3673">
        <v>97.04</v>
      </c>
      <c r="L3673">
        <v>97.75</v>
      </c>
      <c r="M3673">
        <v>93.69</v>
      </c>
      <c r="N3673">
        <v>88.87</v>
      </c>
      <c r="O3673">
        <v>29.38</v>
      </c>
      <c r="P3673">
        <v>2877.71</v>
      </c>
      <c r="Q3673" s="42">
        <f>Table1[[#This Row],[Steam_Consumed_t]]/Table1[[#This Row],[Production_t]]</f>
        <v>0.82458602301431372</v>
      </c>
      <c r="R3673" s="37">
        <f>Table1[[#This Row],[Power_Consumed_kWh]]/Table1[[#This Row],[Production_t]]</f>
        <v>80.766488913836653</v>
      </c>
      <c r="S3673" t="str">
        <f>IF(Table1[[#This Row],[Quality_pct]]&lt;96,"Below Spec","Ok")</f>
        <v>Ok</v>
      </c>
      <c r="T3673" t="str">
        <f>IF(Table1[Steam_Consumed_t]&gt;$O$4383,"ABNORMAL","NORMAL")</f>
        <v>NORMAL</v>
      </c>
      <c r="U3673" t="str">
        <f>IF(Table1[Power_Consumed_kWh]&gt;$P$4383,"ABNORMAL","NORMAL")</f>
        <v>NORMAL</v>
      </c>
      <c r="V3673">
        <f>(Table1[[#This Row],[Target_Production_t]]/8)*Table1[[#This Row],[Downtime_hr]]</f>
        <v>0.90225</v>
      </c>
    </row>
    <row r="3674" spans="1:22" x14ac:dyDescent="0.25">
      <c r="A3674" s="1">
        <v>45964</v>
      </c>
      <c r="B3674" s="1" t="str">
        <f>TEXT(Table1[[#This Row],[Date]],"mm")</f>
        <v>11</v>
      </c>
      <c r="C3674" t="s">
        <v>17</v>
      </c>
      <c r="D3674" t="s">
        <v>18</v>
      </c>
      <c r="E3674">
        <v>38.18</v>
      </c>
      <c r="F3674">
        <v>5.31</v>
      </c>
      <c r="G3674">
        <v>2.69</v>
      </c>
      <c r="H3674">
        <v>23.36</v>
      </c>
      <c r="I3674">
        <v>22.91</v>
      </c>
      <c r="J3674">
        <v>0.45</v>
      </c>
      <c r="K3674">
        <v>98.08</v>
      </c>
      <c r="L3674">
        <v>66.38</v>
      </c>
      <c r="M3674">
        <v>93.5</v>
      </c>
      <c r="N3674">
        <v>60.87</v>
      </c>
      <c r="O3674">
        <v>20.54</v>
      </c>
      <c r="P3674">
        <v>1900.67</v>
      </c>
      <c r="Q3674" s="42">
        <f>Table1[[#This Row],[Steam_Consumed_t]]/Table1[[#This Row],[Production_t]]</f>
        <v>0.87928082191780821</v>
      </c>
      <c r="R3674" s="37">
        <f>Table1[[#This Row],[Power_Consumed_kWh]]/Table1[[#This Row],[Production_t]]</f>
        <v>81.364297945205479</v>
      </c>
      <c r="S3674" t="str">
        <f>IF(Table1[[#This Row],[Quality_pct]]&lt;96,"Below Spec","Ok")</f>
        <v>Ok</v>
      </c>
      <c r="T3674" t="str">
        <f>IF(Table1[Steam_Consumed_t]&gt;$O$4383,"ABNORMAL","NORMAL")</f>
        <v>NORMAL</v>
      </c>
      <c r="U3674" t="str">
        <f>IF(Table1[Power_Consumed_kWh]&gt;$P$4383,"ABNORMAL","NORMAL")</f>
        <v>NORMAL</v>
      </c>
      <c r="V3674">
        <f>(Table1[[#This Row],[Target_Production_t]]/8)*Table1[[#This Row],[Downtime_hr]]</f>
        <v>12.838025</v>
      </c>
    </row>
    <row r="3675" spans="1:22" x14ac:dyDescent="0.25">
      <c r="A3675" s="1">
        <v>45964</v>
      </c>
      <c r="B3675" s="1" t="str">
        <f>TEXT(Table1[[#This Row],[Date]],"mm")</f>
        <v>11</v>
      </c>
      <c r="C3675" t="s">
        <v>21</v>
      </c>
      <c r="D3675" t="s">
        <v>20</v>
      </c>
      <c r="E3675">
        <v>32.99</v>
      </c>
      <c r="F3675">
        <v>6.99</v>
      </c>
      <c r="G3675">
        <v>1.01</v>
      </c>
      <c r="H3675">
        <v>26.19</v>
      </c>
      <c r="I3675">
        <v>25.75</v>
      </c>
      <c r="J3675">
        <v>0.44</v>
      </c>
      <c r="K3675">
        <v>98.32</v>
      </c>
      <c r="L3675">
        <v>87.38</v>
      </c>
      <c r="M3675">
        <v>96.23</v>
      </c>
      <c r="N3675">
        <v>82.67</v>
      </c>
      <c r="O3675">
        <v>38.06</v>
      </c>
      <c r="P3675">
        <v>3158.44</v>
      </c>
      <c r="Q3675" s="42">
        <f>Table1[[#This Row],[Steam_Consumed_t]]/Table1[[#This Row],[Production_t]]</f>
        <v>1.4532264222985873</v>
      </c>
      <c r="R3675" s="37">
        <f>Table1[[#This Row],[Power_Consumed_kWh]]/Table1[[#This Row],[Production_t]]</f>
        <v>120.59717449408171</v>
      </c>
      <c r="S3675" t="str">
        <f>IF(Table1[[#This Row],[Quality_pct]]&lt;96,"Below Spec","Ok")</f>
        <v>Ok</v>
      </c>
      <c r="T3675" t="str">
        <f>IF(Table1[Steam_Consumed_t]&gt;$O$4383,"ABNORMAL","NORMAL")</f>
        <v>NORMAL</v>
      </c>
      <c r="U3675" t="str">
        <f>IF(Table1[Power_Consumed_kWh]&gt;$P$4383,"ABNORMAL","NORMAL")</f>
        <v>NORMAL</v>
      </c>
      <c r="V3675">
        <f>(Table1[[#This Row],[Target_Production_t]]/8)*Table1[[#This Row],[Downtime_hr]]</f>
        <v>4.1649875000000005</v>
      </c>
    </row>
    <row r="3676" spans="1:22" x14ac:dyDescent="0.25">
      <c r="A3676" s="1">
        <v>45964</v>
      </c>
      <c r="B3676" s="1" t="str">
        <f>TEXT(Table1[[#This Row],[Date]],"mm")</f>
        <v>11</v>
      </c>
      <c r="C3676" t="s">
        <v>22</v>
      </c>
      <c r="D3676" t="s">
        <v>20</v>
      </c>
      <c r="E3676">
        <v>31.25</v>
      </c>
      <c r="F3676">
        <v>7.22</v>
      </c>
      <c r="G3676">
        <v>0.78</v>
      </c>
      <c r="H3676">
        <v>28.03</v>
      </c>
      <c r="I3676">
        <v>27.56</v>
      </c>
      <c r="J3676">
        <v>0.47</v>
      </c>
      <c r="K3676">
        <v>98.33</v>
      </c>
      <c r="L3676">
        <v>90.25</v>
      </c>
      <c r="M3676">
        <v>92.81</v>
      </c>
      <c r="N3676">
        <v>82.37</v>
      </c>
      <c r="O3676">
        <v>31.61</v>
      </c>
      <c r="P3676">
        <v>2735.84</v>
      </c>
      <c r="Q3676" s="42">
        <f>Table1[[#This Row],[Steam_Consumed_t]]/Table1[[#This Row],[Production_t]]</f>
        <v>1.1277202996789153</v>
      </c>
      <c r="R3676" s="37">
        <f>Table1[[#This Row],[Power_Consumed_kWh]]/Table1[[#This Row],[Production_t]]</f>
        <v>97.603995718872639</v>
      </c>
      <c r="S3676" t="str">
        <f>IF(Table1[[#This Row],[Quality_pct]]&lt;96,"Below Spec","Ok")</f>
        <v>Ok</v>
      </c>
      <c r="T3676" t="str">
        <f>IF(Table1[Steam_Consumed_t]&gt;$O$4383,"ABNORMAL","NORMAL")</f>
        <v>NORMAL</v>
      </c>
      <c r="U3676" t="str">
        <f>IF(Table1[Power_Consumed_kWh]&gt;$P$4383,"ABNORMAL","NORMAL")</f>
        <v>NORMAL</v>
      </c>
      <c r="V3676">
        <f>(Table1[[#This Row],[Target_Production_t]]/8)*Table1[[#This Row],[Downtime_hr]]</f>
        <v>3.046875</v>
      </c>
    </row>
    <row r="3677" spans="1:22" x14ac:dyDescent="0.25">
      <c r="A3677" s="1">
        <v>45964</v>
      </c>
      <c r="B3677" s="1" t="str">
        <f>TEXT(Table1[[#This Row],[Date]],"mm")</f>
        <v>11</v>
      </c>
      <c r="C3677" t="s">
        <v>17</v>
      </c>
      <c r="D3677" t="s">
        <v>19</v>
      </c>
      <c r="E3677">
        <v>37.61</v>
      </c>
      <c r="F3677">
        <v>7.39</v>
      </c>
      <c r="G3677">
        <v>0.61</v>
      </c>
      <c r="H3677">
        <v>33.86</v>
      </c>
      <c r="I3677">
        <v>33.1</v>
      </c>
      <c r="J3677">
        <v>0.76</v>
      </c>
      <c r="K3677">
        <v>97.75</v>
      </c>
      <c r="L3677">
        <v>92.38</v>
      </c>
      <c r="M3677">
        <v>95.99</v>
      </c>
      <c r="N3677">
        <v>86.68</v>
      </c>
      <c r="O3677">
        <v>28.02</v>
      </c>
      <c r="P3677">
        <v>2750.56</v>
      </c>
      <c r="Q3677" s="42">
        <f>Table1[[#This Row],[Steam_Consumed_t]]/Table1[[#This Row],[Production_t]]</f>
        <v>0.82752510336680452</v>
      </c>
      <c r="R3677" s="37">
        <f>Table1[[#This Row],[Power_Consumed_kWh]]/Table1[[#This Row],[Production_t]]</f>
        <v>81.233313644418189</v>
      </c>
      <c r="S3677" t="str">
        <f>IF(Table1[[#This Row],[Quality_pct]]&lt;96,"Below Spec","Ok")</f>
        <v>Ok</v>
      </c>
      <c r="T3677" t="str">
        <f>IF(Table1[Steam_Consumed_t]&gt;$O$4383,"ABNORMAL","NORMAL")</f>
        <v>NORMAL</v>
      </c>
      <c r="U3677" t="str">
        <f>IF(Table1[Power_Consumed_kWh]&gt;$P$4383,"ABNORMAL","NORMAL")</f>
        <v>NORMAL</v>
      </c>
      <c r="V3677">
        <f>(Table1[[#This Row],[Target_Production_t]]/8)*Table1[[#This Row],[Downtime_hr]]</f>
        <v>2.8677625</v>
      </c>
    </row>
    <row r="3678" spans="1:22" x14ac:dyDescent="0.25">
      <c r="A3678" s="1">
        <v>45964</v>
      </c>
      <c r="B3678" s="1" t="str">
        <f>TEXT(Table1[[#This Row],[Date]],"mm")</f>
        <v>11</v>
      </c>
      <c r="C3678" t="s">
        <v>21</v>
      </c>
      <c r="D3678" t="s">
        <v>19</v>
      </c>
      <c r="E3678">
        <v>34.03</v>
      </c>
      <c r="F3678">
        <v>7.4</v>
      </c>
      <c r="G3678">
        <v>0.6</v>
      </c>
      <c r="H3678">
        <v>30.66</v>
      </c>
      <c r="I3678">
        <v>29.89</v>
      </c>
      <c r="J3678">
        <v>0.78</v>
      </c>
      <c r="K3678">
        <v>97.47</v>
      </c>
      <c r="L3678">
        <v>92.5</v>
      </c>
      <c r="M3678">
        <v>95.98</v>
      </c>
      <c r="N3678">
        <v>86.54</v>
      </c>
      <c r="O3678">
        <v>44.96</v>
      </c>
      <c r="P3678">
        <v>3670.4</v>
      </c>
      <c r="Q3678" s="42">
        <f>Table1[[#This Row],[Steam_Consumed_t]]/Table1[[#This Row],[Production_t]]</f>
        <v>1.466405740378343</v>
      </c>
      <c r="R3678" s="37">
        <f>Table1[[#This Row],[Power_Consumed_kWh]]/Table1[[#This Row],[Production_t]]</f>
        <v>119.7129810828441</v>
      </c>
      <c r="S3678" t="str">
        <f>IF(Table1[[#This Row],[Quality_pct]]&lt;96,"Below Spec","Ok")</f>
        <v>Ok</v>
      </c>
      <c r="T3678" t="str">
        <f>IF(Table1[Steam_Consumed_t]&gt;$O$4383,"ABNORMAL","NORMAL")</f>
        <v>NORMAL</v>
      </c>
      <c r="U3678" t="str">
        <f>IF(Table1[Power_Consumed_kWh]&gt;$P$4383,"ABNORMAL","NORMAL")</f>
        <v>NORMAL</v>
      </c>
      <c r="V3678">
        <f>(Table1[[#This Row],[Target_Production_t]]/8)*Table1[[#This Row],[Downtime_hr]]</f>
        <v>2.5522499999999999</v>
      </c>
    </row>
    <row r="3679" spans="1:22" x14ac:dyDescent="0.25">
      <c r="A3679" s="1">
        <v>45964</v>
      </c>
      <c r="B3679" s="1" t="str">
        <f>TEXT(Table1[[#This Row],[Date]],"mm")</f>
        <v>11</v>
      </c>
      <c r="C3679" t="s">
        <v>17</v>
      </c>
      <c r="D3679" t="s">
        <v>20</v>
      </c>
      <c r="E3679">
        <v>36.46</v>
      </c>
      <c r="F3679">
        <v>7.46</v>
      </c>
      <c r="G3679">
        <v>0.54</v>
      </c>
      <c r="H3679">
        <v>33.85</v>
      </c>
      <c r="I3679">
        <v>32.9</v>
      </c>
      <c r="J3679">
        <v>0.95</v>
      </c>
      <c r="K3679">
        <v>97.18</v>
      </c>
      <c r="L3679">
        <v>93.25</v>
      </c>
      <c r="M3679">
        <v>89.2</v>
      </c>
      <c r="N3679">
        <v>80.83</v>
      </c>
      <c r="O3679">
        <v>28.77</v>
      </c>
      <c r="P3679">
        <v>2868</v>
      </c>
      <c r="Q3679" s="42">
        <f>Table1[[#This Row],[Steam_Consumed_t]]/Table1[[#This Row],[Production_t]]</f>
        <v>0.8499261447562777</v>
      </c>
      <c r="R3679" s="37">
        <f>Table1[[#This Row],[Power_Consumed_kWh]]/Table1[[#This Row],[Production_t]]</f>
        <v>84.726735598227464</v>
      </c>
      <c r="S3679" t="str">
        <f>IF(Table1[[#This Row],[Quality_pct]]&lt;96,"Below Spec","Ok")</f>
        <v>Ok</v>
      </c>
      <c r="T3679" t="str">
        <f>IF(Table1[Steam_Consumed_t]&gt;$O$4383,"ABNORMAL","NORMAL")</f>
        <v>NORMAL</v>
      </c>
      <c r="U3679" t="str">
        <f>IF(Table1[Power_Consumed_kWh]&gt;$P$4383,"ABNORMAL","NORMAL")</f>
        <v>NORMAL</v>
      </c>
      <c r="V3679">
        <f>(Table1[[#This Row],[Target_Production_t]]/8)*Table1[[#This Row],[Downtime_hr]]</f>
        <v>2.4610500000000002</v>
      </c>
    </row>
    <row r="3680" spans="1:22" x14ac:dyDescent="0.25">
      <c r="A3680" s="1">
        <v>45964</v>
      </c>
      <c r="B3680" s="1" t="str">
        <f>TEXT(Table1[[#This Row],[Date]],"mm")</f>
        <v>11</v>
      </c>
      <c r="C3680" t="s">
        <v>22</v>
      </c>
      <c r="D3680" t="s">
        <v>18</v>
      </c>
      <c r="E3680">
        <v>32.729999999999997</v>
      </c>
      <c r="F3680">
        <v>7.56</v>
      </c>
      <c r="G3680">
        <v>0.44</v>
      </c>
      <c r="H3680">
        <v>29.36</v>
      </c>
      <c r="I3680">
        <v>28.14</v>
      </c>
      <c r="J3680">
        <v>1.22</v>
      </c>
      <c r="K3680">
        <v>95.85</v>
      </c>
      <c r="L3680">
        <v>94.5</v>
      </c>
      <c r="M3680">
        <v>95.49</v>
      </c>
      <c r="N3680">
        <v>86.49</v>
      </c>
      <c r="O3680">
        <v>32.78</v>
      </c>
      <c r="P3680">
        <v>2807.29</v>
      </c>
      <c r="Q3680" s="42">
        <f>Table1[[#This Row],[Steam_Consumed_t]]/Table1[[#This Row],[Production_t]]</f>
        <v>1.1164850136239783</v>
      </c>
      <c r="R3680" s="37">
        <f>Table1[[#This Row],[Power_Consumed_kWh]]/Table1[[#This Row],[Production_t]]</f>
        <v>95.616144414168943</v>
      </c>
      <c r="S3680" t="str">
        <f>IF(Table1[[#This Row],[Quality_pct]]&lt;96,"Below Spec","Ok")</f>
        <v>Below Spec</v>
      </c>
      <c r="T3680" t="str">
        <f>IF(Table1[Steam_Consumed_t]&gt;$O$4383,"ABNORMAL","NORMAL")</f>
        <v>NORMAL</v>
      </c>
      <c r="U3680" t="str">
        <f>IF(Table1[Power_Consumed_kWh]&gt;$P$4383,"ABNORMAL","NORMAL")</f>
        <v>NORMAL</v>
      </c>
      <c r="V3680">
        <f>(Table1[[#This Row],[Target_Production_t]]/8)*Table1[[#This Row],[Downtime_hr]]</f>
        <v>1.8001499999999999</v>
      </c>
    </row>
    <row r="3681" spans="1:22" x14ac:dyDescent="0.25">
      <c r="A3681" s="1">
        <v>45964</v>
      </c>
      <c r="B3681" s="1" t="str">
        <f>TEXT(Table1[[#This Row],[Date]],"mm")</f>
        <v>11</v>
      </c>
      <c r="C3681" t="s">
        <v>22</v>
      </c>
      <c r="D3681" t="s">
        <v>19</v>
      </c>
      <c r="E3681">
        <v>32.24</v>
      </c>
      <c r="F3681">
        <v>7.57</v>
      </c>
      <c r="G3681">
        <v>0.43</v>
      </c>
      <c r="H3681">
        <v>28.36</v>
      </c>
      <c r="I3681">
        <v>27.5</v>
      </c>
      <c r="J3681">
        <v>0.86</v>
      </c>
      <c r="K3681">
        <v>96.97</v>
      </c>
      <c r="L3681">
        <v>94.62</v>
      </c>
      <c r="M3681">
        <v>101.04</v>
      </c>
      <c r="N3681">
        <v>92.71</v>
      </c>
      <c r="O3681">
        <v>31.15</v>
      </c>
      <c r="P3681">
        <v>2694.02</v>
      </c>
      <c r="Q3681" s="42">
        <f>Table1[[#This Row],[Steam_Consumed_t]]/Table1[[#This Row],[Production_t]]</f>
        <v>1.0983779971791254</v>
      </c>
      <c r="R3681" s="37">
        <f>Table1[[#This Row],[Power_Consumed_kWh]]/Table1[[#This Row],[Production_t]]</f>
        <v>94.993653032440051</v>
      </c>
      <c r="S3681" t="str">
        <f>IF(Table1[[#This Row],[Quality_pct]]&lt;96,"Below Spec","Ok")</f>
        <v>Ok</v>
      </c>
      <c r="T3681" t="str">
        <f>IF(Table1[Steam_Consumed_t]&gt;$O$4383,"ABNORMAL","NORMAL")</f>
        <v>NORMAL</v>
      </c>
      <c r="U3681" t="str">
        <f>IF(Table1[Power_Consumed_kWh]&gt;$P$4383,"ABNORMAL","NORMAL")</f>
        <v>NORMAL</v>
      </c>
      <c r="V3681">
        <f>(Table1[[#This Row],[Target_Production_t]]/8)*Table1[[#This Row],[Downtime_hr]]</f>
        <v>1.7329000000000001</v>
      </c>
    </row>
    <row r="3682" spans="1:22" x14ac:dyDescent="0.25">
      <c r="A3682" s="1">
        <v>45964</v>
      </c>
      <c r="B3682" s="1" t="str">
        <f>TEXT(Table1[[#This Row],[Date]],"mm")</f>
        <v>11</v>
      </c>
      <c r="C3682" t="s">
        <v>23</v>
      </c>
      <c r="D3682" t="s">
        <v>18</v>
      </c>
      <c r="E3682">
        <v>40</v>
      </c>
      <c r="F3682">
        <v>7.75</v>
      </c>
      <c r="G3682">
        <v>0.25</v>
      </c>
      <c r="H3682">
        <v>35.47</v>
      </c>
      <c r="I3682">
        <v>35.47</v>
      </c>
      <c r="J3682">
        <v>0</v>
      </c>
      <c r="K3682">
        <v>100</v>
      </c>
      <c r="L3682">
        <v>96.88</v>
      </c>
      <c r="M3682">
        <v>97.44</v>
      </c>
      <c r="N3682">
        <v>94.4</v>
      </c>
      <c r="O3682">
        <v>3.66</v>
      </c>
      <c r="P3682">
        <v>1282.23</v>
      </c>
      <c r="Q3682" s="42">
        <f>Table1[[#This Row],[Steam_Consumed_t]]/Table1[[#This Row],[Production_t]]</f>
        <v>0.10318579080913448</v>
      </c>
      <c r="R3682" s="37">
        <f>Table1[[#This Row],[Power_Consumed_kWh]]/Table1[[#This Row],[Production_t]]</f>
        <v>36.149703975190306</v>
      </c>
      <c r="S3682" t="str">
        <f>IF(Table1[[#This Row],[Quality_pct]]&lt;96,"Below Spec","Ok")</f>
        <v>Ok</v>
      </c>
      <c r="T3682" t="str">
        <f>IF(Table1[Steam_Consumed_t]&gt;$O$4383,"ABNORMAL","NORMAL")</f>
        <v>NORMAL</v>
      </c>
      <c r="U3682" t="str">
        <f>IF(Table1[Power_Consumed_kWh]&gt;$P$4383,"ABNORMAL","NORMAL")</f>
        <v>NORMAL</v>
      </c>
      <c r="V3682">
        <f>(Table1[[#This Row],[Target_Production_t]]/8)*Table1[[#This Row],[Downtime_hr]]</f>
        <v>1.25</v>
      </c>
    </row>
    <row r="3683" spans="1:22" x14ac:dyDescent="0.25">
      <c r="A3683" s="1">
        <v>45964</v>
      </c>
      <c r="B3683" s="1" t="str">
        <f>TEXT(Table1[[#This Row],[Date]],"mm")</f>
        <v>11</v>
      </c>
      <c r="C3683" t="s">
        <v>21</v>
      </c>
      <c r="D3683" t="s">
        <v>18</v>
      </c>
      <c r="E3683">
        <v>34.549999999999997</v>
      </c>
      <c r="F3683">
        <v>7.84</v>
      </c>
      <c r="G3683">
        <v>0.16</v>
      </c>
      <c r="H3683">
        <v>34.44</v>
      </c>
      <c r="I3683">
        <v>33.880000000000003</v>
      </c>
      <c r="J3683">
        <v>0.56000000000000005</v>
      </c>
      <c r="K3683">
        <v>98.38</v>
      </c>
      <c r="L3683">
        <v>98</v>
      </c>
      <c r="M3683">
        <v>92.65</v>
      </c>
      <c r="N3683">
        <v>89.33</v>
      </c>
      <c r="O3683">
        <v>49.03</v>
      </c>
      <c r="P3683">
        <v>3993.43</v>
      </c>
      <c r="Q3683" s="42">
        <f>Table1[[#This Row],[Steam_Consumed_t]]/Table1[[#This Row],[Production_t]]</f>
        <v>1.4236353077816493</v>
      </c>
      <c r="R3683" s="37">
        <f>Table1[[#This Row],[Power_Consumed_kWh]]/Table1[[#This Row],[Production_t]]</f>
        <v>115.95325203252033</v>
      </c>
      <c r="S3683" t="str">
        <f>IF(Table1[[#This Row],[Quality_pct]]&lt;96,"Below Spec","Ok")</f>
        <v>Ok</v>
      </c>
      <c r="T3683" t="str">
        <f>IF(Table1[Steam_Consumed_t]&gt;$O$4383,"ABNORMAL","NORMAL")</f>
        <v>NORMAL</v>
      </c>
      <c r="U3683" t="str">
        <f>IF(Table1[Power_Consumed_kWh]&gt;$P$4383,"ABNORMAL","NORMAL")</f>
        <v>NORMAL</v>
      </c>
      <c r="V3683">
        <f>(Table1[[#This Row],[Target_Production_t]]/8)*Table1[[#This Row],[Downtime_hr]]</f>
        <v>0.69099999999999995</v>
      </c>
    </row>
    <row r="3684" spans="1:22" x14ac:dyDescent="0.25">
      <c r="A3684" s="1">
        <v>45964</v>
      </c>
      <c r="B3684" s="1" t="str">
        <f>TEXT(Table1[[#This Row],[Date]],"mm")</f>
        <v>11</v>
      </c>
      <c r="C3684" t="s">
        <v>23</v>
      </c>
      <c r="D3684" t="s">
        <v>20</v>
      </c>
      <c r="E3684">
        <v>38.200000000000003</v>
      </c>
      <c r="F3684">
        <v>7.86</v>
      </c>
      <c r="G3684">
        <v>0.14000000000000001</v>
      </c>
      <c r="H3684">
        <v>35.58</v>
      </c>
      <c r="I3684">
        <v>34.869999999999997</v>
      </c>
      <c r="J3684">
        <v>0.7</v>
      </c>
      <c r="K3684">
        <v>98.02</v>
      </c>
      <c r="L3684">
        <v>98.25</v>
      </c>
      <c r="M3684">
        <v>94.31</v>
      </c>
      <c r="N3684">
        <v>90.82</v>
      </c>
      <c r="O3684">
        <v>5.31</v>
      </c>
      <c r="P3684">
        <v>1449.2</v>
      </c>
      <c r="Q3684" s="42">
        <f>Table1[[#This Row],[Steam_Consumed_t]]/Table1[[#This Row],[Production_t]]</f>
        <v>0.14924114671163574</v>
      </c>
      <c r="R3684" s="37">
        <f>Table1[[#This Row],[Power_Consumed_kWh]]/Table1[[#This Row],[Production_t]]</f>
        <v>40.730747611017428</v>
      </c>
      <c r="S3684" t="str">
        <f>IF(Table1[[#This Row],[Quality_pct]]&lt;96,"Below Spec","Ok")</f>
        <v>Ok</v>
      </c>
      <c r="T3684" t="str">
        <f>IF(Table1[Steam_Consumed_t]&gt;$O$4383,"ABNORMAL","NORMAL")</f>
        <v>NORMAL</v>
      </c>
      <c r="U3684" t="str">
        <f>IF(Table1[Power_Consumed_kWh]&gt;$P$4383,"ABNORMAL","NORMAL")</f>
        <v>NORMAL</v>
      </c>
      <c r="V3684">
        <f>(Table1[[#This Row],[Target_Production_t]]/8)*Table1[[#This Row],[Downtime_hr]]</f>
        <v>0.66850000000000009</v>
      </c>
    </row>
    <row r="3685" spans="1:22" x14ac:dyDescent="0.25">
      <c r="A3685" s="1">
        <v>45964</v>
      </c>
      <c r="B3685" s="1" t="str">
        <f>TEXT(Table1[[#This Row],[Date]],"mm")</f>
        <v>11</v>
      </c>
      <c r="C3685" t="s">
        <v>23</v>
      </c>
      <c r="D3685" t="s">
        <v>19</v>
      </c>
      <c r="E3685">
        <v>39.4</v>
      </c>
      <c r="F3685">
        <v>7.88</v>
      </c>
      <c r="G3685">
        <v>0.12</v>
      </c>
      <c r="H3685">
        <v>36.67</v>
      </c>
      <c r="I3685">
        <v>36.44</v>
      </c>
      <c r="J3685">
        <v>0.23</v>
      </c>
      <c r="K3685">
        <v>99.36</v>
      </c>
      <c r="L3685">
        <v>98.5</v>
      </c>
      <c r="M3685">
        <v>97.52</v>
      </c>
      <c r="N3685">
        <v>95.44</v>
      </c>
      <c r="O3685">
        <v>3.66</v>
      </c>
      <c r="P3685">
        <v>1559.4</v>
      </c>
      <c r="Q3685" s="42">
        <f>Table1[[#This Row],[Steam_Consumed_t]]/Table1[[#This Row],[Production_t]]</f>
        <v>9.9809108262885193E-2</v>
      </c>
      <c r="R3685" s="37">
        <f>Table1[[#This Row],[Power_Consumed_kWh]]/Table1[[#This Row],[Production_t]]</f>
        <v>42.525224979547318</v>
      </c>
      <c r="S3685" t="str">
        <f>IF(Table1[[#This Row],[Quality_pct]]&lt;96,"Below Spec","Ok")</f>
        <v>Ok</v>
      </c>
      <c r="T3685" t="str">
        <f>IF(Table1[Steam_Consumed_t]&gt;$O$4383,"ABNORMAL","NORMAL")</f>
        <v>NORMAL</v>
      </c>
      <c r="U3685" t="str">
        <f>IF(Table1[Power_Consumed_kWh]&gt;$P$4383,"ABNORMAL","NORMAL")</f>
        <v>NORMAL</v>
      </c>
      <c r="V3685">
        <f>(Table1[[#This Row],[Target_Production_t]]/8)*Table1[[#This Row],[Downtime_hr]]</f>
        <v>0.59099999999999997</v>
      </c>
    </row>
    <row r="3686" spans="1:22" x14ac:dyDescent="0.25">
      <c r="A3686" s="1">
        <v>45965</v>
      </c>
      <c r="B3686" s="1" t="str">
        <f>TEXT(Table1[[#This Row],[Date]],"mm")</f>
        <v>11</v>
      </c>
      <c r="C3686" t="s">
        <v>22</v>
      </c>
      <c r="D3686" t="s">
        <v>20</v>
      </c>
      <c r="E3686">
        <v>34.4</v>
      </c>
      <c r="F3686">
        <v>4.5</v>
      </c>
      <c r="G3686">
        <v>3.5</v>
      </c>
      <c r="H3686">
        <v>17.41</v>
      </c>
      <c r="I3686">
        <v>16.989999999999998</v>
      </c>
      <c r="J3686">
        <v>0.42</v>
      </c>
      <c r="K3686">
        <v>97.57</v>
      </c>
      <c r="L3686">
        <v>56.25</v>
      </c>
      <c r="M3686">
        <v>96.42</v>
      </c>
      <c r="N3686">
        <v>52.92</v>
      </c>
      <c r="O3686">
        <v>18.96</v>
      </c>
      <c r="P3686">
        <v>1715.3</v>
      </c>
      <c r="Q3686" s="42">
        <f>Table1[[#This Row],[Steam_Consumed_t]]/Table1[[#This Row],[Production_t]]</f>
        <v>1.0890292935094774</v>
      </c>
      <c r="R3686" s="37">
        <f>Table1[[#This Row],[Power_Consumed_kWh]]/Table1[[#This Row],[Production_t]]</f>
        <v>98.523836875358981</v>
      </c>
      <c r="S3686" t="str">
        <f>IF(Table1[[#This Row],[Quality_pct]]&lt;96,"Below Spec","Ok")</f>
        <v>Ok</v>
      </c>
      <c r="T3686" t="str">
        <f>IF(Table1[Steam_Consumed_t]&gt;$O$4383,"ABNORMAL","NORMAL")</f>
        <v>NORMAL</v>
      </c>
      <c r="U3686" t="str">
        <f>IF(Table1[Power_Consumed_kWh]&gt;$P$4383,"ABNORMAL","NORMAL")</f>
        <v>NORMAL</v>
      </c>
      <c r="V3686">
        <f>(Table1[[#This Row],[Target_Production_t]]/8)*Table1[[#This Row],[Downtime_hr]]</f>
        <v>15.049999999999999</v>
      </c>
    </row>
    <row r="3687" spans="1:22" x14ac:dyDescent="0.25">
      <c r="A3687" s="1">
        <v>45965</v>
      </c>
      <c r="B3687" s="1" t="str">
        <f>TEXT(Table1[[#This Row],[Date]],"mm")</f>
        <v>11</v>
      </c>
      <c r="C3687" t="s">
        <v>23</v>
      </c>
      <c r="D3687" t="s">
        <v>18</v>
      </c>
      <c r="E3687">
        <v>44.02</v>
      </c>
      <c r="F3687">
        <v>5.87</v>
      </c>
      <c r="G3687">
        <v>2.13</v>
      </c>
      <c r="H3687">
        <v>32.28</v>
      </c>
      <c r="I3687">
        <v>31.99</v>
      </c>
      <c r="J3687">
        <v>0.28999999999999998</v>
      </c>
      <c r="K3687">
        <v>99.1</v>
      </c>
      <c r="L3687">
        <v>73.38</v>
      </c>
      <c r="M3687">
        <v>92.18</v>
      </c>
      <c r="N3687">
        <v>67.03</v>
      </c>
      <c r="O3687">
        <v>2.25</v>
      </c>
      <c r="P3687">
        <v>1361.28</v>
      </c>
      <c r="Q3687" s="42">
        <f>Table1[[#This Row],[Steam_Consumed_t]]/Table1[[#This Row],[Production_t]]</f>
        <v>6.9702602230483274E-2</v>
      </c>
      <c r="R3687" s="37">
        <f>Table1[[#This Row],[Power_Consumed_kWh]]/Table1[[#This Row],[Production_t]]</f>
        <v>42.171003717472118</v>
      </c>
      <c r="S3687" t="str">
        <f>IF(Table1[[#This Row],[Quality_pct]]&lt;96,"Below Spec","Ok")</f>
        <v>Ok</v>
      </c>
      <c r="T3687" t="str">
        <f>IF(Table1[Steam_Consumed_t]&gt;$O$4383,"ABNORMAL","NORMAL")</f>
        <v>NORMAL</v>
      </c>
      <c r="U3687" t="str">
        <f>IF(Table1[Power_Consumed_kWh]&gt;$P$4383,"ABNORMAL","NORMAL")</f>
        <v>NORMAL</v>
      </c>
      <c r="V3687">
        <f>(Table1[[#This Row],[Target_Production_t]]/8)*Table1[[#This Row],[Downtime_hr]]</f>
        <v>11.720325000000001</v>
      </c>
    </row>
    <row r="3688" spans="1:22" x14ac:dyDescent="0.25">
      <c r="A3688" s="1">
        <v>45965</v>
      </c>
      <c r="B3688" s="1" t="str">
        <f>TEXT(Table1[[#This Row],[Date]],"mm")</f>
        <v>11</v>
      </c>
      <c r="C3688" t="s">
        <v>17</v>
      </c>
      <c r="D3688" t="s">
        <v>20</v>
      </c>
      <c r="E3688">
        <v>40.130000000000003</v>
      </c>
      <c r="F3688">
        <v>6.84</v>
      </c>
      <c r="G3688">
        <v>1.1599999999999999</v>
      </c>
      <c r="H3688">
        <v>30.04</v>
      </c>
      <c r="I3688">
        <v>29.29</v>
      </c>
      <c r="J3688">
        <v>0.75</v>
      </c>
      <c r="K3688">
        <v>97.49</v>
      </c>
      <c r="L3688">
        <v>85.5</v>
      </c>
      <c r="M3688">
        <v>93.2</v>
      </c>
      <c r="N3688">
        <v>77.680000000000007</v>
      </c>
      <c r="O3688">
        <v>26.61</v>
      </c>
      <c r="P3688">
        <v>2580.0500000000002</v>
      </c>
      <c r="Q3688" s="42">
        <f>Table1[[#This Row],[Steam_Consumed_t]]/Table1[[#This Row],[Production_t]]</f>
        <v>0.8858189081225033</v>
      </c>
      <c r="R3688" s="37">
        <f>Table1[[#This Row],[Power_Consumed_kWh]]/Table1[[#This Row],[Production_t]]</f>
        <v>85.887150466045284</v>
      </c>
      <c r="S3688" t="str">
        <f>IF(Table1[[#This Row],[Quality_pct]]&lt;96,"Below Spec","Ok")</f>
        <v>Ok</v>
      </c>
      <c r="T3688" t="str">
        <f>IF(Table1[Steam_Consumed_t]&gt;$O$4383,"ABNORMAL","NORMAL")</f>
        <v>NORMAL</v>
      </c>
      <c r="U3688" t="str">
        <f>IF(Table1[Power_Consumed_kWh]&gt;$P$4383,"ABNORMAL","NORMAL")</f>
        <v>NORMAL</v>
      </c>
      <c r="V3688">
        <f>(Table1[[#This Row],[Target_Production_t]]/8)*Table1[[#This Row],[Downtime_hr]]</f>
        <v>5.8188500000000003</v>
      </c>
    </row>
    <row r="3689" spans="1:22" x14ac:dyDescent="0.25">
      <c r="A3689" s="1">
        <v>45965</v>
      </c>
      <c r="B3689" s="1" t="str">
        <f>TEXT(Table1[[#This Row],[Date]],"mm")</f>
        <v>11</v>
      </c>
      <c r="C3689" t="s">
        <v>21</v>
      </c>
      <c r="D3689" t="s">
        <v>18</v>
      </c>
      <c r="E3689">
        <v>38.020000000000003</v>
      </c>
      <c r="F3689">
        <v>7.23</v>
      </c>
      <c r="G3689">
        <v>0.77</v>
      </c>
      <c r="H3689">
        <v>31.43</v>
      </c>
      <c r="I3689">
        <v>31.34</v>
      </c>
      <c r="J3689">
        <v>0.09</v>
      </c>
      <c r="K3689">
        <v>99.72</v>
      </c>
      <c r="L3689">
        <v>90.38</v>
      </c>
      <c r="M3689">
        <v>92.14</v>
      </c>
      <c r="N3689">
        <v>83.04</v>
      </c>
      <c r="O3689">
        <v>44.99</v>
      </c>
      <c r="P3689">
        <v>3646.42</v>
      </c>
      <c r="Q3689" s="42">
        <f>Table1[[#This Row],[Steam_Consumed_t]]/Table1[[#This Row],[Production_t]]</f>
        <v>1.4314349347756921</v>
      </c>
      <c r="R3689" s="37">
        <f>Table1[[#This Row],[Power_Consumed_kWh]]/Table1[[#This Row],[Production_t]]</f>
        <v>116.01718103722558</v>
      </c>
      <c r="S3689" t="str">
        <f>IF(Table1[[#This Row],[Quality_pct]]&lt;96,"Below Spec","Ok")</f>
        <v>Ok</v>
      </c>
      <c r="T3689" t="str">
        <f>IF(Table1[Steam_Consumed_t]&gt;$O$4383,"ABNORMAL","NORMAL")</f>
        <v>NORMAL</v>
      </c>
      <c r="U3689" t="str">
        <f>IF(Table1[Power_Consumed_kWh]&gt;$P$4383,"ABNORMAL","NORMAL")</f>
        <v>NORMAL</v>
      </c>
      <c r="V3689">
        <f>(Table1[[#This Row],[Target_Production_t]]/8)*Table1[[#This Row],[Downtime_hr]]</f>
        <v>3.6594250000000006</v>
      </c>
    </row>
    <row r="3690" spans="1:22" x14ac:dyDescent="0.25">
      <c r="A3690" s="1">
        <v>45965</v>
      </c>
      <c r="B3690" s="1" t="str">
        <f>TEXT(Table1[[#This Row],[Date]],"mm")</f>
        <v>11</v>
      </c>
      <c r="C3690" t="s">
        <v>22</v>
      </c>
      <c r="D3690" t="s">
        <v>18</v>
      </c>
      <c r="E3690">
        <v>36.020000000000003</v>
      </c>
      <c r="F3690">
        <v>7.36</v>
      </c>
      <c r="G3690">
        <v>0.64</v>
      </c>
      <c r="H3690">
        <v>31.49</v>
      </c>
      <c r="I3690">
        <v>30.03</v>
      </c>
      <c r="J3690">
        <v>1.46</v>
      </c>
      <c r="K3690">
        <v>95.36</v>
      </c>
      <c r="L3690">
        <v>92</v>
      </c>
      <c r="M3690">
        <v>97.29</v>
      </c>
      <c r="N3690">
        <v>85.35</v>
      </c>
      <c r="O3690">
        <v>33.08</v>
      </c>
      <c r="P3690">
        <v>2992.22</v>
      </c>
      <c r="Q3690" s="42">
        <f>Table1[[#This Row],[Steam_Consumed_t]]/Table1[[#This Row],[Production_t]]</f>
        <v>1.0504922197523023</v>
      </c>
      <c r="R3690" s="37">
        <f>Table1[[#This Row],[Power_Consumed_kWh]]/Table1[[#This Row],[Production_t]]</f>
        <v>95.021276595744681</v>
      </c>
      <c r="S3690" t="str">
        <f>IF(Table1[[#This Row],[Quality_pct]]&lt;96,"Below Spec","Ok")</f>
        <v>Below Spec</v>
      </c>
      <c r="T3690" t="str">
        <f>IF(Table1[Steam_Consumed_t]&gt;$O$4383,"ABNORMAL","NORMAL")</f>
        <v>NORMAL</v>
      </c>
      <c r="U3690" t="str">
        <f>IF(Table1[Power_Consumed_kWh]&gt;$P$4383,"ABNORMAL","NORMAL")</f>
        <v>NORMAL</v>
      </c>
      <c r="V3690">
        <f>(Table1[[#This Row],[Target_Production_t]]/8)*Table1[[#This Row],[Downtime_hr]]</f>
        <v>2.8816000000000002</v>
      </c>
    </row>
    <row r="3691" spans="1:22" x14ac:dyDescent="0.25">
      <c r="A3691" s="1">
        <v>45965</v>
      </c>
      <c r="B3691" s="1" t="str">
        <f>TEXT(Table1[[#This Row],[Date]],"mm")</f>
        <v>11</v>
      </c>
      <c r="C3691" t="s">
        <v>17</v>
      </c>
      <c r="D3691" t="s">
        <v>19</v>
      </c>
      <c r="E3691">
        <v>41.39</v>
      </c>
      <c r="F3691">
        <v>7.47</v>
      </c>
      <c r="G3691">
        <v>0.53</v>
      </c>
      <c r="H3691">
        <v>37.340000000000003</v>
      </c>
      <c r="I3691">
        <v>36.36</v>
      </c>
      <c r="J3691">
        <v>0.98</v>
      </c>
      <c r="K3691">
        <v>97.38</v>
      </c>
      <c r="L3691">
        <v>93.38</v>
      </c>
      <c r="M3691">
        <v>96.39</v>
      </c>
      <c r="N3691">
        <v>87.65</v>
      </c>
      <c r="O3691">
        <v>32.33</v>
      </c>
      <c r="P3691">
        <v>3044.44</v>
      </c>
      <c r="Q3691" s="42">
        <f>Table1[[#This Row],[Steam_Consumed_t]]/Table1[[#This Row],[Production_t]]</f>
        <v>0.86582753079807162</v>
      </c>
      <c r="R3691" s="37">
        <f>Table1[[#This Row],[Power_Consumed_kWh]]/Table1[[#This Row],[Production_t]]</f>
        <v>81.532940546331005</v>
      </c>
      <c r="S3691" t="str">
        <f>IF(Table1[[#This Row],[Quality_pct]]&lt;96,"Below Spec","Ok")</f>
        <v>Ok</v>
      </c>
      <c r="T3691" t="str">
        <f>IF(Table1[Steam_Consumed_t]&gt;$O$4383,"ABNORMAL","NORMAL")</f>
        <v>NORMAL</v>
      </c>
      <c r="U3691" t="str">
        <f>IF(Table1[Power_Consumed_kWh]&gt;$P$4383,"ABNORMAL","NORMAL")</f>
        <v>NORMAL</v>
      </c>
      <c r="V3691">
        <f>(Table1[[#This Row],[Target_Production_t]]/8)*Table1[[#This Row],[Downtime_hr]]</f>
        <v>2.7420875000000002</v>
      </c>
    </row>
    <row r="3692" spans="1:22" x14ac:dyDescent="0.25">
      <c r="A3692" s="1">
        <v>45965</v>
      </c>
      <c r="B3692" s="1" t="str">
        <f>TEXT(Table1[[#This Row],[Date]],"mm")</f>
        <v>11</v>
      </c>
      <c r="C3692" t="s">
        <v>23</v>
      </c>
      <c r="D3692" t="s">
        <v>20</v>
      </c>
      <c r="E3692">
        <v>42.04</v>
      </c>
      <c r="F3692">
        <v>7.62</v>
      </c>
      <c r="G3692">
        <v>0.38</v>
      </c>
      <c r="H3692">
        <v>37.11</v>
      </c>
      <c r="I3692">
        <v>36.880000000000003</v>
      </c>
      <c r="J3692">
        <v>0.24</v>
      </c>
      <c r="K3692">
        <v>99.36</v>
      </c>
      <c r="L3692">
        <v>95.25</v>
      </c>
      <c r="M3692">
        <v>97.27</v>
      </c>
      <c r="N3692">
        <v>92.06</v>
      </c>
      <c r="O3692">
        <v>3.26</v>
      </c>
      <c r="P3692">
        <v>1567.61</v>
      </c>
      <c r="Q3692" s="42">
        <f>Table1[[#This Row],[Steam_Consumed_t]]/Table1[[#This Row],[Production_t]]</f>
        <v>8.7846941525195357E-2</v>
      </c>
      <c r="R3692" s="37">
        <f>Table1[[#This Row],[Power_Consumed_kWh]]/Table1[[#This Row],[Production_t]]</f>
        <v>42.24225276205874</v>
      </c>
      <c r="S3692" t="str">
        <f>IF(Table1[[#This Row],[Quality_pct]]&lt;96,"Below Spec","Ok")</f>
        <v>Ok</v>
      </c>
      <c r="T3692" t="str">
        <f>IF(Table1[Steam_Consumed_t]&gt;$O$4383,"ABNORMAL","NORMAL")</f>
        <v>NORMAL</v>
      </c>
      <c r="U3692" t="str">
        <f>IF(Table1[Power_Consumed_kWh]&gt;$P$4383,"ABNORMAL","NORMAL")</f>
        <v>NORMAL</v>
      </c>
      <c r="V3692">
        <f>(Table1[[#This Row],[Target_Production_t]]/8)*Table1[[#This Row],[Downtime_hr]]</f>
        <v>1.9968999999999999</v>
      </c>
    </row>
    <row r="3693" spans="1:22" x14ac:dyDescent="0.25">
      <c r="A3693" s="1">
        <v>45965</v>
      </c>
      <c r="B3693" s="1" t="str">
        <f>TEXT(Table1[[#This Row],[Date]],"mm")</f>
        <v>11</v>
      </c>
      <c r="C3693" t="s">
        <v>22</v>
      </c>
      <c r="D3693" t="s">
        <v>19</v>
      </c>
      <c r="E3693">
        <v>35.479999999999997</v>
      </c>
      <c r="F3693">
        <v>7.64</v>
      </c>
      <c r="G3693">
        <v>0.36</v>
      </c>
      <c r="H3693">
        <v>31.23</v>
      </c>
      <c r="I3693">
        <v>30.41</v>
      </c>
      <c r="J3693">
        <v>0.82</v>
      </c>
      <c r="K3693">
        <v>97.39</v>
      </c>
      <c r="L3693">
        <v>95.5</v>
      </c>
      <c r="M3693">
        <v>98.23</v>
      </c>
      <c r="N3693">
        <v>91.36</v>
      </c>
      <c r="O3693">
        <v>34.17</v>
      </c>
      <c r="P3693">
        <v>2988.37</v>
      </c>
      <c r="Q3693" s="42">
        <f>Table1[[#This Row],[Steam_Consumed_t]]/Table1[[#This Row],[Production_t]]</f>
        <v>1.0941402497598463</v>
      </c>
      <c r="R3693" s="37">
        <f>Table1[[#This Row],[Power_Consumed_kWh]]/Table1[[#This Row],[Production_t]]</f>
        <v>95.689081011847577</v>
      </c>
      <c r="S3693" t="str">
        <f>IF(Table1[[#This Row],[Quality_pct]]&lt;96,"Below Spec","Ok")</f>
        <v>Ok</v>
      </c>
      <c r="T3693" t="str">
        <f>IF(Table1[Steam_Consumed_t]&gt;$O$4383,"ABNORMAL","NORMAL")</f>
        <v>NORMAL</v>
      </c>
      <c r="U3693" t="str">
        <f>IF(Table1[Power_Consumed_kWh]&gt;$P$4383,"ABNORMAL","NORMAL")</f>
        <v>NORMAL</v>
      </c>
      <c r="V3693">
        <f>(Table1[[#This Row],[Target_Production_t]]/8)*Table1[[#This Row],[Downtime_hr]]</f>
        <v>1.5965999999999998</v>
      </c>
    </row>
    <row r="3694" spans="1:22" x14ac:dyDescent="0.25">
      <c r="A3694" s="1">
        <v>45965</v>
      </c>
      <c r="B3694" s="1" t="str">
        <f>TEXT(Table1[[#This Row],[Date]],"mm")</f>
        <v>11</v>
      </c>
      <c r="C3694" t="s">
        <v>21</v>
      </c>
      <c r="D3694" t="s">
        <v>19</v>
      </c>
      <c r="E3694">
        <v>37.450000000000003</v>
      </c>
      <c r="F3694">
        <v>7.65</v>
      </c>
      <c r="G3694">
        <v>0.35</v>
      </c>
      <c r="H3694">
        <v>31.78</v>
      </c>
      <c r="I3694">
        <v>31.4</v>
      </c>
      <c r="J3694">
        <v>0.38</v>
      </c>
      <c r="K3694">
        <v>98.81</v>
      </c>
      <c r="L3694">
        <v>95.62</v>
      </c>
      <c r="M3694">
        <v>94.42</v>
      </c>
      <c r="N3694">
        <v>89.22</v>
      </c>
      <c r="O3694">
        <v>45</v>
      </c>
      <c r="P3694">
        <v>3740.35</v>
      </c>
      <c r="Q3694" s="42">
        <f>Table1[[#This Row],[Steam_Consumed_t]]/Table1[[#This Row],[Production_t]]</f>
        <v>1.4159848961611075</v>
      </c>
      <c r="R3694" s="37">
        <f>Table1[[#This Row],[Power_Consumed_kWh]]/Table1[[#This Row],[Production_t]]</f>
        <v>117.69509125235997</v>
      </c>
      <c r="S3694" t="str">
        <f>IF(Table1[[#This Row],[Quality_pct]]&lt;96,"Below Spec","Ok")</f>
        <v>Ok</v>
      </c>
      <c r="T3694" t="str">
        <f>IF(Table1[Steam_Consumed_t]&gt;$O$4383,"ABNORMAL","NORMAL")</f>
        <v>NORMAL</v>
      </c>
      <c r="U3694" t="str">
        <f>IF(Table1[Power_Consumed_kWh]&gt;$P$4383,"ABNORMAL","NORMAL")</f>
        <v>NORMAL</v>
      </c>
      <c r="V3694">
        <f>(Table1[[#This Row],[Target_Production_t]]/8)*Table1[[#This Row],[Downtime_hr]]</f>
        <v>1.6384375</v>
      </c>
    </row>
    <row r="3695" spans="1:22" x14ac:dyDescent="0.25">
      <c r="A3695" s="1">
        <v>45965</v>
      </c>
      <c r="B3695" s="1" t="str">
        <f>TEXT(Table1[[#This Row],[Date]],"mm")</f>
        <v>11</v>
      </c>
      <c r="C3695" t="s">
        <v>21</v>
      </c>
      <c r="D3695" t="s">
        <v>20</v>
      </c>
      <c r="E3695">
        <v>36.31</v>
      </c>
      <c r="F3695">
        <v>7.65</v>
      </c>
      <c r="G3695">
        <v>0.35</v>
      </c>
      <c r="H3695">
        <v>30.49</v>
      </c>
      <c r="I3695">
        <v>29.99</v>
      </c>
      <c r="J3695">
        <v>0.5</v>
      </c>
      <c r="K3695">
        <v>98.36</v>
      </c>
      <c r="L3695">
        <v>95.62</v>
      </c>
      <c r="M3695">
        <v>97.63</v>
      </c>
      <c r="N3695">
        <v>91.83</v>
      </c>
      <c r="O3695">
        <v>44.39</v>
      </c>
      <c r="P3695">
        <v>3558.93</v>
      </c>
      <c r="Q3695" s="42">
        <f>Table1[[#This Row],[Steam_Consumed_t]]/Table1[[#This Row],[Production_t]]</f>
        <v>1.4558871761233192</v>
      </c>
      <c r="R3695" s="37">
        <f>Table1[[#This Row],[Power_Consumed_kWh]]/Table1[[#This Row],[Production_t]]</f>
        <v>116.7244998360118</v>
      </c>
      <c r="S3695" t="str">
        <f>IF(Table1[[#This Row],[Quality_pct]]&lt;96,"Below Spec","Ok")</f>
        <v>Ok</v>
      </c>
      <c r="T3695" t="str">
        <f>IF(Table1[Steam_Consumed_t]&gt;$O$4383,"ABNORMAL","NORMAL")</f>
        <v>NORMAL</v>
      </c>
      <c r="U3695" t="str">
        <f>IF(Table1[Power_Consumed_kWh]&gt;$P$4383,"ABNORMAL","NORMAL")</f>
        <v>NORMAL</v>
      </c>
      <c r="V3695">
        <f>(Table1[[#This Row],[Target_Production_t]]/8)*Table1[[#This Row],[Downtime_hr]]</f>
        <v>1.5885625000000001</v>
      </c>
    </row>
    <row r="3696" spans="1:22" x14ac:dyDescent="0.25">
      <c r="A3696" s="1">
        <v>45965</v>
      </c>
      <c r="B3696" s="1" t="str">
        <f>TEXT(Table1[[#This Row],[Date]],"mm")</f>
        <v>11</v>
      </c>
      <c r="C3696" t="s">
        <v>17</v>
      </c>
      <c r="D3696" t="s">
        <v>18</v>
      </c>
      <c r="E3696">
        <v>42.02</v>
      </c>
      <c r="F3696">
        <v>7.71</v>
      </c>
      <c r="G3696">
        <v>0.28999999999999998</v>
      </c>
      <c r="H3696">
        <v>37.549999999999997</v>
      </c>
      <c r="I3696">
        <v>36.82</v>
      </c>
      <c r="J3696">
        <v>0.72</v>
      </c>
      <c r="K3696">
        <v>98.07</v>
      </c>
      <c r="L3696">
        <v>96.38</v>
      </c>
      <c r="M3696">
        <v>89.13</v>
      </c>
      <c r="N3696">
        <v>84.24</v>
      </c>
      <c r="O3696">
        <v>32.869999999999997</v>
      </c>
      <c r="P3696">
        <v>3085.43</v>
      </c>
      <c r="Q3696" s="42">
        <f>Table1[[#This Row],[Steam_Consumed_t]]/Table1[[#This Row],[Production_t]]</f>
        <v>0.87536617842876163</v>
      </c>
      <c r="R3696" s="37">
        <f>Table1[[#This Row],[Power_Consumed_kWh]]/Table1[[#This Row],[Production_t]]</f>
        <v>82.168575233022636</v>
      </c>
      <c r="S3696" t="str">
        <f>IF(Table1[[#This Row],[Quality_pct]]&lt;96,"Below Spec","Ok")</f>
        <v>Ok</v>
      </c>
      <c r="T3696" t="str">
        <f>IF(Table1[Steam_Consumed_t]&gt;$O$4383,"ABNORMAL","NORMAL")</f>
        <v>NORMAL</v>
      </c>
      <c r="U3696" t="str">
        <f>IF(Table1[Power_Consumed_kWh]&gt;$P$4383,"ABNORMAL","NORMAL")</f>
        <v>NORMAL</v>
      </c>
      <c r="V3696">
        <f>(Table1[[#This Row],[Target_Production_t]]/8)*Table1[[#This Row],[Downtime_hr]]</f>
        <v>1.5232250000000001</v>
      </c>
    </row>
    <row r="3697" spans="1:22" x14ac:dyDescent="0.25">
      <c r="A3697" s="1">
        <v>45965</v>
      </c>
      <c r="B3697" s="1" t="str">
        <f>TEXT(Table1[[#This Row],[Date]],"mm")</f>
        <v>11</v>
      </c>
      <c r="C3697" t="s">
        <v>23</v>
      </c>
      <c r="D3697" t="s">
        <v>19</v>
      </c>
      <c r="E3697">
        <v>43.36</v>
      </c>
      <c r="F3697">
        <v>7.72</v>
      </c>
      <c r="G3697">
        <v>0.28000000000000003</v>
      </c>
      <c r="H3697">
        <v>37.97</v>
      </c>
      <c r="I3697">
        <v>37.49</v>
      </c>
      <c r="J3697">
        <v>0.48</v>
      </c>
      <c r="K3697">
        <v>98.73</v>
      </c>
      <c r="L3697">
        <v>96.5</v>
      </c>
      <c r="M3697">
        <v>96.44</v>
      </c>
      <c r="N3697">
        <v>91.88</v>
      </c>
      <c r="O3697">
        <v>5.86</v>
      </c>
      <c r="P3697">
        <v>1645.59</v>
      </c>
      <c r="Q3697" s="42">
        <f>Table1[[#This Row],[Steam_Consumed_t]]/Table1[[#This Row],[Production_t]]</f>
        <v>0.15433236765867792</v>
      </c>
      <c r="R3697" s="37">
        <f>Table1[[#This Row],[Power_Consumed_kWh]]/Table1[[#This Row],[Production_t]]</f>
        <v>43.339215169870947</v>
      </c>
      <c r="S3697" t="str">
        <f>IF(Table1[[#This Row],[Quality_pct]]&lt;96,"Below Spec","Ok")</f>
        <v>Ok</v>
      </c>
      <c r="T3697" t="str">
        <f>IF(Table1[Steam_Consumed_t]&gt;$O$4383,"ABNORMAL","NORMAL")</f>
        <v>NORMAL</v>
      </c>
      <c r="U3697" t="str">
        <f>IF(Table1[Power_Consumed_kWh]&gt;$P$4383,"ABNORMAL","NORMAL")</f>
        <v>NORMAL</v>
      </c>
      <c r="V3697">
        <f>(Table1[[#This Row],[Target_Production_t]]/8)*Table1[[#This Row],[Downtime_hr]]</f>
        <v>1.5176000000000001</v>
      </c>
    </row>
    <row r="3698" spans="1:22" x14ac:dyDescent="0.25">
      <c r="A3698" s="1">
        <v>45966</v>
      </c>
      <c r="B3698" s="1" t="str">
        <f>TEXT(Table1[[#This Row],[Date]],"mm")</f>
        <v>11</v>
      </c>
      <c r="C3698" t="s">
        <v>22</v>
      </c>
      <c r="D3698" t="s">
        <v>19</v>
      </c>
      <c r="E3698">
        <v>34.51</v>
      </c>
      <c r="F3698">
        <v>6.95</v>
      </c>
      <c r="G3698">
        <v>1.05</v>
      </c>
      <c r="H3698">
        <v>29.75</v>
      </c>
      <c r="I3698">
        <v>28.43</v>
      </c>
      <c r="J3698">
        <v>1.32</v>
      </c>
      <c r="K3698">
        <v>95.56</v>
      </c>
      <c r="L3698">
        <v>86.88</v>
      </c>
      <c r="M3698">
        <v>91.3</v>
      </c>
      <c r="N3698">
        <v>75.8</v>
      </c>
      <c r="O3698">
        <v>33.119999999999997</v>
      </c>
      <c r="P3698">
        <v>2999.5</v>
      </c>
      <c r="Q3698" s="42">
        <f>Table1[[#This Row],[Steam_Consumed_t]]/Table1[[#This Row],[Production_t]]</f>
        <v>1.1132773109243697</v>
      </c>
      <c r="R3698" s="37">
        <f>Table1[[#This Row],[Power_Consumed_kWh]]/Table1[[#This Row],[Production_t]]</f>
        <v>100.82352941176471</v>
      </c>
      <c r="S3698" t="str">
        <f>IF(Table1[[#This Row],[Quality_pct]]&lt;96,"Below Spec","Ok")</f>
        <v>Below Spec</v>
      </c>
      <c r="T3698" t="str">
        <f>IF(Table1[Steam_Consumed_t]&gt;$O$4383,"ABNORMAL","NORMAL")</f>
        <v>NORMAL</v>
      </c>
      <c r="U3698" t="str">
        <f>IF(Table1[Power_Consumed_kWh]&gt;$P$4383,"ABNORMAL","NORMAL")</f>
        <v>NORMAL</v>
      </c>
      <c r="V3698">
        <f>(Table1[[#This Row],[Target_Production_t]]/8)*Table1[[#This Row],[Downtime_hr]]</f>
        <v>4.5294375000000002</v>
      </c>
    </row>
    <row r="3699" spans="1:22" x14ac:dyDescent="0.25">
      <c r="A3699" s="1">
        <v>45966</v>
      </c>
      <c r="B3699" s="1" t="str">
        <f>TEXT(Table1[[#This Row],[Date]],"mm")</f>
        <v>11</v>
      </c>
      <c r="C3699" t="s">
        <v>23</v>
      </c>
      <c r="D3699" t="s">
        <v>20</v>
      </c>
      <c r="E3699">
        <v>40.9</v>
      </c>
      <c r="F3699">
        <v>7.33</v>
      </c>
      <c r="G3699">
        <v>0.67</v>
      </c>
      <c r="H3699">
        <v>35.450000000000003</v>
      </c>
      <c r="I3699">
        <v>35</v>
      </c>
      <c r="J3699">
        <v>0.45</v>
      </c>
      <c r="K3699">
        <v>98.73</v>
      </c>
      <c r="L3699">
        <v>91.62</v>
      </c>
      <c r="M3699">
        <v>91.62</v>
      </c>
      <c r="N3699">
        <v>82.88</v>
      </c>
      <c r="O3699">
        <v>5.73</v>
      </c>
      <c r="P3699">
        <v>1429.82</v>
      </c>
      <c r="Q3699" s="42">
        <f>Table1[[#This Row],[Steam_Consumed_t]]/Table1[[#This Row],[Production_t]]</f>
        <v>0.16163610719322991</v>
      </c>
      <c r="R3699" s="37">
        <f>Table1[[#This Row],[Power_Consumed_kWh]]/Table1[[#This Row],[Production_t]]</f>
        <v>40.333427362482368</v>
      </c>
      <c r="S3699" t="str">
        <f>IF(Table1[[#This Row],[Quality_pct]]&lt;96,"Below Spec","Ok")</f>
        <v>Ok</v>
      </c>
      <c r="T3699" t="str">
        <f>IF(Table1[Steam_Consumed_t]&gt;$O$4383,"ABNORMAL","NORMAL")</f>
        <v>NORMAL</v>
      </c>
      <c r="U3699" t="str">
        <f>IF(Table1[Power_Consumed_kWh]&gt;$P$4383,"ABNORMAL","NORMAL")</f>
        <v>NORMAL</v>
      </c>
      <c r="V3699">
        <f>(Table1[[#This Row],[Target_Production_t]]/8)*Table1[[#This Row],[Downtime_hr]]</f>
        <v>3.4253750000000003</v>
      </c>
    </row>
    <row r="3700" spans="1:22" x14ac:dyDescent="0.25">
      <c r="A3700" s="1">
        <v>45966</v>
      </c>
      <c r="B3700" s="1" t="str">
        <f>TEXT(Table1[[#This Row],[Date]],"mm")</f>
        <v>11</v>
      </c>
      <c r="C3700" t="s">
        <v>22</v>
      </c>
      <c r="D3700" t="s">
        <v>18</v>
      </c>
      <c r="E3700">
        <v>35.04</v>
      </c>
      <c r="F3700">
        <v>7.34</v>
      </c>
      <c r="G3700">
        <v>0.66</v>
      </c>
      <c r="H3700">
        <v>31.21</v>
      </c>
      <c r="I3700">
        <v>30.25</v>
      </c>
      <c r="J3700">
        <v>0.96</v>
      </c>
      <c r="K3700">
        <v>96.93</v>
      </c>
      <c r="L3700">
        <v>91.75</v>
      </c>
      <c r="M3700">
        <v>98.52</v>
      </c>
      <c r="N3700">
        <v>87.62</v>
      </c>
      <c r="O3700">
        <v>34.28</v>
      </c>
      <c r="P3700">
        <v>3011.22</v>
      </c>
      <c r="Q3700" s="42">
        <f>Table1[[#This Row],[Steam_Consumed_t]]/Table1[[#This Row],[Production_t]]</f>
        <v>1.0983659083627042</v>
      </c>
      <c r="R3700" s="37">
        <f>Table1[[#This Row],[Power_Consumed_kWh]]/Table1[[#This Row],[Production_t]]</f>
        <v>96.482537648189677</v>
      </c>
      <c r="S3700" t="str">
        <f>IF(Table1[[#This Row],[Quality_pct]]&lt;96,"Below Spec","Ok")</f>
        <v>Ok</v>
      </c>
      <c r="T3700" t="str">
        <f>IF(Table1[Steam_Consumed_t]&gt;$O$4383,"ABNORMAL","NORMAL")</f>
        <v>NORMAL</v>
      </c>
      <c r="U3700" t="str">
        <f>IF(Table1[Power_Consumed_kWh]&gt;$P$4383,"ABNORMAL","NORMAL")</f>
        <v>NORMAL</v>
      </c>
      <c r="V3700">
        <f>(Table1[[#This Row],[Target_Production_t]]/8)*Table1[[#This Row],[Downtime_hr]]</f>
        <v>2.8908</v>
      </c>
    </row>
    <row r="3701" spans="1:22" x14ac:dyDescent="0.25">
      <c r="A3701" s="1">
        <v>45966</v>
      </c>
      <c r="B3701" s="1" t="str">
        <f>TEXT(Table1[[#This Row],[Date]],"mm")</f>
        <v>11</v>
      </c>
      <c r="C3701" t="s">
        <v>21</v>
      </c>
      <c r="D3701" t="s">
        <v>20</v>
      </c>
      <c r="E3701">
        <v>35.32</v>
      </c>
      <c r="F3701">
        <v>7.53</v>
      </c>
      <c r="G3701">
        <v>0.47</v>
      </c>
      <c r="H3701">
        <v>29.69</v>
      </c>
      <c r="I3701">
        <v>29.33</v>
      </c>
      <c r="J3701">
        <v>0.36</v>
      </c>
      <c r="K3701">
        <v>98.8</v>
      </c>
      <c r="L3701">
        <v>94.12</v>
      </c>
      <c r="M3701">
        <v>95.61</v>
      </c>
      <c r="N3701">
        <v>88.91</v>
      </c>
      <c r="O3701">
        <v>42.33</v>
      </c>
      <c r="P3701">
        <v>3463.05</v>
      </c>
      <c r="Q3701" s="42">
        <f>Table1[[#This Row],[Steam_Consumed_t]]/Table1[[#This Row],[Production_t]]</f>
        <v>1.4257325698888514</v>
      </c>
      <c r="R3701" s="37">
        <f>Table1[[#This Row],[Power_Consumed_kWh]]/Table1[[#This Row],[Production_t]]</f>
        <v>116.64028292354328</v>
      </c>
      <c r="S3701" t="str">
        <f>IF(Table1[[#This Row],[Quality_pct]]&lt;96,"Below Spec","Ok")</f>
        <v>Ok</v>
      </c>
      <c r="T3701" t="str">
        <f>IF(Table1[Steam_Consumed_t]&gt;$O$4383,"ABNORMAL","NORMAL")</f>
        <v>NORMAL</v>
      </c>
      <c r="U3701" t="str">
        <f>IF(Table1[Power_Consumed_kWh]&gt;$P$4383,"ABNORMAL","NORMAL")</f>
        <v>NORMAL</v>
      </c>
      <c r="V3701">
        <f>(Table1[[#This Row],[Target_Production_t]]/8)*Table1[[#This Row],[Downtime_hr]]</f>
        <v>2.0750500000000001</v>
      </c>
    </row>
    <row r="3702" spans="1:22" x14ac:dyDescent="0.25">
      <c r="A3702" s="1">
        <v>45966</v>
      </c>
      <c r="B3702" s="1" t="str">
        <f>TEXT(Table1[[#This Row],[Date]],"mm")</f>
        <v>11</v>
      </c>
      <c r="C3702" t="s">
        <v>17</v>
      </c>
      <c r="D3702" t="s">
        <v>18</v>
      </c>
      <c r="E3702">
        <v>40.880000000000003</v>
      </c>
      <c r="F3702">
        <v>7.6</v>
      </c>
      <c r="G3702">
        <v>0.4</v>
      </c>
      <c r="H3702">
        <v>36.729999999999997</v>
      </c>
      <c r="I3702">
        <v>35.340000000000003</v>
      </c>
      <c r="J3702">
        <v>1.4</v>
      </c>
      <c r="K3702">
        <v>96.2</v>
      </c>
      <c r="L3702">
        <v>95</v>
      </c>
      <c r="M3702">
        <v>96.05</v>
      </c>
      <c r="N3702">
        <v>87.78</v>
      </c>
      <c r="O3702">
        <v>28.94</v>
      </c>
      <c r="P3702">
        <v>3114.85</v>
      </c>
      <c r="Q3702" s="42">
        <f>Table1[[#This Row],[Steam_Consumed_t]]/Table1[[#This Row],[Production_t]]</f>
        <v>0.78791178872855983</v>
      </c>
      <c r="R3702" s="37">
        <f>Table1[[#This Row],[Power_Consumed_kWh]]/Table1[[#This Row],[Production_t]]</f>
        <v>84.803974952355034</v>
      </c>
      <c r="S3702" t="str">
        <f>IF(Table1[[#This Row],[Quality_pct]]&lt;96,"Below Spec","Ok")</f>
        <v>Ok</v>
      </c>
      <c r="T3702" t="str">
        <f>IF(Table1[Steam_Consumed_t]&gt;$O$4383,"ABNORMAL","NORMAL")</f>
        <v>NORMAL</v>
      </c>
      <c r="U3702" t="str">
        <f>IF(Table1[Power_Consumed_kWh]&gt;$P$4383,"ABNORMAL","NORMAL")</f>
        <v>NORMAL</v>
      </c>
      <c r="V3702">
        <f>(Table1[[#This Row],[Target_Production_t]]/8)*Table1[[#This Row],[Downtime_hr]]</f>
        <v>2.044</v>
      </c>
    </row>
    <row r="3703" spans="1:22" x14ac:dyDescent="0.25">
      <c r="A3703" s="1">
        <v>45966</v>
      </c>
      <c r="B3703" s="1" t="str">
        <f>TEXT(Table1[[#This Row],[Date]],"mm")</f>
        <v>11</v>
      </c>
      <c r="C3703" t="s">
        <v>23</v>
      </c>
      <c r="D3703" t="s">
        <v>18</v>
      </c>
      <c r="E3703">
        <v>42.82</v>
      </c>
      <c r="F3703">
        <v>7.61</v>
      </c>
      <c r="G3703">
        <v>0.39</v>
      </c>
      <c r="H3703">
        <v>38.22</v>
      </c>
      <c r="I3703">
        <v>37.76</v>
      </c>
      <c r="J3703">
        <v>0.46</v>
      </c>
      <c r="K3703">
        <v>98.79</v>
      </c>
      <c r="L3703">
        <v>95.12</v>
      </c>
      <c r="M3703">
        <v>94.6</v>
      </c>
      <c r="N3703">
        <v>88.9</v>
      </c>
      <c r="O3703">
        <v>6.95</v>
      </c>
      <c r="P3703">
        <v>1513.14</v>
      </c>
      <c r="Q3703" s="42">
        <f>Table1[[#This Row],[Steam_Consumed_t]]/Table1[[#This Row],[Production_t]]</f>
        <v>0.18184196755625329</v>
      </c>
      <c r="R3703" s="37">
        <f>Table1[[#This Row],[Power_Consumed_kWh]]/Table1[[#This Row],[Production_t]]</f>
        <v>39.590266875981165</v>
      </c>
      <c r="S3703" t="str">
        <f>IF(Table1[[#This Row],[Quality_pct]]&lt;96,"Below Spec","Ok")</f>
        <v>Ok</v>
      </c>
      <c r="T3703" t="str">
        <f>IF(Table1[Steam_Consumed_t]&gt;$O$4383,"ABNORMAL","NORMAL")</f>
        <v>NORMAL</v>
      </c>
      <c r="U3703" t="str">
        <f>IF(Table1[Power_Consumed_kWh]&gt;$P$4383,"ABNORMAL","NORMAL")</f>
        <v>NORMAL</v>
      </c>
      <c r="V3703">
        <f>(Table1[[#This Row],[Target_Production_t]]/8)*Table1[[#This Row],[Downtime_hr]]</f>
        <v>2.087475</v>
      </c>
    </row>
    <row r="3704" spans="1:22" x14ac:dyDescent="0.25">
      <c r="A3704" s="1">
        <v>45966</v>
      </c>
      <c r="B3704" s="1" t="str">
        <f>TEXT(Table1[[#This Row],[Date]],"mm")</f>
        <v>11</v>
      </c>
      <c r="C3704" t="s">
        <v>21</v>
      </c>
      <c r="D3704" t="s">
        <v>19</v>
      </c>
      <c r="E3704">
        <v>36.43</v>
      </c>
      <c r="F3704">
        <v>7.62</v>
      </c>
      <c r="G3704">
        <v>0.38</v>
      </c>
      <c r="H3704">
        <v>33.49</v>
      </c>
      <c r="I3704">
        <v>32.43</v>
      </c>
      <c r="J3704">
        <v>1.05</v>
      </c>
      <c r="K3704">
        <v>96.85</v>
      </c>
      <c r="L3704">
        <v>95.25</v>
      </c>
      <c r="M3704">
        <v>98.41</v>
      </c>
      <c r="N3704">
        <v>90.78</v>
      </c>
      <c r="O3704">
        <v>47.91</v>
      </c>
      <c r="P3704">
        <v>3955.5</v>
      </c>
      <c r="Q3704" s="42">
        <f>Table1[[#This Row],[Steam_Consumed_t]]/Table1[[#This Row],[Production_t]]</f>
        <v>1.4305762914302775</v>
      </c>
      <c r="R3704" s="37">
        <f>Table1[[#This Row],[Power_Consumed_kWh]]/Table1[[#This Row],[Production_t]]</f>
        <v>118.10988354732756</v>
      </c>
      <c r="S3704" t="str">
        <f>IF(Table1[[#This Row],[Quality_pct]]&lt;96,"Below Spec","Ok")</f>
        <v>Ok</v>
      </c>
      <c r="T3704" t="str">
        <f>IF(Table1[Steam_Consumed_t]&gt;$O$4383,"ABNORMAL","NORMAL")</f>
        <v>NORMAL</v>
      </c>
      <c r="U3704" t="str">
        <f>IF(Table1[Power_Consumed_kWh]&gt;$P$4383,"ABNORMAL","NORMAL")</f>
        <v>NORMAL</v>
      </c>
      <c r="V3704">
        <f>(Table1[[#This Row],[Target_Production_t]]/8)*Table1[[#This Row],[Downtime_hr]]</f>
        <v>1.7304250000000001</v>
      </c>
    </row>
    <row r="3705" spans="1:22" x14ac:dyDescent="0.25">
      <c r="A3705" s="1">
        <v>45966</v>
      </c>
      <c r="B3705" s="1" t="str">
        <f>TEXT(Table1[[#This Row],[Date]],"mm")</f>
        <v>11</v>
      </c>
      <c r="C3705" t="s">
        <v>17</v>
      </c>
      <c r="D3705" t="s">
        <v>20</v>
      </c>
      <c r="E3705">
        <v>39.04</v>
      </c>
      <c r="F3705">
        <v>7.63</v>
      </c>
      <c r="G3705">
        <v>0.37</v>
      </c>
      <c r="H3705">
        <v>32.72</v>
      </c>
      <c r="I3705">
        <v>32.56</v>
      </c>
      <c r="J3705">
        <v>0.15</v>
      </c>
      <c r="K3705">
        <v>99.53</v>
      </c>
      <c r="L3705">
        <v>95.38</v>
      </c>
      <c r="M3705">
        <v>95.09</v>
      </c>
      <c r="N3705">
        <v>90.27</v>
      </c>
      <c r="O3705">
        <v>28.5</v>
      </c>
      <c r="P3705">
        <v>2718.78</v>
      </c>
      <c r="Q3705" s="42">
        <f>Table1[[#This Row],[Steam_Consumed_t]]/Table1[[#This Row],[Production_t]]</f>
        <v>0.87102689486552576</v>
      </c>
      <c r="R3705" s="37">
        <f>Table1[[#This Row],[Power_Consumed_kWh]]/Table1[[#This Row],[Production_t]]</f>
        <v>83.092298288508573</v>
      </c>
      <c r="S3705" t="str">
        <f>IF(Table1[[#This Row],[Quality_pct]]&lt;96,"Below Spec","Ok")</f>
        <v>Ok</v>
      </c>
      <c r="T3705" t="str">
        <f>IF(Table1[Steam_Consumed_t]&gt;$O$4383,"ABNORMAL","NORMAL")</f>
        <v>NORMAL</v>
      </c>
      <c r="U3705" t="str">
        <f>IF(Table1[Power_Consumed_kWh]&gt;$P$4383,"ABNORMAL","NORMAL")</f>
        <v>NORMAL</v>
      </c>
      <c r="V3705">
        <f>(Table1[[#This Row],[Target_Production_t]]/8)*Table1[[#This Row],[Downtime_hr]]</f>
        <v>1.8055999999999999</v>
      </c>
    </row>
    <row r="3706" spans="1:22" x14ac:dyDescent="0.25">
      <c r="A3706" s="1">
        <v>45966</v>
      </c>
      <c r="B3706" s="1" t="str">
        <f>TEXT(Table1[[#This Row],[Date]],"mm")</f>
        <v>11</v>
      </c>
      <c r="C3706" t="s">
        <v>23</v>
      </c>
      <c r="D3706" t="s">
        <v>19</v>
      </c>
      <c r="E3706">
        <v>42.18</v>
      </c>
      <c r="F3706">
        <v>7.68</v>
      </c>
      <c r="G3706">
        <v>0.32</v>
      </c>
      <c r="H3706">
        <v>39.47</v>
      </c>
      <c r="I3706">
        <v>38.950000000000003</v>
      </c>
      <c r="J3706">
        <v>0.51</v>
      </c>
      <c r="K3706">
        <v>98.7</v>
      </c>
      <c r="L3706">
        <v>96</v>
      </c>
      <c r="M3706">
        <v>95.01</v>
      </c>
      <c r="N3706">
        <v>90.03</v>
      </c>
      <c r="O3706">
        <v>4.4800000000000004</v>
      </c>
      <c r="P3706">
        <v>1613.25</v>
      </c>
      <c r="Q3706" s="42">
        <f>Table1[[#This Row],[Steam_Consumed_t]]/Table1[[#This Row],[Production_t]]</f>
        <v>0.11350392703318977</v>
      </c>
      <c r="R3706" s="37">
        <f>Table1[[#This Row],[Power_Consumed_kWh]]/Table1[[#This Row],[Production_t]]</f>
        <v>40.872814796047635</v>
      </c>
      <c r="S3706" t="str">
        <f>IF(Table1[[#This Row],[Quality_pct]]&lt;96,"Below Spec","Ok")</f>
        <v>Ok</v>
      </c>
      <c r="T3706" t="str">
        <f>IF(Table1[Steam_Consumed_t]&gt;$O$4383,"ABNORMAL","NORMAL")</f>
        <v>NORMAL</v>
      </c>
      <c r="U3706" t="str">
        <f>IF(Table1[Power_Consumed_kWh]&gt;$P$4383,"ABNORMAL","NORMAL")</f>
        <v>NORMAL</v>
      </c>
      <c r="V3706">
        <f>(Table1[[#This Row],[Target_Production_t]]/8)*Table1[[#This Row],[Downtime_hr]]</f>
        <v>1.6872</v>
      </c>
    </row>
    <row r="3707" spans="1:22" x14ac:dyDescent="0.25">
      <c r="A3707" s="1">
        <v>45966</v>
      </c>
      <c r="B3707" s="1" t="str">
        <f>TEXT(Table1[[#This Row],[Date]],"mm")</f>
        <v>11</v>
      </c>
      <c r="C3707" t="s">
        <v>17</v>
      </c>
      <c r="D3707" t="s">
        <v>19</v>
      </c>
      <c r="E3707">
        <v>40.26</v>
      </c>
      <c r="F3707">
        <v>7.78</v>
      </c>
      <c r="G3707">
        <v>0.22</v>
      </c>
      <c r="H3707">
        <v>38.08</v>
      </c>
      <c r="I3707">
        <v>37.270000000000003</v>
      </c>
      <c r="J3707">
        <v>0.81</v>
      </c>
      <c r="K3707">
        <v>97.87</v>
      </c>
      <c r="L3707">
        <v>97.25</v>
      </c>
      <c r="M3707">
        <v>96.56</v>
      </c>
      <c r="N3707">
        <v>91.91</v>
      </c>
      <c r="O3707">
        <v>32.520000000000003</v>
      </c>
      <c r="P3707">
        <v>3106.31</v>
      </c>
      <c r="Q3707" s="42">
        <f>Table1[[#This Row],[Steam_Consumed_t]]/Table1[[#This Row],[Production_t]]</f>
        <v>0.85399159663865554</v>
      </c>
      <c r="R3707" s="37">
        <f>Table1[[#This Row],[Power_Consumed_kWh]]/Table1[[#This Row],[Production_t]]</f>
        <v>81.573266806722685</v>
      </c>
      <c r="S3707" t="str">
        <f>IF(Table1[[#This Row],[Quality_pct]]&lt;96,"Below Spec","Ok")</f>
        <v>Ok</v>
      </c>
      <c r="T3707" t="str">
        <f>IF(Table1[Steam_Consumed_t]&gt;$O$4383,"ABNORMAL","NORMAL")</f>
        <v>NORMAL</v>
      </c>
      <c r="U3707" t="str">
        <f>IF(Table1[Power_Consumed_kWh]&gt;$P$4383,"ABNORMAL","NORMAL")</f>
        <v>NORMAL</v>
      </c>
      <c r="V3707">
        <f>(Table1[[#This Row],[Target_Production_t]]/8)*Table1[[#This Row],[Downtime_hr]]</f>
        <v>1.1071499999999999</v>
      </c>
    </row>
    <row r="3708" spans="1:22" x14ac:dyDescent="0.25">
      <c r="A3708" s="1">
        <v>45966</v>
      </c>
      <c r="B3708" s="1" t="str">
        <f>TEXT(Table1[[#This Row],[Date]],"mm")</f>
        <v>11</v>
      </c>
      <c r="C3708" t="s">
        <v>22</v>
      </c>
      <c r="D3708" t="s">
        <v>20</v>
      </c>
      <c r="E3708">
        <v>33.46</v>
      </c>
      <c r="F3708">
        <v>7.84</v>
      </c>
      <c r="G3708">
        <v>0.16</v>
      </c>
      <c r="H3708">
        <v>29.98</v>
      </c>
      <c r="I3708">
        <v>29.1</v>
      </c>
      <c r="J3708">
        <v>0.88</v>
      </c>
      <c r="K3708">
        <v>97.07</v>
      </c>
      <c r="L3708">
        <v>98</v>
      </c>
      <c r="M3708">
        <v>94.11</v>
      </c>
      <c r="N3708">
        <v>89.53</v>
      </c>
      <c r="O3708">
        <v>33.340000000000003</v>
      </c>
      <c r="P3708">
        <v>2850.46</v>
      </c>
      <c r="Q3708" s="42">
        <f>Table1[[#This Row],[Steam_Consumed_t]]/Table1[[#This Row],[Production_t]]</f>
        <v>1.1120747164776519</v>
      </c>
      <c r="R3708" s="37">
        <f>Table1[[#This Row],[Power_Consumed_kWh]]/Table1[[#This Row],[Production_t]]</f>
        <v>95.078719146097399</v>
      </c>
      <c r="S3708" t="str">
        <f>IF(Table1[[#This Row],[Quality_pct]]&lt;96,"Below Spec","Ok")</f>
        <v>Ok</v>
      </c>
      <c r="T3708" t="str">
        <f>IF(Table1[Steam_Consumed_t]&gt;$O$4383,"ABNORMAL","NORMAL")</f>
        <v>NORMAL</v>
      </c>
      <c r="U3708" t="str">
        <f>IF(Table1[Power_Consumed_kWh]&gt;$P$4383,"ABNORMAL","NORMAL")</f>
        <v>NORMAL</v>
      </c>
      <c r="V3708">
        <f>(Table1[[#This Row],[Target_Production_t]]/8)*Table1[[#This Row],[Downtime_hr]]</f>
        <v>0.66920000000000002</v>
      </c>
    </row>
    <row r="3709" spans="1:22" x14ac:dyDescent="0.25">
      <c r="A3709" s="1">
        <v>45966</v>
      </c>
      <c r="B3709" s="1" t="str">
        <f>TEXT(Table1[[#This Row],[Date]],"mm")</f>
        <v>11</v>
      </c>
      <c r="C3709" t="s">
        <v>21</v>
      </c>
      <c r="D3709" t="s">
        <v>18</v>
      </c>
      <c r="E3709">
        <v>36.979999999999997</v>
      </c>
      <c r="F3709">
        <v>7.92</v>
      </c>
      <c r="G3709">
        <v>0.08</v>
      </c>
      <c r="H3709">
        <v>34.520000000000003</v>
      </c>
      <c r="I3709">
        <v>33.54</v>
      </c>
      <c r="J3709">
        <v>0.98</v>
      </c>
      <c r="K3709">
        <v>97.16</v>
      </c>
      <c r="L3709">
        <v>99</v>
      </c>
      <c r="M3709">
        <v>98.76</v>
      </c>
      <c r="N3709">
        <v>95</v>
      </c>
      <c r="O3709">
        <v>49.78</v>
      </c>
      <c r="P3709">
        <v>4132.8500000000004</v>
      </c>
      <c r="Q3709" s="42">
        <f>Table1[[#This Row],[Steam_Consumed_t]]/Table1[[#This Row],[Production_t]]</f>
        <v>1.4420625724217844</v>
      </c>
      <c r="R3709" s="37">
        <f>Table1[[#This Row],[Power_Consumed_kWh]]/Table1[[#This Row],[Production_t]]</f>
        <v>119.72334878331402</v>
      </c>
      <c r="S3709" t="str">
        <f>IF(Table1[[#This Row],[Quality_pct]]&lt;96,"Below Spec","Ok")</f>
        <v>Ok</v>
      </c>
      <c r="T3709" t="str">
        <f>IF(Table1[Steam_Consumed_t]&gt;$O$4383,"ABNORMAL","NORMAL")</f>
        <v>NORMAL</v>
      </c>
      <c r="U3709" t="str">
        <f>IF(Table1[Power_Consumed_kWh]&gt;$P$4383,"ABNORMAL","NORMAL")</f>
        <v>NORMAL</v>
      </c>
      <c r="V3709">
        <f>(Table1[[#This Row],[Target_Production_t]]/8)*Table1[[#This Row],[Downtime_hr]]</f>
        <v>0.36979999999999996</v>
      </c>
    </row>
    <row r="3710" spans="1:22" x14ac:dyDescent="0.25">
      <c r="A3710" s="1">
        <v>45967</v>
      </c>
      <c r="B3710" s="1" t="str">
        <f>TEXT(Table1[[#This Row],[Date]],"mm")</f>
        <v>11</v>
      </c>
      <c r="C3710" t="s">
        <v>21</v>
      </c>
      <c r="D3710" t="s">
        <v>19</v>
      </c>
      <c r="E3710">
        <v>36.47</v>
      </c>
      <c r="F3710">
        <v>7.16</v>
      </c>
      <c r="G3710">
        <v>0.84</v>
      </c>
      <c r="H3710">
        <v>28.06</v>
      </c>
      <c r="I3710">
        <v>27.63</v>
      </c>
      <c r="J3710">
        <v>0.43</v>
      </c>
      <c r="K3710">
        <v>98.47</v>
      </c>
      <c r="L3710">
        <v>89.5</v>
      </c>
      <c r="M3710">
        <v>93.68</v>
      </c>
      <c r="N3710">
        <v>82.56</v>
      </c>
      <c r="O3710">
        <v>38.979999999999997</v>
      </c>
      <c r="P3710">
        <v>3274.47</v>
      </c>
      <c r="Q3710" s="42">
        <f>Table1[[#This Row],[Steam_Consumed_t]]/Table1[[#This Row],[Production_t]]</f>
        <v>1.3891660727013542</v>
      </c>
      <c r="R3710" s="37">
        <f>Table1[[#This Row],[Power_Consumed_kWh]]/Table1[[#This Row],[Production_t]]</f>
        <v>116.69529579472558</v>
      </c>
      <c r="S3710" t="str">
        <f>IF(Table1[[#This Row],[Quality_pct]]&lt;96,"Below Spec","Ok")</f>
        <v>Ok</v>
      </c>
      <c r="T3710" t="str">
        <f>IF(Table1[Steam_Consumed_t]&gt;$O$4383,"ABNORMAL","NORMAL")</f>
        <v>NORMAL</v>
      </c>
      <c r="U3710" t="str">
        <f>IF(Table1[Power_Consumed_kWh]&gt;$P$4383,"ABNORMAL","NORMAL")</f>
        <v>NORMAL</v>
      </c>
      <c r="V3710">
        <f>(Table1[[#This Row],[Target_Production_t]]/8)*Table1[[#This Row],[Downtime_hr]]</f>
        <v>3.8293499999999998</v>
      </c>
    </row>
    <row r="3711" spans="1:22" x14ac:dyDescent="0.25">
      <c r="A3711" s="1">
        <v>45967</v>
      </c>
      <c r="B3711" s="1" t="str">
        <f>TEXT(Table1[[#This Row],[Date]],"mm")</f>
        <v>11</v>
      </c>
      <c r="C3711" t="s">
        <v>22</v>
      </c>
      <c r="D3711" t="s">
        <v>18</v>
      </c>
      <c r="E3711">
        <v>35.08</v>
      </c>
      <c r="F3711">
        <v>7.22</v>
      </c>
      <c r="G3711">
        <v>0.78</v>
      </c>
      <c r="H3711">
        <v>32.33</v>
      </c>
      <c r="I3711">
        <v>31.45</v>
      </c>
      <c r="J3711">
        <v>0.89</v>
      </c>
      <c r="K3711">
        <v>97.26</v>
      </c>
      <c r="L3711">
        <v>90.25</v>
      </c>
      <c r="M3711">
        <v>98.21</v>
      </c>
      <c r="N3711">
        <v>86.2</v>
      </c>
      <c r="O3711">
        <v>34.56</v>
      </c>
      <c r="P3711">
        <v>2922.73</v>
      </c>
      <c r="Q3711" s="42">
        <f>Table1[[#This Row],[Steam_Consumed_t]]/Table1[[#This Row],[Production_t]]</f>
        <v>1.0689761831116611</v>
      </c>
      <c r="R3711" s="37">
        <f>Table1[[#This Row],[Power_Consumed_kWh]]/Table1[[#This Row],[Production_t]]</f>
        <v>90.403031240334059</v>
      </c>
      <c r="S3711" t="str">
        <f>IF(Table1[[#This Row],[Quality_pct]]&lt;96,"Below Spec","Ok")</f>
        <v>Ok</v>
      </c>
      <c r="T3711" t="str">
        <f>IF(Table1[Steam_Consumed_t]&gt;$O$4383,"ABNORMAL","NORMAL")</f>
        <v>NORMAL</v>
      </c>
      <c r="U3711" t="str">
        <f>IF(Table1[Power_Consumed_kWh]&gt;$P$4383,"ABNORMAL","NORMAL")</f>
        <v>NORMAL</v>
      </c>
      <c r="V3711">
        <f>(Table1[[#This Row],[Target_Production_t]]/8)*Table1[[#This Row],[Downtime_hr]]</f>
        <v>3.4203000000000001</v>
      </c>
    </row>
    <row r="3712" spans="1:22" x14ac:dyDescent="0.25">
      <c r="A3712" s="1">
        <v>45967</v>
      </c>
      <c r="B3712" s="1" t="str">
        <f>TEXT(Table1[[#This Row],[Date]],"mm")</f>
        <v>11</v>
      </c>
      <c r="C3712" t="s">
        <v>23</v>
      </c>
      <c r="D3712" t="s">
        <v>20</v>
      </c>
      <c r="E3712">
        <v>40.94</v>
      </c>
      <c r="F3712">
        <v>7.27</v>
      </c>
      <c r="G3712">
        <v>0.73</v>
      </c>
      <c r="H3712">
        <v>34.53</v>
      </c>
      <c r="I3712">
        <v>34.21</v>
      </c>
      <c r="J3712">
        <v>0.31</v>
      </c>
      <c r="K3712">
        <v>99.09</v>
      </c>
      <c r="L3712">
        <v>90.88</v>
      </c>
      <c r="M3712">
        <v>96.4</v>
      </c>
      <c r="N3712">
        <v>86.81</v>
      </c>
      <c r="O3712">
        <v>4.05</v>
      </c>
      <c r="P3712">
        <v>1450.93</v>
      </c>
      <c r="Q3712" s="42">
        <f>Table1[[#This Row],[Steam_Consumed_t]]/Table1[[#This Row],[Production_t]]</f>
        <v>0.11728931364031277</v>
      </c>
      <c r="R3712" s="37">
        <f>Table1[[#This Row],[Power_Consumed_kWh]]/Table1[[#This Row],[Production_t]]</f>
        <v>42.019403417318273</v>
      </c>
      <c r="S3712" t="str">
        <f>IF(Table1[[#This Row],[Quality_pct]]&lt;96,"Below Spec","Ok")</f>
        <v>Ok</v>
      </c>
      <c r="T3712" t="str">
        <f>IF(Table1[Steam_Consumed_t]&gt;$O$4383,"ABNORMAL","NORMAL")</f>
        <v>NORMAL</v>
      </c>
      <c r="U3712" t="str">
        <f>IF(Table1[Power_Consumed_kWh]&gt;$P$4383,"ABNORMAL","NORMAL")</f>
        <v>NORMAL</v>
      </c>
      <c r="V3712">
        <f>(Table1[[#This Row],[Target_Production_t]]/8)*Table1[[#This Row],[Downtime_hr]]</f>
        <v>3.7357749999999998</v>
      </c>
    </row>
    <row r="3713" spans="1:22" x14ac:dyDescent="0.25">
      <c r="A3713" s="1">
        <v>45967</v>
      </c>
      <c r="B3713" s="1" t="str">
        <f>TEXT(Table1[[#This Row],[Date]],"mm")</f>
        <v>11</v>
      </c>
      <c r="C3713" t="s">
        <v>23</v>
      </c>
      <c r="D3713" t="s">
        <v>18</v>
      </c>
      <c r="E3713">
        <v>42.87</v>
      </c>
      <c r="F3713">
        <v>7.37</v>
      </c>
      <c r="G3713">
        <v>0.63</v>
      </c>
      <c r="H3713">
        <v>36.479999999999997</v>
      </c>
      <c r="I3713">
        <v>36.21</v>
      </c>
      <c r="J3713">
        <v>0.26</v>
      </c>
      <c r="K3713">
        <v>99.28</v>
      </c>
      <c r="L3713">
        <v>92.12</v>
      </c>
      <c r="M3713">
        <v>103</v>
      </c>
      <c r="N3713">
        <v>94.21</v>
      </c>
      <c r="O3713">
        <v>8.06</v>
      </c>
      <c r="P3713">
        <v>1483.01</v>
      </c>
      <c r="Q3713" s="42">
        <f>Table1[[#This Row],[Steam_Consumed_t]]/Table1[[#This Row],[Production_t]]</f>
        <v>0.22094298245614039</v>
      </c>
      <c r="R3713" s="37">
        <f>Table1[[#This Row],[Power_Consumed_kWh]]/Table1[[#This Row],[Production_t]]</f>
        <v>40.652686403508774</v>
      </c>
      <c r="S3713" t="str">
        <f>IF(Table1[[#This Row],[Quality_pct]]&lt;96,"Below Spec","Ok")</f>
        <v>Ok</v>
      </c>
      <c r="T3713" t="str">
        <f>IF(Table1[Steam_Consumed_t]&gt;$O$4383,"ABNORMAL","NORMAL")</f>
        <v>NORMAL</v>
      </c>
      <c r="U3713" t="str">
        <f>IF(Table1[Power_Consumed_kWh]&gt;$P$4383,"ABNORMAL","NORMAL")</f>
        <v>NORMAL</v>
      </c>
      <c r="V3713">
        <f>(Table1[[#This Row],[Target_Production_t]]/8)*Table1[[#This Row],[Downtime_hr]]</f>
        <v>3.3760124999999999</v>
      </c>
    </row>
    <row r="3714" spans="1:22" x14ac:dyDescent="0.25">
      <c r="A3714" s="1">
        <v>45967</v>
      </c>
      <c r="B3714" s="1" t="str">
        <f>TEXT(Table1[[#This Row],[Date]],"mm")</f>
        <v>11</v>
      </c>
      <c r="C3714" t="s">
        <v>17</v>
      </c>
      <c r="D3714" t="s">
        <v>19</v>
      </c>
      <c r="E3714">
        <v>40.31</v>
      </c>
      <c r="F3714">
        <v>7.48</v>
      </c>
      <c r="G3714">
        <v>0.52</v>
      </c>
      <c r="H3714">
        <v>32.200000000000003</v>
      </c>
      <c r="I3714">
        <v>31.24</v>
      </c>
      <c r="J3714">
        <v>0.96</v>
      </c>
      <c r="K3714">
        <v>97.03</v>
      </c>
      <c r="L3714">
        <v>93.5</v>
      </c>
      <c r="M3714">
        <v>97.63</v>
      </c>
      <c r="N3714">
        <v>88.58</v>
      </c>
      <c r="O3714">
        <v>27.13</v>
      </c>
      <c r="P3714">
        <v>2646.27</v>
      </c>
      <c r="Q3714" s="42">
        <f>Table1[[#This Row],[Steam_Consumed_t]]/Table1[[#This Row],[Production_t]]</f>
        <v>0.84254658385093162</v>
      </c>
      <c r="R3714" s="37">
        <f>Table1[[#This Row],[Power_Consumed_kWh]]/Table1[[#This Row],[Production_t]]</f>
        <v>82.182298136645954</v>
      </c>
      <c r="S3714" t="str">
        <f>IF(Table1[[#This Row],[Quality_pct]]&lt;96,"Below Spec","Ok")</f>
        <v>Ok</v>
      </c>
      <c r="T3714" t="str">
        <f>IF(Table1[Steam_Consumed_t]&gt;$O$4383,"ABNORMAL","NORMAL")</f>
        <v>NORMAL</v>
      </c>
      <c r="U3714" t="str">
        <f>IF(Table1[Power_Consumed_kWh]&gt;$P$4383,"ABNORMAL","NORMAL")</f>
        <v>NORMAL</v>
      </c>
      <c r="V3714">
        <f>(Table1[[#This Row],[Target_Production_t]]/8)*Table1[[#This Row],[Downtime_hr]]</f>
        <v>2.6201500000000002</v>
      </c>
    </row>
    <row r="3715" spans="1:22" x14ac:dyDescent="0.25">
      <c r="A3715" s="1">
        <v>45967</v>
      </c>
      <c r="B3715" s="1" t="str">
        <f>TEXT(Table1[[#This Row],[Date]],"mm")</f>
        <v>11</v>
      </c>
      <c r="C3715" t="s">
        <v>22</v>
      </c>
      <c r="D3715" t="s">
        <v>20</v>
      </c>
      <c r="E3715">
        <v>33.5</v>
      </c>
      <c r="F3715">
        <v>7.49</v>
      </c>
      <c r="G3715">
        <v>0.51</v>
      </c>
      <c r="H3715">
        <v>28.56</v>
      </c>
      <c r="I3715">
        <v>27</v>
      </c>
      <c r="J3715">
        <v>1.57</v>
      </c>
      <c r="K3715">
        <v>94.52</v>
      </c>
      <c r="L3715">
        <v>93.62</v>
      </c>
      <c r="M3715">
        <v>96.02</v>
      </c>
      <c r="N3715">
        <v>84.97</v>
      </c>
      <c r="O3715">
        <v>30.04</v>
      </c>
      <c r="P3715">
        <v>2722.98</v>
      </c>
      <c r="Q3715" s="42">
        <f>Table1[[#This Row],[Steam_Consumed_t]]/Table1[[#This Row],[Production_t]]</f>
        <v>1.0518207282913166</v>
      </c>
      <c r="R3715" s="37">
        <f>Table1[[#This Row],[Power_Consumed_kWh]]/Table1[[#This Row],[Production_t]]</f>
        <v>95.342436974789919</v>
      </c>
      <c r="S3715" t="str">
        <f>IF(Table1[[#This Row],[Quality_pct]]&lt;96,"Below Spec","Ok")</f>
        <v>Below Spec</v>
      </c>
      <c r="T3715" t="str">
        <f>IF(Table1[Steam_Consumed_t]&gt;$O$4383,"ABNORMAL","NORMAL")</f>
        <v>NORMAL</v>
      </c>
      <c r="U3715" t="str">
        <f>IF(Table1[Power_Consumed_kWh]&gt;$P$4383,"ABNORMAL","NORMAL")</f>
        <v>NORMAL</v>
      </c>
      <c r="V3715">
        <f>(Table1[[#This Row],[Target_Production_t]]/8)*Table1[[#This Row],[Downtime_hr]]</f>
        <v>2.1356250000000001</v>
      </c>
    </row>
    <row r="3716" spans="1:22" x14ac:dyDescent="0.25">
      <c r="A3716" s="1">
        <v>45967</v>
      </c>
      <c r="B3716" s="1" t="str">
        <f>TEXT(Table1[[#This Row],[Date]],"mm")</f>
        <v>11</v>
      </c>
      <c r="C3716" t="s">
        <v>22</v>
      </c>
      <c r="D3716" t="s">
        <v>19</v>
      </c>
      <c r="E3716">
        <v>34.549999999999997</v>
      </c>
      <c r="F3716">
        <v>7.5</v>
      </c>
      <c r="G3716">
        <v>0.5</v>
      </c>
      <c r="H3716">
        <v>30.97</v>
      </c>
      <c r="I3716">
        <v>30.15</v>
      </c>
      <c r="J3716">
        <v>0.82</v>
      </c>
      <c r="K3716">
        <v>97.34</v>
      </c>
      <c r="L3716">
        <v>93.75</v>
      </c>
      <c r="M3716">
        <v>93.41</v>
      </c>
      <c r="N3716">
        <v>85.24</v>
      </c>
      <c r="O3716">
        <v>35.119999999999997</v>
      </c>
      <c r="P3716">
        <v>2982.21</v>
      </c>
      <c r="Q3716" s="42">
        <f>Table1[[#This Row],[Steam_Consumed_t]]/Table1[[#This Row],[Production_t]]</f>
        <v>1.1340006457862448</v>
      </c>
      <c r="R3716" s="37">
        <f>Table1[[#This Row],[Power_Consumed_kWh]]/Table1[[#This Row],[Production_t]]</f>
        <v>96.293509848240234</v>
      </c>
      <c r="S3716" t="str">
        <f>IF(Table1[[#This Row],[Quality_pct]]&lt;96,"Below Spec","Ok")</f>
        <v>Ok</v>
      </c>
      <c r="T3716" t="str">
        <f>IF(Table1[Steam_Consumed_t]&gt;$O$4383,"ABNORMAL","NORMAL")</f>
        <v>NORMAL</v>
      </c>
      <c r="U3716" t="str">
        <f>IF(Table1[Power_Consumed_kWh]&gt;$P$4383,"ABNORMAL","NORMAL")</f>
        <v>NORMAL</v>
      </c>
      <c r="V3716">
        <f>(Table1[[#This Row],[Target_Production_t]]/8)*Table1[[#This Row],[Downtime_hr]]</f>
        <v>2.1593749999999998</v>
      </c>
    </row>
    <row r="3717" spans="1:22" x14ac:dyDescent="0.25">
      <c r="A3717" s="1">
        <v>45967</v>
      </c>
      <c r="B3717" s="1" t="str">
        <f>TEXT(Table1[[#This Row],[Date]],"mm")</f>
        <v>11</v>
      </c>
      <c r="C3717" t="s">
        <v>23</v>
      </c>
      <c r="D3717" t="s">
        <v>19</v>
      </c>
      <c r="E3717">
        <v>42.23</v>
      </c>
      <c r="F3717">
        <v>7.5</v>
      </c>
      <c r="G3717">
        <v>0.5</v>
      </c>
      <c r="H3717">
        <v>38.04</v>
      </c>
      <c r="I3717">
        <v>37.53</v>
      </c>
      <c r="J3717">
        <v>0.51</v>
      </c>
      <c r="K3717">
        <v>98.65</v>
      </c>
      <c r="L3717">
        <v>93.75</v>
      </c>
      <c r="M3717">
        <v>100.13</v>
      </c>
      <c r="N3717">
        <v>92.6</v>
      </c>
      <c r="O3717">
        <v>3.84</v>
      </c>
      <c r="P3717">
        <v>1680.99</v>
      </c>
      <c r="Q3717" s="42">
        <f>Table1[[#This Row],[Steam_Consumed_t]]/Table1[[#This Row],[Production_t]]</f>
        <v>0.10094637223974763</v>
      </c>
      <c r="R3717" s="37">
        <f>Table1[[#This Row],[Power_Consumed_kWh]]/Table1[[#This Row],[Production_t]]</f>
        <v>44.190063091482649</v>
      </c>
      <c r="S3717" t="str">
        <f>IF(Table1[[#This Row],[Quality_pct]]&lt;96,"Below Spec","Ok")</f>
        <v>Ok</v>
      </c>
      <c r="T3717" t="str">
        <f>IF(Table1[Steam_Consumed_t]&gt;$O$4383,"ABNORMAL","NORMAL")</f>
        <v>NORMAL</v>
      </c>
      <c r="U3717" t="str">
        <f>IF(Table1[Power_Consumed_kWh]&gt;$P$4383,"ABNORMAL","NORMAL")</f>
        <v>NORMAL</v>
      </c>
      <c r="V3717">
        <f>(Table1[[#This Row],[Target_Production_t]]/8)*Table1[[#This Row],[Downtime_hr]]</f>
        <v>2.6393749999999998</v>
      </c>
    </row>
    <row r="3718" spans="1:22" x14ac:dyDescent="0.25">
      <c r="A3718" s="1">
        <v>45967</v>
      </c>
      <c r="B3718" s="1" t="str">
        <f>TEXT(Table1[[#This Row],[Date]],"mm")</f>
        <v>11</v>
      </c>
      <c r="C3718" t="s">
        <v>17</v>
      </c>
      <c r="D3718" t="s">
        <v>18</v>
      </c>
      <c r="E3718">
        <v>40.92</v>
      </c>
      <c r="F3718">
        <v>7.52</v>
      </c>
      <c r="G3718">
        <v>0.48</v>
      </c>
      <c r="H3718">
        <v>32.880000000000003</v>
      </c>
      <c r="I3718">
        <v>32.32</v>
      </c>
      <c r="J3718">
        <v>0.56000000000000005</v>
      </c>
      <c r="K3718">
        <v>98.3</v>
      </c>
      <c r="L3718">
        <v>94</v>
      </c>
      <c r="M3718">
        <v>94.94</v>
      </c>
      <c r="N3718">
        <v>87.72</v>
      </c>
      <c r="O3718">
        <v>27.85</v>
      </c>
      <c r="P3718">
        <v>2733.98</v>
      </c>
      <c r="Q3718" s="42">
        <f>Table1[[#This Row],[Steam_Consumed_t]]/Table1[[#This Row],[Production_t]]</f>
        <v>0.84701946472019463</v>
      </c>
      <c r="R3718" s="37">
        <f>Table1[[#This Row],[Power_Consumed_kWh]]/Table1[[#This Row],[Production_t]]</f>
        <v>83.150243309002434</v>
      </c>
      <c r="S3718" t="str">
        <f>IF(Table1[[#This Row],[Quality_pct]]&lt;96,"Below Spec","Ok")</f>
        <v>Ok</v>
      </c>
      <c r="T3718" t="str">
        <f>IF(Table1[Steam_Consumed_t]&gt;$O$4383,"ABNORMAL","NORMAL")</f>
        <v>NORMAL</v>
      </c>
      <c r="U3718" t="str">
        <f>IF(Table1[Power_Consumed_kWh]&gt;$P$4383,"ABNORMAL","NORMAL")</f>
        <v>NORMAL</v>
      </c>
      <c r="V3718">
        <f>(Table1[[#This Row],[Target_Production_t]]/8)*Table1[[#This Row],[Downtime_hr]]</f>
        <v>2.4552</v>
      </c>
    </row>
    <row r="3719" spans="1:22" x14ac:dyDescent="0.25">
      <c r="A3719" s="1">
        <v>45967</v>
      </c>
      <c r="B3719" s="1" t="str">
        <f>TEXT(Table1[[#This Row],[Date]],"mm")</f>
        <v>11</v>
      </c>
      <c r="C3719" t="s">
        <v>21</v>
      </c>
      <c r="D3719" t="s">
        <v>20</v>
      </c>
      <c r="E3719">
        <v>35.36</v>
      </c>
      <c r="F3719">
        <v>7.52</v>
      </c>
      <c r="G3719">
        <v>0.48</v>
      </c>
      <c r="H3719">
        <v>33.770000000000003</v>
      </c>
      <c r="I3719">
        <v>33.340000000000003</v>
      </c>
      <c r="J3719">
        <v>0.43</v>
      </c>
      <c r="K3719">
        <v>98.73</v>
      </c>
      <c r="L3719">
        <v>94</v>
      </c>
      <c r="M3719">
        <v>92.86</v>
      </c>
      <c r="N3719">
        <v>86.18</v>
      </c>
      <c r="O3719">
        <v>48.22</v>
      </c>
      <c r="P3719">
        <v>3900.61</v>
      </c>
      <c r="Q3719" s="42">
        <f>Table1[[#This Row],[Steam_Consumed_t]]/Table1[[#This Row],[Production_t]]</f>
        <v>1.4278945809890433</v>
      </c>
      <c r="R3719" s="37">
        <f>Table1[[#This Row],[Power_Consumed_kWh]]/Table1[[#This Row],[Production_t]]</f>
        <v>115.50518211430263</v>
      </c>
      <c r="S3719" t="str">
        <f>IF(Table1[[#This Row],[Quality_pct]]&lt;96,"Below Spec","Ok")</f>
        <v>Ok</v>
      </c>
      <c r="T3719" t="str">
        <f>IF(Table1[Steam_Consumed_t]&gt;$O$4383,"ABNORMAL","NORMAL")</f>
        <v>NORMAL</v>
      </c>
      <c r="U3719" t="str">
        <f>IF(Table1[Power_Consumed_kWh]&gt;$P$4383,"ABNORMAL","NORMAL")</f>
        <v>NORMAL</v>
      </c>
      <c r="V3719">
        <f>(Table1[[#This Row],[Target_Production_t]]/8)*Table1[[#This Row],[Downtime_hr]]</f>
        <v>2.1215999999999999</v>
      </c>
    </row>
    <row r="3720" spans="1:22" x14ac:dyDescent="0.25">
      <c r="A3720" s="1">
        <v>45967</v>
      </c>
      <c r="B3720" s="1" t="str">
        <f>TEXT(Table1[[#This Row],[Date]],"mm")</f>
        <v>11</v>
      </c>
      <c r="C3720" t="s">
        <v>17</v>
      </c>
      <c r="D3720" t="s">
        <v>20</v>
      </c>
      <c r="E3720">
        <v>39.08</v>
      </c>
      <c r="F3720">
        <v>7.68</v>
      </c>
      <c r="G3720">
        <v>0.32</v>
      </c>
      <c r="H3720">
        <v>35.06</v>
      </c>
      <c r="I3720">
        <v>34.299999999999997</v>
      </c>
      <c r="J3720">
        <v>0.77</v>
      </c>
      <c r="K3720">
        <v>97.81</v>
      </c>
      <c r="L3720">
        <v>96</v>
      </c>
      <c r="M3720">
        <v>94.94</v>
      </c>
      <c r="N3720">
        <v>89.15</v>
      </c>
      <c r="O3720">
        <v>29.37</v>
      </c>
      <c r="P3720">
        <v>2893.94</v>
      </c>
      <c r="Q3720" s="42">
        <f>Table1[[#This Row],[Steam_Consumed_t]]/Table1[[#This Row],[Production_t]]</f>
        <v>0.83770678836280654</v>
      </c>
      <c r="R3720" s="37">
        <f>Table1[[#This Row],[Power_Consumed_kWh]]/Table1[[#This Row],[Production_t]]</f>
        <v>82.54249857387336</v>
      </c>
      <c r="S3720" t="str">
        <f>IF(Table1[[#This Row],[Quality_pct]]&lt;96,"Below Spec","Ok")</f>
        <v>Ok</v>
      </c>
      <c r="T3720" t="str">
        <f>IF(Table1[Steam_Consumed_t]&gt;$O$4383,"ABNORMAL","NORMAL")</f>
        <v>NORMAL</v>
      </c>
      <c r="U3720" t="str">
        <f>IF(Table1[Power_Consumed_kWh]&gt;$P$4383,"ABNORMAL","NORMAL")</f>
        <v>NORMAL</v>
      </c>
      <c r="V3720">
        <f>(Table1[[#This Row],[Target_Production_t]]/8)*Table1[[#This Row],[Downtime_hr]]</f>
        <v>1.5631999999999999</v>
      </c>
    </row>
    <row r="3721" spans="1:22" x14ac:dyDescent="0.25">
      <c r="A3721" s="1">
        <v>45967</v>
      </c>
      <c r="B3721" s="1" t="str">
        <f>TEXT(Table1[[#This Row],[Date]],"mm")</f>
        <v>11</v>
      </c>
      <c r="C3721" t="s">
        <v>21</v>
      </c>
      <c r="D3721" t="s">
        <v>18</v>
      </c>
      <c r="E3721">
        <v>37.03</v>
      </c>
      <c r="F3721">
        <v>7.79</v>
      </c>
      <c r="G3721">
        <v>0.21</v>
      </c>
      <c r="H3721">
        <v>35.049999999999997</v>
      </c>
      <c r="I3721">
        <v>34.619999999999997</v>
      </c>
      <c r="J3721">
        <v>0.43</v>
      </c>
      <c r="K3721">
        <v>98.77</v>
      </c>
      <c r="L3721">
        <v>97.38</v>
      </c>
      <c r="M3721">
        <v>98.9</v>
      </c>
      <c r="N3721">
        <v>95.12</v>
      </c>
      <c r="O3721">
        <v>53.06</v>
      </c>
      <c r="P3721">
        <v>4087.52</v>
      </c>
      <c r="Q3721" s="42">
        <f>Table1[[#This Row],[Steam_Consumed_t]]/Table1[[#This Row],[Production_t]]</f>
        <v>1.513837375178317</v>
      </c>
      <c r="R3721" s="37">
        <f>Table1[[#This Row],[Power_Consumed_kWh]]/Table1[[#This Row],[Production_t]]</f>
        <v>116.61968616262483</v>
      </c>
      <c r="S3721" t="str">
        <f>IF(Table1[[#This Row],[Quality_pct]]&lt;96,"Below Spec","Ok")</f>
        <v>Ok</v>
      </c>
      <c r="T3721" t="str">
        <f>IF(Table1[Steam_Consumed_t]&gt;$O$4383,"ABNORMAL","NORMAL")</f>
        <v>ABNORMAL</v>
      </c>
      <c r="U3721" t="str">
        <f>IF(Table1[Power_Consumed_kWh]&gt;$P$4383,"ABNORMAL","NORMAL")</f>
        <v>NORMAL</v>
      </c>
      <c r="V3721">
        <f>(Table1[[#This Row],[Target_Production_t]]/8)*Table1[[#This Row],[Downtime_hr]]</f>
        <v>0.9720375</v>
      </c>
    </row>
    <row r="3722" spans="1:22" x14ac:dyDescent="0.25">
      <c r="A3722" s="1">
        <v>45968</v>
      </c>
      <c r="B3722" s="1" t="str">
        <f>TEXT(Table1[[#This Row],[Date]],"mm")</f>
        <v>11</v>
      </c>
      <c r="C3722" t="s">
        <v>22</v>
      </c>
      <c r="D3722" t="s">
        <v>19</v>
      </c>
      <c r="E3722">
        <v>34.97</v>
      </c>
      <c r="F3722">
        <v>7.36</v>
      </c>
      <c r="G3722">
        <v>0.64</v>
      </c>
      <c r="H3722">
        <v>33.24</v>
      </c>
      <c r="I3722">
        <v>32.520000000000003</v>
      </c>
      <c r="J3722">
        <v>0.72</v>
      </c>
      <c r="K3722">
        <v>97.83</v>
      </c>
      <c r="L3722">
        <v>92</v>
      </c>
      <c r="M3722">
        <v>95.2</v>
      </c>
      <c r="N3722">
        <v>85.69</v>
      </c>
      <c r="O3722">
        <v>35.08</v>
      </c>
      <c r="P3722">
        <v>3140.51</v>
      </c>
      <c r="Q3722" s="42">
        <f>Table1[[#This Row],[Steam_Consumed_t]]/Table1[[#This Row],[Production_t]]</f>
        <v>1.0553549939831528</v>
      </c>
      <c r="R3722" s="37">
        <f>Table1[[#This Row],[Power_Consumed_kWh]]/Table1[[#This Row],[Production_t]]</f>
        <v>94.479843561973524</v>
      </c>
      <c r="S3722" t="str">
        <f>IF(Table1[[#This Row],[Quality_pct]]&lt;96,"Below Spec","Ok")</f>
        <v>Ok</v>
      </c>
      <c r="T3722" t="str">
        <f>IF(Table1[Steam_Consumed_t]&gt;$O$4383,"ABNORMAL","NORMAL")</f>
        <v>NORMAL</v>
      </c>
      <c r="U3722" t="str">
        <f>IF(Table1[Power_Consumed_kWh]&gt;$P$4383,"ABNORMAL","NORMAL")</f>
        <v>NORMAL</v>
      </c>
      <c r="V3722">
        <f>(Table1[[#This Row],[Target_Production_t]]/8)*Table1[[#This Row],[Downtime_hr]]</f>
        <v>2.7976000000000001</v>
      </c>
    </row>
    <row r="3723" spans="1:22" x14ac:dyDescent="0.25">
      <c r="A3723" s="1">
        <v>45968</v>
      </c>
      <c r="B3723" s="1" t="str">
        <f>TEXT(Table1[[#This Row],[Date]],"mm")</f>
        <v>11</v>
      </c>
      <c r="C3723" t="s">
        <v>21</v>
      </c>
      <c r="D3723" t="s">
        <v>19</v>
      </c>
      <c r="E3723">
        <v>36.909999999999997</v>
      </c>
      <c r="F3723">
        <v>7.48</v>
      </c>
      <c r="G3723">
        <v>0.52</v>
      </c>
      <c r="H3723">
        <v>29.37</v>
      </c>
      <c r="I3723">
        <v>29</v>
      </c>
      <c r="J3723">
        <v>0.37</v>
      </c>
      <c r="K3723">
        <v>98.73</v>
      </c>
      <c r="L3723">
        <v>93.5</v>
      </c>
      <c r="M3723">
        <v>91.24</v>
      </c>
      <c r="N3723">
        <v>84.22</v>
      </c>
      <c r="O3723">
        <v>42.6</v>
      </c>
      <c r="P3723">
        <v>3352.88</v>
      </c>
      <c r="Q3723" s="42">
        <f>Table1[[#This Row],[Steam_Consumed_t]]/Table1[[#This Row],[Production_t]]</f>
        <v>1.4504596527068436</v>
      </c>
      <c r="R3723" s="37">
        <f>Table1[[#This Row],[Power_Consumed_kWh]]/Table1[[#This Row],[Production_t]]</f>
        <v>114.16002723867892</v>
      </c>
      <c r="S3723" t="str">
        <f>IF(Table1[[#This Row],[Quality_pct]]&lt;96,"Below Spec","Ok")</f>
        <v>Ok</v>
      </c>
      <c r="T3723" t="str">
        <f>IF(Table1[Steam_Consumed_t]&gt;$O$4383,"ABNORMAL","NORMAL")</f>
        <v>NORMAL</v>
      </c>
      <c r="U3723" t="str">
        <f>IF(Table1[Power_Consumed_kWh]&gt;$P$4383,"ABNORMAL","NORMAL")</f>
        <v>NORMAL</v>
      </c>
      <c r="V3723">
        <f>(Table1[[#This Row],[Target_Production_t]]/8)*Table1[[#This Row],[Downtime_hr]]</f>
        <v>2.3991499999999997</v>
      </c>
    </row>
    <row r="3724" spans="1:22" x14ac:dyDescent="0.25">
      <c r="A3724" s="1">
        <v>45968</v>
      </c>
      <c r="B3724" s="1" t="str">
        <f>TEXT(Table1[[#This Row],[Date]],"mm")</f>
        <v>11</v>
      </c>
      <c r="C3724" t="s">
        <v>17</v>
      </c>
      <c r="D3724" t="s">
        <v>19</v>
      </c>
      <c r="E3724">
        <v>40.79</v>
      </c>
      <c r="F3724">
        <v>7.49</v>
      </c>
      <c r="G3724">
        <v>0.51</v>
      </c>
      <c r="H3724">
        <v>38.25</v>
      </c>
      <c r="I3724">
        <v>37.71</v>
      </c>
      <c r="J3724">
        <v>0.54</v>
      </c>
      <c r="K3724">
        <v>98.59</v>
      </c>
      <c r="L3724">
        <v>93.62</v>
      </c>
      <c r="M3724">
        <v>100.64</v>
      </c>
      <c r="N3724">
        <v>92.89</v>
      </c>
      <c r="O3724">
        <v>33.950000000000003</v>
      </c>
      <c r="P3724">
        <v>3197.58</v>
      </c>
      <c r="Q3724" s="42">
        <f>Table1[[#This Row],[Steam_Consumed_t]]/Table1[[#This Row],[Production_t]]</f>
        <v>0.8875816993464053</v>
      </c>
      <c r="R3724" s="37">
        <f>Table1[[#This Row],[Power_Consumed_kWh]]/Table1[[#This Row],[Production_t]]</f>
        <v>83.596862745098036</v>
      </c>
      <c r="S3724" t="str">
        <f>IF(Table1[[#This Row],[Quality_pct]]&lt;96,"Below Spec","Ok")</f>
        <v>Ok</v>
      </c>
      <c r="T3724" t="str">
        <f>IF(Table1[Steam_Consumed_t]&gt;$O$4383,"ABNORMAL","NORMAL")</f>
        <v>NORMAL</v>
      </c>
      <c r="U3724" t="str">
        <f>IF(Table1[Power_Consumed_kWh]&gt;$P$4383,"ABNORMAL","NORMAL")</f>
        <v>NORMAL</v>
      </c>
      <c r="V3724">
        <f>(Table1[[#This Row],[Target_Production_t]]/8)*Table1[[#This Row],[Downtime_hr]]</f>
        <v>2.6003625000000001</v>
      </c>
    </row>
    <row r="3725" spans="1:22" x14ac:dyDescent="0.25">
      <c r="A3725" s="1">
        <v>45968</v>
      </c>
      <c r="B3725" s="1" t="str">
        <f>TEXT(Table1[[#This Row],[Date]],"mm")</f>
        <v>11</v>
      </c>
      <c r="C3725" t="s">
        <v>22</v>
      </c>
      <c r="D3725" t="s">
        <v>20</v>
      </c>
      <c r="E3725">
        <v>33.9</v>
      </c>
      <c r="F3725">
        <v>7.5</v>
      </c>
      <c r="G3725">
        <v>0.5</v>
      </c>
      <c r="H3725">
        <v>30.08</v>
      </c>
      <c r="I3725">
        <v>29.13</v>
      </c>
      <c r="J3725">
        <v>0.94</v>
      </c>
      <c r="K3725">
        <v>96.86</v>
      </c>
      <c r="L3725">
        <v>93.75</v>
      </c>
      <c r="M3725">
        <v>96.02</v>
      </c>
      <c r="N3725">
        <v>87.19</v>
      </c>
      <c r="O3725">
        <v>34.799999999999997</v>
      </c>
      <c r="P3725">
        <v>2926.01</v>
      </c>
      <c r="Q3725" s="42">
        <f>Table1[[#This Row],[Steam_Consumed_t]]/Table1[[#This Row],[Production_t]]</f>
        <v>1.1569148936170213</v>
      </c>
      <c r="R3725" s="37">
        <f>Table1[[#This Row],[Power_Consumed_kWh]]/Table1[[#This Row],[Production_t]]</f>
        <v>97.274268617021292</v>
      </c>
      <c r="S3725" t="str">
        <f>IF(Table1[[#This Row],[Quality_pct]]&lt;96,"Below Spec","Ok")</f>
        <v>Ok</v>
      </c>
      <c r="T3725" t="str">
        <f>IF(Table1[Steam_Consumed_t]&gt;$O$4383,"ABNORMAL","NORMAL")</f>
        <v>NORMAL</v>
      </c>
      <c r="U3725" t="str">
        <f>IF(Table1[Power_Consumed_kWh]&gt;$P$4383,"ABNORMAL","NORMAL")</f>
        <v>NORMAL</v>
      </c>
      <c r="V3725">
        <f>(Table1[[#This Row],[Target_Production_t]]/8)*Table1[[#This Row],[Downtime_hr]]</f>
        <v>2.1187499999999999</v>
      </c>
    </row>
    <row r="3726" spans="1:22" x14ac:dyDescent="0.25">
      <c r="A3726" s="1">
        <v>45968</v>
      </c>
      <c r="B3726" s="1" t="str">
        <f>TEXT(Table1[[#This Row],[Date]],"mm")</f>
        <v>11</v>
      </c>
      <c r="C3726" t="s">
        <v>21</v>
      </c>
      <c r="D3726" t="s">
        <v>20</v>
      </c>
      <c r="E3726">
        <v>35.78</v>
      </c>
      <c r="F3726">
        <v>7.52</v>
      </c>
      <c r="G3726">
        <v>0.48</v>
      </c>
      <c r="H3726">
        <v>33.380000000000003</v>
      </c>
      <c r="I3726">
        <v>33.130000000000003</v>
      </c>
      <c r="J3726">
        <v>0.25</v>
      </c>
      <c r="K3726">
        <v>99.24</v>
      </c>
      <c r="L3726">
        <v>94</v>
      </c>
      <c r="M3726">
        <v>89.49</v>
      </c>
      <c r="N3726">
        <v>83.49</v>
      </c>
      <c r="O3726">
        <v>49.54</v>
      </c>
      <c r="P3726">
        <v>4046.53</v>
      </c>
      <c r="Q3726" s="42">
        <f>Table1[[#This Row],[Steam_Consumed_t]]/Table1[[#This Row],[Production_t]]</f>
        <v>1.4841222288795686</v>
      </c>
      <c r="R3726" s="37">
        <f>Table1[[#This Row],[Power_Consumed_kWh]]/Table1[[#This Row],[Production_t]]</f>
        <v>121.22618334331935</v>
      </c>
      <c r="S3726" t="str">
        <f>IF(Table1[[#This Row],[Quality_pct]]&lt;96,"Below Spec","Ok")</f>
        <v>Ok</v>
      </c>
      <c r="T3726" t="str">
        <f>IF(Table1[Steam_Consumed_t]&gt;$O$4383,"ABNORMAL","NORMAL")</f>
        <v>NORMAL</v>
      </c>
      <c r="U3726" t="str">
        <f>IF(Table1[Power_Consumed_kWh]&gt;$P$4383,"ABNORMAL","NORMAL")</f>
        <v>NORMAL</v>
      </c>
      <c r="V3726">
        <f>(Table1[[#This Row],[Target_Production_t]]/8)*Table1[[#This Row],[Downtime_hr]]</f>
        <v>2.1467999999999998</v>
      </c>
    </row>
    <row r="3727" spans="1:22" x14ac:dyDescent="0.25">
      <c r="A3727" s="1">
        <v>45968</v>
      </c>
      <c r="B3727" s="1" t="str">
        <f>TEXT(Table1[[#This Row],[Date]],"mm")</f>
        <v>11</v>
      </c>
      <c r="C3727" t="s">
        <v>22</v>
      </c>
      <c r="D3727" t="s">
        <v>18</v>
      </c>
      <c r="E3727">
        <v>35.5</v>
      </c>
      <c r="F3727">
        <v>7.53</v>
      </c>
      <c r="G3727">
        <v>0.47</v>
      </c>
      <c r="H3727">
        <v>33.76</v>
      </c>
      <c r="I3727">
        <v>32.659999999999997</v>
      </c>
      <c r="J3727">
        <v>1.1000000000000001</v>
      </c>
      <c r="K3727">
        <v>96.75</v>
      </c>
      <c r="L3727">
        <v>94.12</v>
      </c>
      <c r="M3727">
        <v>95.23</v>
      </c>
      <c r="N3727">
        <v>86.72</v>
      </c>
      <c r="O3727">
        <v>37.17</v>
      </c>
      <c r="P3727">
        <v>3192.43</v>
      </c>
      <c r="Q3727" s="42">
        <f>Table1[[#This Row],[Steam_Consumed_t]]/Table1[[#This Row],[Production_t]]</f>
        <v>1.1010071090047395</v>
      </c>
      <c r="R3727" s="37">
        <f>Table1[[#This Row],[Power_Consumed_kWh]]/Table1[[#This Row],[Production_t]]</f>
        <v>94.5625</v>
      </c>
      <c r="S3727" t="str">
        <f>IF(Table1[[#This Row],[Quality_pct]]&lt;96,"Below Spec","Ok")</f>
        <v>Ok</v>
      </c>
      <c r="T3727" t="str">
        <f>IF(Table1[Steam_Consumed_t]&gt;$O$4383,"ABNORMAL","NORMAL")</f>
        <v>NORMAL</v>
      </c>
      <c r="U3727" t="str">
        <f>IF(Table1[Power_Consumed_kWh]&gt;$P$4383,"ABNORMAL","NORMAL")</f>
        <v>NORMAL</v>
      </c>
      <c r="V3727">
        <f>(Table1[[#This Row],[Target_Production_t]]/8)*Table1[[#This Row],[Downtime_hr]]</f>
        <v>2.0856249999999998</v>
      </c>
    </row>
    <row r="3728" spans="1:22" x14ac:dyDescent="0.25">
      <c r="A3728" s="1">
        <v>45968</v>
      </c>
      <c r="B3728" s="1" t="str">
        <f>TEXT(Table1[[#This Row],[Date]],"mm")</f>
        <v>11</v>
      </c>
      <c r="C3728" t="s">
        <v>17</v>
      </c>
      <c r="D3728" t="s">
        <v>20</v>
      </c>
      <c r="E3728">
        <v>39.549999999999997</v>
      </c>
      <c r="F3728">
        <v>7.59</v>
      </c>
      <c r="G3728">
        <v>0.41</v>
      </c>
      <c r="H3728">
        <v>35.83</v>
      </c>
      <c r="I3728">
        <v>35.409999999999997</v>
      </c>
      <c r="J3728">
        <v>0.42</v>
      </c>
      <c r="K3728">
        <v>98.82</v>
      </c>
      <c r="L3728">
        <v>94.88</v>
      </c>
      <c r="M3728">
        <v>98.3</v>
      </c>
      <c r="N3728">
        <v>92.16</v>
      </c>
      <c r="O3728">
        <v>30.55</v>
      </c>
      <c r="P3728">
        <v>3025.39</v>
      </c>
      <c r="Q3728" s="42">
        <f>Table1[[#This Row],[Steam_Consumed_t]]/Table1[[#This Row],[Production_t]]</f>
        <v>0.85263745464694396</v>
      </c>
      <c r="R3728" s="37">
        <f>Table1[[#This Row],[Power_Consumed_kWh]]/Table1[[#This Row],[Production_t]]</f>
        <v>84.437343008651965</v>
      </c>
      <c r="S3728" t="str">
        <f>IF(Table1[[#This Row],[Quality_pct]]&lt;96,"Below Spec","Ok")</f>
        <v>Ok</v>
      </c>
      <c r="T3728" t="str">
        <f>IF(Table1[Steam_Consumed_t]&gt;$O$4383,"ABNORMAL","NORMAL")</f>
        <v>NORMAL</v>
      </c>
      <c r="U3728" t="str">
        <f>IF(Table1[Power_Consumed_kWh]&gt;$P$4383,"ABNORMAL","NORMAL")</f>
        <v>NORMAL</v>
      </c>
      <c r="V3728">
        <f>(Table1[[#This Row],[Target_Production_t]]/8)*Table1[[#This Row],[Downtime_hr]]</f>
        <v>2.0269374999999998</v>
      </c>
    </row>
    <row r="3729" spans="1:22" x14ac:dyDescent="0.25">
      <c r="A3729" s="1">
        <v>45968</v>
      </c>
      <c r="B3729" s="1" t="str">
        <f>TEXT(Table1[[#This Row],[Date]],"mm")</f>
        <v>11</v>
      </c>
      <c r="C3729" t="s">
        <v>17</v>
      </c>
      <c r="D3729" t="s">
        <v>18</v>
      </c>
      <c r="E3729">
        <v>41.42</v>
      </c>
      <c r="F3729">
        <v>7.69</v>
      </c>
      <c r="G3729">
        <v>0.31</v>
      </c>
      <c r="H3729">
        <v>39.15</v>
      </c>
      <c r="I3729">
        <v>38.049999999999997</v>
      </c>
      <c r="J3729">
        <v>1.1000000000000001</v>
      </c>
      <c r="K3729">
        <v>97.18</v>
      </c>
      <c r="L3729">
        <v>96.12</v>
      </c>
      <c r="M3729">
        <v>98.16</v>
      </c>
      <c r="N3729">
        <v>91.7</v>
      </c>
      <c r="O3729">
        <v>31.19</v>
      </c>
      <c r="P3729">
        <v>3188.38</v>
      </c>
      <c r="Q3729" s="42">
        <f>Table1[[#This Row],[Steam_Consumed_t]]/Table1[[#This Row],[Production_t]]</f>
        <v>0.79667943805874841</v>
      </c>
      <c r="R3729" s="37">
        <f>Table1[[#This Row],[Power_Consumed_kWh]]/Table1[[#This Row],[Production_t]]</f>
        <v>81.440102171136658</v>
      </c>
      <c r="S3729" t="str">
        <f>IF(Table1[[#This Row],[Quality_pct]]&lt;96,"Below Spec","Ok")</f>
        <v>Ok</v>
      </c>
      <c r="T3729" t="str">
        <f>IF(Table1[Steam_Consumed_t]&gt;$O$4383,"ABNORMAL","NORMAL")</f>
        <v>NORMAL</v>
      </c>
      <c r="U3729" t="str">
        <f>IF(Table1[Power_Consumed_kWh]&gt;$P$4383,"ABNORMAL","NORMAL")</f>
        <v>NORMAL</v>
      </c>
      <c r="V3729">
        <f>(Table1[[#This Row],[Target_Production_t]]/8)*Table1[[#This Row],[Downtime_hr]]</f>
        <v>1.6050250000000001</v>
      </c>
    </row>
    <row r="3730" spans="1:22" x14ac:dyDescent="0.25">
      <c r="A3730" s="1">
        <v>45968</v>
      </c>
      <c r="B3730" s="1" t="str">
        <f>TEXT(Table1[[#This Row],[Date]],"mm")</f>
        <v>11</v>
      </c>
      <c r="C3730" t="s">
        <v>21</v>
      </c>
      <c r="D3730" t="s">
        <v>18</v>
      </c>
      <c r="E3730">
        <v>37.47</v>
      </c>
      <c r="F3730">
        <v>7.73</v>
      </c>
      <c r="G3730">
        <v>0.27</v>
      </c>
      <c r="H3730">
        <v>32.79</v>
      </c>
      <c r="I3730">
        <v>32.28</v>
      </c>
      <c r="J3730">
        <v>0.51</v>
      </c>
      <c r="K3730">
        <v>98.43</v>
      </c>
      <c r="L3730">
        <v>96.62</v>
      </c>
      <c r="M3730">
        <v>94.96</v>
      </c>
      <c r="N3730">
        <v>90.32</v>
      </c>
      <c r="O3730">
        <v>47.14</v>
      </c>
      <c r="P3730">
        <v>3903.35</v>
      </c>
      <c r="Q3730" s="42">
        <f>Table1[[#This Row],[Steam_Consumed_t]]/Table1[[#This Row],[Production_t]]</f>
        <v>1.4376334248246416</v>
      </c>
      <c r="R3730" s="37">
        <f>Table1[[#This Row],[Power_Consumed_kWh]]/Table1[[#This Row],[Production_t]]</f>
        <v>119.04086611771882</v>
      </c>
      <c r="S3730" t="str">
        <f>IF(Table1[[#This Row],[Quality_pct]]&lt;96,"Below Spec","Ok")</f>
        <v>Ok</v>
      </c>
      <c r="T3730" t="str">
        <f>IF(Table1[Steam_Consumed_t]&gt;$O$4383,"ABNORMAL","NORMAL")</f>
        <v>NORMAL</v>
      </c>
      <c r="U3730" t="str">
        <f>IF(Table1[Power_Consumed_kWh]&gt;$P$4383,"ABNORMAL","NORMAL")</f>
        <v>NORMAL</v>
      </c>
      <c r="V3730">
        <f>(Table1[[#This Row],[Target_Production_t]]/8)*Table1[[#This Row],[Downtime_hr]]</f>
        <v>1.2646125000000001</v>
      </c>
    </row>
    <row r="3731" spans="1:22" x14ac:dyDescent="0.25">
      <c r="A3731" s="1">
        <v>45968</v>
      </c>
      <c r="B3731" s="1" t="str">
        <f>TEXT(Table1[[#This Row],[Date]],"mm")</f>
        <v>11</v>
      </c>
      <c r="C3731" t="s">
        <v>23</v>
      </c>
      <c r="D3731" t="s">
        <v>19</v>
      </c>
      <c r="E3731">
        <v>42.74</v>
      </c>
      <c r="F3731">
        <v>7.73</v>
      </c>
      <c r="G3731">
        <v>0.27</v>
      </c>
      <c r="H3731">
        <v>40.24</v>
      </c>
      <c r="I3731">
        <v>39.6</v>
      </c>
      <c r="J3731">
        <v>0.64</v>
      </c>
      <c r="K3731">
        <v>98.41</v>
      </c>
      <c r="L3731">
        <v>96.62</v>
      </c>
      <c r="M3731">
        <v>98.89</v>
      </c>
      <c r="N3731">
        <v>94.04</v>
      </c>
      <c r="O3731">
        <v>7.35</v>
      </c>
      <c r="P3731">
        <v>1870.42</v>
      </c>
      <c r="Q3731" s="42">
        <f>Table1[[#This Row],[Steam_Consumed_t]]/Table1[[#This Row],[Production_t]]</f>
        <v>0.18265407554671967</v>
      </c>
      <c r="R3731" s="37">
        <f>Table1[[#This Row],[Power_Consumed_kWh]]/Table1[[#This Row],[Production_t]]</f>
        <v>46.481610337972164</v>
      </c>
      <c r="S3731" t="str">
        <f>IF(Table1[[#This Row],[Quality_pct]]&lt;96,"Below Spec","Ok")</f>
        <v>Ok</v>
      </c>
      <c r="T3731" t="str">
        <f>IF(Table1[Steam_Consumed_t]&gt;$O$4383,"ABNORMAL","NORMAL")</f>
        <v>NORMAL</v>
      </c>
      <c r="U3731" t="str">
        <f>IF(Table1[Power_Consumed_kWh]&gt;$P$4383,"ABNORMAL","NORMAL")</f>
        <v>NORMAL</v>
      </c>
      <c r="V3731">
        <f>(Table1[[#This Row],[Target_Production_t]]/8)*Table1[[#This Row],[Downtime_hr]]</f>
        <v>1.4424750000000002</v>
      </c>
    </row>
    <row r="3732" spans="1:22" x14ac:dyDescent="0.25">
      <c r="A3732" s="1">
        <v>45968</v>
      </c>
      <c r="B3732" s="1" t="str">
        <f>TEXT(Table1[[#This Row],[Date]],"mm")</f>
        <v>11</v>
      </c>
      <c r="C3732" t="s">
        <v>23</v>
      </c>
      <c r="D3732" t="s">
        <v>20</v>
      </c>
      <c r="E3732">
        <v>41.43</v>
      </c>
      <c r="F3732">
        <v>7.76</v>
      </c>
      <c r="G3732">
        <v>0.24</v>
      </c>
      <c r="H3732">
        <v>42.2</v>
      </c>
      <c r="I3732">
        <v>41.5</v>
      </c>
      <c r="J3732">
        <v>0.7</v>
      </c>
      <c r="K3732">
        <v>98.35</v>
      </c>
      <c r="L3732">
        <v>97</v>
      </c>
      <c r="M3732">
        <v>95.88</v>
      </c>
      <c r="N3732">
        <v>91.47</v>
      </c>
      <c r="O3732">
        <v>3.58</v>
      </c>
      <c r="P3732">
        <v>1669.14</v>
      </c>
      <c r="Q3732" s="42">
        <f>Table1[[#This Row],[Steam_Consumed_t]]/Table1[[#This Row],[Production_t]]</f>
        <v>8.4834123222748817E-2</v>
      </c>
      <c r="R3732" s="37">
        <f>Table1[[#This Row],[Power_Consumed_kWh]]/Table1[[#This Row],[Production_t]]</f>
        <v>39.553080568720382</v>
      </c>
      <c r="S3732" t="str">
        <f>IF(Table1[[#This Row],[Quality_pct]]&lt;96,"Below Spec","Ok")</f>
        <v>Ok</v>
      </c>
      <c r="T3732" t="str">
        <f>IF(Table1[Steam_Consumed_t]&gt;$O$4383,"ABNORMAL","NORMAL")</f>
        <v>NORMAL</v>
      </c>
      <c r="U3732" t="str">
        <f>IF(Table1[Power_Consumed_kWh]&gt;$P$4383,"ABNORMAL","NORMAL")</f>
        <v>NORMAL</v>
      </c>
      <c r="V3732">
        <f>(Table1[[#This Row],[Target_Production_t]]/8)*Table1[[#This Row],[Downtime_hr]]</f>
        <v>1.2428999999999999</v>
      </c>
    </row>
    <row r="3733" spans="1:22" x14ac:dyDescent="0.25">
      <c r="A3733" s="1">
        <v>45968</v>
      </c>
      <c r="B3733" s="1" t="str">
        <f>TEXT(Table1[[#This Row],[Date]],"mm")</f>
        <v>11</v>
      </c>
      <c r="C3733" t="s">
        <v>23</v>
      </c>
      <c r="D3733" t="s">
        <v>18</v>
      </c>
      <c r="E3733">
        <v>43.39</v>
      </c>
      <c r="F3733">
        <v>8</v>
      </c>
      <c r="G3733">
        <v>0</v>
      </c>
      <c r="H3733">
        <v>39.49</v>
      </c>
      <c r="I3733">
        <v>39.24</v>
      </c>
      <c r="J3733">
        <v>0.26</v>
      </c>
      <c r="K3733">
        <v>99.35</v>
      </c>
      <c r="L3733">
        <v>100</v>
      </c>
      <c r="M3733">
        <v>95.24</v>
      </c>
      <c r="N3733">
        <v>94.62</v>
      </c>
      <c r="O3733">
        <v>6.26</v>
      </c>
      <c r="P3733">
        <v>1531.14</v>
      </c>
      <c r="Q3733" s="42">
        <f>Table1[[#This Row],[Steam_Consumed_t]]/Table1[[#This Row],[Production_t]]</f>
        <v>0.15852114459356798</v>
      </c>
      <c r="R3733" s="37">
        <f>Table1[[#This Row],[Power_Consumed_kWh]]/Table1[[#This Row],[Production_t]]</f>
        <v>38.772853887060016</v>
      </c>
      <c r="S3733" t="str">
        <f>IF(Table1[[#This Row],[Quality_pct]]&lt;96,"Below Spec","Ok")</f>
        <v>Ok</v>
      </c>
      <c r="T3733" t="str">
        <f>IF(Table1[Steam_Consumed_t]&gt;$O$4383,"ABNORMAL","NORMAL")</f>
        <v>NORMAL</v>
      </c>
      <c r="U3733" t="str">
        <f>IF(Table1[Power_Consumed_kWh]&gt;$P$4383,"ABNORMAL","NORMAL")</f>
        <v>NORMAL</v>
      </c>
      <c r="V3733">
        <f>(Table1[[#This Row],[Target_Production_t]]/8)*Table1[[#This Row],[Downtime_hr]]</f>
        <v>0</v>
      </c>
    </row>
    <row r="3734" spans="1:22" x14ac:dyDescent="0.25">
      <c r="A3734" s="1">
        <v>45969</v>
      </c>
      <c r="B3734" s="1" t="str">
        <f>TEXT(Table1[[#This Row],[Date]],"mm")</f>
        <v>11</v>
      </c>
      <c r="C3734" t="s">
        <v>17</v>
      </c>
      <c r="D3734" t="s">
        <v>20</v>
      </c>
      <c r="E3734">
        <v>38.42</v>
      </c>
      <c r="F3734">
        <v>4.59</v>
      </c>
      <c r="G3734">
        <v>3.41</v>
      </c>
      <c r="H3734">
        <v>22.22</v>
      </c>
      <c r="I3734">
        <v>21.85</v>
      </c>
      <c r="J3734">
        <v>0.38</v>
      </c>
      <c r="K3734">
        <v>98.31</v>
      </c>
      <c r="L3734">
        <v>57.38</v>
      </c>
      <c r="M3734">
        <v>94.67</v>
      </c>
      <c r="N3734">
        <v>53.4</v>
      </c>
      <c r="O3734">
        <v>18.899999999999999</v>
      </c>
      <c r="P3734">
        <v>1760.37</v>
      </c>
      <c r="Q3734" s="42">
        <f>Table1[[#This Row],[Steam_Consumed_t]]/Table1[[#This Row],[Production_t]]</f>
        <v>0.85058505850585053</v>
      </c>
      <c r="R3734" s="37">
        <f>Table1[[#This Row],[Power_Consumed_kWh]]/Table1[[#This Row],[Production_t]]</f>
        <v>79.224572457245728</v>
      </c>
      <c r="S3734" t="str">
        <f>IF(Table1[[#This Row],[Quality_pct]]&lt;96,"Below Spec","Ok")</f>
        <v>Ok</v>
      </c>
      <c r="T3734" t="str">
        <f>IF(Table1[Steam_Consumed_t]&gt;$O$4383,"ABNORMAL","NORMAL")</f>
        <v>NORMAL</v>
      </c>
      <c r="U3734" t="str">
        <f>IF(Table1[Power_Consumed_kWh]&gt;$P$4383,"ABNORMAL","NORMAL")</f>
        <v>NORMAL</v>
      </c>
      <c r="V3734">
        <f>(Table1[[#This Row],[Target_Production_t]]/8)*Table1[[#This Row],[Downtime_hr]]</f>
        <v>16.376525000000001</v>
      </c>
    </row>
    <row r="3735" spans="1:22" x14ac:dyDescent="0.25">
      <c r="A3735" s="1">
        <v>45969</v>
      </c>
      <c r="B3735" s="1" t="str">
        <f>TEXT(Table1[[#This Row],[Date]],"mm")</f>
        <v>11</v>
      </c>
      <c r="C3735" t="s">
        <v>21</v>
      </c>
      <c r="D3735" t="s">
        <v>19</v>
      </c>
      <c r="E3735">
        <v>35.85</v>
      </c>
      <c r="F3735">
        <v>7.1</v>
      </c>
      <c r="G3735">
        <v>0.9</v>
      </c>
      <c r="H3735">
        <v>32.04</v>
      </c>
      <c r="I3735">
        <v>31.55</v>
      </c>
      <c r="J3735">
        <v>0.5</v>
      </c>
      <c r="K3735">
        <v>98.45</v>
      </c>
      <c r="L3735">
        <v>88.75</v>
      </c>
      <c r="M3735">
        <v>94.97</v>
      </c>
      <c r="N3735">
        <v>82.98</v>
      </c>
      <c r="O3735">
        <v>47.73</v>
      </c>
      <c r="P3735">
        <v>3833.46</v>
      </c>
      <c r="Q3735" s="42">
        <f>Table1[[#This Row],[Steam_Consumed_t]]/Table1[[#This Row],[Production_t]]</f>
        <v>1.4897003745318351</v>
      </c>
      <c r="R3735" s="37">
        <f>Table1[[#This Row],[Power_Consumed_kWh]]/Table1[[#This Row],[Production_t]]</f>
        <v>119.64606741573034</v>
      </c>
      <c r="S3735" t="str">
        <f>IF(Table1[[#This Row],[Quality_pct]]&lt;96,"Below Spec","Ok")</f>
        <v>Ok</v>
      </c>
      <c r="T3735" t="str">
        <f>IF(Table1[Steam_Consumed_t]&gt;$O$4383,"ABNORMAL","NORMAL")</f>
        <v>NORMAL</v>
      </c>
      <c r="U3735" t="str">
        <f>IF(Table1[Power_Consumed_kWh]&gt;$P$4383,"ABNORMAL","NORMAL")</f>
        <v>NORMAL</v>
      </c>
      <c r="V3735">
        <f>(Table1[[#This Row],[Target_Production_t]]/8)*Table1[[#This Row],[Downtime_hr]]</f>
        <v>4.0331250000000001</v>
      </c>
    </row>
    <row r="3736" spans="1:22" x14ac:dyDescent="0.25">
      <c r="A3736" s="1">
        <v>45969</v>
      </c>
      <c r="B3736" s="1" t="str">
        <f>TEXT(Table1[[#This Row],[Date]],"mm")</f>
        <v>11</v>
      </c>
      <c r="C3736" t="s">
        <v>23</v>
      </c>
      <c r="D3736" t="s">
        <v>19</v>
      </c>
      <c r="E3736">
        <v>41.51</v>
      </c>
      <c r="F3736">
        <v>7.19</v>
      </c>
      <c r="G3736">
        <v>0.81</v>
      </c>
      <c r="H3736">
        <v>36.39</v>
      </c>
      <c r="I3736">
        <v>35.590000000000003</v>
      </c>
      <c r="J3736">
        <v>0.8</v>
      </c>
      <c r="K3736">
        <v>97.81</v>
      </c>
      <c r="L3736">
        <v>89.88</v>
      </c>
      <c r="M3736">
        <v>97.43</v>
      </c>
      <c r="N3736">
        <v>85.65</v>
      </c>
      <c r="O3736">
        <v>2.89</v>
      </c>
      <c r="P3736">
        <v>1484.04</v>
      </c>
      <c r="Q3736" s="42">
        <f>Table1[[#This Row],[Steam_Consumed_t]]/Table1[[#This Row],[Production_t]]</f>
        <v>7.9417422368782631E-2</v>
      </c>
      <c r="R3736" s="37">
        <f>Table1[[#This Row],[Power_Consumed_kWh]]/Table1[[#This Row],[Production_t]]</f>
        <v>40.781533388293482</v>
      </c>
      <c r="S3736" t="str">
        <f>IF(Table1[[#This Row],[Quality_pct]]&lt;96,"Below Spec","Ok")</f>
        <v>Ok</v>
      </c>
      <c r="T3736" t="str">
        <f>IF(Table1[Steam_Consumed_t]&gt;$O$4383,"ABNORMAL","NORMAL")</f>
        <v>NORMAL</v>
      </c>
      <c r="U3736" t="str">
        <f>IF(Table1[Power_Consumed_kWh]&gt;$P$4383,"ABNORMAL","NORMAL")</f>
        <v>NORMAL</v>
      </c>
      <c r="V3736">
        <f>(Table1[[#This Row],[Target_Production_t]]/8)*Table1[[#This Row],[Downtime_hr]]</f>
        <v>4.2028875000000001</v>
      </c>
    </row>
    <row r="3737" spans="1:22" x14ac:dyDescent="0.25">
      <c r="A3737" s="1">
        <v>45969</v>
      </c>
      <c r="B3737" s="1" t="str">
        <f>TEXT(Table1[[#This Row],[Date]],"mm")</f>
        <v>11</v>
      </c>
      <c r="C3737" t="s">
        <v>22</v>
      </c>
      <c r="D3737" t="s">
        <v>18</v>
      </c>
      <c r="E3737">
        <v>34.479999999999997</v>
      </c>
      <c r="F3737">
        <v>7.5</v>
      </c>
      <c r="G3737">
        <v>0.5</v>
      </c>
      <c r="H3737">
        <v>30.3</v>
      </c>
      <c r="I3737">
        <v>29.5</v>
      </c>
      <c r="J3737">
        <v>0.79</v>
      </c>
      <c r="K3737">
        <v>97.38</v>
      </c>
      <c r="L3737">
        <v>93.75</v>
      </c>
      <c r="M3737">
        <v>96.22</v>
      </c>
      <c r="N3737">
        <v>87.85</v>
      </c>
      <c r="O3737">
        <v>32.83</v>
      </c>
      <c r="P3737">
        <v>2939.46</v>
      </c>
      <c r="Q3737" s="42">
        <f>Table1[[#This Row],[Steam_Consumed_t]]/Table1[[#This Row],[Production_t]]</f>
        <v>1.0834983498349835</v>
      </c>
      <c r="R3737" s="37">
        <f>Table1[[#This Row],[Power_Consumed_kWh]]/Table1[[#This Row],[Production_t]]</f>
        <v>97.011881188118807</v>
      </c>
      <c r="S3737" t="str">
        <f>IF(Table1[[#This Row],[Quality_pct]]&lt;96,"Below Spec","Ok")</f>
        <v>Ok</v>
      </c>
      <c r="T3737" t="str">
        <f>IF(Table1[Steam_Consumed_t]&gt;$O$4383,"ABNORMAL","NORMAL")</f>
        <v>NORMAL</v>
      </c>
      <c r="U3737" t="str">
        <f>IF(Table1[Power_Consumed_kWh]&gt;$P$4383,"ABNORMAL","NORMAL")</f>
        <v>NORMAL</v>
      </c>
      <c r="V3737">
        <f>(Table1[[#This Row],[Target_Production_t]]/8)*Table1[[#This Row],[Downtime_hr]]</f>
        <v>2.1549999999999998</v>
      </c>
    </row>
    <row r="3738" spans="1:22" x14ac:dyDescent="0.25">
      <c r="A3738" s="1">
        <v>45969</v>
      </c>
      <c r="B3738" s="1" t="str">
        <f>TEXT(Table1[[#This Row],[Date]],"mm")</f>
        <v>11</v>
      </c>
      <c r="C3738" t="s">
        <v>23</v>
      </c>
      <c r="D3738" t="s">
        <v>20</v>
      </c>
      <c r="E3738">
        <v>40.24</v>
      </c>
      <c r="F3738">
        <v>7.51</v>
      </c>
      <c r="G3738">
        <v>0.49</v>
      </c>
      <c r="H3738">
        <v>33.03</v>
      </c>
      <c r="I3738">
        <v>32.61</v>
      </c>
      <c r="J3738">
        <v>0.43</v>
      </c>
      <c r="K3738">
        <v>98.71</v>
      </c>
      <c r="L3738">
        <v>93.88</v>
      </c>
      <c r="M3738">
        <v>91.63</v>
      </c>
      <c r="N3738">
        <v>84.91</v>
      </c>
      <c r="O3738">
        <v>3.84</v>
      </c>
      <c r="P3738">
        <v>1360.92</v>
      </c>
      <c r="Q3738" s="42">
        <f>Table1[[#This Row],[Steam_Consumed_t]]/Table1[[#This Row],[Production_t]]</f>
        <v>0.11625794732061762</v>
      </c>
      <c r="R3738" s="37">
        <f>Table1[[#This Row],[Power_Consumed_kWh]]/Table1[[#This Row],[Production_t]]</f>
        <v>41.202543142597641</v>
      </c>
      <c r="S3738" t="str">
        <f>IF(Table1[[#This Row],[Quality_pct]]&lt;96,"Below Spec","Ok")</f>
        <v>Ok</v>
      </c>
      <c r="T3738" t="str">
        <f>IF(Table1[Steam_Consumed_t]&gt;$O$4383,"ABNORMAL","NORMAL")</f>
        <v>NORMAL</v>
      </c>
      <c r="U3738" t="str">
        <f>IF(Table1[Power_Consumed_kWh]&gt;$P$4383,"ABNORMAL","NORMAL")</f>
        <v>NORMAL</v>
      </c>
      <c r="V3738">
        <f>(Table1[[#This Row],[Target_Production_t]]/8)*Table1[[#This Row],[Downtime_hr]]</f>
        <v>2.4647000000000001</v>
      </c>
    </row>
    <row r="3739" spans="1:22" x14ac:dyDescent="0.25">
      <c r="A3739" s="1">
        <v>45969</v>
      </c>
      <c r="B3739" s="1" t="str">
        <f>TEXT(Table1[[#This Row],[Date]],"mm")</f>
        <v>11</v>
      </c>
      <c r="C3739" t="s">
        <v>21</v>
      </c>
      <c r="D3739" t="s">
        <v>18</v>
      </c>
      <c r="E3739">
        <v>36.39</v>
      </c>
      <c r="F3739">
        <v>7.53</v>
      </c>
      <c r="G3739">
        <v>0.47</v>
      </c>
      <c r="H3739">
        <v>31.89</v>
      </c>
      <c r="I3739">
        <v>31.54</v>
      </c>
      <c r="J3739">
        <v>0.35</v>
      </c>
      <c r="K3739">
        <v>98.89</v>
      </c>
      <c r="L3739">
        <v>94.12</v>
      </c>
      <c r="M3739">
        <v>93.65</v>
      </c>
      <c r="N3739">
        <v>87.17</v>
      </c>
      <c r="O3739">
        <v>45.92</v>
      </c>
      <c r="P3739">
        <v>3848.82</v>
      </c>
      <c r="Q3739" s="42">
        <f>Table1[[#This Row],[Steam_Consumed_t]]/Table1[[#This Row],[Production_t]]</f>
        <v>1.4399498275321418</v>
      </c>
      <c r="R3739" s="37">
        <f>Table1[[#This Row],[Power_Consumed_kWh]]/Table1[[#This Row],[Production_t]]</f>
        <v>120.69049858889935</v>
      </c>
      <c r="S3739" t="str">
        <f>IF(Table1[[#This Row],[Quality_pct]]&lt;96,"Below Spec","Ok")</f>
        <v>Ok</v>
      </c>
      <c r="T3739" t="str">
        <f>IF(Table1[Steam_Consumed_t]&gt;$O$4383,"ABNORMAL","NORMAL")</f>
        <v>NORMAL</v>
      </c>
      <c r="U3739" t="str">
        <f>IF(Table1[Power_Consumed_kWh]&gt;$P$4383,"ABNORMAL","NORMAL")</f>
        <v>NORMAL</v>
      </c>
      <c r="V3739">
        <f>(Table1[[#This Row],[Target_Production_t]]/8)*Table1[[#This Row],[Downtime_hr]]</f>
        <v>2.1379125000000001</v>
      </c>
    </row>
    <row r="3740" spans="1:22" x14ac:dyDescent="0.25">
      <c r="A3740" s="1">
        <v>45969</v>
      </c>
      <c r="B3740" s="1" t="str">
        <f>TEXT(Table1[[#This Row],[Date]],"mm")</f>
        <v>11</v>
      </c>
      <c r="C3740" t="s">
        <v>22</v>
      </c>
      <c r="D3740" t="s">
        <v>20</v>
      </c>
      <c r="E3740">
        <v>32.93</v>
      </c>
      <c r="F3740">
        <v>7.56</v>
      </c>
      <c r="G3740">
        <v>0.44</v>
      </c>
      <c r="H3740">
        <v>25.69</v>
      </c>
      <c r="I3740">
        <v>24.86</v>
      </c>
      <c r="J3740">
        <v>0.83</v>
      </c>
      <c r="K3740">
        <v>96.75</v>
      </c>
      <c r="L3740">
        <v>94.5</v>
      </c>
      <c r="M3740">
        <v>90.53</v>
      </c>
      <c r="N3740">
        <v>82.77</v>
      </c>
      <c r="O3740">
        <v>28.86</v>
      </c>
      <c r="P3740">
        <v>2449.6999999999998</v>
      </c>
      <c r="Q3740" s="42">
        <f>Table1[[#This Row],[Steam_Consumed_t]]/Table1[[#This Row],[Production_t]]</f>
        <v>1.1233943168548073</v>
      </c>
      <c r="R3740" s="37">
        <f>Table1[[#This Row],[Power_Consumed_kWh]]/Table1[[#This Row],[Production_t]]</f>
        <v>95.356169715842725</v>
      </c>
      <c r="S3740" t="str">
        <f>IF(Table1[[#This Row],[Quality_pct]]&lt;96,"Below Spec","Ok")</f>
        <v>Ok</v>
      </c>
      <c r="T3740" t="str">
        <f>IF(Table1[Steam_Consumed_t]&gt;$O$4383,"ABNORMAL","NORMAL")</f>
        <v>NORMAL</v>
      </c>
      <c r="U3740" t="str">
        <f>IF(Table1[Power_Consumed_kWh]&gt;$P$4383,"ABNORMAL","NORMAL")</f>
        <v>NORMAL</v>
      </c>
      <c r="V3740">
        <f>(Table1[[#This Row],[Target_Production_t]]/8)*Table1[[#This Row],[Downtime_hr]]</f>
        <v>1.81115</v>
      </c>
    </row>
    <row r="3741" spans="1:22" x14ac:dyDescent="0.25">
      <c r="A3741" s="1">
        <v>45969</v>
      </c>
      <c r="B3741" s="1" t="str">
        <f>TEXT(Table1[[#This Row],[Date]],"mm")</f>
        <v>11</v>
      </c>
      <c r="C3741" t="s">
        <v>23</v>
      </c>
      <c r="D3741" t="s">
        <v>18</v>
      </c>
      <c r="E3741">
        <v>42.14</v>
      </c>
      <c r="F3741">
        <v>7.6</v>
      </c>
      <c r="G3741">
        <v>0.4</v>
      </c>
      <c r="H3741">
        <v>37.47</v>
      </c>
      <c r="I3741">
        <v>37.1</v>
      </c>
      <c r="J3741">
        <v>0.37</v>
      </c>
      <c r="K3741">
        <v>99.01</v>
      </c>
      <c r="L3741">
        <v>95</v>
      </c>
      <c r="M3741">
        <v>97.3</v>
      </c>
      <c r="N3741">
        <v>91.52</v>
      </c>
      <c r="O3741">
        <v>5.0199999999999996</v>
      </c>
      <c r="P3741">
        <v>1466.7</v>
      </c>
      <c r="Q3741" s="42">
        <f>Table1[[#This Row],[Steam_Consumed_t]]/Table1[[#This Row],[Production_t]]</f>
        <v>0.13397384574326127</v>
      </c>
      <c r="R3741" s="37">
        <f>Table1[[#This Row],[Power_Consumed_kWh]]/Table1[[#This Row],[Production_t]]</f>
        <v>39.143314651721383</v>
      </c>
      <c r="S3741" t="str">
        <f>IF(Table1[[#This Row],[Quality_pct]]&lt;96,"Below Spec","Ok")</f>
        <v>Ok</v>
      </c>
      <c r="T3741" t="str">
        <f>IF(Table1[Steam_Consumed_t]&gt;$O$4383,"ABNORMAL","NORMAL")</f>
        <v>NORMAL</v>
      </c>
      <c r="U3741" t="str">
        <f>IF(Table1[Power_Consumed_kWh]&gt;$P$4383,"ABNORMAL","NORMAL")</f>
        <v>NORMAL</v>
      </c>
      <c r="V3741">
        <f>(Table1[[#This Row],[Target_Production_t]]/8)*Table1[[#This Row],[Downtime_hr]]</f>
        <v>2.1070000000000002</v>
      </c>
    </row>
    <row r="3742" spans="1:22" x14ac:dyDescent="0.25">
      <c r="A3742" s="1">
        <v>45969</v>
      </c>
      <c r="B3742" s="1" t="str">
        <f>TEXT(Table1[[#This Row],[Date]],"mm")</f>
        <v>11</v>
      </c>
      <c r="C3742" t="s">
        <v>22</v>
      </c>
      <c r="D3742" t="s">
        <v>19</v>
      </c>
      <c r="E3742">
        <v>33.96</v>
      </c>
      <c r="F3742">
        <v>7.64</v>
      </c>
      <c r="G3742">
        <v>0.36</v>
      </c>
      <c r="H3742">
        <v>29.42</v>
      </c>
      <c r="I3742">
        <v>28.41</v>
      </c>
      <c r="J3742">
        <v>1.01</v>
      </c>
      <c r="K3742">
        <v>96.58</v>
      </c>
      <c r="L3742">
        <v>95.5</v>
      </c>
      <c r="M3742">
        <v>94.94</v>
      </c>
      <c r="N3742">
        <v>87.57</v>
      </c>
      <c r="O3742">
        <v>32.840000000000003</v>
      </c>
      <c r="P3742">
        <v>2756.92</v>
      </c>
      <c r="Q3742" s="42">
        <f>Table1[[#This Row],[Steam_Consumed_t]]/Table1[[#This Row],[Production_t]]</f>
        <v>1.1162474507138003</v>
      </c>
      <c r="R3742" s="37">
        <f>Table1[[#This Row],[Power_Consumed_kWh]]/Table1[[#This Row],[Production_t]]</f>
        <v>93.709041468388847</v>
      </c>
      <c r="S3742" t="str">
        <f>IF(Table1[[#This Row],[Quality_pct]]&lt;96,"Below Spec","Ok")</f>
        <v>Ok</v>
      </c>
      <c r="T3742" t="str">
        <f>IF(Table1[Steam_Consumed_t]&gt;$O$4383,"ABNORMAL","NORMAL")</f>
        <v>NORMAL</v>
      </c>
      <c r="U3742" t="str">
        <f>IF(Table1[Power_Consumed_kWh]&gt;$P$4383,"ABNORMAL","NORMAL")</f>
        <v>NORMAL</v>
      </c>
      <c r="V3742">
        <f>(Table1[[#This Row],[Target_Production_t]]/8)*Table1[[#This Row],[Downtime_hr]]</f>
        <v>1.5282</v>
      </c>
    </row>
    <row r="3743" spans="1:22" x14ac:dyDescent="0.25">
      <c r="A3743" s="1">
        <v>45969</v>
      </c>
      <c r="B3743" s="1" t="str">
        <f>TEXT(Table1[[#This Row],[Date]],"mm")</f>
        <v>11</v>
      </c>
      <c r="C3743" t="s">
        <v>17</v>
      </c>
      <c r="D3743" t="s">
        <v>19</v>
      </c>
      <c r="E3743">
        <v>39.619999999999997</v>
      </c>
      <c r="F3743">
        <v>7.81</v>
      </c>
      <c r="G3743">
        <v>0.19</v>
      </c>
      <c r="H3743">
        <v>39.83</v>
      </c>
      <c r="I3743">
        <v>38.979999999999997</v>
      </c>
      <c r="J3743">
        <v>0.85</v>
      </c>
      <c r="K3743">
        <v>97.87</v>
      </c>
      <c r="L3743">
        <v>97.62</v>
      </c>
      <c r="M3743">
        <v>94.46</v>
      </c>
      <c r="N3743">
        <v>90.25</v>
      </c>
      <c r="O3743">
        <v>33.21</v>
      </c>
      <c r="P3743">
        <v>3282.92</v>
      </c>
      <c r="Q3743" s="42">
        <f>Table1[[#This Row],[Steam_Consumed_t]]/Table1[[#This Row],[Production_t]]</f>
        <v>0.83379362289731362</v>
      </c>
      <c r="R3743" s="37">
        <f>Table1[[#This Row],[Power_Consumed_kWh]]/Table1[[#This Row],[Production_t]]</f>
        <v>82.42329902083857</v>
      </c>
      <c r="S3743" t="str">
        <f>IF(Table1[[#This Row],[Quality_pct]]&lt;96,"Below Spec","Ok")</f>
        <v>Ok</v>
      </c>
      <c r="T3743" t="str">
        <f>IF(Table1[Steam_Consumed_t]&gt;$O$4383,"ABNORMAL","NORMAL")</f>
        <v>NORMAL</v>
      </c>
      <c r="U3743" t="str">
        <f>IF(Table1[Power_Consumed_kWh]&gt;$P$4383,"ABNORMAL","NORMAL")</f>
        <v>NORMAL</v>
      </c>
      <c r="V3743">
        <f>(Table1[[#This Row],[Target_Production_t]]/8)*Table1[[#This Row],[Downtime_hr]]</f>
        <v>0.94097499999999989</v>
      </c>
    </row>
    <row r="3744" spans="1:22" x14ac:dyDescent="0.25">
      <c r="A3744" s="1">
        <v>45969</v>
      </c>
      <c r="B3744" s="1" t="str">
        <f>TEXT(Table1[[#This Row],[Date]],"mm")</f>
        <v>11</v>
      </c>
      <c r="C3744" t="s">
        <v>21</v>
      </c>
      <c r="D3744" t="s">
        <v>20</v>
      </c>
      <c r="E3744">
        <v>34.76</v>
      </c>
      <c r="F3744">
        <v>7.85</v>
      </c>
      <c r="G3744">
        <v>0.15</v>
      </c>
      <c r="H3744">
        <v>29.41</v>
      </c>
      <c r="I3744">
        <v>28.9</v>
      </c>
      <c r="J3744">
        <v>0.51</v>
      </c>
      <c r="K3744">
        <v>98.28</v>
      </c>
      <c r="L3744">
        <v>98.12</v>
      </c>
      <c r="M3744">
        <v>95.67</v>
      </c>
      <c r="N3744">
        <v>92.26</v>
      </c>
      <c r="O3744">
        <v>42.65</v>
      </c>
      <c r="P3744">
        <v>3496.1</v>
      </c>
      <c r="Q3744" s="42">
        <f>Table1[[#This Row],[Steam_Consumed_t]]/Table1[[#This Row],[Production_t]]</f>
        <v>1.4501870112206732</v>
      </c>
      <c r="R3744" s="37">
        <f>Table1[[#This Row],[Power_Consumed_kWh]]/Table1[[#This Row],[Production_t]]</f>
        <v>118.87453247194831</v>
      </c>
      <c r="S3744" t="str">
        <f>IF(Table1[[#This Row],[Quality_pct]]&lt;96,"Below Spec","Ok")</f>
        <v>Ok</v>
      </c>
      <c r="T3744" t="str">
        <f>IF(Table1[Steam_Consumed_t]&gt;$O$4383,"ABNORMAL","NORMAL")</f>
        <v>NORMAL</v>
      </c>
      <c r="U3744" t="str">
        <f>IF(Table1[Power_Consumed_kWh]&gt;$P$4383,"ABNORMAL","NORMAL")</f>
        <v>NORMAL</v>
      </c>
      <c r="V3744">
        <f>(Table1[[#This Row],[Target_Production_t]]/8)*Table1[[#This Row],[Downtime_hr]]</f>
        <v>0.65174999999999994</v>
      </c>
    </row>
    <row r="3745" spans="1:22" x14ac:dyDescent="0.25">
      <c r="A3745" s="1">
        <v>45969</v>
      </c>
      <c r="B3745" s="1" t="str">
        <f>TEXT(Table1[[#This Row],[Date]],"mm")</f>
        <v>11</v>
      </c>
      <c r="C3745" t="s">
        <v>17</v>
      </c>
      <c r="D3745" t="s">
        <v>18</v>
      </c>
      <c r="E3745">
        <v>40.229999999999997</v>
      </c>
      <c r="F3745">
        <v>7.86</v>
      </c>
      <c r="G3745">
        <v>0.14000000000000001</v>
      </c>
      <c r="H3745">
        <v>38.71</v>
      </c>
      <c r="I3745">
        <v>37.840000000000003</v>
      </c>
      <c r="J3745">
        <v>0.87</v>
      </c>
      <c r="K3745">
        <v>97.76</v>
      </c>
      <c r="L3745">
        <v>98.25</v>
      </c>
      <c r="M3745">
        <v>94.05</v>
      </c>
      <c r="N3745">
        <v>90.34</v>
      </c>
      <c r="O3745">
        <v>32.29</v>
      </c>
      <c r="P3745">
        <v>2974.62</v>
      </c>
      <c r="Q3745" s="42">
        <f>Table1[[#This Row],[Steam_Consumed_t]]/Table1[[#This Row],[Production_t]]</f>
        <v>0.83415138207181605</v>
      </c>
      <c r="R3745" s="37">
        <f>Table1[[#This Row],[Power_Consumed_kWh]]/Table1[[#This Row],[Production_t]]</f>
        <v>76.843709635753029</v>
      </c>
      <c r="S3745" t="str">
        <f>IF(Table1[[#This Row],[Quality_pct]]&lt;96,"Below Spec","Ok")</f>
        <v>Ok</v>
      </c>
      <c r="T3745" t="str">
        <f>IF(Table1[Steam_Consumed_t]&gt;$O$4383,"ABNORMAL","NORMAL")</f>
        <v>NORMAL</v>
      </c>
      <c r="U3745" t="str">
        <f>IF(Table1[Power_Consumed_kWh]&gt;$P$4383,"ABNORMAL","NORMAL")</f>
        <v>NORMAL</v>
      </c>
      <c r="V3745">
        <f>(Table1[[#This Row],[Target_Production_t]]/8)*Table1[[#This Row],[Downtime_hr]]</f>
        <v>0.70402500000000001</v>
      </c>
    </row>
    <row r="3746" spans="1:22" x14ac:dyDescent="0.25">
      <c r="A3746" s="1">
        <v>45970</v>
      </c>
      <c r="B3746" s="1" t="str">
        <f>TEXT(Table1[[#This Row],[Date]],"mm")</f>
        <v>11</v>
      </c>
      <c r="C3746" t="s">
        <v>17</v>
      </c>
      <c r="D3746" t="s">
        <v>20</v>
      </c>
      <c r="E3746">
        <v>38.28</v>
      </c>
      <c r="F3746">
        <v>7.25</v>
      </c>
      <c r="G3746">
        <v>0.75</v>
      </c>
      <c r="H3746">
        <v>32.99</v>
      </c>
      <c r="I3746">
        <v>32.03</v>
      </c>
      <c r="J3746">
        <v>0.96</v>
      </c>
      <c r="K3746">
        <v>97.08</v>
      </c>
      <c r="L3746">
        <v>90.62</v>
      </c>
      <c r="M3746">
        <v>92.72</v>
      </c>
      <c r="N3746">
        <v>81.569999999999993</v>
      </c>
      <c r="O3746">
        <v>27.14</v>
      </c>
      <c r="P3746">
        <v>2727.89</v>
      </c>
      <c r="Q3746" s="42">
        <f>Table1[[#This Row],[Steam_Consumed_t]]/Table1[[#This Row],[Production_t]]</f>
        <v>0.82267353743558647</v>
      </c>
      <c r="R3746" s="37">
        <f>Table1[[#This Row],[Power_Consumed_kWh]]/Table1[[#This Row],[Production_t]]</f>
        <v>82.68839042133979</v>
      </c>
      <c r="S3746" t="str">
        <f>IF(Table1[[#This Row],[Quality_pct]]&lt;96,"Below Spec","Ok")</f>
        <v>Ok</v>
      </c>
      <c r="T3746" t="str">
        <f>IF(Table1[Steam_Consumed_t]&gt;$O$4383,"ABNORMAL","NORMAL")</f>
        <v>NORMAL</v>
      </c>
      <c r="U3746" t="str">
        <f>IF(Table1[Power_Consumed_kWh]&gt;$P$4383,"ABNORMAL","NORMAL")</f>
        <v>NORMAL</v>
      </c>
      <c r="V3746">
        <f>(Table1[[#This Row],[Target_Production_t]]/8)*Table1[[#This Row],[Downtime_hr]]</f>
        <v>3.5887500000000001</v>
      </c>
    </row>
    <row r="3747" spans="1:22" x14ac:dyDescent="0.25">
      <c r="A3747" s="1">
        <v>45970</v>
      </c>
      <c r="B3747" s="1" t="str">
        <f>TEXT(Table1[[#This Row],[Date]],"mm")</f>
        <v>11</v>
      </c>
      <c r="C3747" t="s">
        <v>21</v>
      </c>
      <c r="D3747" t="s">
        <v>20</v>
      </c>
      <c r="E3747">
        <v>34.64</v>
      </c>
      <c r="F3747">
        <v>7.38</v>
      </c>
      <c r="G3747">
        <v>0.62</v>
      </c>
      <c r="H3747">
        <v>29.8</v>
      </c>
      <c r="I3747">
        <v>28.94</v>
      </c>
      <c r="J3747">
        <v>0.86</v>
      </c>
      <c r="K3747">
        <v>97.11</v>
      </c>
      <c r="L3747">
        <v>92.25</v>
      </c>
      <c r="M3747">
        <v>93.94</v>
      </c>
      <c r="N3747">
        <v>84.15</v>
      </c>
      <c r="O3747">
        <v>43.4</v>
      </c>
      <c r="P3747">
        <v>3470.35</v>
      </c>
      <c r="Q3747" s="42">
        <f>Table1[[#This Row],[Steam_Consumed_t]]/Table1[[#This Row],[Production_t]]</f>
        <v>1.4563758389261745</v>
      </c>
      <c r="R3747" s="37">
        <f>Table1[[#This Row],[Power_Consumed_kWh]]/Table1[[#This Row],[Production_t]]</f>
        <v>116.45469798657717</v>
      </c>
      <c r="S3747" t="str">
        <f>IF(Table1[[#This Row],[Quality_pct]]&lt;96,"Below Spec","Ok")</f>
        <v>Ok</v>
      </c>
      <c r="T3747" t="str">
        <f>IF(Table1[Steam_Consumed_t]&gt;$O$4383,"ABNORMAL","NORMAL")</f>
        <v>NORMAL</v>
      </c>
      <c r="U3747" t="str">
        <f>IF(Table1[Power_Consumed_kWh]&gt;$P$4383,"ABNORMAL","NORMAL")</f>
        <v>NORMAL</v>
      </c>
      <c r="V3747">
        <f>(Table1[[#This Row],[Target_Production_t]]/8)*Table1[[#This Row],[Downtime_hr]]</f>
        <v>2.6846000000000001</v>
      </c>
    </row>
    <row r="3748" spans="1:22" x14ac:dyDescent="0.25">
      <c r="A3748" s="1">
        <v>45970</v>
      </c>
      <c r="B3748" s="1" t="str">
        <f>TEXT(Table1[[#This Row],[Date]],"mm")</f>
        <v>11</v>
      </c>
      <c r="C3748" t="s">
        <v>22</v>
      </c>
      <c r="D3748" t="s">
        <v>20</v>
      </c>
      <c r="E3748">
        <v>32.81</v>
      </c>
      <c r="F3748">
        <v>7.42</v>
      </c>
      <c r="G3748">
        <v>0.57999999999999996</v>
      </c>
      <c r="H3748">
        <v>27.2</v>
      </c>
      <c r="I3748">
        <v>26.75</v>
      </c>
      <c r="J3748">
        <v>0.46</v>
      </c>
      <c r="K3748">
        <v>98.32</v>
      </c>
      <c r="L3748">
        <v>92.75</v>
      </c>
      <c r="M3748">
        <v>87.94</v>
      </c>
      <c r="N3748">
        <v>80.19</v>
      </c>
      <c r="O3748">
        <v>30.1</v>
      </c>
      <c r="P3748">
        <v>2606.6</v>
      </c>
      <c r="Q3748" s="42">
        <f>Table1[[#This Row],[Steam_Consumed_t]]/Table1[[#This Row],[Production_t]]</f>
        <v>1.1066176470588236</v>
      </c>
      <c r="R3748" s="37">
        <f>Table1[[#This Row],[Power_Consumed_kWh]]/Table1[[#This Row],[Production_t]]</f>
        <v>95.830882352941174</v>
      </c>
      <c r="S3748" t="str">
        <f>IF(Table1[[#This Row],[Quality_pct]]&lt;96,"Below Spec","Ok")</f>
        <v>Ok</v>
      </c>
      <c r="T3748" t="str">
        <f>IF(Table1[Steam_Consumed_t]&gt;$O$4383,"ABNORMAL","NORMAL")</f>
        <v>NORMAL</v>
      </c>
      <c r="U3748" t="str">
        <f>IF(Table1[Power_Consumed_kWh]&gt;$P$4383,"ABNORMAL","NORMAL")</f>
        <v>NORMAL</v>
      </c>
      <c r="V3748">
        <f>(Table1[[#This Row],[Target_Production_t]]/8)*Table1[[#This Row],[Downtime_hr]]</f>
        <v>2.3787250000000002</v>
      </c>
    </row>
    <row r="3749" spans="1:22" x14ac:dyDescent="0.25">
      <c r="A3749" s="1">
        <v>45970</v>
      </c>
      <c r="B3749" s="1" t="str">
        <f>TEXT(Table1[[#This Row],[Date]],"mm")</f>
        <v>11</v>
      </c>
      <c r="C3749" t="s">
        <v>21</v>
      </c>
      <c r="D3749" t="s">
        <v>18</v>
      </c>
      <c r="E3749">
        <v>36.270000000000003</v>
      </c>
      <c r="F3749">
        <v>7.44</v>
      </c>
      <c r="G3749">
        <v>0.56000000000000005</v>
      </c>
      <c r="H3749">
        <v>30.15</v>
      </c>
      <c r="I3749">
        <v>29.86</v>
      </c>
      <c r="J3749">
        <v>0.28999999999999998</v>
      </c>
      <c r="K3749">
        <v>99.05</v>
      </c>
      <c r="L3749">
        <v>93</v>
      </c>
      <c r="M3749">
        <v>98.23</v>
      </c>
      <c r="N3749">
        <v>90.48</v>
      </c>
      <c r="O3749">
        <v>43.6</v>
      </c>
      <c r="P3749">
        <v>3532.7</v>
      </c>
      <c r="Q3749" s="42">
        <f>Table1[[#This Row],[Steam_Consumed_t]]/Table1[[#This Row],[Production_t]]</f>
        <v>1.4461028192371477</v>
      </c>
      <c r="R3749" s="37">
        <f>Table1[[#This Row],[Power_Consumed_kWh]]/Table1[[#This Row],[Production_t]]</f>
        <v>117.17081260364843</v>
      </c>
      <c r="S3749" t="str">
        <f>IF(Table1[[#This Row],[Quality_pct]]&lt;96,"Below Spec","Ok")</f>
        <v>Ok</v>
      </c>
      <c r="T3749" t="str">
        <f>IF(Table1[Steam_Consumed_t]&gt;$O$4383,"ABNORMAL","NORMAL")</f>
        <v>NORMAL</v>
      </c>
      <c r="U3749" t="str">
        <f>IF(Table1[Power_Consumed_kWh]&gt;$P$4383,"ABNORMAL","NORMAL")</f>
        <v>NORMAL</v>
      </c>
      <c r="V3749">
        <f>(Table1[[#This Row],[Target_Production_t]]/8)*Table1[[#This Row],[Downtime_hr]]</f>
        <v>2.5389000000000004</v>
      </c>
    </row>
    <row r="3750" spans="1:22" x14ac:dyDescent="0.25">
      <c r="A3750" s="1">
        <v>45970</v>
      </c>
      <c r="B3750" s="1" t="str">
        <f>TEXT(Table1[[#This Row],[Date]],"mm")</f>
        <v>11</v>
      </c>
      <c r="C3750" t="s">
        <v>23</v>
      </c>
      <c r="D3750" t="s">
        <v>20</v>
      </c>
      <c r="E3750">
        <v>40.1</v>
      </c>
      <c r="F3750">
        <v>7.46</v>
      </c>
      <c r="G3750">
        <v>0.54</v>
      </c>
      <c r="H3750">
        <v>36.07</v>
      </c>
      <c r="I3750">
        <v>35.75</v>
      </c>
      <c r="J3750">
        <v>0.32</v>
      </c>
      <c r="K3750">
        <v>99.1</v>
      </c>
      <c r="L3750">
        <v>93.25</v>
      </c>
      <c r="M3750">
        <v>93.81</v>
      </c>
      <c r="N3750">
        <v>86.69</v>
      </c>
      <c r="O3750">
        <v>3.53</v>
      </c>
      <c r="P3750">
        <v>1511.01</v>
      </c>
      <c r="Q3750" s="42">
        <f>Table1[[#This Row],[Steam_Consumed_t]]/Table1[[#This Row],[Production_t]]</f>
        <v>9.7865261990573882E-2</v>
      </c>
      <c r="R3750" s="37">
        <f>Table1[[#This Row],[Power_Consumed_kWh]]/Table1[[#This Row],[Production_t]]</f>
        <v>41.89104518990851</v>
      </c>
      <c r="S3750" t="str">
        <f>IF(Table1[[#This Row],[Quality_pct]]&lt;96,"Below Spec","Ok")</f>
        <v>Ok</v>
      </c>
      <c r="T3750" t="str">
        <f>IF(Table1[Steam_Consumed_t]&gt;$O$4383,"ABNORMAL","NORMAL")</f>
        <v>NORMAL</v>
      </c>
      <c r="U3750" t="str">
        <f>IF(Table1[Power_Consumed_kWh]&gt;$P$4383,"ABNORMAL","NORMAL")</f>
        <v>NORMAL</v>
      </c>
      <c r="V3750">
        <f>(Table1[[#This Row],[Target_Production_t]]/8)*Table1[[#This Row],[Downtime_hr]]</f>
        <v>2.7067500000000004</v>
      </c>
    </row>
    <row r="3751" spans="1:22" x14ac:dyDescent="0.25">
      <c r="A3751" s="1">
        <v>45970</v>
      </c>
      <c r="B3751" s="1" t="str">
        <f>TEXT(Table1[[#This Row],[Date]],"mm")</f>
        <v>11</v>
      </c>
      <c r="C3751" t="s">
        <v>23</v>
      </c>
      <c r="D3751" t="s">
        <v>19</v>
      </c>
      <c r="E3751">
        <v>41.36</v>
      </c>
      <c r="F3751">
        <v>7.53</v>
      </c>
      <c r="G3751">
        <v>0.47</v>
      </c>
      <c r="H3751">
        <v>35.22</v>
      </c>
      <c r="I3751">
        <v>34.67</v>
      </c>
      <c r="J3751">
        <v>0.55000000000000004</v>
      </c>
      <c r="K3751">
        <v>98.45</v>
      </c>
      <c r="L3751">
        <v>94.12</v>
      </c>
      <c r="M3751">
        <v>101.19</v>
      </c>
      <c r="N3751">
        <v>93.76</v>
      </c>
      <c r="O3751">
        <v>3.69</v>
      </c>
      <c r="P3751">
        <v>1446.83</v>
      </c>
      <c r="Q3751" s="42">
        <f>Table1[[#This Row],[Steam_Consumed_t]]/Table1[[#This Row],[Production_t]]</f>
        <v>0.10477001703577513</v>
      </c>
      <c r="R3751" s="37">
        <f>Table1[[#This Row],[Power_Consumed_kWh]]/Table1[[#This Row],[Production_t]]</f>
        <v>41.079784213515047</v>
      </c>
      <c r="S3751" t="str">
        <f>IF(Table1[[#This Row],[Quality_pct]]&lt;96,"Below Spec","Ok")</f>
        <v>Ok</v>
      </c>
      <c r="T3751" t="str">
        <f>IF(Table1[Steam_Consumed_t]&gt;$O$4383,"ABNORMAL","NORMAL")</f>
        <v>NORMAL</v>
      </c>
      <c r="U3751" t="str">
        <f>IF(Table1[Power_Consumed_kWh]&gt;$P$4383,"ABNORMAL","NORMAL")</f>
        <v>NORMAL</v>
      </c>
      <c r="V3751">
        <f>(Table1[[#This Row],[Target_Production_t]]/8)*Table1[[#This Row],[Downtime_hr]]</f>
        <v>2.4298999999999999</v>
      </c>
    </row>
    <row r="3752" spans="1:22" x14ac:dyDescent="0.25">
      <c r="A3752" s="1">
        <v>45970</v>
      </c>
      <c r="B3752" s="1" t="str">
        <f>TEXT(Table1[[#This Row],[Date]],"mm")</f>
        <v>11</v>
      </c>
      <c r="C3752" t="s">
        <v>22</v>
      </c>
      <c r="D3752" t="s">
        <v>19</v>
      </c>
      <c r="E3752">
        <v>33.840000000000003</v>
      </c>
      <c r="F3752">
        <v>7.6</v>
      </c>
      <c r="G3752">
        <v>0.4</v>
      </c>
      <c r="H3752">
        <v>29.69</v>
      </c>
      <c r="I3752">
        <v>29.03</v>
      </c>
      <c r="J3752">
        <v>0.66</v>
      </c>
      <c r="K3752">
        <v>97.78</v>
      </c>
      <c r="L3752">
        <v>95</v>
      </c>
      <c r="M3752">
        <v>92.21</v>
      </c>
      <c r="N3752">
        <v>85.65</v>
      </c>
      <c r="O3752">
        <v>30.92</v>
      </c>
      <c r="P3752">
        <v>2820.89</v>
      </c>
      <c r="Q3752" s="42">
        <f>Table1[[#This Row],[Steam_Consumed_t]]/Table1[[#This Row],[Production_t]]</f>
        <v>1.0414280902660829</v>
      </c>
      <c r="R3752" s="37">
        <f>Table1[[#This Row],[Power_Consumed_kWh]]/Table1[[#This Row],[Production_t]]</f>
        <v>95.011451667228016</v>
      </c>
      <c r="S3752" t="str">
        <f>IF(Table1[[#This Row],[Quality_pct]]&lt;96,"Below Spec","Ok")</f>
        <v>Ok</v>
      </c>
      <c r="T3752" t="str">
        <f>IF(Table1[Steam_Consumed_t]&gt;$O$4383,"ABNORMAL","NORMAL")</f>
        <v>NORMAL</v>
      </c>
      <c r="U3752" t="str">
        <f>IF(Table1[Power_Consumed_kWh]&gt;$P$4383,"ABNORMAL","NORMAL")</f>
        <v>NORMAL</v>
      </c>
      <c r="V3752">
        <f>(Table1[[#This Row],[Target_Production_t]]/8)*Table1[[#This Row],[Downtime_hr]]</f>
        <v>1.6920000000000002</v>
      </c>
    </row>
    <row r="3753" spans="1:22" x14ac:dyDescent="0.25">
      <c r="A3753" s="1">
        <v>45970</v>
      </c>
      <c r="B3753" s="1" t="str">
        <f>TEXT(Table1[[#This Row],[Date]],"mm")</f>
        <v>11</v>
      </c>
      <c r="C3753" t="s">
        <v>17</v>
      </c>
      <c r="D3753" t="s">
        <v>18</v>
      </c>
      <c r="E3753">
        <v>40.090000000000003</v>
      </c>
      <c r="F3753">
        <v>7.63</v>
      </c>
      <c r="G3753">
        <v>0.37</v>
      </c>
      <c r="H3753">
        <v>37.270000000000003</v>
      </c>
      <c r="I3753">
        <v>36.11</v>
      </c>
      <c r="J3753">
        <v>1.17</v>
      </c>
      <c r="K3753">
        <v>96.87</v>
      </c>
      <c r="L3753">
        <v>95.38</v>
      </c>
      <c r="M3753">
        <v>94.69</v>
      </c>
      <c r="N3753">
        <v>87.49</v>
      </c>
      <c r="O3753">
        <v>32.159999999999997</v>
      </c>
      <c r="P3753">
        <v>2943.76</v>
      </c>
      <c r="Q3753" s="42">
        <f>Table1[[#This Row],[Steam_Consumed_t]]/Table1[[#This Row],[Production_t]]</f>
        <v>0.86289240676147017</v>
      </c>
      <c r="R3753" s="37">
        <f>Table1[[#This Row],[Power_Consumed_kWh]]/Table1[[#This Row],[Production_t]]</f>
        <v>78.984706198014493</v>
      </c>
      <c r="S3753" t="str">
        <f>IF(Table1[[#This Row],[Quality_pct]]&lt;96,"Below Spec","Ok")</f>
        <v>Ok</v>
      </c>
      <c r="T3753" t="str">
        <f>IF(Table1[Steam_Consumed_t]&gt;$O$4383,"ABNORMAL","NORMAL")</f>
        <v>NORMAL</v>
      </c>
      <c r="U3753" t="str">
        <f>IF(Table1[Power_Consumed_kWh]&gt;$P$4383,"ABNORMAL","NORMAL")</f>
        <v>NORMAL</v>
      </c>
      <c r="V3753">
        <f>(Table1[[#This Row],[Target_Production_t]]/8)*Table1[[#This Row],[Downtime_hr]]</f>
        <v>1.8541625000000002</v>
      </c>
    </row>
    <row r="3754" spans="1:22" x14ac:dyDescent="0.25">
      <c r="A3754" s="1">
        <v>45970</v>
      </c>
      <c r="B3754" s="1" t="str">
        <f>TEXT(Table1[[#This Row],[Date]],"mm")</f>
        <v>11</v>
      </c>
      <c r="C3754" t="s">
        <v>21</v>
      </c>
      <c r="D3754" t="s">
        <v>19</v>
      </c>
      <c r="E3754">
        <v>35.72</v>
      </c>
      <c r="F3754">
        <v>7.7</v>
      </c>
      <c r="G3754">
        <v>0.3</v>
      </c>
      <c r="H3754">
        <v>35.04</v>
      </c>
      <c r="I3754">
        <v>34.01</v>
      </c>
      <c r="J3754">
        <v>1.03</v>
      </c>
      <c r="K3754">
        <v>97.07</v>
      </c>
      <c r="L3754">
        <v>96.25</v>
      </c>
      <c r="M3754">
        <v>96.84</v>
      </c>
      <c r="N3754">
        <v>90.47</v>
      </c>
      <c r="O3754">
        <v>52.59</v>
      </c>
      <c r="P3754">
        <v>4187.68</v>
      </c>
      <c r="Q3754" s="42">
        <f>Table1[[#This Row],[Steam_Consumed_t]]/Table1[[#This Row],[Production_t]]</f>
        <v>1.5008561643835618</v>
      </c>
      <c r="R3754" s="37">
        <f>Table1[[#This Row],[Power_Consumed_kWh]]/Table1[[#This Row],[Production_t]]</f>
        <v>119.51141552511416</v>
      </c>
      <c r="S3754" t="str">
        <f>IF(Table1[[#This Row],[Quality_pct]]&lt;96,"Below Spec","Ok")</f>
        <v>Ok</v>
      </c>
      <c r="T3754" t="str">
        <f>IF(Table1[Steam_Consumed_t]&gt;$O$4383,"ABNORMAL","NORMAL")</f>
        <v>ABNORMAL</v>
      </c>
      <c r="U3754" t="str">
        <f>IF(Table1[Power_Consumed_kWh]&gt;$P$4383,"ABNORMAL","NORMAL")</f>
        <v>NORMAL</v>
      </c>
      <c r="V3754">
        <f>(Table1[[#This Row],[Target_Production_t]]/8)*Table1[[#This Row],[Downtime_hr]]</f>
        <v>1.3394999999999999</v>
      </c>
    </row>
    <row r="3755" spans="1:22" x14ac:dyDescent="0.25">
      <c r="A3755" s="1">
        <v>45970</v>
      </c>
      <c r="B3755" s="1" t="str">
        <f>TEXT(Table1[[#This Row],[Date]],"mm")</f>
        <v>11</v>
      </c>
      <c r="C3755" t="s">
        <v>23</v>
      </c>
      <c r="D3755" t="s">
        <v>18</v>
      </c>
      <c r="E3755">
        <v>41.99</v>
      </c>
      <c r="F3755">
        <v>7.82</v>
      </c>
      <c r="G3755">
        <v>0.18</v>
      </c>
      <c r="H3755">
        <v>38.64</v>
      </c>
      <c r="I3755">
        <v>38.39</v>
      </c>
      <c r="J3755">
        <v>0.24</v>
      </c>
      <c r="K3755">
        <v>99.37</v>
      </c>
      <c r="L3755">
        <v>97.75</v>
      </c>
      <c r="M3755">
        <v>96.98</v>
      </c>
      <c r="N3755">
        <v>94.2</v>
      </c>
      <c r="O3755">
        <v>5.0199999999999996</v>
      </c>
      <c r="P3755">
        <v>1575.95</v>
      </c>
      <c r="Q3755" s="42">
        <f>Table1[[#This Row],[Steam_Consumed_t]]/Table1[[#This Row],[Production_t]]</f>
        <v>0.12991718426501034</v>
      </c>
      <c r="R3755" s="37">
        <f>Table1[[#This Row],[Power_Consumed_kWh]]/Table1[[#This Row],[Production_t]]</f>
        <v>40.785455486542446</v>
      </c>
      <c r="S3755" t="str">
        <f>IF(Table1[[#This Row],[Quality_pct]]&lt;96,"Below Spec","Ok")</f>
        <v>Ok</v>
      </c>
      <c r="T3755" t="str">
        <f>IF(Table1[Steam_Consumed_t]&gt;$O$4383,"ABNORMAL","NORMAL")</f>
        <v>NORMAL</v>
      </c>
      <c r="U3755" t="str">
        <f>IF(Table1[Power_Consumed_kWh]&gt;$P$4383,"ABNORMAL","NORMAL")</f>
        <v>NORMAL</v>
      </c>
      <c r="V3755">
        <f>(Table1[[#This Row],[Target_Production_t]]/8)*Table1[[#This Row],[Downtime_hr]]</f>
        <v>0.94477500000000003</v>
      </c>
    </row>
    <row r="3756" spans="1:22" x14ac:dyDescent="0.25">
      <c r="A3756" s="1">
        <v>45970</v>
      </c>
      <c r="B3756" s="1" t="str">
        <f>TEXT(Table1[[#This Row],[Date]],"mm")</f>
        <v>11</v>
      </c>
      <c r="C3756" t="s">
        <v>17</v>
      </c>
      <c r="D3756" t="s">
        <v>19</v>
      </c>
      <c r="E3756">
        <v>39.479999999999997</v>
      </c>
      <c r="F3756">
        <v>7.83</v>
      </c>
      <c r="G3756">
        <v>0.17</v>
      </c>
      <c r="H3756">
        <v>36.159999999999997</v>
      </c>
      <c r="I3756">
        <v>34.93</v>
      </c>
      <c r="J3756">
        <v>1.23</v>
      </c>
      <c r="K3756">
        <v>96.6</v>
      </c>
      <c r="L3756">
        <v>97.88</v>
      </c>
      <c r="M3756">
        <v>93.07</v>
      </c>
      <c r="N3756">
        <v>87.99</v>
      </c>
      <c r="O3756">
        <v>29.16</v>
      </c>
      <c r="P3756">
        <v>2846.31</v>
      </c>
      <c r="Q3756" s="42">
        <f>Table1[[#This Row],[Steam_Consumed_t]]/Table1[[#This Row],[Production_t]]</f>
        <v>0.80641592920353988</v>
      </c>
      <c r="R3756" s="37">
        <f>Table1[[#This Row],[Power_Consumed_kWh]]/Table1[[#This Row],[Production_t]]</f>
        <v>78.714325221238937</v>
      </c>
      <c r="S3756" t="str">
        <f>IF(Table1[[#This Row],[Quality_pct]]&lt;96,"Below Spec","Ok")</f>
        <v>Ok</v>
      </c>
      <c r="T3756" t="str">
        <f>IF(Table1[Steam_Consumed_t]&gt;$O$4383,"ABNORMAL","NORMAL")</f>
        <v>NORMAL</v>
      </c>
      <c r="U3756" t="str">
        <f>IF(Table1[Power_Consumed_kWh]&gt;$P$4383,"ABNORMAL","NORMAL")</f>
        <v>NORMAL</v>
      </c>
      <c r="V3756">
        <f>(Table1[[#This Row],[Target_Production_t]]/8)*Table1[[#This Row],[Downtime_hr]]</f>
        <v>0.83894999999999997</v>
      </c>
    </row>
    <row r="3757" spans="1:22" x14ac:dyDescent="0.25">
      <c r="A3757" s="1">
        <v>45970</v>
      </c>
      <c r="B3757" s="1" t="str">
        <f>TEXT(Table1[[#This Row],[Date]],"mm")</f>
        <v>11</v>
      </c>
      <c r="C3757" t="s">
        <v>22</v>
      </c>
      <c r="D3757" t="s">
        <v>18</v>
      </c>
      <c r="E3757">
        <v>34.36</v>
      </c>
      <c r="F3757">
        <v>7.84</v>
      </c>
      <c r="G3757">
        <v>0.16</v>
      </c>
      <c r="H3757">
        <v>33.11</v>
      </c>
      <c r="I3757">
        <v>31.78</v>
      </c>
      <c r="J3757">
        <v>1.32</v>
      </c>
      <c r="K3757">
        <v>96</v>
      </c>
      <c r="L3757">
        <v>98</v>
      </c>
      <c r="M3757">
        <v>96.95</v>
      </c>
      <c r="N3757">
        <v>91.21</v>
      </c>
      <c r="O3757">
        <v>35.159999999999997</v>
      </c>
      <c r="P3757">
        <v>3251.31</v>
      </c>
      <c r="Q3757" s="42">
        <f>Table1[[#This Row],[Steam_Consumed_t]]/Table1[[#This Row],[Production_t]]</f>
        <v>1.0619148293566898</v>
      </c>
      <c r="R3757" s="37">
        <f>Table1[[#This Row],[Power_Consumed_kWh]]/Table1[[#This Row],[Production_t]]</f>
        <v>98.197221383267902</v>
      </c>
      <c r="S3757" t="str">
        <f>IF(Table1[[#This Row],[Quality_pct]]&lt;96,"Below Spec","Ok")</f>
        <v>Ok</v>
      </c>
      <c r="T3757" t="str">
        <f>IF(Table1[Steam_Consumed_t]&gt;$O$4383,"ABNORMAL","NORMAL")</f>
        <v>NORMAL</v>
      </c>
      <c r="U3757" t="str">
        <f>IF(Table1[Power_Consumed_kWh]&gt;$P$4383,"ABNORMAL","NORMAL")</f>
        <v>NORMAL</v>
      </c>
      <c r="V3757">
        <f>(Table1[[#This Row],[Target_Production_t]]/8)*Table1[[#This Row],[Downtime_hr]]</f>
        <v>0.68720000000000003</v>
      </c>
    </row>
    <row r="3758" spans="1:22" x14ac:dyDescent="0.25">
      <c r="A3758" s="1">
        <v>45971</v>
      </c>
      <c r="B3758" s="1" t="str">
        <f>TEXT(Table1[[#This Row],[Date]],"mm")</f>
        <v>11</v>
      </c>
      <c r="C3758" t="s">
        <v>21</v>
      </c>
      <c r="D3758" t="s">
        <v>18</v>
      </c>
      <c r="E3758">
        <v>38.159999999999997</v>
      </c>
      <c r="F3758">
        <v>7.38</v>
      </c>
      <c r="G3758">
        <v>0.62</v>
      </c>
      <c r="H3758">
        <v>36.96</v>
      </c>
      <c r="I3758">
        <v>36.619999999999997</v>
      </c>
      <c r="J3758">
        <v>0.34</v>
      </c>
      <c r="K3758">
        <v>99.07</v>
      </c>
      <c r="L3758">
        <v>92.25</v>
      </c>
      <c r="M3758">
        <v>91.82</v>
      </c>
      <c r="N3758">
        <v>83.92</v>
      </c>
      <c r="O3758">
        <v>53.79</v>
      </c>
      <c r="P3758">
        <v>4389.1099999999997</v>
      </c>
      <c r="Q3758" s="42">
        <f>Table1[[#This Row],[Steam_Consumed_t]]/Table1[[#This Row],[Production_t]]</f>
        <v>1.4553571428571428</v>
      </c>
      <c r="R3758" s="37">
        <f>Table1[[#This Row],[Power_Consumed_kWh]]/Table1[[#This Row],[Production_t]]</f>
        <v>118.75297619047618</v>
      </c>
      <c r="S3758" t="str">
        <f>IF(Table1[[#This Row],[Quality_pct]]&lt;96,"Below Spec","Ok")</f>
        <v>Ok</v>
      </c>
      <c r="T3758" t="str">
        <f>IF(Table1[Steam_Consumed_t]&gt;$O$4383,"ABNORMAL","NORMAL")</f>
        <v>ABNORMAL</v>
      </c>
      <c r="U3758" t="str">
        <f>IF(Table1[Power_Consumed_kWh]&gt;$P$4383,"ABNORMAL","NORMAL")</f>
        <v>ABNORMAL</v>
      </c>
      <c r="V3758">
        <f>(Table1[[#This Row],[Target_Production_t]]/8)*Table1[[#This Row],[Downtime_hr]]</f>
        <v>2.9573999999999998</v>
      </c>
    </row>
    <row r="3759" spans="1:22" x14ac:dyDescent="0.25">
      <c r="A3759" s="1">
        <v>45971</v>
      </c>
      <c r="B3759" s="1" t="str">
        <f>TEXT(Table1[[#This Row],[Date]],"mm")</f>
        <v>11</v>
      </c>
      <c r="C3759" t="s">
        <v>17</v>
      </c>
      <c r="D3759" t="s">
        <v>19</v>
      </c>
      <c r="E3759">
        <v>41.54</v>
      </c>
      <c r="F3759">
        <v>7.39</v>
      </c>
      <c r="G3759">
        <v>0.61</v>
      </c>
      <c r="H3759">
        <v>35.42</v>
      </c>
      <c r="I3759">
        <v>34.79</v>
      </c>
      <c r="J3759">
        <v>0.63</v>
      </c>
      <c r="K3759">
        <v>98.23</v>
      </c>
      <c r="L3759">
        <v>92.38</v>
      </c>
      <c r="M3759">
        <v>97.76</v>
      </c>
      <c r="N3759">
        <v>88.71</v>
      </c>
      <c r="O3759">
        <v>31.15</v>
      </c>
      <c r="P3759">
        <v>2933.97</v>
      </c>
      <c r="Q3759" s="42">
        <f>Table1[[#This Row],[Steam_Consumed_t]]/Table1[[#This Row],[Production_t]]</f>
        <v>0.87944664031620545</v>
      </c>
      <c r="R3759" s="37">
        <f>Table1[[#This Row],[Power_Consumed_kWh]]/Table1[[#This Row],[Production_t]]</f>
        <v>82.833709768492369</v>
      </c>
      <c r="S3759" t="str">
        <f>IF(Table1[[#This Row],[Quality_pct]]&lt;96,"Below Spec","Ok")</f>
        <v>Ok</v>
      </c>
      <c r="T3759" t="str">
        <f>IF(Table1[Steam_Consumed_t]&gt;$O$4383,"ABNORMAL","NORMAL")</f>
        <v>NORMAL</v>
      </c>
      <c r="U3759" t="str">
        <f>IF(Table1[Power_Consumed_kWh]&gt;$P$4383,"ABNORMAL","NORMAL")</f>
        <v>NORMAL</v>
      </c>
      <c r="V3759">
        <f>(Table1[[#This Row],[Target_Production_t]]/8)*Table1[[#This Row],[Downtime_hr]]</f>
        <v>3.1674249999999997</v>
      </c>
    </row>
    <row r="3760" spans="1:22" x14ac:dyDescent="0.25">
      <c r="A3760" s="1">
        <v>45971</v>
      </c>
      <c r="B3760" s="1" t="str">
        <f>TEXT(Table1[[#This Row],[Date]],"mm")</f>
        <v>11</v>
      </c>
      <c r="C3760" t="s">
        <v>17</v>
      </c>
      <c r="D3760" t="s">
        <v>20</v>
      </c>
      <c r="E3760">
        <v>40.28</v>
      </c>
      <c r="F3760">
        <v>7.4</v>
      </c>
      <c r="G3760">
        <v>0.6</v>
      </c>
      <c r="H3760">
        <v>33.68</v>
      </c>
      <c r="I3760">
        <v>33.06</v>
      </c>
      <c r="J3760">
        <v>0.62</v>
      </c>
      <c r="K3760">
        <v>98.16</v>
      </c>
      <c r="L3760">
        <v>92.5</v>
      </c>
      <c r="M3760">
        <v>94.58</v>
      </c>
      <c r="N3760">
        <v>85.87</v>
      </c>
      <c r="O3760">
        <v>27.95</v>
      </c>
      <c r="P3760">
        <v>2857.81</v>
      </c>
      <c r="Q3760" s="42">
        <f>Table1[[#This Row],[Steam_Consumed_t]]/Table1[[#This Row],[Production_t]]</f>
        <v>0.82986935866983369</v>
      </c>
      <c r="R3760" s="37">
        <f>Table1[[#This Row],[Power_Consumed_kWh]]/Table1[[#This Row],[Production_t]]</f>
        <v>84.851840855106886</v>
      </c>
      <c r="S3760" t="str">
        <f>IF(Table1[[#This Row],[Quality_pct]]&lt;96,"Below Spec","Ok")</f>
        <v>Ok</v>
      </c>
      <c r="T3760" t="str">
        <f>IF(Table1[Steam_Consumed_t]&gt;$O$4383,"ABNORMAL","NORMAL")</f>
        <v>NORMAL</v>
      </c>
      <c r="U3760" t="str">
        <f>IF(Table1[Power_Consumed_kWh]&gt;$P$4383,"ABNORMAL","NORMAL")</f>
        <v>NORMAL</v>
      </c>
      <c r="V3760">
        <f>(Table1[[#This Row],[Target_Production_t]]/8)*Table1[[#This Row],[Downtime_hr]]</f>
        <v>3.0209999999999999</v>
      </c>
    </row>
    <row r="3761" spans="1:22" x14ac:dyDescent="0.25">
      <c r="A3761" s="1">
        <v>45971</v>
      </c>
      <c r="B3761" s="1" t="str">
        <f>TEXT(Table1[[#This Row],[Date]],"mm")</f>
        <v>11</v>
      </c>
      <c r="C3761" t="s">
        <v>21</v>
      </c>
      <c r="D3761" t="s">
        <v>20</v>
      </c>
      <c r="E3761">
        <v>36.44</v>
      </c>
      <c r="F3761">
        <v>7.56</v>
      </c>
      <c r="G3761">
        <v>0.44</v>
      </c>
      <c r="H3761">
        <v>34.51</v>
      </c>
      <c r="I3761">
        <v>34.159999999999997</v>
      </c>
      <c r="J3761">
        <v>0.36</v>
      </c>
      <c r="K3761">
        <v>98.97</v>
      </c>
      <c r="L3761">
        <v>94.5</v>
      </c>
      <c r="M3761">
        <v>95.61</v>
      </c>
      <c r="N3761">
        <v>89.42</v>
      </c>
      <c r="O3761">
        <v>50.73</v>
      </c>
      <c r="P3761">
        <v>4083.14</v>
      </c>
      <c r="Q3761" s="42">
        <f>Table1[[#This Row],[Steam_Consumed_t]]/Table1[[#This Row],[Production_t]]</f>
        <v>1.4700086931324254</v>
      </c>
      <c r="R3761" s="37">
        <f>Table1[[#This Row],[Power_Consumed_kWh]]/Table1[[#This Row],[Production_t]]</f>
        <v>118.31758910460736</v>
      </c>
      <c r="S3761" t="str">
        <f>IF(Table1[[#This Row],[Quality_pct]]&lt;96,"Below Spec","Ok")</f>
        <v>Ok</v>
      </c>
      <c r="T3761" t="str">
        <f>IF(Table1[Steam_Consumed_t]&gt;$O$4383,"ABNORMAL","NORMAL")</f>
        <v>NORMAL</v>
      </c>
      <c r="U3761" t="str">
        <f>IF(Table1[Power_Consumed_kWh]&gt;$P$4383,"ABNORMAL","NORMAL")</f>
        <v>NORMAL</v>
      </c>
      <c r="V3761">
        <f>(Table1[[#This Row],[Target_Production_t]]/8)*Table1[[#This Row],[Downtime_hr]]</f>
        <v>2.0042</v>
      </c>
    </row>
    <row r="3762" spans="1:22" x14ac:dyDescent="0.25">
      <c r="A3762" s="1">
        <v>45971</v>
      </c>
      <c r="B3762" s="1" t="str">
        <f>TEXT(Table1[[#This Row],[Date]],"mm")</f>
        <v>11</v>
      </c>
      <c r="C3762" t="s">
        <v>17</v>
      </c>
      <c r="D3762" t="s">
        <v>18</v>
      </c>
      <c r="E3762">
        <v>42.18</v>
      </c>
      <c r="F3762">
        <v>7.57</v>
      </c>
      <c r="G3762">
        <v>0.43</v>
      </c>
      <c r="H3762">
        <v>38.700000000000003</v>
      </c>
      <c r="I3762">
        <v>37.950000000000003</v>
      </c>
      <c r="J3762">
        <v>0.76</v>
      </c>
      <c r="K3762">
        <v>98.04</v>
      </c>
      <c r="L3762">
        <v>94.62</v>
      </c>
      <c r="M3762">
        <v>99.42</v>
      </c>
      <c r="N3762">
        <v>92.23</v>
      </c>
      <c r="O3762">
        <v>33.049999999999997</v>
      </c>
      <c r="P3762">
        <v>3056.63</v>
      </c>
      <c r="Q3762" s="42">
        <f>Table1[[#This Row],[Steam_Consumed_t]]/Table1[[#This Row],[Production_t]]</f>
        <v>0.85400516795865622</v>
      </c>
      <c r="R3762" s="37">
        <f>Table1[[#This Row],[Power_Consumed_kWh]]/Table1[[#This Row],[Production_t]]</f>
        <v>78.982687338501293</v>
      </c>
      <c r="S3762" t="str">
        <f>IF(Table1[[#This Row],[Quality_pct]]&lt;96,"Below Spec","Ok")</f>
        <v>Ok</v>
      </c>
      <c r="T3762" t="str">
        <f>IF(Table1[Steam_Consumed_t]&gt;$O$4383,"ABNORMAL","NORMAL")</f>
        <v>NORMAL</v>
      </c>
      <c r="U3762" t="str">
        <f>IF(Table1[Power_Consumed_kWh]&gt;$P$4383,"ABNORMAL","NORMAL")</f>
        <v>NORMAL</v>
      </c>
      <c r="V3762">
        <f>(Table1[[#This Row],[Target_Production_t]]/8)*Table1[[#This Row],[Downtime_hr]]</f>
        <v>2.2671749999999999</v>
      </c>
    </row>
    <row r="3763" spans="1:22" x14ac:dyDescent="0.25">
      <c r="A3763" s="1">
        <v>45971</v>
      </c>
      <c r="B3763" s="1" t="str">
        <f>TEXT(Table1[[#This Row],[Date]],"mm")</f>
        <v>11</v>
      </c>
      <c r="C3763" t="s">
        <v>23</v>
      </c>
      <c r="D3763" t="s">
        <v>20</v>
      </c>
      <c r="E3763">
        <v>42.2</v>
      </c>
      <c r="F3763">
        <v>7.65</v>
      </c>
      <c r="G3763">
        <v>0.35</v>
      </c>
      <c r="H3763">
        <v>37.15</v>
      </c>
      <c r="I3763">
        <v>36.880000000000003</v>
      </c>
      <c r="J3763">
        <v>0.26</v>
      </c>
      <c r="K3763">
        <v>99.29</v>
      </c>
      <c r="L3763">
        <v>95.62</v>
      </c>
      <c r="M3763">
        <v>95.24</v>
      </c>
      <c r="N3763">
        <v>90.42</v>
      </c>
      <c r="O3763">
        <v>4.2</v>
      </c>
      <c r="P3763">
        <v>1524.8</v>
      </c>
      <c r="Q3763" s="42">
        <f>Table1[[#This Row],[Steam_Consumed_t]]/Table1[[#This Row],[Production_t]]</f>
        <v>0.11305518169582773</v>
      </c>
      <c r="R3763" s="37">
        <f>Table1[[#This Row],[Power_Consumed_kWh]]/Table1[[#This Row],[Production_t]]</f>
        <v>41.04441453566622</v>
      </c>
      <c r="S3763" t="str">
        <f>IF(Table1[[#This Row],[Quality_pct]]&lt;96,"Below Spec","Ok")</f>
        <v>Ok</v>
      </c>
      <c r="T3763" t="str">
        <f>IF(Table1[Steam_Consumed_t]&gt;$O$4383,"ABNORMAL","NORMAL")</f>
        <v>NORMAL</v>
      </c>
      <c r="U3763" t="str">
        <f>IF(Table1[Power_Consumed_kWh]&gt;$P$4383,"ABNORMAL","NORMAL")</f>
        <v>NORMAL</v>
      </c>
      <c r="V3763">
        <f>(Table1[[#This Row],[Target_Production_t]]/8)*Table1[[#This Row],[Downtime_hr]]</f>
        <v>1.8462499999999999</v>
      </c>
    </row>
    <row r="3764" spans="1:22" x14ac:dyDescent="0.25">
      <c r="A3764" s="1">
        <v>45971</v>
      </c>
      <c r="B3764" s="1" t="str">
        <f>TEXT(Table1[[#This Row],[Date]],"mm")</f>
        <v>11</v>
      </c>
      <c r="C3764" t="s">
        <v>23</v>
      </c>
      <c r="D3764" t="s">
        <v>19</v>
      </c>
      <c r="E3764">
        <v>43.52</v>
      </c>
      <c r="F3764">
        <v>7.69</v>
      </c>
      <c r="G3764">
        <v>0.31</v>
      </c>
      <c r="H3764">
        <v>39.049999999999997</v>
      </c>
      <c r="I3764">
        <v>38.74</v>
      </c>
      <c r="J3764">
        <v>0.31</v>
      </c>
      <c r="K3764">
        <v>99.2</v>
      </c>
      <c r="L3764">
        <v>96.12</v>
      </c>
      <c r="M3764">
        <v>96.81</v>
      </c>
      <c r="N3764">
        <v>92.32</v>
      </c>
      <c r="O3764">
        <v>5.58</v>
      </c>
      <c r="P3764">
        <v>1651.2</v>
      </c>
      <c r="Q3764" s="42">
        <f>Table1[[#This Row],[Steam_Consumed_t]]/Table1[[#This Row],[Production_t]]</f>
        <v>0.14289372599231756</v>
      </c>
      <c r="R3764" s="37">
        <f>Table1[[#This Row],[Power_Consumed_kWh]]/Table1[[#This Row],[Production_t]]</f>
        <v>42.284250960307304</v>
      </c>
      <c r="S3764" t="str">
        <f>IF(Table1[[#This Row],[Quality_pct]]&lt;96,"Below Spec","Ok")</f>
        <v>Ok</v>
      </c>
      <c r="T3764" t="str">
        <f>IF(Table1[Steam_Consumed_t]&gt;$O$4383,"ABNORMAL","NORMAL")</f>
        <v>NORMAL</v>
      </c>
      <c r="U3764" t="str">
        <f>IF(Table1[Power_Consumed_kWh]&gt;$P$4383,"ABNORMAL","NORMAL")</f>
        <v>NORMAL</v>
      </c>
      <c r="V3764">
        <f>(Table1[[#This Row],[Target_Production_t]]/8)*Table1[[#This Row],[Downtime_hr]]</f>
        <v>1.6864000000000001</v>
      </c>
    </row>
    <row r="3765" spans="1:22" x14ac:dyDescent="0.25">
      <c r="A3765" s="1">
        <v>45971</v>
      </c>
      <c r="B3765" s="1" t="str">
        <f>TEXT(Table1[[#This Row],[Date]],"mm")</f>
        <v>11</v>
      </c>
      <c r="C3765" t="s">
        <v>22</v>
      </c>
      <c r="D3765" t="s">
        <v>20</v>
      </c>
      <c r="E3765">
        <v>34.520000000000003</v>
      </c>
      <c r="F3765">
        <v>7.72</v>
      </c>
      <c r="G3765">
        <v>0.28000000000000003</v>
      </c>
      <c r="H3765">
        <v>33.869999999999997</v>
      </c>
      <c r="I3765">
        <v>32.880000000000003</v>
      </c>
      <c r="J3765">
        <v>0.99</v>
      </c>
      <c r="K3765">
        <v>97.09</v>
      </c>
      <c r="L3765">
        <v>96.5</v>
      </c>
      <c r="M3765">
        <v>96.54</v>
      </c>
      <c r="N3765">
        <v>90.45</v>
      </c>
      <c r="O3765">
        <v>37.96</v>
      </c>
      <c r="P3765">
        <v>3479.71</v>
      </c>
      <c r="Q3765" s="42">
        <f>Table1[[#This Row],[Steam_Consumed_t]]/Table1[[#This Row],[Production_t]]</f>
        <v>1.1207558311189845</v>
      </c>
      <c r="R3765" s="37">
        <f>Table1[[#This Row],[Power_Consumed_kWh]]/Table1[[#This Row],[Production_t]]</f>
        <v>102.73723058754061</v>
      </c>
      <c r="S3765" t="str">
        <f>IF(Table1[[#This Row],[Quality_pct]]&lt;96,"Below Spec","Ok")</f>
        <v>Ok</v>
      </c>
      <c r="T3765" t="str">
        <f>IF(Table1[Steam_Consumed_t]&gt;$O$4383,"ABNORMAL","NORMAL")</f>
        <v>NORMAL</v>
      </c>
      <c r="U3765" t="str">
        <f>IF(Table1[Power_Consumed_kWh]&gt;$P$4383,"ABNORMAL","NORMAL")</f>
        <v>NORMAL</v>
      </c>
      <c r="V3765">
        <f>(Table1[[#This Row],[Target_Production_t]]/8)*Table1[[#This Row],[Downtime_hr]]</f>
        <v>1.2082000000000002</v>
      </c>
    </row>
    <row r="3766" spans="1:22" x14ac:dyDescent="0.25">
      <c r="A3766" s="1">
        <v>45971</v>
      </c>
      <c r="B3766" s="1" t="str">
        <f>TEXT(Table1[[#This Row],[Date]],"mm")</f>
        <v>11</v>
      </c>
      <c r="C3766" t="s">
        <v>22</v>
      </c>
      <c r="D3766" t="s">
        <v>18</v>
      </c>
      <c r="E3766">
        <v>36.15</v>
      </c>
      <c r="F3766">
        <v>7.74</v>
      </c>
      <c r="G3766">
        <v>0.26</v>
      </c>
      <c r="H3766">
        <v>36.270000000000003</v>
      </c>
      <c r="I3766">
        <v>35.42</v>
      </c>
      <c r="J3766">
        <v>0.85</v>
      </c>
      <c r="K3766">
        <v>97.65</v>
      </c>
      <c r="L3766">
        <v>96.75</v>
      </c>
      <c r="M3766">
        <v>94.68</v>
      </c>
      <c r="N3766">
        <v>89.45</v>
      </c>
      <c r="O3766">
        <v>38.979999999999997</v>
      </c>
      <c r="P3766">
        <v>3547.04</v>
      </c>
      <c r="Q3766" s="42">
        <f>Table1[[#This Row],[Steam_Consumed_t]]/Table1[[#This Row],[Production_t]]</f>
        <v>1.0747173972980424</v>
      </c>
      <c r="R3766" s="37">
        <f>Table1[[#This Row],[Power_Consumed_kWh]]/Table1[[#This Row],[Production_t]]</f>
        <v>97.79542321477804</v>
      </c>
      <c r="S3766" t="str">
        <f>IF(Table1[[#This Row],[Quality_pct]]&lt;96,"Below Spec","Ok")</f>
        <v>Ok</v>
      </c>
      <c r="T3766" t="str">
        <f>IF(Table1[Steam_Consumed_t]&gt;$O$4383,"ABNORMAL","NORMAL")</f>
        <v>NORMAL</v>
      </c>
      <c r="U3766" t="str">
        <f>IF(Table1[Power_Consumed_kWh]&gt;$P$4383,"ABNORMAL","NORMAL")</f>
        <v>NORMAL</v>
      </c>
      <c r="V3766">
        <f>(Table1[[#This Row],[Target_Production_t]]/8)*Table1[[#This Row],[Downtime_hr]]</f>
        <v>1.1748749999999999</v>
      </c>
    </row>
    <row r="3767" spans="1:22" x14ac:dyDescent="0.25">
      <c r="A3767" s="1">
        <v>45971</v>
      </c>
      <c r="B3767" s="1" t="str">
        <f>TEXT(Table1[[#This Row],[Date]],"mm")</f>
        <v>11</v>
      </c>
      <c r="C3767" t="s">
        <v>22</v>
      </c>
      <c r="D3767" t="s">
        <v>19</v>
      </c>
      <c r="E3767">
        <v>35.61</v>
      </c>
      <c r="F3767">
        <v>7.74</v>
      </c>
      <c r="G3767">
        <v>0.26</v>
      </c>
      <c r="H3767">
        <v>33.18</v>
      </c>
      <c r="I3767">
        <v>32.53</v>
      </c>
      <c r="J3767">
        <v>0.65</v>
      </c>
      <c r="K3767">
        <v>98.04</v>
      </c>
      <c r="L3767">
        <v>96.75</v>
      </c>
      <c r="M3767">
        <v>96.83</v>
      </c>
      <c r="N3767">
        <v>91.85</v>
      </c>
      <c r="O3767">
        <v>35.36</v>
      </c>
      <c r="P3767">
        <v>3146.13</v>
      </c>
      <c r="Q3767" s="42">
        <f>Table1[[#This Row],[Steam_Consumed_t]]/Table1[[#This Row],[Production_t]]</f>
        <v>1.0657022302591923</v>
      </c>
      <c r="R3767" s="37">
        <f>Table1[[#This Row],[Power_Consumed_kWh]]/Table1[[#This Row],[Production_t]]</f>
        <v>94.820072332730561</v>
      </c>
      <c r="S3767" t="str">
        <f>IF(Table1[[#This Row],[Quality_pct]]&lt;96,"Below Spec","Ok")</f>
        <v>Ok</v>
      </c>
      <c r="T3767" t="str">
        <f>IF(Table1[Steam_Consumed_t]&gt;$O$4383,"ABNORMAL","NORMAL")</f>
        <v>NORMAL</v>
      </c>
      <c r="U3767" t="str">
        <f>IF(Table1[Power_Consumed_kWh]&gt;$P$4383,"ABNORMAL","NORMAL")</f>
        <v>NORMAL</v>
      </c>
      <c r="V3767">
        <f>(Table1[[#This Row],[Target_Production_t]]/8)*Table1[[#This Row],[Downtime_hr]]</f>
        <v>1.1573249999999999</v>
      </c>
    </row>
    <row r="3768" spans="1:22" x14ac:dyDescent="0.25">
      <c r="A3768" s="1">
        <v>45971</v>
      </c>
      <c r="B3768" s="1" t="str">
        <f>TEXT(Table1[[#This Row],[Date]],"mm")</f>
        <v>11</v>
      </c>
      <c r="C3768" t="s">
        <v>21</v>
      </c>
      <c r="D3768" t="s">
        <v>19</v>
      </c>
      <c r="E3768">
        <v>37.590000000000003</v>
      </c>
      <c r="F3768">
        <v>7.88</v>
      </c>
      <c r="G3768">
        <v>0.12</v>
      </c>
      <c r="H3768">
        <v>36.979999999999997</v>
      </c>
      <c r="I3768">
        <v>35.799999999999997</v>
      </c>
      <c r="J3768">
        <v>1.17</v>
      </c>
      <c r="K3768">
        <v>96.83</v>
      </c>
      <c r="L3768">
        <v>98.5</v>
      </c>
      <c r="M3768">
        <v>93.32</v>
      </c>
      <c r="N3768">
        <v>89.01</v>
      </c>
      <c r="O3768">
        <v>55.01</v>
      </c>
      <c r="P3768">
        <v>4325.5200000000004</v>
      </c>
      <c r="Q3768" s="42">
        <f>Table1[[#This Row],[Steam_Consumed_t]]/Table1[[#This Row],[Production_t]]</f>
        <v>1.4875608436992971</v>
      </c>
      <c r="R3768" s="37">
        <f>Table1[[#This Row],[Power_Consumed_kWh]]/Table1[[#This Row],[Production_t]]</f>
        <v>116.96917252568959</v>
      </c>
      <c r="S3768" t="str">
        <f>IF(Table1[[#This Row],[Quality_pct]]&lt;96,"Below Spec","Ok")</f>
        <v>Ok</v>
      </c>
      <c r="T3768" t="str">
        <f>IF(Table1[Steam_Consumed_t]&gt;$O$4383,"ABNORMAL","NORMAL")</f>
        <v>ABNORMAL</v>
      </c>
      <c r="U3768" t="str">
        <f>IF(Table1[Power_Consumed_kWh]&gt;$P$4383,"ABNORMAL","NORMAL")</f>
        <v>ABNORMAL</v>
      </c>
      <c r="V3768">
        <f>(Table1[[#This Row],[Target_Production_t]]/8)*Table1[[#This Row],[Downtime_hr]]</f>
        <v>0.56385000000000007</v>
      </c>
    </row>
    <row r="3769" spans="1:22" x14ac:dyDescent="0.25">
      <c r="A3769" s="1">
        <v>45971</v>
      </c>
      <c r="B3769" s="1" t="str">
        <f>TEXT(Table1[[#This Row],[Date]],"mm")</f>
        <v>11</v>
      </c>
      <c r="C3769" t="s">
        <v>23</v>
      </c>
      <c r="D3769" t="s">
        <v>18</v>
      </c>
      <c r="E3769">
        <v>44.18</v>
      </c>
      <c r="F3769">
        <v>7.9</v>
      </c>
      <c r="G3769">
        <v>0.1</v>
      </c>
      <c r="H3769">
        <v>42.58</v>
      </c>
      <c r="I3769">
        <v>41.76</v>
      </c>
      <c r="J3769">
        <v>0.83</v>
      </c>
      <c r="K3769">
        <v>98.06</v>
      </c>
      <c r="L3769">
        <v>98.75</v>
      </c>
      <c r="M3769">
        <v>96.91</v>
      </c>
      <c r="N3769">
        <v>93.84</v>
      </c>
      <c r="O3769">
        <v>5.38</v>
      </c>
      <c r="P3769">
        <v>1768.95</v>
      </c>
      <c r="Q3769" s="42">
        <f>Table1[[#This Row],[Steam_Consumed_t]]/Table1[[#This Row],[Production_t]]</f>
        <v>0.12635039924847347</v>
      </c>
      <c r="R3769" s="37">
        <f>Table1[[#This Row],[Power_Consumed_kWh]]/Table1[[#This Row],[Production_t]]</f>
        <v>41.544152184124002</v>
      </c>
      <c r="S3769" t="str">
        <f>IF(Table1[[#This Row],[Quality_pct]]&lt;96,"Below Spec","Ok")</f>
        <v>Ok</v>
      </c>
      <c r="T3769" t="str">
        <f>IF(Table1[Steam_Consumed_t]&gt;$O$4383,"ABNORMAL","NORMAL")</f>
        <v>NORMAL</v>
      </c>
      <c r="U3769" t="str">
        <f>IF(Table1[Power_Consumed_kWh]&gt;$P$4383,"ABNORMAL","NORMAL")</f>
        <v>NORMAL</v>
      </c>
      <c r="V3769">
        <f>(Table1[[#This Row],[Target_Production_t]]/8)*Table1[[#This Row],[Downtime_hr]]</f>
        <v>0.55225000000000002</v>
      </c>
    </row>
    <row r="3770" spans="1:22" x14ac:dyDescent="0.25">
      <c r="A3770" s="1">
        <v>45972</v>
      </c>
      <c r="B3770" s="1" t="str">
        <f>TEXT(Table1[[#This Row],[Date]],"mm")</f>
        <v>11</v>
      </c>
      <c r="C3770" t="s">
        <v>22</v>
      </c>
      <c r="D3770" t="s">
        <v>19</v>
      </c>
      <c r="E3770">
        <v>33</v>
      </c>
      <c r="F3770">
        <v>5.88</v>
      </c>
      <c r="G3770">
        <v>2.12</v>
      </c>
      <c r="H3770">
        <v>23.13</v>
      </c>
      <c r="I3770">
        <v>22.25</v>
      </c>
      <c r="J3770">
        <v>0.88</v>
      </c>
      <c r="K3770">
        <v>96.19</v>
      </c>
      <c r="L3770">
        <v>73.5</v>
      </c>
      <c r="M3770">
        <v>98.45</v>
      </c>
      <c r="N3770">
        <v>69.61</v>
      </c>
      <c r="O3770">
        <v>24.92</v>
      </c>
      <c r="P3770">
        <v>2213.64</v>
      </c>
      <c r="Q3770" s="42">
        <f>Table1[[#This Row],[Steam_Consumed_t]]/Table1[[#This Row],[Production_t]]</f>
        <v>1.0773886727194122</v>
      </c>
      <c r="R3770" s="37">
        <f>Table1[[#This Row],[Power_Consumed_kWh]]/Table1[[#This Row],[Production_t]]</f>
        <v>95.704280155642024</v>
      </c>
      <c r="S3770" t="str">
        <f>IF(Table1[[#This Row],[Quality_pct]]&lt;96,"Below Spec","Ok")</f>
        <v>Ok</v>
      </c>
      <c r="T3770" t="str">
        <f>IF(Table1[Steam_Consumed_t]&gt;$O$4383,"ABNORMAL","NORMAL")</f>
        <v>NORMAL</v>
      </c>
      <c r="U3770" t="str">
        <f>IF(Table1[Power_Consumed_kWh]&gt;$P$4383,"ABNORMAL","NORMAL")</f>
        <v>NORMAL</v>
      </c>
      <c r="V3770">
        <f>(Table1[[#This Row],[Target_Production_t]]/8)*Table1[[#This Row],[Downtime_hr]]</f>
        <v>8.745000000000001</v>
      </c>
    </row>
    <row r="3771" spans="1:22" x14ac:dyDescent="0.25">
      <c r="A3771" s="1">
        <v>45972</v>
      </c>
      <c r="B3771" s="1" t="str">
        <f>TEXT(Table1[[#This Row],[Date]],"mm")</f>
        <v>11</v>
      </c>
      <c r="C3771" t="s">
        <v>22</v>
      </c>
      <c r="D3771" t="s">
        <v>20</v>
      </c>
      <c r="E3771">
        <v>31.99</v>
      </c>
      <c r="F3771">
        <v>7.23</v>
      </c>
      <c r="G3771">
        <v>0.77</v>
      </c>
      <c r="H3771">
        <v>30.36</v>
      </c>
      <c r="I3771">
        <v>29.38</v>
      </c>
      <c r="J3771">
        <v>0.98</v>
      </c>
      <c r="K3771">
        <v>96.76</v>
      </c>
      <c r="L3771">
        <v>90.38</v>
      </c>
      <c r="M3771">
        <v>96.28</v>
      </c>
      <c r="N3771">
        <v>84.19</v>
      </c>
      <c r="O3771">
        <v>33.82</v>
      </c>
      <c r="P3771">
        <v>2731.39</v>
      </c>
      <c r="Q3771" s="42">
        <f>Table1[[#This Row],[Steam_Consumed_t]]/Table1[[#This Row],[Production_t]]</f>
        <v>1.1139657444005271</v>
      </c>
      <c r="R3771" s="37">
        <f>Table1[[#This Row],[Power_Consumed_kWh]]/Table1[[#This Row],[Production_t]]</f>
        <v>89.9667325428195</v>
      </c>
      <c r="S3771" t="str">
        <f>IF(Table1[[#This Row],[Quality_pct]]&lt;96,"Below Spec","Ok")</f>
        <v>Ok</v>
      </c>
      <c r="T3771" t="str">
        <f>IF(Table1[Steam_Consumed_t]&gt;$O$4383,"ABNORMAL","NORMAL")</f>
        <v>NORMAL</v>
      </c>
      <c r="U3771" t="str">
        <f>IF(Table1[Power_Consumed_kWh]&gt;$P$4383,"ABNORMAL","NORMAL")</f>
        <v>NORMAL</v>
      </c>
      <c r="V3771">
        <f>(Table1[[#This Row],[Target_Production_t]]/8)*Table1[[#This Row],[Downtime_hr]]</f>
        <v>3.0790375000000001</v>
      </c>
    </row>
    <row r="3772" spans="1:22" x14ac:dyDescent="0.25">
      <c r="A3772" s="1">
        <v>45972</v>
      </c>
      <c r="B3772" s="1" t="str">
        <f>TEXT(Table1[[#This Row],[Date]],"mm")</f>
        <v>11</v>
      </c>
      <c r="C3772" t="s">
        <v>17</v>
      </c>
      <c r="D3772" t="s">
        <v>18</v>
      </c>
      <c r="E3772">
        <v>39.090000000000003</v>
      </c>
      <c r="F3772">
        <v>7.25</v>
      </c>
      <c r="G3772">
        <v>0.75</v>
      </c>
      <c r="H3772">
        <v>35.21</v>
      </c>
      <c r="I3772">
        <v>34.65</v>
      </c>
      <c r="J3772">
        <v>0.56000000000000005</v>
      </c>
      <c r="K3772">
        <v>98.4</v>
      </c>
      <c r="L3772">
        <v>90.62</v>
      </c>
      <c r="M3772">
        <v>102.62</v>
      </c>
      <c r="N3772">
        <v>91.51</v>
      </c>
      <c r="O3772">
        <v>29.8</v>
      </c>
      <c r="P3772">
        <v>2798.19</v>
      </c>
      <c r="Q3772" s="42">
        <f>Table1[[#This Row],[Steam_Consumed_t]]/Table1[[#This Row],[Production_t]]</f>
        <v>0.84635046861687024</v>
      </c>
      <c r="R3772" s="37">
        <f>Table1[[#This Row],[Power_Consumed_kWh]]/Table1[[#This Row],[Production_t]]</f>
        <v>79.471456972451008</v>
      </c>
      <c r="S3772" t="str">
        <f>IF(Table1[[#This Row],[Quality_pct]]&lt;96,"Below Spec","Ok")</f>
        <v>Ok</v>
      </c>
      <c r="T3772" t="str">
        <f>IF(Table1[Steam_Consumed_t]&gt;$O$4383,"ABNORMAL","NORMAL")</f>
        <v>NORMAL</v>
      </c>
      <c r="U3772" t="str">
        <f>IF(Table1[Power_Consumed_kWh]&gt;$P$4383,"ABNORMAL","NORMAL")</f>
        <v>NORMAL</v>
      </c>
      <c r="V3772">
        <f>(Table1[[#This Row],[Target_Production_t]]/8)*Table1[[#This Row],[Downtime_hr]]</f>
        <v>3.6646875000000003</v>
      </c>
    </row>
    <row r="3773" spans="1:22" x14ac:dyDescent="0.25">
      <c r="A3773" s="1">
        <v>45972</v>
      </c>
      <c r="B3773" s="1" t="str">
        <f>TEXT(Table1[[#This Row],[Date]],"mm")</f>
        <v>11</v>
      </c>
      <c r="C3773" t="s">
        <v>21</v>
      </c>
      <c r="D3773" t="s">
        <v>18</v>
      </c>
      <c r="E3773">
        <v>35.36</v>
      </c>
      <c r="F3773">
        <v>7.27</v>
      </c>
      <c r="G3773">
        <v>0.73</v>
      </c>
      <c r="H3773">
        <v>30.86</v>
      </c>
      <c r="I3773">
        <v>30.33</v>
      </c>
      <c r="J3773">
        <v>0.53</v>
      </c>
      <c r="K3773">
        <v>98.27</v>
      </c>
      <c r="L3773">
        <v>90.88</v>
      </c>
      <c r="M3773">
        <v>99.43</v>
      </c>
      <c r="N3773">
        <v>88.8</v>
      </c>
      <c r="O3773">
        <v>45.64</v>
      </c>
      <c r="P3773">
        <v>3596.39</v>
      </c>
      <c r="Q3773" s="42">
        <f>Table1[[#This Row],[Steam_Consumed_t]]/Table1[[#This Row],[Production_t]]</f>
        <v>1.4789371354504213</v>
      </c>
      <c r="R3773" s="37">
        <f>Table1[[#This Row],[Power_Consumed_kWh]]/Table1[[#This Row],[Production_t]]</f>
        <v>116.53888528839921</v>
      </c>
      <c r="S3773" t="str">
        <f>IF(Table1[[#This Row],[Quality_pct]]&lt;96,"Below Spec","Ok")</f>
        <v>Ok</v>
      </c>
      <c r="T3773" t="str">
        <f>IF(Table1[Steam_Consumed_t]&gt;$O$4383,"ABNORMAL","NORMAL")</f>
        <v>NORMAL</v>
      </c>
      <c r="U3773" t="str">
        <f>IF(Table1[Power_Consumed_kWh]&gt;$P$4383,"ABNORMAL","NORMAL")</f>
        <v>NORMAL</v>
      </c>
      <c r="V3773">
        <f>(Table1[[#This Row],[Target_Production_t]]/8)*Table1[[#This Row],[Downtime_hr]]</f>
        <v>3.2265999999999999</v>
      </c>
    </row>
    <row r="3774" spans="1:22" x14ac:dyDescent="0.25">
      <c r="A3774" s="1">
        <v>45972</v>
      </c>
      <c r="B3774" s="1" t="str">
        <f>TEXT(Table1[[#This Row],[Date]],"mm")</f>
        <v>11</v>
      </c>
      <c r="C3774" t="s">
        <v>21</v>
      </c>
      <c r="D3774" t="s">
        <v>20</v>
      </c>
      <c r="E3774">
        <v>33.770000000000003</v>
      </c>
      <c r="F3774">
        <v>7.28</v>
      </c>
      <c r="G3774">
        <v>0.72</v>
      </c>
      <c r="H3774">
        <v>31.54</v>
      </c>
      <c r="I3774">
        <v>30.76</v>
      </c>
      <c r="J3774">
        <v>0.77</v>
      </c>
      <c r="K3774">
        <v>97.55</v>
      </c>
      <c r="L3774">
        <v>91</v>
      </c>
      <c r="M3774">
        <v>88.42</v>
      </c>
      <c r="N3774">
        <v>78.489999999999995</v>
      </c>
      <c r="O3774">
        <v>45.79</v>
      </c>
      <c r="P3774">
        <v>3824.07</v>
      </c>
      <c r="Q3774" s="42">
        <f>Table1[[#This Row],[Steam_Consumed_t]]/Table1[[#This Row],[Production_t]]</f>
        <v>1.4518072289156627</v>
      </c>
      <c r="R3774" s="37">
        <f>Table1[[#This Row],[Power_Consumed_kWh]]/Table1[[#This Row],[Production_t]]</f>
        <v>121.24508560558023</v>
      </c>
      <c r="S3774" t="str">
        <f>IF(Table1[[#This Row],[Quality_pct]]&lt;96,"Below Spec","Ok")</f>
        <v>Ok</v>
      </c>
      <c r="T3774" t="str">
        <f>IF(Table1[Steam_Consumed_t]&gt;$O$4383,"ABNORMAL","NORMAL")</f>
        <v>NORMAL</v>
      </c>
      <c r="U3774" t="str">
        <f>IF(Table1[Power_Consumed_kWh]&gt;$P$4383,"ABNORMAL","NORMAL")</f>
        <v>NORMAL</v>
      </c>
      <c r="V3774">
        <f>(Table1[[#This Row],[Target_Production_t]]/8)*Table1[[#This Row],[Downtime_hr]]</f>
        <v>3.0393000000000003</v>
      </c>
    </row>
    <row r="3775" spans="1:22" x14ac:dyDescent="0.25">
      <c r="A3775" s="1">
        <v>45972</v>
      </c>
      <c r="B3775" s="1" t="str">
        <f>TEXT(Table1[[#This Row],[Date]],"mm")</f>
        <v>11</v>
      </c>
      <c r="C3775" t="s">
        <v>17</v>
      </c>
      <c r="D3775" t="s">
        <v>20</v>
      </c>
      <c r="E3775">
        <v>37.33</v>
      </c>
      <c r="F3775">
        <v>7.53</v>
      </c>
      <c r="G3775">
        <v>0.47</v>
      </c>
      <c r="H3775">
        <v>30.22</v>
      </c>
      <c r="I3775">
        <v>29.77</v>
      </c>
      <c r="J3775">
        <v>0.45</v>
      </c>
      <c r="K3775">
        <v>98.5</v>
      </c>
      <c r="L3775">
        <v>94.12</v>
      </c>
      <c r="M3775">
        <v>98.09</v>
      </c>
      <c r="N3775">
        <v>90.94</v>
      </c>
      <c r="O3775">
        <v>25.51</v>
      </c>
      <c r="P3775">
        <v>2472.58</v>
      </c>
      <c r="Q3775" s="42">
        <f>Table1[[#This Row],[Steam_Consumed_t]]/Table1[[#This Row],[Production_t]]</f>
        <v>0.84414295168762421</v>
      </c>
      <c r="R3775" s="37">
        <f>Table1[[#This Row],[Power_Consumed_kWh]]/Table1[[#This Row],[Production_t]]</f>
        <v>81.819324950363992</v>
      </c>
      <c r="S3775" t="str">
        <f>IF(Table1[[#This Row],[Quality_pct]]&lt;96,"Below Spec","Ok")</f>
        <v>Ok</v>
      </c>
      <c r="T3775" t="str">
        <f>IF(Table1[Steam_Consumed_t]&gt;$O$4383,"ABNORMAL","NORMAL")</f>
        <v>NORMAL</v>
      </c>
      <c r="U3775" t="str">
        <f>IF(Table1[Power_Consumed_kWh]&gt;$P$4383,"ABNORMAL","NORMAL")</f>
        <v>NORMAL</v>
      </c>
      <c r="V3775">
        <f>(Table1[[#This Row],[Target_Production_t]]/8)*Table1[[#This Row],[Downtime_hr]]</f>
        <v>2.1931374999999997</v>
      </c>
    </row>
    <row r="3776" spans="1:22" x14ac:dyDescent="0.25">
      <c r="A3776" s="1">
        <v>45972</v>
      </c>
      <c r="B3776" s="1" t="str">
        <f>TEXT(Table1[[#This Row],[Date]],"mm")</f>
        <v>11</v>
      </c>
      <c r="C3776" t="s">
        <v>22</v>
      </c>
      <c r="D3776" t="s">
        <v>18</v>
      </c>
      <c r="E3776">
        <v>33.5</v>
      </c>
      <c r="F3776">
        <v>7.53</v>
      </c>
      <c r="G3776">
        <v>0.47</v>
      </c>
      <c r="H3776">
        <v>27.67</v>
      </c>
      <c r="I3776">
        <v>26.82</v>
      </c>
      <c r="J3776">
        <v>0.85</v>
      </c>
      <c r="K3776">
        <v>96.92</v>
      </c>
      <c r="L3776">
        <v>94.12</v>
      </c>
      <c r="M3776">
        <v>97.96</v>
      </c>
      <c r="N3776">
        <v>89.37</v>
      </c>
      <c r="O3776">
        <v>30.4</v>
      </c>
      <c r="P3776">
        <v>2680.11</v>
      </c>
      <c r="Q3776" s="42">
        <f>Table1[[#This Row],[Steam_Consumed_t]]/Table1[[#This Row],[Production_t]]</f>
        <v>1.0986628117094326</v>
      </c>
      <c r="R3776" s="37">
        <f>Table1[[#This Row],[Power_Consumed_kWh]]/Table1[[#This Row],[Production_t]]</f>
        <v>96.859775930610766</v>
      </c>
      <c r="S3776" t="str">
        <f>IF(Table1[[#This Row],[Quality_pct]]&lt;96,"Below Spec","Ok")</f>
        <v>Ok</v>
      </c>
      <c r="T3776" t="str">
        <f>IF(Table1[Steam_Consumed_t]&gt;$O$4383,"ABNORMAL","NORMAL")</f>
        <v>NORMAL</v>
      </c>
      <c r="U3776" t="str">
        <f>IF(Table1[Power_Consumed_kWh]&gt;$P$4383,"ABNORMAL","NORMAL")</f>
        <v>NORMAL</v>
      </c>
      <c r="V3776">
        <f>(Table1[[#This Row],[Target_Production_t]]/8)*Table1[[#This Row],[Downtime_hr]]</f>
        <v>1.9681249999999999</v>
      </c>
    </row>
    <row r="3777" spans="1:22" x14ac:dyDescent="0.25">
      <c r="A3777" s="1">
        <v>45972</v>
      </c>
      <c r="B3777" s="1" t="str">
        <f>TEXT(Table1[[#This Row],[Date]],"mm")</f>
        <v>11</v>
      </c>
      <c r="C3777" t="s">
        <v>21</v>
      </c>
      <c r="D3777" t="s">
        <v>19</v>
      </c>
      <c r="E3777">
        <v>34.83</v>
      </c>
      <c r="F3777">
        <v>7.55</v>
      </c>
      <c r="G3777">
        <v>0.45</v>
      </c>
      <c r="H3777">
        <v>31.46</v>
      </c>
      <c r="I3777">
        <v>30.64</v>
      </c>
      <c r="J3777">
        <v>0.82</v>
      </c>
      <c r="K3777">
        <v>97.39</v>
      </c>
      <c r="L3777">
        <v>94.38</v>
      </c>
      <c r="M3777">
        <v>95.42</v>
      </c>
      <c r="N3777">
        <v>87.71</v>
      </c>
      <c r="O3777">
        <v>45.41</v>
      </c>
      <c r="P3777">
        <v>3738.53</v>
      </c>
      <c r="Q3777" s="42">
        <f>Table1[[#This Row],[Steam_Consumed_t]]/Table1[[#This Row],[Production_t]]</f>
        <v>1.4434202161474887</v>
      </c>
      <c r="R3777" s="37">
        <f>Table1[[#This Row],[Power_Consumed_kWh]]/Table1[[#This Row],[Production_t]]</f>
        <v>118.83439287984743</v>
      </c>
      <c r="S3777" t="str">
        <f>IF(Table1[[#This Row],[Quality_pct]]&lt;96,"Below Spec","Ok")</f>
        <v>Ok</v>
      </c>
      <c r="T3777" t="str">
        <f>IF(Table1[Steam_Consumed_t]&gt;$O$4383,"ABNORMAL","NORMAL")</f>
        <v>NORMAL</v>
      </c>
      <c r="U3777" t="str">
        <f>IF(Table1[Power_Consumed_kWh]&gt;$P$4383,"ABNORMAL","NORMAL")</f>
        <v>NORMAL</v>
      </c>
      <c r="V3777">
        <f>(Table1[[#This Row],[Target_Production_t]]/8)*Table1[[#This Row],[Downtime_hr]]</f>
        <v>1.9591874999999999</v>
      </c>
    </row>
    <row r="3778" spans="1:22" x14ac:dyDescent="0.25">
      <c r="A3778" s="1">
        <v>45972</v>
      </c>
      <c r="B3778" s="1" t="str">
        <f>TEXT(Table1[[#This Row],[Date]],"mm")</f>
        <v>11</v>
      </c>
      <c r="C3778" t="s">
        <v>23</v>
      </c>
      <c r="D3778" t="s">
        <v>20</v>
      </c>
      <c r="E3778">
        <v>39.1</v>
      </c>
      <c r="F3778">
        <v>7.55</v>
      </c>
      <c r="G3778">
        <v>0.45</v>
      </c>
      <c r="H3778">
        <v>36.25</v>
      </c>
      <c r="I3778">
        <v>35.53</v>
      </c>
      <c r="J3778">
        <v>0.72</v>
      </c>
      <c r="K3778">
        <v>98.02</v>
      </c>
      <c r="L3778">
        <v>94.38</v>
      </c>
      <c r="M3778">
        <v>96.16</v>
      </c>
      <c r="N3778">
        <v>88.96</v>
      </c>
      <c r="O3778">
        <v>3.64</v>
      </c>
      <c r="P3778">
        <v>1546.62</v>
      </c>
      <c r="Q3778" s="42">
        <f>Table1[[#This Row],[Steam_Consumed_t]]/Table1[[#This Row],[Production_t]]</f>
        <v>0.10041379310344828</v>
      </c>
      <c r="R3778" s="37">
        <f>Table1[[#This Row],[Power_Consumed_kWh]]/Table1[[#This Row],[Production_t]]</f>
        <v>42.665379310344825</v>
      </c>
      <c r="S3778" t="str">
        <f>IF(Table1[[#This Row],[Quality_pct]]&lt;96,"Below Spec","Ok")</f>
        <v>Ok</v>
      </c>
      <c r="T3778" t="str">
        <f>IF(Table1[Steam_Consumed_t]&gt;$O$4383,"ABNORMAL","NORMAL")</f>
        <v>NORMAL</v>
      </c>
      <c r="U3778" t="str">
        <f>IF(Table1[Power_Consumed_kWh]&gt;$P$4383,"ABNORMAL","NORMAL")</f>
        <v>NORMAL</v>
      </c>
      <c r="V3778">
        <f>(Table1[[#This Row],[Target_Production_t]]/8)*Table1[[#This Row],[Downtime_hr]]</f>
        <v>2.1993750000000003</v>
      </c>
    </row>
    <row r="3779" spans="1:22" x14ac:dyDescent="0.25">
      <c r="A3779" s="1">
        <v>45972</v>
      </c>
      <c r="B3779" s="1" t="str">
        <f>TEXT(Table1[[#This Row],[Date]],"mm")</f>
        <v>11</v>
      </c>
      <c r="C3779" t="s">
        <v>23</v>
      </c>
      <c r="D3779" t="s">
        <v>19</v>
      </c>
      <c r="E3779">
        <v>40.33</v>
      </c>
      <c r="F3779">
        <v>7.58</v>
      </c>
      <c r="G3779">
        <v>0.42</v>
      </c>
      <c r="H3779">
        <v>36.72</v>
      </c>
      <c r="I3779">
        <v>36.72</v>
      </c>
      <c r="J3779">
        <v>0</v>
      </c>
      <c r="K3779">
        <v>100</v>
      </c>
      <c r="L3779">
        <v>94.75</v>
      </c>
      <c r="M3779">
        <v>95.22</v>
      </c>
      <c r="N3779">
        <v>90.22</v>
      </c>
      <c r="O3779">
        <v>4.92</v>
      </c>
      <c r="P3779">
        <v>1538.56</v>
      </c>
      <c r="Q3779" s="42">
        <f>Table1[[#This Row],[Steam_Consumed_t]]/Table1[[#This Row],[Production_t]]</f>
        <v>0.13398692810457516</v>
      </c>
      <c r="R3779" s="37">
        <f>Table1[[#This Row],[Power_Consumed_kWh]]/Table1[[#This Row],[Production_t]]</f>
        <v>41.899782135076251</v>
      </c>
      <c r="S3779" t="str">
        <f>IF(Table1[[#This Row],[Quality_pct]]&lt;96,"Below Spec","Ok")</f>
        <v>Ok</v>
      </c>
      <c r="T3779" t="str">
        <f>IF(Table1[Steam_Consumed_t]&gt;$O$4383,"ABNORMAL","NORMAL")</f>
        <v>NORMAL</v>
      </c>
      <c r="U3779" t="str">
        <f>IF(Table1[Power_Consumed_kWh]&gt;$P$4383,"ABNORMAL","NORMAL")</f>
        <v>NORMAL</v>
      </c>
      <c r="V3779">
        <f>(Table1[[#This Row],[Target_Production_t]]/8)*Table1[[#This Row],[Downtime_hr]]</f>
        <v>2.1173249999999997</v>
      </c>
    </row>
    <row r="3780" spans="1:22" x14ac:dyDescent="0.25">
      <c r="A3780" s="1">
        <v>45972</v>
      </c>
      <c r="B3780" s="1" t="str">
        <f>TEXT(Table1[[#This Row],[Date]],"mm")</f>
        <v>11</v>
      </c>
      <c r="C3780" t="s">
        <v>17</v>
      </c>
      <c r="D3780" t="s">
        <v>19</v>
      </c>
      <c r="E3780">
        <v>38.5</v>
      </c>
      <c r="F3780">
        <v>7.67</v>
      </c>
      <c r="G3780">
        <v>0.33</v>
      </c>
      <c r="H3780">
        <v>35.06</v>
      </c>
      <c r="I3780">
        <v>34.36</v>
      </c>
      <c r="J3780">
        <v>0.7</v>
      </c>
      <c r="K3780">
        <v>98.01</v>
      </c>
      <c r="L3780">
        <v>95.88</v>
      </c>
      <c r="M3780">
        <v>100.56</v>
      </c>
      <c r="N3780">
        <v>94.5</v>
      </c>
      <c r="O3780">
        <v>29.28</v>
      </c>
      <c r="P3780">
        <v>2728.53</v>
      </c>
      <c r="Q3780" s="42">
        <f>Table1[[#This Row],[Steam_Consumed_t]]/Table1[[#This Row],[Production_t]]</f>
        <v>0.83513976041072446</v>
      </c>
      <c r="R3780" s="37">
        <f>Table1[[#This Row],[Power_Consumed_kWh]]/Table1[[#This Row],[Production_t]]</f>
        <v>77.824586423274383</v>
      </c>
      <c r="S3780" t="str">
        <f>IF(Table1[[#This Row],[Quality_pct]]&lt;96,"Below Spec","Ok")</f>
        <v>Ok</v>
      </c>
      <c r="T3780" t="str">
        <f>IF(Table1[Steam_Consumed_t]&gt;$O$4383,"ABNORMAL","NORMAL")</f>
        <v>NORMAL</v>
      </c>
      <c r="U3780" t="str">
        <f>IF(Table1[Power_Consumed_kWh]&gt;$P$4383,"ABNORMAL","NORMAL")</f>
        <v>NORMAL</v>
      </c>
      <c r="V3780">
        <f>(Table1[[#This Row],[Target_Production_t]]/8)*Table1[[#This Row],[Downtime_hr]]</f>
        <v>1.588125</v>
      </c>
    </row>
    <row r="3781" spans="1:22" x14ac:dyDescent="0.25">
      <c r="A3781" s="1">
        <v>45972</v>
      </c>
      <c r="B3781" s="1" t="str">
        <f>TEXT(Table1[[#This Row],[Date]],"mm")</f>
        <v>11</v>
      </c>
      <c r="C3781" t="s">
        <v>23</v>
      </c>
      <c r="D3781" t="s">
        <v>18</v>
      </c>
      <c r="E3781">
        <v>40.950000000000003</v>
      </c>
      <c r="F3781">
        <v>7.82</v>
      </c>
      <c r="G3781">
        <v>0.18</v>
      </c>
      <c r="H3781">
        <v>38.270000000000003</v>
      </c>
      <c r="I3781">
        <v>37.58</v>
      </c>
      <c r="J3781">
        <v>0.69</v>
      </c>
      <c r="K3781">
        <v>98.2</v>
      </c>
      <c r="L3781">
        <v>97.75</v>
      </c>
      <c r="M3781">
        <v>95.02</v>
      </c>
      <c r="N3781">
        <v>91.21</v>
      </c>
      <c r="O3781">
        <v>3.33</v>
      </c>
      <c r="P3781">
        <v>1669.36</v>
      </c>
      <c r="Q3781" s="42">
        <f>Table1[[#This Row],[Steam_Consumed_t]]/Table1[[#This Row],[Production_t]]</f>
        <v>8.7013326365299182E-2</v>
      </c>
      <c r="R3781" s="37">
        <f>Table1[[#This Row],[Power_Consumed_kWh]]/Table1[[#This Row],[Production_t]]</f>
        <v>43.620590540893645</v>
      </c>
      <c r="S3781" t="str">
        <f>IF(Table1[[#This Row],[Quality_pct]]&lt;96,"Below Spec","Ok")</f>
        <v>Ok</v>
      </c>
      <c r="T3781" t="str">
        <f>IF(Table1[Steam_Consumed_t]&gt;$O$4383,"ABNORMAL","NORMAL")</f>
        <v>NORMAL</v>
      </c>
      <c r="U3781" t="str">
        <f>IF(Table1[Power_Consumed_kWh]&gt;$P$4383,"ABNORMAL","NORMAL")</f>
        <v>NORMAL</v>
      </c>
      <c r="V3781">
        <f>(Table1[[#This Row],[Target_Production_t]]/8)*Table1[[#This Row],[Downtime_hr]]</f>
        <v>0.92137500000000006</v>
      </c>
    </row>
    <row r="3782" spans="1:22" x14ac:dyDescent="0.25">
      <c r="A3782" s="1">
        <v>45973</v>
      </c>
      <c r="B3782" s="1" t="str">
        <f>TEXT(Table1[[#This Row],[Date]],"mm")</f>
        <v>11</v>
      </c>
      <c r="C3782" t="s">
        <v>17</v>
      </c>
      <c r="D3782" t="s">
        <v>20</v>
      </c>
      <c r="E3782">
        <v>37.54</v>
      </c>
      <c r="F3782">
        <v>7.31</v>
      </c>
      <c r="G3782">
        <v>0.69</v>
      </c>
      <c r="H3782">
        <v>32.229999999999997</v>
      </c>
      <c r="I3782">
        <v>32.04</v>
      </c>
      <c r="J3782">
        <v>0.19</v>
      </c>
      <c r="K3782">
        <v>99.4</v>
      </c>
      <c r="L3782">
        <v>91.38</v>
      </c>
      <c r="M3782">
        <v>91.67</v>
      </c>
      <c r="N3782">
        <v>83.26</v>
      </c>
      <c r="O3782">
        <v>28.31</v>
      </c>
      <c r="P3782">
        <v>2590.84</v>
      </c>
      <c r="Q3782" s="42">
        <f>Table1[[#This Row],[Steam_Consumed_t]]/Table1[[#This Row],[Production_t]]</f>
        <v>0.8783741855414211</v>
      </c>
      <c r="R3782" s="37">
        <f>Table1[[#This Row],[Power_Consumed_kWh]]/Table1[[#This Row],[Production_t]]</f>
        <v>80.385975798945097</v>
      </c>
      <c r="S3782" t="str">
        <f>IF(Table1[[#This Row],[Quality_pct]]&lt;96,"Below Spec","Ok")</f>
        <v>Ok</v>
      </c>
      <c r="T3782" t="str">
        <f>IF(Table1[Steam_Consumed_t]&gt;$O$4383,"ABNORMAL","NORMAL")</f>
        <v>NORMAL</v>
      </c>
      <c r="U3782" t="str">
        <f>IF(Table1[Power_Consumed_kWh]&gt;$P$4383,"ABNORMAL","NORMAL")</f>
        <v>NORMAL</v>
      </c>
      <c r="V3782">
        <f>(Table1[[#This Row],[Target_Production_t]]/8)*Table1[[#This Row],[Downtime_hr]]</f>
        <v>3.2378249999999995</v>
      </c>
    </row>
    <row r="3783" spans="1:22" x14ac:dyDescent="0.25">
      <c r="A3783" s="1">
        <v>45973</v>
      </c>
      <c r="B3783" s="1" t="str">
        <f>TEXT(Table1[[#This Row],[Date]],"mm")</f>
        <v>11</v>
      </c>
      <c r="C3783" t="s">
        <v>22</v>
      </c>
      <c r="D3783" t="s">
        <v>18</v>
      </c>
      <c r="E3783">
        <v>33.69</v>
      </c>
      <c r="F3783">
        <v>7.33</v>
      </c>
      <c r="G3783">
        <v>0.67</v>
      </c>
      <c r="H3783">
        <v>31.72</v>
      </c>
      <c r="I3783">
        <v>30.66</v>
      </c>
      <c r="J3783">
        <v>1.06</v>
      </c>
      <c r="K3783">
        <v>96.66</v>
      </c>
      <c r="L3783">
        <v>91.62</v>
      </c>
      <c r="M3783">
        <v>96.84</v>
      </c>
      <c r="N3783">
        <v>85.77</v>
      </c>
      <c r="O3783">
        <v>34.659999999999997</v>
      </c>
      <c r="P3783">
        <v>3037.84</v>
      </c>
      <c r="Q3783" s="42">
        <f>Table1[[#This Row],[Steam_Consumed_t]]/Table1[[#This Row],[Production_t]]</f>
        <v>1.0926860025220679</v>
      </c>
      <c r="R3783" s="37">
        <f>Table1[[#This Row],[Power_Consumed_kWh]]/Table1[[#This Row],[Production_t]]</f>
        <v>95.770491803278702</v>
      </c>
      <c r="S3783" t="str">
        <f>IF(Table1[[#This Row],[Quality_pct]]&lt;96,"Below Spec","Ok")</f>
        <v>Ok</v>
      </c>
      <c r="T3783" t="str">
        <f>IF(Table1[Steam_Consumed_t]&gt;$O$4383,"ABNORMAL","NORMAL")</f>
        <v>NORMAL</v>
      </c>
      <c r="U3783" t="str">
        <f>IF(Table1[Power_Consumed_kWh]&gt;$P$4383,"ABNORMAL","NORMAL")</f>
        <v>NORMAL</v>
      </c>
      <c r="V3783">
        <f>(Table1[[#This Row],[Target_Production_t]]/8)*Table1[[#This Row],[Downtime_hr]]</f>
        <v>2.8215374999999998</v>
      </c>
    </row>
    <row r="3784" spans="1:22" x14ac:dyDescent="0.25">
      <c r="A3784" s="1">
        <v>45973</v>
      </c>
      <c r="B3784" s="1" t="str">
        <f>TEXT(Table1[[#This Row],[Date]],"mm")</f>
        <v>11</v>
      </c>
      <c r="C3784" t="s">
        <v>21</v>
      </c>
      <c r="D3784" t="s">
        <v>20</v>
      </c>
      <c r="E3784">
        <v>33.96</v>
      </c>
      <c r="F3784">
        <v>7.5</v>
      </c>
      <c r="G3784">
        <v>0.5</v>
      </c>
      <c r="H3784">
        <v>31.65</v>
      </c>
      <c r="I3784">
        <v>31.16</v>
      </c>
      <c r="J3784">
        <v>0.49</v>
      </c>
      <c r="K3784">
        <v>98.45</v>
      </c>
      <c r="L3784">
        <v>93.75</v>
      </c>
      <c r="M3784">
        <v>99.11</v>
      </c>
      <c r="N3784">
        <v>91.47</v>
      </c>
      <c r="O3784">
        <v>46.5</v>
      </c>
      <c r="P3784">
        <v>3790.31</v>
      </c>
      <c r="Q3784" s="42">
        <f>Table1[[#This Row],[Steam_Consumed_t]]/Table1[[#This Row],[Production_t]]</f>
        <v>1.4691943127962086</v>
      </c>
      <c r="R3784" s="37">
        <f>Table1[[#This Row],[Power_Consumed_kWh]]/Table1[[#This Row],[Production_t]]</f>
        <v>119.7570300157978</v>
      </c>
      <c r="S3784" t="str">
        <f>IF(Table1[[#This Row],[Quality_pct]]&lt;96,"Below Spec","Ok")</f>
        <v>Ok</v>
      </c>
      <c r="T3784" t="str">
        <f>IF(Table1[Steam_Consumed_t]&gt;$O$4383,"ABNORMAL","NORMAL")</f>
        <v>NORMAL</v>
      </c>
      <c r="U3784" t="str">
        <f>IF(Table1[Power_Consumed_kWh]&gt;$P$4383,"ABNORMAL","NORMAL")</f>
        <v>NORMAL</v>
      </c>
      <c r="V3784">
        <f>(Table1[[#This Row],[Target_Production_t]]/8)*Table1[[#This Row],[Downtime_hr]]</f>
        <v>2.1225000000000001</v>
      </c>
    </row>
    <row r="3785" spans="1:22" x14ac:dyDescent="0.25">
      <c r="A3785" s="1">
        <v>45973</v>
      </c>
      <c r="B3785" s="1" t="str">
        <f>TEXT(Table1[[#This Row],[Date]],"mm")</f>
        <v>11</v>
      </c>
      <c r="C3785" t="s">
        <v>22</v>
      </c>
      <c r="D3785" t="s">
        <v>19</v>
      </c>
      <c r="E3785">
        <v>33.18</v>
      </c>
      <c r="F3785">
        <v>7.58</v>
      </c>
      <c r="G3785">
        <v>0.42</v>
      </c>
      <c r="H3785">
        <v>29.3</v>
      </c>
      <c r="I3785">
        <v>28.5</v>
      </c>
      <c r="J3785">
        <v>0.81</v>
      </c>
      <c r="K3785">
        <v>97.25</v>
      </c>
      <c r="L3785">
        <v>94.75</v>
      </c>
      <c r="M3785">
        <v>94.37</v>
      </c>
      <c r="N3785">
        <v>86.96</v>
      </c>
      <c r="O3785">
        <v>31.79</v>
      </c>
      <c r="P3785">
        <v>2796.5</v>
      </c>
      <c r="Q3785" s="42">
        <f>Table1[[#This Row],[Steam_Consumed_t]]/Table1[[#This Row],[Production_t]]</f>
        <v>1.0849829351535836</v>
      </c>
      <c r="R3785" s="37">
        <f>Table1[[#This Row],[Power_Consumed_kWh]]/Table1[[#This Row],[Production_t]]</f>
        <v>95.443686006825942</v>
      </c>
      <c r="S3785" t="str">
        <f>IF(Table1[[#This Row],[Quality_pct]]&lt;96,"Below Spec","Ok")</f>
        <v>Ok</v>
      </c>
      <c r="T3785" t="str">
        <f>IF(Table1[Steam_Consumed_t]&gt;$O$4383,"ABNORMAL","NORMAL")</f>
        <v>NORMAL</v>
      </c>
      <c r="U3785" t="str">
        <f>IF(Table1[Power_Consumed_kWh]&gt;$P$4383,"ABNORMAL","NORMAL")</f>
        <v>NORMAL</v>
      </c>
      <c r="V3785">
        <f>(Table1[[#This Row],[Target_Production_t]]/8)*Table1[[#This Row],[Downtime_hr]]</f>
        <v>1.7419499999999999</v>
      </c>
    </row>
    <row r="3786" spans="1:22" x14ac:dyDescent="0.25">
      <c r="A3786" s="1">
        <v>45973</v>
      </c>
      <c r="B3786" s="1" t="str">
        <f>TEXT(Table1[[#This Row],[Date]],"mm")</f>
        <v>11</v>
      </c>
      <c r="C3786" t="s">
        <v>17</v>
      </c>
      <c r="D3786" t="s">
        <v>18</v>
      </c>
      <c r="E3786">
        <v>39.299999999999997</v>
      </c>
      <c r="F3786">
        <v>7.64</v>
      </c>
      <c r="G3786">
        <v>0.36</v>
      </c>
      <c r="H3786">
        <v>34.68</v>
      </c>
      <c r="I3786">
        <v>34.24</v>
      </c>
      <c r="J3786">
        <v>0.43</v>
      </c>
      <c r="K3786">
        <v>98.75</v>
      </c>
      <c r="L3786">
        <v>95.5</v>
      </c>
      <c r="M3786">
        <v>94.26</v>
      </c>
      <c r="N3786">
        <v>88.89</v>
      </c>
      <c r="O3786">
        <v>29</v>
      </c>
      <c r="P3786">
        <v>2916.04</v>
      </c>
      <c r="Q3786" s="42">
        <f>Table1[[#This Row],[Steam_Consumed_t]]/Table1[[#This Row],[Production_t]]</f>
        <v>0.8362168396770473</v>
      </c>
      <c r="R3786" s="37">
        <f>Table1[[#This Row],[Power_Consumed_kWh]]/Table1[[#This Row],[Production_t]]</f>
        <v>84.084198385236448</v>
      </c>
      <c r="S3786" t="str">
        <f>IF(Table1[[#This Row],[Quality_pct]]&lt;96,"Below Spec","Ok")</f>
        <v>Ok</v>
      </c>
      <c r="T3786" t="str">
        <f>IF(Table1[Steam_Consumed_t]&gt;$O$4383,"ABNORMAL","NORMAL")</f>
        <v>NORMAL</v>
      </c>
      <c r="U3786" t="str">
        <f>IF(Table1[Power_Consumed_kWh]&gt;$P$4383,"ABNORMAL","NORMAL")</f>
        <v>NORMAL</v>
      </c>
      <c r="V3786">
        <f>(Table1[[#This Row],[Target_Production_t]]/8)*Table1[[#This Row],[Downtime_hr]]</f>
        <v>1.7684999999999997</v>
      </c>
    </row>
    <row r="3787" spans="1:22" x14ac:dyDescent="0.25">
      <c r="A3787" s="1">
        <v>45973</v>
      </c>
      <c r="B3787" s="1" t="str">
        <f>TEXT(Table1[[#This Row],[Date]],"mm")</f>
        <v>11</v>
      </c>
      <c r="C3787" t="s">
        <v>22</v>
      </c>
      <c r="D3787" t="s">
        <v>20</v>
      </c>
      <c r="E3787">
        <v>32.17</v>
      </c>
      <c r="F3787">
        <v>7.64</v>
      </c>
      <c r="G3787">
        <v>0.36</v>
      </c>
      <c r="H3787">
        <v>28.04</v>
      </c>
      <c r="I3787">
        <v>26.92</v>
      </c>
      <c r="J3787">
        <v>1.1200000000000001</v>
      </c>
      <c r="K3787">
        <v>96</v>
      </c>
      <c r="L3787">
        <v>95.5</v>
      </c>
      <c r="M3787">
        <v>93.38</v>
      </c>
      <c r="N3787">
        <v>85.61</v>
      </c>
      <c r="O3787">
        <v>31.58</v>
      </c>
      <c r="P3787">
        <v>2785.36</v>
      </c>
      <c r="Q3787" s="42">
        <f>Table1[[#This Row],[Steam_Consumed_t]]/Table1[[#This Row],[Production_t]]</f>
        <v>1.1262482168330956</v>
      </c>
      <c r="R3787" s="37">
        <f>Table1[[#This Row],[Power_Consumed_kWh]]/Table1[[#This Row],[Production_t]]</f>
        <v>99.335235378031385</v>
      </c>
      <c r="S3787" t="str">
        <f>IF(Table1[[#This Row],[Quality_pct]]&lt;96,"Below Spec","Ok")</f>
        <v>Ok</v>
      </c>
      <c r="T3787" t="str">
        <f>IF(Table1[Steam_Consumed_t]&gt;$O$4383,"ABNORMAL","NORMAL")</f>
        <v>NORMAL</v>
      </c>
      <c r="U3787" t="str">
        <f>IF(Table1[Power_Consumed_kWh]&gt;$P$4383,"ABNORMAL","NORMAL")</f>
        <v>NORMAL</v>
      </c>
      <c r="V3787">
        <f>(Table1[[#This Row],[Target_Production_t]]/8)*Table1[[#This Row],[Downtime_hr]]</f>
        <v>1.4476500000000001</v>
      </c>
    </row>
    <row r="3788" spans="1:22" x14ac:dyDescent="0.25">
      <c r="A3788" s="1">
        <v>45973</v>
      </c>
      <c r="B3788" s="1" t="str">
        <f>TEXT(Table1[[#This Row],[Date]],"mm")</f>
        <v>11</v>
      </c>
      <c r="C3788" t="s">
        <v>17</v>
      </c>
      <c r="D3788" t="s">
        <v>19</v>
      </c>
      <c r="E3788">
        <v>38.71</v>
      </c>
      <c r="F3788">
        <v>7.67</v>
      </c>
      <c r="G3788">
        <v>0.33</v>
      </c>
      <c r="H3788">
        <v>32.42</v>
      </c>
      <c r="I3788">
        <v>31.3</v>
      </c>
      <c r="J3788">
        <v>1.1200000000000001</v>
      </c>
      <c r="K3788">
        <v>96.55</v>
      </c>
      <c r="L3788">
        <v>95.88</v>
      </c>
      <c r="M3788">
        <v>103</v>
      </c>
      <c r="N3788">
        <v>95.34</v>
      </c>
      <c r="O3788">
        <v>27.8</v>
      </c>
      <c r="P3788">
        <v>2768.89</v>
      </c>
      <c r="Q3788" s="42">
        <f>Table1[[#This Row],[Steam_Consumed_t]]/Table1[[#This Row],[Production_t]]</f>
        <v>0.85749537322640346</v>
      </c>
      <c r="R3788" s="37">
        <f>Table1[[#This Row],[Power_Consumed_kWh]]/Table1[[#This Row],[Production_t]]</f>
        <v>85.406847624922875</v>
      </c>
      <c r="S3788" t="str">
        <f>IF(Table1[[#This Row],[Quality_pct]]&lt;96,"Below Spec","Ok")</f>
        <v>Ok</v>
      </c>
      <c r="T3788" t="str">
        <f>IF(Table1[Steam_Consumed_t]&gt;$O$4383,"ABNORMAL","NORMAL")</f>
        <v>NORMAL</v>
      </c>
      <c r="U3788" t="str">
        <f>IF(Table1[Power_Consumed_kWh]&gt;$P$4383,"ABNORMAL","NORMAL")</f>
        <v>NORMAL</v>
      </c>
      <c r="V3788">
        <f>(Table1[[#This Row],[Target_Production_t]]/8)*Table1[[#This Row],[Downtime_hr]]</f>
        <v>1.5967875</v>
      </c>
    </row>
    <row r="3789" spans="1:22" x14ac:dyDescent="0.25">
      <c r="A3789" s="1">
        <v>45973</v>
      </c>
      <c r="B3789" s="1" t="str">
        <f>TEXT(Table1[[#This Row],[Date]],"mm")</f>
        <v>11</v>
      </c>
      <c r="C3789" t="s">
        <v>23</v>
      </c>
      <c r="D3789" t="s">
        <v>19</v>
      </c>
      <c r="E3789">
        <v>40.56</v>
      </c>
      <c r="F3789">
        <v>7.68</v>
      </c>
      <c r="G3789">
        <v>0.32</v>
      </c>
      <c r="H3789">
        <v>38.69</v>
      </c>
      <c r="I3789">
        <v>38.51</v>
      </c>
      <c r="J3789">
        <v>0.18</v>
      </c>
      <c r="K3789">
        <v>99.54</v>
      </c>
      <c r="L3789">
        <v>96</v>
      </c>
      <c r="M3789">
        <v>89.69</v>
      </c>
      <c r="N3789">
        <v>85.7</v>
      </c>
      <c r="O3789">
        <v>5.93</v>
      </c>
      <c r="P3789">
        <v>1636.42</v>
      </c>
      <c r="Q3789" s="42">
        <f>Table1[[#This Row],[Steam_Consumed_t]]/Table1[[#This Row],[Production_t]]</f>
        <v>0.1532695787025071</v>
      </c>
      <c r="R3789" s="37">
        <f>Table1[[#This Row],[Power_Consumed_kWh]]/Table1[[#This Row],[Production_t]]</f>
        <v>42.295683639183252</v>
      </c>
      <c r="S3789" t="str">
        <f>IF(Table1[[#This Row],[Quality_pct]]&lt;96,"Below Spec","Ok")</f>
        <v>Ok</v>
      </c>
      <c r="T3789" t="str">
        <f>IF(Table1[Steam_Consumed_t]&gt;$O$4383,"ABNORMAL","NORMAL")</f>
        <v>NORMAL</v>
      </c>
      <c r="U3789" t="str">
        <f>IF(Table1[Power_Consumed_kWh]&gt;$P$4383,"ABNORMAL","NORMAL")</f>
        <v>NORMAL</v>
      </c>
      <c r="V3789">
        <f>(Table1[[#This Row],[Target_Production_t]]/8)*Table1[[#This Row],[Downtime_hr]]</f>
        <v>1.6224000000000001</v>
      </c>
    </row>
    <row r="3790" spans="1:22" x14ac:dyDescent="0.25">
      <c r="A3790" s="1">
        <v>45973</v>
      </c>
      <c r="B3790" s="1" t="str">
        <f>TEXT(Table1[[#This Row],[Date]],"mm")</f>
        <v>11</v>
      </c>
      <c r="C3790" t="s">
        <v>21</v>
      </c>
      <c r="D3790" t="s">
        <v>19</v>
      </c>
      <c r="E3790">
        <v>35.03</v>
      </c>
      <c r="F3790">
        <v>7.7</v>
      </c>
      <c r="G3790">
        <v>0.3</v>
      </c>
      <c r="H3790">
        <v>34.75</v>
      </c>
      <c r="I3790">
        <v>34.4</v>
      </c>
      <c r="J3790">
        <v>0.35</v>
      </c>
      <c r="K3790">
        <v>99</v>
      </c>
      <c r="L3790">
        <v>96.25</v>
      </c>
      <c r="M3790">
        <v>96.1</v>
      </c>
      <c r="N3790">
        <v>91.57</v>
      </c>
      <c r="O3790">
        <v>51.1</v>
      </c>
      <c r="P3790">
        <v>4032.89</v>
      </c>
      <c r="Q3790" s="42">
        <f>Table1[[#This Row],[Steam_Consumed_t]]/Table1[[#This Row],[Production_t]]</f>
        <v>1.4705035971223022</v>
      </c>
      <c r="R3790" s="37">
        <f>Table1[[#This Row],[Power_Consumed_kWh]]/Table1[[#This Row],[Production_t]]</f>
        <v>116.05438848920863</v>
      </c>
      <c r="S3790" t="str">
        <f>IF(Table1[[#This Row],[Quality_pct]]&lt;96,"Below Spec","Ok")</f>
        <v>Ok</v>
      </c>
      <c r="T3790" t="str">
        <f>IF(Table1[Steam_Consumed_t]&gt;$O$4383,"ABNORMAL","NORMAL")</f>
        <v>NORMAL</v>
      </c>
      <c r="U3790" t="str">
        <f>IF(Table1[Power_Consumed_kWh]&gt;$P$4383,"ABNORMAL","NORMAL")</f>
        <v>NORMAL</v>
      </c>
      <c r="V3790">
        <f>(Table1[[#This Row],[Target_Production_t]]/8)*Table1[[#This Row],[Downtime_hr]]</f>
        <v>1.313625</v>
      </c>
    </row>
    <row r="3791" spans="1:22" x14ac:dyDescent="0.25">
      <c r="A3791" s="1">
        <v>45973</v>
      </c>
      <c r="B3791" s="1" t="str">
        <f>TEXT(Table1[[#This Row],[Date]],"mm")</f>
        <v>11</v>
      </c>
      <c r="C3791" t="s">
        <v>21</v>
      </c>
      <c r="D3791" t="s">
        <v>18</v>
      </c>
      <c r="E3791">
        <v>35.56</v>
      </c>
      <c r="F3791">
        <v>7.73</v>
      </c>
      <c r="G3791">
        <v>0.27</v>
      </c>
      <c r="H3791">
        <v>32.770000000000003</v>
      </c>
      <c r="I3791">
        <v>32.380000000000003</v>
      </c>
      <c r="J3791">
        <v>0.38</v>
      </c>
      <c r="K3791">
        <v>98.83</v>
      </c>
      <c r="L3791">
        <v>96.62</v>
      </c>
      <c r="M3791">
        <v>97.56</v>
      </c>
      <c r="N3791">
        <v>93.17</v>
      </c>
      <c r="O3791">
        <v>46.86</v>
      </c>
      <c r="P3791">
        <v>3850.9</v>
      </c>
      <c r="Q3791" s="42">
        <f>Table1[[#This Row],[Steam_Consumed_t]]/Table1[[#This Row],[Production_t]]</f>
        <v>1.429966432712847</v>
      </c>
      <c r="R3791" s="37">
        <f>Table1[[#This Row],[Power_Consumed_kWh]]/Table1[[#This Row],[Production_t]]</f>
        <v>117.51296917912724</v>
      </c>
      <c r="S3791" t="str">
        <f>IF(Table1[[#This Row],[Quality_pct]]&lt;96,"Below Spec","Ok")</f>
        <v>Ok</v>
      </c>
      <c r="T3791" t="str">
        <f>IF(Table1[Steam_Consumed_t]&gt;$O$4383,"ABNORMAL","NORMAL")</f>
        <v>NORMAL</v>
      </c>
      <c r="U3791" t="str">
        <f>IF(Table1[Power_Consumed_kWh]&gt;$P$4383,"ABNORMAL","NORMAL")</f>
        <v>NORMAL</v>
      </c>
      <c r="V3791">
        <f>(Table1[[#This Row],[Target_Production_t]]/8)*Table1[[#This Row],[Downtime_hr]]</f>
        <v>1.2001500000000001</v>
      </c>
    </row>
    <row r="3792" spans="1:22" x14ac:dyDescent="0.25">
      <c r="A3792" s="1">
        <v>45973</v>
      </c>
      <c r="B3792" s="1" t="str">
        <f>TEXT(Table1[[#This Row],[Date]],"mm")</f>
        <v>11</v>
      </c>
      <c r="C3792" t="s">
        <v>23</v>
      </c>
      <c r="D3792" t="s">
        <v>18</v>
      </c>
      <c r="E3792">
        <v>41.18</v>
      </c>
      <c r="F3792">
        <v>7.75</v>
      </c>
      <c r="G3792">
        <v>0.25</v>
      </c>
      <c r="H3792">
        <v>39.090000000000003</v>
      </c>
      <c r="I3792">
        <v>39.090000000000003</v>
      </c>
      <c r="J3792">
        <v>0</v>
      </c>
      <c r="K3792">
        <v>100</v>
      </c>
      <c r="L3792">
        <v>96.88</v>
      </c>
      <c r="M3792">
        <v>103</v>
      </c>
      <c r="N3792">
        <v>99.78</v>
      </c>
      <c r="O3792">
        <v>4.04</v>
      </c>
      <c r="P3792">
        <v>1696.36</v>
      </c>
      <c r="Q3792" s="42">
        <f>Table1[[#This Row],[Steam_Consumed_t]]/Table1[[#This Row],[Production_t]]</f>
        <v>0.10335124072652851</v>
      </c>
      <c r="R3792" s="37">
        <f>Table1[[#This Row],[Power_Consumed_kWh]]/Table1[[#This Row],[Production_t]]</f>
        <v>43.396265029419283</v>
      </c>
      <c r="S3792" t="str">
        <f>IF(Table1[[#This Row],[Quality_pct]]&lt;96,"Below Spec","Ok")</f>
        <v>Ok</v>
      </c>
      <c r="T3792" t="str">
        <f>IF(Table1[Steam_Consumed_t]&gt;$O$4383,"ABNORMAL","NORMAL")</f>
        <v>NORMAL</v>
      </c>
      <c r="U3792" t="str">
        <f>IF(Table1[Power_Consumed_kWh]&gt;$P$4383,"ABNORMAL","NORMAL")</f>
        <v>NORMAL</v>
      </c>
      <c r="V3792">
        <f>(Table1[[#This Row],[Target_Production_t]]/8)*Table1[[#This Row],[Downtime_hr]]</f>
        <v>1.286875</v>
      </c>
    </row>
    <row r="3793" spans="1:22" x14ac:dyDescent="0.25">
      <c r="A3793" s="1">
        <v>45973</v>
      </c>
      <c r="B3793" s="1" t="str">
        <f>TEXT(Table1[[#This Row],[Date]],"mm")</f>
        <v>11</v>
      </c>
      <c r="C3793" t="s">
        <v>23</v>
      </c>
      <c r="D3793" t="s">
        <v>20</v>
      </c>
      <c r="E3793">
        <v>39.32</v>
      </c>
      <c r="F3793">
        <v>7.76</v>
      </c>
      <c r="G3793">
        <v>0.24</v>
      </c>
      <c r="H3793">
        <v>37.75</v>
      </c>
      <c r="I3793">
        <v>37.340000000000003</v>
      </c>
      <c r="J3793">
        <v>0.4</v>
      </c>
      <c r="K3793">
        <v>98.93</v>
      </c>
      <c r="L3793">
        <v>97</v>
      </c>
      <c r="M3793">
        <v>89.67</v>
      </c>
      <c r="N3793">
        <v>86.04</v>
      </c>
      <c r="O3793">
        <v>5.41</v>
      </c>
      <c r="P3793">
        <v>1604.12</v>
      </c>
      <c r="Q3793" s="42">
        <f>Table1[[#This Row],[Steam_Consumed_t]]/Table1[[#This Row],[Production_t]]</f>
        <v>0.1433112582781457</v>
      </c>
      <c r="R3793" s="37">
        <f>Table1[[#This Row],[Power_Consumed_kWh]]/Table1[[#This Row],[Production_t]]</f>
        <v>42.493245033112579</v>
      </c>
      <c r="S3793" t="str">
        <f>IF(Table1[[#This Row],[Quality_pct]]&lt;96,"Below Spec","Ok")</f>
        <v>Ok</v>
      </c>
      <c r="T3793" t="str">
        <f>IF(Table1[Steam_Consumed_t]&gt;$O$4383,"ABNORMAL","NORMAL")</f>
        <v>NORMAL</v>
      </c>
      <c r="U3793" t="str">
        <f>IF(Table1[Power_Consumed_kWh]&gt;$P$4383,"ABNORMAL","NORMAL")</f>
        <v>NORMAL</v>
      </c>
      <c r="V3793">
        <f>(Table1[[#This Row],[Target_Production_t]]/8)*Table1[[#This Row],[Downtime_hr]]</f>
        <v>1.1796</v>
      </c>
    </row>
    <row r="3794" spans="1:22" x14ac:dyDescent="0.25">
      <c r="A3794" s="1">
        <v>45974</v>
      </c>
      <c r="B3794" s="1" t="str">
        <f>TEXT(Table1[[#This Row],[Date]],"mm")</f>
        <v>11</v>
      </c>
      <c r="C3794" t="s">
        <v>23</v>
      </c>
      <c r="D3794" t="s">
        <v>20</v>
      </c>
      <c r="E3794">
        <v>40.869999999999997</v>
      </c>
      <c r="F3794">
        <v>7.35</v>
      </c>
      <c r="G3794">
        <v>0.65</v>
      </c>
      <c r="H3794">
        <v>37</v>
      </c>
      <c r="I3794">
        <v>36.880000000000003</v>
      </c>
      <c r="J3794">
        <v>0.13</v>
      </c>
      <c r="K3794">
        <v>99.66</v>
      </c>
      <c r="L3794">
        <v>91.88</v>
      </c>
      <c r="M3794">
        <v>95.75</v>
      </c>
      <c r="N3794">
        <v>87.67</v>
      </c>
      <c r="O3794">
        <v>4.37</v>
      </c>
      <c r="P3794">
        <v>1709.73</v>
      </c>
      <c r="Q3794" s="42">
        <f>Table1[[#This Row],[Steam_Consumed_t]]/Table1[[#This Row],[Production_t]]</f>
        <v>0.11810810810810811</v>
      </c>
      <c r="R3794" s="37">
        <f>Table1[[#This Row],[Power_Consumed_kWh]]/Table1[[#This Row],[Production_t]]</f>
        <v>46.208918918918918</v>
      </c>
      <c r="S3794" t="str">
        <f>IF(Table1[[#This Row],[Quality_pct]]&lt;96,"Below Spec","Ok")</f>
        <v>Ok</v>
      </c>
      <c r="T3794" t="str">
        <f>IF(Table1[Steam_Consumed_t]&gt;$O$4383,"ABNORMAL","NORMAL")</f>
        <v>NORMAL</v>
      </c>
      <c r="U3794" t="str">
        <f>IF(Table1[Power_Consumed_kWh]&gt;$P$4383,"ABNORMAL","NORMAL")</f>
        <v>NORMAL</v>
      </c>
      <c r="V3794">
        <f>(Table1[[#This Row],[Target_Production_t]]/8)*Table1[[#This Row],[Downtime_hr]]</f>
        <v>3.3206875</v>
      </c>
    </row>
    <row r="3795" spans="1:22" x14ac:dyDescent="0.25">
      <c r="A3795" s="1">
        <v>45974</v>
      </c>
      <c r="B3795" s="1" t="str">
        <f>TEXT(Table1[[#This Row],[Date]],"mm")</f>
        <v>11</v>
      </c>
      <c r="C3795" t="s">
        <v>21</v>
      </c>
      <c r="D3795" t="s">
        <v>20</v>
      </c>
      <c r="E3795">
        <v>35.299999999999997</v>
      </c>
      <c r="F3795">
        <v>7.41</v>
      </c>
      <c r="G3795">
        <v>0.59</v>
      </c>
      <c r="H3795">
        <v>28.32</v>
      </c>
      <c r="I3795">
        <v>28.15</v>
      </c>
      <c r="J3795">
        <v>0.17</v>
      </c>
      <c r="K3795">
        <v>99.4</v>
      </c>
      <c r="L3795">
        <v>92.62</v>
      </c>
      <c r="M3795">
        <v>93.96</v>
      </c>
      <c r="N3795">
        <v>86.51</v>
      </c>
      <c r="O3795">
        <v>40.74</v>
      </c>
      <c r="P3795">
        <v>3422.32</v>
      </c>
      <c r="Q3795" s="42">
        <f>Table1[[#This Row],[Steam_Consumed_t]]/Table1[[#This Row],[Production_t]]</f>
        <v>1.4385593220338984</v>
      </c>
      <c r="R3795" s="37">
        <f>Table1[[#This Row],[Power_Consumed_kWh]]/Table1[[#This Row],[Production_t]]</f>
        <v>120.84463276836159</v>
      </c>
      <c r="S3795" t="str">
        <f>IF(Table1[[#This Row],[Quality_pct]]&lt;96,"Below Spec","Ok")</f>
        <v>Ok</v>
      </c>
      <c r="T3795" t="str">
        <f>IF(Table1[Steam_Consumed_t]&gt;$O$4383,"ABNORMAL","NORMAL")</f>
        <v>NORMAL</v>
      </c>
      <c r="U3795" t="str">
        <f>IF(Table1[Power_Consumed_kWh]&gt;$P$4383,"ABNORMAL","NORMAL")</f>
        <v>NORMAL</v>
      </c>
      <c r="V3795">
        <f>(Table1[[#This Row],[Target_Production_t]]/8)*Table1[[#This Row],[Downtime_hr]]</f>
        <v>2.6033749999999998</v>
      </c>
    </row>
    <row r="3796" spans="1:22" x14ac:dyDescent="0.25">
      <c r="A3796" s="1">
        <v>45974</v>
      </c>
      <c r="B3796" s="1" t="str">
        <f>TEXT(Table1[[#This Row],[Date]],"mm")</f>
        <v>11</v>
      </c>
      <c r="C3796" t="s">
        <v>22</v>
      </c>
      <c r="D3796" t="s">
        <v>19</v>
      </c>
      <c r="E3796">
        <v>34.49</v>
      </c>
      <c r="F3796">
        <v>7.42</v>
      </c>
      <c r="G3796">
        <v>0.57999999999999996</v>
      </c>
      <c r="H3796">
        <v>30.57</v>
      </c>
      <c r="I3796">
        <v>29.63</v>
      </c>
      <c r="J3796">
        <v>0.94</v>
      </c>
      <c r="K3796">
        <v>96.94</v>
      </c>
      <c r="L3796">
        <v>92.75</v>
      </c>
      <c r="M3796">
        <v>89.74</v>
      </c>
      <c r="N3796">
        <v>80.680000000000007</v>
      </c>
      <c r="O3796">
        <v>33.1</v>
      </c>
      <c r="P3796">
        <v>2828.43</v>
      </c>
      <c r="Q3796" s="42">
        <f>Table1[[#This Row],[Steam_Consumed_t]]/Table1[[#This Row],[Production_t]]</f>
        <v>1.0827608766764802</v>
      </c>
      <c r="R3796" s="37">
        <f>Table1[[#This Row],[Power_Consumed_kWh]]/Table1[[#This Row],[Production_t]]</f>
        <v>92.523061825318933</v>
      </c>
      <c r="S3796" t="str">
        <f>IF(Table1[[#This Row],[Quality_pct]]&lt;96,"Below Spec","Ok")</f>
        <v>Ok</v>
      </c>
      <c r="T3796" t="str">
        <f>IF(Table1[Steam_Consumed_t]&gt;$O$4383,"ABNORMAL","NORMAL")</f>
        <v>NORMAL</v>
      </c>
      <c r="U3796" t="str">
        <f>IF(Table1[Power_Consumed_kWh]&gt;$P$4383,"ABNORMAL","NORMAL")</f>
        <v>NORMAL</v>
      </c>
      <c r="V3796">
        <f>(Table1[[#This Row],[Target_Production_t]]/8)*Table1[[#This Row],[Downtime_hr]]</f>
        <v>2.5005250000000001</v>
      </c>
    </row>
    <row r="3797" spans="1:22" x14ac:dyDescent="0.25">
      <c r="A3797" s="1">
        <v>45974</v>
      </c>
      <c r="B3797" s="1" t="str">
        <f>TEXT(Table1[[#This Row],[Date]],"mm")</f>
        <v>11</v>
      </c>
      <c r="C3797" t="s">
        <v>22</v>
      </c>
      <c r="D3797" t="s">
        <v>20</v>
      </c>
      <c r="E3797">
        <v>33.44</v>
      </c>
      <c r="F3797">
        <v>7.45</v>
      </c>
      <c r="G3797">
        <v>0.55000000000000004</v>
      </c>
      <c r="H3797">
        <v>27.37</v>
      </c>
      <c r="I3797">
        <v>26.8</v>
      </c>
      <c r="J3797">
        <v>0.56999999999999995</v>
      </c>
      <c r="K3797">
        <v>97.93</v>
      </c>
      <c r="L3797">
        <v>93.12</v>
      </c>
      <c r="M3797">
        <v>92.31</v>
      </c>
      <c r="N3797">
        <v>84.18</v>
      </c>
      <c r="O3797">
        <v>30.5</v>
      </c>
      <c r="P3797">
        <v>2730.35</v>
      </c>
      <c r="Q3797" s="42">
        <f>Table1[[#This Row],[Steam_Consumed_t]]/Table1[[#This Row],[Production_t]]</f>
        <v>1.114358786993058</v>
      </c>
      <c r="R3797" s="37">
        <f>Table1[[#This Row],[Power_Consumed_kWh]]/Table1[[#This Row],[Production_t]]</f>
        <v>99.757033248081839</v>
      </c>
      <c r="S3797" t="str">
        <f>IF(Table1[[#This Row],[Quality_pct]]&lt;96,"Below Spec","Ok")</f>
        <v>Ok</v>
      </c>
      <c r="T3797" t="str">
        <f>IF(Table1[Steam_Consumed_t]&gt;$O$4383,"ABNORMAL","NORMAL")</f>
        <v>NORMAL</v>
      </c>
      <c r="U3797" t="str">
        <f>IF(Table1[Power_Consumed_kWh]&gt;$P$4383,"ABNORMAL","NORMAL")</f>
        <v>NORMAL</v>
      </c>
      <c r="V3797">
        <f>(Table1[[#This Row],[Target_Production_t]]/8)*Table1[[#This Row],[Downtime_hr]]</f>
        <v>2.2989999999999999</v>
      </c>
    </row>
    <row r="3798" spans="1:22" x14ac:dyDescent="0.25">
      <c r="A3798" s="1">
        <v>45974</v>
      </c>
      <c r="B3798" s="1" t="str">
        <f>TEXT(Table1[[#This Row],[Date]],"mm")</f>
        <v>11</v>
      </c>
      <c r="C3798" t="s">
        <v>17</v>
      </c>
      <c r="D3798" t="s">
        <v>20</v>
      </c>
      <c r="E3798">
        <v>39.01</v>
      </c>
      <c r="F3798">
        <v>7.47</v>
      </c>
      <c r="G3798">
        <v>0.53</v>
      </c>
      <c r="H3798">
        <v>34.1</v>
      </c>
      <c r="I3798">
        <v>33.58</v>
      </c>
      <c r="J3798">
        <v>0.52</v>
      </c>
      <c r="K3798">
        <v>98.47</v>
      </c>
      <c r="L3798">
        <v>93.38</v>
      </c>
      <c r="M3798">
        <v>86.58</v>
      </c>
      <c r="N3798">
        <v>79.599999999999994</v>
      </c>
      <c r="O3798">
        <v>30.06</v>
      </c>
      <c r="P3798">
        <v>2771.3</v>
      </c>
      <c r="Q3798" s="42">
        <f>Table1[[#This Row],[Steam_Consumed_t]]/Table1[[#This Row],[Production_t]]</f>
        <v>0.88152492668621696</v>
      </c>
      <c r="R3798" s="37">
        <f>Table1[[#This Row],[Power_Consumed_kWh]]/Table1[[#This Row],[Production_t]]</f>
        <v>81.269794721407621</v>
      </c>
      <c r="S3798" t="str">
        <f>IF(Table1[[#This Row],[Quality_pct]]&lt;96,"Below Spec","Ok")</f>
        <v>Ok</v>
      </c>
      <c r="T3798" t="str">
        <f>IF(Table1[Steam_Consumed_t]&gt;$O$4383,"ABNORMAL","NORMAL")</f>
        <v>NORMAL</v>
      </c>
      <c r="U3798" t="str">
        <f>IF(Table1[Power_Consumed_kWh]&gt;$P$4383,"ABNORMAL","NORMAL")</f>
        <v>NORMAL</v>
      </c>
      <c r="V3798">
        <f>(Table1[[#This Row],[Target_Production_t]]/8)*Table1[[#This Row],[Downtime_hr]]</f>
        <v>2.5844125</v>
      </c>
    </row>
    <row r="3799" spans="1:22" x14ac:dyDescent="0.25">
      <c r="A3799" s="1">
        <v>45974</v>
      </c>
      <c r="B3799" s="1" t="str">
        <f>TEXT(Table1[[#This Row],[Date]],"mm")</f>
        <v>11</v>
      </c>
      <c r="C3799" t="s">
        <v>17</v>
      </c>
      <c r="D3799" t="s">
        <v>19</v>
      </c>
      <c r="E3799">
        <v>40.24</v>
      </c>
      <c r="F3799">
        <v>7.48</v>
      </c>
      <c r="G3799">
        <v>0.52</v>
      </c>
      <c r="H3799">
        <v>36.380000000000003</v>
      </c>
      <c r="I3799">
        <v>35.18</v>
      </c>
      <c r="J3799">
        <v>1.2</v>
      </c>
      <c r="K3799">
        <v>96.71</v>
      </c>
      <c r="L3799">
        <v>93.5</v>
      </c>
      <c r="M3799">
        <v>97.32</v>
      </c>
      <c r="N3799">
        <v>88</v>
      </c>
      <c r="O3799">
        <v>32.22</v>
      </c>
      <c r="P3799">
        <v>2924.59</v>
      </c>
      <c r="Q3799" s="42">
        <f>Table1[[#This Row],[Steam_Consumed_t]]/Table1[[#This Row],[Production_t]]</f>
        <v>0.88565145684441993</v>
      </c>
      <c r="R3799" s="37">
        <f>Table1[[#This Row],[Power_Consumed_kWh]]/Table1[[#This Row],[Production_t]]</f>
        <v>80.390049477735019</v>
      </c>
      <c r="S3799" t="str">
        <f>IF(Table1[[#This Row],[Quality_pct]]&lt;96,"Below Spec","Ok")</f>
        <v>Ok</v>
      </c>
      <c r="T3799" t="str">
        <f>IF(Table1[Steam_Consumed_t]&gt;$O$4383,"ABNORMAL","NORMAL")</f>
        <v>NORMAL</v>
      </c>
      <c r="U3799" t="str">
        <f>IF(Table1[Power_Consumed_kWh]&gt;$P$4383,"ABNORMAL","NORMAL")</f>
        <v>NORMAL</v>
      </c>
      <c r="V3799">
        <f>(Table1[[#This Row],[Target_Production_t]]/8)*Table1[[#This Row],[Downtime_hr]]</f>
        <v>2.6156000000000001</v>
      </c>
    </row>
    <row r="3800" spans="1:22" x14ac:dyDescent="0.25">
      <c r="A3800" s="1">
        <v>45974</v>
      </c>
      <c r="B3800" s="1" t="str">
        <f>TEXT(Table1[[#This Row],[Date]],"mm")</f>
        <v>11</v>
      </c>
      <c r="C3800" t="s">
        <v>22</v>
      </c>
      <c r="D3800" t="s">
        <v>18</v>
      </c>
      <c r="E3800">
        <v>35.01</v>
      </c>
      <c r="F3800">
        <v>7.63</v>
      </c>
      <c r="G3800">
        <v>0.37</v>
      </c>
      <c r="H3800">
        <v>30.11</v>
      </c>
      <c r="I3800">
        <v>29.63</v>
      </c>
      <c r="J3800">
        <v>0.48</v>
      </c>
      <c r="K3800">
        <v>98.42</v>
      </c>
      <c r="L3800">
        <v>95.38</v>
      </c>
      <c r="M3800">
        <v>93.95</v>
      </c>
      <c r="N3800">
        <v>88.19</v>
      </c>
      <c r="O3800">
        <v>32.04</v>
      </c>
      <c r="P3800">
        <v>2854.87</v>
      </c>
      <c r="Q3800" s="42">
        <f>Table1[[#This Row],[Steam_Consumed_t]]/Table1[[#This Row],[Production_t]]</f>
        <v>1.0640983062105613</v>
      </c>
      <c r="R3800" s="37">
        <f>Table1[[#This Row],[Power_Consumed_kWh]]/Table1[[#This Row],[Production_t]]</f>
        <v>94.814679508468942</v>
      </c>
      <c r="S3800" t="str">
        <f>IF(Table1[[#This Row],[Quality_pct]]&lt;96,"Below Spec","Ok")</f>
        <v>Ok</v>
      </c>
      <c r="T3800" t="str">
        <f>IF(Table1[Steam_Consumed_t]&gt;$O$4383,"ABNORMAL","NORMAL")</f>
        <v>NORMAL</v>
      </c>
      <c r="U3800" t="str">
        <f>IF(Table1[Power_Consumed_kWh]&gt;$P$4383,"ABNORMAL","NORMAL")</f>
        <v>NORMAL</v>
      </c>
      <c r="V3800">
        <f>(Table1[[#This Row],[Target_Production_t]]/8)*Table1[[#This Row],[Downtime_hr]]</f>
        <v>1.6192124999999999</v>
      </c>
    </row>
    <row r="3801" spans="1:22" x14ac:dyDescent="0.25">
      <c r="A3801" s="1">
        <v>45974</v>
      </c>
      <c r="B3801" s="1" t="str">
        <f>TEXT(Table1[[#This Row],[Date]],"mm")</f>
        <v>11</v>
      </c>
      <c r="C3801" t="s">
        <v>17</v>
      </c>
      <c r="D3801" t="s">
        <v>18</v>
      </c>
      <c r="E3801">
        <v>40.85</v>
      </c>
      <c r="F3801">
        <v>7.69</v>
      </c>
      <c r="G3801">
        <v>0.31</v>
      </c>
      <c r="H3801">
        <v>38.17</v>
      </c>
      <c r="I3801">
        <v>37.619999999999997</v>
      </c>
      <c r="J3801">
        <v>0.55000000000000004</v>
      </c>
      <c r="K3801">
        <v>98.56</v>
      </c>
      <c r="L3801">
        <v>96.12</v>
      </c>
      <c r="M3801">
        <v>93.2</v>
      </c>
      <c r="N3801">
        <v>88.3</v>
      </c>
      <c r="O3801">
        <v>34.71</v>
      </c>
      <c r="P3801">
        <v>3219.96</v>
      </c>
      <c r="Q3801" s="42">
        <f>Table1[[#This Row],[Steam_Consumed_t]]/Table1[[#This Row],[Production_t]]</f>
        <v>0.909352894943673</v>
      </c>
      <c r="R3801" s="37">
        <f>Table1[[#This Row],[Power_Consumed_kWh]]/Table1[[#This Row],[Production_t]]</f>
        <v>84.358396646581085</v>
      </c>
      <c r="S3801" t="str">
        <f>IF(Table1[[#This Row],[Quality_pct]]&lt;96,"Below Spec","Ok")</f>
        <v>Ok</v>
      </c>
      <c r="T3801" t="str">
        <f>IF(Table1[Steam_Consumed_t]&gt;$O$4383,"ABNORMAL","NORMAL")</f>
        <v>NORMAL</v>
      </c>
      <c r="U3801" t="str">
        <f>IF(Table1[Power_Consumed_kWh]&gt;$P$4383,"ABNORMAL","NORMAL")</f>
        <v>NORMAL</v>
      </c>
      <c r="V3801">
        <f>(Table1[[#This Row],[Target_Production_t]]/8)*Table1[[#This Row],[Downtime_hr]]</f>
        <v>1.5829375000000001</v>
      </c>
    </row>
    <row r="3802" spans="1:22" x14ac:dyDescent="0.25">
      <c r="A3802" s="1">
        <v>45974</v>
      </c>
      <c r="B3802" s="1" t="str">
        <f>TEXT(Table1[[#This Row],[Date]],"mm")</f>
        <v>11</v>
      </c>
      <c r="C3802" t="s">
        <v>21</v>
      </c>
      <c r="D3802" t="s">
        <v>19</v>
      </c>
      <c r="E3802">
        <v>36.409999999999997</v>
      </c>
      <c r="F3802">
        <v>7.72</v>
      </c>
      <c r="G3802">
        <v>0.28000000000000003</v>
      </c>
      <c r="H3802">
        <v>36.89</v>
      </c>
      <c r="I3802">
        <v>35.9</v>
      </c>
      <c r="J3802">
        <v>0.98</v>
      </c>
      <c r="K3802">
        <v>97.33</v>
      </c>
      <c r="L3802">
        <v>96.5</v>
      </c>
      <c r="M3802">
        <v>95.95</v>
      </c>
      <c r="N3802">
        <v>90.12</v>
      </c>
      <c r="O3802">
        <v>52.39</v>
      </c>
      <c r="P3802">
        <v>4480.82</v>
      </c>
      <c r="Q3802" s="42">
        <f>Table1[[#This Row],[Steam_Consumed_t]]/Table1[[#This Row],[Production_t]]</f>
        <v>1.4201680672268908</v>
      </c>
      <c r="R3802" s="37">
        <f>Table1[[#This Row],[Power_Consumed_kWh]]/Table1[[#This Row],[Production_t]]</f>
        <v>121.46435348332881</v>
      </c>
      <c r="S3802" t="str">
        <f>IF(Table1[[#This Row],[Quality_pct]]&lt;96,"Below Spec","Ok")</f>
        <v>Ok</v>
      </c>
      <c r="T3802" t="str">
        <f>IF(Table1[Steam_Consumed_t]&gt;$O$4383,"ABNORMAL","NORMAL")</f>
        <v>ABNORMAL</v>
      </c>
      <c r="U3802" t="str">
        <f>IF(Table1[Power_Consumed_kWh]&gt;$P$4383,"ABNORMAL","NORMAL")</f>
        <v>ABNORMAL</v>
      </c>
      <c r="V3802">
        <f>(Table1[[#This Row],[Target_Production_t]]/8)*Table1[[#This Row],[Downtime_hr]]</f>
        <v>1.2743500000000001</v>
      </c>
    </row>
    <row r="3803" spans="1:22" x14ac:dyDescent="0.25">
      <c r="A3803" s="1">
        <v>45974</v>
      </c>
      <c r="B3803" s="1" t="str">
        <f>TEXT(Table1[[#This Row],[Date]],"mm")</f>
        <v>11</v>
      </c>
      <c r="C3803" t="s">
        <v>23</v>
      </c>
      <c r="D3803" t="s">
        <v>19</v>
      </c>
      <c r="E3803">
        <v>42.15</v>
      </c>
      <c r="F3803">
        <v>7.79</v>
      </c>
      <c r="G3803">
        <v>0.21</v>
      </c>
      <c r="H3803">
        <v>41.17</v>
      </c>
      <c r="I3803">
        <v>41.13</v>
      </c>
      <c r="J3803">
        <v>0.04</v>
      </c>
      <c r="K3803">
        <v>99.9</v>
      </c>
      <c r="L3803">
        <v>97.38</v>
      </c>
      <c r="M3803">
        <v>90.84</v>
      </c>
      <c r="N3803">
        <v>88.36</v>
      </c>
      <c r="O3803">
        <v>4.16</v>
      </c>
      <c r="P3803">
        <v>1676.1</v>
      </c>
      <c r="Q3803" s="42">
        <f>Table1[[#This Row],[Steam_Consumed_t]]/Table1[[#This Row],[Production_t]]</f>
        <v>0.10104444984211805</v>
      </c>
      <c r="R3803" s="37">
        <f>Table1[[#This Row],[Power_Consumed_kWh]]/Table1[[#This Row],[Production_t]]</f>
        <v>40.711683264512992</v>
      </c>
      <c r="S3803" t="str">
        <f>IF(Table1[[#This Row],[Quality_pct]]&lt;96,"Below Spec","Ok")</f>
        <v>Ok</v>
      </c>
      <c r="T3803" t="str">
        <f>IF(Table1[Steam_Consumed_t]&gt;$O$4383,"ABNORMAL","NORMAL")</f>
        <v>NORMAL</v>
      </c>
      <c r="U3803" t="str">
        <f>IF(Table1[Power_Consumed_kWh]&gt;$P$4383,"ABNORMAL","NORMAL")</f>
        <v>NORMAL</v>
      </c>
      <c r="V3803">
        <f>(Table1[[#This Row],[Target_Production_t]]/8)*Table1[[#This Row],[Downtime_hr]]</f>
        <v>1.1064375</v>
      </c>
    </row>
    <row r="3804" spans="1:22" x14ac:dyDescent="0.25">
      <c r="A3804" s="1">
        <v>45974</v>
      </c>
      <c r="B3804" s="1" t="str">
        <f>TEXT(Table1[[#This Row],[Date]],"mm")</f>
        <v>11</v>
      </c>
      <c r="C3804" t="s">
        <v>21</v>
      </c>
      <c r="D3804" t="s">
        <v>18</v>
      </c>
      <c r="E3804">
        <v>36.96</v>
      </c>
      <c r="F3804">
        <v>7.81</v>
      </c>
      <c r="G3804">
        <v>0.19</v>
      </c>
      <c r="H3804">
        <v>32.979999999999997</v>
      </c>
      <c r="I3804">
        <v>32.82</v>
      </c>
      <c r="J3804">
        <v>0.16</v>
      </c>
      <c r="K3804">
        <v>99.51</v>
      </c>
      <c r="L3804">
        <v>97.62</v>
      </c>
      <c r="M3804">
        <v>97.58</v>
      </c>
      <c r="N3804">
        <v>94.79</v>
      </c>
      <c r="O3804">
        <v>47.6</v>
      </c>
      <c r="P3804">
        <v>3939.54</v>
      </c>
      <c r="Q3804" s="42">
        <f>Table1[[#This Row],[Steam_Consumed_t]]/Table1[[#This Row],[Production_t]]</f>
        <v>1.4432989690721651</v>
      </c>
      <c r="R3804" s="37">
        <f>Table1[[#This Row],[Power_Consumed_kWh]]/Table1[[#This Row],[Production_t]]</f>
        <v>119.45239539114615</v>
      </c>
      <c r="S3804" t="str">
        <f>IF(Table1[[#This Row],[Quality_pct]]&lt;96,"Below Spec","Ok")</f>
        <v>Ok</v>
      </c>
      <c r="T3804" t="str">
        <f>IF(Table1[Steam_Consumed_t]&gt;$O$4383,"ABNORMAL","NORMAL")</f>
        <v>NORMAL</v>
      </c>
      <c r="U3804" t="str">
        <f>IF(Table1[Power_Consumed_kWh]&gt;$P$4383,"ABNORMAL","NORMAL")</f>
        <v>NORMAL</v>
      </c>
      <c r="V3804">
        <f>(Table1[[#This Row],[Target_Production_t]]/8)*Table1[[#This Row],[Downtime_hr]]</f>
        <v>0.87780000000000002</v>
      </c>
    </row>
    <row r="3805" spans="1:22" x14ac:dyDescent="0.25">
      <c r="A3805" s="1">
        <v>45974</v>
      </c>
      <c r="B3805" s="1" t="str">
        <f>TEXT(Table1[[#This Row],[Date]],"mm")</f>
        <v>11</v>
      </c>
      <c r="C3805" t="s">
        <v>23</v>
      </c>
      <c r="D3805" t="s">
        <v>18</v>
      </c>
      <c r="E3805">
        <v>42.8</v>
      </c>
      <c r="F3805">
        <v>7.92</v>
      </c>
      <c r="G3805">
        <v>0.08</v>
      </c>
      <c r="H3805">
        <v>34.950000000000003</v>
      </c>
      <c r="I3805">
        <v>34.92</v>
      </c>
      <c r="J3805">
        <v>0.03</v>
      </c>
      <c r="K3805">
        <v>99.91</v>
      </c>
      <c r="L3805">
        <v>99</v>
      </c>
      <c r="M3805">
        <v>96.54</v>
      </c>
      <c r="N3805">
        <v>95.49</v>
      </c>
      <c r="O3805">
        <v>4.49</v>
      </c>
      <c r="P3805">
        <v>1287.73</v>
      </c>
      <c r="Q3805" s="42">
        <f>Table1[[#This Row],[Steam_Consumed_t]]/Table1[[#This Row],[Production_t]]</f>
        <v>0.12846924177396279</v>
      </c>
      <c r="R3805" s="37">
        <f>Table1[[#This Row],[Power_Consumed_kWh]]/Table1[[#This Row],[Production_t]]</f>
        <v>36.844921316165951</v>
      </c>
      <c r="S3805" t="str">
        <f>IF(Table1[[#This Row],[Quality_pct]]&lt;96,"Below Spec","Ok")</f>
        <v>Ok</v>
      </c>
      <c r="T3805" t="str">
        <f>IF(Table1[Steam_Consumed_t]&gt;$O$4383,"ABNORMAL","NORMAL")</f>
        <v>NORMAL</v>
      </c>
      <c r="U3805" t="str">
        <f>IF(Table1[Power_Consumed_kWh]&gt;$P$4383,"ABNORMAL","NORMAL")</f>
        <v>NORMAL</v>
      </c>
      <c r="V3805">
        <f>(Table1[[#This Row],[Target_Production_t]]/8)*Table1[[#This Row],[Downtime_hr]]</f>
        <v>0.42799999999999999</v>
      </c>
    </row>
    <row r="3806" spans="1:22" x14ac:dyDescent="0.25">
      <c r="A3806" s="1">
        <v>45975</v>
      </c>
      <c r="B3806" s="1" t="str">
        <f>TEXT(Table1[[#This Row],[Date]],"mm")</f>
        <v>11</v>
      </c>
      <c r="C3806" t="s">
        <v>22</v>
      </c>
      <c r="D3806" t="s">
        <v>19</v>
      </c>
      <c r="E3806">
        <v>33.590000000000003</v>
      </c>
      <c r="F3806">
        <v>7.25</v>
      </c>
      <c r="G3806">
        <v>0.75</v>
      </c>
      <c r="H3806">
        <v>31.11</v>
      </c>
      <c r="I3806">
        <v>30.34</v>
      </c>
      <c r="J3806">
        <v>0.77</v>
      </c>
      <c r="K3806">
        <v>97.52</v>
      </c>
      <c r="L3806">
        <v>90.62</v>
      </c>
      <c r="M3806">
        <v>90.91</v>
      </c>
      <c r="N3806">
        <v>80.34</v>
      </c>
      <c r="O3806">
        <v>33.47</v>
      </c>
      <c r="P3806">
        <v>3009.85</v>
      </c>
      <c r="Q3806" s="42">
        <f>Table1[[#This Row],[Steam_Consumed_t]]/Table1[[#This Row],[Production_t]]</f>
        <v>1.0758598521375764</v>
      </c>
      <c r="R3806" s="37">
        <f>Table1[[#This Row],[Power_Consumed_kWh]]/Table1[[#This Row],[Production_t]]</f>
        <v>96.748633879781423</v>
      </c>
      <c r="S3806" t="str">
        <f>IF(Table1[[#This Row],[Quality_pct]]&lt;96,"Below Spec","Ok")</f>
        <v>Ok</v>
      </c>
      <c r="T3806" t="str">
        <f>IF(Table1[Steam_Consumed_t]&gt;$O$4383,"ABNORMAL","NORMAL")</f>
        <v>NORMAL</v>
      </c>
      <c r="U3806" t="str">
        <f>IF(Table1[Power_Consumed_kWh]&gt;$P$4383,"ABNORMAL","NORMAL")</f>
        <v>NORMAL</v>
      </c>
      <c r="V3806">
        <f>(Table1[[#This Row],[Target_Production_t]]/8)*Table1[[#This Row],[Downtime_hr]]</f>
        <v>3.1490625000000003</v>
      </c>
    </row>
    <row r="3807" spans="1:22" x14ac:dyDescent="0.25">
      <c r="A3807" s="1">
        <v>45975</v>
      </c>
      <c r="B3807" s="1" t="str">
        <f>TEXT(Table1[[#This Row],[Date]],"mm")</f>
        <v>11</v>
      </c>
      <c r="C3807" t="s">
        <v>17</v>
      </c>
      <c r="D3807" t="s">
        <v>20</v>
      </c>
      <c r="E3807">
        <v>37.99</v>
      </c>
      <c r="F3807">
        <v>7.3</v>
      </c>
      <c r="G3807">
        <v>0.7</v>
      </c>
      <c r="H3807">
        <v>33.159999999999997</v>
      </c>
      <c r="I3807">
        <v>31.73</v>
      </c>
      <c r="J3807">
        <v>1.43</v>
      </c>
      <c r="K3807">
        <v>95.69</v>
      </c>
      <c r="L3807">
        <v>91.25</v>
      </c>
      <c r="M3807">
        <v>93.35</v>
      </c>
      <c r="N3807">
        <v>81.510000000000005</v>
      </c>
      <c r="O3807">
        <v>27.23</v>
      </c>
      <c r="P3807">
        <v>2822.33</v>
      </c>
      <c r="Q3807" s="42">
        <f>Table1[[#This Row],[Steam_Consumed_t]]/Table1[[#This Row],[Production_t]]</f>
        <v>0.82117008443908335</v>
      </c>
      <c r="R3807" s="37">
        <f>Table1[[#This Row],[Power_Consumed_kWh]]/Table1[[#This Row],[Production_t]]</f>
        <v>85.112484921592284</v>
      </c>
      <c r="S3807" t="str">
        <f>IF(Table1[[#This Row],[Quality_pct]]&lt;96,"Below Spec","Ok")</f>
        <v>Below Spec</v>
      </c>
      <c r="T3807" t="str">
        <f>IF(Table1[Steam_Consumed_t]&gt;$O$4383,"ABNORMAL","NORMAL")</f>
        <v>NORMAL</v>
      </c>
      <c r="U3807" t="str">
        <f>IF(Table1[Power_Consumed_kWh]&gt;$P$4383,"ABNORMAL","NORMAL")</f>
        <v>NORMAL</v>
      </c>
      <c r="V3807">
        <f>(Table1[[#This Row],[Target_Production_t]]/8)*Table1[[#This Row],[Downtime_hr]]</f>
        <v>3.324125</v>
      </c>
    </row>
    <row r="3808" spans="1:22" x14ac:dyDescent="0.25">
      <c r="A3808" s="1">
        <v>45975</v>
      </c>
      <c r="B3808" s="1" t="str">
        <f>TEXT(Table1[[#This Row],[Date]],"mm")</f>
        <v>11</v>
      </c>
      <c r="C3808" t="s">
        <v>17</v>
      </c>
      <c r="D3808" t="s">
        <v>18</v>
      </c>
      <c r="E3808">
        <v>39.78</v>
      </c>
      <c r="F3808">
        <v>7.33</v>
      </c>
      <c r="G3808">
        <v>0.67</v>
      </c>
      <c r="H3808">
        <v>37.090000000000003</v>
      </c>
      <c r="I3808">
        <v>36.46</v>
      </c>
      <c r="J3808">
        <v>0.63</v>
      </c>
      <c r="K3808">
        <v>98.29</v>
      </c>
      <c r="L3808">
        <v>91.62</v>
      </c>
      <c r="M3808">
        <v>97.63</v>
      </c>
      <c r="N3808">
        <v>87.92</v>
      </c>
      <c r="O3808">
        <v>31.31</v>
      </c>
      <c r="P3808">
        <v>2937</v>
      </c>
      <c r="Q3808" s="42">
        <f>Table1[[#This Row],[Steam_Consumed_t]]/Table1[[#This Row],[Production_t]]</f>
        <v>0.84416284712860601</v>
      </c>
      <c r="R3808" s="37">
        <f>Table1[[#This Row],[Power_Consumed_kWh]]/Table1[[#This Row],[Production_t]]</f>
        <v>79.185764356969528</v>
      </c>
      <c r="S3808" t="str">
        <f>IF(Table1[[#This Row],[Quality_pct]]&lt;96,"Below Spec","Ok")</f>
        <v>Ok</v>
      </c>
      <c r="T3808" t="str">
        <f>IF(Table1[Steam_Consumed_t]&gt;$O$4383,"ABNORMAL","NORMAL")</f>
        <v>NORMAL</v>
      </c>
      <c r="U3808" t="str">
        <f>IF(Table1[Power_Consumed_kWh]&gt;$P$4383,"ABNORMAL","NORMAL")</f>
        <v>NORMAL</v>
      </c>
      <c r="V3808">
        <f>(Table1[[#This Row],[Target_Production_t]]/8)*Table1[[#This Row],[Downtime_hr]]</f>
        <v>3.3315750000000004</v>
      </c>
    </row>
    <row r="3809" spans="1:22" x14ac:dyDescent="0.25">
      <c r="A3809" s="1">
        <v>45975</v>
      </c>
      <c r="B3809" s="1" t="str">
        <f>TEXT(Table1[[#This Row],[Date]],"mm")</f>
        <v>11</v>
      </c>
      <c r="C3809" t="s">
        <v>17</v>
      </c>
      <c r="D3809" t="s">
        <v>19</v>
      </c>
      <c r="E3809">
        <v>39.18</v>
      </c>
      <c r="F3809">
        <v>7.39</v>
      </c>
      <c r="G3809">
        <v>0.61</v>
      </c>
      <c r="H3809">
        <v>34.19</v>
      </c>
      <c r="I3809">
        <v>33.75</v>
      </c>
      <c r="J3809">
        <v>0.44</v>
      </c>
      <c r="K3809">
        <v>98.71</v>
      </c>
      <c r="L3809">
        <v>92.38</v>
      </c>
      <c r="M3809">
        <v>97.92</v>
      </c>
      <c r="N3809">
        <v>89.29</v>
      </c>
      <c r="O3809">
        <v>28.78</v>
      </c>
      <c r="P3809">
        <v>2760.25</v>
      </c>
      <c r="Q3809" s="42">
        <f>Table1[[#This Row],[Steam_Consumed_t]]/Table1[[#This Row],[Production_t]]</f>
        <v>0.84176659842059087</v>
      </c>
      <c r="R3809" s="37">
        <f>Table1[[#This Row],[Power_Consumed_kWh]]/Table1[[#This Row],[Production_t]]</f>
        <v>80.732670371453651</v>
      </c>
      <c r="S3809" t="str">
        <f>IF(Table1[[#This Row],[Quality_pct]]&lt;96,"Below Spec","Ok")</f>
        <v>Ok</v>
      </c>
      <c r="T3809" t="str">
        <f>IF(Table1[Steam_Consumed_t]&gt;$O$4383,"ABNORMAL","NORMAL")</f>
        <v>NORMAL</v>
      </c>
      <c r="U3809" t="str">
        <f>IF(Table1[Power_Consumed_kWh]&gt;$P$4383,"ABNORMAL","NORMAL")</f>
        <v>NORMAL</v>
      </c>
      <c r="V3809">
        <f>(Table1[[#This Row],[Target_Production_t]]/8)*Table1[[#This Row],[Downtime_hr]]</f>
        <v>2.9874749999999999</v>
      </c>
    </row>
    <row r="3810" spans="1:22" x14ac:dyDescent="0.25">
      <c r="A3810" s="1">
        <v>45975</v>
      </c>
      <c r="B3810" s="1" t="str">
        <f>TEXT(Table1[[#This Row],[Date]],"mm")</f>
        <v>11</v>
      </c>
      <c r="C3810" t="s">
        <v>22</v>
      </c>
      <c r="D3810" t="s">
        <v>20</v>
      </c>
      <c r="E3810">
        <v>32.56</v>
      </c>
      <c r="F3810">
        <v>7.43</v>
      </c>
      <c r="G3810">
        <v>0.56999999999999995</v>
      </c>
      <c r="H3810">
        <v>31.76</v>
      </c>
      <c r="I3810">
        <v>30.74</v>
      </c>
      <c r="J3810">
        <v>1.02</v>
      </c>
      <c r="K3810">
        <v>96.79</v>
      </c>
      <c r="L3810">
        <v>92.88</v>
      </c>
      <c r="M3810">
        <v>88.88</v>
      </c>
      <c r="N3810">
        <v>79.89</v>
      </c>
      <c r="O3810">
        <v>34.94</v>
      </c>
      <c r="P3810">
        <v>3094.98</v>
      </c>
      <c r="Q3810" s="42">
        <f>Table1[[#This Row],[Steam_Consumed_t]]/Table1[[#This Row],[Production_t]]</f>
        <v>1.1001259445843827</v>
      </c>
      <c r="R3810" s="37">
        <f>Table1[[#This Row],[Power_Consumed_kWh]]/Table1[[#This Row],[Production_t]]</f>
        <v>97.448992443324926</v>
      </c>
      <c r="S3810" t="str">
        <f>IF(Table1[[#This Row],[Quality_pct]]&lt;96,"Below Spec","Ok")</f>
        <v>Ok</v>
      </c>
      <c r="T3810" t="str">
        <f>IF(Table1[Steam_Consumed_t]&gt;$O$4383,"ABNORMAL","NORMAL")</f>
        <v>NORMAL</v>
      </c>
      <c r="U3810" t="str">
        <f>IF(Table1[Power_Consumed_kWh]&gt;$P$4383,"ABNORMAL","NORMAL")</f>
        <v>NORMAL</v>
      </c>
      <c r="V3810">
        <f>(Table1[[#This Row],[Target_Production_t]]/8)*Table1[[#This Row],[Downtime_hr]]</f>
        <v>2.3199000000000001</v>
      </c>
    </row>
    <row r="3811" spans="1:22" x14ac:dyDescent="0.25">
      <c r="A3811" s="1">
        <v>45975</v>
      </c>
      <c r="B3811" s="1" t="str">
        <f>TEXT(Table1[[#This Row],[Date]],"mm")</f>
        <v>11</v>
      </c>
      <c r="C3811" t="s">
        <v>21</v>
      </c>
      <c r="D3811" t="s">
        <v>20</v>
      </c>
      <c r="E3811">
        <v>34.369999999999997</v>
      </c>
      <c r="F3811">
        <v>7.48</v>
      </c>
      <c r="G3811">
        <v>0.52</v>
      </c>
      <c r="H3811">
        <v>31.05</v>
      </c>
      <c r="I3811">
        <v>30.63</v>
      </c>
      <c r="J3811">
        <v>0.42</v>
      </c>
      <c r="K3811">
        <v>98.65</v>
      </c>
      <c r="L3811">
        <v>93.5</v>
      </c>
      <c r="M3811">
        <v>91.67</v>
      </c>
      <c r="N3811">
        <v>84.55</v>
      </c>
      <c r="O3811">
        <v>43.14</v>
      </c>
      <c r="P3811">
        <v>3491.25</v>
      </c>
      <c r="Q3811" s="42">
        <f>Table1[[#This Row],[Steam_Consumed_t]]/Table1[[#This Row],[Production_t]]</f>
        <v>1.3893719806763285</v>
      </c>
      <c r="R3811" s="37">
        <f>Table1[[#This Row],[Power_Consumed_kWh]]/Table1[[#This Row],[Production_t]]</f>
        <v>112.43961352657004</v>
      </c>
      <c r="S3811" t="str">
        <f>IF(Table1[[#This Row],[Quality_pct]]&lt;96,"Below Spec","Ok")</f>
        <v>Ok</v>
      </c>
      <c r="T3811" t="str">
        <f>IF(Table1[Steam_Consumed_t]&gt;$O$4383,"ABNORMAL","NORMAL")</f>
        <v>NORMAL</v>
      </c>
      <c r="U3811" t="str">
        <f>IF(Table1[Power_Consumed_kWh]&gt;$P$4383,"ABNORMAL","NORMAL")</f>
        <v>NORMAL</v>
      </c>
      <c r="V3811">
        <f>(Table1[[#This Row],[Target_Production_t]]/8)*Table1[[#This Row],[Downtime_hr]]</f>
        <v>2.2340499999999999</v>
      </c>
    </row>
    <row r="3812" spans="1:22" x14ac:dyDescent="0.25">
      <c r="A3812" s="1">
        <v>45975</v>
      </c>
      <c r="B3812" s="1" t="str">
        <f>TEXT(Table1[[#This Row],[Date]],"mm")</f>
        <v>11</v>
      </c>
      <c r="C3812" t="s">
        <v>21</v>
      </c>
      <c r="D3812" t="s">
        <v>19</v>
      </c>
      <c r="E3812">
        <v>35.450000000000003</v>
      </c>
      <c r="F3812">
        <v>7.53</v>
      </c>
      <c r="G3812">
        <v>0.47</v>
      </c>
      <c r="H3812">
        <v>28.68</v>
      </c>
      <c r="I3812">
        <v>28.17</v>
      </c>
      <c r="J3812">
        <v>0.51</v>
      </c>
      <c r="K3812">
        <v>98.22</v>
      </c>
      <c r="L3812">
        <v>94.12</v>
      </c>
      <c r="M3812">
        <v>90.37</v>
      </c>
      <c r="N3812">
        <v>83.54</v>
      </c>
      <c r="O3812">
        <v>41.5</v>
      </c>
      <c r="P3812">
        <v>3446.96</v>
      </c>
      <c r="Q3812" s="42">
        <f>Table1[[#This Row],[Steam_Consumed_t]]/Table1[[#This Row],[Production_t]]</f>
        <v>1.4470013947001394</v>
      </c>
      <c r="R3812" s="37">
        <f>Table1[[#This Row],[Power_Consumed_kWh]]/Table1[[#This Row],[Production_t]]</f>
        <v>120.18688981868898</v>
      </c>
      <c r="S3812" t="str">
        <f>IF(Table1[[#This Row],[Quality_pct]]&lt;96,"Below Spec","Ok")</f>
        <v>Ok</v>
      </c>
      <c r="T3812" t="str">
        <f>IF(Table1[Steam_Consumed_t]&gt;$O$4383,"ABNORMAL","NORMAL")</f>
        <v>NORMAL</v>
      </c>
      <c r="U3812" t="str">
        <f>IF(Table1[Power_Consumed_kWh]&gt;$P$4383,"ABNORMAL","NORMAL")</f>
        <v>NORMAL</v>
      </c>
      <c r="V3812">
        <f>(Table1[[#This Row],[Target_Production_t]]/8)*Table1[[#This Row],[Downtime_hr]]</f>
        <v>2.0826875</v>
      </c>
    </row>
    <row r="3813" spans="1:22" x14ac:dyDescent="0.25">
      <c r="A3813" s="1">
        <v>45975</v>
      </c>
      <c r="B3813" s="1" t="str">
        <f>TEXT(Table1[[#This Row],[Date]],"mm")</f>
        <v>11</v>
      </c>
      <c r="C3813" t="s">
        <v>22</v>
      </c>
      <c r="D3813" t="s">
        <v>18</v>
      </c>
      <c r="E3813">
        <v>34.1</v>
      </c>
      <c r="F3813">
        <v>7.53</v>
      </c>
      <c r="G3813">
        <v>0.47</v>
      </c>
      <c r="H3813">
        <v>31.38</v>
      </c>
      <c r="I3813">
        <v>30.78</v>
      </c>
      <c r="J3813">
        <v>0.6</v>
      </c>
      <c r="K3813">
        <v>98.08</v>
      </c>
      <c r="L3813">
        <v>94.12</v>
      </c>
      <c r="M3813">
        <v>95.5</v>
      </c>
      <c r="N3813">
        <v>88.16</v>
      </c>
      <c r="O3813">
        <v>33.15</v>
      </c>
      <c r="P3813">
        <v>2985.6</v>
      </c>
      <c r="Q3813" s="42">
        <f>Table1[[#This Row],[Steam_Consumed_t]]/Table1[[#This Row],[Production_t]]</f>
        <v>1.0564053537284894</v>
      </c>
      <c r="R3813" s="37">
        <f>Table1[[#This Row],[Power_Consumed_kWh]]/Table1[[#This Row],[Production_t]]</f>
        <v>95.143403441682594</v>
      </c>
      <c r="S3813" t="str">
        <f>IF(Table1[[#This Row],[Quality_pct]]&lt;96,"Below Spec","Ok")</f>
        <v>Ok</v>
      </c>
      <c r="T3813" t="str">
        <f>IF(Table1[Steam_Consumed_t]&gt;$O$4383,"ABNORMAL","NORMAL")</f>
        <v>NORMAL</v>
      </c>
      <c r="U3813" t="str">
        <f>IF(Table1[Power_Consumed_kWh]&gt;$P$4383,"ABNORMAL","NORMAL")</f>
        <v>NORMAL</v>
      </c>
      <c r="V3813">
        <f>(Table1[[#This Row],[Target_Production_t]]/8)*Table1[[#This Row],[Downtime_hr]]</f>
        <v>2.0033750000000001</v>
      </c>
    </row>
    <row r="3814" spans="1:22" x14ac:dyDescent="0.25">
      <c r="A3814" s="1">
        <v>45975</v>
      </c>
      <c r="B3814" s="1" t="str">
        <f>TEXT(Table1[[#This Row],[Date]],"mm")</f>
        <v>11</v>
      </c>
      <c r="C3814" t="s">
        <v>23</v>
      </c>
      <c r="D3814" t="s">
        <v>20</v>
      </c>
      <c r="E3814">
        <v>39.799999999999997</v>
      </c>
      <c r="F3814">
        <v>7.6</v>
      </c>
      <c r="G3814">
        <v>0.4</v>
      </c>
      <c r="H3814">
        <v>36.630000000000003</v>
      </c>
      <c r="I3814">
        <v>36.479999999999997</v>
      </c>
      <c r="J3814">
        <v>0.15</v>
      </c>
      <c r="K3814">
        <v>99.58</v>
      </c>
      <c r="L3814">
        <v>95</v>
      </c>
      <c r="M3814">
        <v>100.88</v>
      </c>
      <c r="N3814">
        <v>95.43</v>
      </c>
      <c r="O3814">
        <v>4.47</v>
      </c>
      <c r="P3814">
        <v>1585.73</v>
      </c>
      <c r="Q3814" s="42">
        <f>Table1[[#This Row],[Steam_Consumed_t]]/Table1[[#This Row],[Production_t]]</f>
        <v>0.12203112203112201</v>
      </c>
      <c r="R3814" s="37">
        <f>Table1[[#This Row],[Power_Consumed_kWh]]/Table1[[#This Row],[Production_t]]</f>
        <v>43.290472290472287</v>
      </c>
      <c r="S3814" t="str">
        <f>IF(Table1[[#This Row],[Quality_pct]]&lt;96,"Below Spec","Ok")</f>
        <v>Ok</v>
      </c>
      <c r="T3814" t="str">
        <f>IF(Table1[Steam_Consumed_t]&gt;$O$4383,"ABNORMAL","NORMAL")</f>
        <v>NORMAL</v>
      </c>
      <c r="U3814" t="str">
        <f>IF(Table1[Power_Consumed_kWh]&gt;$P$4383,"ABNORMAL","NORMAL")</f>
        <v>NORMAL</v>
      </c>
      <c r="V3814">
        <f>(Table1[[#This Row],[Target_Production_t]]/8)*Table1[[#This Row],[Downtime_hr]]</f>
        <v>1.99</v>
      </c>
    </row>
    <row r="3815" spans="1:22" x14ac:dyDescent="0.25">
      <c r="A3815" s="1">
        <v>45975</v>
      </c>
      <c r="B3815" s="1" t="str">
        <f>TEXT(Table1[[#This Row],[Date]],"mm")</f>
        <v>11</v>
      </c>
      <c r="C3815" t="s">
        <v>23</v>
      </c>
      <c r="D3815" t="s">
        <v>19</v>
      </c>
      <c r="E3815">
        <v>41.05</v>
      </c>
      <c r="F3815">
        <v>7.62</v>
      </c>
      <c r="G3815">
        <v>0.38</v>
      </c>
      <c r="H3815">
        <v>35.46</v>
      </c>
      <c r="I3815">
        <v>34.799999999999997</v>
      </c>
      <c r="J3815">
        <v>0.66</v>
      </c>
      <c r="K3815">
        <v>98.14</v>
      </c>
      <c r="L3815">
        <v>95.25</v>
      </c>
      <c r="M3815">
        <v>94.92</v>
      </c>
      <c r="N3815">
        <v>88.73</v>
      </c>
      <c r="O3815">
        <v>5.17</v>
      </c>
      <c r="P3815">
        <v>1515.04</v>
      </c>
      <c r="Q3815" s="42">
        <f>Table1[[#This Row],[Steam_Consumed_t]]/Table1[[#This Row],[Production_t]]</f>
        <v>0.1457980823463057</v>
      </c>
      <c r="R3815" s="37">
        <f>Table1[[#This Row],[Power_Consumed_kWh]]/Table1[[#This Row],[Production_t]]</f>
        <v>42.725324309080655</v>
      </c>
      <c r="S3815" t="str">
        <f>IF(Table1[[#This Row],[Quality_pct]]&lt;96,"Below Spec","Ok")</f>
        <v>Ok</v>
      </c>
      <c r="T3815" t="str">
        <f>IF(Table1[Steam_Consumed_t]&gt;$O$4383,"ABNORMAL","NORMAL")</f>
        <v>NORMAL</v>
      </c>
      <c r="U3815" t="str">
        <f>IF(Table1[Power_Consumed_kWh]&gt;$P$4383,"ABNORMAL","NORMAL")</f>
        <v>NORMAL</v>
      </c>
      <c r="V3815">
        <f>(Table1[[#This Row],[Target_Production_t]]/8)*Table1[[#This Row],[Downtime_hr]]</f>
        <v>1.9498749999999998</v>
      </c>
    </row>
    <row r="3816" spans="1:22" x14ac:dyDescent="0.25">
      <c r="A3816" s="1">
        <v>45975</v>
      </c>
      <c r="B3816" s="1" t="str">
        <f>TEXT(Table1[[#This Row],[Date]],"mm")</f>
        <v>11</v>
      </c>
      <c r="C3816" t="s">
        <v>21</v>
      </c>
      <c r="D3816" t="s">
        <v>18</v>
      </c>
      <c r="E3816">
        <v>35.99</v>
      </c>
      <c r="F3816">
        <v>7.7</v>
      </c>
      <c r="G3816">
        <v>0.3</v>
      </c>
      <c r="H3816">
        <v>32.520000000000003</v>
      </c>
      <c r="I3816">
        <v>32.33</v>
      </c>
      <c r="J3816">
        <v>0.19</v>
      </c>
      <c r="K3816">
        <v>99.43</v>
      </c>
      <c r="L3816">
        <v>96.25</v>
      </c>
      <c r="M3816">
        <v>99.41</v>
      </c>
      <c r="N3816">
        <v>95.14</v>
      </c>
      <c r="O3816">
        <v>46.68</v>
      </c>
      <c r="P3816">
        <v>3783.71</v>
      </c>
      <c r="Q3816" s="42">
        <f>Table1[[#This Row],[Steam_Consumed_t]]/Table1[[#This Row],[Production_t]]</f>
        <v>1.4354243542435423</v>
      </c>
      <c r="R3816" s="37">
        <f>Table1[[#This Row],[Power_Consumed_kWh]]/Table1[[#This Row],[Production_t]]</f>
        <v>116.35024600246001</v>
      </c>
      <c r="S3816" t="str">
        <f>IF(Table1[[#This Row],[Quality_pct]]&lt;96,"Below Spec","Ok")</f>
        <v>Ok</v>
      </c>
      <c r="T3816" t="str">
        <f>IF(Table1[Steam_Consumed_t]&gt;$O$4383,"ABNORMAL","NORMAL")</f>
        <v>NORMAL</v>
      </c>
      <c r="U3816" t="str">
        <f>IF(Table1[Power_Consumed_kWh]&gt;$P$4383,"ABNORMAL","NORMAL")</f>
        <v>NORMAL</v>
      </c>
      <c r="V3816">
        <f>(Table1[[#This Row],[Target_Production_t]]/8)*Table1[[#This Row],[Downtime_hr]]</f>
        <v>1.3496250000000001</v>
      </c>
    </row>
    <row r="3817" spans="1:22" x14ac:dyDescent="0.25">
      <c r="A3817" s="1">
        <v>45975</v>
      </c>
      <c r="B3817" s="1" t="str">
        <f>TEXT(Table1[[#This Row],[Date]],"mm")</f>
        <v>11</v>
      </c>
      <c r="C3817" t="s">
        <v>23</v>
      </c>
      <c r="D3817" t="s">
        <v>18</v>
      </c>
      <c r="E3817">
        <v>41.67</v>
      </c>
      <c r="F3817">
        <v>7.83</v>
      </c>
      <c r="G3817">
        <v>0.17</v>
      </c>
      <c r="H3817">
        <v>41.29</v>
      </c>
      <c r="I3817">
        <v>40.840000000000003</v>
      </c>
      <c r="J3817">
        <v>0.45</v>
      </c>
      <c r="K3817">
        <v>98.91</v>
      </c>
      <c r="L3817">
        <v>97.88</v>
      </c>
      <c r="M3817">
        <v>94.65</v>
      </c>
      <c r="N3817">
        <v>91.63</v>
      </c>
      <c r="O3817">
        <v>2.65</v>
      </c>
      <c r="P3817">
        <v>1522.81</v>
      </c>
      <c r="Q3817" s="42">
        <f>Table1[[#This Row],[Steam_Consumed_t]]/Table1[[#This Row],[Production_t]]</f>
        <v>6.4180188907725838E-2</v>
      </c>
      <c r="R3817" s="37">
        <f>Table1[[#This Row],[Power_Consumed_kWh]]/Table1[[#This Row],[Production_t]]</f>
        <v>36.880842819084521</v>
      </c>
      <c r="S3817" t="str">
        <f>IF(Table1[[#This Row],[Quality_pct]]&lt;96,"Below Spec","Ok")</f>
        <v>Ok</v>
      </c>
      <c r="T3817" t="str">
        <f>IF(Table1[Steam_Consumed_t]&gt;$O$4383,"ABNORMAL","NORMAL")</f>
        <v>NORMAL</v>
      </c>
      <c r="U3817" t="str">
        <f>IF(Table1[Power_Consumed_kWh]&gt;$P$4383,"ABNORMAL","NORMAL")</f>
        <v>NORMAL</v>
      </c>
      <c r="V3817">
        <f>(Table1[[#This Row],[Target_Production_t]]/8)*Table1[[#This Row],[Downtime_hr]]</f>
        <v>0.88548750000000009</v>
      </c>
    </row>
    <row r="3818" spans="1:22" x14ac:dyDescent="0.25">
      <c r="A3818" s="1">
        <v>45976</v>
      </c>
      <c r="B3818" s="1" t="str">
        <f>TEXT(Table1[[#This Row],[Date]],"mm")</f>
        <v>11</v>
      </c>
      <c r="C3818" t="s">
        <v>21</v>
      </c>
      <c r="D3818" t="s">
        <v>19</v>
      </c>
      <c r="E3818">
        <v>35.159999999999997</v>
      </c>
      <c r="F3818">
        <v>7.11</v>
      </c>
      <c r="G3818">
        <v>0.89</v>
      </c>
      <c r="H3818">
        <v>30.37</v>
      </c>
      <c r="I3818">
        <v>29.83</v>
      </c>
      <c r="J3818">
        <v>0.54</v>
      </c>
      <c r="K3818">
        <v>98.22</v>
      </c>
      <c r="L3818">
        <v>88.88</v>
      </c>
      <c r="M3818">
        <v>95.45</v>
      </c>
      <c r="N3818">
        <v>83.32</v>
      </c>
      <c r="O3818">
        <v>44.26</v>
      </c>
      <c r="P3818">
        <v>3577.29</v>
      </c>
      <c r="Q3818" s="42">
        <f>Table1[[#This Row],[Steam_Consumed_t]]/Table1[[#This Row],[Production_t]]</f>
        <v>1.4573592360882448</v>
      </c>
      <c r="R3818" s="37">
        <f>Table1[[#This Row],[Power_Consumed_kWh]]/Table1[[#This Row],[Production_t]]</f>
        <v>117.79025353967731</v>
      </c>
      <c r="S3818" t="str">
        <f>IF(Table1[[#This Row],[Quality_pct]]&lt;96,"Below Spec","Ok")</f>
        <v>Ok</v>
      </c>
      <c r="T3818" t="str">
        <f>IF(Table1[Steam_Consumed_t]&gt;$O$4383,"ABNORMAL","NORMAL")</f>
        <v>NORMAL</v>
      </c>
      <c r="U3818" t="str">
        <f>IF(Table1[Power_Consumed_kWh]&gt;$P$4383,"ABNORMAL","NORMAL")</f>
        <v>NORMAL</v>
      </c>
      <c r="V3818">
        <f>(Table1[[#This Row],[Target_Production_t]]/8)*Table1[[#This Row],[Downtime_hr]]</f>
        <v>3.9115499999999996</v>
      </c>
    </row>
    <row r="3819" spans="1:22" x14ac:dyDescent="0.25">
      <c r="A3819" s="1">
        <v>45976</v>
      </c>
      <c r="B3819" s="1" t="str">
        <f>TEXT(Table1[[#This Row],[Date]],"mm")</f>
        <v>11</v>
      </c>
      <c r="C3819" t="s">
        <v>17</v>
      </c>
      <c r="D3819" t="s">
        <v>19</v>
      </c>
      <c r="E3819">
        <v>38.86</v>
      </c>
      <c r="F3819">
        <v>7.22</v>
      </c>
      <c r="G3819">
        <v>0.78</v>
      </c>
      <c r="H3819">
        <v>31.79</v>
      </c>
      <c r="I3819">
        <v>30.65</v>
      </c>
      <c r="J3819">
        <v>1.1399999999999999</v>
      </c>
      <c r="K3819">
        <v>96.42</v>
      </c>
      <c r="L3819">
        <v>90.25</v>
      </c>
      <c r="M3819">
        <v>95.68</v>
      </c>
      <c r="N3819">
        <v>83.26</v>
      </c>
      <c r="O3819">
        <v>25.33</v>
      </c>
      <c r="P3819">
        <v>2602.31</v>
      </c>
      <c r="Q3819" s="42">
        <f>Table1[[#This Row],[Steam_Consumed_t]]/Table1[[#This Row],[Production_t]]</f>
        <v>0.79679144385026734</v>
      </c>
      <c r="R3819" s="37">
        <f>Table1[[#This Row],[Power_Consumed_kWh]]/Table1[[#This Row],[Production_t]]</f>
        <v>81.85938974520289</v>
      </c>
      <c r="S3819" t="str">
        <f>IF(Table1[[#This Row],[Quality_pct]]&lt;96,"Below Spec","Ok")</f>
        <v>Ok</v>
      </c>
      <c r="T3819" t="str">
        <f>IF(Table1[Steam_Consumed_t]&gt;$O$4383,"ABNORMAL","NORMAL")</f>
        <v>NORMAL</v>
      </c>
      <c r="U3819" t="str">
        <f>IF(Table1[Power_Consumed_kWh]&gt;$P$4383,"ABNORMAL","NORMAL")</f>
        <v>NORMAL</v>
      </c>
      <c r="V3819">
        <f>(Table1[[#This Row],[Target_Production_t]]/8)*Table1[[#This Row],[Downtime_hr]]</f>
        <v>3.7888500000000001</v>
      </c>
    </row>
    <row r="3820" spans="1:22" x14ac:dyDescent="0.25">
      <c r="A3820" s="1">
        <v>45976</v>
      </c>
      <c r="B3820" s="1" t="str">
        <f>TEXT(Table1[[#This Row],[Date]],"mm")</f>
        <v>11</v>
      </c>
      <c r="C3820" t="s">
        <v>22</v>
      </c>
      <c r="D3820" t="s">
        <v>18</v>
      </c>
      <c r="E3820">
        <v>33.82</v>
      </c>
      <c r="F3820">
        <v>7.4</v>
      </c>
      <c r="G3820">
        <v>0.6</v>
      </c>
      <c r="H3820">
        <v>29.13</v>
      </c>
      <c r="I3820">
        <v>28.19</v>
      </c>
      <c r="J3820">
        <v>0.94</v>
      </c>
      <c r="K3820">
        <v>96.78</v>
      </c>
      <c r="L3820">
        <v>92.5</v>
      </c>
      <c r="M3820">
        <v>90.29</v>
      </c>
      <c r="N3820">
        <v>80.83</v>
      </c>
      <c r="O3820">
        <v>31.76</v>
      </c>
      <c r="P3820">
        <v>2800.96</v>
      </c>
      <c r="Q3820" s="42">
        <f>Table1[[#This Row],[Steam_Consumed_t]]/Table1[[#This Row],[Production_t]]</f>
        <v>1.0902849296258155</v>
      </c>
      <c r="R3820" s="37">
        <f>Table1[[#This Row],[Power_Consumed_kWh]]/Table1[[#This Row],[Production_t]]</f>
        <v>96.153793340199115</v>
      </c>
      <c r="S3820" t="str">
        <f>IF(Table1[[#This Row],[Quality_pct]]&lt;96,"Below Spec","Ok")</f>
        <v>Ok</v>
      </c>
      <c r="T3820" t="str">
        <f>IF(Table1[Steam_Consumed_t]&gt;$O$4383,"ABNORMAL","NORMAL")</f>
        <v>NORMAL</v>
      </c>
      <c r="U3820" t="str">
        <f>IF(Table1[Power_Consumed_kWh]&gt;$P$4383,"ABNORMAL","NORMAL")</f>
        <v>NORMAL</v>
      </c>
      <c r="V3820">
        <f>(Table1[[#This Row],[Target_Production_t]]/8)*Table1[[#This Row],[Downtime_hr]]</f>
        <v>2.5364999999999998</v>
      </c>
    </row>
    <row r="3821" spans="1:22" x14ac:dyDescent="0.25">
      <c r="A3821" s="1">
        <v>45976</v>
      </c>
      <c r="B3821" s="1" t="str">
        <f>TEXT(Table1[[#This Row],[Date]],"mm")</f>
        <v>11</v>
      </c>
      <c r="C3821" t="s">
        <v>17</v>
      </c>
      <c r="D3821" t="s">
        <v>20</v>
      </c>
      <c r="E3821">
        <v>37.68</v>
      </c>
      <c r="F3821">
        <v>7.41</v>
      </c>
      <c r="G3821">
        <v>0.59</v>
      </c>
      <c r="H3821">
        <v>32.79</v>
      </c>
      <c r="I3821">
        <v>32.74</v>
      </c>
      <c r="J3821">
        <v>0.05</v>
      </c>
      <c r="K3821">
        <v>99.86</v>
      </c>
      <c r="L3821">
        <v>92.62</v>
      </c>
      <c r="M3821">
        <v>98.73</v>
      </c>
      <c r="N3821">
        <v>91.32</v>
      </c>
      <c r="O3821">
        <v>26.8</v>
      </c>
      <c r="P3821">
        <v>2598.64</v>
      </c>
      <c r="Q3821" s="42">
        <f>Table1[[#This Row],[Steam_Consumed_t]]/Table1[[#This Row],[Production_t]]</f>
        <v>0.81732235437633427</v>
      </c>
      <c r="R3821" s="37">
        <f>Table1[[#This Row],[Power_Consumed_kWh]]/Table1[[#This Row],[Production_t]]</f>
        <v>79.250991155840197</v>
      </c>
      <c r="S3821" t="str">
        <f>IF(Table1[[#This Row],[Quality_pct]]&lt;96,"Below Spec","Ok")</f>
        <v>Ok</v>
      </c>
      <c r="T3821" t="str">
        <f>IF(Table1[Steam_Consumed_t]&gt;$O$4383,"ABNORMAL","NORMAL")</f>
        <v>NORMAL</v>
      </c>
      <c r="U3821" t="str">
        <f>IF(Table1[Power_Consumed_kWh]&gt;$P$4383,"ABNORMAL","NORMAL")</f>
        <v>NORMAL</v>
      </c>
      <c r="V3821">
        <f>(Table1[[#This Row],[Target_Production_t]]/8)*Table1[[#This Row],[Downtime_hr]]</f>
        <v>2.7788999999999997</v>
      </c>
    </row>
    <row r="3822" spans="1:22" x14ac:dyDescent="0.25">
      <c r="A3822" s="1">
        <v>45976</v>
      </c>
      <c r="B3822" s="1" t="str">
        <f>TEXT(Table1[[#This Row],[Date]],"mm")</f>
        <v>11</v>
      </c>
      <c r="C3822" t="s">
        <v>17</v>
      </c>
      <c r="D3822" t="s">
        <v>18</v>
      </c>
      <c r="E3822">
        <v>39.46</v>
      </c>
      <c r="F3822">
        <v>7.45</v>
      </c>
      <c r="G3822">
        <v>0.55000000000000004</v>
      </c>
      <c r="H3822">
        <v>35.229999999999997</v>
      </c>
      <c r="I3822">
        <v>34.549999999999997</v>
      </c>
      <c r="J3822">
        <v>0.68</v>
      </c>
      <c r="K3822">
        <v>98.08</v>
      </c>
      <c r="L3822">
        <v>93.12</v>
      </c>
      <c r="M3822">
        <v>93.61</v>
      </c>
      <c r="N3822">
        <v>85.5</v>
      </c>
      <c r="O3822">
        <v>31.26</v>
      </c>
      <c r="P3822">
        <v>2935.86</v>
      </c>
      <c r="Q3822" s="42">
        <f>Table1[[#This Row],[Steam_Consumed_t]]/Table1[[#This Row],[Production_t]]</f>
        <v>0.88731195004257746</v>
      </c>
      <c r="R3822" s="37">
        <f>Table1[[#This Row],[Power_Consumed_kWh]]/Table1[[#This Row],[Production_t]]</f>
        <v>83.334090263979576</v>
      </c>
      <c r="S3822" t="str">
        <f>IF(Table1[[#This Row],[Quality_pct]]&lt;96,"Below Spec","Ok")</f>
        <v>Ok</v>
      </c>
      <c r="T3822" t="str">
        <f>IF(Table1[Steam_Consumed_t]&gt;$O$4383,"ABNORMAL","NORMAL")</f>
        <v>NORMAL</v>
      </c>
      <c r="U3822" t="str">
        <f>IF(Table1[Power_Consumed_kWh]&gt;$P$4383,"ABNORMAL","NORMAL")</f>
        <v>NORMAL</v>
      </c>
      <c r="V3822">
        <f>(Table1[[#This Row],[Target_Production_t]]/8)*Table1[[#This Row],[Downtime_hr]]</f>
        <v>2.7128750000000004</v>
      </c>
    </row>
    <row r="3823" spans="1:22" x14ac:dyDescent="0.25">
      <c r="A3823" s="1">
        <v>45976</v>
      </c>
      <c r="B3823" s="1" t="str">
        <f>TEXT(Table1[[#This Row],[Date]],"mm")</f>
        <v>11</v>
      </c>
      <c r="C3823" t="s">
        <v>23</v>
      </c>
      <c r="D3823" t="s">
        <v>18</v>
      </c>
      <c r="E3823">
        <v>41.34</v>
      </c>
      <c r="F3823">
        <v>7.45</v>
      </c>
      <c r="G3823">
        <v>0.55000000000000004</v>
      </c>
      <c r="H3823">
        <v>36.54</v>
      </c>
      <c r="I3823">
        <v>36.28</v>
      </c>
      <c r="J3823">
        <v>0.26</v>
      </c>
      <c r="K3823">
        <v>99.29</v>
      </c>
      <c r="L3823">
        <v>93.12</v>
      </c>
      <c r="M3823">
        <v>96.93</v>
      </c>
      <c r="N3823">
        <v>89.62</v>
      </c>
      <c r="O3823">
        <v>3.96</v>
      </c>
      <c r="P3823">
        <v>1613.89</v>
      </c>
      <c r="Q3823" s="42">
        <f>Table1[[#This Row],[Steam_Consumed_t]]/Table1[[#This Row],[Production_t]]</f>
        <v>0.10837438423645321</v>
      </c>
      <c r="R3823" s="37">
        <f>Table1[[#This Row],[Power_Consumed_kWh]]/Table1[[#This Row],[Production_t]]</f>
        <v>44.167761357416531</v>
      </c>
      <c r="S3823" t="str">
        <f>IF(Table1[[#This Row],[Quality_pct]]&lt;96,"Below Spec","Ok")</f>
        <v>Ok</v>
      </c>
      <c r="T3823" t="str">
        <f>IF(Table1[Steam_Consumed_t]&gt;$O$4383,"ABNORMAL","NORMAL")</f>
        <v>NORMAL</v>
      </c>
      <c r="U3823" t="str">
        <f>IF(Table1[Power_Consumed_kWh]&gt;$P$4383,"ABNORMAL","NORMAL")</f>
        <v>NORMAL</v>
      </c>
      <c r="V3823">
        <f>(Table1[[#This Row],[Target_Production_t]]/8)*Table1[[#This Row],[Downtime_hr]]</f>
        <v>2.8421250000000007</v>
      </c>
    </row>
    <row r="3824" spans="1:22" x14ac:dyDescent="0.25">
      <c r="A3824" s="1">
        <v>45976</v>
      </c>
      <c r="B3824" s="1" t="str">
        <f>TEXT(Table1[[#This Row],[Date]],"mm")</f>
        <v>11</v>
      </c>
      <c r="C3824" t="s">
        <v>23</v>
      </c>
      <c r="D3824" t="s">
        <v>19</v>
      </c>
      <c r="E3824">
        <v>40.72</v>
      </c>
      <c r="F3824">
        <v>7.48</v>
      </c>
      <c r="G3824">
        <v>0.52</v>
      </c>
      <c r="H3824">
        <v>34.6</v>
      </c>
      <c r="I3824">
        <v>33.64</v>
      </c>
      <c r="J3824">
        <v>0.95</v>
      </c>
      <c r="K3824">
        <v>97.24</v>
      </c>
      <c r="L3824">
        <v>93.5</v>
      </c>
      <c r="M3824">
        <v>94.2</v>
      </c>
      <c r="N3824">
        <v>85.65</v>
      </c>
      <c r="O3824">
        <v>3.52</v>
      </c>
      <c r="P3824">
        <v>1433.01</v>
      </c>
      <c r="Q3824" s="42">
        <f>Table1[[#This Row],[Steam_Consumed_t]]/Table1[[#This Row],[Production_t]]</f>
        <v>0.10173410404624277</v>
      </c>
      <c r="R3824" s="37">
        <f>Table1[[#This Row],[Power_Consumed_kWh]]/Table1[[#This Row],[Production_t]]</f>
        <v>41.416473988439307</v>
      </c>
      <c r="S3824" t="str">
        <f>IF(Table1[[#This Row],[Quality_pct]]&lt;96,"Below Spec","Ok")</f>
        <v>Ok</v>
      </c>
      <c r="T3824" t="str">
        <f>IF(Table1[Steam_Consumed_t]&gt;$O$4383,"ABNORMAL","NORMAL")</f>
        <v>NORMAL</v>
      </c>
      <c r="U3824" t="str">
        <f>IF(Table1[Power_Consumed_kWh]&gt;$P$4383,"ABNORMAL","NORMAL")</f>
        <v>NORMAL</v>
      </c>
      <c r="V3824">
        <f>(Table1[[#This Row],[Target_Production_t]]/8)*Table1[[#This Row],[Downtime_hr]]</f>
        <v>2.6467999999999998</v>
      </c>
    </row>
    <row r="3825" spans="1:22" x14ac:dyDescent="0.25">
      <c r="A3825" s="1">
        <v>45976</v>
      </c>
      <c r="B3825" s="1" t="str">
        <f>TEXT(Table1[[#This Row],[Date]],"mm")</f>
        <v>11</v>
      </c>
      <c r="C3825" t="s">
        <v>22</v>
      </c>
      <c r="D3825" t="s">
        <v>20</v>
      </c>
      <c r="E3825">
        <v>32.299999999999997</v>
      </c>
      <c r="F3825">
        <v>7.5</v>
      </c>
      <c r="G3825">
        <v>0.5</v>
      </c>
      <c r="H3825">
        <v>30.07</v>
      </c>
      <c r="I3825">
        <v>29.21</v>
      </c>
      <c r="J3825">
        <v>0.87</v>
      </c>
      <c r="K3825">
        <v>97.11</v>
      </c>
      <c r="L3825">
        <v>93.75</v>
      </c>
      <c r="M3825">
        <v>92.75</v>
      </c>
      <c r="N3825">
        <v>84.44</v>
      </c>
      <c r="O3825">
        <v>32.799999999999997</v>
      </c>
      <c r="P3825">
        <v>2872.96</v>
      </c>
      <c r="Q3825" s="42">
        <f>Table1[[#This Row],[Steam_Consumed_t]]/Table1[[#This Row],[Production_t]]</f>
        <v>1.0907881609577652</v>
      </c>
      <c r="R3825" s="37">
        <f>Table1[[#This Row],[Power_Consumed_kWh]]/Table1[[#This Row],[Production_t]]</f>
        <v>95.542401064183565</v>
      </c>
      <c r="S3825" t="str">
        <f>IF(Table1[[#This Row],[Quality_pct]]&lt;96,"Below Spec","Ok")</f>
        <v>Ok</v>
      </c>
      <c r="T3825" t="str">
        <f>IF(Table1[Steam_Consumed_t]&gt;$O$4383,"ABNORMAL","NORMAL")</f>
        <v>NORMAL</v>
      </c>
      <c r="U3825" t="str">
        <f>IF(Table1[Power_Consumed_kWh]&gt;$P$4383,"ABNORMAL","NORMAL")</f>
        <v>NORMAL</v>
      </c>
      <c r="V3825">
        <f>(Table1[[#This Row],[Target_Production_t]]/8)*Table1[[#This Row],[Downtime_hr]]</f>
        <v>2.0187499999999998</v>
      </c>
    </row>
    <row r="3826" spans="1:22" x14ac:dyDescent="0.25">
      <c r="A3826" s="1">
        <v>45976</v>
      </c>
      <c r="B3826" s="1" t="str">
        <f>TEXT(Table1[[#This Row],[Date]],"mm")</f>
        <v>11</v>
      </c>
      <c r="C3826" t="s">
        <v>23</v>
      </c>
      <c r="D3826" t="s">
        <v>20</v>
      </c>
      <c r="E3826">
        <v>39.479999999999997</v>
      </c>
      <c r="F3826">
        <v>7.64</v>
      </c>
      <c r="G3826">
        <v>0.36</v>
      </c>
      <c r="H3826">
        <v>37.22</v>
      </c>
      <c r="I3826">
        <v>36.85</v>
      </c>
      <c r="J3826">
        <v>0.36</v>
      </c>
      <c r="K3826">
        <v>99.02</v>
      </c>
      <c r="L3826">
        <v>95.5</v>
      </c>
      <c r="M3826">
        <v>91.65</v>
      </c>
      <c r="N3826">
        <v>86.67</v>
      </c>
      <c r="O3826">
        <v>4.08</v>
      </c>
      <c r="P3826">
        <v>1507.58</v>
      </c>
      <c r="Q3826" s="42">
        <f>Table1[[#This Row],[Steam_Consumed_t]]/Table1[[#This Row],[Production_t]]</f>
        <v>0.10961848468565288</v>
      </c>
      <c r="R3826" s="37">
        <f>Table1[[#This Row],[Power_Consumed_kWh]]/Table1[[#This Row],[Production_t]]</f>
        <v>40.504567436861905</v>
      </c>
      <c r="S3826" t="str">
        <f>IF(Table1[[#This Row],[Quality_pct]]&lt;96,"Below Spec","Ok")</f>
        <v>Ok</v>
      </c>
      <c r="T3826" t="str">
        <f>IF(Table1[Steam_Consumed_t]&gt;$O$4383,"ABNORMAL","NORMAL")</f>
        <v>NORMAL</v>
      </c>
      <c r="U3826" t="str">
        <f>IF(Table1[Power_Consumed_kWh]&gt;$P$4383,"ABNORMAL","NORMAL")</f>
        <v>NORMAL</v>
      </c>
      <c r="V3826">
        <f>(Table1[[#This Row],[Target_Production_t]]/8)*Table1[[#This Row],[Downtime_hr]]</f>
        <v>1.7765999999999997</v>
      </c>
    </row>
    <row r="3827" spans="1:22" x14ac:dyDescent="0.25">
      <c r="A3827" s="1">
        <v>45976</v>
      </c>
      <c r="B3827" s="1" t="str">
        <f>TEXT(Table1[[#This Row],[Date]],"mm")</f>
        <v>11</v>
      </c>
      <c r="C3827" t="s">
        <v>21</v>
      </c>
      <c r="D3827" t="s">
        <v>18</v>
      </c>
      <c r="E3827">
        <v>35.700000000000003</v>
      </c>
      <c r="F3827">
        <v>7.66</v>
      </c>
      <c r="G3827">
        <v>0.34</v>
      </c>
      <c r="H3827">
        <v>32.950000000000003</v>
      </c>
      <c r="I3827">
        <v>32.450000000000003</v>
      </c>
      <c r="J3827">
        <v>0.5</v>
      </c>
      <c r="K3827">
        <v>98.49</v>
      </c>
      <c r="L3827">
        <v>95.75</v>
      </c>
      <c r="M3827">
        <v>94.47</v>
      </c>
      <c r="N3827">
        <v>89.09</v>
      </c>
      <c r="O3827">
        <v>47.77</v>
      </c>
      <c r="P3827">
        <v>3877.77</v>
      </c>
      <c r="Q3827" s="42">
        <f>Table1[[#This Row],[Steam_Consumed_t]]/Table1[[#This Row],[Production_t]]</f>
        <v>1.4497723823975721</v>
      </c>
      <c r="R3827" s="37">
        <f>Table1[[#This Row],[Power_Consumed_kWh]]/Table1[[#This Row],[Production_t]]</f>
        <v>117.68649468892259</v>
      </c>
      <c r="S3827" t="str">
        <f>IF(Table1[[#This Row],[Quality_pct]]&lt;96,"Below Spec","Ok")</f>
        <v>Ok</v>
      </c>
      <c r="T3827" t="str">
        <f>IF(Table1[Steam_Consumed_t]&gt;$O$4383,"ABNORMAL","NORMAL")</f>
        <v>NORMAL</v>
      </c>
      <c r="U3827" t="str">
        <f>IF(Table1[Power_Consumed_kWh]&gt;$P$4383,"ABNORMAL","NORMAL")</f>
        <v>NORMAL</v>
      </c>
      <c r="V3827">
        <f>(Table1[[#This Row],[Target_Production_t]]/8)*Table1[[#This Row],[Downtime_hr]]</f>
        <v>1.5172500000000002</v>
      </c>
    </row>
    <row r="3828" spans="1:22" x14ac:dyDescent="0.25">
      <c r="A3828" s="1">
        <v>45976</v>
      </c>
      <c r="B3828" s="1" t="str">
        <f>TEXT(Table1[[#This Row],[Date]],"mm")</f>
        <v>11</v>
      </c>
      <c r="C3828" t="s">
        <v>21</v>
      </c>
      <c r="D3828" t="s">
        <v>20</v>
      </c>
      <c r="E3828">
        <v>34.090000000000003</v>
      </c>
      <c r="F3828">
        <v>7.67</v>
      </c>
      <c r="G3828">
        <v>0.33</v>
      </c>
      <c r="H3828">
        <v>30.45</v>
      </c>
      <c r="I3828">
        <v>30.26</v>
      </c>
      <c r="J3828">
        <v>0.19</v>
      </c>
      <c r="K3828">
        <v>99.39</v>
      </c>
      <c r="L3828">
        <v>95.88</v>
      </c>
      <c r="M3828">
        <v>93.22</v>
      </c>
      <c r="N3828">
        <v>88.83</v>
      </c>
      <c r="O3828">
        <v>44.51</v>
      </c>
      <c r="P3828">
        <v>3558.99</v>
      </c>
      <c r="Q3828" s="42">
        <f>Table1[[#This Row],[Steam_Consumed_t]]/Table1[[#This Row],[Production_t]]</f>
        <v>1.4617405582922824</v>
      </c>
      <c r="R3828" s="37">
        <f>Table1[[#This Row],[Power_Consumed_kWh]]/Table1[[#This Row],[Production_t]]</f>
        <v>116.87980295566501</v>
      </c>
      <c r="S3828" t="str">
        <f>IF(Table1[[#This Row],[Quality_pct]]&lt;96,"Below Spec","Ok")</f>
        <v>Ok</v>
      </c>
      <c r="T3828" t="str">
        <f>IF(Table1[Steam_Consumed_t]&gt;$O$4383,"ABNORMAL","NORMAL")</f>
        <v>NORMAL</v>
      </c>
      <c r="U3828" t="str">
        <f>IF(Table1[Power_Consumed_kWh]&gt;$P$4383,"ABNORMAL","NORMAL")</f>
        <v>NORMAL</v>
      </c>
      <c r="V3828">
        <f>(Table1[[#This Row],[Target_Production_t]]/8)*Table1[[#This Row],[Downtime_hr]]</f>
        <v>1.4062125000000003</v>
      </c>
    </row>
    <row r="3829" spans="1:22" x14ac:dyDescent="0.25">
      <c r="A3829" s="1">
        <v>45976</v>
      </c>
      <c r="B3829" s="1" t="str">
        <f>TEXT(Table1[[#This Row],[Date]],"mm")</f>
        <v>11</v>
      </c>
      <c r="C3829" t="s">
        <v>22</v>
      </c>
      <c r="D3829" t="s">
        <v>19</v>
      </c>
      <c r="E3829">
        <v>33.31</v>
      </c>
      <c r="F3829">
        <v>7.77</v>
      </c>
      <c r="G3829">
        <v>0.23</v>
      </c>
      <c r="H3829">
        <v>30.83</v>
      </c>
      <c r="I3829">
        <v>30.55</v>
      </c>
      <c r="J3829">
        <v>0.28000000000000003</v>
      </c>
      <c r="K3829">
        <v>99.1</v>
      </c>
      <c r="L3829">
        <v>97.12</v>
      </c>
      <c r="M3829">
        <v>95.4</v>
      </c>
      <c r="N3829">
        <v>91.82</v>
      </c>
      <c r="O3829">
        <v>33.68</v>
      </c>
      <c r="P3829">
        <v>2935.09</v>
      </c>
      <c r="Q3829" s="42">
        <f>Table1[[#This Row],[Steam_Consumed_t]]/Table1[[#This Row],[Production_t]]</f>
        <v>1.0924424262082388</v>
      </c>
      <c r="R3829" s="37">
        <f>Table1[[#This Row],[Power_Consumed_kWh]]/Table1[[#This Row],[Production_t]]</f>
        <v>95.202400259487518</v>
      </c>
      <c r="S3829" t="str">
        <f>IF(Table1[[#This Row],[Quality_pct]]&lt;96,"Below Spec","Ok")</f>
        <v>Ok</v>
      </c>
      <c r="T3829" t="str">
        <f>IF(Table1[Steam_Consumed_t]&gt;$O$4383,"ABNORMAL","NORMAL")</f>
        <v>NORMAL</v>
      </c>
      <c r="U3829" t="str">
        <f>IF(Table1[Power_Consumed_kWh]&gt;$P$4383,"ABNORMAL","NORMAL")</f>
        <v>NORMAL</v>
      </c>
      <c r="V3829">
        <f>(Table1[[#This Row],[Target_Production_t]]/8)*Table1[[#This Row],[Downtime_hr]]</f>
        <v>0.95766250000000008</v>
      </c>
    </row>
    <row r="3830" spans="1:22" x14ac:dyDescent="0.25">
      <c r="A3830" s="1">
        <v>45977</v>
      </c>
      <c r="B3830" s="1" t="str">
        <f>TEXT(Table1[[#This Row],[Date]],"mm")</f>
        <v>11</v>
      </c>
      <c r="C3830" t="s">
        <v>22</v>
      </c>
      <c r="D3830" t="s">
        <v>18</v>
      </c>
      <c r="E3830">
        <v>34.03</v>
      </c>
      <c r="F3830">
        <v>5.53</v>
      </c>
      <c r="G3830">
        <v>2.4700000000000002</v>
      </c>
      <c r="H3830">
        <v>20.98</v>
      </c>
      <c r="I3830">
        <v>20.46</v>
      </c>
      <c r="J3830">
        <v>0.52</v>
      </c>
      <c r="K3830">
        <v>97.5</v>
      </c>
      <c r="L3830">
        <v>69.12</v>
      </c>
      <c r="M3830">
        <v>96.58</v>
      </c>
      <c r="N3830">
        <v>65.09</v>
      </c>
      <c r="O3830">
        <v>22.98</v>
      </c>
      <c r="P3830">
        <v>1983.3</v>
      </c>
      <c r="Q3830" s="42">
        <f>Table1[[#This Row],[Steam_Consumed_t]]/Table1[[#This Row],[Production_t]]</f>
        <v>1.0953288846520495</v>
      </c>
      <c r="R3830" s="37">
        <f>Table1[[#This Row],[Power_Consumed_kWh]]/Table1[[#This Row],[Production_t]]</f>
        <v>94.532888465204948</v>
      </c>
      <c r="S3830" t="str">
        <f>IF(Table1[[#This Row],[Quality_pct]]&lt;96,"Below Spec","Ok")</f>
        <v>Ok</v>
      </c>
      <c r="T3830" t="str">
        <f>IF(Table1[Steam_Consumed_t]&gt;$O$4383,"ABNORMAL","NORMAL")</f>
        <v>NORMAL</v>
      </c>
      <c r="U3830" t="str">
        <f>IF(Table1[Power_Consumed_kWh]&gt;$P$4383,"ABNORMAL","NORMAL")</f>
        <v>NORMAL</v>
      </c>
      <c r="V3830">
        <f>(Table1[[#This Row],[Target_Production_t]]/8)*Table1[[#This Row],[Downtime_hr]]</f>
        <v>10.506762500000001</v>
      </c>
    </row>
    <row r="3831" spans="1:22" x14ac:dyDescent="0.25">
      <c r="A3831" s="1">
        <v>45977</v>
      </c>
      <c r="B3831" s="1" t="str">
        <f>TEXT(Table1[[#This Row],[Date]],"mm")</f>
        <v>11</v>
      </c>
      <c r="C3831" t="s">
        <v>22</v>
      </c>
      <c r="D3831" t="s">
        <v>20</v>
      </c>
      <c r="E3831">
        <v>32.5</v>
      </c>
      <c r="F3831">
        <v>6.9</v>
      </c>
      <c r="G3831">
        <v>1.1000000000000001</v>
      </c>
      <c r="H3831">
        <v>26.95</v>
      </c>
      <c r="I3831">
        <v>26.44</v>
      </c>
      <c r="J3831">
        <v>0.5</v>
      </c>
      <c r="K3831">
        <v>98.14</v>
      </c>
      <c r="L3831">
        <v>86.25</v>
      </c>
      <c r="M3831">
        <v>98.63</v>
      </c>
      <c r="N3831">
        <v>83.48</v>
      </c>
      <c r="O3831">
        <v>29.86</v>
      </c>
      <c r="P3831">
        <v>2611.06</v>
      </c>
      <c r="Q3831" s="42">
        <f>Table1[[#This Row],[Steam_Consumed_t]]/Table1[[#This Row],[Production_t]]</f>
        <v>1.1079777365491652</v>
      </c>
      <c r="R3831" s="37">
        <f>Table1[[#This Row],[Power_Consumed_kWh]]/Table1[[#This Row],[Production_t]]</f>
        <v>96.885343228200369</v>
      </c>
      <c r="S3831" t="str">
        <f>IF(Table1[[#This Row],[Quality_pct]]&lt;96,"Below Spec","Ok")</f>
        <v>Ok</v>
      </c>
      <c r="T3831" t="str">
        <f>IF(Table1[Steam_Consumed_t]&gt;$O$4383,"ABNORMAL","NORMAL")</f>
        <v>NORMAL</v>
      </c>
      <c r="U3831" t="str">
        <f>IF(Table1[Power_Consumed_kWh]&gt;$P$4383,"ABNORMAL","NORMAL")</f>
        <v>NORMAL</v>
      </c>
      <c r="V3831">
        <f>(Table1[[#This Row],[Target_Production_t]]/8)*Table1[[#This Row],[Downtime_hr]]</f>
        <v>4.46875</v>
      </c>
    </row>
    <row r="3832" spans="1:22" x14ac:dyDescent="0.25">
      <c r="A3832" s="1">
        <v>45977</v>
      </c>
      <c r="B3832" s="1" t="str">
        <f>TEXT(Table1[[#This Row],[Date]],"mm")</f>
        <v>11</v>
      </c>
      <c r="C3832" t="s">
        <v>23</v>
      </c>
      <c r="D3832" t="s">
        <v>18</v>
      </c>
      <c r="E3832">
        <v>41.59</v>
      </c>
      <c r="F3832">
        <v>7.33</v>
      </c>
      <c r="G3832">
        <v>0.67</v>
      </c>
      <c r="H3832">
        <v>34.69</v>
      </c>
      <c r="I3832">
        <v>34.69</v>
      </c>
      <c r="J3832">
        <v>0</v>
      </c>
      <c r="K3832">
        <v>100</v>
      </c>
      <c r="L3832">
        <v>91.62</v>
      </c>
      <c r="M3832">
        <v>93.06</v>
      </c>
      <c r="N3832">
        <v>85.26</v>
      </c>
      <c r="O3832">
        <v>4.0999999999999996</v>
      </c>
      <c r="P3832">
        <v>1505.77</v>
      </c>
      <c r="Q3832" s="42">
        <f>Table1[[#This Row],[Steam_Consumed_t]]/Table1[[#This Row],[Production_t]]</f>
        <v>0.11818968002306141</v>
      </c>
      <c r="R3832" s="37">
        <f>Table1[[#This Row],[Power_Consumed_kWh]]/Table1[[#This Row],[Production_t]]</f>
        <v>43.406457192274431</v>
      </c>
      <c r="S3832" t="str">
        <f>IF(Table1[[#This Row],[Quality_pct]]&lt;96,"Below Spec","Ok")</f>
        <v>Ok</v>
      </c>
      <c r="T3832" t="str">
        <f>IF(Table1[Steam_Consumed_t]&gt;$O$4383,"ABNORMAL","NORMAL")</f>
        <v>NORMAL</v>
      </c>
      <c r="U3832" t="str">
        <f>IF(Table1[Power_Consumed_kWh]&gt;$P$4383,"ABNORMAL","NORMAL")</f>
        <v>NORMAL</v>
      </c>
      <c r="V3832">
        <f>(Table1[[#This Row],[Target_Production_t]]/8)*Table1[[#This Row],[Downtime_hr]]</f>
        <v>3.4831625000000006</v>
      </c>
    </row>
    <row r="3833" spans="1:22" x14ac:dyDescent="0.25">
      <c r="A3833" s="1">
        <v>45977</v>
      </c>
      <c r="B3833" s="1" t="str">
        <f>TEXT(Table1[[#This Row],[Date]],"mm")</f>
        <v>11</v>
      </c>
      <c r="C3833" t="s">
        <v>17</v>
      </c>
      <c r="D3833" t="s">
        <v>20</v>
      </c>
      <c r="E3833">
        <v>37.92</v>
      </c>
      <c r="F3833">
        <v>7.35</v>
      </c>
      <c r="G3833">
        <v>0.65</v>
      </c>
      <c r="H3833">
        <v>31.24</v>
      </c>
      <c r="I3833">
        <v>30.12</v>
      </c>
      <c r="J3833">
        <v>1.1100000000000001</v>
      </c>
      <c r="K3833">
        <v>96.44</v>
      </c>
      <c r="L3833">
        <v>91.88</v>
      </c>
      <c r="M3833">
        <v>88.14</v>
      </c>
      <c r="N3833">
        <v>78.099999999999994</v>
      </c>
      <c r="O3833">
        <v>28.19</v>
      </c>
      <c r="P3833">
        <v>2546.6</v>
      </c>
      <c r="Q3833" s="42">
        <f>Table1[[#This Row],[Steam_Consumed_t]]/Table1[[#This Row],[Production_t]]</f>
        <v>0.90236875800256089</v>
      </c>
      <c r="R3833" s="37">
        <f>Table1[[#This Row],[Power_Consumed_kWh]]/Table1[[#This Row],[Production_t]]</f>
        <v>81.517285531370035</v>
      </c>
      <c r="S3833" t="str">
        <f>IF(Table1[[#This Row],[Quality_pct]]&lt;96,"Below Spec","Ok")</f>
        <v>Ok</v>
      </c>
      <c r="T3833" t="str">
        <f>IF(Table1[Steam_Consumed_t]&gt;$O$4383,"ABNORMAL","NORMAL")</f>
        <v>NORMAL</v>
      </c>
      <c r="U3833" t="str">
        <f>IF(Table1[Power_Consumed_kWh]&gt;$P$4383,"ABNORMAL","NORMAL")</f>
        <v>NORMAL</v>
      </c>
      <c r="V3833">
        <f>(Table1[[#This Row],[Target_Production_t]]/8)*Table1[[#This Row],[Downtime_hr]]</f>
        <v>3.0810000000000004</v>
      </c>
    </row>
    <row r="3834" spans="1:22" x14ac:dyDescent="0.25">
      <c r="A3834" s="1">
        <v>45977</v>
      </c>
      <c r="B3834" s="1" t="str">
        <f>TEXT(Table1[[#This Row],[Date]],"mm")</f>
        <v>11</v>
      </c>
      <c r="C3834" t="s">
        <v>17</v>
      </c>
      <c r="D3834" t="s">
        <v>18</v>
      </c>
      <c r="E3834">
        <v>39.700000000000003</v>
      </c>
      <c r="F3834">
        <v>7.41</v>
      </c>
      <c r="G3834">
        <v>0.59</v>
      </c>
      <c r="H3834">
        <v>33.729999999999997</v>
      </c>
      <c r="I3834">
        <v>33.22</v>
      </c>
      <c r="J3834">
        <v>0.52</v>
      </c>
      <c r="K3834">
        <v>98.47</v>
      </c>
      <c r="L3834">
        <v>92.62</v>
      </c>
      <c r="M3834">
        <v>90.63</v>
      </c>
      <c r="N3834">
        <v>82.66</v>
      </c>
      <c r="O3834">
        <v>29.91</v>
      </c>
      <c r="P3834">
        <v>2733.9</v>
      </c>
      <c r="Q3834" s="42">
        <f>Table1[[#This Row],[Steam_Consumed_t]]/Table1[[#This Row],[Production_t]]</f>
        <v>0.88674770234212874</v>
      </c>
      <c r="R3834" s="37">
        <f>Table1[[#This Row],[Power_Consumed_kWh]]/Table1[[#This Row],[Production_t]]</f>
        <v>81.052475541061384</v>
      </c>
      <c r="S3834" t="str">
        <f>IF(Table1[[#This Row],[Quality_pct]]&lt;96,"Below Spec","Ok")</f>
        <v>Ok</v>
      </c>
      <c r="T3834" t="str">
        <f>IF(Table1[Steam_Consumed_t]&gt;$O$4383,"ABNORMAL","NORMAL")</f>
        <v>NORMAL</v>
      </c>
      <c r="U3834" t="str">
        <f>IF(Table1[Power_Consumed_kWh]&gt;$P$4383,"ABNORMAL","NORMAL")</f>
        <v>NORMAL</v>
      </c>
      <c r="V3834">
        <f>(Table1[[#This Row],[Target_Production_t]]/8)*Table1[[#This Row],[Downtime_hr]]</f>
        <v>2.9278750000000002</v>
      </c>
    </row>
    <row r="3835" spans="1:22" x14ac:dyDescent="0.25">
      <c r="A3835" s="1">
        <v>45977</v>
      </c>
      <c r="B3835" s="1" t="str">
        <f>TEXT(Table1[[#This Row],[Date]],"mm")</f>
        <v>11</v>
      </c>
      <c r="C3835" t="s">
        <v>21</v>
      </c>
      <c r="D3835" t="s">
        <v>19</v>
      </c>
      <c r="E3835">
        <v>35.380000000000003</v>
      </c>
      <c r="F3835">
        <v>7.41</v>
      </c>
      <c r="G3835">
        <v>0.59</v>
      </c>
      <c r="H3835">
        <v>29.14</v>
      </c>
      <c r="I3835">
        <v>28.51</v>
      </c>
      <c r="J3835">
        <v>0.64</v>
      </c>
      <c r="K3835">
        <v>97.82</v>
      </c>
      <c r="L3835">
        <v>92.62</v>
      </c>
      <c r="M3835">
        <v>95.62</v>
      </c>
      <c r="N3835">
        <v>86.64</v>
      </c>
      <c r="O3835">
        <v>41.68</v>
      </c>
      <c r="P3835">
        <v>3344.2</v>
      </c>
      <c r="Q3835" s="42">
        <f>Table1[[#This Row],[Steam_Consumed_t]]/Table1[[#This Row],[Production_t]]</f>
        <v>1.4303363074811255</v>
      </c>
      <c r="R3835" s="37">
        <f>Table1[[#This Row],[Power_Consumed_kWh]]/Table1[[#This Row],[Production_t]]</f>
        <v>114.76321207961564</v>
      </c>
      <c r="S3835" t="str">
        <f>IF(Table1[[#This Row],[Quality_pct]]&lt;96,"Below Spec","Ok")</f>
        <v>Ok</v>
      </c>
      <c r="T3835" t="str">
        <f>IF(Table1[Steam_Consumed_t]&gt;$O$4383,"ABNORMAL","NORMAL")</f>
        <v>NORMAL</v>
      </c>
      <c r="U3835" t="str">
        <f>IF(Table1[Power_Consumed_kWh]&gt;$P$4383,"ABNORMAL","NORMAL")</f>
        <v>NORMAL</v>
      </c>
      <c r="V3835">
        <f>(Table1[[#This Row],[Target_Production_t]]/8)*Table1[[#This Row],[Downtime_hr]]</f>
        <v>2.6092750000000002</v>
      </c>
    </row>
    <row r="3836" spans="1:22" x14ac:dyDescent="0.25">
      <c r="A3836" s="1">
        <v>45977</v>
      </c>
      <c r="B3836" s="1" t="str">
        <f>TEXT(Table1[[#This Row],[Date]],"mm")</f>
        <v>11</v>
      </c>
      <c r="C3836" t="s">
        <v>23</v>
      </c>
      <c r="D3836" t="s">
        <v>20</v>
      </c>
      <c r="E3836">
        <v>39.72</v>
      </c>
      <c r="F3836">
        <v>7.47</v>
      </c>
      <c r="G3836">
        <v>0.53</v>
      </c>
      <c r="H3836">
        <v>34.25</v>
      </c>
      <c r="I3836">
        <v>34.08</v>
      </c>
      <c r="J3836">
        <v>0.17</v>
      </c>
      <c r="K3836">
        <v>99.49</v>
      </c>
      <c r="L3836">
        <v>93.38</v>
      </c>
      <c r="M3836">
        <v>92.45</v>
      </c>
      <c r="N3836">
        <v>85.88</v>
      </c>
      <c r="O3836">
        <v>5.7</v>
      </c>
      <c r="P3836">
        <v>1551.17</v>
      </c>
      <c r="Q3836" s="42">
        <f>Table1[[#This Row],[Steam_Consumed_t]]/Table1[[#This Row],[Production_t]]</f>
        <v>0.16642335766423358</v>
      </c>
      <c r="R3836" s="37">
        <f>Table1[[#This Row],[Power_Consumed_kWh]]/Table1[[#This Row],[Production_t]]</f>
        <v>45.28963503649635</v>
      </c>
      <c r="S3836" t="str">
        <f>IF(Table1[[#This Row],[Quality_pct]]&lt;96,"Below Spec","Ok")</f>
        <v>Ok</v>
      </c>
      <c r="T3836" t="str">
        <f>IF(Table1[Steam_Consumed_t]&gt;$O$4383,"ABNORMAL","NORMAL")</f>
        <v>NORMAL</v>
      </c>
      <c r="U3836" t="str">
        <f>IF(Table1[Power_Consumed_kWh]&gt;$P$4383,"ABNORMAL","NORMAL")</f>
        <v>NORMAL</v>
      </c>
      <c r="V3836">
        <f>(Table1[[#This Row],[Target_Production_t]]/8)*Table1[[#This Row],[Downtime_hr]]</f>
        <v>2.6314500000000001</v>
      </c>
    </row>
    <row r="3837" spans="1:22" x14ac:dyDescent="0.25">
      <c r="A3837" s="1">
        <v>45977</v>
      </c>
      <c r="B3837" s="1" t="str">
        <f>TEXT(Table1[[#This Row],[Date]],"mm")</f>
        <v>11</v>
      </c>
      <c r="C3837" t="s">
        <v>23</v>
      </c>
      <c r="D3837" t="s">
        <v>19</v>
      </c>
      <c r="E3837">
        <v>40.97</v>
      </c>
      <c r="F3837">
        <v>7.5</v>
      </c>
      <c r="G3837">
        <v>0.5</v>
      </c>
      <c r="H3837">
        <v>40.33</v>
      </c>
      <c r="I3837">
        <v>39.619999999999997</v>
      </c>
      <c r="J3837">
        <v>0.71</v>
      </c>
      <c r="K3837">
        <v>98.24</v>
      </c>
      <c r="L3837">
        <v>93.75</v>
      </c>
      <c r="M3837">
        <v>102.24</v>
      </c>
      <c r="N3837">
        <v>94.17</v>
      </c>
      <c r="O3837">
        <v>7.03</v>
      </c>
      <c r="P3837">
        <v>1786.69</v>
      </c>
      <c r="Q3837" s="42">
        <f>Table1[[#This Row],[Steam_Consumed_t]]/Table1[[#This Row],[Production_t]]</f>
        <v>0.1743119266055046</v>
      </c>
      <c r="R3837" s="37">
        <f>Table1[[#This Row],[Power_Consumed_kWh]]/Table1[[#This Row],[Production_t]]</f>
        <v>44.301760476072403</v>
      </c>
      <c r="S3837" t="str">
        <f>IF(Table1[[#This Row],[Quality_pct]]&lt;96,"Below Spec","Ok")</f>
        <v>Ok</v>
      </c>
      <c r="T3837" t="str">
        <f>IF(Table1[Steam_Consumed_t]&gt;$O$4383,"ABNORMAL","NORMAL")</f>
        <v>NORMAL</v>
      </c>
      <c r="U3837" t="str">
        <f>IF(Table1[Power_Consumed_kWh]&gt;$P$4383,"ABNORMAL","NORMAL")</f>
        <v>NORMAL</v>
      </c>
      <c r="V3837">
        <f>(Table1[[#This Row],[Target_Production_t]]/8)*Table1[[#This Row],[Downtime_hr]]</f>
        <v>2.5606249999999999</v>
      </c>
    </row>
    <row r="3838" spans="1:22" x14ac:dyDescent="0.25">
      <c r="A3838" s="1">
        <v>45977</v>
      </c>
      <c r="B3838" s="1" t="str">
        <f>TEXT(Table1[[#This Row],[Date]],"mm")</f>
        <v>11</v>
      </c>
      <c r="C3838" t="s">
        <v>21</v>
      </c>
      <c r="D3838" t="s">
        <v>18</v>
      </c>
      <c r="E3838">
        <v>35.92</v>
      </c>
      <c r="F3838">
        <v>7.59</v>
      </c>
      <c r="G3838">
        <v>0.41</v>
      </c>
      <c r="H3838">
        <v>32.93</v>
      </c>
      <c r="I3838">
        <v>32.33</v>
      </c>
      <c r="J3838">
        <v>0.6</v>
      </c>
      <c r="K3838">
        <v>98.18</v>
      </c>
      <c r="L3838">
        <v>94.88</v>
      </c>
      <c r="M3838">
        <v>90.32</v>
      </c>
      <c r="N3838">
        <v>84.13</v>
      </c>
      <c r="O3838">
        <v>50.64</v>
      </c>
      <c r="P3838">
        <v>3938.07</v>
      </c>
      <c r="Q3838" s="42">
        <f>Table1[[#This Row],[Steam_Consumed_t]]/Table1[[#This Row],[Production_t]]</f>
        <v>1.5378074703917402</v>
      </c>
      <c r="R3838" s="37">
        <f>Table1[[#This Row],[Power_Consumed_kWh]]/Table1[[#This Row],[Production_t]]</f>
        <v>119.589128454297</v>
      </c>
      <c r="S3838" t="str">
        <f>IF(Table1[[#This Row],[Quality_pct]]&lt;96,"Below Spec","Ok")</f>
        <v>Ok</v>
      </c>
      <c r="T3838" t="str">
        <f>IF(Table1[Steam_Consumed_t]&gt;$O$4383,"ABNORMAL","NORMAL")</f>
        <v>NORMAL</v>
      </c>
      <c r="U3838" t="str">
        <f>IF(Table1[Power_Consumed_kWh]&gt;$P$4383,"ABNORMAL","NORMAL")</f>
        <v>NORMAL</v>
      </c>
      <c r="V3838">
        <f>(Table1[[#This Row],[Target_Production_t]]/8)*Table1[[#This Row],[Downtime_hr]]</f>
        <v>1.8409</v>
      </c>
    </row>
    <row r="3839" spans="1:22" x14ac:dyDescent="0.25">
      <c r="A3839" s="1">
        <v>45977</v>
      </c>
      <c r="B3839" s="1" t="str">
        <f>TEXT(Table1[[#This Row],[Date]],"mm")</f>
        <v>11</v>
      </c>
      <c r="C3839" t="s">
        <v>22</v>
      </c>
      <c r="D3839" t="s">
        <v>19</v>
      </c>
      <c r="E3839">
        <v>33.520000000000003</v>
      </c>
      <c r="F3839">
        <v>7.63</v>
      </c>
      <c r="G3839">
        <v>0.37</v>
      </c>
      <c r="H3839">
        <v>32.61</v>
      </c>
      <c r="I3839">
        <v>31.71</v>
      </c>
      <c r="J3839">
        <v>0.9</v>
      </c>
      <c r="K3839">
        <v>97.25</v>
      </c>
      <c r="L3839">
        <v>95.38</v>
      </c>
      <c r="M3839">
        <v>97.24</v>
      </c>
      <c r="N3839">
        <v>90.2</v>
      </c>
      <c r="O3839">
        <v>35.39</v>
      </c>
      <c r="P3839">
        <v>3082.53</v>
      </c>
      <c r="Q3839" s="42">
        <f>Table1[[#This Row],[Steam_Consumed_t]]/Table1[[#This Row],[Production_t]]</f>
        <v>1.0852499233363999</v>
      </c>
      <c r="R3839" s="37">
        <f>Table1[[#This Row],[Power_Consumed_kWh]]/Table1[[#This Row],[Production_t]]</f>
        <v>94.527138914443427</v>
      </c>
      <c r="S3839" t="str">
        <f>IF(Table1[[#This Row],[Quality_pct]]&lt;96,"Below Spec","Ok")</f>
        <v>Ok</v>
      </c>
      <c r="T3839" t="str">
        <f>IF(Table1[Steam_Consumed_t]&gt;$O$4383,"ABNORMAL","NORMAL")</f>
        <v>NORMAL</v>
      </c>
      <c r="U3839" t="str">
        <f>IF(Table1[Power_Consumed_kWh]&gt;$P$4383,"ABNORMAL","NORMAL")</f>
        <v>NORMAL</v>
      </c>
      <c r="V3839">
        <f>(Table1[[#This Row],[Target_Production_t]]/8)*Table1[[#This Row],[Downtime_hr]]</f>
        <v>1.5503000000000002</v>
      </c>
    </row>
    <row r="3840" spans="1:22" x14ac:dyDescent="0.25">
      <c r="A3840" s="1">
        <v>45977</v>
      </c>
      <c r="B3840" s="1" t="str">
        <f>TEXT(Table1[[#This Row],[Date]],"mm")</f>
        <v>11</v>
      </c>
      <c r="C3840" t="s">
        <v>17</v>
      </c>
      <c r="D3840" t="s">
        <v>19</v>
      </c>
      <c r="E3840">
        <v>39.11</v>
      </c>
      <c r="F3840">
        <v>7.65</v>
      </c>
      <c r="G3840">
        <v>0.35</v>
      </c>
      <c r="H3840">
        <v>37.74</v>
      </c>
      <c r="I3840">
        <v>36.74</v>
      </c>
      <c r="J3840">
        <v>1</v>
      </c>
      <c r="K3840">
        <v>97.36</v>
      </c>
      <c r="L3840">
        <v>95.62</v>
      </c>
      <c r="M3840">
        <v>94.42</v>
      </c>
      <c r="N3840">
        <v>87.9</v>
      </c>
      <c r="O3840">
        <v>31.68</v>
      </c>
      <c r="P3840">
        <v>3138.38</v>
      </c>
      <c r="Q3840" s="42">
        <f>Table1[[#This Row],[Steam_Consumed_t]]/Table1[[#This Row],[Production_t]]</f>
        <v>0.83942766295707472</v>
      </c>
      <c r="R3840" s="37">
        <f>Table1[[#This Row],[Power_Consumed_kWh]]/Table1[[#This Row],[Production_t]]</f>
        <v>83.15792262851086</v>
      </c>
      <c r="S3840" t="str">
        <f>IF(Table1[[#This Row],[Quality_pct]]&lt;96,"Below Spec","Ok")</f>
        <v>Ok</v>
      </c>
      <c r="T3840" t="str">
        <f>IF(Table1[Steam_Consumed_t]&gt;$O$4383,"ABNORMAL","NORMAL")</f>
        <v>NORMAL</v>
      </c>
      <c r="U3840" t="str">
        <f>IF(Table1[Power_Consumed_kWh]&gt;$P$4383,"ABNORMAL","NORMAL")</f>
        <v>NORMAL</v>
      </c>
      <c r="V3840">
        <f>(Table1[[#This Row],[Target_Production_t]]/8)*Table1[[#This Row],[Downtime_hr]]</f>
        <v>1.7110624999999999</v>
      </c>
    </row>
    <row r="3841" spans="1:22" x14ac:dyDescent="0.25">
      <c r="A3841" s="1">
        <v>45977</v>
      </c>
      <c r="B3841" s="1" t="str">
        <f>TEXT(Table1[[#This Row],[Date]],"mm")</f>
        <v>11</v>
      </c>
      <c r="C3841" t="s">
        <v>21</v>
      </c>
      <c r="D3841" t="s">
        <v>20</v>
      </c>
      <c r="E3841">
        <v>34.31</v>
      </c>
      <c r="F3841">
        <v>7.72</v>
      </c>
      <c r="G3841">
        <v>0.28000000000000003</v>
      </c>
      <c r="H3841">
        <v>29.92</v>
      </c>
      <c r="I3841">
        <v>29.03</v>
      </c>
      <c r="J3841">
        <v>0.89</v>
      </c>
      <c r="K3841">
        <v>97.02</v>
      </c>
      <c r="L3841">
        <v>96.5</v>
      </c>
      <c r="M3841">
        <v>92.96</v>
      </c>
      <c r="N3841">
        <v>87.04</v>
      </c>
      <c r="O3841">
        <v>44.74</v>
      </c>
      <c r="P3841">
        <v>3541.43</v>
      </c>
      <c r="Q3841" s="42">
        <f>Table1[[#This Row],[Steam_Consumed_t]]/Table1[[#This Row],[Production_t]]</f>
        <v>1.4953208556149733</v>
      </c>
      <c r="R3841" s="37">
        <f>Table1[[#This Row],[Power_Consumed_kWh]]/Table1[[#This Row],[Production_t]]</f>
        <v>118.36330213903742</v>
      </c>
      <c r="S3841" t="str">
        <f>IF(Table1[[#This Row],[Quality_pct]]&lt;96,"Below Spec","Ok")</f>
        <v>Ok</v>
      </c>
      <c r="T3841" t="str">
        <f>IF(Table1[Steam_Consumed_t]&gt;$O$4383,"ABNORMAL","NORMAL")</f>
        <v>NORMAL</v>
      </c>
      <c r="U3841" t="str">
        <f>IF(Table1[Power_Consumed_kWh]&gt;$P$4383,"ABNORMAL","NORMAL")</f>
        <v>NORMAL</v>
      </c>
      <c r="V3841">
        <f>(Table1[[#This Row],[Target_Production_t]]/8)*Table1[[#This Row],[Downtime_hr]]</f>
        <v>1.2008500000000002</v>
      </c>
    </row>
    <row r="3842" spans="1:22" x14ac:dyDescent="0.25">
      <c r="A3842" s="1">
        <v>45978</v>
      </c>
      <c r="B3842" s="1" t="str">
        <f>TEXT(Table1[[#This Row],[Date]],"mm")</f>
        <v>11</v>
      </c>
      <c r="C3842" t="s">
        <v>21</v>
      </c>
      <c r="D3842" t="s">
        <v>20</v>
      </c>
      <c r="E3842">
        <v>34.880000000000003</v>
      </c>
      <c r="F3842">
        <v>7.37</v>
      </c>
      <c r="G3842">
        <v>0.63</v>
      </c>
      <c r="H3842">
        <v>30.34</v>
      </c>
      <c r="I3842">
        <v>30.01</v>
      </c>
      <c r="J3842">
        <v>0.33</v>
      </c>
      <c r="K3842">
        <v>98.91</v>
      </c>
      <c r="L3842">
        <v>92.12</v>
      </c>
      <c r="M3842">
        <v>89.88</v>
      </c>
      <c r="N3842">
        <v>81.900000000000006</v>
      </c>
      <c r="O3842">
        <v>44.62</v>
      </c>
      <c r="P3842">
        <v>3616.68</v>
      </c>
      <c r="Q3842" s="42">
        <f>Table1[[#This Row],[Steam_Consumed_t]]/Table1[[#This Row],[Production_t]]</f>
        <v>1.4706657877389584</v>
      </c>
      <c r="R3842" s="37">
        <f>Table1[[#This Row],[Power_Consumed_kWh]]/Table1[[#This Row],[Production_t]]</f>
        <v>119.20500988793671</v>
      </c>
      <c r="S3842" t="str">
        <f>IF(Table1[[#This Row],[Quality_pct]]&lt;96,"Below Spec","Ok")</f>
        <v>Ok</v>
      </c>
      <c r="T3842" t="str">
        <f>IF(Table1[Steam_Consumed_t]&gt;$O$4383,"ABNORMAL","NORMAL")</f>
        <v>NORMAL</v>
      </c>
      <c r="U3842" t="str">
        <f>IF(Table1[Power_Consumed_kWh]&gt;$P$4383,"ABNORMAL","NORMAL")</f>
        <v>NORMAL</v>
      </c>
      <c r="V3842">
        <f>(Table1[[#This Row],[Target_Production_t]]/8)*Table1[[#This Row],[Downtime_hr]]</f>
        <v>2.7468000000000004</v>
      </c>
    </row>
    <row r="3843" spans="1:22" x14ac:dyDescent="0.25">
      <c r="A3843" s="1">
        <v>45978</v>
      </c>
      <c r="B3843" s="1" t="str">
        <f>TEXT(Table1[[#This Row],[Date]],"mm")</f>
        <v>11</v>
      </c>
      <c r="C3843" t="s">
        <v>23</v>
      </c>
      <c r="D3843" t="s">
        <v>18</v>
      </c>
      <c r="E3843">
        <v>42.29</v>
      </c>
      <c r="F3843">
        <v>7.38</v>
      </c>
      <c r="G3843">
        <v>0.62</v>
      </c>
      <c r="H3843">
        <v>38.549999999999997</v>
      </c>
      <c r="I3843">
        <v>38.31</v>
      </c>
      <c r="J3843">
        <v>0.25</v>
      </c>
      <c r="K3843">
        <v>99.36</v>
      </c>
      <c r="L3843">
        <v>92.25</v>
      </c>
      <c r="M3843">
        <v>99.79</v>
      </c>
      <c r="N3843">
        <v>91.47</v>
      </c>
      <c r="O3843">
        <v>4.33</v>
      </c>
      <c r="P3843">
        <v>1641.02</v>
      </c>
      <c r="Q3843" s="42">
        <f>Table1[[#This Row],[Steam_Consumed_t]]/Table1[[#This Row],[Production_t]]</f>
        <v>0.11232166018158236</v>
      </c>
      <c r="R3843" s="37">
        <f>Table1[[#This Row],[Power_Consumed_kWh]]/Table1[[#This Row],[Production_t]]</f>
        <v>42.568612191958501</v>
      </c>
      <c r="S3843" t="str">
        <f>IF(Table1[[#This Row],[Quality_pct]]&lt;96,"Below Spec","Ok")</f>
        <v>Ok</v>
      </c>
      <c r="T3843" t="str">
        <f>IF(Table1[Steam_Consumed_t]&gt;$O$4383,"ABNORMAL","NORMAL")</f>
        <v>NORMAL</v>
      </c>
      <c r="U3843" t="str">
        <f>IF(Table1[Power_Consumed_kWh]&gt;$P$4383,"ABNORMAL","NORMAL")</f>
        <v>NORMAL</v>
      </c>
      <c r="V3843">
        <f>(Table1[[#This Row],[Target_Production_t]]/8)*Table1[[#This Row],[Downtime_hr]]</f>
        <v>3.2774749999999999</v>
      </c>
    </row>
    <row r="3844" spans="1:22" x14ac:dyDescent="0.25">
      <c r="A3844" s="1">
        <v>45978</v>
      </c>
      <c r="B3844" s="1" t="str">
        <f>TEXT(Table1[[#This Row],[Date]],"mm")</f>
        <v>11</v>
      </c>
      <c r="C3844" t="s">
        <v>22</v>
      </c>
      <c r="D3844" t="s">
        <v>20</v>
      </c>
      <c r="E3844">
        <v>33.049999999999997</v>
      </c>
      <c r="F3844">
        <v>7.46</v>
      </c>
      <c r="G3844">
        <v>0.54</v>
      </c>
      <c r="H3844">
        <v>28.54</v>
      </c>
      <c r="I3844">
        <v>28.02</v>
      </c>
      <c r="J3844">
        <v>0.53</v>
      </c>
      <c r="K3844">
        <v>98.16</v>
      </c>
      <c r="L3844">
        <v>93.25</v>
      </c>
      <c r="M3844">
        <v>93.12</v>
      </c>
      <c r="N3844">
        <v>85.23</v>
      </c>
      <c r="O3844">
        <v>29.15</v>
      </c>
      <c r="P3844">
        <v>2833.06</v>
      </c>
      <c r="Q3844" s="42">
        <f>Table1[[#This Row],[Steam_Consumed_t]]/Table1[[#This Row],[Production_t]]</f>
        <v>1.0213735108619482</v>
      </c>
      <c r="R3844" s="37">
        <f>Table1[[#This Row],[Power_Consumed_kWh]]/Table1[[#This Row],[Production_t]]</f>
        <v>99.266292922214433</v>
      </c>
      <c r="S3844" t="str">
        <f>IF(Table1[[#This Row],[Quality_pct]]&lt;96,"Below Spec","Ok")</f>
        <v>Ok</v>
      </c>
      <c r="T3844" t="str">
        <f>IF(Table1[Steam_Consumed_t]&gt;$O$4383,"ABNORMAL","NORMAL")</f>
        <v>NORMAL</v>
      </c>
      <c r="U3844" t="str">
        <f>IF(Table1[Power_Consumed_kWh]&gt;$P$4383,"ABNORMAL","NORMAL")</f>
        <v>NORMAL</v>
      </c>
      <c r="V3844">
        <f>(Table1[[#This Row],[Target_Production_t]]/8)*Table1[[#This Row],[Downtime_hr]]</f>
        <v>2.2308750000000002</v>
      </c>
    </row>
    <row r="3845" spans="1:22" x14ac:dyDescent="0.25">
      <c r="A3845" s="1">
        <v>45978</v>
      </c>
      <c r="B3845" s="1" t="str">
        <f>TEXT(Table1[[#This Row],[Date]],"mm")</f>
        <v>11</v>
      </c>
      <c r="C3845" t="s">
        <v>23</v>
      </c>
      <c r="D3845" t="s">
        <v>19</v>
      </c>
      <c r="E3845">
        <v>41.66</v>
      </c>
      <c r="F3845">
        <v>7.54</v>
      </c>
      <c r="G3845">
        <v>0.46</v>
      </c>
      <c r="H3845">
        <v>37.549999999999997</v>
      </c>
      <c r="I3845">
        <v>37.549999999999997</v>
      </c>
      <c r="J3845">
        <v>0</v>
      </c>
      <c r="K3845">
        <v>99.99</v>
      </c>
      <c r="L3845">
        <v>94.25</v>
      </c>
      <c r="M3845">
        <v>99.93</v>
      </c>
      <c r="N3845">
        <v>94.18</v>
      </c>
      <c r="O3845">
        <v>7.41</v>
      </c>
      <c r="P3845">
        <v>1549.29</v>
      </c>
      <c r="Q3845" s="42">
        <f>Table1[[#This Row],[Steam_Consumed_t]]/Table1[[#This Row],[Production_t]]</f>
        <v>0.19733688415446074</v>
      </c>
      <c r="R3845" s="37">
        <f>Table1[[#This Row],[Power_Consumed_kWh]]/Table1[[#This Row],[Production_t]]</f>
        <v>41.259387483355525</v>
      </c>
      <c r="S3845" t="str">
        <f>IF(Table1[[#This Row],[Quality_pct]]&lt;96,"Below Spec","Ok")</f>
        <v>Ok</v>
      </c>
      <c r="T3845" t="str">
        <f>IF(Table1[Steam_Consumed_t]&gt;$O$4383,"ABNORMAL","NORMAL")</f>
        <v>NORMAL</v>
      </c>
      <c r="U3845" t="str">
        <f>IF(Table1[Power_Consumed_kWh]&gt;$P$4383,"ABNORMAL","NORMAL")</f>
        <v>NORMAL</v>
      </c>
      <c r="V3845">
        <f>(Table1[[#This Row],[Target_Production_t]]/8)*Table1[[#This Row],[Downtime_hr]]</f>
        <v>2.3954499999999999</v>
      </c>
    </row>
    <row r="3846" spans="1:22" x14ac:dyDescent="0.25">
      <c r="A3846" s="1">
        <v>45978</v>
      </c>
      <c r="B3846" s="1" t="str">
        <f>TEXT(Table1[[#This Row],[Date]],"mm")</f>
        <v>11</v>
      </c>
      <c r="C3846" t="s">
        <v>23</v>
      </c>
      <c r="D3846" t="s">
        <v>20</v>
      </c>
      <c r="E3846">
        <v>40.39</v>
      </c>
      <c r="F3846">
        <v>7.62</v>
      </c>
      <c r="G3846">
        <v>0.38</v>
      </c>
      <c r="H3846">
        <v>37.799999999999997</v>
      </c>
      <c r="I3846">
        <v>37.32</v>
      </c>
      <c r="J3846">
        <v>0.48</v>
      </c>
      <c r="K3846">
        <v>98.73</v>
      </c>
      <c r="L3846">
        <v>95.25</v>
      </c>
      <c r="M3846">
        <v>98.03</v>
      </c>
      <c r="N3846">
        <v>92.19</v>
      </c>
      <c r="O3846">
        <v>6.19</v>
      </c>
      <c r="P3846">
        <v>1611.74</v>
      </c>
      <c r="Q3846" s="42">
        <f>Table1[[#This Row],[Steam_Consumed_t]]/Table1[[#This Row],[Production_t]]</f>
        <v>0.16375661375661377</v>
      </c>
      <c r="R3846" s="37">
        <f>Table1[[#This Row],[Power_Consumed_kWh]]/Table1[[#This Row],[Production_t]]</f>
        <v>42.638624338624339</v>
      </c>
      <c r="S3846" t="str">
        <f>IF(Table1[[#This Row],[Quality_pct]]&lt;96,"Below Spec","Ok")</f>
        <v>Ok</v>
      </c>
      <c r="T3846" t="str">
        <f>IF(Table1[Steam_Consumed_t]&gt;$O$4383,"ABNORMAL","NORMAL")</f>
        <v>NORMAL</v>
      </c>
      <c r="U3846" t="str">
        <f>IF(Table1[Power_Consumed_kWh]&gt;$P$4383,"ABNORMAL","NORMAL")</f>
        <v>NORMAL</v>
      </c>
      <c r="V3846">
        <f>(Table1[[#This Row],[Target_Production_t]]/8)*Table1[[#This Row],[Downtime_hr]]</f>
        <v>1.918525</v>
      </c>
    </row>
    <row r="3847" spans="1:22" x14ac:dyDescent="0.25">
      <c r="A3847" s="1">
        <v>45978</v>
      </c>
      <c r="B3847" s="1" t="str">
        <f>TEXT(Table1[[#This Row],[Date]],"mm")</f>
        <v>11</v>
      </c>
      <c r="C3847" t="s">
        <v>17</v>
      </c>
      <c r="D3847" t="s">
        <v>18</v>
      </c>
      <c r="E3847">
        <v>40.369999999999997</v>
      </c>
      <c r="F3847">
        <v>7.73</v>
      </c>
      <c r="G3847">
        <v>0.27</v>
      </c>
      <c r="H3847">
        <v>38.26</v>
      </c>
      <c r="I3847">
        <v>37.46</v>
      </c>
      <c r="J3847">
        <v>0.8</v>
      </c>
      <c r="K3847">
        <v>97.9</v>
      </c>
      <c r="L3847">
        <v>96.62</v>
      </c>
      <c r="M3847">
        <v>97.54</v>
      </c>
      <c r="N3847">
        <v>92.27</v>
      </c>
      <c r="O3847">
        <v>33.04</v>
      </c>
      <c r="P3847">
        <v>3115.42</v>
      </c>
      <c r="Q3847" s="42">
        <f>Table1[[#This Row],[Steam_Consumed_t]]/Table1[[#This Row],[Production_t]]</f>
        <v>0.86356508102456875</v>
      </c>
      <c r="R3847" s="37">
        <f>Table1[[#This Row],[Power_Consumed_kWh]]/Table1[[#This Row],[Production_t]]</f>
        <v>81.427600627286992</v>
      </c>
      <c r="S3847" t="str">
        <f>IF(Table1[[#This Row],[Quality_pct]]&lt;96,"Below Spec","Ok")</f>
        <v>Ok</v>
      </c>
      <c r="T3847" t="str">
        <f>IF(Table1[Steam_Consumed_t]&gt;$O$4383,"ABNORMAL","NORMAL")</f>
        <v>NORMAL</v>
      </c>
      <c r="U3847" t="str">
        <f>IF(Table1[Power_Consumed_kWh]&gt;$P$4383,"ABNORMAL","NORMAL")</f>
        <v>NORMAL</v>
      </c>
      <c r="V3847">
        <f>(Table1[[#This Row],[Target_Production_t]]/8)*Table1[[#This Row],[Downtime_hr]]</f>
        <v>1.3624875000000001</v>
      </c>
    </row>
    <row r="3848" spans="1:22" x14ac:dyDescent="0.25">
      <c r="A3848" s="1">
        <v>45978</v>
      </c>
      <c r="B3848" s="1" t="str">
        <f>TEXT(Table1[[#This Row],[Date]],"mm")</f>
        <v>11</v>
      </c>
      <c r="C3848" t="s">
        <v>22</v>
      </c>
      <c r="D3848" t="s">
        <v>18</v>
      </c>
      <c r="E3848">
        <v>34.6</v>
      </c>
      <c r="F3848">
        <v>7.73</v>
      </c>
      <c r="G3848">
        <v>0.27</v>
      </c>
      <c r="H3848">
        <v>33.869999999999997</v>
      </c>
      <c r="I3848">
        <v>32.68</v>
      </c>
      <c r="J3848">
        <v>1.19</v>
      </c>
      <c r="K3848">
        <v>96.48</v>
      </c>
      <c r="L3848">
        <v>96.62</v>
      </c>
      <c r="M3848">
        <v>95.18</v>
      </c>
      <c r="N3848">
        <v>88.73</v>
      </c>
      <c r="O3848">
        <v>38.78</v>
      </c>
      <c r="P3848">
        <v>3249.64</v>
      </c>
      <c r="Q3848" s="42">
        <f>Table1[[#This Row],[Steam_Consumed_t]]/Table1[[#This Row],[Production_t]]</f>
        <v>1.144966046648952</v>
      </c>
      <c r="R3848" s="37">
        <f>Table1[[#This Row],[Power_Consumed_kWh]]/Table1[[#This Row],[Production_t]]</f>
        <v>95.944493652199597</v>
      </c>
      <c r="S3848" t="str">
        <f>IF(Table1[[#This Row],[Quality_pct]]&lt;96,"Below Spec","Ok")</f>
        <v>Ok</v>
      </c>
      <c r="T3848" t="str">
        <f>IF(Table1[Steam_Consumed_t]&gt;$O$4383,"ABNORMAL","NORMAL")</f>
        <v>NORMAL</v>
      </c>
      <c r="U3848" t="str">
        <f>IF(Table1[Power_Consumed_kWh]&gt;$P$4383,"ABNORMAL","NORMAL")</f>
        <v>NORMAL</v>
      </c>
      <c r="V3848">
        <f>(Table1[[#This Row],[Target_Production_t]]/8)*Table1[[#This Row],[Downtime_hr]]</f>
        <v>1.1677500000000001</v>
      </c>
    </row>
    <row r="3849" spans="1:22" x14ac:dyDescent="0.25">
      <c r="A3849" s="1">
        <v>45978</v>
      </c>
      <c r="B3849" s="1" t="str">
        <f>TEXT(Table1[[#This Row],[Date]],"mm")</f>
        <v>11</v>
      </c>
      <c r="C3849" t="s">
        <v>22</v>
      </c>
      <c r="D3849" t="s">
        <v>19</v>
      </c>
      <c r="E3849">
        <v>34.08</v>
      </c>
      <c r="F3849">
        <v>7.73</v>
      </c>
      <c r="G3849">
        <v>0.27</v>
      </c>
      <c r="H3849">
        <v>32.46</v>
      </c>
      <c r="I3849">
        <v>31.84</v>
      </c>
      <c r="J3849">
        <v>0.62</v>
      </c>
      <c r="K3849">
        <v>98.08</v>
      </c>
      <c r="L3849">
        <v>96.62</v>
      </c>
      <c r="M3849">
        <v>97.29</v>
      </c>
      <c r="N3849">
        <v>92.2</v>
      </c>
      <c r="O3849">
        <v>35.06</v>
      </c>
      <c r="P3849">
        <v>3121.9</v>
      </c>
      <c r="Q3849" s="42">
        <f>Table1[[#This Row],[Steam_Consumed_t]]/Table1[[#This Row],[Production_t]]</f>
        <v>1.0800985828712262</v>
      </c>
      <c r="R3849" s="37">
        <f>Table1[[#This Row],[Power_Consumed_kWh]]/Table1[[#This Row],[Production_t]]</f>
        <v>96.176833025261857</v>
      </c>
      <c r="S3849" t="str">
        <f>IF(Table1[[#This Row],[Quality_pct]]&lt;96,"Below Spec","Ok")</f>
        <v>Ok</v>
      </c>
      <c r="T3849" t="str">
        <f>IF(Table1[Steam_Consumed_t]&gt;$O$4383,"ABNORMAL","NORMAL")</f>
        <v>NORMAL</v>
      </c>
      <c r="U3849" t="str">
        <f>IF(Table1[Power_Consumed_kWh]&gt;$P$4383,"ABNORMAL","NORMAL")</f>
        <v>NORMAL</v>
      </c>
      <c r="V3849">
        <f>(Table1[[#This Row],[Target_Production_t]]/8)*Table1[[#This Row],[Downtime_hr]]</f>
        <v>1.1502000000000001</v>
      </c>
    </row>
    <row r="3850" spans="1:22" x14ac:dyDescent="0.25">
      <c r="A3850" s="1">
        <v>45978</v>
      </c>
      <c r="B3850" s="1" t="str">
        <f>TEXT(Table1[[#This Row],[Date]],"mm")</f>
        <v>11</v>
      </c>
      <c r="C3850" t="s">
        <v>17</v>
      </c>
      <c r="D3850" t="s">
        <v>20</v>
      </c>
      <c r="E3850">
        <v>38.549999999999997</v>
      </c>
      <c r="F3850">
        <v>7.78</v>
      </c>
      <c r="G3850">
        <v>0.22</v>
      </c>
      <c r="H3850">
        <v>35.799999999999997</v>
      </c>
      <c r="I3850">
        <v>35.14</v>
      </c>
      <c r="J3850">
        <v>0.66</v>
      </c>
      <c r="K3850">
        <v>98.16</v>
      </c>
      <c r="L3850">
        <v>97.25</v>
      </c>
      <c r="M3850">
        <v>89.62</v>
      </c>
      <c r="N3850">
        <v>85.55</v>
      </c>
      <c r="O3850">
        <v>31.88</v>
      </c>
      <c r="P3850">
        <v>2973.63</v>
      </c>
      <c r="Q3850" s="42">
        <f>Table1[[#This Row],[Steam_Consumed_t]]/Table1[[#This Row],[Production_t]]</f>
        <v>0.89050279329608939</v>
      </c>
      <c r="R3850" s="37">
        <f>Table1[[#This Row],[Power_Consumed_kWh]]/Table1[[#This Row],[Production_t]]</f>
        <v>83.062290502793303</v>
      </c>
      <c r="S3850" t="str">
        <f>IF(Table1[[#This Row],[Quality_pct]]&lt;96,"Below Spec","Ok")</f>
        <v>Ok</v>
      </c>
      <c r="T3850" t="str">
        <f>IF(Table1[Steam_Consumed_t]&gt;$O$4383,"ABNORMAL","NORMAL")</f>
        <v>NORMAL</v>
      </c>
      <c r="U3850" t="str">
        <f>IF(Table1[Power_Consumed_kWh]&gt;$P$4383,"ABNORMAL","NORMAL")</f>
        <v>NORMAL</v>
      </c>
      <c r="V3850">
        <f>(Table1[[#This Row],[Target_Production_t]]/8)*Table1[[#This Row],[Downtime_hr]]</f>
        <v>1.060125</v>
      </c>
    </row>
    <row r="3851" spans="1:22" x14ac:dyDescent="0.25">
      <c r="A3851" s="1">
        <v>45978</v>
      </c>
      <c r="B3851" s="1" t="str">
        <f>TEXT(Table1[[#This Row],[Date]],"mm")</f>
        <v>11</v>
      </c>
      <c r="C3851" t="s">
        <v>21</v>
      </c>
      <c r="D3851" t="s">
        <v>18</v>
      </c>
      <c r="E3851">
        <v>36.53</v>
      </c>
      <c r="F3851">
        <v>7.78</v>
      </c>
      <c r="G3851">
        <v>0.22</v>
      </c>
      <c r="H3851">
        <v>34.24</v>
      </c>
      <c r="I3851">
        <v>33.36</v>
      </c>
      <c r="J3851">
        <v>0.88</v>
      </c>
      <c r="K3851">
        <v>97.43</v>
      </c>
      <c r="L3851">
        <v>97.25</v>
      </c>
      <c r="M3851">
        <v>98.49</v>
      </c>
      <c r="N3851">
        <v>93.32</v>
      </c>
      <c r="O3851">
        <v>50.81</v>
      </c>
      <c r="P3851">
        <v>4044.75</v>
      </c>
      <c r="Q3851" s="42">
        <f>Table1[[#This Row],[Steam_Consumed_t]]/Table1[[#This Row],[Production_t]]</f>
        <v>1.4839369158878504</v>
      </c>
      <c r="R3851" s="37">
        <f>Table1[[#This Row],[Power_Consumed_kWh]]/Table1[[#This Row],[Production_t]]</f>
        <v>118.12938084112149</v>
      </c>
      <c r="S3851" t="str">
        <f>IF(Table1[[#This Row],[Quality_pct]]&lt;96,"Below Spec","Ok")</f>
        <v>Ok</v>
      </c>
      <c r="T3851" t="str">
        <f>IF(Table1[Steam_Consumed_t]&gt;$O$4383,"ABNORMAL","NORMAL")</f>
        <v>NORMAL</v>
      </c>
      <c r="U3851" t="str">
        <f>IF(Table1[Power_Consumed_kWh]&gt;$P$4383,"ABNORMAL","NORMAL")</f>
        <v>NORMAL</v>
      </c>
      <c r="V3851">
        <f>(Table1[[#This Row],[Target_Production_t]]/8)*Table1[[#This Row],[Downtime_hr]]</f>
        <v>1.004575</v>
      </c>
    </row>
    <row r="3852" spans="1:22" x14ac:dyDescent="0.25">
      <c r="A3852" s="1">
        <v>45978</v>
      </c>
      <c r="B3852" s="1" t="str">
        <f>TEXT(Table1[[#This Row],[Date]],"mm")</f>
        <v>11</v>
      </c>
      <c r="C3852" t="s">
        <v>21</v>
      </c>
      <c r="D3852" t="s">
        <v>19</v>
      </c>
      <c r="E3852">
        <v>35.979999999999997</v>
      </c>
      <c r="F3852">
        <v>7.82</v>
      </c>
      <c r="G3852">
        <v>0.18</v>
      </c>
      <c r="H3852">
        <v>34.619999999999997</v>
      </c>
      <c r="I3852">
        <v>34.35</v>
      </c>
      <c r="J3852">
        <v>0.27</v>
      </c>
      <c r="K3852">
        <v>99.23</v>
      </c>
      <c r="L3852">
        <v>97.75</v>
      </c>
      <c r="M3852">
        <v>99.05</v>
      </c>
      <c r="N3852">
        <v>96.08</v>
      </c>
      <c r="O3852">
        <v>48.78</v>
      </c>
      <c r="P3852">
        <v>4048.96</v>
      </c>
      <c r="Q3852" s="42">
        <f>Table1[[#This Row],[Steam_Consumed_t]]/Table1[[#This Row],[Production_t]]</f>
        <v>1.4090121317157713</v>
      </c>
      <c r="R3852" s="37">
        <f>Table1[[#This Row],[Power_Consumed_kWh]]/Table1[[#This Row],[Production_t]]</f>
        <v>116.95436164067014</v>
      </c>
      <c r="S3852" t="str">
        <f>IF(Table1[[#This Row],[Quality_pct]]&lt;96,"Below Spec","Ok")</f>
        <v>Ok</v>
      </c>
      <c r="T3852" t="str">
        <f>IF(Table1[Steam_Consumed_t]&gt;$O$4383,"ABNORMAL","NORMAL")</f>
        <v>NORMAL</v>
      </c>
      <c r="U3852" t="str">
        <f>IF(Table1[Power_Consumed_kWh]&gt;$P$4383,"ABNORMAL","NORMAL")</f>
        <v>NORMAL</v>
      </c>
      <c r="V3852">
        <f>(Table1[[#This Row],[Target_Production_t]]/8)*Table1[[#This Row],[Downtime_hr]]</f>
        <v>0.80954999999999988</v>
      </c>
    </row>
    <row r="3853" spans="1:22" x14ac:dyDescent="0.25">
      <c r="A3853" s="1">
        <v>45978</v>
      </c>
      <c r="B3853" s="1" t="str">
        <f>TEXT(Table1[[#This Row],[Date]],"mm")</f>
        <v>11</v>
      </c>
      <c r="C3853" t="s">
        <v>17</v>
      </c>
      <c r="D3853" t="s">
        <v>19</v>
      </c>
      <c r="E3853">
        <v>39.76</v>
      </c>
      <c r="F3853">
        <v>7.91</v>
      </c>
      <c r="G3853">
        <v>0.09</v>
      </c>
      <c r="H3853">
        <v>37.5</v>
      </c>
      <c r="I3853">
        <v>36.51</v>
      </c>
      <c r="J3853">
        <v>0.99</v>
      </c>
      <c r="K3853">
        <v>97.36</v>
      </c>
      <c r="L3853">
        <v>98.88</v>
      </c>
      <c r="M3853">
        <v>96.19</v>
      </c>
      <c r="N3853">
        <v>92.6</v>
      </c>
      <c r="O3853">
        <v>32.36</v>
      </c>
      <c r="P3853">
        <v>2959.59</v>
      </c>
      <c r="Q3853" s="42">
        <f>Table1[[#This Row],[Steam_Consumed_t]]/Table1[[#This Row],[Production_t]]</f>
        <v>0.86293333333333333</v>
      </c>
      <c r="R3853" s="37">
        <f>Table1[[#This Row],[Power_Consumed_kWh]]/Table1[[#This Row],[Production_t]]</f>
        <v>78.92240000000001</v>
      </c>
      <c r="S3853" t="str">
        <f>IF(Table1[[#This Row],[Quality_pct]]&lt;96,"Below Spec","Ok")</f>
        <v>Ok</v>
      </c>
      <c r="T3853" t="str">
        <f>IF(Table1[Steam_Consumed_t]&gt;$O$4383,"ABNORMAL","NORMAL")</f>
        <v>NORMAL</v>
      </c>
      <c r="U3853" t="str">
        <f>IF(Table1[Power_Consumed_kWh]&gt;$P$4383,"ABNORMAL","NORMAL")</f>
        <v>NORMAL</v>
      </c>
      <c r="V3853">
        <f>(Table1[[#This Row],[Target_Production_t]]/8)*Table1[[#This Row],[Downtime_hr]]</f>
        <v>0.44729999999999998</v>
      </c>
    </row>
    <row r="3854" spans="1:22" x14ac:dyDescent="0.25">
      <c r="A3854" s="1">
        <v>45979</v>
      </c>
      <c r="B3854" s="1" t="str">
        <f>TEXT(Table1[[#This Row],[Date]],"mm")</f>
        <v>11</v>
      </c>
      <c r="C3854" t="s">
        <v>22</v>
      </c>
      <c r="D3854" t="s">
        <v>20</v>
      </c>
      <c r="E3854">
        <v>34.99</v>
      </c>
      <c r="F3854">
        <v>7.09</v>
      </c>
      <c r="G3854">
        <v>0.91</v>
      </c>
      <c r="H3854">
        <v>30</v>
      </c>
      <c r="I3854">
        <v>29.13</v>
      </c>
      <c r="J3854">
        <v>0.87</v>
      </c>
      <c r="K3854">
        <v>97.1</v>
      </c>
      <c r="L3854">
        <v>88.62</v>
      </c>
      <c r="M3854">
        <v>93.86</v>
      </c>
      <c r="N3854">
        <v>80.77</v>
      </c>
      <c r="O3854">
        <v>34.020000000000003</v>
      </c>
      <c r="P3854">
        <v>2947.32</v>
      </c>
      <c r="Q3854" s="42">
        <f>Table1[[#This Row],[Steam_Consumed_t]]/Table1[[#This Row],[Production_t]]</f>
        <v>1.1340000000000001</v>
      </c>
      <c r="R3854" s="37">
        <f>Table1[[#This Row],[Power_Consumed_kWh]]/Table1[[#This Row],[Production_t]]</f>
        <v>98.244</v>
      </c>
      <c r="S3854" t="str">
        <f>IF(Table1[[#This Row],[Quality_pct]]&lt;96,"Below Spec","Ok")</f>
        <v>Ok</v>
      </c>
      <c r="T3854" t="str">
        <f>IF(Table1[Steam_Consumed_t]&gt;$O$4383,"ABNORMAL","NORMAL")</f>
        <v>NORMAL</v>
      </c>
      <c r="U3854" t="str">
        <f>IF(Table1[Power_Consumed_kWh]&gt;$P$4383,"ABNORMAL","NORMAL")</f>
        <v>NORMAL</v>
      </c>
      <c r="V3854">
        <f>(Table1[[#This Row],[Target_Production_t]]/8)*Table1[[#This Row],[Downtime_hr]]</f>
        <v>3.9801125000000002</v>
      </c>
    </row>
    <row r="3855" spans="1:22" x14ac:dyDescent="0.25">
      <c r="A3855" s="1">
        <v>45979</v>
      </c>
      <c r="B3855" s="1" t="str">
        <f>TEXT(Table1[[#This Row],[Date]],"mm")</f>
        <v>11</v>
      </c>
      <c r="C3855" t="s">
        <v>21</v>
      </c>
      <c r="D3855" t="s">
        <v>18</v>
      </c>
      <c r="E3855">
        <v>38.68</v>
      </c>
      <c r="F3855">
        <v>7.26</v>
      </c>
      <c r="G3855">
        <v>0.74</v>
      </c>
      <c r="H3855">
        <v>33.549999999999997</v>
      </c>
      <c r="I3855">
        <v>32.909999999999997</v>
      </c>
      <c r="J3855">
        <v>0.64</v>
      </c>
      <c r="K3855">
        <v>98.1</v>
      </c>
      <c r="L3855">
        <v>90.75</v>
      </c>
      <c r="M3855">
        <v>97.76</v>
      </c>
      <c r="N3855">
        <v>87.03</v>
      </c>
      <c r="O3855">
        <v>47</v>
      </c>
      <c r="P3855">
        <v>3989.33</v>
      </c>
      <c r="Q3855" s="42">
        <f>Table1[[#This Row],[Steam_Consumed_t]]/Table1[[#This Row],[Production_t]]</f>
        <v>1.4008941877794339</v>
      </c>
      <c r="R3855" s="37">
        <f>Table1[[#This Row],[Power_Consumed_kWh]]/Table1[[#This Row],[Production_t]]</f>
        <v>118.9070044709389</v>
      </c>
      <c r="S3855" t="str">
        <f>IF(Table1[[#This Row],[Quality_pct]]&lt;96,"Below Spec","Ok")</f>
        <v>Ok</v>
      </c>
      <c r="T3855" t="str">
        <f>IF(Table1[Steam_Consumed_t]&gt;$O$4383,"ABNORMAL","NORMAL")</f>
        <v>NORMAL</v>
      </c>
      <c r="U3855" t="str">
        <f>IF(Table1[Power_Consumed_kWh]&gt;$P$4383,"ABNORMAL","NORMAL")</f>
        <v>NORMAL</v>
      </c>
      <c r="V3855">
        <f>(Table1[[#This Row],[Target_Production_t]]/8)*Table1[[#This Row],[Downtime_hr]]</f>
        <v>3.5779000000000001</v>
      </c>
    </row>
    <row r="3856" spans="1:22" x14ac:dyDescent="0.25">
      <c r="A3856" s="1">
        <v>45979</v>
      </c>
      <c r="B3856" s="1" t="str">
        <f>TEXT(Table1[[#This Row],[Date]],"mm")</f>
        <v>11</v>
      </c>
      <c r="C3856" t="s">
        <v>21</v>
      </c>
      <c r="D3856" t="s">
        <v>19</v>
      </c>
      <c r="E3856">
        <v>38.1</v>
      </c>
      <c r="F3856">
        <v>7.42</v>
      </c>
      <c r="G3856">
        <v>0.57999999999999996</v>
      </c>
      <c r="H3856">
        <v>32.950000000000003</v>
      </c>
      <c r="I3856">
        <v>32.229999999999997</v>
      </c>
      <c r="J3856">
        <v>0.72</v>
      </c>
      <c r="K3856">
        <v>97.81</v>
      </c>
      <c r="L3856">
        <v>92.75</v>
      </c>
      <c r="M3856">
        <v>93.73</v>
      </c>
      <c r="N3856">
        <v>85.03</v>
      </c>
      <c r="O3856">
        <v>47.07</v>
      </c>
      <c r="P3856">
        <v>3830.97</v>
      </c>
      <c r="Q3856" s="42">
        <f>Table1[[#This Row],[Steam_Consumed_t]]/Table1[[#This Row],[Production_t]]</f>
        <v>1.4285280728376326</v>
      </c>
      <c r="R3856" s="37">
        <f>Table1[[#This Row],[Power_Consumed_kWh]]/Table1[[#This Row],[Production_t]]</f>
        <v>116.26616084977236</v>
      </c>
      <c r="S3856" t="str">
        <f>IF(Table1[[#This Row],[Quality_pct]]&lt;96,"Below Spec","Ok")</f>
        <v>Ok</v>
      </c>
      <c r="T3856" t="str">
        <f>IF(Table1[Steam_Consumed_t]&gt;$O$4383,"ABNORMAL","NORMAL")</f>
        <v>NORMAL</v>
      </c>
      <c r="U3856" t="str">
        <f>IF(Table1[Power_Consumed_kWh]&gt;$P$4383,"ABNORMAL","NORMAL")</f>
        <v>NORMAL</v>
      </c>
      <c r="V3856">
        <f>(Table1[[#This Row],[Target_Production_t]]/8)*Table1[[#This Row],[Downtime_hr]]</f>
        <v>2.7622499999999999</v>
      </c>
    </row>
    <row r="3857" spans="1:22" x14ac:dyDescent="0.25">
      <c r="A3857" s="1">
        <v>45979</v>
      </c>
      <c r="B3857" s="1" t="str">
        <f>TEXT(Table1[[#This Row],[Date]],"mm")</f>
        <v>11</v>
      </c>
      <c r="C3857" t="s">
        <v>23</v>
      </c>
      <c r="D3857" t="s">
        <v>19</v>
      </c>
      <c r="E3857">
        <v>44.11</v>
      </c>
      <c r="F3857">
        <v>7.43</v>
      </c>
      <c r="G3857">
        <v>0.56999999999999995</v>
      </c>
      <c r="H3857">
        <v>38.96</v>
      </c>
      <c r="I3857">
        <v>38.64</v>
      </c>
      <c r="J3857">
        <v>0.32</v>
      </c>
      <c r="K3857">
        <v>99.19</v>
      </c>
      <c r="L3857">
        <v>92.88</v>
      </c>
      <c r="M3857">
        <v>92.79</v>
      </c>
      <c r="N3857">
        <v>85.48</v>
      </c>
      <c r="O3857">
        <v>5.07</v>
      </c>
      <c r="P3857">
        <v>1772</v>
      </c>
      <c r="Q3857" s="42">
        <f>Table1[[#This Row],[Steam_Consumed_t]]/Table1[[#This Row],[Production_t]]</f>
        <v>0.13013347022587268</v>
      </c>
      <c r="R3857" s="37">
        <f>Table1[[#This Row],[Power_Consumed_kWh]]/Table1[[#This Row],[Production_t]]</f>
        <v>45.482546201232033</v>
      </c>
      <c r="S3857" t="str">
        <f>IF(Table1[[#This Row],[Quality_pct]]&lt;96,"Below Spec","Ok")</f>
        <v>Ok</v>
      </c>
      <c r="T3857" t="str">
        <f>IF(Table1[Steam_Consumed_t]&gt;$O$4383,"ABNORMAL","NORMAL")</f>
        <v>NORMAL</v>
      </c>
      <c r="U3857" t="str">
        <f>IF(Table1[Power_Consumed_kWh]&gt;$P$4383,"ABNORMAL","NORMAL")</f>
        <v>NORMAL</v>
      </c>
      <c r="V3857">
        <f>(Table1[[#This Row],[Target_Production_t]]/8)*Table1[[#This Row],[Downtime_hr]]</f>
        <v>3.1428374999999997</v>
      </c>
    </row>
    <row r="3858" spans="1:22" x14ac:dyDescent="0.25">
      <c r="A3858" s="1">
        <v>45979</v>
      </c>
      <c r="B3858" s="1" t="str">
        <f>TEXT(Table1[[#This Row],[Date]],"mm")</f>
        <v>11</v>
      </c>
      <c r="C3858" t="s">
        <v>22</v>
      </c>
      <c r="D3858" t="s">
        <v>19</v>
      </c>
      <c r="E3858">
        <v>36.090000000000003</v>
      </c>
      <c r="F3858">
        <v>7.63</v>
      </c>
      <c r="G3858">
        <v>0.37</v>
      </c>
      <c r="H3858">
        <v>31.59</v>
      </c>
      <c r="I3858">
        <v>30.62</v>
      </c>
      <c r="J3858">
        <v>0.97</v>
      </c>
      <c r="K3858">
        <v>96.94</v>
      </c>
      <c r="L3858">
        <v>95.38</v>
      </c>
      <c r="M3858">
        <v>95.92</v>
      </c>
      <c r="N3858">
        <v>88.68</v>
      </c>
      <c r="O3858">
        <v>33.700000000000003</v>
      </c>
      <c r="P3858">
        <v>2990.57</v>
      </c>
      <c r="Q3858" s="42">
        <f>Table1[[#This Row],[Steam_Consumed_t]]/Table1[[#This Row],[Production_t]]</f>
        <v>1.0667932890155114</v>
      </c>
      <c r="R3858" s="37">
        <f>Table1[[#This Row],[Power_Consumed_kWh]]/Table1[[#This Row],[Production_t]]</f>
        <v>94.668249446027232</v>
      </c>
      <c r="S3858" t="str">
        <f>IF(Table1[[#This Row],[Quality_pct]]&lt;96,"Below Spec","Ok")</f>
        <v>Ok</v>
      </c>
      <c r="T3858" t="str">
        <f>IF(Table1[Steam_Consumed_t]&gt;$O$4383,"ABNORMAL","NORMAL")</f>
        <v>NORMAL</v>
      </c>
      <c r="U3858" t="str">
        <f>IF(Table1[Power_Consumed_kWh]&gt;$P$4383,"ABNORMAL","NORMAL")</f>
        <v>NORMAL</v>
      </c>
      <c r="V3858">
        <f>(Table1[[#This Row],[Target_Production_t]]/8)*Table1[[#This Row],[Downtime_hr]]</f>
        <v>1.6691625000000001</v>
      </c>
    </row>
    <row r="3859" spans="1:22" x14ac:dyDescent="0.25">
      <c r="A3859" s="1">
        <v>45979</v>
      </c>
      <c r="B3859" s="1" t="str">
        <f>TEXT(Table1[[#This Row],[Date]],"mm")</f>
        <v>11</v>
      </c>
      <c r="C3859" t="s">
        <v>21</v>
      </c>
      <c r="D3859" t="s">
        <v>20</v>
      </c>
      <c r="E3859">
        <v>36.94</v>
      </c>
      <c r="F3859">
        <v>7.72</v>
      </c>
      <c r="G3859">
        <v>0.28000000000000003</v>
      </c>
      <c r="H3859">
        <v>32.03</v>
      </c>
      <c r="I3859">
        <v>31.56</v>
      </c>
      <c r="J3859">
        <v>0.47</v>
      </c>
      <c r="K3859">
        <v>98.52</v>
      </c>
      <c r="L3859">
        <v>96.5</v>
      </c>
      <c r="M3859">
        <v>95.57</v>
      </c>
      <c r="N3859">
        <v>90.86</v>
      </c>
      <c r="O3859">
        <v>45.45</v>
      </c>
      <c r="P3859">
        <v>3726.22</v>
      </c>
      <c r="Q3859" s="42">
        <f>Table1[[#This Row],[Steam_Consumed_t]]/Table1[[#This Row],[Production_t]]</f>
        <v>1.418982204183578</v>
      </c>
      <c r="R3859" s="37">
        <f>Table1[[#This Row],[Power_Consumed_kWh]]/Table1[[#This Row],[Production_t]]</f>
        <v>116.33531064626911</v>
      </c>
      <c r="S3859" t="str">
        <f>IF(Table1[[#This Row],[Quality_pct]]&lt;96,"Below Spec","Ok")</f>
        <v>Ok</v>
      </c>
      <c r="T3859" t="str">
        <f>IF(Table1[Steam_Consumed_t]&gt;$O$4383,"ABNORMAL","NORMAL")</f>
        <v>NORMAL</v>
      </c>
      <c r="U3859" t="str">
        <f>IF(Table1[Power_Consumed_kWh]&gt;$P$4383,"ABNORMAL","NORMAL")</f>
        <v>NORMAL</v>
      </c>
      <c r="V3859">
        <f>(Table1[[#This Row],[Target_Production_t]]/8)*Table1[[#This Row],[Downtime_hr]]</f>
        <v>1.2928999999999999</v>
      </c>
    </row>
    <row r="3860" spans="1:22" x14ac:dyDescent="0.25">
      <c r="A3860" s="1">
        <v>45979</v>
      </c>
      <c r="B3860" s="1" t="str">
        <f>TEXT(Table1[[#This Row],[Date]],"mm")</f>
        <v>11</v>
      </c>
      <c r="C3860" t="s">
        <v>17</v>
      </c>
      <c r="D3860" t="s">
        <v>20</v>
      </c>
      <c r="E3860">
        <v>40.82</v>
      </c>
      <c r="F3860">
        <v>7.73</v>
      </c>
      <c r="G3860">
        <v>0.27</v>
      </c>
      <c r="H3860">
        <v>37.46</v>
      </c>
      <c r="I3860">
        <v>36.340000000000003</v>
      </c>
      <c r="J3860">
        <v>1.1200000000000001</v>
      </c>
      <c r="K3860">
        <v>97.02</v>
      </c>
      <c r="L3860">
        <v>96.62</v>
      </c>
      <c r="M3860">
        <v>93.82</v>
      </c>
      <c r="N3860">
        <v>87.96</v>
      </c>
      <c r="O3860">
        <v>30.88</v>
      </c>
      <c r="P3860">
        <v>3282.63</v>
      </c>
      <c r="Q3860" s="42">
        <f>Table1[[#This Row],[Steam_Consumed_t]]/Table1[[#This Row],[Production_t]]</f>
        <v>0.82434596903363588</v>
      </c>
      <c r="R3860" s="37">
        <f>Table1[[#This Row],[Power_Consumed_kWh]]/Table1[[#This Row],[Production_t]]</f>
        <v>87.630272290443145</v>
      </c>
      <c r="S3860" t="str">
        <f>IF(Table1[[#This Row],[Quality_pct]]&lt;96,"Below Spec","Ok")</f>
        <v>Ok</v>
      </c>
      <c r="T3860" t="str">
        <f>IF(Table1[Steam_Consumed_t]&gt;$O$4383,"ABNORMAL","NORMAL")</f>
        <v>NORMAL</v>
      </c>
      <c r="U3860" t="str">
        <f>IF(Table1[Power_Consumed_kWh]&gt;$P$4383,"ABNORMAL","NORMAL")</f>
        <v>NORMAL</v>
      </c>
      <c r="V3860">
        <f>(Table1[[#This Row],[Target_Production_t]]/8)*Table1[[#This Row],[Downtime_hr]]</f>
        <v>1.3776750000000002</v>
      </c>
    </row>
    <row r="3861" spans="1:22" x14ac:dyDescent="0.25">
      <c r="A3861" s="1">
        <v>45979</v>
      </c>
      <c r="B3861" s="1" t="str">
        <f>TEXT(Table1[[#This Row],[Date]],"mm")</f>
        <v>11</v>
      </c>
      <c r="C3861" t="s">
        <v>17</v>
      </c>
      <c r="D3861" t="s">
        <v>19</v>
      </c>
      <c r="E3861">
        <v>42.11</v>
      </c>
      <c r="F3861">
        <v>7.74</v>
      </c>
      <c r="G3861">
        <v>0.26</v>
      </c>
      <c r="H3861">
        <v>38.200000000000003</v>
      </c>
      <c r="I3861">
        <v>37.25</v>
      </c>
      <c r="J3861">
        <v>0.95</v>
      </c>
      <c r="K3861">
        <v>97.52</v>
      </c>
      <c r="L3861">
        <v>96.75</v>
      </c>
      <c r="M3861">
        <v>98.66</v>
      </c>
      <c r="N3861">
        <v>93.08</v>
      </c>
      <c r="O3861">
        <v>32.369999999999997</v>
      </c>
      <c r="P3861">
        <v>2992.1</v>
      </c>
      <c r="Q3861" s="42">
        <f>Table1[[#This Row],[Steam_Consumed_t]]/Table1[[#This Row],[Production_t]]</f>
        <v>0.84738219895287947</v>
      </c>
      <c r="R3861" s="37">
        <f>Table1[[#This Row],[Power_Consumed_kWh]]/Table1[[#This Row],[Production_t]]</f>
        <v>78.327225130890042</v>
      </c>
      <c r="S3861" t="str">
        <f>IF(Table1[[#This Row],[Quality_pct]]&lt;96,"Below Spec","Ok")</f>
        <v>Ok</v>
      </c>
      <c r="T3861" t="str">
        <f>IF(Table1[Steam_Consumed_t]&gt;$O$4383,"ABNORMAL","NORMAL")</f>
        <v>NORMAL</v>
      </c>
      <c r="U3861" t="str">
        <f>IF(Table1[Power_Consumed_kWh]&gt;$P$4383,"ABNORMAL","NORMAL")</f>
        <v>NORMAL</v>
      </c>
      <c r="V3861">
        <f>(Table1[[#This Row],[Target_Production_t]]/8)*Table1[[#This Row],[Downtime_hr]]</f>
        <v>1.3685750000000001</v>
      </c>
    </row>
    <row r="3862" spans="1:22" x14ac:dyDescent="0.25">
      <c r="A3862" s="1">
        <v>45979</v>
      </c>
      <c r="B3862" s="1" t="str">
        <f>TEXT(Table1[[#This Row],[Date]],"mm")</f>
        <v>11</v>
      </c>
      <c r="C3862" t="s">
        <v>23</v>
      </c>
      <c r="D3862" t="s">
        <v>20</v>
      </c>
      <c r="E3862">
        <v>42.77</v>
      </c>
      <c r="F3862">
        <v>7.82</v>
      </c>
      <c r="G3862">
        <v>0.18</v>
      </c>
      <c r="H3862">
        <v>43.89</v>
      </c>
      <c r="I3862">
        <v>43.11</v>
      </c>
      <c r="J3862">
        <v>0.78</v>
      </c>
      <c r="K3862">
        <v>98.22</v>
      </c>
      <c r="L3862">
        <v>97.75</v>
      </c>
      <c r="M3862">
        <v>94.77</v>
      </c>
      <c r="N3862">
        <v>90.99</v>
      </c>
      <c r="O3862">
        <v>4.8899999999999997</v>
      </c>
      <c r="P3862">
        <v>1877.38</v>
      </c>
      <c r="Q3862" s="42">
        <f>Table1[[#This Row],[Steam_Consumed_t]]/Table1[[#This Row],[Production_t]]</f>
        <v>0.11141490088858509</v>
      </c>
      <c r="R3862" s="37">
        <f>Table1[[#This Row],[Power_Consumed_kWh]]/Table1[[#This Row],[Production_t]]</f>
        <v>42.774663932558674</v>
      </c>
      <c r="S3862" t="str">
        <f>IF(Table1[[#This Row],[Quality_pct]]&lt;96,"Below Spec","Ok")</f>
        <v>Ok</v>
      </c>
      <c r="T3862" t="str">
        <f>IF(Table1[Steam_Consumed_t]&gt;$O$4383,"ABNORMAL","NORMAL")</f>
        <v>NORMAL</v>
      </c>
      <c r="U3862" t="str">
        <f>IF(Table1[Power_Consumed_kWh]&gt;$P$4383,"ABNORMAL","NORMAL")</f>
        <v>NORMAL</v>
      </c>
      <c r="V3862">
        <f>(Table1[[#This Row],[Target_Production_t]]/8)*Table1[[#This Row],[Downtime_hr]]</f>
        <v>0.96232499999999999</v>
      </c>
    </row>
    <row r="3863" spans="1:22" x14ac:dyDescent="0.25">
      <c r="A3863" s="1">
        <v>45979</v>
      </c>
      <c r="B3863" s="1" t="str">
        <f>TEXT(Table1[[#This Row],[Date]],"mm")</f>
        <v>11</v>
      </c>
      <c r="C3863" t="s">
        <v>23</v>
      </c>
      <c r="D3863" t="s">
        <v>18</v>
      </c>
      <c r="E3863">
        <v>44.78</v>
      </c>
      <c r="F3863">
        <v>7.86</v>
      </c>
      <c r="G3863">
        <v>0.14000000000000001</v>
      </c>
      <c r="H3863">
        <v>41.01</v>
      </c>
      <c r="I3863">
        <v>40.76</v>
      </c>
      <c r="J3863">
        <v>0.25</v>
      </c>
      <c r="K3863">
        <v>99.39</v>
      </c>
      <c r="L3863">
        <v>98.25</v>
      </c>
      <c r="M3863">
        <v>91.49</v>
      </c>
      <c r="N3863">
        <v>89.34</v>
      </c>
      <c r="O3863">
        <v>4.3099999999999996</v>
      </c>
      <c r="P3863">
        <v>1914.08</v>
      </c>
      <c r="Q3863" s="42">
        <f>Table1[[#This Row],[Steam_Consumed_t]]/Table1[[#This Row],[Production_t]]</f>
        <v>0.10509631797122652</v>
      </c>
      <c r="R3863" s="37">
        <f>Table1[[#This Row],[Power_Consumed_kWh]]/Table1[[#This Row],[Production_t]]</f>
        <v>46.673494269690323</v>
      </c>
      <c r="S3863" t="str">
        <f>IF(Table1[[#This Row],[Quality_pct]]&lt;96,"Below Spec","Ok")</f>
        <v>Ok</v>
      </c>
      <c r="T3863" t="str">
        <f>IF(Table1[Steam_Consumed_t]&gt;$O$4383,"ABNORMAL","NORMAL")</f>
        <v>NORMAL</v>
      </c>
      <c r="U3863" t="str">
        <f>IF(Table1[Power_Consumed_kWh]&gt;$P$4383,"ABNORMAL","NORMAL")</f>
        <v>NORMAL</v>
      </c>
      <c r="V3863">
        <f>(Table1[[#This Row],[Target_Production_t]]/8)*Table1[[#This Row],[Downtime_hr]]</f>
        <v>0.78365000000000007</v>
      </c>
    </row>
    <row r="3864" spans="1:22" x14ac:dyDescent="0.25">
      <c r="A3864" s="1">
        <v>45979</v>
      </c>
      <c r="B3864" s="1" t="str">
        <f>TEXT(Table1[[#This Row],[Date]],"mm")</f>
        <v>11</v>
      </c>
      <c r="C3864" t="s">
        <v>22</v>
      </c>
      <c r="D3864" t="s">
        <v>18</v>
      </c>
      <c r="E3864">
        <v>36.64</v>
      </c>
      <c r="F3864">
        <v>7.92</v>
      </c>
      <c r="G3864">
        <v>0.08</v>
      </c>
      <c r="H3864">
        <v>35.369999999999997</v>
      </c>
      <c r="I3864">
        <v>34.78</v>
      </c>
      <c r="J3864">
        <v>0.59</v>
      </c>
      <c r="K3864">
        <v>98.32</v>
      </c>
      <c r="L3864">
        <v>99</v>
      </c>
      <c r="M3864">
        <v>95.81</v>
      </c>
      <c r="N3864">
        <v>93.26</v>
      </c>
      <c r="O3864">
        <v>39.85</v>
      </c>
      <c r="P3864">
        <v>3325.03</v>
      </c>
      <c r="Q3864" s="42">
        <f>Table1[[#This Row],[Steam_Consumed_t]]/Table1[[#This Row],[Production_t]]</f>
        <v>1.1266610121571954</v>
      </c>
      <c r="R3864" s="37">
        <f>Table1[[#This Row],[Power_Consumed_kWh]]/Table1[[#This Row],[Production_t]]</f>
        <v>94.007068136839138</v>
      </c>
      <c r="S3864" t="str">
        <f>IF(Table1[[#This Row],[Quality_pct]]&lt;96,"Below Spec","Ok")</f>
        <v>Ok</v>
      </c>
      <c r="T3864" t="str">
        <f>IF(Table1[Steam_Consumed_t]&gt;$O$4383,"ABNORMAL","NORMAL")</f>
        <v>NORMAL</v>
      </c>
      <c r="U3864" t="str">
        <f>IF(Table1[Power_Consumed_kWh]&gt;$P$4383,"ABNORMAL","NORMAL")</f>
        <v>NORMAL</v>
      </c>
      <c r="V3864">
        <f>(Table1[[#This Row],[Target_Production_t]]/8)*Table1[[#This Row],[Downtime_hr]]</f>
        <v>0.3664</v>
      </c>
    </row>
    <row r="3865" spans="1:22" x14ac:dyDescent="0.25">
      <c r="A3865" s="1">
        <v>45979</v>
      </c>
      <c r="B3865" s="1" t="str">
        <f>TEXT(Table1[[#This Row],[Date]],"mm")</f>
        <v>11</v>
      </c>
      <c r="C3865" t="s">
        <v>17</v>
      </c>
      <c r="D3865" t="s">
        <v>18</v>
      </c>
      <c r="E3865">
        <v>42.75</v>
      </c>
      <c r="F3865">
        <v>7.93</v>
      </c>
      <c r="G3865">
        <v>7.0000000000000007E-2</v>
      </c>
      <c r="H3865">
        <v>38.57</v>
      </c>
      <c r="I3865">
        <v>37.340000000000003</v>
      </c>
      <c r="J3865">
        <v>1.23</v>
      </c>
      <c r="K3865">
        <v>96.81</v>
      </c>
      <c r="L3865">
        <v>99.12</v>
      </c>
      <c r="M3865">
        <v>93.52</v>
      </c>
      <c r="N3865">
        <v>89.75</v>
      </c>
      <c r="O3865">
        <v>33.81</v>
      </c>
      <c r="P3865">
        <v>3206.29</v>
      </c>
      <c r="Q3865" s="42">
        <f>Table1[[#This Row],[Steam_Consumed_t]]/Table1[[#This Row],[Production_t]]</f>
        <v>0.87658802177858441</v>
      </c>
      <c r="R3865" s="37">
        <f>Table1[[#This Row],[Power_Consumed_kWh]]/Table1[[#This Row],[Production_t]]</f>
        <v>83.129115893181222</v>
      </c>
      <c r="S3865" t="str">
        <f>IF(Table1[[#This Row],[Quality_pct]]&lt;96,"Below Spec","Ok")</f>
        <v>Ok</v>
      </c>
      <c r="T3865" t="str">
        <f>IF(Table1[Steam_Consumed_t]&gt;$O$4383,"ABNORMAL","NORMAL")</f>
        <v>NORMAL</v>
      </c>
      <c r="U3865" t="str">
        <f>IF(Table1[Power_Consumed_kWh]&gt;$P$4383,"ABNORMAL","NORMAL")</f>
        <v>NORMAL</v>
      </c>
      <c r="V3865">
        <f>(Table1[[#This Row],[Target_Production_t]]/8)*Table1[[#This Row],[Downtime_hr]]</f>
        <v>0.37406250000000002</v>
      </c>
    </row>
    <row r="3866" spans="1:22" x14ac:dyDescent="0.25">
      <c r="A3866" s="1">
        <v>45980</v>
      </c>
      <c r="B3866" s="1" t="str">
        <f>TEXT(Table1[[#This Row],[Date]],"mm")</f>
        <v>11</v>
      </c>
      <c r="C3866" t="s">
        <v>23</v>
      </c>
      <c r="D3866" t="s">
        <v>18</v>
      </c>
      <c r="E3866">
        <v>43.7</v>
      </c>
      <c r="F3866">
        <v>7.21</v>
      </c>
      <c r="G3866">
        <v>0.79</v>
      </c>
      <c r="H3866">
        <v>37.9</v>
      </c>
      <c r="I3866">
        <v>37.5</v>
      </c>
      <c r="J3866">
        <v>0.4</v>
      </c>
      <c r="K3866">
        <v>98.94</v>
      </c>
      <c r="L3866">
        <v>90.12</v>
      </c>
      <c r="M3866">
        <v>98.77</v>
      </c>
      <c r="N3866">
        <v>88.07</v>
      </c>
      <c r="O3866">
        <v>5.36</v>
      </c>
      <c r="P3866">
        <v>1637.08</v>
      </c>
      <c r="Q3866" s="42">
        <f>Table1[[#This Row],[Steam_Consumed_t]]/Table1[[#This Row],[Production_t]]</f>
        <v>0.14142480211081795</v>
      </c>
      <c r="R3866" s="37">
        <f>Table1[[#This Row],[Power_Consumed_kWh]]/Table1[[#This Row],[Production_t]]</f>
        <v>43.194722955145117</v>
      </c>
      <c r="S3866" t="str">
        <f>IF(Table1[[#This Row],[Quality_pct]]&lt;96,"Below Spec","Ok")</f>
        <v>Ok</v>
      </c>
      <c r="T3866" t="str">
        <f>IF(Table1[Steam_Consumed_t]&gt;$O$4383,"ABNORMAL","NORMAL")</f>
        <v>NORMAL</v>
      </c>
      <c r="U3866" t="str">
        <f>IF(Table1[Power_Consumed_kWh]&gt;$P$4383,"ABNORMAL","NORMAL")</f>
        <v>NORMAL</v>
      </c>
      <c r="V3866">
        <f>(Table1[[#This Row],[Target_Production_t]]/8)*Table1[[#This Row],[Downtime_hr]]</f>
        <v>4.3153750000000004</v>
      </c>
    </row>
    <row r="3867" spans="1:22" x14ac:dyDescent="0.25">
      <c r="A3867" s="1">
        <v>45980</v>
      </c>
      <c r="B3867" s="1" t="str">
        <f>TEXT(Table1[[#This Row],[Date]],"mm")</f>
        <v>11</v>
      </c>
      <c r="C3867" t="s">
        <v>17</v>
      </c>
      <c r="D3867" t="s">
        <v>20</v>
      </c>
      <c r="E3867">
        <v>39.840000000000003</v>
      </c>
      <c r="F3867">
        <v>7.29</v>
      </c>
      <c r="G3867">
        <v>0.71</v>
      </c>
      <c r="H3867">
        <v>32.950000000000003</v>
      </c>
      <c r="I3867">
        <v>32.11</v>
      </c>
      <c r="J3867">
        <v>0.83</v>
      </c>
      <c r="K3867">
        <v>97.47</v>
      </c>
      <c r="L3867">
        <v>91.12</v>
      </c>
      <c r="M3867">
        <v>96.57</v>
      </c>
      <c r="N3867">
        <v>85.77</v>
      </c>
      <c r="O3867">
        <v>28.96</v>
      </c>
      <c r="P3867">
        <v>2844.37</v>
      </c>
      <c r="Q3867" s="42">
        <f>Table1[[#This Row],[Steam_Consumed_t]]/Table1[[#This Row],[Production_t]]</f>
        <v>0.87890743550834594</v>
      </c>
      <c r="R3867" s="37">
        <f>Table1[[#This Row],[Power_Consumed_kWh]]/Table1[[#This Row],[Production_t]]</f>
        <v>86.323823975720785</v>
      </c>
      <c r="S3867" t="str">
        <f>IF(Table1[[#This Row],[Quality_pct]]&lt;96,"Below Spec","Ok")</f>
        <v>Ok</v>
      </c>
      <c r="T3867" t="str">
        <f>IF(Table1[Steam_Consumed_t]&gt;$O$4383,"ABNORMAL","NORMAL")</f>
        <v>NORMAL</v>
      </c>
      <c r="U3867" t="str">
        <f>IF(Table1[Power_Consumed_kWh]&gt;$P$4383,"ABNORMAL","NORMAL")</f>
        <v>NORMAL</v>
      </c>
      <c r="V3867">
        <f>(Table1[[#This Row],[Target_Production_t]]/8)*Table1[[#This Row],[Downtime_hr]]</f>
        <v>3.5358000000000001</v>
      </c>
    </row>
    <row r="3868" spans="1:22" x14ac:dyDescent="0.25">
      <c r="A3868" s="1">
        <v>45980</v>
      </c>
      <c r="B3868" s="1" t="str">
        <f>TEXT(Table1[[#This Row],[Date]],"mm")</f>
        <v>11</v>
      </c>
      <c r="C3868" t="s">
        <v>22</v>
      </c>
      <c r="D3868" t="s">
        <v>20</v>
      </c>
      <c r="E3868">
        <v>34.15</v>
      </c>
      <c r="F3868">
        <v>7.36</v>
      </c>
      <c r="G3868">
        <v>0.64</v>
      </c>
      <c r="H3868">
        <v>32.200000000000003</v>
      </c>
      <c r="I3868">
        <v>31.44</v>
      </c>
      <c r="J3868">
        <v>0.76</v>
      </c>
      <c r="K3868">
        <v>97.64</v>
      </c>
      <c r="L3868">
        <v>92</v>
      </c>
      <c r="M3868">
        <v>95.36</v>
      </c>
      <c r="N3868">
        <v>85.66</v>
      </c>
      <c r="O3868">
        <v>34.11</v>
      </c>
      <c r="P3868">
        <v>3111.37</v>
      </c>
      <c r="Q3868" s="42">
        <f>Table1[[#This Row],[Steam_Consumed_t]]/Table1[[#This Row],[Production_t]]</f>
        <v>1.0593167701863353</v>
      </c>
      <c r="R3868" s="37">
        <f>Table1[[#This Row],[Power_Consumed_kWh]]/Table1[[#This Row],[Production_t]]</f>
        <v>96.626397515527941</v>
      </c>
      <c r="S3868" t="str">
        <f>IF(Table1[[#This Row],[Quality_pct]]&lt;96,"Below Spec","Ok")</f>
        <v>Ok</v>
      </c>
      <c r="T3868" t="str">
        <f>IF(Table1[Steam_Consumed_t]&gt;$O$4383,"ABNORMAL","NORMAL")</f>
        <v>NORMAL</v>
      </c>
      <c r="U3868" t="str">
        <f>IF(Table1[Power_Consumed_kWh]&gt;$P$4383,"ABNORMAL","NORMAL")</f>
        <v>NORMAL</v>
      </c>
      <c r="V3868">
        <f>(Table1[[#This Row],[Target_Production_t]]/8)*Table1[[#This Row],[Downtime_hr]]</f>
        <v>2.7319999999999998</v>
      </c>
    </row>
    <row r="3869" spans="1:22" x14ac:dyDescent="0.25">
      <c r="A3869" s="1">
        <v>45980</v>
      </c>
      <c r="B3869" s="1" t="str">
        <f>TEXT(Table1[[#This Row],[Date]],"mm")</f>
        <v>11</v>
      </c>
      <c r="C3869" t="s">
        <v>22</v>
      </c>
      <c r="D3869" t="s">
        <v>19</v>
      </c>
      <c r="E3869">
        <v>35.22</v>
      </c>
      <c r="F3869">
        <v>7.44</v>
      </c>
      <c r="G3869">
        <v>0.56000000000000005</v>
      </c>
      <c r="H3869">
        <v>31.49</v>
      </c>
      <c r="I3869">
        <v>30.56</v>
      </c>
      <c r="J3869">
        <v>0.93</v>
      </c>
      <c r="K3869">
        <v>97.04</v>
      </c>
      <c r="L3869">
        <v>93</v>
      </c>
      <c r="M3869">
        <v>95.7</v>
      </c>
      <c r="N3869">
        <v>86.37</v>
      </c>
      <c r="O3869">
        <v>35.53</v>
      </c>
      <c r="P3869">
        <v>3122.93</v>
      </c>
      <c r="Q3869" s="42">
        <f>Table1[[#This Row],[Steam_Consumed_t]]/Table1[[#This Row],[Production_t]]</f>
        <v>1.1282946967291205</v>
      </c>
      <c r="R3869" s="37">
        <f>Table1[[#This Row],[Power_Consumed_kWh]]/Table1[[#This Row],[Production_t]]</f>
        <v>99.17211813274055</v>
      </c>
      <c r="S3869" t="str">
        <f>IF(Table1[[#This Row],[Quality_pct]]&lt;96,"Below Spec","Ok")</f>
        <v>Ok</v>
      </c>
      <c r="T3869" t="str">
        <f>IF(Table1[Steam_Consumed_t]&gt;$O$4383,"ABNORMAL","NORMAL")</f>
        <v>NORMAL</v>
      </c>
      <c r="U3869" t="str">
        <f>IF(Table1[Power_Consumed_kWh]&gt;$P$4383,"ABNORMAL","NORMAL")</f>
        <v>NORMAL</v>
      </c>
      <c r="V3869">
        <f>(Table1[[#This Row],[Target_Production_t]]/8)*Table1[[#This Row],[Downtime_hr]]</f>
        <v>2.4654000000000003</v>
      </c>
    </row>
    <row r="3870" spans="1:22" x14ac:dyDescent="0.25">
      <c r="A3870" s="1">
        <v>45980</v>
      </c>
      <c r="B3870" s="1" t="str">
        <f>TEXT(Table1[[#This Row],[Date]],"mm")</f>
        <v>11</v>
      </c>
      <c r="C3870" t="s">
        <v>23</v>
      </c>
      <c r="D3870" t="s">
        <v>19</v>
      </c>
      <c r="E3870">
        <v>43.05</v>
      </c>
      <c r="F3870">
        <v>7.54</v>
      </c>
      <c r="G3870">
        <v>0.46</v>
      </c>
      <c r="H3870">
        <v>36.1</v>
      </c>
      <c r="I3870">
        <v>35.880000000000003</v>
      </c>
      <c r="J3870">
        <v>0.22</v>
      </c>
      <c r="K3870">
        <v>99.4</v>
      </c>
      <c r="L3870">
        <v>94.25</v>
      </c>
      <c r="M3870">
        <v>99.59</v>
      </c>
      <c r="N3870">
        <v>93.3</v>
      </c>
      <c r="O3870">
        <v>4.09</v>
      </c>
      <c r="P3870">
        <v>1501.37</v>
      </c>
      <c r="Q3870" s="42">
        <f>Table1[[#This Row],[Steam_Consumed_t]]/Table1[[#This Row],[Production_t]]</f>
        <v>0.11329639889196676</v>
      </c>
      <c r="R3870" s="37">
        <f>Table1[[#This Row],[Power_Consumed_kWh]]/Table1[[#This Row],[Production_t]]</f>
        <v>41.589196675900276</v>
      </c>
      <c r="S3870" t="str">
        <f>IF(Table1[[#This Row],[Quality_pct]]&lt;96,"Below Spec","Ok")</f>
        <v>Ok</v>
      </c>
      <c r="T3870" t="str">
        <f>IF(Table1[Steam_Consumed_t]&gt;$O$4383,"ABNORMAL","NORMAL")</f>
        <v>NORMAL</v>
      </c>
      <c r="U3870" t="str">
        <f>IF(Table1[Power_Consumed_kWh]&gt;$P$4383,"ABNORMAL","NORMAL")</f>
        <v>NORMAL</v>
      </c>
      <c r="V3870">
        <f>(Table1[[#This Row],[Target_Production_t]]/8)*Table1[[#This Row],[Downtime_hr]]</f>
        <v>2.4753750000000001</v>
      </c>
    </row>
    <row r="3871" spans="1:22" x14ac:dyDescent="0.25">
      <c r="A3871" s="1">
        <v>45980</v>
      </c>
      <c r="B3871" s="1" t="str">
        <f>TEXT(Table1[[#This Row],[Date]],"mm")</f>
        <v>11</v>
      </c>
      <c r="C3871" t="s">
        <v>21</v>
      </c>
      <c r="D3871" t="s">
        <v>20</v>
      </c>
      <c r="E3871">
        <v>36.049999999999997</v>
      </c>
      <c r="F3871">
        <v>7.56</v>
      </c>
      <c r="G3871">
        <v>0.44</v>
      </c>
      <c r="H3871">
        <v>33.020000000000003</v>
      </c>
      <c r="I3871">
        <v>31.97</v>
      </c>
      <c r="J3871">
        <v>1.05</v>
      </c>
      <c r="K3871">
        <v>96.81</v>
      </c>
      <c r="L3871">
        <v>94.5</v>
      </c>
      <c r="M3871">
        <v>91.02</v>
      </c>
      <c r="N3871">
        <v>83.27</v>
      </c>
      <c r="O3871">
        <v>48.76</v>
      </c>
      <c r="P3871">
        <v>3843.59</v>
      </c>
      <c r="Q3871" s="42">
        <f>Table1[[#This Row],[Steam_Consumed_t]]/Table1[[#This Row],[Production_t]]</f>
        <v>1.476680799515445</v>
      </c>
      <c r="R3871" s="37">
        <f>Table1[[#This Row],[Power_Consumed_kWh]]/Table1[[#This Row],[Production_t]]</f>
        <v>116.40187764990914</v>
      </c>
      <c r="S3871" t="str">
        <f>IF(Table1[[#This Row],[Quality_pct]]&lt;96,"Below Spec","Ok")</f>
        <v>Ok</v>
      </c>
      <c r="T3871" t="str">
        <f>IF(Table1[Steam_Consumed_t]&gt;$O$4383,"ABNORMAL","NORMAL")</f>
        <v>NORMAL</v>
      </c>
      <c r="U3871" t="str">
        <f>IF(Table1[Power_Consumed_kWh]&gt;$P$4383,"ABNORMAL","NORMAL")</f>
        <v>NORMAL</v>
      </c>
      <c r="V3871">
        <f>(Table1[[#This Row],[Target_Production_t]]/8)*Table1[[#This Row],[Downtime_hr]]</f>
        <v>1.9827499999999998</v>
      </c>
    </row>
    <row r="3872" spans="1:22" x14ac:dyDescent="0.25">
      <c r="A3872" s="1">
        <v>45980</v>
      </c>
      <c r="B3872" s="1" t="str">
        <f>TEXT(Table1[[#This Row],[Date]],"mm")</f>
        <v>11</v>
      </c>
      <c r="C3872" t="s">
        <v>21</v>
      </c>
      <c r="D3872" t="s">
        <v>19</v>
      </c>
      <c r="E3872">
        <v>37.18</v>
      </c>
      <c r="F3872">
        <v>7.57</v>
      </c>
      <c r="G3872">
        <v>0.43</v>
      </c>
      <c r="H3872">
        <v>33.549999999999997</v>
      </c>
      <c r="I3872">
        <v>32.82</v>
      </c>
      <c r="J3872">
        <v>0.73</v>
      </c>
      <c r="K3872">
        <v>97.83</v>
      </c>
      <c r="L3872">
        <v>94.62</v>
      </c>
      <c r="M3872">
        <v>101.43</v>
      </c>
      <c r="N3872">
        <v>93.89</v>
      </c>
      <c r="O3872">
        <v>49.13</v>
      </c>
      <c r="P3872">
        <v>4040.44</v>
      </c>
      <c r="Q3872" s="42">
        <f>Table1[[#This Row],[Steam_Consumed_t]]/Table1[[#This Row],[Production_t]]</f>
        <v>1.4643815201192252</v>
      </c>
      <c r="R3872" s="37">
        <f>Table1[[#This Row],[Power_Consumed_kWh]]/Table1[[#This Row],[Production_t]]</f>
        <v>120.43040238450075</v>
      </c>
      <c r="S3872" t="str">
        <f>IF(Table1[[#This Row],[Quality_pct]]&lt;96,"Below Spec","Ok")</f>
        <v>Ok</v>
      </c>
      <c r="T3872" t="str">
        <f>IF(Table1[Steam_Consumed_t]&gt;$O$4383,"ABNORMAL","NORMAL")</f>
        <v>NORMAL</v>
      </c>
      <c r="U3872" t="str">
        <f>IF(Table1[Power_Consumed_kWh]&gt;$P$4383,"ABNORMAL","NORMAL")</f>
        <v>NORMAL</v>
      </c>
      <c r="V3872">
        <f>(Table1[[#This Row],[Target_Production_t]]/8)*Table1[[#This Row],[Downtime_hr]]</f>
        <v>1.9984249999999999</v>
      </c>
    </row>
    <row r="3873" spans="1:22" x14ac:dyDescent="0.25">
      <c r="A3873" s="1">
        <v>45980</v>
      </c>
      <c r="B3873" s="1" t="str">
        <f>TEXT(Table1[[#This Row],[Date]],"mm")</f>
        <v>11</v>
      </c>
      <c r="C3873" t="s">
        <v>21</v>
      </c>
      <c r="D3873" t="s">
        <v>18</v>
      </c>
      <c r="E3873">
        <v>37.74</v>
      </c>
      <c r="F3873">
        <v>7.6</v>
      </c>
      <c r="G3873">
        <v>0.4</v>
      </c>
      <c r="H3873">
        <v>33.369999999999997</v>
      </c>
      <c r="I3873">
        <v>32.729999999999997</v>
      </c>
      <c r="J3873">
        <v>0.64</v>
      </c>
      <c r="K3873">
        <v>98.07</v>
      </c>
      <c r="L3873">
        <v>95</v>
      </c>
      <c r="M3873">
        <v>95.38</v>
      </c>
      <c r="N3873">
        <v>88.86</v>
      </c>
      <c r="O3873">
        <v>48.92</v>
      </c>
      <c r="P3873">
        <v>3947.83</v>
      </c>
      <c r="Q3873" s="42">
        <f>Table1[[#This Row],[Steam_Consumed_t]]/Table1[[#This Row],[Production_t]]</f>
        <v>1.4659874138447708</v>
      </c>
      <c r="R3873" s="37">
        <f>Table1[[#This Row],[Power_Consumed_kWh]]/Table1[[#This Row],[Production_t]]</f>
        <v>118.30476475876536</v>
      </c>
      <c r="S3873" t="str">
        <f>IF(Table1[[#This Row],[Quality_pct]]&lt;96,"Below Spec","Ok")</f>
        <v>Ok</v>
      </c>
      <c r="T3873" t="str">
        <f>IF(Table1[Steam_Consumed_t]&gt;$O$4383,"ABNORMAL","NORMAL")</f>
        <v>NORMAL</v>
      </c>
      <c r="U3873" t="str">
        <f>IF(Table1[Power_Consumed_kWh]&gt;$P$4383,"ABNORMAL","NORMAL")</f>
        <v>NORMAL</v>
      </c>
      <c r="V3873">
        <f>(Table1[[#This Row],[Target_Production_t]]/8)*Table1[[#This Row],[Downtime_hr]]</f>
        <v>1.8870000000000002</v>
      </c>
    </row>
    <row r="3874" spans="1:22" x14ac:dyDescent="0.25">
      <c r="A3874" s="1">
        <v>45980</v>
      </c>
      <c r="B3874" s="1" t="str">
        <f>TEXT(Table1[[#This Row],[Date]],"mm")</f>
        <v>11</v>
      </c>
      <c r="C3874" t="s">
        <v>23</v>
      </c>
      <c r="D3874" t="s">
        <v>20</v>
      </c>
      <c r="E3874">
        <v>41.74</v>
      </c>
      <c r="F3874">
        <v>7.68</v>
      </c>
      <c r="G3874">
        <v>0.32</v>
      </c>
      <c r="H3874">
        <v>38.1</v>
      </c>
      <c r="I3874">
        <v>37.47</v>
      </c>
      <c r="J3874">
        <v>0.62</v>
      </c>
      <c r="K3874">
        <v>98.36</v>
      </c>
      <c r="L3874">
        <v>96</v>
      </c>
      <c r="M3874">
        <v>96.22</v>
      </c>
      <c r="N3874">
        <v>90.85</v>
      </c>
      <c r="O3874">
        <v>4.58</v>
      </c>
      <c r="P3874">
        <v>1614.3</v>
      </c>
      <c r="Q3874" s="42">
        <f>Table1[[#This Row],[Steam_Consumed_t]]/Table1[[#This Row],[Production_t]]</f>
        <v>0.12020997375328084</v>
      </c>
      <c r="R3874" s="37">
        <f>Table1[[#This Row],[Power_Consumed_kWh]]/Table1[[#This Row],[Production_t]]</f>
        <v>42.370078740157474</v>
      </c>
      <c r="S3874" t="str">
        <f>IF(Table1[[#This Row],[Quality_pct]]&lt;96,"Below Spec","Ok")</f>
        <v>Ok</v>
      </c>
      <c r="T3874" t="str">
        <f>IF(Table1[Steam_Consumed_t]&gt;$O$4383,"ABNORMAL","NORMAL")</f>
        <v>NORMAL</v>
      </c>
      <c r="U3874" t="str">
        <f>IF(Table1[Power_Consumed_kWh]&gt;$P$4383,"ABNORMAL","NORMAL")</f>
        <v>NORMAL</v>
      </c>
      <c r="V3874">
        <f>(Table1[[#This Row],[Target_Production_t]]/8)*Table1[[#This Row],[Downtime_hr]]</f>
        <v>1.6696000000000002</v>
      </c>
    </row>
    <row r="3875" spans="1:22" x14ac:dyDescent="0.25">
      <c r="A3875" s="1">
        <v>45980</v>
      </c>
      <c r="B3875" s="1" t="str">
        <f>TEXT(Table1[[#This Row],[Date]],"mm")</f>
        <v>11</v>
      </c>
      <c r="C3875" t="s">
        <v>17</v>
      </c>
      <c r="D3875" t="s">
        <v>18</v>
      </c>
      <c r="E3875">
        <v>41.72</v>
      </c>
      <c r="F3875">
        <v>7.73</v>
      </c>
      <c r="G3875">
        <v>0.27</v>
      </c>
      <c r="H3875">
        <v>37.090000000000003</v>
      </c>
      <c r="I3875">
        <v>36.07</v>
      </c>
      <c r="J3875">
        <v>1.01</v>
      </c>
      <c r="K3875">
        <v>97.27</v>
      </c>
      <c r="L3875">
        <v>96.62</v>
      </c>
      <c r="M3875">
        <v>98.77</v>
      </c>
      <c r="N3875">
        <v>92.83</v>
      </c>
      <c r="O3875">
        <v>32.200000000000003</v>
      </c>
      <c r="P3875">
        <v>3038.72</v>
      </c>
      <c r="Q3875" s="42">
        <f>Table1[[#This Row],[Steam_Consumed_t]]/Table1[[#This Row],[Production_t]]</f>
        <v>0.86815853329738468</v>
      </c>
      <c r="R3875" s="37">
        <f>Table1[[#This Row],[Power_Consumed_kWh]]/Table1[[#This Row],[Production_t]]</f>
        <v>81.928282555944989</v>
      </c>
      <c r="S3875" t="str">
        <f>IF(Table1[[#This Row],[Quality_pct]]&lt;96,"Below Spec","Ok")</f>
        <v>Ok</v>
      </c>
      <c r="T3875" t="str">
        <f>IF(Table1[Steam_Consumed_t]&gt;$O$4383,"ABNORMAL","NORMAL")</f>
        <v>NORMAL</v>
      </c>
      <c r="U3875" t="str">
        <f>IF(Table1[Power_Consumed_kWh]&gt;$P$4383,"ABNORMAL","NORMAL")</f>
        <v>NORMAL</v>
      </c>
      <c r="V3875">
        <f>(Table1[[#This Row],[Target_Production_t]]/8)*Table1[[#This Row],[Downtime_hr]]</f>
        <v>1.40805</v>
      </c>
    </row>
    <row r="3876" spans="1:22" x14ac:dyDescent="0.25">
      <c r="A3876" s="1">
        <v>45980</v>
      </c>
      <c r="B3876" s="1" t="str">
        <f>TEXT(Table1[[#This Row],[Date]],"mm")</f>
        <v>11</v>
      </c>
      <c r="C3876" t="s">
        <v>22</v>
      </c>
      <c r="D3876" t="s">
        <v>18</v>
      </c>
      <c r="E3876">
        <v>35.76</v>
      </c>
      <c r="F3876">
        <v>7.79</v>
      </c>
      <c r="G3876">
        <v>0.21</v>
      </c>
      <c r="H3876">
        <v>35.950000000000003</v>
      </c>
      <c r="I3876">
        <v>34.97</v>
      </c>
      <c r="J3876">
        <v>0.97</v>
      </c>
      <c r="K3876">
        <v>97.29</v>
      </c>
      <c r="L3876">
        <v>97.38</v>
      </c>
      <c r="M3876">
        <v>97.88</v>
      </c>
      <c r="N3876">
        <v>92.73</v>
      </c>
      <c r="O3876">
        <v>38.19</v>
      </c>
      <c r="P3876">
        <v>3468.71</v>
      </c>
      <c r="Q3876" s="42">
        <f>Table1[[#This Row],[Steam_Consumed_t]]/Table1[[#This Row],[Production_t]]</f>
        <v>1.0623087621696801</v>
      </c>
      <c r="R3876" s="37">
        <f>Table1[[#This Row],[Power_Consumed_kWh]]/Table1[[#This Row],[Production_t]]</f>
        <v>96.487065368567443</v>
      </c>
      <c r="S3876" t="str">
        <f>IF(Table1[[#This Row],[Quality_pct]]&lt;96,"Below Spec","Ok")</f>
        <v>Ok</v>
      </c>
      <c r="T3876" t="str">
        <f>IF(Table1[Steam_Consumed_t]&gt;$O$4383,"ABNORMAL","NORMAL")</f>
        <v>NORMAL</v>
      </c>
      <c r="U3876" t="str">
        <f>IF(Table1[Power_Consumed_kWh]&gt;$P$4383,"ABNORMAL","NORMAL")</f>
        <v>NORMAL</v>
      </c>
      <c r="V3876">
        <f>(Table1[[#This Row],[Target_Production_t]]/8)*Table1[[#This Row],[Downtime_hr]]</f>
        <v>0.93869999999999987</v>
      </c>
    </row>
    <row r="3877" spans="1:22" x14ac:dyDescent="0.25">
      <c r="A3877" s="1">
        <v>45980</v>
      </c>
      <c r="B3877" s="1" t="str">
        <f>TEXT(Table1[[#This Row],[Date]],"mm")</f>
        <v>11</v>
      </c>
      <c r="C3877" t="s">
        <v>17</v>
      </c>
      <c r="D3877" t="s">
        <v>19</v>
      </c>
      <c r="E3877">
        <v>41.09</v>
      </c>
      <c r="F3877">
        <v>7.81</v>
      </c>
      <c r="G3877">
        <v>0.19</v>
      </c>
      <c r="H3877">
        <v>36.130000000000003</v>
      </c>
      <c r="I3877">
        <v>35.299999999999997</v>
      </c>
      <c r="J3877">
        <v>0.82</v>
      </c>
      <c r="K3877">
        <v>97.72</v>
      </c>
      <c r="L3877">
        <v>97.62</v>
      </c>
      <c r="M3877">
        <v>94.25</v>
      </c>
      <c r="N3877">
        <v>89.92</v>
      </c>
      <c r="O3877">
        <v>30.9</v>
      </c>
      <c r="P3877">
        <v>2915.19</v>
      </c>
      <c r="Q3877" s="42">
        <f>Table1[[#This Row],[Steam_Consumed_t]]/Table1[[#This Row],[Production_t]]</f>
        <v>0.85524494879601431</v>
      </c>
      <c r="R3877" s="37">
        <f>Table1[[#This Row],[Power_Consumed_kWh]]/Table1[[#This Row],[Production_t]]</f>
        <v>80.686133407140872</v>
      </c>
      <c r="S3877" t="str">
        <f>IF(Table1[[#This Row],[Quality_pct]]&lt;96,"Below Spec","Ok")</f>
        <v>Ok</v>
      </c>
      <c r="T3877" t="str">
        <f>IF(Table1[Steam_Consumed_t]&gt;$O$4383,"ABNORMAL","NORMAL")</f>
        <v>NORMAL</v>
      </c>
      <c r="U3877" t="str">
        <f>IF(Table1[Power_Consumed_kWh]&gt;$P$4383,"ABNORMAL","NORMAL")</f>
        <v>NORMAL</v>
      </c>
      <c r="V3877">
        <f>(Table1[[#This Row],[Target_Production_t]]/8)*Table1[[#This Row],[Downtime_hr]]</f>
        <v>0.97588750000000013</v>
      </c>
    </row>
    <row r="3878" spans="1:22" x14ac:dyDescent="0.25">
      <c r="A3878" s="1">
        <v>45981</v>
      </c>
      <c r="B3878" s="1" t="str">
        <f>TEXT(Table1[[#This Row],[Date]],"mm")</f>
        <v>11</v>
      </c>
      <c r="C3878" t="s">
        <v>21</v>
      </c>
      <c r="D3878" t="s">
        <v>19</v>
      </c>
      <c r="E3878">
        <v>36.53</v>
      </c>
      <c r="F3878">
        <v>7.26</v>
      </c>
      <c r="G3878">
        <v>0.74</v>
      </c>
      <c r="H3878">
        <v>30.9</v>
      </c>
      <c r="I3878">
        <v>30.89</v>
      </c>
      <c r="J3878">
        <v>0</v>
      </c>
      <c r="K3878">
        <v>99.99</v>
      </c>
      <c r="L3878">
        <v>90.75</v>
      </c>
      <c r="M3878">
        <v>95.66</v>
      </c>
      <c r="N3878">
        <v>86.8</v>
      </c>
      <c r="O3878">
        <v>46.45</v>
      </c>
      <c r="P3878">
        <v>3676.71</v>
      </c>
      <c r="Q3878" s="42">
        <f>Table1[[#This Row],[Steam_Consumed_t]]/Table1[[#This Row],[Production_t]]</f>
        <v>1.5032362459546926</v>
      </c>
      <c r="R3878" s="37">
        <f>Table1[[#This Row],[Power_Consumed_kWh]]/Table1[[#This Row],[Production_t]]</f>
        <v>118.98737864077671</v>
      </c>
      <c r="S3878" t="str">
        <f>IF(Table1[[#This Row],[Quality_pct]]&lt;96,"Below Spec","Ok")</f>
        <v>Ok</v>
      </c>
      <c r="T3878" t="str">
        <f>IF(Table1[Steam_Consumed_t]&gt;$O$4383,"ABNORMAL","NORMAL")</f>
        <v>NORMAL</v>
      </c>
      <c r="U3878" t="str">
        <f>IF(Table1[Power_Consumed_kWh]&gt;$P$4383,"ABNORMAL","NORMAL")</f>
        <v>NORMAL</v>
      </c>
      <c r="V3878">
        <f>(Table1[[#This Row],[Target_Production_t]]/8)*Table1[[#This Row],[Downtime_hr]]</f>
        <v>3.3790249999999999</v>
      </c>
    </row>
    <row r="3879" spans="1:22" x14ac:dyDescent="0.25">
      <c r="A3879" s="1">
        <v>45981</v>
      </c>
      <c r="B3879" s="1" t="str">
        <f>TEXT(Table1[[#This Row],[Date]],"mm")</f>
        <v>11</v>
      </c>
      <c r="C3879" t="s">
        <v>23</v>
      </c>
      <c r="D3879" t="s">
        <v>20</v>
      </c>
      <c r="E3879">
        <v>41</v>
      </c>
      <c r="F3879">
        <v>7.39</v>
      </c>
      <c r="G3879">
        <v>0.61</v>
      </c>
      <c r="H3879">
        <v>39.369999999999997</v>
      </c>
      <c r="I3879">
        <v>39.29</v>
      </c>
      <c r="J3879">
        <v>0.08</v>
      </c>
      <c r="K3879">
        <v>99.79</v>
      </c>
      <c r="L3879">
        <v>92.38</v>
      </c>
      <c r="M3879">
        <v>90.58</v>
      </c>
      <c r="N3879">
        <v>83.5</v>
      </c>
      <c r="O3879">
        <v>3.76</v>
      </c>
      <c r="P3879">
        <v>1476.29</v>
      </c>
      <c r="Q3879" s="42">
        <f>Table1[[#This Row],[Steam_Consumed_t]]/Table1[[#This Row],[Production_t]]</f>
        <v>9.5504191008382019E-2</v>
      </c>
      <c r="R3879" s="37">
        <f>Table1[[#This Row],[Power_Consumed_kWh]]/Table1[[#This Row],[Production_t]]</f>
        <v>37.49784099568199</v>
      </c>
      <c r="S3879" t="str">
        <f>IF(Table1[[#This Row],[Quality_pct]]&lt;96,"Below Spec","Ok")</f>
        <v>Ok</v>
      </c>
      <c r="T3879" t="str">
        <f>IF(Table1[Steam_Consumed_t]&gt;$O$4383,"ABNORMAL","NORMAL")</f>
        <v>NORMAL</v>
      </c>
      <c r="U3879" t="str">
        <f>IF(Table1[Power_Consumed_kWh]&gt;$P$4383,"ABNORMAL","NORMAL")</f>
        <v>NORMAL</v>
      </c>
      <c r="V3879">
        <f>(Table1[[#This Row],[Target_Production_t]]/8)*Table1[[#This Row],[Downtime_hr]]</f>
        <v>3.1262499999999998</v>
      </c>
    </row>
    <row r="3880" spans="1:22" x14ac:dyDescent="0.25">
      <c r="A3880" s="1">
        <v>45981</v>
      </c>
      <c r="B3880" s="1" t="str">
        <f>TEXT(Table1[[#This Row],[Date]],"mm")</f>
        <v>11</v>
      </c>
      <c r="C3880" t="s">
        <v>23</v>
      </c>
      <c r="D3880" t="s">
        <v>18</v>
      </c>
      <c r="E3880">
        <v>42.94</v>
      </c>
      <c r="F3880">
        <v>7.4</v>
      </c>
      <c r="G3880">
        <v>0.6</v>
      </c>
      <c r="H3880">
        <v>37.57</v>
      </c>
      <c r="I3880">
        <v>37.28</v>
      </c>
      <c r="J3880">
        <v>0.28999999999999998</v>
      </c>
      <c r="K3880">
        <v>99.23</v>
      </c>
      <c r="L3880">
        <v>92.5</v>
      </c>
      <c r="M3880">
        <v>98.83</v>
      </c>
      <c r="N3880">
        <v>90.72</v>
      </c>
      <c r="O3880">
        <v>4.29</v>
      </c>
      <c r="P3880">
        <v>1672.44</v>
      </c>
      <c r="Q3880" s="42">
        <f>Table1[[#This Row],[Steam_Consumed_t]]/Table1[[#This Row],[Production_t]]</f>
        <v>0.11418685121107267</v>
      </c>
      <c r="R3880" s="37">
        <f>Table1[[#This Row],[Power_Consumed_kWh]]/Table1[[#This Row],[Production_t]]</f>
        <v>44.515304764439712</v>
      </c>
      <c r="S3880" t="str">
        <f>IF(Table1[[#This Row],[Quality_pct]]&lt;96,"Below Spec","Ok")</f>
        <v>Ok</v>
      </c>
      <c r="T3880" t="str">
        <f>IF(Table1[Steam_Consumed_t]&gt;$O$4383,"ABNORMAL","NORMAL")</f>
        <v>NORMAL</v>
      </c>
      <c r="U3880" t="str">
        <f>IF(Table1[Power_Consumed_kWh]&gt;$P$4383,"ABNORMAL","NORMAL")</f>
        <v>NORMAL</v>
      </c>
      <c r="V3880">
        <f>(Table1[[#This Row],[Target_Production_t]]/8)*Table1[[#This Row],[Downtime_hr]]</f>
        <v>3.2204999999999999</v>
      </c>
    </row>
    <row r="3881" spans="1:22" x14ac:dyDescent="0.25">
      <c r="A3881" s="1">
        <v>45981</v>
      </c>
      <c r="B3881" s="1" t="str">
        <f>TEXT(Table1[[#This Row],[Date]],"mm")</f>
        <v>11</v>
      </c>
      <c r="C3881" t="s">
        <v>17</v>
      </c>
      <c r="D3881" t="s">
        <v>18</v>
      </c>
      <c r="E3881">
        <v>40.99</v>
      </c>
      <c r="F3881">
        <v>7.5</v>
      </c>
      <c r="G3881">
        <v>0.5</v>
      </c>
      <c r="H3881">
        <v>36.69</v>
      </c>
      <c r="I3881">
        <v>35.9</v>
      </c>
      <c r="J3881">
        <v>0.8</v>
      </c>
      <c r="K3881">
        <v>97.83</v>
      </c>
      <c r="L3881">
        <v>93.75</v>
      </c>
      <c r="M3881">
        <v>95.94</v>
      </c>
      <c r="N3881">
        <v>87.99</v>
      </c>
      <c r="O3881">
        <v>30.25</v>
      </c>
      <c r="P3881">
        <v>3027.1</v>
      </c>
      <c r="Q3881" s="42">
        <f>Table1[[#This Row],[Steam_Consumed_t]]/Table1[[#This Row],[Production_t]]</f>
        <v>0.82447533387844107</v>
      </c>
      <c r="R3881" s="37">
        <f>Table1[[#This Row],[Power_Consumed_kWh]]/Table1[[#This Row],[Production_t]]</f>
        <v>82.504769692014179</v>
      </c>
      <c r="S3881" t="str">
        <f>IF(Table1[[#This Row],[Quality_pct]]&lt;96,"Below Spec","Ok")</f>
        <v>Ok</v>
      </c>
      <c r="T3881" t="str">
        <f>IF(Table1[Steam_Consumed_t]&gt;$O$4383,"ABNORMAL","NORMAL")</f>
        <v>NORMAL</v>
      </c>
      <c r="U3881" t="str">
        <f>IF(Table1[Power_Consumed_kWh]&gt;$P$4383,"ABNORMAL","NORMAL")</f>
        <v>NORMAL</v>
      </c>
      <c r="V3881">
        <f>(Table1[[#This Row],[Target_Production_t]]/8)*Table1[[#This Row],[Downtime_hr]]</f>
        <v>2.5618750000000001</v>
      </c>
    </row>
    <row r="3882" spans="1:22" x14ac:dyDescent="0.25">
      <c r="A3882" s="1">
        <v>45981</v>
      </c>
      <c r="B3882" s="1" t="str">
        <f>TEXT(Table1[[#This Row],[Date]],"mm")</f>
        <v>11</v>
      </c>
      <c r="C3882" t="s">
        <v>17</v>
      </c>
      <c r="D3882" t="s">
        <v>19</v>
      </c>
      <c r="E3882">
        <v>40.369999999999997</v>
      </c>
      <c r="F3882">
        <v>7.56</v>
      </c>
      <c r="G3882">
        <v>0.44</v>
      </c>
      <c r="H3882">
        <v>37.22</v>
      </c>
      <c r="I3882">
        <v>36.26</v>
      </c>
      <c r="J3882">
        <v>0.96</v>
      </c>
      <c r="K3882">
        <v>97.42</v>
      </c>
      <c r="L3882">
        <v>94.5</v>
      </c>
      <c r="M3882">
        <v>101.75</v>
      </c>
      <c r="N3882">
        <v>93.67</v>
      </c>
      <c r="O3882">
        <v>32.61</v>
      </c>
      <c r="P3882">
        <v>3103.28</v>
      </c>
      <c r="Q3882" s="42">
        <f>Table1[[#This Row],[Steam_Consumed_t]]/Table1[[#This Row],[Production_t]]</f>
        <v>0.8761418592154756</v>
      </c>
      <c r="R3882" s="37">
        <f>Table1[[#This Row],[Power_Consumed_kWh]]/Table1[[#This Row],[Production_t]]</f>
        <v>83.376679204728646</v>
      </c>
      <c r="S3882" t="str">
        <f>IF(Table1[[#This Row],[Quality_pct]]&lt;96,"Below Spec","Ok")</f>
        <v>Ok</v>
      </c>
      <c r="T3882" t="str">
        <f>IF(Table1[Steam_Consumed_t]&gt;$O$4383,"ABNORMAL","NORMAL")</f>
        <v>NORMAL</v>
      </c>
      <c r="U3882" t="str">
        <f>IF(Table1[Power_Consumed_kWh]&gt;$P$4383,"ABNORMAL","NORMAL")</f>
        <v>NORMAL</v>
      </c>
      <c r="V3882">
        <f>(Table1[[#This Row],[Target_Production_t]]/8)*Table1[[#This Row],[Downtime_hr]]</f>
        <v>2.2203499999999998</v>
      </c>
    </row>
    <row r="3883" spans="1:22" x14ac:dyDescent="0.25">
      <c r="A3883" s="1">
        <v>45981</v>
      </c>
      <c r="B3883" s="1" t="str">
        <f>TEXT(Table1[[#This Row],[Date]],"mm")</f>
        <v>11</v>
      </c>
      <c r="C3883" t="s">
        <v>22</v>
      </c>
      <c r="D3883" t="s">
        <v>18</v>
      </c>
      <c r="E3883">
        <v>35.130000000000003</v>
      </c>
      <c r="F3883">
        <v>7.56</v>
      </c>
      <c r="G3883">
        <v>0.44</v>
      </c>
      <c r="H3883">
        <v>31.29</v>
      </c>
      <c r="I3883">
        <v>30.33</v>
      </c>
      <c r="J3883">
        <v>0.97</v>
      </c>
      <c r="K3883">
        <v>96.91</v>
      </c>
      <c r="L3883">
        <v>94.5</v>
      </c>
      <c r="M3883">
        <v>97.78</v>
      </c>
      <c r="N3883">
        <v>89.54</v>
      </c>
      <c r="O3883">
        <v>33.950000000000003</v>
      </c>
      <c r="P3883">
        <v>3043.02</v>
      </c>
      <c r="Q3883" s="42">
        <f>Table1[[#This Row],[Steam_Consumed_t]]/Table1[[#This Row],[Production_t]]</f>
        <v>1.0850111856823268</v>
      </c>
      <c r="R3883" s="37">
        <f>Table1[[#This Row],[Power_Consumed_kWh]]/Table1[[#This Row],[Production_t]]</f>
        <v>97.252157238734426</v>
      </c>
      <c r="S3883" t="str">
        <f>IF(Table1[[#This Row],[Quality_pct]]&lt;96,"Below Spec","Ok")</f>
        <v>Ok</v>
      </c>
      <c r="T3883" t="str">
        <f>IF(Table1[Steam_Consumed_t]&gt;$O$4383,"ABNORMAL","NORMAL")</f>
        <v>NORMAL</v>
      </c>
      <c r="U3883" t="str">
        <f>IF(Table1[Power_Consumed_kWh]&gt;$P$4383,"ABNORMAL","NORMAL")</f>
        <v>NORMAL</v>
      </c>
      <c r="V3883">
        <f>(Table1[[#This Row],[Target_Production_t]]/8)*Table1[[#This Row],[Downtime_hr]]</f>
        <v>1.9321500000000003</v>
      </c>
    </row>
    <row r="3884" spans="1:22" x14ac:dyDescent="0.25">
      <c r="A3884" s="1">
        <v>45981</v>
      </c>
      <c r="B3884" s="1" t="str">
        <f>TEXT(Table1[[#This Row],[Date]],"mm")</f>
        <v>11</v>
      </c>
      <c r="C3884" t="s">
        <v>22</v>
      </c>
      <c r="D3884" t="s">
        <v>20</v>
      </c>
      <c r="E3884">
        <v>33.549999999999997</v>
      </c>
      <c r="F3884">
        <v>7.57</v>
      </c>
      <c r="G3884">
        <v>0.43</v>
      </c>
      <c r="H3884">
        <v>28.13</v>
      </c>
      <c r="I3884">
        <v>27.54</v>
      </c>
      <c r="J3884">
        <v>0.59</v>
      </c>
      <c r="K3884">
        <v>97.9</v>
      </c>
      <c r="L3884">
        <v>94.62</v>
      </c>
      <c r="M3884">
        <v>95.84</v>
      </c>
      <c r="N3884">
        <v>88.78</v>
      </c>
      <c r="O3884">
        <v>30.83</v>
      </c>
      <c r="P3884">
        <v>2746.73</v>
      </c>
      <c r="Q3884" s="42">
        <f>Table1[[#This Row],[Steam_Consumed_t]]/Table1[[#This Row],[Production_t]]</f>
        <v>1.0959829363668681</v>
      </c>
      <c r="R3884" s="37">
        <f>Table1[[#This Row],[Power_Consumed_kWh]]/Table1[[#This Row],[Production_t]]</f>
        <v>97.644152150728758</v>
      </c>
      <c r="S3884" t="str">
        <f>IF(Table1[[#This Row],[Quality_pct]]&lt;96,"Below Spec","Ok")</f>
        <v>Ok</v>
      </c>
      <c r="T3884" t="str">
        <f>IF(Table1[Steam_Consumed_t]&gt;$O$4383,"ABNORMAL","NORMAL")</f>
        <v>NORMAL</v>
      </c>
      <c r="U3884" t="str">
        <f>IF(Table1[Power_Consumed_kWh]&gt;$P$4383,"ABNORMAL","NORMAL")</f>
        <v>NORMAL</v>
      </c>
      <c r="V3884">
        <f>(Table1[[#This Row],[Target_Production_t]]/8)*Table1[[#This Row],[Downtime_hr]]</f>
        <v>1.8033124999999999</v>
      </c>
    </row>
    <row r="3885" spans="1:22" x14ac:dyDescent="0.25">
      <c r="A3885" s="1">
        <v>45981</v>
      </c>
      <c r="B3885" s="1" t="str">
        <f>TEXT(Table1[[#This Row],[Date]],"mm")</f>
        <v>11</v>
      </c>
      <c r="C3885" t="s">
        <v>17</v>
      </c>
      <c r="D3885" t="s">
        <v>20</v>
      </c>
      <c r="E3885">
        <v>39.14</v>
      </c>
      <c r="F3885">
        <v>7.66</v>
      </c>
      <c r="G3885">
        <v>0.34</v>
      </c>
      <c r="H3885">
        <v>35.65</v>
      </c>
      <c r="I3885">
        <v>34.65</v>
      </c>
      <c r="J3885">
        <v>1</v>
      </c>
      <c r="K3885">
        <v>97.2</v>
      </c>
      <c r="L3885">
        <v>95.75</v>
      </c>
      <c r="M3885">
        <v>94.48</v>
      </c>
      <c r="N3885">
        <v>87.93</v>
      </c>
      <c r="O3885">
        <v>30.53</v>
      </c>
      <c r="P3885">
        <v>2954.97</v>
      </c>
      <c r="Q3885" s="42">
        <f>Table1[[#This Row],[Steam_Consumed_t]]/Table1[[#This Row],[Production_t]]</f>
        <v>0.85638148667601688</v>
      </c>
      <c r="R3885" s="37">
        <f>Table1[[#This Row],[Power_Consumed_kWh]]/Table1[[#This Row],[Production_t]]</f>
        <v>82.888359046283313</v>
      </c>
      <c r="S3885" t="str">
        <f>IF(Table1[[#This Row],[Quality_pct]]&lt;96,"Below Spec","Ok")</f>
        <v>Ok</v>
      </c>
      <c r="T3885" t="str">
        <f>IF(Table1[Steam_Consumed_t]&gt;$O$4383,"ABNORMAL","NORMAL")</f>
        <v>NORMAL</v>
      </c>
      <c r="U3885" t="str">
        <f>IF(Table1[Power_Consumed_kWh]&gt;$P$4383,"ABNORMAL","NORMAL")</f>
        <v>NORMAL</v>
      </c>
      <c r="V3885">
        <f>(Table1[[#This Row],[Target_Production_t]]/8)*Table1[[#This Row],[Downtime_hr]]</f>
        <v>1.6634500000000001</v>
      </c>
    </row>
    <row r="3886" spans="1:22" x14ac:dyDescent="0.25">
      <c r="A3886" s="1">
        <v>45981</v>
      </c>
      <c r="B3886" s="1" t="str">
        <f>TEXT(Table1[[#This Row],[Date]],"mm")</f>
        <v>11</v>
      </c>
      <c r="C3886" t="s">
        <v>21</v>
      </c>
      <c r="D3886" t="s">
        <v>18</v>
      </c>
      <c r="E3886">
        <v>37.08</v>
      </c>
      <c r="F3886">
        <v>7.7</v>
      </c>
      <c r="G3886">
        <v>0.3</v>
      </c>
      <c r="H3886">
        <v>34.64</v>
      </c>
      <c r="I3886">
        <v>34.19</v>
      </c>
      <c r="J3886">
        <v>0.45</v>
      </c>
      <c r="K3886">
        <v>98.71</v>
      </c>
      <c r="L3886">
        <v>96.25</v>
      </c>
      <c r="M3886">
        <v>93.58</v>
      </c>
      <c r="N3886">
        <v>88.9</v>
      </c>
      <c r="O3886">
        <v>50.25</v>
      </c>
      <c r="P3886">
        <v>3985.86</v>
      </c>
      <c r="Q3886" s="42">
        <f>Table1[[#This Row],[Steam_Consumed_t]]/Table1[[#This Row],[Production_t]]</f>
        <v>1.450635103926097</v>
      </c>
      <c r="R3886" s="37">
        <f>Table1[[#This Row],[Power_Consumed_kWh]]/Table1[[#This Row],[Production_t]]</f>
        <v>115.06524249422633</v>
      </c>
      <c r="S3886" t="str">
        <f>IF(Table1[[#This Row],[Quality_pct]]&lt;96,"Below Spec","Ok")</f>
        <v>Ok</v>
      </c>
      <c r="T3886" t="str">
        <f>IF(Table1[Steam_Consumed_t]&gt;$O$4383,"ABNORMAL","NORMAL")</f>
        <v>NORMAL</v>
      </c>
      <c r="U3886" t="str">
        <f>IF(Table1[Power_Consumed_kWh]&gt;$P$4383,"ABNORMAL","NORMAL")</f>
        <v>NORMAL</v>
      </c>
      <c r="V3886">
        <f>(Table1[[#This Row],[Target_Production_t]]/8)*Table1[[#This Row],[Downtime_hr]]</f>
        <v>1.3904999999999998</v>
      </c>
    </row>
    <row r="3887" spans="1:22" x14ac:dyDescent="0.25">
      <c r="A3887" s="1">
        <v>45981</v>
      </c>
      <c r="B3887" s="1" t="str">
        <f>TEXT(Table1[[#This Row],[Date]],"mm")</f>
        <v>11</v>
      </c>
      <c r="C3887" t="s">
        <v>22</v>
      </c>
      <c r="D3887" t="s">
        <v>19</v>
      </c>
      <c r="E3887">
        <v>34.6</v>
      </c>
      <c r="F3887">
        <v>7.83</v>
      </c>
      <c r="G3887">
        <v>0.17</v>
      </c>
      <c r="H3887">
        <v>29.53</v>
      </c>
      <c r="I3887">
        <v>28.85</v>
      </c>
      <c r="J3887">
        <v>0.69</v>
      </c>
      <c r="K3887">
        <v>97.68</v>
      </c>
      <c r="L3887">
        <v>97.88</v>
      </c>
      <c r="M3887">
        <v>98.11</v>
      </c>
      <c r="N3887">
        <v>93.79</v>
      </c>
      <c r="O3887">
        <v>32.619999999999997</v>
      </c>
      <c r="P3887">
        <v>2799.35</v>
      </c>
      <c r="Q3887" s="42">
        <f>Table1[[#This Row],[Steam_Consumed_t]]/Table1[[#This Row],[Production_t]]</f>
        <v>1.1046393498137486</v>
      </c>
      <c r="R3887" s="37">
        <f>Table1[[#This Row],[Power_Consumed_kWh]]/Table1[[#This Row],[Production_t]]</f>
        <v>94.796816796478154</v>
      </c>
      <c r="S3887" t="str">
        <f>IF(Table1[[#This Row],[Quality_pct]]&lt;96,"Below Spec","Ok")</f>
        <v>Ok</v>
      </c>
      <c r="T3887" t="str">
        <f>IF(Table1[Steam_Consumed_t]&gt;$O$4383,"ABNORMAL","NORMAL")</f>
        <v>NORMAL</v>
      </c>
      <c r="U3887" t="str">
        <f>IF(Table1[Power_Consumed_kWh]&gt;$P$4383,"ABNORMAL","NORMAL")</f>
        <v>NORMAL</v>
      </c>
      <c r="V3887">
        <f>(Table1[[#This Row],[Target_Production_t]]/8)*Table1[[#This Row],[Downtime_hr]]</f>
        <v>0.73525000000000007</v>
      </c>
    </row>
    <row r="3888" spans="1:22" x14ac:dyDescent="0.25">
      <c r="A3888" s="1">
        <v>45981</v>
      </c>
      <c r="B3888" s="1" t="str">
        <f>TEXT(Table1[[#This Row],[Date]],"mm")</f>
        <v>11</v>
      </c>
      <c r="C3888" t="s">
        <v>21</v>
      </c>
      <c r="D3888" t="s">
        <v>20</v>
      </c>
      <c r="E3888">
        <v>35.409999999999997</v>
      </c>
      <c r="F3888">
        <v>7.86</v>
      </c>
      <c r="G3888">
        <v>0.14000000000000001</v>
      </c>
      <c r="H3888">
        <v>30.37</v>
      </c>
      <c r="I3888">
        <v>29.8</v>
      </c>
      <c r="J3888">
        <v>0.56999999999999995</v>
      </c>
      <c r="K3888">
        <v>98.11</v>
      </c>
      <c r="L3888">
        <v>98.25</v>
      </c>
      <c r="M3888">
        <v>93.87</v>
      </c>
      <c r="N3888">
        <v>90.48</v>
      </c>
      <c r="O3888">
        <v>43.52</v>
      </c>
      <c r="P3888">
        <v>3730.9</v>
      </c>
      <c r="Q3888" s="42">
        <f>Table1[[#This Row],[Steam_Consumed_t]]/Table1[[#This Row],[Production_t]]</f>
        <v>1.4329930852815278</v>
      </c>
      <c r="R3888" s="37">
        <f>Table1[[#This Row],[Power_Consumed_kWh]]/Table1[[#This Row],[Production_t]]</f>
        <v>122.84820546592032</v>
      </c>
      <c r="S3888" t="str">
        <f>IF(Table1[[#This Row],[Quality_pct]]&lt;96,"Below Spec","Ok")</f>
        <v>Ok</v>
      </c>
      <c r="T3888" t="str">
        <f>IF(Table1[Steam_Consumed_t]&gt;$O$4383,"ABNORMAL","NORMAL")</f>
        <v>NORMAL</v>
      </c>
      <c r="U3888" t="str">
        <f>IF(Table1[Power_Consumed_kWh]&gt;$P$4383,"ABNORMAL","NORMAL")</f>
        <v>NORMAL</v>
      </c>
      <c r="V3888">
        <f>(Table1[[#This Row],[Target_Production_t]]/8)*Table1[[#This Row],[Downtime_hr]]</f>
        <v>0.61967499999999998</v>
      </c>
    </row>
    <row r="3889" spans="1:22" x14ac:dyDescent="0.25">
      <c r="A3889" s="1">
        <v>45981</v>
      </c>
      <c r="B3889" s="1" t="str">
        <f>TEXT(Table1[[#This Row],[Date]],"mm")</f>
        <v>11</v>
      </c>
      <c r="C3889" t="s">
        <v>23</v>
      </c>
      <c r="D3889" t="s">
        <v>19</v>
      </c>
      <c r="E3889">
        <v>42.29</v>
      </c>
      <c r="F3889">
        <v>7.93</v>
      </c>
      <c r="G3889">
        <v>7.0000000000000007E-2</v>
      </c>
      <c r="H3889">
        <v>42.35</v>
      </c>
      <c r="I3889">
        <v>41.84</v>
      </c>
      <c r="J3889">
        <v>0.51</v>
      </c>
      <c r="K3889">
        <v>98.8</v>
      </c>
      <c r="L3889">
        <v>99.12</v>
      </c>
      <c r="M3889">
        <v>92.42</v>
      </c>
      <c r="N3889">
        <v>90.51</v>
      </c>
      <c r="O3889">
        <v>3.82</v>
      </c>
      <c r="P3889">
        <v>1795.02</v>
      </c>
      <c r="Q3889" s="42">
        <f>Table1[[#This Row],[Steam_Consumed_t]]/Table1[[#This Row],[Production_t]]</f>
        <v>9.0200708382526557E-2</v>
      </c>
      <c r="R3889" s="37">
        <f>Table1[[#This Row],[Power_Consumed_kWh]]/Table1[[#This Row],[Production_t]]</f>
        <v>42.385360094451002</v>
      </c>
      <c r="S3889" t="str">
        <f>IF(Table1[[#This Row],[Quality_pct]]&lt;96,"Below Spec","Ok")</f>
        <v>Ok</v>
      </c>
      <c r="T3889" t="str">
        <f>IF(Table1[Steam_Consumed_t]&gt;$O$4383,"ABNORMAL","NORMAL")</f>
        <v>NORMAL</v>
      </c>
      <c r="U3889" t="str">
        <f>IF(Table1[Power_Consumed_kWh]&gt;$P$4383,"ABNORMAL","NORMAL")</f>
        <v>NORMAL</v>
      </c>
      <c r="V3889">
        <f>(Table1[[#This Row],[Target_Production_t]]/8)*Table1[[#This Row],[Downtime_hr]]</f>
        <v>0.37003750000000002</v>
      </c>
    </row>
    <row r="3890" spans="1:22" x14ac:dyDescent="0.25">
      <c r="A3890" s="1">
        <v>45982</v>
      </c>
      <c r="B3890" s="1" t="str">
        <f>TEXT(Table1[[#This Row],[Date]],"mm")</f>
        <v>11</v>
      </c>
      <c r="C3890" t="s">
        <v>22</v>
      </c>
      <c r="D3890" t="s">
        <v>20</v>
      </c>
      <c r="E3890">
        <v>33.81</v>
      </c>
      <c r="F3890">
        <v>7.01</v>
      </c>
      <c r="G3890">
        <v>0.99</v>
      </c>
      <c r="H3890">
        <v>28.23</v>
      </c>
      <c r="I3890">
        <v>27.61</v>
      </c>
      <c r="J3890">
        <v>0.62</v>
      </c>
      <c r="K3890">
        <v>97.79</v>
      </c>
      <c r="L3890">
        <v>87.62</v>
      </c>
      <c r="M3890">
        <v>96.07</v>
      </c>
      <c r="N3890">
        <v>82.32</v>
      </c>
      <c r="O3890">
        <v>31.08</v>
      </c>
      <c r="P3890">
        <v>2741.4</v>
      </c>
      <c r="Q3890" s="42">
        <f>Table1[[#This Row],[Steam_Consumed_t]]/Table1[[#This Row],[Production_t]]</f>
        <v>1.1009564293304994</v>
      </c>
      <c r="R3890" s="37">
        <f>Table1[[#This Row],[Power_Consumed_kWh]]/Table1[[#This Row],[Production_t]]</f>
        <v>97.109458023379389</v>
      </c>
      <c r="S3890" t="str">
        <f>IF(Table1[[#This Row],[Quality_pct]]&lt;96,"Below Spec","Ok")</f>
        <v>Ok</v>
      </c>
      <c r="T3890" t="str">
        <f>IF(Table1[Steam_Consumed_t]&gt;$O$4383,"ABNORMAL","NORMAL")</f>
        <v>NORMAL</v>
      </c>
      <c r="U3890" t="str">
        <f>IF(Table1[Power_Consumed_kWh]&gt;$P$4383,"ABNORMAL","NORMAL")</f>
        <v>NORMAL</v>
      </c>
      <c r="V3890">
        <f>(Table1[[#This Row],[Target_Production_t]]/8)*Table1[[#This Row],[Downtime_hr]]</f>
        <v>4.1839875000000006</v>
      </c>
    </row>
    <row r="3891" spans="1:22" x14ac:dyDescent="0.25">
      <c r="A3891" s="1">
        <v>45982</v>
      </c>
      <c r="B3891" s="1" t="str">
        <f>TEXT(Table1[[#This Row],[Date]],"mm")</f>
        <v>11</v>
      </c>
      <c r="C3891" t="s">
        <v>23</v>
      </c>
      <c r="D3891" t="s">
        <v>19</v>
      </c>
      <c r="E3891">
        <v>42.63</v>
      </c>
      <c r="F3891">
        <v>7.15</v>
      </c>
      <c r="G3891">
        <v>0.85</v>
      </c>
      <c r="H3891">
        <v>34.18</v>
      </c>
      <c r="I3891">
        <v>33.58</v>
      </c>
      <c r="J3891">
        <v>0.59</v>
      </c>
      <c r="K3891">
        <v>98.26</v>
      </c>
      <c r="L3891">
        <v>89.38</v>
      </c>
      <c r="M3891">
        <v>99.75</v>
      </c>
      <c r="N3891">
        <v>87.6</v>
      </c>
      <c r="O3891">
        <v>3.4</v>
      </c>
      <c r="P3891">
        <v>1484.71</v>
      </c>
      <c r="Q3891" s="42">
        <f>Table1[[#This Row],[Steam_Consumed_t]]/Table1[[#This Row],[Production_t]]</f>
        <v>9.9473376243417205E-2</v>
      </c>
      <c r="R3891" s="37">
        <f>Table1[[#This Row],[Power_Consumed_kWh]]/Table1[[#This Row],[Production_t]]</f>
        <v>43.437975424224696</v>
      </c>
      <c r="S3891" t="str">
        <f>IF(Table1[[#This Row],[Quality_pct]]&lt;96,"Below Spec","Ok")</f>
        <v>Ok</v>
      </c>
      <c r="T3891" t="str">
        <f>IF(Table1[Steam_Consumed_t]&gt;$O$4383,"ABNORMAL","NORMAL")</f>
        <v>NORMAL</v>
      </c>
      <c r="U3891" t="str">
        <f>IF(Table1[Power_Consumed_kWh]&gt;$P$4383,"ABNORMAL","NORMAL")</f>
        <v>NORMAL</v>
      </c>
      <c r="V3891">
        <f>(Table1[[#This Row],[Target_Production_t]]/8)*Table1[[#This Row],[Downtime_hr]]</f>
        <v>4.5294375000000002</v>
      </c>
    </row>
    <row r="3892" spans="1:22" x14ac:dyDescent="0.25">
      <c r="A3892" s="1">
        <v>45982</v>
      </c>
      <c r="B3892" s="1" t="str">
        <f>TEXT(Table1[[#This Row],[Date]],"mm")</f>
        <v>11</v>
      </c>
      <c r="C3892" t="s">
        <v>23</v>
      </c>
      <c r="D3892" t="s">
        <v>18</v>
      </c>
      <c r="E3892">
        <v>43.27</v>
      </c>
      <c r="F3892">
        <v>7.51</v>
      </c>
      <c r="G3892">
        <v>0.49</v>
      </c>
      <c r="H3892">
        <v>40.32</v>
      </c>
      <c r="I3892">
        <v>39.909999999999997</v>
      </c>
      <c r="J3892">
        <v>0.41</v>
      </c>
      <c r="K3892">
        <v>98.98</v>
      </c>
      <c r="L3892">
        <v>93.88</v>
      </c>
      <c r="M3892">
        <v>97.74</v>
      </c>
      <c r="N3892">
        <v>90.82</v>
      </c>
      <c r="O3892">
        <v>3.89</v>
      </c>
      <c r="P3892">
        <v>1655.09</v>
      </c>
      <c r="Q3892" s="42">
        <f>Table1[[#This Row],[Steam_Consumed_t]]/Table1[[#This Row],[Production_t]]</f>
        <v>9.6478174603174607E-2</v>
      </c>
      <c r="R3892" s="37">
        <f>Table1[[#This Row],[Power_Consumed_kWh]]/Table1[[#This Row],[Production_t]]</f>
        <v>41.048859126984127</v>
      </c>
      <c r="S3892" t="str">
        <f>IF(Table1[[#This Row],[Quality_pct]]&lt;96,"Below Spec","Ok")</f>
        <v>Ok</v>
      </c>
      <c r="T3892" t="str">
        <f>IF(Table1[Steam_Consumed_t]&gt;$O$4383,"ABNORMAL","NORMAL")</f>
        <v>NORMAL</v>
      </c>
      <c r="U3892" t="str">
        <f>IF(Table1[Power_Consumed_kWh]&gt;$P$4383,"ABNORMAL","NORMAL")</f>
        <v>NORMAL</v>
      </c>
      <c r="V3892">
        <f>(Table1[[#This Row],[Target_Production_t]]/8)*Table1[[#This Row],[Downtime_hr]]</f>
        <v>2.6502875000000001</v>
      </c>
    </row>
    <row r="3893" spans="1:22" x14ac:dyDescent="0.25">
      <c r="A3893" s="1">
        <v>45982</v>
      </c>
      <c r="B3893" s="1" t="str">
        <f>TEXT(Table1[[#This Row],[Date]],"mm")</f>
        <v>11</v>
      </c>
      <c r="C3893" t="s">
        <v>22</v>
      </c>
      <c r="D3893" t="s">
        <v>19</v>
      </c>
      <c r="E3893">
        <v>34.880000000000003</v>
      </c>
      <c r="F3893">
        <v>7.52</v>
      </c>
      <c r="G3893">
        <v>0.48</v>
      </c>
      <c r="H3893">
        <v>32.44</v>
      </c>
      <c r="I3893">
        <v>31.98</v>
      </c>
      <c r="J3893">
        <v>0.46</v>
      </c>
      <c r="K3893">
        <v>98.58</v>
      </c>
      <c r="L3893">
        <v>94</v>
      </c>
      <c r="M3893">
        <v>92.35</v>
      </c>
      <c r="N3893">
        <v>85.57</v>
      </c>
      <c r="O3893">
        <v>35.799999999999997</v>
      </c>
      <c r="P3893">
        <v>3136.83</v>
      </c>
      <c r="Q3893" s="42">
        <f>Table1[[#This Row],[Steam_Consumed_t]]/Table1[[#This Row],[Production_t]]</f>
        <v>1.1035758323057954</v>
      </c>
      <c r="R3893" s="37">
        <f>Table1[[#This Row],[Power_Consumed_kWh]]/Table1[[#This Row],[Production_t]]</f>
        <v>96.696362515413071</v>
      </c>
      <c r="S3893" t="str">
        <f>IF(Table1[[#This Row],[Quality_pct]]&lt;96,"Below Spec","Ok")</f>
        <v>Ok</v>
      </c>
      <c r="T3893" t="str">
        <f>IF(Table1[Steam_Consumed_t]&gt;$O$4383,"ABNORMAL","NORMAL")</f>
        <v>NORMAL</v>
      </c>
      <c r="U3893" t="str">
        <f>IF(Table1[Power_Consumed_kWh]&gt;$P$4383,"ABNORMAL","NORMAL")</f>
        <v>NORMAL</v>
      </c>
      <c r="V3893">
        <f>(Table1[[#This Row],[Target_Production_t]]/8)*Table1[[#This Row],[Downtime_hr]]</f>
        <v>2.0928</v>
      </c>
    </row>
    <row r="3894" spans="1:22" x14ac:dyDescent="0.25">
      <c r="A3894" s="1">
        <v>45982</v>
      </c>
      <c r="B3894" s="1" t="str">
        <f>TEXT(Table1[[#This Row],[Date]],"mm")</f>
        <v>11</v>
      </c>
      <c r="C3894" t="s">
        <v>22</v>
      </c>
      <c r="D3894" t="s">
        <v>18</v>
      </c>
      <c r="E3894">
        <v>35.409999999999997</v>
      </c>
      <c r="F3894">
        <v>7.53</v>
      </c>
      <c r="G3894">
        <v>0.47</v>
      </c>
      <c r="H3894">
        <v>32.22</v>
      </c>
      <c r="I3894">
        <v>31.71</v>
      </c>
      <c r="J3894">
        <v>0.51</v>
      </c>
      <c r="K3894">
        <v>98.42</v>
      </c>
      <c r="L3894">
        <v>94.12</v>
      </c>
      <c r="M3894">
        <v>99</v>
      </c>
      <c r="N3894">
        <v>91.71</v>
      </c>
      <c r="O3894">
        <v>35.39</v>
      </c>
      <c r="P3894">
        <v>2935.43</v>
      </c>
      <c r="Q3894" s="42">
        <f>Table1[[#This Row],[Steam_Consumed_t]]/Table1[[#This Row],[Production_t]]</f>
        <v>1.0983860955927995</v>
      </c>
      <c r="R3894" s="37">
        <f>Table1[[#This Row],[Power_Consumed_kWh]]/Table1[[#This Row],[Production_t]]</f>
        <v>91.105834885164498</v>
      </c>
      <c r="S3894" t="str">
        <f>IF(Table1[[#This Row],[Quality_pct]]&lt;96,"Below Spec","Ok")</f>
        <v>Ok</v>
      </c>
      <c r="T3894" t="str">
        <f>IF(Table1[Steam_Consumed_t]&gt;$O$4383,"ABNORMAL","NORMAL")</f>
        <v>NORMAL</v>
      </c>
      <c r="U3894" t="str">
        <f>IF(Table1[Power_Consumed_kWh]&gt;$P$4383,"ABNORMAL","NORMAL")</f>
        <v>NORMAL</v>
      </c>
      <c r="V3894">
        <f>(Table1[[#This Row],[Target_Production_t]]/8)*Table1[[#This Row],[Downtime_hr]]</f>
        <v>2.0803374999999997</v>
      </c>
    </row>
    <row r="3895" spans="1:22" x14ac:dyDescent="0.25">
      <c r="A3895" s="1">
        <v>45982</v>
      </c>
      <c r="B3895" s="1" t="str">
        <f>TEXT(Table1[[#This Row],[Date]],"mm")</f>
        <v>11</v>
      </c>
      <c r="C3895" t="s">
        <v>17</v>
      </c>
      <c r="D3895" t="s">
        <v>19</v>
      </c>
      <c r="E3895">
        <v>40.69</v>
      </c>
      <c r="F3895">
        <v>7.6</v>
      </c>
      <c r="G3895">
        <v>0.4</v>
      </c>
      <c r="H3895">
        <v>34.659999999999997</v>
      </c>
      <c r="I3895">
        <v>33.99</v>
      </c>
      <c r="J3895">
        <v>0.67</v>
      </c>
      <c r="K3895">
        <v>98.07</v>
      </c>
      <c r="L3895">
        <v>95</v>
      </c>
      <c r="M3895">
        <v>96.36</v>
      </c>
      <c r="N3895">
        <v>89.77</v>
      </c>
      <c r="O3895">
        <v>28.74</v>
      </c>
      <c r="P3895">
        <v>2796.68</v>
      </c>
      <c r="Q3895" s="42">
        <f>Table1[[#This Row],[Steam_Consumed_t]]/Table1[[#This Row],[Production_t]]</f>
        <v>0.82919792267743797</v>
      </c>
      <c r="R3895" s="37">
        <f>Table1[[#This Row],[Power_Consumed_kWh]]/Table1[[#This Row],[Production_t]]</f>
        <v>80.688978649740335</v>
      </c>
      <c r="S3895" t="str">
        <f>IF(Table1[[#This Row],[Quality_pct]]&lt;96,"Below Spec","Ok")</f>
        <v>Ok</v>
      </c>
      <c r="T3895" t="str">
        <f>IF(Table1[Steam_Consumed_t]&gt;$O$4383,"ABNORMAL","NORMAL")</f>
        <v>NORMAL</v>
      </c>
      <c r="U3895" t="str">
        <f>IF(Table1[Power_Consumed_kWh]&gt;$P$4383,"ABNORMAL","NORMAL")</f>
        <v>NORMAL</v>
      </c>
      <c r="V3895">
        <f>(Table1[[#This Row],[Target_Production_t]]/8)*Table1[[#This Row],[Downtime_hr]]</f>
        <v>2.0345</v>
      </c>
    </row>
    <row r="3896" spans="1:22" x14ac:dyDescent="0.25">
      <c r="A3896" s="1">
        <v>45982</v>
      </c>
      <c r="B3896" s="1" t="str">
        <f>TEXT(Table1[[#This Row],[Date]],"mm")</f>
        <v>11</v>
      </c>
      <c r="C3896" t="s">
        <v>23</v>
      </c>
      <c r="D3896" t="s">
        <v>20</v>
      </c>
      <c r="E3896">
        <v>41.33</v>
      </c>
      <c r="F3896">
        <v>7.6</v>
      </c>
      <c r="G3896">
        <v>0.4</v>
      </c>
      <c r="H3896">
        <v>38.78</v>
      </c>
      <c r="I3896">
        <v>38.57</v>
      </c>
      <c r="J3896">
        <v>0.21</v>
      </c>
      <c r="K3896">
        <v>99.46</v>
      </c>
      <c r="L3896">
        <v>95</v>
      </c>
      <c r="M3896">
        <v>92.44</v>
      </c>
      <c r="N3896">
        <v>87.35</v>
      </c>
      <c r="O3896">
        <v>6.56</v>
      </c>
      <c r="P3896">
        <v>1564.03</v>
      </c>
      <c r="Q3896" s="42">
        <f>Table1[[#This Row],[Steam_Consumed_t]]/Table1[[#This Row],[Production_t]]</f>
        <v>0.16915936049510055</v>
      </c>
      <c r="R3896" s="37">
        <f>Table1[[#This Row],[Power_Consumed_kWh]]/Table1[[#This Row],[Production_t]]</f>
        <v>40.330840639504899</v>
      </c>
      <c r="S3896" t="str">
        <f>IF(Table1[[#This Row],[Quality_pct]]&lt;96,"Below Spec","Ok")</f>
        <v>Ok</v>
      </c>
      <c r="T3896" t="str">
        <f>IF(Table1[Steam_Consumed_t]&gt;$O$4383,"ABNORMAL","NORMAL")</f>
        <v>NORMAL</v>
      </c>
      <c r="U3896" t="str">
        <f>IF(Table1[Power_Consumed_kWh]&gt;$P$4383,"ABNORMAL","NORMAL")</f>
        <v>NORMAL</v>
      </c>
      <c r="V3896">
        <f>(Table1[[#This Row],[Target_Production_t]]/8)*Table1[[#This Row],[Downtime_hr]]</f>
        <v>2.0665</v>
      </c>
    </row>
    <row r="3897" spans="1:22" x14ac:dyDescent="0.25">
      <c r="A3897" s="1">
        <v>45982</v>
      </c>
      <c r="B3897" s="1" t="str">
        <f>TEXT(Table1[[#This Row],[Date]],"mm")</f>
        <v>11</v>
      </c>
      <c r="C3897" t="s">
        <v>17</v>
      </c>
      <c r="D3897" t="s">
        <v>18</v>
      </c>
      <c r="E3897">
        <v>41.31</v>
      </c>
      <c r="F3897">
        <v>7.63</v>
      </c>
      <c r="G3897">
        <v>0.37</v>
      </c>
      <c r="H3897">
        <v>37.32</v>
      </c>
      <c r="I3897">
        <v>36</v>
      </c>
      <c r="J3897">
        <v>1.31</v>
      </c>
      <c r="K3897">
        <v>96.48</v>
      </c>
      <c r="L3897">
        <v>95.38</v>
      </c>
      <c r="M3897">
        <v>99.27</v>
      </c>
      <c r="N3897">
        <v>91.35</v>
      </c>
      <c r="O3897">
        <v>31.34</v>
      </c>
      <c r="P3897">
        <v>3155.55</v>
      </c>
      <c r="Q3897" s="42">
        <f>Table1[[#This Row],[Steam_Consumed_t]]/Table1[[#This Row],[Production_t]]</f>
        <v>0.83976420150053588</v>
      </c>
      <c r="R3897" s="37">
        <f>Table1[[#This Row],[Power_Consumed_kWh]]/Table1[[#This Row],[Production_t]]</f>
        <v>84.55385852090032</v>
      </c>
      <c r="S3897" t="str">
        <f>IF(Table1[[#This Row],[Quality_pct]]&lt;96,"Below Spec","Ok")</f>
        <v>Ok</v>
      </c>
      <c r="T3897" t="str">
        <f>IF(Table1[Steam_Consumed_t]&gt;$O$4383,"ABNORMAL","NORMAL")</f>
        <v>NORMAL</v>
      </c>
      <c r="U3897" t="str">
        <f>IF(Table1[Power_Consumed_kWh]&gt;$P$4383,"ABNORMAL","NORMAL")</f>
        <v>NORMAL</v>
      </c>
      <c r="V3897">
        <f>(Table1[[#This Row],[Target_Production_t]]/8)*Table1[[#This Row],[Downtime_hr]]</f>
        <v>1.9105875000000001</v>
      </c>
    </row>
    <row r="3898" spans="1:22" x14ac:dyDescent="0.25">
      <c r="A3898" s="1">
        <v>45982</v>
      </c>
      <c r="B3898" s="1" t="str">
        <f>TEXT(Table1[[#This Row],[Date]],"mm")</f>
        <v>11</v>
      </c>
      <c r="C3898" t="s">
        <v>21</v>
      </c>
      <c r="D3898" t="s">
        <v>20</v>
      </c>
      <c r="E3898">
        <v>35.69</v>
      </c>
      <c r="F3898">
        <v>7.65</v>
      </c>
      <c r="G3898">
        <v>0.35</v>
      </c>
      <c r="H3898">
        <v>30.79</v>
      </c>
      <c r="I3898">
        <v>30.11</v>
      </c>
      <c r="J3898">
        <v>0.69</v>
      </c>
      <c r="K3898">
        <v>97.77</v>
      </c>
      <c r="L3898">
        <v>95.62</v>
      </c>
      <c r="M3898">
        <v>97.38</v>
      </c>
      <c r="N3898">
        <v>91.04</v>
      </c>
      <c r="O3898">
        <v>45.53</v>
      </c>
      <c r="P3898">
        <v>3578.14</v>
      </c>
      <c r="Q3898" s="42">
        <f>Table1[[#This Row],[Steam_Consumed_t]]/Table1[[#This Row],[Production_t]]</f>
        <v>1.4787268593699254</v>
      </c>
      <c r="R3898" s="37">
        <f>Table1[[#This Row],[Power_Consumed_kWh]]/Table1[[#This Row],[Production_t]]</f>
        <v>116.21110750243585</v>
      </c>
      <c r="S3898" t="str">
        <f>IF(Table1[[#This Row],[Quality_pct]]&lt;96,"Below Spec","Ok")</f>
        <v>Ok</v>
      </c>
      <c r="T3898" t="str">
        <f>IF(Table1[Steam_Consumed_t]&gt;$O$4383,"ABNORMAL","NORMAL")</f>
        <v>NORMAL</v>
      </c>
      <c r="U3898" t="str">
        <f>IF(Table1[Power_Consumed_kWh]&gt;$P$4383,"ABNORMAL","NORMAL")</f>
        <v>NORMAL</v>
      </c>
      <c r="V3898">
        <f>(Table1[[#This Row],[Target_Production_t]]/8)*Table1[[#This Row],[Downtime_hr]]</f>
        <v>1.5614374999999998</v>
      </c>
    </row>
    <row r="3899" spans="1:22" x14ac:dyDescent="0.25">
      <c r="A3899" s="1">
        <v>45982</v>
      </c>
      <c r="B3899" s="1" t="str">
        <f>TEXT(Table1[[#This Row],[Date]],"mm")</f>
        <v>11</v>
      </c>
      <c r="C3899" t="s">
        <v>17</v>
      </c>
      <c r="D3899" t="s">
        <v>20</v>
      </c>
      <c r="E3899">
        <v>39.450000000000003</v>
      </c>
      <c r="F3899">
        <v>7.7</v>
      </c>
      <c r="G3899">
        <v>0.3</v>
      </c>
      <c r="H3899">
        <v>35.97</v>
      </c>
      <c r="I3899">
        <v>35.36</v>
      </c>
      <c r="J3899">
        <v>0.6</v>
      </c>
      <c r="K3899">
        <v>98.32</v>
      </c>
      <c r="L3899">
        <v>96.25</v>
      </c>
      <c r="M3899">
        <v>101.01</v>
      </c>
      <c r="N3899">
        <v>95.59</v>
      </c>
      <c r="O3899">
        <v>29.62</v>
      </c>
      <c r="P3899">
        <v>2845.97</v>
      </c>
      <c r="Q3899" s="42">
        <f>Table1[[#This Row],[Steam_Consumed_t]]/Table1[[#This Row],[Production_t]]</f>
        <v>0.82346399777592438</v>
      </c>
      <c r="R3899" s="37">
        <f>Table1[[#This Row],[Power_Consumed_kWh]]/Table1[[#This Row],[Production_t]]</f>
        <v>79.120656102307478</v>
      </c>
      <c r="S3899" t="str">
        <f>IF(Table1[[#This Row],[Quality_pct]]&lt;96,"Below Spec","Ok")</f>
        <v>Ok</v>
      </c>
      <c r="T3899" t="str">
        <f>IF(Table1[Steam_Consumed_t]&gt;$O$4383,"ABNORMAL","NORMAL")</f>
        <v>NORMAL</v>
      </c>
      <c r="U3899" t="str">
        <f>IF(Table1[Power_Consumed_kWh]&gt;$P$4383,"ABNORMAL","NORMAL")</f>
        <v>NORMAL</v>
      </c>
      <c r="V3899">
        <f>(Table1[[#This Row],[Target_Production_t]]/8)*Table1[[#This Row],[Downtime_hr]]</f>
        <v>1.4793750000000001</v>
      </c>
    </row>
    <row r="3900" spans="1:22" x14ac:dyDescent="0.25">
      <c r="A3900" s="1">
        <v>45982</v>
      </c>
      <c r="B3900" s="1" t="str">
        <f>TEXT(Table1[[#This Row],[Date]],"mm")</f>
        <v>11</v>
      </c>
      <c r="C3900" t="s">
        <v>21</v>
      </c>
      <c r="D3900" t="s">
        <v>19</v>
      </c>
      <c r="E3900">
        <v>36.81</v>
      </c>
      <c r="F3900">
        <v>7.86</v>
      </c>
      <c r="G3900">
        <v>0.14000000000000001</v>
      </c>
      <c r="H3900">
        <v>37.979999999999997</v>
      </c>
      <c r="I3900">
        <v>37.79</v>
      </c>
      <c r="J3900">
        <v>0.19</v>
      </c>
      <c r="K3900">
        <v>99.5</v>
      </c>
      <c r="L3900">
        <v>98.25</v>
      </c>
      <c r="M3900">
        <v>95.25</v>
      </c>
      <c r="N3900">
        <v>93.12</v>
      </c>
      <c r="O3900">
        <v>53.88</v>
      </c>
      <c r="P3900">
        <v>4407.8500000000004</v>
      </c>
      <c r="Q3900" s="42">
        <f>Table1[[#This Row],[Steam_Consumed_t]]/Table1[[#This Row],[Production_t]]</f>
        <v>1.4186413902053714</v>
      </c>
      <c r="R3900" s="37">
        <f>Table1[[#This Row],[Power_Consumed_kWh]]/Table1[[#This Row],[Production_t]]</f>
        <v>116.05713533438654</v>
      </c>
      <c r="S3900" t="str">
        <f>IF(Table1[[#This Row],[Quality_pct]]&lt;96,"Below Spec","Ok")</f>
        <v>Ok</v>
      </c>
      <c r="T3900" t="str">
        <f>IF(Table1[Steam_Consumed_t]&gt;$O$4383,"ABNORMAL","NORMAL")</f>
        <v>ABNORMAL</v>
      </c>
      <c r="U3900" t="str">
        <f>IF(Table1[Power_Consumed_kWh]&gt;$P$4383,"ABNORMAL","NORMAL")</f>
        <v>ABNORMAL</v>
      </c>
      <c r="V3900">
        <f>(Table1[[#This Row],[Target_Production_t]]/8)*Table1[[#This Row],[Downtime_hr]]</f>
        <v>0.64417500000000005</v>
      </c>
    </row>
    <row r="3901" spans="1:22" x14ac:dyDescent="0.25">
      <c r="A3901" s="1">
        <v>45982</v>
      </c>
      <c r="B3901" s="1" t="str">
        <f>TEXT(Table1[[#This Row],[Date]],"mm")</f>
        <v>11</v>
      </c>
      <c r="C3901" t="s">
        <v>21</v>
      </c>
      <c r="D3901" t="s">
        <v>18</v>
      </c>
      <c r="E3901">
        <v>37.369999999999997</v>
      </c>
      <c r="F3901">
        <v>7.99</v>
      </c>
      <c r="G3901">
        <v>0.01</v>
      </c>
      <c r="H3901">
        <v>34.18</v>
      </c>
      <c r="I3901">
        <v>34.18</v>
      </c>
      <c r="J3901">
        <v>0</v>
      </c>
      <c r="K3901">
        <v>100</v>
      </c>
      <c r="L3901">
        <v>99.88</v>
      </c>
      <c r="M3901">
        <v>89.47</v>
      </c>
      <c r="N3901">
        <v>89.36</v>
      </c>
      <c r="O3901">
        <v>48.43</v>
      </c>
      <c r="P3901">
        <v>3965.99</v>
      </c>
      <c r="Q3901" s="42">
        <f>Table1[[#This Row],[Steam_Consumed_t]]/Table1[[#This Row],[Production_t]]</f>
        <v>1.4169104739613809</v>
      </c>
      <c r="R3901" s="37">
        <f>Table1[[#This Row],[Power_Consumed_kWh]]/Table1[[#This Row],[Production_t]]</f>
        <v>116.03247513165593</v>
      </c>
      <c r="S3901" t="str">
        <f>IF(Table1[[#This Row],[Quality_pct]]&lt;96,"Below Spec","Ok")</f>
        <v>Ok</v>
      </c>
      <c r="T3901" t="str">
        <f>IF(Table1[Steam_Consumed_t]&gt;$O$4383,"ABNORMAL","NORMAL")</f>
        <v>NORMAL</v>
      </c>
      <c r="U3901" t="str">
        <f>IF(Table1[Power_Consumed_kWh]&gt;$P$4383,"ABNORMAL","NORMAL")</f>
        <v>NORMAL</v>
      </c>
      <c r="V3901">
        <f>(Table1[[#This Row],[Target_Production_t]]/8)*Table1[[#This Row],[Downtime_hr]]</f>
        <v>4.6712499999999997E-2</v>
      </c>
    </row>
    <row r="3902" spans="1:22" x14ac:dyDescent="0.25">
      <c r="A3902" s="1">
        <v>45983</v>
      </c>
      <c r="B3902" s="1" t="str">
        <f>TEXT(Table1[[#This Row],[Date]],"mm")</f>
        <v>11</v>
      </c>
      <c r="C3902" t="s">
        <v>22</v>
      </c>
      <c r="D3902" t="s">
        <v>18</v>
      </c>
      <c r="E3902">
        <v>34.729999999999997</v>
      </c>
      <c r="F3902">
        <v>7.16</v>
      </c>
      <c r="G3902">
        <v>0.84</v>
      </c>
      <c r="H3902">
        <v>27.76</v>
      </c>
      <c r="I3902">
        <v>26.64</v>
      </c>
      <c r="J3902">
        <v>1.1200000000000001</v>
      </c>
      <c r="K3902">
        <v>95.96</v>
      </c>
      <c r="L3902">
        <v>89.5</v>
      </c>
      <c r="M3902">
        <v>98.04</v>
      </c>
      <c r="N3902">
        <v>84.2</v>
      </c>
      <c r="O3902">
        <v>31.7</v>
      </c>
      <c r="P3902">
        <v>2769</v>
      </c>
      <c r="Q3902" s="42">
        <f>Table1[[#This Row],[Steam_Consumed_t]]/Table1[[#This Row],[Production_t]]</f>
        <v>1.1419308357348703</v>
      </c>
      <c r="R3902" s="37">
        <f>Table1[[#This Row],[Power_Consumed_kWh]]/Table1[[#This Row],[Production_t]]</f>
        <v>99.747838616714688</v>
      </c>
      <c r="S3902" t="str">
        <f>IF(Table1[[#This Row],[Quality_pct]]&lt;96,"Below Spec","Ok")</f>
        <v>Below Spec</v>
      </c>
      <c r="T3902" t="str">
        <f>IF(Table1[Steam_Consumed_t]&gt;$O$4383,"ABNORMAL","NORMAL")</f>
        <v>NORMAL</v>
      </c>
      <c r="U3902" t="str">
        <f>IF(Table1[Power_Consumed_kWh]&gt;$P$4383,"ABNORMAL","NORMAL")</f>
        <v>NORMAL</v>
      </c>
      <c r="V3902">
        <f>(Table1[[#This Row],[Target_Production_t]]/8)*Table1[[#This Row],[Downtime_hr]]</f>
        <v>3.6466499999999997</v>
      </c>
    </row>
    <row r="3903" spans="1:22" x14ac:dyDescent="0.25">
      <c r="A3903" s="1">
        <v>45983</v>
      </c>
      <c r="B3903" s="1" t="str">
        <f>TEXT(Table1[[#This Row],[Date]],"mm")</f>
        <v>11</v>
      </c>
      <c r="C3903" t="s">
        <v>22</v>
      </c>
      <c r="D3903" t="s">
        <v>19</v>
      </c>
      <c r="E3903">
        <v>34.21</v>
      </c>
      <c r="F3903">
        <v>7.28</v>
      </c>
      <c r="G3903">
        <v>0.72</v>
      </c>
      <c r="H3903">
        <v>28.37</v>
      </c>
      <c r="I3903">
        <v>27.23</v>
      </c>
      <c r="J3903">
        <v>1.1399999999999999</v>
      </c>
      <c r="K3903">
        <v>95.98</v>
      </c>
      <c r="L3903">
        <v>91</v>
      </c>
      <c r="M3903">
        <v>93.73</v>
      </c>
      <c r="N3903">
        <v>81.86</v>
      </c>
      <c r="O3903">
        <v>30.75</v>
      </c>
      <c r="P3903">
        <v>2669.27</v>
      </c>
      <c r="Q3903" s="42">
        <f>Table1[[#This Row],[Steam_Consumed_t]]/Table1[[#This Row],[Production_t]]</f>
        <v>1.0838914346140289</v>
      </c>
      <c r="R3903" s="37">
        <f>Table1[[#This Row],[Power_Consumed_kWh]]/Table1[[#This Row],[Production_t]]</f>
        <v>94.087768769827278</v>
      </c>
      <c r="S3903" t="str">
        <f>IF(Table1[[#This Row],[Quality_pct]]&lt;96,"Below Spec","Ok")</f>
        <v>Below Spec</v>
      </c>
      <c r="T3903" t="str">
        <f>IF(Table1[Steam_Consumed_t]&gt;$O$4383,"ABNORMAL","NORMAL")</f>
        <v>NORMAL</v>
      </c>
      <c r="U3903" t="str">
        <f>IF(Table1[Power_Consumed_kWh]&gt;$P$4383,"ABNORMAL","NORMAL")</f>
        <v>NORMAL</v>
      </c>
      <c r="V3903">
        <f>(Table1[[#This Row],[Target_Production_t]]/8)*Table1[[#This Row],[Downtime_hr]]</f>
        <v>3.0789</v>
      </c>
    </row>
    <row r="3904" spans="1:22" x14ac:dyDescent="0.25">
      <c r="A3904" s="1">
        <v>45983</v>
      </c>
      <c r="B3904" s="1" t="str">
        <f>TEXT(Table1[[#This Row],[Date]],"mm")</f>
        <v>11</v>
      </c>
      <c r="C3904" t="s">
        <v>21</v>
      </c>
      <c r="D3904" t="s">
        <v>20</v>
      </c>
      <c r="E3904">
        <v>35.01</v>
      </c>
      <c r="F3904">
        <v>7.33</v>
      </c>
      <c r="G3904">
        <v>0.67</v>
      </c>
      <c r="H3904">
        <v>31.13</v>
      </c>
      <c r="I3904">
        <v>30.74</v>
      </c>
      <c r="J3904">
        <v>0.39</v>
      </c>
      <c r="K3904">
        <v>98.75</v>
      </c>
      <c r="L3904">
        <v>91.62</v>
      </c>
      <c r="M3904">
        <v>91.1</v>
      </c>
      <c r="N3904">
        <v>82.43</v>
      </c>
      <c r="O3904">
        <v>45.05</v>
      </c>
      <c r="P3904">
        <v>3762.31</v>
      </c>
      <c r="Q3904" s="42">
        <f>Table1[[#This Row],[Steam_Consumed_t]]/Table1[[#This Row],[Production_t]]</f>
        <v>1.447157083199486</v>
      </c>
      <c r="R3904" s="37">
        <f>Table1[[#This Row],[Power_Consumed_kWh]]/Table1[[#This Row],[Production_t]]</f>
        <v>120.85801477674269</v>
      </c>
      <c r="S3904" t="str">
        <f>IF(Table1[[#This Row],[Quality_pct]]&lt;96,"Below Spec","Ok")</f>
        <v>Ok</v>
      </c>
      <c r="T3904" t="str">
        <f>IF(Table1[Steam_Consumed_t]&gt;$O$4383,"ABNORMAL","NORMAL")</f>
        <v>NORMAL</v>
      </c>
      <c r="U3904" t="str">
        <f>IF(Table1[Power_Consumed_kWh]&gt;$P$4383,"ABNORMAL","NORMAL")</f>
        <v>NORMAL</v>
      </c>
      <c r="V3904">
        <f>(Table1[[#This Row],[Target_Production_t]]/8)*Table1[[#This Row],[Downtime_hr]]</f>
        <v>2.9320875000000002</v>
      </c>
    </row>
    <row r="3905" spans="1:22" x14ac:dyDescent="0.25">
      <c r="A3905" s="1">
        <v>45983</v>
      </c>
      <c r="B3905" s="1" t="str">
        <f>TEXT(Table1[[#This Row],[Date]],"mm")</f>
        <v>11</v>
      </c>
      <c r="C3905" t="s">
        <v>22</v>
      </c>
      <c r="D3905" t="s">
        <v>20</v>
      </c>
      <c r="E3905">
        <v>33.17</v>
      </c>
      <c r="F3905">
        <v>7.37</v>
      </c>
      <c r="G3905">
        <v>0.63</v>
      </c>
      <c r="H3905">
        <v>28.56</v>
      </c>
      <c r="I3905">
        <v>27.86</v>
      </c>
      <c r="J3905">
        <v>0.7</v>
      </c>
      <c r="K3905">
        <v>97.56</v>
      </c>
      <c r="L3905">
        <v>92.12</v>
      </c>
      <c r="M3905">
        <v>88.68</v>
      </c>
      <c r="N3905">
        <v>79.7</v>
      </c>
      <c r="O3905">
        <v>31.29</v>
      </c>
      <c r="P3905">
        <v>2655.18</v>
      </c>
      <c r="Q3905" s="42">
        <f>Table1[[#This Row],[Steam_Consumed_t]]/Table1[[#This Row],[Production_t]]</f>
        <v>1.0955882352941178</v>
      </c>
      <c r="R3905" s="37">
        <f>Table1[[#This Row],[Power_Consumed_kWh]]/Table1[[#This Row],[Production_t]]</f>
        <v>92.968487394957975</v>
      </c>
      <c r="S3905" t="str">
        <f>IF(Table1[[#This Row],[Quality_pct]]&lt;96,"Below Spec","Ok")</f>
        <v>Ok</v>
      </c>
      <c r="T3905" t="str">
        <f>IF(Table1[Steam_Consumed_t]&gt;$O$4383,"ABNORMAL","NORMAL")</f>
        <v>NORMAL</v>
      </c>
      <c r="U3905" t="str">
        <f>IF(Table1[Power_Consumed_kWh]&gt;$P$4383,"ABNORMAL","NORMAL")</f>
        <v>NORMAL</v>
      </c>
      <c r="V3905">
        <f>(Table1[[#This Row],[Target_Production_t]]/8)*Table1[[#This Row],[Downtime_hr]]</f>
        <v>2.6121375000000002</v>
      </c>
    </row>
    <row r="3906" spans="1:22" x14ac:dyDescent="0.25">
      <c r="A3906" s="1">
        <v>45983</v>
      </c>
      <c r="B3906" s="1" t="str">
        <f>TEXT(Table1[[#This Row],[Date]],"mm")</f>
        <v>11</v>
      </c>
      <c r="C3906" t="s">
        <v>17</v>
      </c>
      <c r="D3906" t="s">
        <v>20</v>
      </c>
      <c r="E3906">
        <v>38.69</v>
      </c>
      <c r="F3906">
        <v>7.4</v>
      </c>
      <c r="G3906">
        <v>0.6</v>
      </c>
      <c r="H3906">
        <v>35.72</v>
      </c>
      <c r="I3906">
        <v>35.340000000000003</v>
      </c>
      <c r="J3906">
        <v>0.38</v>
      </c>
      <c r="K3906">
        <v>98.94</v>
      </c>
      <c r="L3906">
        <v>92.5</v>
      </c>
      <c r="M3906">
        <v>91.1</v>
      </c>
      <c r="N3906">
        <v>83.37</v>
      </c>
      <c r="O3906">
        <v>30.85</v>
      </c>
      <c r="P3906">
        <v>2840.32</v>
      </c>
      <c r="Q3906" s="42">
        <f>Table1[[#This Row],[Steam_Consumed_t]]/Table1[[#This Row],[Production_t]]</f>
        <v>0.86366181410974252</v>
      </c>
      <c r="R3906" s="37">
        <f>Table1[[#This Row],[Power_Consumed_kWh]]/Table1[[#This Row],[Production_t]]</f>
        <v>79.51623740201569</v>
      </c>
      <c r="S3906" t="str">
        <f>IF(Table1[[#This Row],[Quality_pct]]&lt;96,"Below Spec","Ok")</f>
        <v>Ok</v>
      </c>
      <c r="T3906" t="str">
        <f>IF(Table1[Steam_Consumed_t]&gt;$O$4383,"ABNORMAL","NORMAL")</f>
        <v>NORMAL</v>
      </c>
      <c r="U3906" t="str">
        <f>IF(Table1[Power_Consumed_kWh]&gt;$P$4383,"ABNORMAL","NORMAL")</f>
        <v>NORMAL</v>
      </c>
      <c r="V3906">
        <f>(Table1[[#This Row],[Target_Production_t]]/8)*Table1[[#This Row],[Downtime_hr]]</f>
        <v>2.9017499999999998</v>
      </c>
    </row>
    <row r="3907" spans="1:22" x14ac:dyDescent="0.25">
      <c r="A3907" s="1">
        <v>45983</v>
      </c>
      <c r="B3907" s="1" t="str">
        <f>TEXT(Table1[[#This Row],[Date]],"mm")</f>
        <v>11</v>
      </c>
      <c r="C3907" t="s">
        <v>17</v>
      </c>
      <c r="D3907" t="s">
        <v>18</v>
      </c>
      <c r="E3907">
        <v>40.520000000000003</v>
      </c>
      <c r="F3907">
        <v>7.46</v>
      </c>
      <c r="G3907">
        <v>0.54</v>
      </c>
      <c r="H3907">
        <v>36.35</v>
      </c>
      <c r="I3907">
        <v>35.15</v>
      </c>
      <c r="J3907">
        <v>1.2</v>
      </c>
      <c r="K3907">
        <v>96.71</v>
      </c>
      <c r="L3907">
        <v>93.25</v>
      </c>
      <c r="M3907">
        <v>99.71</v>
      </c>
      <c r="N3907">
        <v>89.92</v>
      </c>
      <c r="O3907">
        <v>30.58</v>
      </c>
      <c r="P3907">
        <v>2890.19</v>
      </c>
      <c r="Q3907" s="42">
        <f>Table1[[#This Row],[Steam_Consumed_t]]/Table1[[#This Row],[Production_t]]</f>
        <v>0.8412654745529573</v>
      </c>
      <c r="R3907" s="37">
        <f>Table1[[#This Row],[Power_Consumed_kWh]]/Table1[[#This Row],[Production_t]]</f>
        <v>79.510041265474555</v>
      </c>
      <c r="S3907" t="str">
        <f>IF(Table1[[#This Row],[Quality_pct]]&lt;96,"Below Spec","Ok")</f>
        <v>Ok</v>
      </c>
      <c r="T3907" t="str">
        <f>IF(Table1[Steam_Consumed_t]&gt;$O$4383,"ABNORMAL","NORMAL")</f>
        <v>NORMAL</v>
      </c>
      <c r="U3907" t="str">
        <f>IF(Table1[Power_Consumed_kWh]&gt;$P$4383,"ABNORMAL","NORMAL")</f>
        <v>NORMAL</v>
      </c>
      <c r="V3907">
        <f>(Table1[[#This Row],[Target_Production_t]]/8)*Table1[[#This Row],[Downtime_hr]]</f>
        <v>2.7351000000000005</v>
      </c>
    </row>
    <row r="3908" spans="1:22" x14ac:dyDescent="0.25">
      <c r="A3908" s="1">
        <v>45983</v>
      </c>
      <c r="B3908" s="1" t="str">
        <f>TEXT(Table1[[#This Row],[Date]],"mm")</f>
        <v>11</v>
      </c>
      <c r="C3908" t="s">
        <v>17</v>
      </c>
      <c r="D3908" t="s">
        <v>19</v>
      </c>
      <c r="E3908">
        <v>39.909999999999997</v>
      </c>
      <c r="F3908">
        <v>7.59</v>
      </c>
      <c r="G3908">
        <v>0.41</v>
      </c>
      <c r="H3908">
        <v>35.32</v>
      </c>
      <c r="I3908">
        <v>34.479999999999997</v>
      </c>
      <c r="J3908">
        <v>0.84</v>
      </c>
      <c r="K3908">
        <v>97.63</v>
      </c>
      <c r="L3908">
        <v>94.88</v>
      </c>
      <c r="M3908">
        <v>96.1</v>
      </c>
      <c r="N3908">
        <v>89.02</v>
      </c>
      <c r="O3908">
        <v>31.3</v>
      </c>
      <c r="P3908">
        <v>3033.64</v>
      </c>
      <c r="Q3908" s="42">
        <f>Table1[[#This Row],[Steam_Consumed_t]]/Table1[[#This Row],[Production_t]]</f>
        <v>0.88618346545866367</v>
      </c>
      <c r="R3908" s="37">
        <f>Table1[[#This Row],[Power_Consumed_kWh]]/Table1[[#This Row],[Production_t]]</f>
        <v>85.890147225368054</v>
      </c>
      <c r="S3908" t="str">
        <f>IF(Table1[[#This Row],[Quality_pct]]&lt;96,"Below Spec","Ok")</f>
        <v>Ok</v>
      </c>
      <c r="T3908" t="str">
        <f>IF(Table1[Steam_Consumed_t]&gt;$O$4383,"ABNORMAL","NORMAL")</f>
        <v>NORMAL</v>
      </c>
      <c r="U3908" t="str">
        <f>IF(Table1[Power_Consumed_kWh]&gt;$P$4383,"ABNORMAL","NORMAL")</f>
        <v>NORMAL</v>
      </c>
      <c r="V3908">
        <f>(Table1[[#This Row],[Target_Production_t]]/8)*Table1[[#This Row],[Downtime_hr]]</f>
        <v>2.0453874999999999</v>
      </c>
    </row>
    <row r="3909" spans="1:22" x14ac:dyDescent="0.25">
      <c r="A3909" s="1">
        <v>45983</v>
      </c>
      <c r="B3909" s="1" t="str">
        <f>TEXT(Table1[[#This Row],[Date]],"mm")</f>
        <v>11</v>
      </c>
      <c r="C3909" t="s">
        <v>21</v>
      </c>
      <c r="D3909" t="s">
        <v>18</v>
      </c>
      <c r="E3909">
        <v>36.659999999999997</v>
      </c>
      <c r="F3909">
        <v>7.68</v>
      </c>
      <c r="G3909">
        <v>0.32</v>
      </c>
      <c r="H3909">
        <v>32.42</v>
      </c>
      <c r="I3909">
        <v>30.46</v>
      </c>
      <c r="J3909">
        <v>1.96</v>
      </c>
      <c r="K3909">
        <v>93.94</v>
      </c>
      <c r="L3909">
        <v>96</v>
      </c>
      <c r="M3909">
        <v>94.55</v>
      </c>
      <c r="N3909">
        <v>85.26</v>
      </c>
      <c r="O3909">
        <v>46.51</v>
      </c>
      <c r="P3909">
        <v>3683.47</v>
      </c>
      <c r="Q3909" s="42">
        <f>Table1[[#This Row],[Steam_Consumed_t]]/Table1[[#This Row],[Production_t]]</f>
        <v>1.4346082665021591</v>
      </c>
      <c r="R3909" s="37">
        <f>Table1[[#This Row],[Power_Consumed_kWh]]/Table1[[#This Row],[Production_t]]</f>
        <v>113.61721159777913</v>
      </c>
      <c r="S3909" t="str">
        <f>IF(Table1[[#This Row],[Quality_pct]]&lt;96,"Below Spec","Ok")</f>
        <v>Below Spec</v>
      </c>
      <c r="T3909" t="str">
        <f>IF(Table1[Steam_Consumed_t]&gt;$O$4383,"ABNORMAL","NORMAL")</f>
        <v>NORMAL</v>
      </c>
      <c r="U3909" t="str">
        <f>IF(Table1[Power_Consumed_kWh]&gt;$P$4383,"ABNORMAL","NORMAL")</f>
        <v>NORMAL</v>
      </c>
      <c r="V3909">
        <f>(Table1[[#This Row],[Target_Production_t]]/8)*Table1[[#This Row],[Downtime_hr]]</f>
        <v>1.4663999999999999</v>
      </c>
    </row>
    <row r="3910" spans="1:22" x14ac:dyDescent="0.25">
      <c r="A3910" s="1">
        <v>45983</v>
      </c>
      <c r="B3910" s="1" t="str">
        <f>TEXT(Table1[[#This Row],[Date]],"mm")</f>
        <v>11</v>
      </c>
      <c r="C3910" t="s">
        <v>23</v>
      </c>
      <c r="D3910" t="s">
        <v>20</v>
      </c>
      <c r="E3910">
        <v>40.54</v>
      </c>
      <c r="F3910">
        <v>7.73</v>
      </c>
      <c r="G3910">
        <v>0.27</v>
      </c>
      <c r="H3910">
        <v>37.72</v>
      </c>
      <c r="I3910">
        <v>37.54</v>
      </c>
      <c r="J3910">
        <v>0.18</v>
      </c>
      <c r="K3910">
        <v>99.53</v>
      </c>
      <c r="L3910">
        <v>96.62</v>
      </c>
      <c r="M3910">
        <v>91.16</v>
      </c>
      <c r="N3910">
        <v>87.67</v>
      </c>
      <c r="O3910">
        <v>3.8</v>
      </c>
      <c r="P3910">
        <v>1589.7</v>
      </c>
      <c r="Q3910" s="42">
        <f>Table1[[#This Row],[Steam_Consumed_t]]/Table1[[#This Row],[Production_t]]</f>
        <v>0.1007423117709438</v>
      </c>
      <c r="R3910" s="37">
        <f>Table1[[#This Row],[Power_Consumed_kWh]]/Table1[[#This Row],[Production_t]]</f>
        <v>42.144750795334041</v>
      </c>
      <c r="S3910" t="str">
        <f>IF(Table1[[#This Row],[Quality_pct]]&lt;96,"Below Spec","Ok")</f>
        <v>Ok</v>
      </c>
      <c r="T3910" t="str">
        <f>IF(Table1[Steam_Consumed_t]&gt;$O$4383,"ABNORMAL","NORMAL")</f>
        <v>NORMAL</v>
      </c>
      <c r="U3910" t="str">
        <f>IF(Table1[Power_Consumed_kWh]&gt;$P$4383,"ABNORMAL","NORMAL")</f>
        <v>NORMAL</v>
      </c>
      <c r="V3910">
        <f>(Table1[[#This Row],[Target_Production_t]]/8)*Table1[[#This Row],[Downtime_hr]]</f>
        <v>1.368225</v>
      </c>
    </row>
    <row r="3911" spans="1:22" x14ac:dyDescent="0.25">
      <c r="A3911" s="1">
        <v>45983</v>
      </c>
      <c r="B3911" s="1" t="str">
        <f>TEXT(Table1[[#This Row],[Date]],"mm")</f>
        <v>11</v>
      </c>
      <c r="C3911" t="s">
        <v>23</v>
      </c>
      <c r="D3911" t="s">
        <v>19</v>
      </c>
      <c r="E3911">
        <v>41.81</v>
      </c>
      <c r="F3911">
        <v>7.75</v>
      </c>
      <c r="G3911">
        <v>0.25</v>
      </c>
      <c r="H3911">
        <v>36.840000000000003</v>
      </c>
      <c r="I3911">
        <v>36.229999999999997</v>
      </c>
      <c r="J3911">
        <v>0.6</v>
      </c>
      <c r="K3911">
        <v>98.37</v>
      </c>
      <c r="L3911">
        <v>96.88</v>
      </c>
      <c r="M3911">
        <v>90.59</v>
      </c>
      <c r="N3911">
        <v>86.33</v>
      </c>
      <c r="O3911">
        <v>7.62</v>
      </c>
      <c r="P3911">
        <v>1565.7</v>
      </c>
      <c r="Q3911" s="42">
        <f>Table1[[#This Row],[Steam_Consumed_t]]/Table1[[#This Row],[Production_t]]</f>
        <v>0.20684039087947881</v>
      </c>
      <c r="R3911" s="37">
        <f>Table1[[#This Row],[Power_Consumed_kWh]]/Table1[[#This Row],[Production_t]]</f>
        <v>42.5</v>
      </c>
      <c r="S3911" t="str">
        <f>IF(Table1[[#This Row],[Quality_pct]]&lt;96,"Below Spec","Ok")</f>
        <v>Ok</v>
      </c>
      <c r="T3911" t="str">
        <f>IF(Table1[Steam_Consumed_t]&gt;$O$4383,"ABNORMAL","NORMAL")</f>
        <v>NORMAL</v>
      </c>
      <c r="U3911" t="str">
        <f>IF(Table1[Power_Consumed_kWh]&gt;$P$4383,"ABNORMAL","NORMAL")</f>
        <v>NORMAL</v>
      </c>
      <c r="V3911">
        <f>(Table1[[#This Row],[Target_Production_t]]/8)*Table1[[#This Row],[Downtime_hr]]</f>
        <v>1.3065625000000001</v>
      </c>
    </row>
    <row r="3912" spans="1:22" x14ac:dyDescent="0.25">
      <c r="A3912" s="1">
        <v>45983</v>
      </c>
      <c r="B3912" s="1" t="str">
        <f>TEXT(Table1[[#This Row],[Date]],"mm")</f>
        <v>11</v>
      </c>
      <c r="C3912" t="s">
        <v>21</v>
      </c>
      <c r="D3912" t="s">
        <v>19</v>
      </c>
      <c r="E3912">
        <v>36.11</v>
      </c>
      <c r="F3912">
        <v>7.93</v>
      </c>
      <c r="G3912">
        <v>7.0000000000000007E-2</v>
      </c>
      <c r="H3912">
        <v>31.35</v>
      </c>
      <c r="I3912">
        <v>30.97</v>
      </c>
      <c r="J3912">
        <v>0.38</v>
      </c>
      <c r="K3912">
        <v>98.79</v>
      </c>
      <c r="L3912">
        <v>99.12</v>
      </c>
      <c r="M3912">
        <v>102.57</v>
      </c>
      <c r="N3912">
        <v>100.44</v>
      </c>
      <c r="O3912">
        <v>46.55</v>
      </c>
      <c r="P3912">
        <v>3671.37</v>
      </c>
      <c r="Q3912" s="42">
        <f>Table1[[#This Row],[Steam_Consumed_t]]/Table1[[#This Row],[Production_t]]</f>
        <v>1.4848484848484846</v>
      </c>
      <c r="R3912" s="37">
        <f>Table1[[#This Row],[Power_Consumed_kWh]]/Table1[[#This Row],[Production_t]]</f>
        <v>117.1090909090909</v>
      </c>
      <c r="S3912" t="str">
        <f>IF(Table1[[#This Row],[Quality_pct]]&lt;96,"Below Spec","Ok")</f>
        <v>Ok</v>
      </c>
      <c r="T3912" t="str">
        <f>IF(Table1[Steam_Consumed_t]&gt;$O$4383,"ABNORMAL","NORMAL")</f>
        <v>NORMAL</v>
      </c>
      <c r="U3912" t="str">
        <f>IF(Table1[Power_Consumed_kWh]&gt;$P$4383,"ABNORMAL","NORMAL")</f>
        <v>NORMAL</v>
      </c>
      <c r="V3912">
        <f>(Table1[[#This Row],[Target_Production_t]]/8)*Table1[[#This Row],[Downtime_hr]]</f>
        <v>0.31596250000000003</v>
      </c>
    </row>
    <row r="3913" spans="1:22" x14ac:dyDescent="0.25">
      <c r="A3913" s="1">
        <v>45983</v>
      </c>
      <c r="B3913" s="1" t="str">
        <f>TEXT(Table1[[#This Row],[Date]],"mm")</f>
        <v>11</v>
      </c>
      <c r="C3913" t="s">
        <v>23</v>
      </c>
      <c r="D3913" t="s">
        <v>18</v>
      </c>
      <c r="E3913">
        <v>42.45</v>
      </c>
      <c r="F3913">
        <v>7.93</v>
      </c>
      <c r="G3913">
        <v>7.0000000000000007E-2</v>
      </c>
      <c r="H3913">
        <v>34.909999999999997</v>
      </c>
      <c r="I3913">
        <v>34.21</v>
      </c>
      <c r="J3913">
        <v>0.7</v>
      </c>
      <c r="K3913">
        <v>97.99</v>
      </c>
      <c r="L3913">
        <v>99.12</v>
      </c>
      <c r="M3913">
        <v>95.03</v>
      </c>
      <c r="N3913">
        <v>92.31</v>
      </c>
      <c r="O3913">
        <v>3.36</v>
      </c>
      <c r="P3913">
        <v>1380.91</v>
      </c>
      <c r="Q3913" s="42">
        <f>Table1[[#This Row],[Steam_Consumed_t]]/Table1[[#This Row],[Production_t]]</f>
        <v>9.6247493554855346E-2</v>
      </c>
      <c r="R3913" s="37">
        <f>Table1[[#This Row],[Power_Consumed_kWh]]/Table1[[#This Row],[Production_t]]</f>
        <v>39.556287596677173</v>
      </c>
      <c r="S3913" t="str">
        <f>IF(Table1[[#This Row],[Quality_pct]]&lt;96,"Below Spec","Ok")</f>
        <v>Ok</v>
      </c>
      <c r="T3913" t="str">
        <f>IF(Table1[Steam_Consumed_t]&gt;$O$4383,"ABNORMAL","NORMAL")</f>
        <v>NORMAL</v>
      </c>
      <c r="U3913" t="str">
        <f>IF(Table1[Power_Consumed_kWh]&gt;$P$4383,"ABNORMAL","NORMAL")</f>
        <v>NORMAL</v>
      </c>
      <c r="V3913">
        <f>(Table1[[#This Row],[Target_Production_t]]/8)*Table1[[#This Row],[Downtime_hr]]</f>
        <v>0.37143750000000009</v>
      </c>
    </row>
    <row r="3914" spans="1:22" x14ac:dyDescent="0.25">
      <c r="A3914" s="1">
        <v>45984</v>
      </c>
      <c r="B3914" s="1" t="str">
        <f>TEXT(Table1[[#This Row],[Date]],"mm")</f>
        <v>11</v>
      </c>
      <c r="C3914" t="s">
        <v>22</v>
      </c>
      <c r="D3914" t="s">
        <v>19</v>
      </c>
      <c r="E3914">
        <v>33.21</v>
      </c>
      <c r="F3914">
        <v>7.32</v>
      </c>
      <c r="G3914">
        <v>0.68</v>
      </c>
      <c r="H3914">
        <v>26.43</v>
      </c>
      <c r="I3914">
        <v>25.62</v>
      </c>
      <c r="J3914">
        <v>0.81</v>
      </c>
      <c r="K3914">
        <v>96.92</v>
      </c>
      <c r="L3914">
        <v>91.5</v>
      </c>
      <c r="M3914">
        <v>95.68</v>
      </c>
      <c r="N3914">
        <v>84.85</v>
      </c>
      <c r="O3914">
        <v>29.45</v>
      </c>
      <c r="P3914">
        <v>2602.1</v>
      </c>
      <c r="Q3914" s="42">
        <f>Table1[[#This Row],[Steam_Consumed_t]]/Table1[[#This Row],[Production_t]]</f>
        <v>1.1142640938327657</v>
      </c>
      <c r="R3914" s="37">
        <f>Table1[[#This Row],[Power_Consumed_kWh]]/Table1[[#This Row],[Production_t]]</f>
        <v>98.452516080211879</v>
      </c>
      <c r="S3914" t="str">
        <f>IF(Table1[[#This Row],[Quality_pct]]&lt;96,"Below Spec","Ok")</f>
        <v>Ok</v>
      </c>
      <c r="T3914" t="str">
        <f>IF(Table1[Steam_Consumed_t]&gt;$O$4383,"ABNORMAL","NORMAL")</f>
        <v>NORMAL</v>
      </c>
      <c r="U3914" t="str">
        <f>IF(Table1[Power_Consumed_kWh]&gt;$P$4383,"ABNORMAL","NORMAL")</f>
        <v>NORMAL</v>
      </c>
      <c r="V3914">
        <f>(Table1[[#This Row],[Target_Production_t]]/8)*Table1[[#This Row],[Downtime_hr]]</f>
        <v>2.8228500000000003</v>
      </c>
    </row>
    <row r="3915" spans="1:22" x14ac:dyDescent="0.25">
      <c r="A3915" s="1">
        <v>45984</v>
      </c>
      <c r="B3915" s="1" t="str">
        <f>TEXT(Table1[[#This Row],[Date]],"mm")</f>
        <v>11</v>
      </c>
      <c r="C3915" t="s">
        <v>17</v>
      </c>
      <c r="D3915" t="s">
        <v>18</v>
      </c>
      <c r="E3915">
        <v>39.33</v>
      </c>
      <c r="F3915">
        <v>7.45</v>
      </c>
      <c r="G3915">
        <v>0.55000000000000004</v>
      </c>
      <c r="H3915">
        <v>35.64</v>
      </c>
      <c r="I3915">
        <v>34.979999999999997</v>
      </c>
      <c r="J3915">
        <v>0.66</v>
      </c>
      <c r="K3915">
        <v>98.14</v>
      </c>
      <c r="L3915">
        <v>93.12</v>
      </c>
      <c r="M3915">
        <v>95.47</v>
      </c>
      <c r="N3915">
        <v>87.25</v>
      </c>
      <c r="O3915">
        <v>28.9</v>
      </c>
      <c r="P3915">
        <v>2869.36</v>
      </c>
      <c r="Q3915" s="42">
        <f>Table1[[#This Row],[Steam_Consumed_t]]/Table1[[#This Row],[Production_t]]</f>
        <v>0.81088664421997747</v>
      </c>
      <c r="R3915" s="37">
        <f>Table1[[#This Row],[Power_Consumed_kWh]]/Table1[[#This Row],[Production_t]]</f>
        <v>80.509539842873181</v>
      </c>
      <c r="S3915" t="str">
        <f>IF(Table1[[#This Row],[Quality_pct]]&lt;96,"Below Spec","Ok")</f>
        <v>Ok</v>
      </c>
      <c r="T3915" t="str">
        <f>IF(Table1[Steam_Consumed_t]&gt;$O$4383,"ABNORMAL","NORMAL")</f>
        <v>NORMAL</v>
      </c>
      <c r="U3915" t="str">
        <f>IF(Table1[Power_Consumed_kWh]&gt;$P$4383,"ABNORMAL","NORMAL")</f>
        <v>NORMAL</v>
      </c>
      <c r="V3915">
        <f>(Table1[[#This Row],[Target_Production_t]]/8)*Table1[[#This Row],[Downtime_hr]]</f>
        <v>2.7039374999999999</v>
      </c>
    </row>
    <row r="3916" spans="1:22" x14ac:dyDescent="0.25">
      <c r="A3916" s="1">
        <v>45984</v>
      </c>
      <c r="B3916" s="1" t="str">
        <f>TEXT(Table1[[#This Row],[Date]],"mm")</f>
        <v>11</v>
      </c>
      <c r="C3916" t="s">
        <v>23</v>
      </c>
      <c r="D3916" t="s">
        <v>20</v>
      </c>
      <c r="E3916">
        <v>39.35</v>
      </c>
      <c r="F3916">
        <v>7.55</v>
      </c>
      <c r="G3916">
        <v>0.45</v>
      </c>
      <c r="H3916">
        <v>32.32</v>
      </c>
      <c r="I3916">
        <v>31.82</v>
      </c>
      <c r="J3916">
        <v>0.5</v>
      </c>
      <c r="K3916">
        <v>98.45</v>
      </c>
      <c r="L3916">
        <v>94.38</v>
      </c>
      <c r="M3916">
        <v>99.46</v>
      </c>
      <c r="N3916">
        <v>92.41</v>
      </c>
      <c r="O3916">
        <v>2.69</v>
      </c>
      <c r="P3916">
        <v>1415.44</v>
      </c>
      <c r="Q3916" s="42">
        <f>Table1[[#This Row],[Steam_Consumed_t]]/Table1[[#This Row],[Production_t]]</f>
        <v>8.3230198019801985E-2</v>
      </c>
      <c r="R3916" s="37">
        <f>Table1[[#This Row],[Power_Consumed_kWh]]/Table1[[#This Row],[Production_t]]</f>
        <v>43.794554455445542</v>
      </c>
      <c r="S3916" t="str">
        <f>IF(Table1[[#This Row],[Quality_pct]]&lt;96,"Below Spec","Ok")</f>
        <v>Ok</v>
      </c>
      <c r="T3916" t="str">
        <f>IF(Table1[Steam_Consumed_t]&gt;$O$4383,"ABNORMAL","NORMAL")</f>
        <v>NORMAL</v>
      </c>
      <c r="U3916" t="str">
        <f>IF(Table1[Power_Consumed_kWh]&gt;$P$4383,"ABNORMAL","NORMAL")</f>
        <v>NORMAL</v>
      </c>
      <c r="V3916">
        <f>(Table1[[#This Row],[Target_Production_t]]/8)*Table1[[#This Row],[Downtime_hr]]</f>
        <v>2.2134374999999999</v>
      </c>
    </row>
    <row r="3917" spans="1:22" x14ac:dyDescent="0.25">
      <c r="A3917" s="1">
        <v>45984</v>
      </c>
      <c r="B3917" s="1" t="str">
        <f>TEXT(Table1[[#This Row],[Date]],"mm")</f>
        <v>11</v>
      </c>
      <c r="C3917" t="s">
        <v>17</v>
      </c>
      <c r="D3917" t="s">
        <v>19</v>
      </c>
      <c r="E3917">
        <v>38.74</v>
      </c>
      <c r="F3917">
        <v>7.56</v>
      </c>
      <c r="G3917">
        <v>0.44</v>
      </c>
      <c r="H3917">
        <v>38.369999999999997</v>
      </c>
      <c r="I3917">
        <v>37.17</v>
      </c>
      <c r="J3917">
        <v>1.19</v>
      </c>
      <c r="K3917">
        <v>96.89</v>
      </c>
      <c r="L3917">
        <v>94.5</v>
      </c>
      <c r="M3917">
        <v>94.75</v>
      </c>
      <c r="N3917">
        <v>86.76</v>
      </c>
      <c r="O3917">
        <v>33.82</v>
      </c>
      <c r="P3917">
        <v>3099.06</v>
      </c>
      <c r="Q3917" s="42">
        <f>Table1[[#This Row],[Steam_Consumed_t]]/Table1[[#This Row],[Production_t]]</f>
        <v>0.88141777430284085</v>
      </c>
      <c r="R3917" s="37">
        <f>Table1[[#This Row],[Power_Consumed_kWh]]/Table1[[#This Row],[Production_t]]</f>
        <v>80.767787333854571</v>
      </c>
      <c r="S3917" t="str">
        <f>IF(Table1[[#This Row],[Quality_pct]]&lt;96,"Below Spec","Ok")</f>
        <v>Ok</v>
      </c>
      <c r="T3917" t="str">
        <f>IF(Table1[Steam_Consumed_t]&gt;$O$4383,"ABNORMAL","NORMAL")</f>
        <v>NORMAL</v>
      </c>
      <c r="U3917" t="str">
        <f>IF(Table1[Power_Consumed_kWh]&gt;$P$4383,"ABNORMAL","NORMAL")</f>
        <v>NORMAL</v>
      </c>
      <c r="V3917">
        <f>(Table1[[#This Row],[Target_Production_t]]/8)*Table1[[#This Row],[Downtime_hr]]</f>
        <v>2.1307</v>
      </c>
    </row>
    <row r="3918" spans="1:22" x14ac:dyDescent="0.25">
      <c r="A3918" s="1">
        <v>45984</v>
      </c>
      <c r="B3918" s="1" t="str">
        <f>TEXT(Table1[[#This Row],[Date]],"mm")</f>
        <v>11</v>
      </c>
      <c r="C3918" t="s">
        <v>23</v>
      </c>
      <c r="D3918" t="s">
        <v>19</v>
      </c>
      <c r="E3918">
        <v>40.590000000000003</v>
      </c>
      <c r="F3918">
        <v>7.62</v>
      </c>
      <c r="G3918">
        <v>0.38</v>
      </c>
      <c r="H3918">
        <v>35.770000000000003</v>
      </c>
      <c r="I3918">
        <v>35.22</v>
      </c>
      <c r="J3918">
        <v>0.55000000000000004</v>
      </c>
      <c r="K3918">
        <v>98.45</v>
      </c>
      <c r="L3918">
        <v>95.25</v>
      </c>
      <c r="M3918">
        <v>92.62</v>
      </c>
      <c r="N3918">
        <v>86.86</v>
      </c>
      <c r="O3918">
        <v>3.55</v>
      </c>
      <c r="P3918">
        <v>1447.32</v>
      </c>
      <c r="Q3918" s="42">
        <f>Table1[[#This Row],[Steam_Consumed_t]]/Table1[[#This Row],[Production_t]]</f>
        <v>9.9245177523064013E-2</v>
      </c>
      <c r="R3918" s="37">
        <f>Table1[[#This Row],[Power_Consumed_kWh]]/Table1[[#This Row],[Production_t]]</f>
        <v>40.461839530332675</v>
      </c>
      <c r="S3918" t="str">
        <f>IF(Table1[[#This Row],[Quality_pct]]&lt;96,"Below Spec","Ok")</f>
        <v>Ok</v>
      </c>
      <c r="T3918" t="str">
        <f>IF(Table1[Steam_Consumed_t]&gt;$O$4383,"ABNORMAL","NORMAL")</f>
        <v>NORMAL</v>
      </c>
      <c r="U3918" t="str">
        <f>IF(Table1[Power_Consumed_kWh]&gt;$P$4383,"ABNORMAL","NORMAL")</f>
        <v>NORMAL</v>
      </c>
      <c r="V3918">
        <f>(Table1[[#This Row],[Target_Production_t]]/8)*Table1[[#This Row],[Downtime_hr]]</f>
        <v>1.9280250000000001</v>
      </c>
    </row>
    <row r="3919" spans="1:22" x14ac:dyDescent="0.25">
      <c r="A3919" s="1">
        <v>45984</v>
      </c>
      <c r="B3919" s="1" t="str">
        <f>TEXT(Table1[[#This Row],[Date]],"mm")</f>
        <v>11</v>
      </c>
      <c r="C3919" t="s">
        <v>21</v>
      </c>
      <c r="D3919" t="s">
        <v>20</v>
      </c>
      <c r="E3919">
        <v>33.979999999999997</v>
      </c>
      <c r="F3919">
        <v>7.67</v>
      </c>
      <c r="G3919">
        <v>0.33</v>
      </c>
      <c r="H3919">
        <v>29.9</v>
      </c>
      <c r="I3919">
        <v>29.39</v>
      </c>
      <c r="J3919">
        <v>0.51</v>
      </c>
      <c r="K3919">
        <v>98.3</v>
      </c>
      <c r="L3919">
        <v>95.88</v>
      </c>
      <c r="M3919">
        <v>95.02</v>
      </c>
      <c r="N3919">
        <v>89.56</v>
      </c>
      <c r="O3919">
        <v>44.35</v>
      </c>
      <c r="P3919">
        <v>3566.09</v>
      </c>
      <c r="Q3919" s="42">
        <f>Table1[[#This Row],[Steam_Consumed_t]]/Table1[[#This Row],[Production_t]]</f>
        <v>1.4832775919732442</v>
      </c>
      <c r="R3919" s="37">
        <f>Table1[[#This Row],[Power_Consumed_kWh]]/Table1[[#This Row],[Production_t]]</f>
        <v>119.26722408026757</v>
      </c>
      <c r="S3919" t="str">
        <f>IF(Table1[[#This Row],[Quality_pct]]&lt;96,"Below Spec","Ok")</f>
        <v>Ok</v>
      </c>
      <c r="T3919" t="str">
        <f>IF(Table1[Steam_Consumed_t]&gt;$O$4383,"ABNORMAL","NORMAL")</f>
        <v>NORMAL</v>
      </c>
      <c r="U3919" t="str">
        <f>IF(Table1[Power_Consumed_kWh]&gt;$P$4383,"ABNORMAL","NORMAL")</f>
        <v>NORMAL</v>
      </c>
      <c r="V3919">
        <f>(Table1[[#This Row],[Target_Production_t]]/8)*Table1[[#This Row],[Downtime_hr]]</f>
        <v>1.401675</v>
      </c>
    </row>
    <row r="3920" spans="1:22" x14ac:dyDescent="0.25">
      <c r="A3920" s="1">
        <v>45984</v>
      </c>
      <c r="B3920" s="1" t="str">
        <f>TEXT(Table1[[#This Row],[Date]],"mm")</f>
        <v>11</v>
      </c>
      <c r="C3920" t="s">
        <v>23</v>
      </c>
      <c r="D3920" t="s">
        <v>18</v>
      </c>
      <c r="E3920">
        <v>41.2</v>
      </c>
      <c r="F3920">
        <v>7.72</v>
      </c>
      <c r="G3920">
        <v>0.28000000000000003</v>
      </c>
      <c r="H3920">
        <v>36.82</v>
      </c>
      <c r="I3920">
        <v>36.409999999999997</v>
      </c>
      <c r="J3920">
        <v>0.41</v>
      </c>
      <c r="K3920">
        <v>98.89</v>
      </c>
      <c r="L3920">
        <v>96.5</v>
      </c>
      <c r="M3920">
        <v>96.23</v>
      </c>
      <c r="N3920">
        <v>91.83</v>
      </c>
      <c r="O3920">
        <v>5.31</v>
      </c>
      <c r="P3920">
        <v>1437.17</v>
      </c>
      <c r="Q3920" s="42">
        <f>Table1[[#This Row],[Steam_Consumed_t]]/Table1[[#This Row],[Production_t]]</f>
        <v>0.14421510048886474</v>
      </c>
      <c r="R3920" s="37">
        <f>Table1[[#This Row],[Power_Consumed_kWh]]/Table1[[#This Row],[Production_t]]</f>
        <v>39.032319391634985</v>
      </c>
      <c r="S3920" t="str">
        <f>IF(Table1[[#This Row],[Quality_pct]]&lt;96,"Below Spec","Ok")</f>
        <v>Ok</v>
      </c>
      <c r="T3920" t="str">
        <f>IF(Table1[Steam_Consumed_t]&gt;$O$4383,"ABNORMAL","NORMAL")</f>
        <v>NORMAL</v>
      </c>
      <c r="U3920" t="str">
        <f>IF(Table1[Power_Consumed_kWh]&gt;$P$4383,"ABNORMAL","NORMAL")</f>
        <v>NORMAL</v>
      </c>
      <c r="V3920">
        <f>(Table1[[#This Row],[Target_Production_t]]/8)*Table1[[#This Row],[Downtime_hr]]</f>
        <v>1.4420000000000002</v>
      </c>
    </row>
    <row r="3921" spans="1:22" x14ac:dyDescent="0.25">
      <c r="A3921" s="1">
        <v>45984</v>
      </c>
      <c r="B3921" s="1" t="str">
        <f>TEXT(Table1[[#This Row],[Date]],"mm")</f>
        <v>11</v>
      </c>
      <c r="C3921" t="s">
        <v>21</v>
      </c>
      <c r="D3921" t="s">
        <v>18</v>
      </c>
      <c r="E3921">
        <v>35.58</v>
      </c>
      <c r="F3921">
        <v>7.73</v>
      </c>
      <c r="G3921">
        <v>0.27</v>
      </c>
      <c r="H3921">
        <v>32.57</v>
      </c>
      <c r="I3921">
        <v>31.8</v>
      </c>
      <c r="J3921">
        <v>0.77</v>
      </c>
      <c r="K3921">
        <v>97.64</v>
      </c>
      <c r="L3921">
        <v>96.62</v>
      </c>
      <c r="M3921">
        <v>102.71</v>
      </c>
      <c r="N3921">
        <v>96.9</v>
      </c>
      <c r="O3921">
        <v>47.24</v>
      </c>
      <c r="P3921">
        <v>3821.05</v>
      </c>
      <c r="Q3921" s="42">
        <f>Table1[[#This Row],[Steam_Consumed_t]]/Table1[[#This Row],[Production_t]]</f>
        <v>1.4504144918636783</v>
      </c>
      <c r="R3921" s="37">
        <f>Table1[[#This Row],[Power_Consumed_kWh]]/Table1[[#This Row],[Production_t]]</f>
        <v>117.31808412649679</v>
      </c>
      <c r="S3921" t="str">
        <f>IF(Table1[[#This Row],[Quality_pct]]&lt;96,"Below Spec","Ok")</f>
        <v>Ok</v>
      </c>
      <c r="T3921" t="str">
        <f>IF(Table1[Steam_Consumed_t]&gt;$O$4383,"ABNORMAL","NORMAL")</f>
        <v>NORMAL</v>
      </c>
      <c r="U3921" t="str">
        <f>IF(Table1[Power_Consumed_kWh]&gt;$P$4383,"ABNORMAL","NORMAL")</f>
        <v>NORMAL</v>
      </c>
      <c r="V3921">
        <f>(Table1[[#This Row],[Target_Production_t]]/8)*Table1[[#This Row],[Downtime_hr]]</f>
        <v>1.200825</v>
      </c>
    </row>
    <row r="3922" spans="1:22" x14ac:dyDescent="0.25">
      <c r="A3922" s="1">
        <v>45984</v>
      </c>
      <c r="B3922" s="1" t="str">
        <f>TEXT(Table1[[#This Row],[Date]],"mm")</f>
        <v>11</v>
      </c>
      <c r="C3922" t="s">
        <v>22</v>
      </c>
      <c r="D3922" t="s">
        <v>18</v>
      </c>
      <c r="E3922">
        <v>33.71</v>
      </c>
      <c r="F3922">
        <v>7.74</v>
      </c>
      <c r="G3922">
        <v>0.26</v>
      </c>
      <c r="H3922">
        <v>34.07</v>
      </c>
      <c r="I3922">
        <v>33.35</v>
      </c>
      <c r="J3922">
        <v>0.72</v>
      </c>
      <c r="K3922">
        <v>97.89</v>
      </c>
      <c r="L3922">
        <v>96.75</v>
      </c>
      <c r="M3922">
        <v>92.87</v>
      </c>
      <c r="N3922">
        <v>87.96</v>
      </c>
      <c r="O3922">
        <v>38.17</v>
      </c>
      <c r="P3922">
        <v>3149.88</v>
      </c>
      <c r="Q3922" s="42">
        <f>Table1[[#This Row],[Steam_Consumed_t]]/Table1[[#This Row],[Production_t]]</f>
        <v>1.1203404754916348</v>
      </c>
      <c r="R3922" s="37">
        <f>Table1[[#This Row],[Power_Consumed_kWh]]/Table1[[#This Row],[Production_t]]</f>
        <v>92.453184619900213</v>
      </c>
      <c r="S3922" t="str">
        <f>IF(Table1[[#This Row],[Quality_pct]]&lt;96,"Below Spec","Ok")</f>
        <v>Ok</v>
      </c>
      <c r="T3922" t="str">
        <f>IF(Table1[Steam_Consumed_t]&gt;$O$4383,"ABNORMAL","NORMAL")</f>
        <v>NORMAL</v>
      </c>
      <c r="U3922" t="str">
        <f>IF(Table1[Power_Consumed_kWh]&gt;$P$4383,"ABNORMAL","NORMAL")</f>
        <v>NORMAL</v>
      </c>
      <c r="V3922">
        <f>(Table1[[#This Row],[Target_Production_t]]/8)*Table1[[#This Row],[Downtime_hr]]</f>
        <v>1.095575</v>
      </c>
    </row>
    <row r="3923" spans="1:22" x14ac:dyDescent="0.25">
      <c r="A3923" s="1">
        <v>45984</v>
      </c>
      <c r="B3923" s="1" t="str">
        <f>TEXT(Table1[[#This Row],[Date]],"mm")</f>
        <v>11</v>
      </c>
      <c r="C3923" t="s">
        <v>22</v>
      </c>
      <c r="D3923" t="s">
        <v>20</v>
      </c>
      <c r="E3923">
        <v>32.200000000000003</v>
      </c>
      <c r="F3923">
        <v>7.74</v>
      </c>
      <c r="G3923">
        <v>0.26</v>
      </c>
      <c r="H3923">
        <v>30.42</v>
      </c>
      <c r="I3923">
        <v>29.48</v>
      </c>
      <c r="J3923">
        <v>0.94</v>
      </c>
      <c r="K3923">
        <v>96.91</v>
      </c>
      <c r="L3923">
        <v>96.75</v>
      </c>
      <c r="M3923">
        <v>93.82</v>
      </c>
      <c r="N3923">
        <v>87.97</v>
      </c>
      <c r="O3923">
        <v>32.49</v>
      </c>
      <c r="P3923">
        <v>2846.35</v>
      </c>
      <c r="Q3923" s="42">
        <f>Table1[[#This Row],[Steam_Consumed_t]]/Table1[[#This Row],[Production_t]]</f>
        <v>1.0680473372781065</v>
      </c>
      <c r="R3923" s="37">
        <f>Table1[[#This Row],[Power_Consumed_kWh]]/Table1[[#This Row],[Production_t]]</f>
        <v>93.568376068376054</v>
      </c>
      <c r="S3923" t="str">
        <f>IF(Table1[[#This Row],[Quality_pct]]&lt;96,"Below Spec","Ok")</f>
        <v>Ok</v>
      </c>
      <c r="T3923" t="str">
        <f>IF(Table1[Steam_Consumed_t]&gt;$O$4383,"ABNORMAL","NORMAL")</f>
        <v>NORMAL</v>
      </c>
      <c r="U3923" t="str">
        <f>IF(Table1[Power_Consumed_kWh]&gt;$P$4383,"ABNORMAL","NORMAL")</f>
        <v>NORMAL</v>
      </c>
      <c r="V3923">
        <f>(Table1[[#This Row],[Target_Production_t]]/8)*Table1[[#This Row],[Downtime_hr]]</f>
        <v>1.0465000000000002</v>
      </c>
    </row>
    <row r="3924" spans="1:22" x14ac:dyDescent="0.25">
      <c r="A3924" s="1">
        <v>45984</v>
      </c>
      <c r="B3924" s="1" t="str">
        <f>TEXT(Table1[[#This Row],[Date]],"mm")</f>
        <v>11</v>
      </c>
      <c r="C3924" t="s">
        <v>17</v>
      </c>
      <c r="D3924" t="s">
        <v>20</v>
      </c>
      <c r="E3924">
        <v>37.56</v>
      </c>
      <c r="F3924">
        <v>7.79</v>
      </c>
      <c r="G3924">
        <v>0.21</v>
      </c>
      <c r="H3924">
        <v>35.82</v>
      </c>
      <c r="I3924">
        <v>35.520000000000003</v>
      </c>
      <c r="J3924">
        <v>0.3</v>
      </c>
      <c r="K3924">
        <v>99.17</v>
      </c>
      <c r="L3924">
        <v>97.38</v>
      </c>
      <c r="M3924">
        <v>95.34</v>
      </c>
      <c r="N3924">
        <v>92.07</v>
      </c>
      <c r="O3924">
        <v>30.65</v>
      </c>
      <c r="P3924">
        <v>2926.33</v>
      </c>
      <c r="Q3924" s="42">
        <f>Table1[[#This Row],[Steam_Consumed_t]]/Table1[[#This Row],[Production_t]]</f>
        <v>0.85566722501395864</v>
      </c>
      <c r="R3924" s="37">
        <f>Table1[[#This Row],[Power_Consumed_kWh]]/Table1[[#This Row],[Production_t]]</f>
        <v>81.695421552205474</v>
      </c>
      <c r="S3924" t="str">
        <f>IF(Table1[[#This Row],[Quality_pct]]&lt;96,"Below Spec","Ok")</f>
        <v>Ok</v>
      </c>
      <c r="T3924" t="str">
        <f>IF(Table1[Steam_Consumed_t]&gt;$O$4383,"ABNORMAL","NORMAL")</f>
        <v>NORMAL</v>
      </c>
      <c r="U3924" t="str">
        <f>IF(Table1[Power_Consumed_kWh]&gt;$P$4383,"ABNORMAL","NORMAL")</f>
        <v>NORMAL</v>
      </c>
      <c r="V3924">
        <f>(Table1[[#This Row],[Target_Production_t]]/8)*Table1[[#This Row],[Downtime_hr]]</f>
        <v>0.98594999999999999</v>
      </c>
    </row>
    <row r="3925" spans="1:22" x14ac:dyDescent="0.25">
      <c r="A3925" s="1">
        <v>45984</v>
      </c>
      <c r="B3925" s="1" t="str">
        <f>TEXT(Table1[[#This Row],[Date]],"mm")</f>
        <v>11</v>
      </c>
      <c r="C3925" t="s">
        <v>21</v>
      </c>
      <c r="D3925" t="s">
        <v>19</v>
      </c>
      <c r="E3925">
        <v>35.049999999999997</v>
      </c>
      <c r="F3925">
        <v>7.81</v>
      </c>
      <c r="G3925">
        <v>0.19</v>
      </c>
      <c r="H3925">
        <v>35.11</v>
      </c>
      <c r="I3925">
        <v>34.130000000000003</v>
      </c>
      <c r="J3925">
        <v>0.97</v>
      </c>
      <c r="K3925">
        <v>97.23</v>
      </c>
      <c r="L3925">
        <v>97.62</v>
      </c>
      <c r="M3925">
        <v>100.43</v>
      </c>
      <c r="N3925">
        <v>95.33</v>
      </c>
      <c r="O3925">
        <v>51.1</v>
      </c>
      <c r="P3925">
        <v>4117.7</v>
      </c>
      <c r="Q3925" s="42">
        <f>Table1[[#This Row],[Steam_Consumed_t]]/Table1[[#This Row],[Production_t]]</f>
        <v>1.4554258046140702</v>
      </c>
      <c r="R3925" s="37">
        <f>Table1[[#This Row],[Power_Consumed_kWh]]/Table1[[#This Row],[Production_t]]</f>
        <v>117.27997721446881</v>
      </c>
      <c r="S3925" t="str">
        <f>IF(Table1[[#This Row],[Quality_pct]]&lt;96,"Below Spec","Ok")</f>
        <v>Ok</v>
      </c>
      <c r="T3925" t="str">
        <f>IF(Table1[Steam_Consumed_t]&gt;$O$4383,"ABNORMAL","NORMAL")</f>
        <v>NORMAL</v>
      </c>
      <c r="U3925" t="str">
        <f>IF(Table1[Power_Consumed_kWh]&gt;$P$4383,"ABNORMAL","NORMAL")</f>
        <v>NORMAL</v>
      </c>
      <c r="V3925">
        <f>(Table1[[#This Row],[Target_Production_t]]/8)*Table1[[#This Row],[Downtime_hr]]</f>
        <v>0.83243749999999994</v>
      </c>
    </row>
    <row r="3926" spans="1:22" x14ac:dyDescent="0.25">
      <c r="A3926" s="1">
        <v>45985</v>
      </c>
      <c r="B3926" s="1" t="str">
        <f>TEXT(Table1[[#This Row],[Date]],"mm")</f>
        <v>11</v>
      </c>
      <c r="C3926" t="s">
        <v>22</v>
      </c>
      <c r="D3926" t="s">
        <v>20</v>
      </c>
      <c r="E3926">
        <v>32.71</v>
      </c>
      <c r="F3926">
        <v>7.07</v>
      </c>
      <c r="G3926">
        <v>0.93</v>
      </c>
      <c r="H3926">
        <v>28.95</v>
      </c>
      <c r="I3926">
        <v>28.46</v>
      </c>
      <c r="J3926">
        <v>0.49</v>
      </c>
      <c r="K3926">
        <v>98.31</v>
      </c>
      <c r="L3926">
        <v>88.38</v>
      </c>
      <c r="M3926">
        <v>92.35</v>
      </c>
      <c r="N3926">
        <v>80.239999999999995</v>
      </c>
      <c r="O3926">
        <v>32.29</v>
      </c>
      <c r="P3926">
        <v>2813.88</v>
      </c>
      <c r="Q3926" s="42">
        <f>Table1[[#This Row],[Steam_Consumed_t]]/Table1[[#This Row],[Production_t]]</f>
        <v>1.1153713298791019</v>
      </c>
      <c r="R3926" s="37">
        <f>Table1[[#This Row],[Power_Consumed_kWh]]/Table1[[#This Row],[Production_t]]</f>
        <v>97.197927461139898</v>
      </c>
      <c r="S3926" t="str">
        <f>IF(Table1[[#This Row],[Quality_pct]]&lt;96,"Below Spec","Ok")</f>
        <v>Ok</v>
      </c>
      <c r="T3926" t="str">
        <f>IF(Table1[Steam_Consumed_t]&gt;$O$4383,"ABNORMAL","NORMAL")</f>
        <v>NORMAL</v>
      </c>
      <c r="U3926" t="str">
        <f>IF(Table1[Power_Consumed_kWh]&gt;$P$4383,"ABNORMAL","NORMAL")</f>
        <v>NORMAL</v>
      </c>
      <c r="V3926">
        <f>(Table1[[#This Row],[Target_Production_t]]/8)*Table1[[#This Row],[Downtime_hr]]</f>
        <v>3.8025375000000001</v>
      </c>
    </row>
    <row r="3927" spans="1:22" x14ac:dyDescent="0.25">
      <c r="A3927" s="1">
        <v>45985</v>
      </c>
      <c r="B3927" s="1" t="str">
        <f>TEXT(Table1[[#This Row],[Date]],"mm")</f>
        <v>11</v>
      </c>
      <c r="C3927" t="s">
        <v>23</v>
      </c>
      <c r="D3927" t="s">
        <v>18</v>
      </c>
      <c r="E3927">
        <v>41.86</v>
      </c>
      <c r="F3927">
        <v>7.22</v>
      </c>
      <c r="G3927">
        <v>0.78</v>
      </c>
      <c r="H3927">
        <v>34.04</v>
      </c>
      <c r="I3927">
        <v>33.799999999999997</v>
      </c>
      <c r="J3927">
        <v>0.24</v>
      </c>
      <c r="K3927">
        <v>99.3</v>
      </c>
      <c r="L3927">
        <v>90.25</v>
      </c>
      <c r="M3927">
        <v>97.39</v>
      </c>
      <c r="N3927">
        <v>87.28</v>
      </c>
      <c r="O3927">
        <v>3.41</v>
      </c>
      <c r="P3927">
        <v>1414.48</v>
      </c>
      <c r="Q3927" s="42">
        <f>Table1[[#This Row],[Steam_Consumed_t]]/Table1[[#This Row],[Production_t]]</f>
        <v>0.10017626321974149</v>
      </c>
      <c r="R3927" s="37">
        <f>Table1[[#This Row],[Power_Consumed_kWh]]/Table1[[#This Row],[Production_t]]</f>
        <v>41.553466509988247</v>
      </c>
      <c r="S3927" t="str">
        <f>IF(Table1[[#This Row],[Quality_pct]]&lt;96,"Below Spec","Ok")</f>
        <v>Ok</v>
      </c>
      <c r="T3927" t="str">
        <f>IF(Table1[Steam_Consumed_t]&gt;$O$4383,"ABNORMAL","NORMAL")</f>
        <v>NORMAL</v>
      </c>
      <c r="U3927" t="str">
        <f>IF(Table1[Power_Consumed_kWh]&gt;$P$4383,"ABNORMAL","NORMAL")</f>
        <v>NORMAL</v>
      </c>
      <c r="V3927">
        <f>(Table1[[#This Row],[Target_Production_t]]/8)*Table1[[#This Row],[Downtime_hr]]</f>
        <v>4.0813500000000005</v>
      </c>
    </row>
    <row r="3928" spans="1:22" x14ac:dyDescent="0.25">
      <c r="A3928" s="1">
        <v>45985</v>
      </c>
      <c r="B3928" s="1" t="str">
        <f>TEXT(Table1[[#This Row],[Date]],"mm")</f>
        <v>11</v>
      </c>
      <c r="C3928" t="s">
        <v>17</v>
      </c>
      <c r="D3928" t="s">
        <v>18</v>
      </c>
      <c r="E3928">
        <v>39.96</v>
      </c>
      <c r="F3928">
        <v>7.33</v>
      </c>
      <c r="G3928">
        <v>0.67</v>
      </c>
      <c r="H3928">
        <v>34.57</v>
      </c>
      <c r="I3928">
        <v>34.01</v>
      </c>
      <c r="J3928">
        <v>0.56000000000000005</v>
      </c>
      <c r="K3928">
        <v>98.37</v>
      </c>
      <c r="L3928">
        <v>91.62</v>
      </c>
      <c r="M3928">
        <v>97.41</v>
      </c>
      <c r="N3928">
        <v>87.8</v>
      </c>
      <c r="O3928">
        <v>29.95</v>
      </c>
      <c r="P3928">
        <v>2803.38</v>
      </c>
      <c r="Q3928" s="42">
        <f>Table1[[#This Row],[Steam_Consumed_t]]/Table1[[#This Row],[Production_t]]</f>
        <v>0.86635811397165174</v>
      </c>
      <c r="R3928" s="37">
        <f>Table1[[#This Row],[Power_Consumed_kWh]]/Table1[[#This Row],[Production_t]]</f>
        <v>81.092855076656065</v>
      </c>
      <c r="S3928" t="str">
        <f>IF(Table1[[#This Row],[Quality_pct]]&lt;96,"Below Spec","Ok")</f>
        <v>Ok</v>
      </c>
      <c r="T3928" t="str">
        <f>IF(Table1[Steam_Consumed_t]&gt;$O$4383,"ABNORMAL","NORMAL")</f>
        <v>NORMAL</v>
      </c>
      <c r="U3928" t="str">
        <f>IF(Table1[Power_Consumed_kWh]&gt;$P$4383,"ABNORMAL","NORMAL")</f>
        <v>NORMAL</v>
      </c>
      <c r="V3928">
        <f>(Table1[[#This Row],[Target_Production_t]]/8)*Table1[[#This Row],[Downtime_hr]]</f>
        <v>3.3466500000000003</v>
      </c>
    </row>
    <row r="3929" spans="1:22" x14ac:dyDescent="0.25">
      <c r="A3929" s="1">
        <v>45985</v>
      </c>
      <c r="B3929" s="1" t="str">
        <f>TEXT(Table1[[#This Row],[Date]],"mm")</f>
        <v>11</v>
      </c>
      <c r="C3929" t="s">
        <v>21</v>
      </c>
      <c r="D3929" t="s">
        <v>20</v>
      </c>
      <c r="E3929">
        <v>34.53</v>
      </c>
      <c r="F3929">
        <v>7.45</v>
      </c>
      <c r="G3929">
        <v>0.55000000000000004</v>
      </c>
      <c r="H3929">
        <v>29.33</v>
      </c>
      <c r="I3929">
        <v>28.75</v>
      </c>
      <c r="J3929">
        <v>0.57999999999999996</v>
      </c>
      <c r="K3929">
        <v>98.01</v>
      </c>
      <c r="L3929">
        <v>93.12</v>
      </c>
      <c r="M3929">
        <v>98.95</v>
      </c>
      <c r="N3929">
        <v>90.31</v>
      </c>
      <c r="O3929">
        <v>42.08</v>
      </c>
      <c r="P3929">
        <v>3382.06</v>
      </c>
      <c r="Q3929" s="42">
        <f>Table1[[#This Row],[Steam_Consumed_t]]/Table1[[#This Row],[Production_t]]</f>
        <v>1.4347084896010911</v>
      </c>
      <c r="R3929" s="37">
        <f>Table1[[#This Row],[Power_Consumed_kWh]]/Table1[[#This Row],[Production_t]]</f>
        <v>115.31060347766793</v>
      </c>
      <c r="S3929" t="str">
        <f>IF(Table1[[#This Row],[Quality_pct]]&lt;96,"Below Spec","Ok")</f>
        <v>Ok</v>
      </c>
      <c r="T3929" t="str">
        <f>IF(Table1[Steam_Consumed_t]&gt;$O$4383,"ABNORMAL","NORMAL")</f>
        <v>NORMAL</v>
      </c>
      <c r="U3929" t="str">
        <f>IF(Table1[Power_Consumed_kWh]&gt;$P$4383,"ABNORMAL","NORMAL")</f>
        <v>NORMAL</v>
      </c>
      <c r="V3929">
        <f>(Table1[[#This Row],[Target_Production_t]]/8)*Table1[[#This Row],[Downtime_hr]]</f>
        <v>2.3739375000000003</v>
      </c>
    </row>
    <row r="3930" spans="1:22" x14ac:dyDescent="0.25">
      <c r="A3930" s="1">
        <v>45985</v>
      </c>
      <c r="B3930" s="1" t="str">
        <f>TEXT(Table1[[#This Row],[Date]],"mm")</f>
        <v>11</v>
      </c>
      <c r="C3930" t="s">
        <v>22</v>
      </c>
      <c r="D3930" t="s">
        <v>19</v>
      </c>
      <c r="E3930">
        <v>33.74</v>
      </c>
      <c r="F3930">
        <v>7.49</v>
      </c>
      <c r="G3930">
        <v>0.51</v>
      </c>
      <c r="H3930">
        <v>31.01</v>
      </c>
      <c r="I3930">
        <v>30.25</v>
      </c>
      <c r="J3930">
        <v>0.75</v>
      </c>
      <c r="K3930">
        <v>97.57</v>
      </c>
      <c r="L3930">
        <v>93.62</v>
      </c>
      <c r="M3930">
        <v>93.6</v>
      </c>
      <c r="N3930">
        <v>85.51</v>
      </c>
      <c r="O3930">
        <v>34.909999999999997</v>
      </c>
      <c r="P3930">
        <v>2989.34</v>
      </c>
      <c r="Q3930" s="42">
        <f>Table1[[#This Row],[Steam_Consumed_t]]/Table1[[#This Row],[Production_t]]</f>
        <v>1.1257658819735568</v>
      </c>
      <c r="R3930" s="37">
        <f>Table1[[#This Row],[Power_Consumed_kWh]]/Table1[[#This Row],[Production_t]]</f>
        <v>96.399226056110933</v>
      </c>
      <c r="S3930" t="str">
        <f>IF(Table1[[#This Row],[Quality_pct]]&lt;96,"Below Spec","Ok")</f>
        <v>Ok</v>
      </c>
      <c r="T3930" t="str">
        <f>IF(Table1[Steam_Consumed_t]&gt;$O$4383,"ABNORMAL","NORMAL")</f>
        <v>NORMAL</v>
      </c>
      <c r="U3930" t="str">
        <f>IF(Table1[Power_Consumed_kWh]&gt;$P$4383,"ABNORMAL","NORMAL")</f>
        <v>NORMAL</v>
      </c>
      <c r="V3930">
        <f>(Table1[[#This Row],[Target_Production_t]]/8)*Table1[[#This Row],[Downtime_hr]]</f>
        <v>2.150925</v>
      </c>
    </row>
    <row r="3931" spans="1:22" x14ac:dyDescent="0.25">
      <c r="A3931" s="1">
        <v>45985</v>
      </c>
      <c r="B3931" s="1" t="str">
        <f>TEXT(Table1[[#This Row],[Date]],"mm")</f>
        <v>11</v>
      </c>
      <c r="C3931" t="s">
        <v>23</v>
      </c>
      <c r="D3931" t="s">
        <v>19</v>
      </c>
      <c r="E3931">
        <v>41.24</v>
      </c>
      <c r="F3931">
        <v>7.52</v>
      </c>
      <c r="G3931">
        <v>0.48</v>
      </c>
      <c r="H3931">
        <v>36.450000000000003</v>
      </c>
      <c r="I3931">
        <v>36.340000000000003</v>
      </c>
      <c r="J3931">
        <v>0.11</v>
      </c>
      <c r="K3931">
        <v>99.71</v>
      </c>
      <c r="L3931">
        <v>94</v>
      </c>
      <c r="M3931">
        <v>95.06</v>
      </c>
      <c r="N3931">
        <v>89.09</v>
      </c>
      <c r="O3931">
        <v>4.8899999999999997</v>
      </c>
      <c r="P3931">
        <v>1459.95</v>
      </c>
      <c r="Q3931" s="42">
        <f>Table1[[#This Row],[Steam_Consumed_t]]/Table1[[#This Row],[Production_t]]</f>
        <v>0.13415637860082302</v>
      </c>
      <c r="R3931" s="37">
        <f>Table1[[#This Row],[Power_Consumed_kWh]]/Table1[[#This Row],[Production_t]]</f>
        <v>40.053497942386826</v>
      </c>
      <c r="S3931" t="str">
        <f>IF(Table1[[#This Row],[Quality_pct]]&lt;96,"Below Spec","Ok")</f>
        <v>Ok</v>
      </c>
      <c r="T3931" t="str">
        <f>IF(Table1[Steam_Consumed_t]&gt;$O$4383,"ABNORMAL","NORMAL")</f>
        <v>NORMAL</v>
      </c>
      <c r="U3931" t="str">
        <f>IF(Table1[Power_Consumed_kWh]&gt;$P$4383,"ABNORMAL","NORMAL")</f>
        <v>NORMAL</v>
      </c>
      <c r="V3931">
        <f>(Table1[[#This Row],[Target_Production_t]]/8)*Table1[[#This Row],[Downtime_hr]]</f>
        <v>2.4744000000000002</v>
      </c>
    </row>
    <row r="3932" spans="1:22" x14ac:dyDescent="0.25">
      <c r="A3932" s="1">
        <v>45985</v>
      </c>
      <c r="B3932" s="1" t="str">
        <f>TEXT(Table1[[#This Row],[Date]],"mm")</f>
        <v>11</v>
      </c>
      <c r="C3932" t="s">
        <v>21</v>
      </c>
      <c r="D3932" t="s">
        <v>19</v>
      </c>
      <c r="E3932">
        <v>35.61</v>
      </c>
      <c r="F3932">
        <v>7.56</v>
      </c>
      <c r="G3932">
        <v>0.44</v>
      </c>
      <c r="H3932">
        <v>31.57</v>
      </c>
      <c r="I3932">
        <v>30.88</v>
      </c>
      <c r="J3932">
        <v>0.69</v>
      </c>
      <c r="K3932">
        <v>97.82</v>
      </c>
      <c r="L3932">
        <v>94.5</v>
      </c>
      <c r="M3932">
        <v>93.06</v>
      </c>
      <c r="N3932">
        <v>86.03</v>
      </c>
      <c r="O3932">
        <v>45.64</v>
      </c>
      <c r="P3932">
        <v>3707.99</v>
      </c>
      <c r="Q3932" s="42">
        <f>Table1[[#This Row],[Steam_Consumed_t]]/Table1[[#This Row],[Production_t]]</f>
        <v>1.4456762749445677</v>
      </c>
      <c r="R3932" s="37">
        <f>Table1[[#This Row],[Power_Consumed_kWh]]/Table1[[#This Row],[Production_t]]</f>
        <v>117.45296167247386</v>
      </c>
      <c r="S3932" t="str">
        <f>IF(Table1[[#This Row],[Quality_pct]]&lt;96,"Below Spec","Ok")</f>
        <v>Ok</v>
      </c>
      <c r="T3932" t="str">
        <f>IF(Table1[Steam_Consumed_t]&gt;$O$4383,"ABNORMAL","NORMAL")</f>
        <v>NORMAL</v>
      </c>
      <c r="U3932" t="str">
        <f>IF(Table1[Power_Consumed_kWh]&gt;$P$4383,"ABNORMAL","NORMAL")</f>
        <v>NORMAL</v>
      </c>
      <c r="V3932">
        <f>(Table1[[#This Row],[Target_Production_t]]/8)*Table1[[#This Row],[Downtime_hr]]</f>
        <v>1.95855</v>
      </c>
    </row>
    <row r="3933" spans="1:22" x14ac:dyDescent="0.25">
      <c r="A3933" s="1">
        <v>45985</v>
      </c>
      <c r="B3933" s="1" t="str">
        <f>TEXT(Table1[[#This Row],[Date]],"mm")</f>
        <v>11</v>
      </c>
      <c r="C3933" t="s">
        <v>23</v>
      </c>
      <c r="D3933" t="s">
        <v>20</v>
      </c>
      <c r="E3933">
        <v>39.979999999999997</v>
      </c>
      <c r="F3933">
        <v>7.66</v>
      </c>
      <c r="G3933">
        <v>0.34</v>
      </c>
      <c r="H3933">
        <v>39.840000000000003</v>
      </c>
      <c r="I3933">
        <v>39.28</v>
      </c>
      <c r="J3933">
        <v>0.56000000000000005</v>
      </c>
      <c r="K3933">
        <v>98.6</v>
      </c>
      <c r="L3933">
        <v>95.75</v>
      </c>
      <c r="M3933">
        <v>99.13</v>
      </c>
      <c r="N3933">
        <v>93.59</v>
      </c>
      <c r="O3933">
        <v>2.63</v>
      </c>
      <c r="P3933">
        <v>1614.57</v>
      </c>
      <c r="Q3933" s="42">
        <f>Table1[[#This Row],[Steam_Consumed_t]]/Table1[[#This Row],[Production_t]]</f>
        <v>6.6014056224899587E-2</v>
      </c>
      <c r="R3933" s="37">
        <f>Table1[[#This Row],[Power_Consumed_kWh]]/Table1[[#This Row],[Production_t]]</f>
        <v>40.526355421686745</v>
      </c>
      <c r="S3933" t="str">
        <f>IF(Table1[[#This Row],[Quality_pct]]&lt;96,"Below Spec","Ok")</f>
        <v>Ok</v>
      </c>
      <c r="T3933" t="str">
        <f>IF(Table1[Steam_Consumed_t]&gt;$O$4383,"ABNORMAL","NORMAL")</f>
        <v>NORMAL</v>
      </c>
      <c r="U3933" t="str">
        <f>IF(Table1[Power_Consumed_kWh]&gt;$P$4383,"ABNORMAL","NORMAL")</f>
        <v>NORMAL</v>
      </c>
      <c r="V3933">
        <f>(Table1[[#This Row],[Target_Production_t]]/8)*Table1[[#This Row],[Downtime_hr]]</f>
        <v>1.6991499999999999</v>
      </c>
    </row>
    <row r="3934" spans="1:22" x14ac:dyDescent="0.25">
      <c r="A3934" s="1">
        <v>45985</v>
      </c>
      <c r="B3934" s="1" t="str">
        <f>TEXT(Table1[[#This Row],[Date]],"mm")</f>
        <v>11</v>
      </c>
      <c r="C3934" t="s">
        <v>22</v>
      </c>
      <c r="D3934" t="s">
        <v>18</v>
      </c>
      <c r="E3934">
        <v>34.25</v>
      </c>
      <c r="F3934">
        <v>7.67</v>
      </c>
      <c r="G3934">
        <v>0.33</v>
      </c>
      <c r="H3934">
        <v>31.03</v>
      </c>
      <c r="I3934">
        <v>30.28</v>
      </c>
      <c r="J3934">
        <v>0.74</v>
      </c>
      <c r="K3934">
        <v>97.61</v>
      </c>
      <c r="L3934">
        <v>95.88</v>
      </c>
      <c r="M3934">
        <v>93.71</v>
      </c>
      <c r="N3934">
        <v>87.69</v>
      </c>
      <c r="O3934">
        <v>33.76</v>
      </c>
      <c r="P3934">
        <v>3108.38</v>
      </c>
      <c r="Q3934" s="42">
        <f>Table1[[#This Row],[Steam_Consumed_t]]/Table1[[#This Row],[Production_t]]</f>
        <v>1.087979374798582</v>
      </c>
      <c r="R3934" s="37">
        <f>Table1[[#This Row],[Power_Consumed_kWh]]/Table1[[#This Row],[Production_t]]</f>
        <v>100.17338059941991</v>
      </c>
      <c r="S3934" t="str">
        <f>IF(Table1[[#This Row],[Quality_pct]]&lt;96,"Below Spec","Ok")</f>
        <v>Ok</v>
      </c>
      <c r="T3934" t="str">
        <f>IF(Table1[Steam_Consumed_t]&gt;$O$4383,"ABNORMAL","NORMAL")</f>
        <v>NORMAL</v>
      </c>
      <c r="U3934" t="str">
        <f>IF(Table1[Power_Consumed_kWh]&gt;$P$4383,"ABNORMAL","NORMAL")</f>
        <v>NORMAL</v>
      </c>
      <c r="V3934">
        <f>(Table1[[#This Row],[Target_Production_t]]/8)*Table1[[#This Row],[Downtime_hr]]</f>
        <v>1.4128125</v>
      </c>
    </row>
    <row r="3935" spans="1:22" x14ac:dyDescent="0.25">
      <c r="A3935" s="1">
        <v>45985</v>
      </c>
      <c r="B3935" s="1" t="str">
        <f>TEXT(Table1[[#This Row],[Date]],"mm")</f>
        <v>11</v>
      </c>
      <c r="C3935" t="s">
        <v>17</v>
      </c>
      <c r="D3935" t="s">
        <v>19</v>
      </c>
      <c r="E3935">
        <v>39.36</v>
      </c>
      <c r="F3935">
        <v>7.77</v>
      </c>
      <c r="G3935">
        <v>0.23</v>
      </c>
      <c r="H3935">
        <v>36.24</v>
      </c>
      <c r="I3935">
        <v>35.69</v>
      </c>
      <c r="J3935">
        <v>0.55000000000000004</v>
      </c>
      <c r="K3935">
        <v>98.49</v>
      </c>
      <c r="L3935">
        <v>97.12</v>
      </c>
      <c r="M3935">
        <v>95.45</v>
      </c>
      <c r="N3935">
        <v>91.3</v>
      </c>
      <c r="O3935">
        <v>33.01</v>
      </c>
      <c r="P3935">
        <v>2952.45</v>
      </c>
      <c r="Q3935" s="42">
        <f>Table1[[#This Row],[Steam_Consumed_t]]/Table1[[#This Row],[Production_t]]</f>
        <v>0.91087196467991161</v>
      </c>
      <c r="R3935" s="37">
        <f>Table1[[#This Row],[Power_Consumed_kWh]]/Table1[[#This Row],[Production_t]]</f>
        <v>81.469370860927143</v>
      </c>
      <c r="S3935" t="str">
        <f>IF(Table1[[#This Row],[Quality_pct]]&lt;96,"Below Spec","Ok")</f>
        <v>Ok</v>
      </c>
      <c r="T3935" t="str">
        <f>IF(Table1[Steam_Consumed_t]&gt;$O$4383,"ABNORMAL","NORMAL")</f>
        <v>NORMAL</v>
      </c>
      <c r="U3935" t="str">
        <f>IF(Table1[Power_Consumed_kWh]&gt;$P$4383,"ABNORMAL","NORMAL")</f>
        <v>NORMAL</v>
      </c>
      <c r="V3935">
        <f>(Table1[[#This Row],[Target_Production_t]]/8)*Table1[[#This Row],[Downtime_hr]]</f>
        <v>1.1315999999999999</v>
      </c>
    </row>
    <row r="3936" spans="1:22" x14ac:dyDescent="0.25">
      <c r="A3936" s="1">
        <v>45985</v>
      </c>
      <c r="B3936" s="1" t="str">
        <f>TEXT(Table1[[#This Row],[Date]],"mm")</f>
        <v>11</v>
      </c>
      <c r="C3936" t="s">
        <v>17</v>
      </c>
      <c r="D3936" t="s">
        <v>20</v>
      </c>
      <c r="E3936">
        <v>38.159999999999997</v>
      </c>
      <c r="F3936">
        <v>7.96</v>
      </c>
      <c r="G3936">
        <v>0.04</v>
      </c>
      <c r="H3936">
        <v>35.909999999999997</v>
      </c>
      <c r="I3936">
        <v>35.119999999999997</v>
      </c>
      <c r="J3936">
        <v>0.8</v>
      </c>
      <c r="K3936">
        <v>97.78</v>
      </c>
      <c r="L3936">
        <v>99.5</v>
      </c>
      <c r="M3936">
        <v>99.13</v>
      </c>
      <c r="N3936">
        <v>96.44</v>
      </c>
      <c r="O3936">
        <v>29.28</v>
      </c>
      <c r="P3936">
        <v>2829.92</v>
      </c>
      <c r="Q3936" s="42">
        <f>Table1[[#This Row],[Steam_Consumed_t]]/Table1[[#This Row],[Production_t]]</f>
        <v>0.81537176274018386</v>
      </c>
      <c r="R3936" s="37">
        <f>Table1[[#This Row],[Power_Consumed_kWh]]/Table1[[#This Row],[Production_t]]</f>
        <v>78.805903648008922</v>
      </c>
      <c r="S3936" t="str">
        <f>IF(Table1[[#This Row],[Quality_pct]]&lt;96,"Below Spec","Ok")</f>
        <v>Ok</v>
      </c>
      <c r="T3936" t="str">
        <f>IF(Table1[Steam_Consumed_t]&gt;$O$4383,"ABNORMAL","NORMAL")</f>
        <v>NORMAL</v>
      </c>
      <c r="U3936" t="str">
        <f>IF(Table1[Power_Consumed_kWh]&gt;$P$4383,"ABNORMAL","NORMAL")</f>
        <v>NORMAL</v>
      </c>
      <c r="V3936">
        <f>(Table1[[#This Row],[Target_Production_t]]/8)*Table1[[#This Row],[Downtime_hr]]</f>
        <v>0.1908</v>
      </c>
    </row>
    <row r="3937" spans="1:22" x14ac:dyDescent="0.25">
      <c r="A3937" s="1">
        <v>45985</v>
      </c>
      <c r="B3937" s="1" t="str">
        <f>TEXT(Table1[[#This Row],[Date]],"mm")</f>
        <v>11</v>
      </c>
      <c r="C3937" t="s">
        <v>21</v>
      </c>
      <c r="D3937" t="s">
        <v>18</v>
      </c>
      <c r="E3937">
        <v>36.159999999999997</v>
      </c>
      <c r="F3937">
        <v>7.99</v>
      </c>
      <c r="G3937">
        <v>0.01</v>
      </c>
      <c r="H3937">
        <v>32.869999999999997</v>
      </c>
      <c r="I3937">
        <v>32.79</v>
      </c>
      <c r="J3937">
        <v>0.09</v>
      </c>
      <c r="K3937">
        <v>99.74</v>
      </c>
      <c r="L3937">
        <v>99.88</v>
      </c>
      <c r="M3937">
        <v>98.2</v>
      </c>
      <c r="N3937">
        <v>97.82</v>
      </c>
      <c r="O3937">
        <v>46.2</v>
      </c>
      <c r="P3937">
        <v>3887.38</v>
      </c>
      <c r="Q3937" s="42">
        <f>Table1[[#This Row],[Steam_Consumed_t]]/Table1[[#This Row],[Production_t]]</f>
        <v>1.4055369637967754</v>
      </c>
      <c r="R3937" s="37">
        <f>Table1[[#This Row],[Power_Consumed_kWh]]/Table1[[#This Row],[Production_t]]</f>
        <v>118.26528749619715</v>
      </c>
      <c r="S3937" t="str">
        <f>IF(Table1[[#This Row],[Quality_pct]]&lt;96,"Below Spec","Ok")</f>
        <v>Ok</v>
      </c>
      <c r="T3937" t="str">
        <f>IF(Table1[Steam_Consumed_t]&gt;$O$4383,"ABNORMAL","NORMAL")</f>
        <v>NORMAL</v>
      </c>
      <c r="U3937" t="str">
        <f>IF(Table1[Power_Consumed_kWh]&gt;$P$4383,"ABNORMAL","NORMAL")</f>
        <v>NORMAL</v>
      </c>
      <c r="V3937">
        <f>(Table1[[#This Row],[Target_Production_t]]/8)*Table1[[#This Row],[Downtime_hr]]</f>
        <v>4.5199999999999997E-2</v>
      </c>
    </row>
    <row r="3938" spans="1:22" x14ac:dyDescent="0.25">
      <c r="A3938" s="1">
        <v>45986</v>
      </c>
      <c r="B3938" s="1" t="str">
        <f>TEXT(Table1[[#This Row],[Date]],"mm")</f>
        <v>11</v>
      </c>
      <c r="C3938" t="s">
        <v>21</v>
      </c>
      <c r="D3938" t="s">
        <v>18</v>
      </c>
      <c r="E3938">
        <v>38.46</v>
      </c>
      <c r="F3938">
        <v>7</v>
      </c>
      <c r="G3938">
        <v>1</v>
      </c>
      <c r="H3938">
        <v>32.4</v>
      </c>
      <c r="I3938">
        <v>31.94</v>
      </c>
      <c r="J3938">
        <v>0.47</v>
      </c>
      <c r="K3938">
        <v>98.56</v>
      </c>
      <c r="L3938">
        <v>87.5</v>
      </c>
      <c r="M3938">
        <v>93.32</v>
      </c>
      <c r="N3938">
        <v>80.48</v>
      </c>
      <c r="O3938">
        <v>48.84</v>
      </c>
      <c r="P3938">
        <v>3775.76</v>
      </c>
      <c r="Q3938" s="42">
        <f>Table1[[#This Row],[Steam_Consumed_t]]/Table1[[#This Row],[Production_t]]</f>
        <v>1.5074074074074075</v>
      </c>
      <c r="R3938" s="37">
        <f>Table1[[#This Row],[Power_Consumed_kWh]]/Table1[[#This Row],[Production_t]]</f>
        <v>116.53580246913582</v>
      </c>
      <c r="S3938" t="str">
        <f>IF(Table1[[#This Row],[Quality_pct]]&lt;96,"Below Spec","Ok")</f>
        <v>Ok</v>
      </c>
      <c r="T3938" t="str">
        <f>IF(Table1[Steam_Consumed_t]&gt;$O$4383,"ABNORMAL","NORMAL")</f>
        <v>NORMAL</v>
      </c>
      <c r="U3938" t="str">
        <f>IF(Table1[Power_Consumed_kWh]&gt;$P$4383,"ABNORMAL","NORMAL")</f>
        <v>NORMAL</v>
      </c>
      <c r="V3938">
        <f>(Table1[[#This Row],[Target_Production_t]]/8)*Table1[[#This Row],[Downtime_hr]]</f>
        <v>4.8075000000000001</v>
      </c>
    </row>
    <row r="3939" spans="1:22" x14ac:dyDescent="0.25">
      <c r="A3939" s="1">
        <v>45986</v>
      </c>
      <c r="B3939" s="1" t="str">
        <f>TEXT(Table1[[#This Row],[Date]],"mm")</f>
        <v>11</v>
      </c>
      <c r="C3939" t="s">
        <v>23</v>
      </c>
      <c r="D3939" t="s">
        <v>20</v>
      </c>
      <c r="E3939">
        <v>42.52</v>
      </c>
      <c r="F3939">
        <v>7.16</v>
      </c>
      <c r="G3939">
        <v>0.84</v>
      </c>
      <c r="H3939">
        <v>36.520000000000003</v>
      </c>
      <c r="I3939">
        <v>36.31</v>
      </c>
      <c r="J3939">
        <v>0.21</v>
      </c>
      <c r="K3939">
        <v>99.43</v>
      </c>
      <c r="L3939">
        <v>89.5</v>
      </c>
      <c r="M3939">
        <v>95.22</v>
      </c>
      <c r="N3939">
        <v>84.74</v>
      </c>
      <c r="O3939">
        <v>4.4000000000000004</v>
      </c>
      <c r="P3939">
        <v>1802.38</v>
      </c>
      <c r="Q3939" s="42">
        <f>Table1[[#This Row],[Steam_Consumed_t]]/Table1[[#This Row],[Production_t]]</f>
        <v>0.12048192771084337</v>
      </c>
      <c r="R3939" s="37">
        <f>Table1[[#This Row],[Power_Consumed_kWh]]/Table1[[#This Row],[Production_t]]</f>
        <v>49.35323110624315</v>
      </c>
      <c r="S3939" t="str">
        <f>IF(Table1[[#This Row],[Quality_pct]]&lt;96,"Below Spec","Ok")</f>
        <v>Ok</v>
      </c>
      <c r="T3939" t="str">
        <f>IF(Table1[Steam_Consumed_t]&gt;$O$4383,"ABNORMAL","NORMAL")</f>
        <v>NORMAL</v>
      </c>
      <c r="U3939" t="str">
        <f>IF(Table1[Power_Consumed_kWh]&gt;$P$4383,"ABNORMAL","NORMAL")</f>
        <v>NORMAL</v>
      </c>
      <c r="V3939">
        <f>(Table1[[#This Row],[Target_Production_t]]/8)*Table1[[#This Row],[Downtime_hr]]</f>
        <v>4.4645999999999999</v>
      </c>
    </row>
    <row r="3940" spans="1:22" x14ac:dyDescent="0.25">
      <c r="A3940" s="1">
        <v>45986</v>
      </c>
      <c r="B3940" s="1" t="str">
        <f>TEXT(Table1[[#This Row],[Date]],"mm")</f>
        <v>11</v>
      </c>
      <c r="C3940" t="s">
        <v>21</v>
      </c>
      <c r="D3940" t="s">
        <v>20</v>
      </c>
      <c r="E3940">
        <v>36.72</v>
      </c>
      <c r="F3940">
        <v>7.22</v>
      </c>
      <c r="G3940">
        <v>0.78</v>
      </c>
      <c r="H3940">
        <v>31.32</v>
      </c>
      <c r="I3940">
        <v>30.71</v>
      </c>
      <c r="J3940">
        <v>0.61</v>
      </c>
      <c r="K3940">
        <v>98.04</v>
      </c>
      <c r="L3940">
        <v>90.25</v>
      </c>
      <c r="M3940">
        <v>92.01</v>
      </c>
      <c r="N3940">
        <v>81.41</v>
      </c>
      <c r="O3940">
        <v>46.31</v>
      </c>
      <c r="P3940">
        <v>3741.63</v>
      </c>
      <c r="Q3940" s="42">
        <f>Table1[[#This Row],[Steam_Consumed_t]]/Table1[[#This Row],[Production_t]]</f>
        <v>1.4786079182630907</v>
      </c>
      <c r="R3940" s="37">
        <f>Table1[[#This Row],[Power_Consumed_kWh]]/Table1[[#This Row],[Production_t]]</f>
        <v>119.46455938697318</v>
      </c>
      <c r="S3940" t="str">
        <f>IF(Table1[[#This Row],[Quality_pct]]&lt;96,"Below Spec","Ok")</f>
        <v>Ok</v>
      </c>
      <c r="T3940" t="str">
        <f>IF(Table1[Steam_Consumed_t]&gt;$O$4383,"ABNORMAL","NORMAL")</f>
        <v>NORMAL</v>
      </c>
      <c r="U3940" t="str">
        <f>IF(Table1[Power_Consumed_kWh]&gt;$P$4383,"ABNORMAL","NORMAL")</f>
        <v>NORMAL</v>
      </c>
      <c r="V3940">
        <f>(Table1[[#This Row],[Target_Production_t]]/8)*Table1[[#This Row],[Downtime_hr]]</f>
        <v>3.5802</v>
      </c>
    </row>
    <row r="3941" spans="1:22" x14ac:dyDescent="0.25">
      <c r="A3941" s="1">
        <v>45986</v>
      </c>
      <c r="B3941" s="1" t="str">
        <f>TEXT(Table1[[#This Row],[Date]],"mm")</f>
        <v>11</v>
      </c>
      <c r="C3941" t="s">
        <v>22</v>
      </c>
      <c r="D3941" t="s">
        <v>20</v>
      </c>
      <c r="E3941">
        <v>34.79</v>
      </c>
      <c r="F3941">
        <v>7.43</v>
      </c>
      <c r="G3941">
        <v>0.56999999999999995</v>
      </c>
      <c r="H3941">
        <v>30.13</v>
      </c>
      <c r="I3941">
        <v>29.25</v>
      </c>
      <c r="J3941">
        <v>0.88</v>
      </c>
      <c r="K3941">
        <v>97.08</v>
      </c>
      <c r="L3941">
        <v>92.88</v>
      </c>
      <c r="M3941">
        <v>94.66</v>
      </c>
      <c r="N3941">
        <v>85.35</v>
      </c>
      <c r="O3941">
        <v>33.15</v>
      </c>
      <c r="P3941">
        <v>2896.11</v>
      </c>
      <c r="Q3941" s="42">
        <f>Table1[[#This Row],[Steam_Consumed_t]]/Table1[[#This Row],[Production_t]]</f>
        <v>1.1002323265847993</v>
      </c>
      <c r="R3941" s="37">
        <f>Table1[[#This Row],[Power_Consumed_kWh]]/Table1[[#This Row],[Production_t]]</f>
        <v>96.120477928974452</v>
      </c>
      <c r="S3941" t="str">
        <f>IF(Table1[[#This Row],[Quality_pct]]&lt;96,"Below Spec","Ok")</f>
        <v>Ok</v>
      </c>
      <c r="T3941" t="str">
        <f>IF(Table1[Steam_Consumed_t]&gt;$O$4383,"ABNORMAL","NORMAL")</f>
        <v>NORMAL</v>
      </c>
      <c r="U3941" t="str">
        <f>IF(Table1[Power_Consumed_kWh]&gt;$P$4383,"ABNORMAL","NORMAL")</f>
        <v>NORMAL</v>
      </c>
      <c r="V3941">
        <f>(Table1[[#This Row],[Target_Production_t]]/8)*Table1[[#This Row],[Downtime_hr]]</f>
        <v>2.4787874999999997</v>
      </c>
    </row>
    <row r="3942" spans="1:22" x14ac:dyDescent="0.25">
      <c r="A3942" s="1">
        <v>45986</v>
      </c>
      <c r="B3942" s="1" t="str">
        <f>TEXT(Table1[[#This Row],[Date]],"mm")</f>
        <v>11</v>
      </c>
      <c r="C3942" t="s">
        <v>23</v>
      </c>
      <c r="D3942" t="s">
        <v>19</v>
      </c>
      <c r="E3942">
        <v>43.86</v>
      </c>
      <c r="F3942">
        <v>7.57</v>
      </c>
      <c r="G3942">
        <v>0.43</v>
      </c>
      <c r="H3942">
        <v>34.75</v>
      </c>
      <c r="I3942">
        <v>33.67</v>
      </c>
      <c r="J3942">
        <v>1.07</v>
      </c>
      <c r="K3942">
        <v>96.91</v>
      </c>
      <c r="L3942">
        <v>94.62</v>
      </c>
      <c r="M3942">
        <v>96.07</v>
      </c>
      <c r="N3942">
        <v>88.1</v>
      </c>
      <c r="O3942">
        <v>5.0599999999999996</v>
      </c>
      <c r="P3942">
        <v>1483.81</v>
      </c>
      <c r="Q3942" s="42">
        <f>Table1[[#This Row],[Steam_Consumed_t]]/Table1[[#This Row],[Production_t]]</f>
        <v>0.14561151079136689</v>
      </c>
      <c r="R3942" s="37">
        <f>Table1[[#This Row],[Power_Consumed_kWh]]/Table1[[#This Row],[Production_t]]</f>
        <v>42.69956834532374</v>
      </c>
      <c r="S3942" t="str">
        <f>IF(Table1[[#This Row],[Quality_pct]]&lt;96,"Below Spec","Ok")</f>
        <v>Ok</v>
      </c>
      <c r="T3942" t="str">
        <f>IF(Table1[Steam_Consumed_t]&gt;$O$4383,"ABNORMAL","NORMAL")</f>
        <v>NORMAL</v>
      </c>
      <c r="U3942" t="str">
        <f>IF(Table1[Power_Consumed_kWh]&gt;$P$4383,"ABNORMAL","NORMAL")</f>
        <v>NORMAL</v>
      </c>
      <c r="V3942">
        <f>(Table1[[#This Row],[Target_Production_t]]/8)*Table1[[#This Row],[Downtime_hr]]</f>
        <v>2.357475</v>
      </c>
    </row>
    <row r="3943" spans="1:22" x14ac:dyDescent="0.25">
      <c r="A3943" s="1">
        <v>45986</v>
      </c>
      <c r="B3943" s="1" t="str">
        <f>TEXT(Table1[[#This Row],[Date]],"mm")</f>
        <v>11</v>
      </c>
      <c r="C3943" t="s">
        <v>22</v>
      </c>
      <c r="D3943" t="s">
        <v>19</v>
      </c>
      <c r="E3943">
        <v>35.880000000000003</v>
      </c>
      <c r="F3943">
        <v>7.59</v>
      </c>
      <c r="G3943">
        <v>0.41</v>
      </c>
      <c r="H3943">
        <v>35.270000000000003</v>
      </c>
      <c r="I3943">
        <v>34.17</v>
      </c>
      <c r="J3943">
        <v>1.1000000000000001</v>
      </c>
      <c r="K3943">
        <v>96.87</v>
      </c>
      <c r="L3943">
        <v>94.88</v>
      </c>
      <c r="M3943">
        <v>96.89</v>
      </c>
      <c r="N3943">
        <v>89.05</v>
      </c>
      <c r="O3943">
        <v>37.93</v>
      </c>
      <c r="P3943">
        <v>3403.62</v>
      </c>
      <c r="Q3943" s="42">
        <f>Table1[[#This Row],[Steam_Consumed_t]]/Table1[[#This Row],[Production_t]]</f>
        <v>1.0754182024383327</v>
      </c>
      <c r="R3943" s="37">
        <f>Table1[[#This Row],[Power_Consumed_kWh]]/Table1[[#This Row],[Production_t]]</f>
        <v>96.501842925999426</v>
      </c>
      <c r="S3943" t="str">
        <f>IF(Table1[[#This Row],[Quality_pct]]&lt;96,"Below Spec","Ok")</f>
        <v>Ok</v>
      </c>
      <c r="T3943" t="str">
        <f>IF(Table1[Steam_Consumed_t]&gt;$O$4383,"ABNORMAL","NORMAL")</f>
        <v>NORMAL</v>
      </c>
      <c r="U3943" t="str">
        <f>IF(Table1[Power_Consumed_kWh]&gt;$P$4383,"ABNORMAL","NORMAL")</f>
        <v>NORMAL</v>
      </c>
      <c r="V3943">
        <f>(Table1[[#This Row],[Target_Production_t]]/8)*Table1[[#This Row],[Downtime_hr]]</f>
        <v>1.8388500000000001</v>
      </c>
    </row>
    <row r="3944" spans="1:22" x14ac:dyDescent="0.25">
      <c r="A3944" s="1">
        <v>45986</v>
      </c>
      <c r="B3944" s="1" t="str">
        <f>TEXT(Table1[[#This Row],[Date]],"mm")</f>
        <v>11</v>
      </c>
      <c r="C3944" t="s">
        <v>22</v>
      </c>
      <c r="D3944" t="s">
        <v>18</v>
      </c>
      <c r="E3944">
        <v>36.43</v>
      </c>
      <c r="F3944">
        <v>7.61</v>
      </c>
      <c r="G3944">
        <v>0.39</v>
      </c>
      <c r="H3944">
        <v>30.97</v>
      </c>
      <c r="I3944">
        <v>30.35</v>
      </c>
      <c r="J3944">
        <v>0.62</v>
      </c>
      <c r="K3944">
        <v>97.99</v>
      </c>
      <c r="L3944">
        <v>95.12</v>
      </c>
      <c r="M3944">
        <v>95.6</v>
      </c>
      <c r="N3944">
        <v>89.11</v>
      </c>
      <c r="O3944">
        <v>34.299999999999997</v>
      </c>
      <c r="P3944">
        <v>2949.45</v>
      </c>
      <c r="Q3944" s="42">
        <f>Table1[[#This Row],[Steam_Consumed_t]]/Table1[[#This Row],[Production_t]]</f>
        <v>1.1075234097513722</v>
      </c>
      <c r="R3944" s="37">
        <f>Table1[[#This Row],[Power_Consumed_kWh]]/Table1[[#This Row],[Production_t]]</f>
        <v>95.235711979334837</v>
      </c>
      <c r="S3944" t="str">
        <f>IF(Table1[[#This Row],[Quality_pct]]&lt;96,"Below Spec","Ok")</f>
        <v>Ok</v>
      </c>
      <c r="T3944" t="str">
        <f>IF(Table1[Steam_Consumed_t]&gt;$O$4383,"ABNORMAL","NORMAL")</f>
        <v>NORMAL</v>
      </c>
      <c r="U3944" t="str">
        <f>IF(Table1[Power_Consumed_kWh]&gt;$P$4383,"ABNORMAL","NORMAL")</f>
        <v>NORMAL</v>
      </c>
      <c r="V3944">
        <f>(Table1[[#This Row],[Target_Production_t]]/8)*Table1[[#This Row],[Downtime_hr]]</f>
        <v>1.7759625000000001</v>
      </c>
    </row>
    <row r="3945" spans="1:22" x14ac:dyDescent="0.25">
      <c r="A3945" s="1">
        <v>45986</v>
      </c>
      <c r="B3945" s="1" t="str">
        <f>TEXT(Table1[[#This Row],[Date]],"mm")</f>
        <v>11</v>
      </c>
      <c r="C3945" t="s">
        <v>17</v>
      </c>
      <c r="D3945" t="s">
        <v>19</v>
      </c>
      <c r="E3945">
        <v>41.87</v>
      </c>
      <c r="F3945">
        <v>7.67</v>
      </c>
      <c r="G3945">
        <v>0.33</v>
      </c>
      <c r="H3945">
        <v>39.53</v>
      </c>
      <c r="I3945">
        <v>38.21</v>
      </c>
      <c r="J3945">
        <v>1.32</v>
      </c>
      <c r="K3945">
        <v>96.66</v>
      </c>
      <c r="L3945">
        <v>95.88</v>
      </c>
      <c r="M3945">
        <v>99.02</v>
      </c>
      <c r="N3945">
        <v>91.77</v>
      </c>
      <c r="O3945">
        <v>32.369999999999997</v>
      </c>
      <c r="P3945">
        <v>3287.82</v>
      </c>
      <c r="Q3945" s="42">
        <f>Table1[[#This Row],[Steam_Consumed_t]]/Table1[[#This Row],[Production_t]]</f>
        <v>0.81887174298001508</v>
      </c>
      <c r="R3945" s="37">
        <f>Table1[[#This Row],[Power_Consumed_kWh]]/Table1[[#This Row],[Production_t]]</f>
        <v>83.1727801669618</v>
      </c>
      <c r="S3945" t="str">
        <f>IF(Table1[[#This Row],[Quality_pct]]&lt;96,"Below Spec","Ok")</f>
        <v>Ok</v>
      </c>
      <c r="T3945" t="str">
        <f>IF(Table1[Steam_Consumed_t]&gt;$O$4383,"ABNORMAL","NORMAL")</f>
        <v>NORMAL</v>
      </c>
      <c r="U3945" t="str">
        <f>IF(Table1[Power_Consumed_kWh]&gt;$P$4383,"ABNORMAL","NORMAL")</f>
        <v>NORMAL</v>
      </c>
      <c r="V3945">
        <f>(Table1[[#This Row],[Target_Production_t]]/8)*Table1[[#This Row],[Downtime_hr]]</f>
        <v>1.7271375</v>
      </c>
    </row>
    <row r="3946" spans="1:22" x14ac:dyDescent="0.25">
      <c r="A3946" s="1">
        <v>45986</v>
      </c>
      <c r="B3946" s="1" t="str">
        <f>TEXT(Table1[[#This Row],[Date]],"mm")</f>
        <v>11</v>
      </c>
      <c r="C3946" t="s">
        <v>17</v>
      </c>
      <c r="D3946" t="s">
        <v>18</v>
      </c>
      <c r="E3946">
        <v>42.5</v>
      </c>
      <c r="F3946">
        <v>7.7</v>
      </c>
      <c r="G3946">
        <v>0.3</v>
      </c>
      <c r="H3946">
        <v>39.49</v>
      </c>
      <c r="I3946">
        <v>38.76</v>
      </c>
      <c r="J3946">
        <v>0.73</v>
      </c>
      <c r="K3946">
        <v>98.16</v>
      </c>
      <c r="L3946">
        <v>96.25</v>
      </c>
      <c r="M3946">
        <v>99.89</v>
      </c>
      <c r="N3946">
        <v>94.37</v>
      </c>
      <c r="O3946">
        <v>34.549999999999997</v>
      </c>
      <c r="P3946">
        <v>3242.84</v>
      </c>
      <c r="Q3946" s="42">
        <f>Table1[[#This Row],[Steam_Consumed_t]]/Table1[[#This Row],[Production_t]]</f>
        <v>0.87490503925044305</v>
      </c>
      <c r="R3946" s="37">
        <f>Table1[[#This Row],[Power_Consumed_kWh]]/Table1[[#This Row],[Production_t]]</f>
        <v>82.118004558115985</v>
      </c>
      <c r="S3946" t="str">
        <f>IF(Table1[[#This Row],[Quality_pct]]&lt;96,"Below Spec","Ok")</f>
        <v>Ok</v>
      </c>
      <c r="T3946" t="str">
        <f>IF(Table1[Steam_Consumed_t]&gt;$O$4383,"ABNORMAL","NORMAL")</f>
        <v>NORMAL</v>
      </c>
      <c r="U3946" t="str">
        <f>IF(Table1[Power_Consumed_kWh]&gt;$P$4383,"ABNORMAL","NORMAL")</f>
        <v>NORMAL</v>
      </c>
      <c r="V3946">
        <f>(Table1[[#This Row],[Target_Production_t]]/8)*Table1[[#This Row],[Downtime_hr]]</f>
        <v>1.59375</v>
      </c>
    </row>
    <row r="3947" spans="1:22" x14ac:dyDescent="0.25">
      <c r="A3947" s="1">
        <v>45986</v>
      </c>
      <c r="B3947" s="1" t="str">
        <f>TEXT(Table1[[#This Row],[Date]],"mm")</f>
        <v>11</v>
      </c>
      <c r="C3947" t="s">
        <v>17</v>
      </c>
      <c r="D3947" t="s">
        <v>20</v>
      </c>
      <c r="E3947">
        <v>40.590000000000003</v>
      </c>
      <c r="F3947">
        <v>7.71</v>
      </c>
      <c r="G3947">
        <v>0.28999999999999998</v>
      </c>
      <c r="H3947">
        <v>36.369999999999997</v>
      </c>
      <c r="I3947">
        <v>35.909999999999997</v>
      </c>
      <c r="J3947">
        <v>0.46</v>
      </c>
      <c r="K3947">
        <v>98.73</v>
      </c>
      <c r="L3947">
        <v>96.38</v>
      </c>
      <c r="M3947">
        <v>91.36</v>
      </c>
      <c r="N3947">
        <v>86.93</v>
      </c>
      <c r="O3947">
        <v>32.14</v>
      </c>
      <c r="P3947">
        <v>3067.39</v>
      </c>
      <c r="Q3947" s="42">
        <f>Table1[[#This Row],[Steam_Consumed_t]]/Table1[[#This Row],[Production_t]]</f>
        <v>0.88369535331317028</v>
      </c>
      <c r="R3947" s="37">
        <f>Table1[[#This Row],[Power_Consumed_kWh]]/Table1[[#This Row],[Production_t]]</f>
        <v>84.338465768490522</v>
      </c>
      <c r="S3947" t="str">
        <f>IF(Table1[[#This Row],[Quality_pct]]&lt;96,"Below Spec","Ok")</f>
        <v>Ok</v>
      </c>
      <c r="T3947" t="str">
        <f>IF(Table1[Steam_Consumed_t]&gt;$O$4383,"ABNORMAL","NORMAL")</f>
        <v>NORMAL</v>
      </c>
      <c r="U3947" t="str">
        <f>IF(Table1[Power_Consumed_kWh]&gt;$P$4383,"ABNORMAL","NORMAL")</f>
        <v>NORMAL</v>
      </c>
      <c r="V3947">
        <f>(Table1[[#This Row],[Target_Production_t]]/8)*Table1[[#This Row],[Downtime_hr]]</f>
        <v>1.4713875000000001</v>
      </c>
    </row>
    <row r="3948" spans="1:22" x14ac:dyDescent="0.25">
      <c r="A3948" s="1">
        <v>45986</v>
      </c>
      <c r="B3948" s="1" t="str">
        <f>TEXT(Table1[[#This Row],[Date]],"mm")</f>
        <v>11</v>
      </c>
      <c r="C3948" t="s">
        <v>21</v>
      </c>
      <c r="D3948" t="s">
        <v>19</v>
      </c>
      <c r="E3948">
        <v>37.880000000000003</v>
      </c>
      <c r="F3948">
        <v>7.78</v>
      </c>
      <c r="G3948">
        <v>0.22</v>
      </c>
      <c r="H3948">
        <v>36.54</v>
      </c>
      <c r="I3948">
        <v>35.799999999999997</v>
      </c>
      <c r="J3948">
        <v>0.73</v>
      </c>
      <c r="K3948">
        <v>97.99</v>
      </c>
      <c r="L3948">
        <v>97.25</v>
      </c>
      <c r="M3948">
        <v>94.34</v>
      </c>
      <c r="N3948">
        <v>89.9</v>
      </c>
      <c r="O3948">
        <v>55.6</v>
      </c>
      <c r="P3948">
        <v>4319.32</v>
      </c>
      <c r="Q3948" s="42">
        <f>Table1[[#This Row],[Steam_Consumed_t]]/Table1[[#This Row],[Production_t]]</f>
        <v>1.5216201423097975</v>
      </c>
      <c r="R3948" s="37">
        <f>Table1[[#This Row],[Power_Consumed_kWh]]/Table1[[#This Row],[Production_t]]</f>
        <v>118.20799124247399</v>
      </c>
      <c r="S3948" t="str">
        <f>IF(Table1[[#This Row],[Quality_pct]]&lt;96,"Below Spec","Ok")</f>
        <v>Ok</v>
      </c>
      <c r="T3948" t="str">
        <f>IF(Table1[Steam_Consumed_t]&gt;$O$4383,"ABNORMAL","NORMAL")</f>
        <v>ABNORMAL</v>
      </c>
      <c r="U3948" t="str">
        <f>IF(Table1[Power_Consumed_kWh]&gt;$P$4383,"ABNORMAL","NORMAL")</f>
        <v>ABNORMAL</v>
      </c>
      <c r="V3948">
        <f>(Table1[[#This Row],[Target_Production_t]]/8)*Table1[[#This Row],[Downtime_hr]]</f>
        <v>1.0417000000000001</v>
      </c>
    </row>
    <row r="3949" spans="1:22" x14ac:dyDescent="0.25">
      <c r="A3949" s="1">
        <v>45986</v>
      </c>
      <c r="B3949" s="1" t="str">
        <f>TEXT(Table1[[#This Row],[Date]],"mm")</f>
        <v>11</v>
      </c>
      <c r="C3949" t="s">
        <v>23</v>
      </c>
      <c r="D3949" t="s">
        <v>18</v>
      </c>
      <c r="E3949">
        <v>44.53</v>
      </c>
      <c r="F3949">
        <v>7.85</v>
      </c>
      <c r="G3949">
        <v>0.15</v>
      </c>
      <c r="H3949">
        <v>39.51</v>
      </c>
      <c r="I3949">
        <v>39.07</v>
      </c>
      <c r="J3949">
        <v>0.44</v>
      </c>
      <c r="K3949">
        <v>98.89</v>
      </c>
      <c r="L3949">
        <v>98.12</v>
      </c>
      <c r="M3949">
        <v>96.36</v>
      </c>
      <c r="N3949">
        <v>93.51</v>
      </c>
      <c r="O3949">
        <v>3.92</v>
      </c>
      <c r="P3949">
        <v>1736.84</v>
      </c>
      <c r="Q3949" s="42">
        <f>Table1[[#This Row],[Steam_Consumed_t]]/Table1[[#This Row],[Production_t]]</f>
        <v>9.9215388509238167E-2</v>
      </c>
      <c r="R3949" s="37">
        <f>Table1[[#This Row],[Power_Consumed_kWh]]/Table1[[#This Row],[Production_t]]</f>
        <v>43.959503923057454</v>
      </c>
      <c r="S3949" t="str">
        <f>IF(Table1[[#This Row],[Quality_pct]]&lt;96,"Below Spec","Ok")</f>
        <v>Ok</v>
      </c>
      <c r="T3949" t="str">
        <f>IF(Table1[Steam_Consumed_t]&gt;$O$4383,"ABNORMAL","NORMAL")</f>
        <v>NORMAL</v>
      </c>
      <c r="U3949" t="str">
        <f>IF(Table1[Power_Consumed_kWh]&gt;$P$4383,"ABNORMAL","NORMAL")</f>
        <v>NORMAL</v>
      </c>
      <c r="V3949">
        <f>(Table1[[#This Row],[Target_Production_t]]/8)*Table1[[#This Row],[Downtime_hr]]</f>
        <v>0.8349375</v>
      </c>
    </row>
    <row r="3950" spans="1:22" x14ac:dyDescent="0.25">
      <c r="A3950" s="1">
        <v>45987</v>
      </c>
      <c r="B3950" s="1" t="str">
        <f>TEXT(Table1[[#This Row],[Date]],"mm")</f>
        <v>11</v>
      </c>
      <c r="C3950" t="s">
        <v>21</v>
      </c>
      <c r="D3950" t="s">
        <v>20</v>
      </c>
      <c r="E3950">
        <v>36.74</v>
      </c>
      <c r="F3950">
        <v>7.18</v>
      </c>
      <c r="G3950">
        <v>0.82</v>
      </c>
      <c r="H3950">
        <v>33.35</v>
      </c>
      <c r="I3950">
        <v>31.56</v>
      </c>
      <c r="J3950">
        <v>1.79</v>
      </c>
      <c r="K3950">
        <v>94.64</v>
      </c>
      <c r="L3950">
        <v>89.75</v>
      </c>
      <c r="M3950">
        <v>98.2</v>
      </c>
      <c r="N3950">
        <v>83.41</v>
      </c>
      <c r="O3950">
        <v>49.28</v>
      </c>
      <c r="P3950">
        <v>3996.99</v>
      </c>
      <c r="Q3950" s="42">
        <f>Table1[[#This Row],[Steam_Consumed_t]]/Table1[[#This Row],[Production_t]]</f>
        <v>1.4776611694152924</v>
      </c>
      <c r="R3950" s="37">
        <f>Table1[[#This Row],[Power_Consumed_kWh]]/Table1[[#This Row],[Production_t]]</f>
        <v>119.84977511244377</v>
      </c>
      <c r="S3950" t="str">
        <f>IF(Table1[[#This Row],[Quality_pct]]&lt;96,"Below Spec","Ok")</f>
        <v>Below Spec</v>
      </c>
      <c r="T3950" t="str">
        <f>IF(Table1[Steam_Consumed_t]&gt;$O$4383,"ABNORMAL","NORMAL")</f>
        <v>NORMAL</v>
      </c>
      <c r="U3950" t="str">
        <f>IF(Table1[Power_Consumed_kWh]&gt;$P$4383,"ABNORMAL","NORMAL")</f>
        <v>NORMAL</v>
      </c>
      <c r="V3950">
        <f>(Table1[[#This Row],[Target_Production_t]]/8)*Table1[[#This Row],[Downtime_hr]]</f>
        <v>3.7658499999999999</v>
      </c>
    </row>
    <row r="3951" spans="1:22" x14ac:dyDescent="0.25">
      <c r="A3951" s="1">
        <v>45987</v>
      </c>
      <c r="B3951" s="1" t="str">
        <f>TEXT(Table1[[#This Row],[Date]],"mm")</f>
        <v>11</v>
      </c>
      <c r="C3951" t="s">
        <v>22</v>
      </c>
      <c r="D3951" t="s">
        <v>18</v>
      </c>
      <c r="E3951">
        <v>36.450000000000003</v>
      </c>
      <c r="F3951">
        <v>7.35</v>
      </c>
      <c r="G3951">
        <v>0.65</v>
      </c>
      <c r="H3951">
        <v>33.96</v>
      </c>
      <c r="I3951">
        <v>32.01</v>
      </c>
      <c r="J3951">
        <v>1.95</v>
      </c>
      <c r="K3951">
        <v>94.25</v>
      </c>
      <c r="L3951">
        <v>91.88</v>
      </c>
      <c r="M3951">
        <v>92.93</v>
      </c>
      <c r="N3951">
        <v>80.47</v>
      </c>
      <c r="O3951">
        <v>36.97</v>
      </c>
      <c r="P3951">
        <v>3176.79</v>
      </c>
      <c r="Q3951" s="42">
        <f>Table1[[#This Row],[Steam_Consumed_t]]/Table1[[#This Row],[Production_t]]</f>
        <v>1.0886336866902238</v>
      </c>
      <c r="R3951" s="37">
        <f>Table1[[#This Row],[Power_Consumed_kWh]]/Table1[[#This Row],[Production_t]]</f>
        <v>93.545053003533567</v>
      </c>
      <c r="S3951" t="str">
        <f>IF(Table1[[#This Row],[Quality_pct]]&lt;96,"Below Spec","Ok")</f>
        <v>Below Spec</v>
      </c>
      <c r="T3951" t="str">
        <f>IF(Table1[Steam_Consumed_t]&gt;$O$4383,"ABNORMAL","NORMAL")</f>
        <v>NORMAL</v>
      </c>
      <c r="U3951" t="str">
        <f>IF(Table1[Power_Consumed_kWh]&gt;$P$4383,"ABNORMAL","NORMAL")</f>
        <v>NORMAL</v>
      </c>
      <c r="V3951">
        <f>(Table1[[#This Row],[Target_Production_t]]/8)*Table1[[#This Row],[Downtime_hr]]</f>
        <v>2.9615625000000003</v>
      </c>
    </row>
    <row r="3952" spans="1:22" x14ac:dyDescent="0.25">
      <c r="A3952" s="1">
        <v>45987</v>
      </c>
      <c r="B3952" s="1" t="str">
        <f>TEXT(Table1[[#This Row],[Date]],"mm")</f>
        <v>11</v>
      </c>
      <c r="C3952" t="s">
        <v>17</v>
      </c>
      <c r="D3952" t="s">
        <v>18</v>
      </c>
      <c r="E3952">
        <v>42.53</v>
      </c>
      <c r="F3952">
        <v>7.38</v>
      </c>
      <c r="G3952">
        <v>0.62</v>
      </c>
      <c r="H3952">
        <v>35.26</v>
      </c>
      <c r="I3952">
        <v>34.5</v>
      </c>
      <c r="J3952">
        <v>0.76</v>
      </c>
      <c r="K3952">
        <v>97.84</v>
      </c>
      <c r="L3952">
        <v>92.25</v>
      </c>
      <c r="M3952">
        <v>95.92</v>
      </c>
      <c r="N3952">
        <v>86.58</v>
      </c>
      <c r="O3952">
        <v>30.66</v>
      </c>
      <c r="P3952">
        <v>2838.5</v>
      </c>
      <c r="Q3952" s="42">
        <f>Table1[[#This Row],[Steam_Consumed_t]]/Table1[[#This Row],[Production_t]]</f>
        <v>0.86954055587067502</v>
      </c>
      <c r="R3952" s="37">
        <f>Table1[[#This Row],[Power_Consumed_kWh]]/Table1[[#This Row],[Production_t]]</f>
        <v>80.501985252410662</v>
      </c>
      <c r="S3952" t="str">
        <f>IF(Table1[[#This Row],[Quality_pct]]&lt;96,"Below Spec","Ok")</f>
        <v>Ok</v>
      </c>
      <c r="T3952" t="str">
        <f>IF(Table1[Steam_Consumed_t]&gt;$O$4383,"ABNORMAL","NORMAL")</f>
        <v>NORMAL</v>
      </c>
      <c r="U3952" t="str">
        <f>IF(Table1[Power_Consumed_kWh]&gt;$P$4383,"ABNORMAL","NORMAL")</f>
        <v>NORMAL</v>
      </c>
      <c r="V3952">
        <f>(Table1[[#This Row],[Target_Production_t]]/8)*Table1[[#This Row],[Downtime_hr]]</f>
        <v>3.2960750000000001</v>
      </c>
    </row>
    <row r="3953" spans="1:22" x14ac:dyDescent="0.25">
      <c r="A3953" s="1">
        <v>45987</v>
      </c>
      <c r="B3953" s="1" t="str">
        <f>TEXT(Table1[[#This Row],[Date]],"mm")</f>
        <v>11</v>
      </c>
      <c r="C3953" t="s">
        <v>22</v>
      </c>
      <c r="D3953" t="s">
        <v>20</v>
      </c>
      <c r="E3953">
        <v>34.81</v>
      </c>
      <c r="F3953">
        <v>7.55</v>
      </c>
      <c r="G3953">
        <v>0.45</v>
      </c>
      <c r="H3953">
        <v>30.72</v>
      </c>
      <c r="I3953">
        <v>29.71</v>
      </c>
      <c r="J3953">
        <v>1.01</v>
      </c>
      <c r="K3953">
        <v>96.71</v>
      </c>
      <c r="L3953">
        <v>94.38</v>
      </c>
      <c r="M3953">
        <v>88.3</v>
      </c>
      <c r="N3953">
        <v>80.59</v>
      </c>
      <c r="O3953">
        <v>33.08</v>
      </c>
      <c r="P3953">
        <v>2951.88</v>
      </c>
      <c r="Q3953" s="42">
        <f>Table1[[#This Row],[Steam_Consumed_t]]/Table1[[#This Row],[Production_t]]</f>
        <v>1.0768229166666667</v>
      </c>
      <c r="R3953" s="37">
        <f>Table1[[#This Row],[Power_Consumed_kWh]]/Table1[[#This Row],[Production_t]]</f>
        <v>96.08984375</v>
      </c>
      <c r="S3953" t="str">
        <f>IF(Table1[[#This Row],[Quality_pct]]&lt;96,"Below Spec","Ok")</f>
        <v>Ok</v>
      </c>
      <c r="T3953" t="str">
        <f>IF(Table1[Steam_Consumed_t]&gt;$O$4383,"ABNORMAL","NORMAL")</f>
        <v>NORMAL</v>
      </c>
      <c r="U3953" t="str">
        <f>IF(Table1[Power_Consumed_kWh]&gt;$P$4383,"ABNORMAL","NORMAL")</f>
        <v>NORMAL</v>
      </c>
      <c r="V3953">
        <f>(Table1[[#This Row],[Target_Production_t]]/8)*Table1[[#This Row],[Downtime_hr]]</f>
        <v>1.9580625000000003</v>
      </c>
    </row>
    <row r="3954" spans="1:22" x14ac:dyDescent="0.25">
      <c r="A3954" s="1">
        <v>45987</v>
      </c>
      <c r="B3954" s="1" t="str">
        <f>TEXT(Table1[[#This Row],[Date]],"mm")</f>
        <v>11</v>
      </c>
      <c r="C3954" t="s">
        <v>23</v>
      </c>
      <c r="D3954" t="s">
        <v>19</v>
      </c>
      <c r="E3954">
        <v>43.88</v>
      </c>
      <c r="F3954">
        <v>7.56</v>
      </c>
      <c r="G3954">
        <v>0.44</v>
      </c>
      <c r="H3954">
        <v>39.07</v>
      </c>
      <c r="I3954">
        <v>39.049999999999997</v>
      </c>
      <c r="J3954">
        <v>0.03</v>
      </c>
      <c r="K3954">
        <v>99.93</v>
      </c>
      <c r="L3954">
        <v>94.5</v>
      </c>
      <c r="M3954">
        <v>97.16</v>
      </c>
      <c r="N3954">
        <v>91.75</v>
      </c>
      <c r="O3954">
        <v>4.93</v>
      </c>
      <c r="P3954">
        <v>1751.53</v>
      </c>
      <c r="Q3954" s="42">
        <f>Table1[[#This Row],[Steam_Consumed_t]]/Table1[[#This Row],[Production_t]]</f>
        <v>0.12618377271563858</v>
      </c>
      <c r="R3954" s="37">
        <f>Table1[[#This Row],[Power_Consumed_kWh]]/Table1[[#This Row],[Production_t]]</f>
        <v>44.830560532377781</v>
      </c>
      <c r="S3954" t="str">
        <f>IF(Table1[[#This Row],[Quality_pct]]&lt;96,"Below Spec","Ok")</f>
        <v>Ok</v>
      </c>
      <c r="T3954" t="str">
        <f>IF(Table1[Steam_Consumed_t]&gt;$O$4383,"ABNORMAL","NORMAL")</f>
        <v>NORMAL</v>
      </c>
      <c r="U3954" t="str">
        <f>IF(Table1[Power_Consumed_kWh]&gt;$P$4383,"ABNORMAL","NORMAL")</f>
        <v>NORMAL</v>
      </c>
      <c r="V3954">
        <f>(Table1[[#This Row],[Target_Production_t]]/8)*Table1[[#This Row],[Downtime_hr]]</f>
        <v>2.4134000000000002</v>
      </c>
    </row>
    <row r="3955" spans="1:22" x14ac:dyDescent="0.25">
      <c r="A3955" s="1">
        <v>45987</v>
      </c>
      <c r="B3955" s="1" t="str">
        <f>TEXT(Table1[[#This Row],[Date]],"mm")</f>
        <v>11</v>
      </c>
      <c r="C3955" t="s">
        <v>17</v>
      </c>
      <c r="D3955" t="s">
        <v>20</v>
      </c>
      <c r="E3955">
        <v>40.61</v>
      </c>
      <c r="F3955">
        <v>7.65</v>
      </c>
      <c r="G3955">
        <v>0.35</v>
      </c>
      <c r="H3955">
        <v>37.200000000000003</v>
      </c>
      <c r="I3955">
        <v>35.97</v>
      </c>
      <c r="J3955">
        <v>1.23</v>
      </c>
      <c r="K3955">
        <v>96.69</v>
      </c>
      <c r="L3955">
        <v>95.62</v>
      </c>
      <c r="M3955">
        <v>87.02</v>
      </c>
      <c r="N3955">
        <v>80.459999999999994</v>
      </c>
      <c r="O3955">
        <v>31.51</v>
      </c>
      <c r="P3955">
        <v>2910.53</v>
      </c>
      <c r="Q3955" s="42">
        <f>Table1[[#This Row],[Steam_Consumed_t]]/Table1[[#This Row],[Production_t]]</f>
        <v>0.84704301075268817</v>
      </c>
      <c r="R3955" s="37">
        <f>Table1[[#This Row],[Power_Consumed_kWh]]/Table1[[#This Row],[Production_t]]</f>
        <v>78.240053763440855</v>
      </c>
      <c r="S3955" t="str">
        <f>IF(Table1[[#This Row],[Quality_pct]]&lt;96,"Below Spec","Ok")</f>
        <v>Ok</v>
      </c>
      <c r="T3955" t="str">
        <f>IF(Table1[Steam_Consumed_t]&gt;$O$4383,"ABNORMAL","NORMAL")</f>
        <v>NORMAL</v>
      </c>
      <c r="U3955" t="str">
        <f>IF(Table1[Power_Consumed_kWh]&gt;$P$4383,"ABNORMAL","NORMAL")</f>
        <v>NORMAL</v>
      </c>
      <c r="V3955">
        <f>(Table1[[#This Row],[Target_Production_t]]/8)*Table1[[#This Row],[Downtime_hr]]</f>
        <v>1.7766874999999998</v>
      </c>
    </row>
    <row r="3956" spans="1:22" x14ac:dyDescent="0.25">
      <c r="A3956" s="1">
        <v>45987</v>
      </c>
      <c r="B3956" s="1" t="str">
        <f>TEXT(Table1[[#This Row],[Date]],"mm")</f>
        <v>11</v>
      </c>
      <c r="C3956" t="s">
        <v>17</v>
      </c>
      <c r="D3956" t="s">
        <v>19</v>
      </c>
      <c r="E3956">
        <v>41.89</v>
      </c>
      <c r="F3956">
        <v>7.69</v>
      </c>
      <c r="G3956">
        <v>0.31</v>
      </c>
      <c r="H3956">
        <v>36.83</v>
      </c>
      <c r="I3956">
        <v>36.4</v>
      </c>
      <c r="J3956">
        <v>0.43</v>
      </c>
      <c r="K3956">
        <v>98.83</v>
      </c>
      <c r="L3956">
        <v>96.12</v>
      </c>
      <c r="M3956">
        <v>100.62</v>
      </c>
      <c r="N3956">
        <v>95.59</v>
      </c>
      <c r="O3956">
        <v>31.69</v>
      </c>
      <c r="P3956">
        <v>3095.07</v>
      </c>
      <c r="Q3956" s="42">
        <f>Table1[[#This Row],[Steam_Consumed_t]]/Table1[[#This Row],[Production_t]]</f>
        <v>0.86043985881075213</v>
      </c>
      <c r="R3956" s="37">
        <f>Table1[[#This Row],[Power_Consumed_kWh]]/Table1[[#This Row],[Production_t]]</f>
        <v>84.036654900896011</v>
      </c>
      <c r="S3956" t="str">
        <f>IF(Table1[[#This Row],[Quality_pct]]&lt;96,"Below Spec","Ok")</f>
        <v>Ok</v>
      </c>
      <c r="T3956" t="str">
        <f>IF(Table1[Steam_Consumed_t]&gt;$O$4383,"ABNORMAL","NORMAL")</f>
        <v>NORMAL</v>
      </c>
      <c r="U3956" t="str">
        <f>IF(Table1[Power_Consumed_kWh]&gt;$P$4383,"ABNORMAL","NORMAL")</f>
        <v>NORMAL</v>
      </c>
      <c r="V3956">
        <f>(Table1[[#This Row],[Target_Production_t]]/8)*Table1[[#This Row],[Downtime_hr]]</f>
        <v>1.6232375000000001</v>
      </c>
    </row>
    <row r="3957" spans="1:22" x14ac:dyDescent="0.25">
      <c r="A3957" s="1">
        <v>45987</v>
      </c>
      <c r="B3957" s="1" t="str">
        <f>TEXT(Table1[[#This Row],[Date]],"mm")</f>
        <v>11</v>
      </c>
      <c r="C3957" t="s">
        <v>21</v>
      </c>
      <c r="D3957" t="s">
        <v>19</v>
      </c>
      <c r="E3957">
        <v>37.9</v>
      </c>
      <c r="F3957">
        <v>7.72</v>
      </c>
      <c r="G3957">
        <v>0.28000000000000003</v>
      </c>
      <c r="H3957">
        <v>31.42</v>
      </c>
      <c r="I3957">
        <v>31.02</v>
      </c>
      <c r="J3957">
        <v>0.41</v>
      </c>
      <c r="K3957">
        <v>98.71</v>
      </c>
      <c r="L3957">
        <v>96.5</v>
      </c>
      <c r="M3957">
        <v>90.7</v>
      </c>
      <c r="N3957">
        <v>86.39</v>
      </c>
      <c r="O3957">
        <v>45.25</v>
      </c>
      <c r="P3957">
        <v>3659.69</v>
      </c>
      <c r="Q3957" s="42">
        <f>Table1[[#This Row],[Steam_Consumed_t]]/Table1[[#This Row],[Production_t]]</f>
        <v>1.4401654996817312</v>
      </c>
      <c r="R3957" s="37">
        <f>Table1[[#This Row],[Power_Consumed_kWh]]/Table1[[#This Row],[Production_t]]</f>
        <v>116.47644812221515</v>
      </c>
      <c r="S3957" t="str">
        <f>IF(Table1[[#This Row],[Quality_pct]]&lt;96,"Below Spec","Ok")</f>
        <v>Ok</v>
      </c>
      <c r="T3957" t="str">
        <f>IF(Table1[Steam_Consumed_t]&gt;$O$4383,"ABNORMAL","NORMAL")</f>
        <v>NORMAL</v>
      </c>
      <c r="U3957" t="str">
        <f>IF(Table1[Power_Consumed_kWh]&gt;$P$4383,"ABNORMAL","NORMAL")</f>
        <v>NORMAL</v>
      </c>
      <c r="V3957">
        <f>(Table1[[#This Row],[Target_Production_t]]/8)*Table1[[#This Row],[Downtime_hr]]</f>
        <v>1.3265</v>
      </c>
    </row>
    <row r="3958" spans="1:22" x14ac:dyDescent="0.25">
      <c r="A3958" s="1">
        <v>45987</v>
      </c>
      <c r="B3958" s="1" t="str">
        <f>TEXT(Table1[[#This Row],[Date]],"mm")</f>
        <v>11</v>
      </c>
      <c r="C3958" t="s">
        <v>23</v>
      </c>
      <c r="D3958" t="s">
        <v>18</v>
      </c>
      <c r="E3958">
        <v>44.55</v>
      </c>
      <c r="F3958">
        <v>7.73</v>
      </c>
      <c r="G3958">
        <v>0.27</v>
      </c>
      <c r="H3958">
        <v>43.53</v>
      </c>
      <c r="I3958">
        <v>43.53</v>
      </c>
      <c r="J3958">
        <v>0</v>
      </c>
      <c r="K3958">
        <v>100</v>
      </c>
      <c r="L3958">
        <v>96.62</v>
      </c>
      <c r="M3958">
        <v>93.72</v>
      </c>
      <c r="N3958">
        <v>90.56</v>
      </c>
      <c r="O3958">
        <v>5.12</v>
      </c>
      <c r="P3958">
        <v>1763.13</v>
      </c>
      <c r="Q3958" s="42">
        <f>Table1[[#This Row],[Steam_Consumed_t]]/Table1[[#This Row],[Production_t]]</f>
        <v>0.11762003216172755</v>
      </c>
      <c r="R3958" s="37">
        <f>Table1[[#This Row],[Power_Consumed_kWh]]/Table1[[#This Row],[Production_t]]</f>
        <v>40.503790489317716</v>
      </c>
      <c r="S3958" t="str">
        <f>IF(Table1[[#This Row],[Quality_pct]]&lt;96,"Below Spec","Ok")</f>
        <v>Ok</v>
      </c>
      <c r="T3958" t="str">
        <f>IF(Table1[Steam_Consumed_t]&gt;$O$4383,"ABNORMAL","NORMAL")</f>
        <v>NORMAL</v>
      </c>
      <c r="U3958" t="str">
        <f>IF(Table1[Power_Consumed_kWh]&gt;$P$4383,"ABNORMAL","NORMAL")</f>
        <v>NORMAL</v>
      </c>
      <c r="V3958">
        <f>(Table1[[#This Row],[Target_Production_t]]/8)*Table1[[#This Row],[Downtime_hr]]</f>
        <v>1.5035624999999999</v>
      </c>
    </row>
    <row r="3959" spans="1:22" x14ac:dyDescent="0.25">
      <c r="A3959" s="1">
        <v>45987</v>
      </c>
      <c r="B3959" s="1" t="str">
        <f>TEXT(Table1[[#This Row],[Date]],"mm")</f>
        <v>11</v>
      </c>
      <c r="C3959" t="s">
        <v>22</v>
      </c>
      <c r="D3959" t="s">
        <v>19</v>
      </c>
      <c r="E3959">
        <v>35.9</v>
      </c>
      <c r="F3959">
        <v>7.74</v>
      </c>
      <c r="G3959">
        <v>0.26</v>
      </c>
      <c r="H3959">
        <v>32.44</v>
      </c>
      <c r="I3959">
        <v>31.58</v>
      </c>
      <c r="J3959">
        <v>0.86</v>
      </c>
      <c r="K3959">
        <v>97.35</v>
      </c>
      <c r="L3959">
        <v>96.75</v>
      </c>
      <c r="M3959">
        <v>95.8</v>
      </c>
      <c r="N3959">
        <v>90.23</v>
      </c>
      <c r="O3959">
        <v>36.54</v>
      </c>
      <c r="P3959">
        <v>3154.94</v>
      </c>
      <c r="Q3959" s="42">
        <f>Table1[[#This Row],[Steam_Consumed_t]]/Table1[[#This Row],[Production_t]]</f>
        <v>1.126387176325524</v>
      </c>
      <c r="R3959" s="37">
        <f>Table1[[#This Row],[Power_Consumed_kWh]]/Table1[[#This Row],[Production_t]]</f>
        <v>97.254623921085084</v>
      </c>
      <c r="S3959" t="str">
        <f>IF(Table1[[#This Row],[Quality_pct]]&lt;96,"Below Spec","Ok")</f>
        <v>Ok</v>
      </c>
      <c r="T3959" t="str">
        <f>IF(Table1[Steam_Consumed_t]&gt;$O$4383,"ABNORMAL","NORMAL")</f>
        <v>NORMAL</v>
      </c>
      <c r="U3959" t="str">
        <f>IF(Table1[Power_Consumed_kWh]&gt;$P$4383,"ABNORMAL","NORMAL")</f>
        <v>NORMAL</v>
      </c>
      <c r="V3959">
        <f>(Table1[[#This Row],[Target_Production_t]]/8)*Table1[[#This Row],[Downtime_hr]]</f>
        <v>1.16675</v>
      </c>
    </row>
    <row r="3960" spans="1:22" x14ac:dyDescent="0.25">
      <c r="A3960" s="1">
        <v>45987</v>
      </c>
      <c r="B3960" s="1" t="str">
        <f>TEXT(Table1[[#This Row],[Date]],"mm")</f>
        <v>11</v>
      </c>
      <c r="C3960" t="s">
        <v>21</v>
      </c>
      <c r="D3960" t="s">
        <v>18</v>
      </c>
      <c r="E3960">
        <v>38.479999999999997</v>
      </c>
      <c r="F3960">
        <v>7.86</v>
      </c>
      <c r="G3960">
        <v>0.14000000000000001</v>
      </c>
      <c r="H3960">
        <v>39.33</v>
      </c>
      <c r="I3960">
        <v>38.97</v>
      </c>
      <c r="J3960">
        <v>0.37</v>
      </c>
      <c r="K3960">
        <v>99.07</v>
      </c>
      <c r="L3960">
        <v>98.25</v>
      </c>
      <c r="M3960">
        <v>96.06</v>
      </c>
      <c r="N3960">
        <v>93.5</v>
      </c>
      <c r="O3960">
        <v>56.6</v>
      </c>
      <c r="P3960">
        <v>4491.03</v>
      </c>
      <c r="Q3960" s="42">
        <f>Table1[[#This Row],[Steam_Consumed_t]]/Table1[[#This Row],[Production_t]]</f>
        <v>1.4391050088990593</v>
      </c>
      <c r="R3960" s="37">
        <f>Table1[[#This Row],[Power_Consumed_kWh]]/Table1[[#This Row],[Production_t]]</f>
        <v>114.18840579710145</v>
      </c>
      <c r="S3960" t="str">
        <f>IF(Table1[[#This Row],[Quality_pct]]&lt;96,"Below Spec","Ok")</f>
        <v>Ok</v>
      </c>
      <c r="T3960" t="str">
        <f>IF(Table1[Steam_Consumed_t]&gt;$O$4383,"ABNORMAL","NORMAL")</f>
        <v>ABNORMAL</v>
      </c>
      <c r="U3960" t="str">
        <f>IF(Table1[Power_Consumed_kWh]&gt;$P$4383,"ABNORMAL","NORMAL")</f>
        <v>ABNORMAL</v>
      </c>
      <c r="V3960">
        <f>(Table1[[#This Row],[Target_Production_t]]/8)*Table1[[#This Row],[Downtime_hr]]</f>
        <v>0.6734</v>
      </c>
    </row>
    <row r="3961" spans="1:22" x14ac:dyDescent="0.25">
      <c r="A3961" s="1">
        <v>45987</v>
      </c>
      <c r="B3961" s="1" t="str">
        <f>TEXT(Table1[[#This Row],[Date]],"mm")</f>
        <v>11</v>
      </c>
      <c r="C3961" t="s">
        <v>23</v>
      </c>
      <c r="D3961" t="s">
        <v>20</v>
      </c>
      <c r="E3961">
        <v>42.55</v>
      </c>
      <c r="F3961">
        <v>7.87</v>
      </c>
      <c r="G3961">
        <v>0.13</v>
      </c>
      <c r="H3961">
        <v>36.520000000000003</v>
      </c>
      <c r="I3961">
        <v>36.21</v>
      </c>
      <c r="J3961">
        <v>0.31</v>
      </c>
      <c r="K3961">
        <v>99.15</v>
      </c>
      <c r="L3961">
        <v>98.38</v>
      </c>
      <c r="M3961">
        <v>90.19</v>
      </c>
      <c r="N3961">
        <v>87.97</v>
      </c>
      <c r="O3961">
        <v>5.34</v>
      </c>
      <c r="P3961">
        <v>1574.62</v>
      </c>
      <c r="Q3961" s="42">
        <f>Table1[[#This Row],[Steam_Consumed_t]]/Table1[[#This Row],[Production_t]]</f>
        <v>0.14622124863088717</v>
      </c>
      <c r="R3961" s="37">
        <f>Table1[[#This Row],[Power_Consumed_kWh]]/Table1[[#This Row],[Production_t]]</f>
        <v>43.116648411829125</v>
      </c>
      <c r="S3961" t="str">
        <f>IF(Table1[[#This Row],[Quality_pct]]&lt;96,"Below Spec","Ok")</f>
        <v>Ok</v>
      </c>
      <c r="T3961" t="str">
        <f>IF(Table1[Steam_Consumed_t]&gt;$O$4383,"ABNORMAL","NORMAL")</f>
        <v>NORMAL</v>
      </c>
      <c r="U3961" t="str">
        <f>IF(Table1[Power_Consumed_kWh]&gt;$P$4383,"ABNORMAL","NORMAL")</f>
        <v>NORMAL</v>
      </c>
      <c r="V3961">
        <f>(Table1[[#This Row],[Target_Production_t]]/8)*Table1[[#This Row],[Downtime_hr]]</f>
        <v>0.69143749999999993</v>
      </c>
    </row>
    <row r="3962" spans="1:22" x14ac:dyDescent="0.25">
      <c r="A3962" s="1">
        <v>45988</v>
      </c>
      <c r="B3962" s="1" t="str">
        <f>TEXT(Table1[[#This Row],[Date]],"mm")</f>
        <v>11</v>
      </c>
      <c r="C3962" t="s">
        <v>23</v>
      </c>
      <c r="D3962" t="s">
        <v>19</v>
      </c>
      <c r="E3962">
        <v>43.87</v>
      </c>
      <c r="F3962">
        <v>6.98</v>
      </c>
      <c r="G3962">
        <v>1.02</v>
      </c>
      <c r="H3962">
        <v>32.89</v>
      </c>
      <c r="I3962">
        <v>32.090000000000003</v>
      </c>
      <c r="J3962">
        <v>0.8</v>
      </c>
      <c r="K3962">
        <v>97.57</v>
      </c>
      <c r="L3962">
        <v>87.25</v>
      </c>
      <c r="M3962">
        <v>93.93</v>
      </c>
      <c r="N3962">
        <v>79.959999999999994</v>
      </c>
      <c r="O3962">
        <v>5.4</v>
      </c>
      <c r="P3962">
        <v>1530.44</v>
      </c>
      <c r="Q3962" s="42">
        <f>Table1[[#This Row],[Steam_Consumed_t]]/Table1[[#This Row],[Production_t]]</f>
        <v>0.16418364244451203</v>
      </c>
      <c r="R3962" s="37">
        <f>Table1[[#This Row],[Power_Consumed_kWh]]/Table1[[#This Row],[Production_t]]</f>
        <v>46.532076619033141</v>
      </c>
      <c r="S3962" t="str">
        <f>IF(Table1[[#This Row],[Quality_pct]]&lt;96,"Below Spec","Ok")</f>
        <v>Ok</v>
      </c>
      <c r="T3962" t="str">
        <f>IF(Table1[Steam_Consumed_t]&gt;$O$4383,"ABNORMAL","NORMAL")</f>
        <v>NORMAL</v>
      </c>
      <c r="U3962" t="str">
        <f>IF(Table1[Power_Consumed_kWh]&gt;$P$4383,"ABNORMAL","NORMAL")</f>
        <v>NORMAL</v>
      </c>
      <c r="V3962">
        <f>(Table1[[#This Row],[Target_Production_t]]/8)*Table1[[#This Row],[Downtime_hr]]</f>
        <v>5.5934249999999999</v>
      </c>
    </row>
    <row r="3963" spans="1:22" x14ac:dyDescent="0.25">
      <c r="A3963" s="1">
        <v>45988</v>
      </c>
      <c r="B3963" s="1" t="str">
        <f>TEXT(Table1[[#This Row],[Date]],"mm")</f>
        <v>11</v>
      </c>
      <c r="C3963" t="s">
        <v>22</v>
      </c>
      <c r="D3963" t="s">
        <v>20</v>
      </c>
      <c r="E3963">
        <v>34.799999999999997</v>
      </c>
      <c r="F3963">
        <v>7.3</v>
      </c>
      <c r="G3963">
        <v>0.7</v>
      </c>
      <c r="H3963">
        <v>28.66</v>
      </c>
      <c r="I3963">
        <v>27.88</v>
      </c>
      <c r="J3963">
        <v>0.78</v>
      </c>
      <c r="K3963">
        <v>97.27</v>
      </c>
      <c r="L3963">
        <v>91.25</v>
      </c>
      <c r="M3963">
        <v>92.99</v>
      </c>
      <c r="N3963">
        <v>82.54</v>
      </c>
      <c r="O3963">
        <v>31.85</v>
      </c>
      <c r="P3963">
        <v>2647.26</v>
      </c>
      <c r="Q3963" s="42">
        <f>Table1[[#This Row],[Steam_Consumed_t]]/Table1[[#This Row],[Production_t]]</f>
        <v>1.1113049546406142</v>
      </c>
      <c r="R3963" s="37">
        <f>Table1[[#This Row],[Power_Consumed_kWh]]/Table1[[#This Row],[Production_t]]</f>
        <v>92.367759944173073</v>
      </c>
      <c r="S3963" t="str">
        <f>IF(Table1[[#This Row],[Quality_pct]]&lt;96,"Below Spec","Ok")</f>
        <v>Ok</v>
      </c>
      <c r="T3963" t="str">
        <f>IF(Table1[Steam_Consumed_t]&gt;$O$4383,"ABNORMAL","NORMAL")</f>
        <v>NORMAL</v>
      </c>
      <c r="U3963" t="str">
        <f>IF(Table1[Power_Consumed_kWh]&gt;$P$4383,"ABNORMAL","NORMAL")</f>
        <v>NORMAL</v>
      </c>
      <c r="V3963">
        <f>(Table1[[#This Row],[Target_Production_t]]/8)*Table1[[#This Row],[Downtime_hr]]</f>
        <v>3.0449999999999995</v>
      </c>
    </row>
    <row r="3964" spans="1:22" x14ac:dyDescent="0.25">
      <c r="A3964" s="1">
        <v>45988</v>
      </c>
      <c r="B3964" s="1" t="str">
        <f>TEXT(Table1[[#This Row],[Date]],"mm")</f>
        <v>11</v>
      </c>
      <c r="C3964" t="s">
        <v>21</v>
      </c>
      <c r="D3964" t="s">
        <v>19</v>
      </c>
      <c r="E3964">
        <v>37.89</v>
      </c>
      <c r="F3964">
        <v>7.38</v>
      </c>
      <c r="G3964">
        <v>0.62</v>
      </c>
      <c r="H3964">
        <v>32.26</v>
      </c>
      <c r="I3964">
        <v>31.7</v>
      </c>
      <c r="J3964">
        <v>0.56000000000000005</v>
      </c>
      <c r="K3964">
        <v>98.27</v>
      </c>
      <c r="L3964">
        <v>92.25</v>
      </c>
      <c r="M3964">
        <v>93.34</v>
      </c>
      <c r="N3964">
        <v>84.61</v>
      </c>
      <c r="O3964">
        <v>47.22</v>
      </c>
      <c r="P3964">
        <v>3891.38</v>
      </c>
      <c r="Q3964" s="42">
        <f>Table1[[#This Row],[Steam_Consumed_t]]/Table1[[#This Row],[Production_t]]</f>
        <v>1.463732176069436</v>
      </c>
      <c r="R3964" s="37">
        <f>Table1[[#This Row],[Power_Consumed_kWh]]/Table1[[#This Row],[Production_t]]</f>
        <v>120.62554246745196</v>
      </c>
      <c r="S3964" t="str">
        <f>IF(Table1[[#This Row],[Quality_pct]]&lt;96,"Below Spec","Ok")</f>
        <v>Ok</v>
      </c>
      <c r="T3964" t="str">
        <f>IF(Table1[Steam_Consumed_t]&gt;$O$4383,"ABNORMAL","NORMAL")</f>
        <v>NORMAL</v>
      </c>
      <c r="U3964" t="str">
        <f>IF(Table1[Power_Consumed_kWh]&gt;$P$4383,"ABNORMAL","NORMAL")</f>
        <v>NORMAL</v>
      </c>
      <c r="V3964">
        <f>(Table1[[#This Row],[Target_Production_t]]/8)*Table1[[#This Row],[Downtime_hr]]</f>
        <v>2.9364750000000002</v>
      </c>
    </row>
    <row r="3965" spans="1:22" x14ac:dyDescent="0.25">
      <c r="A3965" s="1">
        <v>45988</v>
      </c>
      <c r="B3965" s="1" t="str">
        <f>TEXT(Table1[[#This Row],[Date]],"mm")</f>
        <v>11</v>
      </c>
      <c r="C3965" t="s">
        <v>17</v>
      </c>
      <c r="D3965" t="s">
        <v>18</v>
      </c>
      <c r="E3965">
        <v>42.52</v>
      </c>
      <c r="F3965">
        <v>7.39</v>
      </c>
      <c r="G3965">
        <v>0.61</v>
      </c>
      <c r="H3965">
        <v>39.06</v>
      </c>
      <c r="I3965">
        <v>38.270000000000003</v>
      </c>
      <c r="J3965">
        <v>0.79</v>
      </c>
      <c r="K3965">
        <v>97.97</v>
      </c>
      <c r="L3965">
        <v>92.38</v>
      </c>
      <c r="M3965">
        <v>96.13</v>
      </c>
      <c r="N3965">
        <v>87</v>
      </c>
      <c r="O3965">
        <v>30.3</v>
      </c>
      <c r="P3965">
        <v>3109.21</v>
      </c>
      <c r="Q3965" s="42">
        <f>Table1[[#This Row],[Steam_Consumed_t]]/Table1[[#This Row],[Production_t]]</f>
        <v>0.77572964669738864</v>
      </c>
      <c r="R3965" s="37">
        <f>Table1[[#This Row],[Power_Consumed_kWh]]/Table1[[#This Row],[Production_t]]</f>
        <v>79.600870455709156</v>
      </c>
      <c r="S3965" t="str">
        <f>IF(Table1[[#This Row],[Quality_pct]]&lt;96,"Below Spec","Ok")</f>
        <v>Ok</v>
      </c>
      <c r="T3965" t="str">
        <f>IF(Table1[Steam_Consumed_t]&gt;$O$4383,"ABNORMAL","NORMAL")</f>
        <v>NORMAL</v>
      </c>
      <c r="U3965" t="str">
        <f>IF(Table1[Power_Consumed_kWh]&gt;$P$4383,"ABNORMAL","NORMAL")</f>
        <v>NORMAL</v>
      </c>
      <c r="V3965">
        <f>(Table1[[#This Row],[Target_Production_t]]/8)*Table1[[#This Row],[Downtime_hr]]</f>
        <v>3.2421500000000001</v>
      </c>
    </row>
    <row r="3966" spans="1:22" x14ac:dyDescent="0.25">
      <c r="A3966" s="1">
        <v>45988</v>
      </c>
      <c r="B3966" s="1" t="str">
        <f>TEXT(Table1[[#This Row],[Date]],"mm")</f>
        <v>11</v>
      </c>
      <c r="C3966" t="s">
        <v>21</v>
      </c>
      <c r="D3966" t="s">
        <v>20</v>
      </c>
      <c r="E3966">
        <v>36.74</v>
      </c>
      <c r="F3966">
        <v>7.45</v>
      </c>
      <c r="G3966">
        <v>0.55000000000000004</v>
      </c>
      <c r="H3966">
        <v>30.37</v>
      </c>
      <c r="I3966">
        <v>29.88</v>
      </c>
      <c r="J3966">
        <v>0.48</v>
      </c>
      <c r="K3966">
        <v>98.41</v>
      </c>
      <c r="L3966">
        <v>93.12</v>
      </c>
      <c r="M3966">
        <v>96.01</v>
      </c>
      <c r="N3966">
        <v>87.99</v>
      </c>
      <c r="O3966">
        <v>44.62</v>
      </c>
      <c r="P3966">
        <v>3569.01</v>
      </c>
      <c r="Q3966" s="42">
        <f>Table1[[#This Row],[Steam_Consumed_t]]/Table1[[#This Row],[Production_t]]</f>
        <v>1.4692130391834046</v>
      </c>
      <c r="R3966" s="37">
        <f>Table1[[#This Row],[Power_Consumed_kWh]]/Table1[[#This Row],[Production_t]]</f>
        <v>117.51761606848865</v>
      </c>
      <c r="S3966" t="str">
        <f>IF(Table1[[#This Row],[Quality_pct]]&lt;96,"Below Spec","Ok")</f>
        <v>Ok</v>
      </c>
      <c r="T3966" t="str">
        <f>IF(Table1[Steam_Consumed_t]&gt;$O$4383,"ABNORMAL","NORMAL")</f>
        <v>NORMAL</v>
      </c>
      <c r="U3966" t="str">
        <f>IF(Table1[Power_Consumed_kWh]&gt;$P$4383,"ABNORMAL","NORMAL")</f>
        <v>NORMAL</v>
      </c>
      <c r="V3966">
        <f>(Table1[[#This Row],[Target_Production_t]]/8)*Table1[[#This Row],[Downtime_hr]]</f>
        <v>2.5258750000000005</v>
      </c>
    </row>
    <row r="3967" spans="1:22" x14ac:dyDescent="0.25">
      <c r="A3967" s="1">
        <v>45988</v>
      </c>
      <c r="B3967" s="1" t="str">
        <f>TEXT(Table1[[#This Row],[Date]],"mm")</f>
        <v>11</v>
      </c>
      <c r="C3967" t="s">
        <v>23</v>
      </c>
      <c r="D3967" t="s">
        <v>20</v>
      </c>
      <c r="E3967">
        <v>42.54</v>
      </c>
      <c r="F3967">
        <v>7.49</v>
      </c>
      <c r="G3967">
        <v>0.51</v>
      </c>
      <c r="H3967">
        <v>38.520000000000003</v>
      </c>
      <c r="I3967">
        <v>38.31</v>
      </c>
      <c r="J3967">
        <v>0.21</v>
      </c>
      <c r="K3967">
        <v>99.46</v>
      </c>
      <c r="L3967">
        <v>93.62</v>
      </c>
      <c r="M3967">
        <v>96.71</v>
      </c>
      <c r="N3967">
        <v>90.05</v>
      </c>
      <c r="O3967">
        <v>3.16</v>
      </c>
      <c r="P3967">
        <v>1620.09</v>
      </c>
      <c r="Q3967" s="42">
        <f>Table1[[#This Row],[Steam_Consumed_t]]/Table1[[#This Row],[Production_t]]</f>
        <v>8.2035306334371755E-2</v>
      </c>
      <c r="R3967" s="37">
        <f>Table1[[#This Row],[Power_Consumed_kWh]]/Table1[[#This Row],[Production_t]]</f>
        <v>42.058411214953267</v>
      </c>
      <c r="S3967" t="str">
        <f>IF(Table1[[#This Row],[Quality_pct]]&lt;96,"Below Spec","Ok")</f>
        <v>Ok</v>
      </c>
      <c r="T3967" t="str">
        <f>IF(Table1[Steam_Consumed_t]&gt;$O$4383,"ABNORMAL","NORMAL")</f>
        <v>NORMAL</v>
      </c>
      <c r="U3967" t="str">
        <f>IF(Table1[Power_Consumed_kWh]&gt;$P$4383,"ABNORMAL","NORMAL")</f>
        <v>NORMAL</v>
      </c>
      <c r="V3967">
        <f>(Table1[[#This Row],[Target_Production_t]]/8)*Table1[[#This Row],[Downtime_hr]]</f>
        <v>2.7119249999999999</v>
      </c>
    </row>
    <row r="3968" spans="1:22" x14ac:dyDescent="0.25">
      <c r="A3968" s="1">
        <v>45988</v>
      </c>
      <c r="B3968" s="1" t="str">
        <f>TEXT(Table1[[#This Row],[Date]],"mm")</f>
        <v>11</v>
      </c>
      <c r="C3968" t="s">
        <v>22</v>
      </c>
      <c r="D3968" t="s">
        <v>18</v>
      </c>
      <c r="E3968">
        <v>36.44</v>
      </c>
      <c r="F3968">
        <v>7.61</v>
      </c>
      <c r="G3968">
        <v>0.39</v>
      </c>
      <c r="H3968">
        <v>34.049999999999997</v>
      </c>
      <c r="I3968">
        <v>31.98</v>
      </c>
      <c r="J3968">
        <v>2.0699999999999998</v>
      </c>
      <c r="K3968">
        <v>93.93</v>
      </c>
      <c r="L3968">
        <v>95.12</v>
      </c>
      <c r="M3968">
        <v>96.59</v>
      </c>
      <c r="N3968">
        <v>86.31</v>
      </c>
      <c r="O3968">
        <v>38.35</v>
      </c>
      <c r="P3968">
        <v>3280.4</v>
      </c>
      <c r="Q3968" s="42">
        <f>Table1[[#This Row],[Steam_Consumed_t]]/Table1[[#This Row],[Production_t]]</f>
        <v>1.1262848751835537</v>
      </c>
      <c r="R3968" s="37">
        <f>Table1[[#This Row],[Power_Consumed_kWh]]/Table1[[#This Row],[Production_t]]</f>
        <v>96.340675477239358</v>
      </c>
      <c r="S3968" t="str">
        <f>IF(Table1[[#This Row],[Quality_pct]]&lt;96,"Below Spec","Ok")</f>
        <v>Below Spec</v>
      </c>
      <c r="T3968" t="str">
        <f>IF(Table1[Steam_Consumed_t]&gt;$O$4383,"ABNORMAL","NORMAL")</f>
        <v>NORMAL</v>
      </c>
      <c r="U3968" t="str">
        <f>IF(Table1[Power_Consumed_kWh]&gt;$P$4383,"ABNORMAL","NORMAL")</f>
        <v>NORMAL</v>
      </c>
      <c r="V3968">
        <f>(Table1[[#This Row],[Target_Production_t]]/8)*Table1[[#This Row],[Downtime_hr]]</f>
        <v>1.7764499999999999</v>
      </c>
    </row>
    <row r="3969" spans="1:22" x14ac:dyDescent="0.25">
      <c r="A3969" s="1">
        <v>45988</v>
      </c>
      <c r="B3969" s="1" t="str">
        <f>TEXT(Table1[[#This Row],[Date]],"mm")</f>
        <v>11</v>
      </c>
      <c r="C3969" t="s">
        <v>17</v>
      </c>
      <c r="D3969" t="s">
        <v>19</v>
      </c>
      <c r="E3969">
        <v>41.88</v>
      </c>
      <c r="F3969">
        <v>7.62</v>
      </c>
      <c r="G3969">
        <v>0.38</v>
      </c>
      <c r="H3969">
        <v>37.909999999999997</v>
      </c>
      <c r="I3969">
        <v>36.93</v>
      </c>
      <c r="J3969">
        <v>0.97</v>
      </c>
      <c r="K3969">
        <v>97.44</v>
      </c>
      <c r="L3969">
        <v>95.25</v>
      </c>
      <c r="M3969">
        <v>90.86</v>
      </c>
      <c r="N3969">
        <v>84.33</v>
      </c>
      <c r="O3969">
        <v>33.4</v>
      </c>
      <c r="P3969">
        <v>3111.18</v>
      </c>
      <c r="Q3969" s="42">
        <f>Table1[[#This Row],[Steam_Consumed_t]]/Table1[[#This Row],[Production_t]]</f>
        <v>0.8810340279609602</v>
      </c>
      <c r="R3969" s="37">
        <f>Table1[[#This Row],[Power_Consumed_kWh]]/Table1[[#This Row],[Production_t]]</f>
        <v>82.067528356634142</v>
      </c>
      <c r="S3969" t="str">
        <f>IF(Table1[[#This Row],[Quality_pct]]&lt;96,"Below Spec","Ok")</f>
        <v>Ok</v>
      </c>
      <c r="T3969" t="str">
        <f>IF(Table1[Steam_Consumed_t]&gt;$O$4383,"ABNORMAL","NORMAL")</f>
        <v>NORMAL</v>
      </c>
      <c r="U3969" t="str">
        <f>IF(Table1[Power_Consumed_kWh]&gt;$P$4383,"ABNORMAL","NORMAL")</f>
        <v>NORMAL</v>
      </c>
      <c r="V3969">
        <f>(Table1[[#This Row],[Target_Production_t]]/8)*Table1[[#This Row],[Downtime_hr]]</f>
        <v>1.9893000000000001</v>
      </c>
    </row>
    <row r="3970" spans="1:22" x14ac:dyDescent="0.25">
      <c r="A3970" s="1">
        <v>45988</v>
      </c>
      <c r="B3970" s="1" t="str">
        <f>TEXT(Table1[[#This Row],[Date]],"mm")</f>
        <v>11</v>
      </c>
      <c r="C3970" t="s">
        <v>21</v>
      </c>
      <c r="D3970" t="s">
        <v>18</v>
      </c>
      <c r="E3970">
        <v>38.47</v>
      </c>
      <c r="F3970">
        <v>7.64</v>
      </c>
      <c r="G3970">
        <v>0.36</v>
      </c>
      <c r="H3970">
        <v>37.799999999999997</v>
      </c>
      <c r="I3970">
        <v>37.380000000000003</v>
      </c>
      <c r="J3970">
        <v>0.42</v>
      </c>
      <c r="K3970">
        <v>98.88</v>
      </c>
      <c r="L3970">
        <v>95.5</v>
      </c>
      <c r="M3970">
        <v>91.22</v>
      </c>
      <c r="N3970">
        <v>86.14</v>
      </c>
      <c r="O3970">
        <v>58.01</v>
      </c>
      <c r="P3970">
        <v>4465.32</v>
      </c>
      <c r="Q3970" s="42">
        <f>Table1[[#This Row],[Steam_Consumed_t]]/Table1[[#This Row],[Production_t]]</f>
        <v>1.5346560846560848</v>
      </c>
      <c r="R3970" s="37">
        <f>Table1[[#This Row],[Power_Consumed_kWh]]/Table1[[#This Row],[Production_t]]</f>
        <v>118.13015873015873</v>
      </c>
      <c r="S3970" t="str">
        <f>IF(Table1[[#This Row],[Quality_pct]]&lt;96,"Below Spec","Ok")</f>
        <v>Ok</v>
      </c>
      <c r="T3970" t="str">
        <f>IF(Table1[Steam_Consumed_t]&gt;$O$4383,"ABNORMAL","NORMAL")</f>
        <v>ABNORMAL</v>
      </c>
      <c r="U3970" t="str">
        <f>IF(Table1[Power_Consumed_kWh]&gt;$P$4383,"ABNORMAL","NORMAL")</f>
        <v>ABNORMAL</v>
      </c>
      <c r="V3970">
        <f>(Table1[[#This Row],[Target_Production_t]]/8)*Table1[[#This Row],[Downtime_hr]]</f>
        <v>1.73115</v>
      </c>
    </row>
    <row r="3971" spans="1:22" x14ac:dyDescent="0.25">
      <c r="A3971" s="1">
        <v>45988</v>
      </c>
      <c r="B3971" s="1" t="str">
        <f>TEXT(Table1[[#This Row],[Date]],"mm")</f>
        <v>11</v>
      </c>
      <c r="C3971" t="s">
        <v>22</v>
      </c>
      <c r="D3971" t="s">
        <v>19</v>
      </c>
      <c r="E3971">
        <v>35.9</v>
      </c>
      <c r="F3971">
        <v>7.65</v>
      </c>
      <c r="G3971">
        <v>0.35</v>
      </c>
      <c r="H3971">
        <v>33.479999999999997</v>
      </c>
      <c r="I3971">
        <v>32.42</v>
      </c>
      <c r="J3971">
        <v>1.06</v>
      </c>
      <c r="K3971">
        <v>96.84</v>
      </c>
      <c r="L3971">
        <v>95.62</v>
      </c>
      <c r="M3971">
        <v>100.25</v>
      </c>
      <c r="N3971">
        <v>92.83</v>
      </c>
      <c r="O3971">
        <v>38.380000000000003</v>
      </c>
      <c r="P3971">
        <v>3263.13</v>
      </c>
      <c r="Q3971" s="42">
        <f>Table1[[#This Row],[Steam_Consumed_t]]/Table1[[#This Row],[Production_t]]</f>
        <v>1.1463560334528078</v>
      </c>
      <c r="R3971" s="37">
        <f>Table1[[#This Row],[Power_Consumed_kWh]]/Table1[[#This Row],[Production_t]]</f>
        <v>97.465053763440878</v>
      </c>
      <c r="S3971" t="str">
        <f>IF(Table1[[#This Row],[Quality_pct]]&lt;96,"Below Spec","Ok")</f>
        <v>Ok</v>
      </c>
      <c r="T3971" t="str">
        <f>IF(Table1[Steam_Consumed_t]&gt;$O$4383,"ABNORMAL","NORMAL")</f>
        <v>NORMAL</v>
      </c>
      <c r="U3971" t="str">
        <f>IF(Table1[Power_Consumed_kWh]&gt;$P$4383,"ABNORMAL","NORMAL")</f>
        <v>NORMAL</v>
      </c>
      <c r="V3971">
        <f>(Table1[[#This Row],[Target_Production_t]]/8)*Table1[[#This Row],[Downtime_hr]]</f>
        <v>1.5706249999999999</v>
      </c>
    </row>
    <row r="3972" spans="1:22" x14ac:dyDescent="0.25">
      <c r="A3972" s="1">
        <v>45988</v>
      </c>
      <c r="B3972" s="1" t="str">
        <f>TEXT(Table1[[#This Row],[Date]],"mm")</f>
        <v>11</v>
      </c>
      <c r="C3972" t="s">
        <v>17</v>
      </c>
      <c r="D3972" t="s">
        <v>20</v>
      </c>
      <c r="E3972">
        <v>40.6</v>
      </c>
      <c r="F3972">
        <v>7.71</v>
      </c>
      <c r="G3972">
        <v>0.28999999999999998</v>
      </c>
      <c r="H3972">
        <v>38.6</v>
      </c>
      <c r="I3972">
        <v>37.96</v>
      </c>
      <c r="J3972">
        <v>0.63</v>
      </c>
      <c r="K3972">
        <v>98.36</v>
      </c>
      <c r="L3972">
        <v>96.38</v>
      </c>
      <c r="M3972">
        <v>91.86</v>
      </c>
      <c r="N3972">
        <v>87.08</v>
      </c>
      <c r="O3972">
        <v>32.020000000000003</v>
      </c>
      <c r="P3972">
        <v>3082.77</v>
      </c>
      <c r="Q3972" s="42">
        <f>Table1[[#This Row],[Steam_Consumed_t]]/Table1[[#This Row],[Production_t]]</f>
        <v>0.82953367875647677</v>
      </c>
      <c r="R3972" s="37">
        <f>Table1[[#This Row],[Power_Consumed_kWh]]/Table1[[#This Row],[Production_t]]</f>
        <v>79.864507772020715</v>
      </c>
      <c r="S3972" t="str">
        <f>IF(Table1[[#This Row],[Quality_pct]]&lt;96,"Below Spec","Ok")</f>
        <v>Ok</v>
      </c>
      <c r="T3972" t="str">
        <f>IF(Table1[Steam_Consumed_t]&gt;$O$4383,"ABNORMAL","NORMAL")</f>
        <v>NORMAL</v>
      </c>
      <c r="U3972" t="str">
        <f>IF(Table1[Power_Consumed_kWh]&gt;$P$4383,"ABNORMAL","NORMAL")</f>
        <v>NORMAL</v>
      </c>
      <c r="V3972">
        <f>(Table1[[#This Row],[Target_Production_t]]/8)*Table1[[#This Row],[Downtime_hr]]</f>
        <v>1.4717499999999999</v>
      </c>
    </row>
    <row r="3973" spans="1:22" x14ac:dyDescent="0.25">
      <c r="A3973" s="1">
        <v>45988</v>
      </c>
      <c r="B3973" s="1" t="str">
        <f>TEXT(Table1[[#This Row],[Date]],"mm")</f>
        <v>11</v>
      </c>
      <c r="C3973" t="s">
        <v>23</v>
      </c>
      <c r="D3973" t="s">
        <v>18</v>
      </c>
      <c r="E3973">
        <v>44.54</v>
      </c>
      <c r="F3973">
        <v>7.72</v>
      </c>
      <c r="G3973">
        <v>0.28000000000000003</v>
      </c>
      <c r="H3973">
        <v>41.83</v>
      </c>
      <c r="I3973">
        <v>41.63</v>
      </c>
      <c r="J3973">
        <v>0.2</v>
      </c>
      <c r="K3973">
        <v>99.53</v>
      </c>
      <c r="L3973">
        <v>96.5</v>
      </c>
      <c r="M3973">
        <v>90.78</v>
      </c>
      <c r="N3973">
        <v>87.19</v>
      </c>
      <c r="O3973">
        <v>6.05</v>
      </c>
      <c r="P3973">
        <v>1902.71</v>
      </c>
      <c r="Q3973" s="42">
        <f>Table1[[#This Row],[Steam_Consumed_t]]/Table1[[#This Row],[Production_t]]</f>
        <v>0.14463303848912265</v>
      </c>
      <c r="R3973" s="37">
        <f>Table1[[#This Row],[Power_Consumed_kWh]]/Table1[[#This Row],[Production_t]]</f>
        <v>45.486732010518772</v>
      </c>
      <c r="S3973" t="str">
        <f>IF(Table1[[#This Row],[Quality_pct]]&lt;96,"Below Spec","Ok")</f>
        <v>Ok</v>
      </c>
      <c r="T3973" t="str">
        <f>IF(Table1[Steam_Consumed_t]&gt;$O$4383,"ABNORMAL","NORMAL")</f>
        <v>NORMAL</v>
      </c>
      <c r="U3973" t="str">
        <f>IF(Table1[Power_Consumed_kWh]&gt;$P$4383,"ABNORMAL","NORMAL")</f>
        <v>NORMAL</v>
      </c>
      <c r="V3973">
        <f>(Table1[[#This Row],[Target_Production_t]]/8)*Table1[[#This Row],[Downtime_hr]]</f>
        <v>1.5589000000000002</v>
      </c>
    </row>
    <row r="3974" spans="1:22" x14ac:dyDescent="0.25">
      <c r="A3974" s="1">
        <v>45989</v>
      </c>
      <c r="B3974" s="1" t="str">
        <f>TEXT(Table1[[#This Row],[Date]],"mm")</f>
        <v>11</v>
      </c>
      <c r="C3974" t="s">
        <v>23</v>
      </c>
      <c r="D3974" t="s">
        <v>19</v>
      </c>
      <c r="E3974">
        <v>43.77</v>
      </c>
      <c r="F3974">
        <v>7.34</v>
      </c>
      <c r="G3974">
        <v>0.66</v>
      </c>
      <c r="H3974">
        <v>40.71</v>
      </c>
      <c r="I3974">
        <v>40.11</v>
      </c>
      <c r="J3974">
        <v>0.6</v>
      </c>
      <c r="K3974">
        <v>98.53</v>
      </c>
      <c r="L3974">
        <v>91.75</v>
      </c>
      <c r="M3974">
        <v>93.12</v>
      </c>
      <c r="N3974">
        <v>84.18</v>
      </c>
      <c r="O3974">
        <v>5.91</v>
      </c>
      <c r="P3974">
        <v>1615.28</v>
      </c>
      <c r="Q3974" s="42">
        <f>Table1[[#This Row],[Steam_Consumed_t]]/Table1[[#This Row],[Production_t]]</f>
        <v>0.14517317612380251</v>
      </c>
      <c r="R3974" s="37">
        <f>Table1[[#This Row],[Power_Consumed_kWh]]/Table1[[#This Row],[Production_t]]</f>
        <v>39.677720461802998</v>
      </c>
      <c r="S3974" t="str">
        <f>IF(Table1[[#This Row],[Quality_pct]]&lt;96,"Below Spec","Ok")</f>
        <v>Ok</v>
      </c>
      <c r="T3974" t="str">
        <f>IF(Table1[Steam_Consumed_t]&gt;$O$4383,"ABNORMAL","NORMAL")</f>
        <v>NORMAL</v>
      </c>
      <c r="U3974" t="str">
        <f>IF(Table1[Power_Consumed_kWh]&gt;$P$4383,"ABNORMAL","NORMAL")</f>
        <v>NORMAL</v>
      </c>
      <c r="V3974">
        <f>(Table1[[#This Row],[Target_Production_t]]/8)*Table1[[#This Row],[Downtime_hr]]</f>
        <v>3.6110250000000006</v>
      </c>
    </row>
    <row r="3975" spans="1:22" x14ac:dyDescent="0.25">
      <c r="A3975" s="1">
        <v>45989</v>
      </c>
      <c r="B3975" s="1" t="str">
        <f>TEXT(Table1[[#This Row],[Date]],"mm")</f>
        <v>11</v>
      </c>
      <c r="C3975" t="s">
        <v>21</v>
      </c>
      <c r="D3975" t="s">
        <v>20</v>
      </c>
      <c r="E3975">
        <v>36.65</v>
      </c>
      <c r="F3975">
        <v>7.38</v>
      </c>
      <c r="G3975">
        <v>0.62</v>
      </c>
      <c r="H3975">
        <v>34.28</v>
      </c>
      <c r="I3975">
        <v>34.28</v>
      </c>
      <c r="J3975">
        <v>0</v>
      </c>
      <c r="K3975">
        <v>100</v>
      </c>
      <c r="L3975">
        <v>92.25</v>
      </c>
      <c r="M3975">
        <v>100.05</v>
      </c>
      <c r="N3975">
        <v>92.3</v>
      </c>
      <c r="O3975">
        <v>49.29</v>
      </c>
      <c r="P3975">
        <v>4042.59</v>
      </c>
      <c r="Q3975" s="42">
        <f>Table1[[#This Row],[Steam_Consumed_t]]/Table1[[#This Row],[Production_t]]</f>
        <v>1.437864644107351</v>
      </c>
      <c r="R3975" s="37">
        <f>Table1[[#This Row],[Power_Consumed_kWh]]/Table1[[#This Row],[Production_t]]</f>
        <v>117.92852975495916</v>
      </c>
      <c r="S3975" t="str">
        <f>IF(Table1[[#This Row],[Quality_pct]]&lt;96,"Below Spec","Ok")</f>
        <v>Ok</v>
      </c>
      <c r="T3975" t="str">
        <f>IF(Table1[Steam_Consumed_t]&gt;$O$4383,"ABNORMAL","NORMAL")</f>
        <v>NORMAL</v>
      </c>
      <c r="U3975" t="str">
        <f>IF(Table1[Power_Consumed_kWh]&gt;$P$4383,"ABNORMAL","NORMAL")</f>
        <v>NORMAL</v>
      </c>
      <c r="V3975">
        <f>(Table1[[#This Row],[Target_Production_t]]/8)*Table1[[#This Row],[Downtime_hr]]</f>
        <v>2.8403749999999999</v>
      </c>
    </row>
    <row r="3976" spans="1:22" x14ac:dyDescent="0.25">
      <c r="A3976" s="1">
        <v>45989</v>
      </c>
      <c r="B3976" s="1" t="str">
        <f>TEXT(Table1[[#This Row],[Date]],"mm")</f>
        <v>11</v>
      </c>
      <c r="C3976" t="s">
        <v>17</v>
      </c>
      <c r="D3976" t="s">
        <v>20</v>
      </c>
      <c r="E3976">
        <v>40.51</v>
      </c>
      <c r="F3976">
        <v>7.42</v>
      </c>
      <c r="G3976">
        <v>0.57999999999999996</v>
      </c>
      <c r="H3976">
        <v>34.64</v>
      </c>
      <c r="I3976">
        <v>33.61</v>
      </c>
      <c r="J3976">
        <v>1.03</v>
      </c>
      <c r="K3976">
        <v>97.03</v>
      </c>
      <c r="L3976">
        <v>92.75</v>
      </c>
      <c r="M3976">
        <v>94.45</v>
      </c>
      <c r="N3976">
        <v>85</v>
      </c>
      <c r="O3976">
        <v>30.08</v>
      </c>
      <c r="P3976">
        <v>2904.56</v>
      </c>
      <c r="Q3976" s="42">
        <f>Table1[[#This Row],[Steam_Consumed_t]]/Table1[[#This Row],[Production_t]]</f>
        <v>0.86836027713625863</v>
      </c>
      <c r="R3976" s="37">
        <f>Table1[[#This Row],[Power_Consumed_kWh]]/Table1[[#This Row],[Production_t]]</f>
        <v>83.849884526558895</v>
      </c>
      <c r="S3976" t="str">
        <f>IF(Table1[[#This Row],[Quality_pct]]&lt;96,"Below Spec","Ok")</f>
        <v>Ok</v>
      </c>
      <c r="T3976" t="str">
        <f>IF(Table1[Steam_Consumed_t]&gt;$O$4383,"ABNORMAL","NORMAL")</f>
        <v>NORMAL</v>
      </c>
      <c r="U3976" t="str">
        <f>IF(Table1[Power_Consumed_kWh]&gt;$P$4383,"ABNORMAL","NORMAL")</f>
        <v>NORMAL</v>
      </c>
      <c r="V3976">
        <f>(Table1[[#This Row],[Target_Production_t]]/8)*Table1[[#This Row],[Downtime_hr]]</f>
        <v>2.9369749999999994</v>
      </c>
    </row>
    <row r="3977" spans="1:22" x14ac:dyDescent="0.25">
      <c r="A3977" s="1">
        <v>45989</v>
      </c>
      <c r="B3977" s="1" t="str">
        <f>TEXT(Table1[[#This Row],[Date]],"mm")</f>
        <v>11</v>
      </c>
      <c r="C3977" t="s">
        <v>17</v>
      </c>
      <c r="D3977" t="s">
        <v>19</v>
      </c>
      <c r="E3977">
        <v>41.78</v>
      </c>
      <c r="F3977">
        <v>7.47</v>
      </c>
      <c r="G3977">
        <v>0.53</v>
      </c>
      <c r="H3977">
        <v>37.96</v>
      </c>
      <c r="I3977">
        <v>36.49</v>
      </c>
      <c r="J3977">
        <v>1.47</v>
      </c>
      <c r="K3977">
        <v>96.12</v>
      </c>
      <c r="L3977">
        <v>93.38</v>
      </c>
      <c r="M3977">
        <v>94.98</v>
      </c>
      <c r="N3977">
        <v>85.25</v>
      </c>
      <c r="O3977">
        <v>33.25</v>
      </c>
      <c r="P3977">
        <v>3085.33</v>
      </c>
      <c r="Q3977" s="42">
        <f>Table1[[#This Row],[Steam_Consumed_t]]/Table1[[#This Row],[Production_t]]</f>
        <v>0.87592202318229717</v>
      </c>
      <c r="R3977" s="37">
        <f>Table1[[#This Row],[Power_Consumed_kWh]]/Table1[[#This Row],[Production_t]]</f>
        <v>81.278451001053739</v>
      </c>
      <c r="S3977" t="str">
        <f>IF(Table1[[#This Row],[Quality_pct]]&lt;96,"Below Spec","Ok")</f>
        <v>Ok</v>
      </c>
      <c r="T3977" t="str">
        <f>IF(Table1[Steam_Consumed_t]&gt;$O$4383,"ABNORMAL","NORMAL")</f>
        <v>NORMAL</v>
      </c>
      <c r="U3977" t="str">
        <f>IF(Table1[Power_Consumed_kWh]&gt;$P$4383,"ABNORMAL","NORMAL")</f>
        <v>NORMAL</v>
      </c>
      <c r="V3977">
        <f>(Table1[[#This Row],[Target_Production_t]]/8)*Table1[[#This Row],[Downtime_hr]]</f>
        <v>2.7679250000000004</v>
      </c>
    </row>
    <row r="3978" spans="1:22" x14ac:dyDescent="0.25">
      <c r="A3978" s="1">
        <v>45989</v>
      </c>
      <c r="B3978" s="1" t="str">
        <f>TEXT(Table1[[#This Row],[Date]],"mm")</f>
        <v>11</v>
      </c>
      <c r="C3978" t="s">
        <v>21</v>
      </c>
      <c r="D3978" t="s">
        <v>18</v>
      </c>
      <c r="E3978">
        <v>38.380000000000003</v>
      </c>
      <c r="F3978">
        <v>7.49</v>
      </c>
      <c r="G3978">
        <v>0.51</v>
      </c>
      <c r="H3978">
        <v>35.56</v>
      </c>
      <c r="I3978">
        <v>34.840000000000003</v>
      </c>
      <c r="J3978">
        <v>0.72</v>
      </c>
      <c r="K3978">
        <v>97.98</v>
      </c>
      <c r="L3978">
        <v>93.62</v>
      </c>
      <c r="M3978">
        <v>94.05</v>
      </c>
      <c r="N3978">
        <v>86.28</v>
      </c>
      <c r="O3978">
        <v>49.37</v>
      </c>
      <c r="P3978">
        <v>4328.08</v>
      </c>
      <c r="Q3978" s="42">
        <f>Table1[[#This Row],[Steam_Consumed_t]]/Table1[[#This Row],[Production_t]]</f>
        <v>1.388357705286839</v>
      </c>
      <c r="R3978" s="37">
        <f>Table1[[#This Row],[Power_Consumed_kWh]]/Table1[[#This Row],[Production_t]]</f>
        <v>121.71203599550056</v>
      </c>
      <c r="S3978" t="str">
        <f>IF(Table1[[#This Row],[Quality_pct]]&lt;96,"Below Spec","Ok")</f>
        <v>Ok</v>
      </c>
      <c r="T3978" t="str">
        <f>IF(Table1[Steam_Consumed_t]&gt;$O$4383,"ABNORMAL","NORMAL")</f>
        <v>NORMAL</v>
      </c>
      <c r="U3978" t="str">
        <f>IF(Table1[Power_Consumed_kWh]&gt;$P$4383,"ABNORMAL","NORMAL")</f>
        <v>ABNORMAL</v>
      </c>
      <c r="V3978">
        <f>(Table1[[#This Row],[Target_Production_t]]/8)*Table1[[#This Row],[Downtime_hr]]</f>
        <v>2.4467250000000003</v>
      </c>
    </row>
    <row r="3979" spans="1:22" x14ac:dyDescent="0.25">
      <c r="A3979" s="1">
        <v>45989</v>
      </c>
      <c r="B3979" s="1" t="str">
        <f>TEXT(Table1[[#This Row],[Date]],"mm")</f>
        <v>11</v>
      </c>
      <c r="C3979" t="s">
        <v>17</v>
      </c>
      <c r="D3979" t="s">
        <v>18</v>
      </c>
      <c r="E3979">
        <v>42.42</v>
      </c>
      <c r="F3979">
        <v>7.5</v>
      </c>
      <c r="G3979">
        <v>0.5</v>
      </c>
      <c r="H3979">
        <v>39.71</v>
      </c>
      <c r="I3979">
        <v>39.28</v>
      </c>
      <c r="J3979">
        <v>0.42</v>
      </c>
      <c r="K3979">
        <v>98.93</v>
      </c>
      <c r="L3979">
        <v>93.75</v>
      </c>
      <c r="M3979">
        <v>97.35</v>
      </c>
      <c r="N3979">
        <v>90.29</v>
      </c>
      <c r="O3979">
        <v>34.619999999999997</v>
      </c>
      <c r="P3979">
        <v>3189.57</v>
      </c>
      <c r="Q3979" s="42">
        <f>Table1[[#This Row],[Steam_Consumed_t]]/Table1[[#This Row],[Production_t]]</f>
        <v>0.87182070007554768</v>
      </c>
      <c r="R3979" s="37">
        <f>Table1[[#This Row],[Power_Consumed_kWh]]/Table1[[#This Row],[Production_t]]</f>
        <v>80.321581465625783</v>
      </c>
      <c r="S3979" t="str">
        <f>IF(Table1[[#This Row],[Quality_pct]]&lt;96,"Below Spec","Ok")</f>
        <v>Ok</v>
      </c>
      <c r="T3979" t="str">
        <f>IF(Table1[Steam_Consumed_t]&gt;$O$4383,"ABNORMAL","NORMAL")</f>
        <v>NORMAL</v>
      </c>
      <c r="U3979" t="str">
        <f>IF(Table1[Power_Consumed_kWh]&gt;$P$4383,"ABNORMAL","NORMAL")</f>
        <v>NORMAL</v>
      </c>
      <c r="V3979">
        <f>(Table1[[#This Row],[Target_Production_t]]/8)*Table1[[#This Row],[Downtime_hr]]</f>
        <v>2.6512500000000001</v>
      </c>
    </row>
    <row r="3980" spans="1:22" x14ac:dyDescent="0.25">
      <c r="A3980" s="1">
        <v>45989</v>
      </c>
      <c r="B3980" s="1" t="str">
        <f>TEXT(Table1[[#This Row],[Date]],"mm")</f>
        <v>11</v>
      </c>
      <c r="C3980" t="s">
        <v>22</v>
      </c>
      <c r="D3980" t="s">
        <v>20</v>
      </c>
      <c r="E3980">
        <v>34.72</v>
      </c>
      <c r="F3980">
        <v>7.51</v>
      </c>
      <c r="G3980">
        <v>0.49</v>
      </c>
      <c r="H3980">
        <v>28.17</v>
      </c>
      <c r="I3980">
        <v>27.32</v>
      </c>
      <c r="J3980">
        <v>0.85</v>
      </c>
      <c r="K3980">
        <v>96.98</v>
      </c>
      <c r="L3980">
        <v>93.88</v>
      </c>
      <c r="M3980">
        <v>95.48</v>
      </c>
      <c r="N3980">
        <v>86.93</v>
      </c>
      <c r="O3980">
        <v>32.07</v>
      </c>
      <c r="P3980">
        <v>2749.54</v>
      </c>
      <c r="Q3980" s="42">
        <f>Table1[[#This Row],[Steam_Consumed_t]]/Table1[[#This Row],[Production_t]]</f>
        <v>1.1384451544195953</v>
      </c>
      <c r="R3980" s="37">
        <f>Table1[[#This Row],[Power_Consumed_kWh]]/Table1[[#This Row],[Production_t]]</f>
        <v>97.605253816116431</v>
      </c>
      <c r="S3980" t="str">
        <f>IF(Table1[[#This Row],[Quality_pct]]&lt;96,"Below Spec","Ok")</f>
        <v>Ok</v>
      </c>
      <c r="T3980" t="str">
        <f>IF(Table1[Steam_Consumed_t]&gt;$O$4383,"ABNORMAL","NORMAL")</f>
        <v>NORMAL</v>
      </c>
      <c r="U3980" t="str">
        <f>IF(Table1[Power_Consumed_kWh]&gt;$P$4383,"ABNORMAL","NORMAL")</f>
        <v>NORMAL</v>
      </c>
      <c r="V3980">
        <f>(Table1[[#This Row],[Target_Production_t]]/8)*Table1[[#This Row],[Downtime_hr]]</f>
        <v>2.1265999999999998</v>
      </c>
    </row>
    <row r="3981" spans="1:22" x14ac:dyDescent="0.25">
      <c r="A3981" s="1">
        <v>45989</v>
      </c>
      <c r="B3981" s="1" t="str">
        <f>TEXT(Table1[[#This Row],[Date]],"mm")</f>
        <v>11</v>
      </c>
      <c r="C3981" t="s">
        <v>23</v>
      </c>
      <c r="D3981" t="s">
        <v>20</v>
      </c>
      <c r="E3981">
        <v>42.44</v>
      </c>
      <c r="F3981">
        <v>7.61</v>
      </c>
      <c r="G3981">
        <v>0.39</v>
      </c>
      <c r="H3981">
        <v>36.56</v>
      </c>
      <c r="I3981">
        <v>36</v>
      </c>
      <c r="J3981">
        <v>0.56000000000000005</v>
      </c>
      <c r="K3981">
        <v>98.46</v>
      </c>
      <c r="L3981">
        <v>95.12</v>
      </c>
      <c r="M3981">
        <v>92.75</v>
      </c>
      <c r="N3981">
        <v>86.87</v>
      </c>
      <c r="O3981">
        <v>4.24</v>
      </c>
      <c r="P3981">
        <v>1504.63</v>
      </c>
      <c r="Q3981" s="42">
        <f>Table1[[#This Row],[Steam_Consumed_t]]/Table1[[#This Row],[Production_t]]</f>
        <v>0.11597374179431072</v>
      </c>
      <c r="R3981" s="37">
        <f>Table1[[#This Row],[Power_Consumed_kWh]]/Table1[[#This Row],[Production_t]]</f>
        <v>41.1550875273523</v>
      </c>
      <c r="S3981" t="str">
        <f>IF(Table1[[#This Row],[Quality_pct]]&lt;96,"Below Spec","Ok")</f>
        <v>Ok</v>
      </c>
      <c r="T3981" t="str">
        <f>IF(Table1[Steam_Consumed_t]&gt;$O$4383,"ABNORMAL","NORMAL")</f>
        <v>NORMAL</v>
      </c>
      <c r="U3981" t="str">
        <f>IF(Table1[Power_Consumed_kWh]&gt;$P$4383,"ABNORMAL","NORMAL")</f>
        <v>NORMAL</v>
      </c>
      <c r="V3981">
        <f>(Table1[[#This Row],[Target_Production_t]]/8)*Table1[[#This Row],[Downtime_hr]]</f>
        <v>2.0689500000000001</v>
      </c>
    </row>
    <row r="3982" spans="1:22" x14ac:dyDescent="0.25">
      <c r="A3982" s="1">
        <v>45989</v>
      </c>
      <c r="B3982" s="1" t="str">
        <f>TEXT(Table1[[#This Row],[Date]],"mm")</f>
        <v>11</v>
      </c>
      <c r="C3982" t="s">
        <v>21</v>
      </c>
      <c r="D3982" t="s">
        <v>19</v>
      </c>
      <c r="E3982">
        <v>37.799999999999997</v>
      </c>
      <c r="F3982">
        <v>7.63</v>
      </c>
      <c r="G3982">
        <v>0.37</v>
      </c>
      <c r="H3982">
        <v>31.87</v>
      </c>
      <c r="I3982">
        <v>31.17</v>
      </c>
      <c r="J3982">
        <v>0.71</v>
      </c>
      <c r="K3982">
        <v>97.78</v>
      </c>
      <c r="L3982">
        <v>95.38</v>
      </c>
      <c r="M3982">
        <v>92.45</v>
      </c>
      <c r="N3982">
        <v>86.22</v>
      </c>
      <c r="O3982">
        <v>47.45</v>
      </c>
      <c r="P3982">
        <v>3721.81</v>
      </c>
      <c r="Q3982" s="42">
        <f>Table1[[#This Row],[Steam_Consumed_t]]/Table1[[#This Row],[Production_t]]</f>
        <v>1.4888609978035772</v>
      </c>
      <c r="R3982" s="37">
        <f>Table1[[#This Row],[Power_Consumed_kWh]]/Table1[[#This Row],[Production_t]]</f>
        <v>116.78098525258864</v>
      </c>
      <c r="S3982" t="str">
        <f>IF(Table1[[#This Row],[Quality_pct]]&lt;96,"Below Spec","Ok")</f>
        <v>Ok</v>
      </c>
      <c r="T3982" t="str">
        <f>IF(Table1[Steam_Consumed_t]&gt;$O$4383,"ABNORMAL","NORMAL")</f>
        <v>NORMAL</v>
      </c>
      <c r="U3982" t="str">
        <f>IF(Table1[Power_Consumed_kWh]&gt;$P$4383,"ABNORMAL","NORMAL")</f>
        <v>NORMAL</v>
      </c>
      <c r="V3982">
        <f>(Table1[[#This Row],[Target_Production_t]]/8)*Table1[[#This Row],[Downtime_hr]]</f>
        <v>1.7482499999999999</v>
      </c>
    </row>
    <row r="3983" spans="1:22" x14ac:dyDescent="0.25">
      <c r="A3983" s="1">
        <v>45989</v>
      </c>
      <c r="B3983" s="1" t="str">
        <f>TEXT(Table1[[#This Row],[Date]],"mm")</f>
        <v>11</v>
      </c>
      <c r="C3983" t="s">
        <v>22</v>
      </c>
      <c r="D3983" t="s">
        <v>18</v>
      </c>
      <c r="E3983">
        <v>36.36</v>
      </c>
      <c r="F3983">
        <v>7.69</v>
      </c>
      <c r="G3983">
        <v>0.31</v>
      </c>
      <c r="H3983">
        <v>32.28</v>
      </c>
      <c r="I3983">
        <v>31.33</v>
      </c>
      <c r="J3983">
        <v>0.95</v>
      </c>
      <c r="K3983">
        <v>97.06</v>
      </c>
      <c r="L3983">
        <v>96.12</v>
      </c>
      <c r="M3983">
        <v>89.34</v>
      </c>
      <c r="N3983">
        <v>83.36</v>
      </c>
      <c r="O3983">
        <v>35.04</v>
      </c>
      <c r="P3983">
        <v>3134.97</v>
      </c>
      <c r="Q3983" s="42">
        <f>Table1[[#This Row],[Steam_Consumed_t]]/Table1[[#This Row],[Production_t]]</f>
        <v>1.0855018587360594</v>
      </c>
      <c r="R3983" s="37">
        <f>Table1[[#This Row],[Power_Consumed_kWh]]/Table1[[#This Row],[Production_t]]</f>
        <v>97.118029739776944</v>
      </c>
      <c r="S3983" t="str">
        <f>IF(Table1[[#This Row],[Quality_pct]]&lt;96,"Below Spec","Ok")</f>
        <v>Ok</v>
      </c>
      <c r="T3983" t="str">
        <f>IF(Table1[Steam_Consumed_t]&gt;$O$4383,"ABNORMAL","NORMAL")</f>
        <v>NORMAL</v>
      </c>
      <c r="U3983" t="str">
        <f>IF(Table1[Power_Consumed_kWh]&gt;$P$4383,"ABNORMAL","NORMAL")</f>
        <v>NORMAL</v>
      </c>
      <c r="V3983">
        <f>(Table1[[#This Row],[Target_Production_t]]/8)*Table1[[#This Row],[Downtime_hr]]</f>
        <v>1.4089499999999999</v>
      </c>
    </row>
    <row r="3984" spans="1:22" x14ac:dyDescent="0.25">
      <c r="A3984" s="1">
        <v>45989</v>
      </c>
      <c r="B3984" s="1" t="str">
        <f>TEXT(Table1[[#This Row],[Date]],"mm")</f>
        <v>11</v>
      </c>
      <c r="C3984" t="s">
        <v>22</v>
      </c>
      <c r="D3984" t="s">
        <v>19</v>
      </c>
      <c r="E3984">
        <v>35.81</v>
      </c>
      <c r="F3984">
        <v>7.76</v>
      </c>
      <c r="G3984">
        <v>0.24</v>
      </c>
      <c r="H3984">
        <v>31.16</v>
      </c>
      <c r="I3984">
        <v>30.08</v>
      </c>
      <c r="J3984">
        <v>1.07</v>
      </c>
      <c r="K3984">
        <v>96.56</v>
      </c>
      <c r="L3984">
        <v>97</v>
      </c>
      <c r="M3984">
        <v>93.36</v>
      </c>
      <c r="N3984">
        <v>87.45</v>
      </c>
      <c r="O3984">
        <v>35.71</v>
      </c>
      <c r="P3984">
        <v>3053.17</v>
      </c>
      <c r="Q3984" s="42">
        <f>Table1[[#This Row],[Steam_Consumed_t]]/Table1[[#This Row],[Production_t]]</f>
        <v>1.14602053915276</v>
      </c>
      <c r="R3984" s="37">
        <f>Table1[[#This Row],[Power_Consumed_kWh]]/Table1[[#This Row],[Production_t]]</f>
        <v>97.983632862644413</v>
      </c>
      <c r="S3984" t="str">
        <f>IF(Table1[[#This Row],[Quality_pct]]&lt;96,"Below Spec","Ok")</f>
        <v>Ok</v>
      </c>
      <c r="T3984" t="str">
        <f>IF(Table1[Steam_Consumed_t]&gt;$O$4383,"ABNORMAL","NORMAL")</f>
        <v>NORMAL</v>
      </c>
      <c r="U3984" t="str">
        <f>IF(Table1[Power_Consumed_kWh]&gt;$P$4383,"ABNORMAL","NORMAL")</f>
        <v>NORMAL</v>
      </c>
      <c r="V3984">
        <f>(Table1[[#This Row],[Target_Production_t]]/8)*Table1[[#This Row],[Downtime_hr]]</f>
        <v>1.0743</v>
      </c>
    </row>
    <row r="3985" spans="1:22" x14ac:dyDescent="0.25">
      <c r="A3985" s="1">
        <v>45989</v>
      </c>
      <c r="B3985" s="1" t="str">
        <f>TEXT(Table1[[#This Row],[Date]],"mm")</f>
        <v>11</v>
      </c>
      <c r="C3985" t="s">
        <v>23</v>
      </c>
      <c r="D3985" t="s">
        <v>18</v>
      </c>
      <c r="E3985">
        <v>44.44</v>
      </c>
      <c r="F3985">
        <v>7.88</v>
      </c>
      <c r="G3985">
        <v>0.12</v>
      </c>
      <c r="H3985">
        <v>41.47</v>
      </c>
      <c r="I3985">
        <v>41.09</v>
      </c>
      <c r="J3985">
        <v>0.38</v>
      </c>
      <c r="K3985">
        <v>99.08</v>
      </c>
      <c r="L3985">
        <v>98.5</v>
      </c>
      <c r="M3985">
        <v>102.71</v>
      </c>
      <c r="N3985">
        <v>100.24</v>
      </c>
      <c r="O3985">
        <v>4.93</v>
      </c>
      <c r="P3985">
        <v>1801.34</v>
      </c>
      <c r="Q3985" s="42">
        <f>Table1[[#This Row],[Steam_Consumed_t]]/Table1[[#This Row],[Production_t]]</f>
        <v>0.11888111888111888</v>
      </c>
      <c r="R3985" s="37">
        <f>Table1[[#This Row],[Power_Consumed_kWh]]/Table1[[#This Row],[Production_t]]</f>
        <v>43.437183506149026</v>
      </c>
      <c r="S3985" t="str">
        <f>IF(Table1[[#This Row],[Quality_pct]]&lt;96,"Below Spec","Ok")</f>
        <v>Ok</v>
      </c>
      <c r="T3985" t="str">
        <f>IF(Table1[Steam_Consumed_t]&gt;$O$4383,"ABNORMAL","NORMAL")</f>
        <v>NORMAL</v>
      </c>
      <c r="U3985" t="str">
        <f>IF(Table1[Power_Consumed_kWh]&gt;$P$4383,"ABNORMAL","NORMAL")</f>
        <v>NORMAL</v>
      </c>
      <c r="V3985">
        <f>(Table1[[#This Row],[Target_Production_t]]/8)*Table1[[#This Row],[Downtime_hr]]</f>
        <v>0.66659999999999997</v>
      </c>
    </row>
    <row r="3986" spans="1:22" x14ac:dyDescent="0.25">
      <c r="A3986" s="1">
        <v>45990</v>
      </c>
      <c r="B3986" s="1" t="str">
        <f>TEXT(Table1[[#This Row],[Date]],"mm")</f>
        <v>11</v>
      </c>
      <c r="C3986" t="s">
        <v>17</v>
      </c>
      <c r="D3986" t="s">
        <v>20</v>
      </c>
      <c r="E3986">
        <v>38.96</v>
      </c>
      <c r="F3986">
        <v>7.33</v>
      </c>
      <c r="G3986">
        <v>0.67</v>
      </c>
      <c r="H3986">
        <v>35.090000000000003</v>
      </c>
      <c r="I3986">
        <v>34.18</v>
      </c>
      <c r="J3986">
        <v>0.91</v>
      </c>
      <c r="K3986">
        <v>97.4</v>
      </c>
      <c r="L3986">
        <v>91.62</v>
      </c>
      <c r="M3986">
        <v>97.5</v>
      </c>
      <c r="N3986">
        <v>87.01</v>
      </c>
      <c r="O3986">
        <v>29.89</v>
      </c>
      <c r="P3986">
        <v>2933.58</v>
      </c>
      <c r="Q3986" s="42">
        <f>Table1[[#This Row],[Steam_Consumed_t]]/Table1[[#This Row],[Production_t]]</f>
        <v>0.85180963237389562</v>
      </c>
      <c r="R3986" s="37">
        <f>Table1[[#This Row],[Power_Consumed_kWh]]/Table1[[#This Row],[Production_t]]</f>
        <v>83.60159589626673</v>
      </c>
      <c r="S3986" t="str">
        <f>IF(Table1[[#This Row],[Quality_pct]]&lt;96,"Below Spec","Ok")</f>
        <v>Ok</v>
      </c>
      <c r="T3986" t="str">
        <f>IF(Table1[Steam_Consumed_t]&gt;$O$4383,"ABNORMAL","NORMAL")</f>
        <v>NORMAL</v>
      </c>
      <c r="U3986" t="str">
        <f>IF(Table1[Power_Consumed_kWh]&gt;$P$4383,"ABNORMAL","NORMAL")</f>
        <v>NORMAL</v>
      </c>
      <c r="V3986">
        <f>(Table1[[#This Row],[Target_Production_t]]/8)*Table1[[#This Row],[Downtime_hr]]</f>
        <v>3.2629000000000001</v>
      </c>
    </row>
    <row r="3987" spans="1:22" x14ac:dyDescent="0.25">
      <c r="A3987" s="1">
        <v>45990</v>
      </c>
      <c r="B3987" s="1" t="str">
        <f>TEXT(Table1[[#This Row],[Date]],"mm")</f>
        <v>11</v>
      </c>
      <c r="C3987" t="s">
        <v>23</v>
      </c>
      <c r="D3987" t="s">
        <v>18</v>
      </c>
      <c r="E3987">
        <v>42.74</v>
      </c>
      <c r="F3987">
        <v>7.42</v>
      </c>
      <c r="G3987">
        <v>0.57999999999999996</v>
      </c>
      <c r="H3987">
        <v>39.08</v>
      </c>
      <c r="I3987">
        <v>38.65</v>
      </c>
      <c r="J3987">
        <v>0.43</v>
      </c>
      <c r="K3987">
        <v>98.9</v>
      </c>
      <c r="L3987">
        <v>92.75</v>
      </c>
      <c r="M3987">
        <v>102.3</v>
      </c>
      <c r="N3987">
        <v>93.84</v>
      </c>
      <c r="O3987">
        <v>4.3499999999999996</v>
      </c>
      <c r="P3987">
        <v>1559.41</v>
      </c>
      <c r="Q3987" s="42">
        <f>Table1[[#This Row],[Steam_Consumed_t]]/Table1[[#This Row],[Production_t]]</f>
        <v>0.11131013306038894</v>
      </c>
      <c r="R3987" s="37">
        <f>Table1[[#This Row],[Power_Consumed_kWh]]/Table1[[#This Row],[Production_t]]</f>
        <v>39.903019447287619</v>
      </c>
      <c r="S3987" t="str">
        <f>IF(Table1[[#This Row],[Quality_pct]]&lt;96,"Below Spec","Ok")</f>
        <v>Ok</v>
      </c>
      <c r="T3987" t="str">
        <f>IF(Table1[Steam_Consumed_t]&gt;$O$4383,"ABNORMAL","NORMAL")</f>
        <v>NORMAL</v>
      </c>
      <c r="U3987" t="str">
        <f>IF(Table1[Power_Consumed_kWh]&gt;$P$4383,"ABNORMAL","NORMAL")</f>
        <v>NORMAL</v>
      </c>
      <c r="V3987">
        <f>(Table1[[#This Row],[Target_Production_t]]/8)*Table1[[#This Row],[Downtime_hr]]</f>
        <v>3.0986500000000001</v>
      </c>
    </row>
    <row r="3988" spans="1:22" x14ac:dyDescent="0.25">
      <c r="A3988" s="1">
        <v>45990</v>
      </c>
      <c r="B3988" s="1" t="str">
        <f>TEXT(Table1[[#This Row],[Date]],"mm")</f>
        <v>11</v>
      </c>
      <c r="C3988" t="s">
        <v>22</v>
      </c>
      <c r="D3988" t="s">
        <v>20</v>
      </c>
      <c r="E3988">
        <v>33.4</v>
      </c>
      <c r="F3988">
        <v>7.48</v>
      </c>
      <c r="G3988">
        <v>0.52</v>
      </c>
      <c r="H3988">
        <v>30.85</v>
      </c>
      <c r="I3988">
        <v>29.7</v>
      </c>
      <c r="J3988">
        <v>1.1499999999999999</v>
      </c>
      <c r="K3988">
        <v>96.28</v>
      </c>
      <c r="L3988">
        <v>93.5</v>
      </c>
      <c r="M3988">
        <v>94.83</v>
      </c>
      <c r="N3988">
        <v>85.37</v>
      </c>
      <c r="O3988">
        <v>34.049999999999997</v>
      </c>
      <c r="P3988">
        <v>2941.26</v>
      </c>
      <c r="Q3988" s="42">
        <f>Table1[[#This Row],[Steam_Consumed_t]]/Table1[[#This Row],[Production_t]]</f>
        <v>1.1037277147487843</v>
      </c>
      <c r="R3988" s="37">
        <f>Table1[[#This Row],[Power_Consumed_kWh]]/Table1[[#This Row],[Production_t]]</f>
        <v>95.340680713128037</v>
      </c>
      <c r="S3988" t="str">
        <f>IF(Table1[[#This Row],[Quality_pct]]&lt;96,"Below Spec","Ok")</f>
        <v>Ok</v>
      </c>
      <c r="T3988" t="str">
        <f>IF(Table1[Steam_Consumed_t]&gt;$O$4383,"ABNORMAL","NORMAL")</f>
        <v>NORMAL</v>
      </c>
      <c r="U3988" t="str">
        <f>IF(Table1[Power_Consumed_kWh]&gt;$P$4383,"ABNORMAL","NORMAL")</f>
        <v>NORMAL</v>
      </c>
      <c r="V3988">
        <f>(Table1[[#This Row],[Target_Production_t]]/8)*Table1[[#This Row],[Downtime_hr]]</f>
        <v>2.1709999999999998</v>
      </c>
    </row>
    <row r="3989" spans="1:22" x14ac:dyDescent="0.25">
      <c r="A3989" s="1">
        <v>45990</v>
      </c>
      <c r="B3989" s="1" t="str">
        <f>TEXT(Table1[[#This Row],[Date]],"mm")</f>
        <v>11</v>
      </c>
      <c r="C3989" t="s">
        <v>17</v>
      </c>
      <c r="D3989" t="s">
        <v>19</v>
      </c>
      <c r="E3989">
        <v>40.19</v>
      </c>
      <c r="F3989">
        <v>7.52</v>
      </c>
      <c r="G3989">
        <v>0.48</v>
      </c>
      <c r="H3989">
        <v>38.020000000000003</v>
      </c>
      <c r="I3989">
        <v>37.380000000000003</v>
      </c>
      <c r="J3989">
        <v>0.63</v>
      </c>
      <c r="K3989">
        <v>98.34</v>
      </c>
      <c r="L3989">
        <v>94</v>
      </c>
      <c r="M3989">
        <v>90.27</v>
      </c>
      <c r="N3989">
        <v>83.44</v>
      </c>
      <c r="O3989">
        <v>31.11</v>
      </c>
      <c r="P3989">
        <v>3021.94</v>
      </c>
      <c r="Q3989" s="42">
        <f>Table1[[#This Row],[Steam_Consumed_t]]/Table1[[#This Row],[Production_t]]</f>
        <v>0.81825355076275641</v>
      </c>
      <c r="R3989" s="37">
        <f>Table1[[#This Row],[Power_Consumed_kWh]]/Table1[[#This Row],[Production_t]]</f>
        <v>79.482903734876373</v>
      </c>
      <c r="S3989" t="str">
        <f>IF(Table1[[#This Row],[Quality_pct]]&lt;96,"Below Spec","Ok")</f>
        <v>Ok</v>
      </c>
      <c r="T3989" t="str">
        <f>IF(Table1[Steam_Consumed_t]&gt;$O$4383,"ABNORMAL","NORMAL")</f>
        <v>NORMAL</v>
      </c>
      <c r="U3989" t="str">
        <f>IF(Table1[Power_Consumed_kWh]&gt;$P$4383,"ABNORMAL","NORMAL")</f>
        <v>NORMAL</v>
      </c>
      <c r="V3989">
        <f>(Table1[[#This Row],[Target_Production_t]]/8)*Table1[[#This Row],[Downtime_hr]]</f>
        <v>2.4114</v>
      </c>
    </row>
    <row r="3990" spans="1:22" x14ac:dyDescent="0.25">
      <c r="A3990" s="1">
        <v>45990</v>
      </c>
      <c r="B3990" s="1" t="str">
        <f>TEXT(Table1[[#This Row],[Date]],"mm")</f>
        <v>11</v>
      </c>
      <c r="C3990" t="s">
        <v>22</v>
      </c>
      <c r="D3990" t="s">
        <v>18</v>
      </c>
      <c r="E3990">
        <v>34.97</v>
      </c>
      <c r="F3990">
        <v>7.53</v>
      </c>
      <c r="G3990">
        <v>0.47</v>
      </c>
      <c r="H3990">
        <v>34.35</v>
      </c>
      <c r="I3990">
        <v>33.630000000000003</v>
      </c>
      <c r="J3990">
        <v>0.72</v>
      </c>
      <c r="K3990">
        <v>97.9</v>
      </c>
      <c r="L3990">
        <v>94.12</v>
      </c>
      <c r="M3990">
        <v>96.06</v>
      </c>
      <c r="N3990">
        <v>88.52</v>
      </c>
      <c r="O3990">
        <v>37.6</v>
      </c>
      <c r="P3990">
        <v>3343.12</v>
      </c>
      <c r="Q3990" s="42">
        <f>Table1[[#This Row],[Steam_Consumed_t]]/Table1[[#This Row],[Production_t]]</f>
        <v>1.0946142649199417</v>
      </c>
      <c r="R3990" s="37">
        <f>Table1[[#This Row],[Power_Consumed_kWh]]/Table1[[#This Row],[Production_t]]</f>
        <v>97.32518195050946</v>
      </c>
      <c r="S3990" t="str">
        <f>IF(Table1[[#This Row],[Quality_pct]]&lt;96,"Below Spec","Ok")</f>
        <v>Ok</v>
      </c>
      <c r="T3990" t="str">
        <f>IF(Table1[Steam_Consumed_t]&gt;$O$4383,"ABNORMAL","NORMAL")</f>
        <v>NORMAL</v>
      </c>
      <c r="U3990" t="str">
        <f>IF(Table1[Power_Consumed_kWh]&gt;$P$4383,"ABNORMAL","NORMAL")</f>
        <v>NORMAL</v>
      </c>
      <c r="V3990">
        <f>(Table1[[#This Row],[Target_Production_t]]/8)*Table1[[#This Row],[Downtime_hr]]</f>
        <v>2.0544875</v>
      </c>
    </row>
    <row r="3991" spans="1:22" x14ac:dyDescent="0.25">
      <c r="A3991" s="1">
        <v>45990</v>
      </c>
      <c r="B3991" s="1" t="str">
        <f>TEXT(Table1[[#This Row],[Date]],"mm")</f>
        <v>11</v>
      </c>
      <c r="C3991" t="s">
        <v>21</v>
      </c>
      <c r="D3991" t="s">
        <v>18</v>
      </c>
      <c r="E3991">
        <v>36.909999999999997</v>
      </c>
      <c r="F3991">
        <v>7.54</v>
      </c>
      <c r="G3991">
        <v>0.46</v>
      </c>
      <c r="H3991">
        <v>32.5</v>
      </c>
      <c r="I3991">
        <v>31.56</v>
      </c>
      <c r="J3991">
        <v>0.94</v>
      </c>
      <c r="K3991">
        <v>97.1</v>
      </c>
      <c r="L3991">
        <v>94.25</v>
      </c>
      <c r="M3991">
        <v>90.49</v>
      </c>
      <c r="N3991">
        <v>82.81</v>
      </c>
      <c r="O3991">
        <v>46.94</v>
      </c>
      <c r="P3991">
        <v>3873.39</v>
      </c>
      <c r="Q3991" s="42">
        <f>Table1[[#This Row],[Steam_Consumed_t]]/Table1[[#This Row],[Production_t]]</f>
        <v>1.4443076923076923</v>
      </c>
      <c r="R3991" s="37">
        <f>Table1[[#This Row],[Power_Consumed_kWh]]/Table1[[#This Row],[Production_t]]</f>
        <v>119.18123076923077</v>
      </c>
      <c r="S3991" t="str">
        <f>IF(Table1[[#This Row],[Quality_pct]]&lt;96,"Below Spec","Ok")</f>
        <v>Ok</v>
      </c>
      <c r="T3991" t="str">
        <f>IF(Table1[Steam_Consumed_t]&gt;$O$4383,"ABNORMAL","NORMAL")</f>
        <v>NORMAL</v>
      </c>
      <c r="U3991" t="str">
        <f>IF(Table1[Power_Consumed_kWh]&gt;$P$4383,"ABNORMAL","NORMAL")</f>
        <v>NORMAL</v>
      </c>
      <c r="V3991">
        <f>(Table1[[#This Row],[Target_Production_t]]/8)*Table1[[#This Row],[Downtime_hr]]</f>
        <v>2.122325</v>
      </c>
    </row>
    <row r="3992" spans="1:22" x14ac:dyDescent="0.25">
      <c r="A3992" s="1">
        <v>45990</v>
      </c>
      <c r="B3992" s="1" t="str">
        <f>TEXT(Table1[[#This Row],[Date]],"mm")</f>
        <v>11</v>
      </c>
      <c r="C3992" t="s">
        <v>21</v>
      </c>
      <c r="D3992" t="s">
        <v>19</v>
      </c>
      <c r="E3992">
        <v>36.36</v>
      </c>
      <c r="F3992">
        <v>7.62</v>
      </c>
      <c r="G3992">
        <v>0.38</v>
      </c>
      <c r="H3992">
        <v>35.36</v>
      </c>
      <c r="I3992">
        <v>34.57</v>
      </c>
      <c r="J3992">
        <v>0.78</v>
      </c>
      <c r="K3992">
        <v>97.78</v>
      </c>
      <c r="L3992">
        <v>95.25</v>
      </c>
      <c r="M3992">
        <v>95.22</v>
      </c>
      <c r="N3992">
        <v>88.68</v>
      </c>
      <c r="O3992">
        <v>51.55</v>
      </c>
      <c r="P3992">
        <v>4062.64</v>
      </c>
      <c r="Q3992" s="42">
        <f>Table1[[#This Row],[Steam_Consumed_t]]/Table1[[#This Row],[Production_t]]</f>
        <v>1.4578619909502262</v>
      </c>
      <c r="R3992" s="37">
        <f>Table1[[#This Row],[Power_Consumed_kWh]]/Table1[[#This Row],[Production_t]]</f>
        <v>114.89366515837104</v>
      </c>
      <c r="S3992" t="str">
        <f>IF(Table1[[#This Row],[Quality_pct]]&lt;96,"Below Spec","Ok")</f>
        <v>Ok</v>
      </c>
      <c r="T3992" t="str">
        <f>IF(Table1[Steam_Consumed_t]&gt;$O$4383,"ABNORMAL","NORMAL")</f>
        <v>ABNORMAL</v>
      </c>
      <c r="U3992" t="str">
        <f>IF(Table1[Power_Consumed_kWh]&gt;$P$4383,"ABNORMAL","NORMAL")</f>
        <v>NORMAL</v>
      </c>
      <c r="V3992">
        <f>(Table1[[#This Row],[Target_Production_t]]/8)*Table1[[#This Row],[Downtime_hr]]</f>
        <v>1.7271000000000001</v>
      </c>
    </row>
    <row r="3993" spans="1:22" x14ac:dyDescent="0.25">
      <c r="A3993" s="1">
        <v>45990</v>
      </c>
      <c r="B3993" s="1" t="str">
        <f>TEXT(Table1[[#This Row],[Date]],"mm")</f>
        <v>11</v>
      </c>
      <c r="C3993" t="s">
        <v>17</v>
      </c>
      <c r="D3993" t="s">
        <v>18</v>
      </c>
      <c r="E3993">
        <v>40.799999999999997</v>
      </c>
      <c r="F3993">
        <v>7.66</v>
      </c>
      <c r="G3993">
        <v>0.34</v>
      </c>
      <c r="H3993">
        <v>35.99</v>
      </c>
      <c r="I3993">
        <v>35.299999999999997</v>
      </c>
      <c r="J3993">
        <v>0.69</v>
      </c>
      <c r="K3993">
        <v>98.09</v>
      </c>
      <c r="L3993">
        <v>95.75</v>
      </c>
      <c r="M3993">
        <v>95.64</v>
      </c>
      <c r="N3993">
        <v>89.83</v>
      </c>
      <c r="O3993">
        <v>30.07</v>
      </c>
      <c r="P3993">
        <v>3090.83</v>
      </c>
      <c r="Q3993" s="42">
        <f>Table1[[#This Row],[Steam_Consumed_t]]/Table1[[#This Row],[Production_t]]</f>
        <v>0.83550986385106973</v>
      </c>
      <c r="R3993" s="37">
        <f>Table1[[#This Row],[Power_Consumed_kWh]]/Table1[[#This Row],[Production_t]]</f>
        <v>85.880244512364541</v>
      </c>
      <c r="S3993" t="str">
        <f>IF(Table1[[#This Row],[Quality_pct]]&lt;96,"Below Spec","Ok")</f>
        <v>Ok</v>
      </c>
      <c r="T3993" t="str">
        <f>IF(Table1[Steam_Consumed_t]&gt;$O$4383,"ABNORMAL","NORMAL")</f>
        <v>NORMAL</v>
      </c>
      <c r="U3993" t="str">
        <f>IF(Table1[Power_Consumed_kWh]&gt;$P$4383,"ABNORMAL","NORMAL")</f>
        <v>NORMAL</v>
      </c>
      <c r="V3993">
        <f>(Table1[[#This Row],[Target_Production_t]]/8)*Table1[[#This Row],[Downtime_hr]]</f>
        <v>1.734</v>
      </c>
    </row>
    <row r="3994" spans="1:22" x14ac:dyDescent="0.25">
      <c r="A3994" s="1">
        <v>45990</v>
      </c>
      <c r="B3994" s="1" t="str">
        <f>TEXT(Table1[[#This Row],[Date]],"mm")</f>
        <v>11</v>
      </c>
      <c r="C3994" t="s">
        <v>22</v>
      </c>
      <c r="D3994" t="s">
        <v>19</v>
      </c>
      <c r="E3994">
        <v>34.450000000000003</v>
      </c>
      <c r="F3994">
        <v>7.66</v>
      </c>
      <c r="G3994">
        <v>0.34</v>
      </c>
      <c r="H3994">
        <v>30</v>
      </c>
      <c r="I3994">
        <v>29.18</v>
      </c>
      <c r="J3994">
        <v>0.82</v>
      </c>
      <c r="K3994">
        <v>97.27</v>
      </c>
      <c r="L3994">
        <v>95.75</v>
      </c>
      <c r="M3994">
        <v>94.09</v>
      </c>
      <c r="N3994">
        <v>87.63</v>
      </c>
      <c r="O3994">
        <v>31.43</v>
      </c>
      <c r="P3994">
        <v>2855.29</v>
      </c>
      <c r="Q3994" s="42">
        <f>Table1[[#This Row],[Steam_Consumed_t]]/Table1[[#This Row],[Production_t]]</f>
        <v>1.0476666666666667</v>
      </c>
      <c r="R3994" s="37">
        <f>Table1[[#This Row],[Power_Consumed_kWh]]/Table1[[#This Row],[Production_t]]</f>
        <v>95.176333333333332</v>
      </c>
      <c r="S3994" t="str">
        <f>IF(Table1[[#This Row],[Quality_pct]]&lt;96,"Below Spec","Ok")</f>
        <v>Ok</v>
      </c>
      <c r="T3994" t="str">
        <f>IF(Table1[Steam_Consumed_t]&gt;$O$4383,"ABNORMAL","NORMAL")</f>
        <v>NORMAL</v>
      </c>
      <c r="U3994" t="str">
        <f>IF(Table1[Power_Consumed_kWh]&gt;$P$4383,"ABNORMAL","NORMAL")</f>
        <v>NORMAL</v>
      </c>
      <c r="V3994">
        <f>(Table1[[#This Row],[Target_Production_t]]/8)*Table1[[#This Row],[Downtime_hr]]</f>
        <v>1.4641250000000001</v>
      </c>
    </row>
    <row r="3995" spans="1:22" x14ac:dyDescent="0.25">
      <c r="A3995" s="1">
        <v>45990</v>
      </c>
      <c r="B3995" s="1" t="str">
        <f>TEXT(Table1[[#This Row],[Date]],"mm")</f>
        <v>11</v>
      </c>
      <c r="C3995" t="s">
        <v>23</v>
      </c>
      <c r="D3995" t="s">
        <v>20</v>
      </c>
      <c r="E3995">
        <v>40.82</v>
      </c>
      <c r="F3995">
        <v>7.67</v>
      </c>
      <c r="G3995">
        <v>0.33</v>
      </c>
      <c r="H3995">
        <v>36.049999999999997</v>
      </c>
      <c r="I3995">
        <v>35.17</v>
      </c>
      <c r="J3995">
        <v>0.89</v>
      </c>
      <c r="K3995">
        <v>97.54</v>
      </c>
      <c r="L3995">
        <v>95.88</v>
      </c>
      <c r="M3995">
        <v>94.14</v>
      </c>
      <c r="N3995">
        <v>88.03</v>
      </c>
      <c r="O3995">
        <v>6.02</v>
      </c>
      <c r="P3995">
        <v>1504.27</v>
      </c>
      <c r="Q3995" s="42">
        <f>Table1[[#This Row],[Steam_Consumed_t]]/Table1[[#This Row],[Production_t]]</f>
        <v>0.16699029126213594</v>
      </c>
      <c r="R3995" s="37">
        <f>Table1[[#This Row],[Power_Consumed_kWh]]/Table1[[#This Row],[Production_t]]</f>
        <v>41.727323162274622</v>
      </c>
      <c r="S3995" t="str">
        <f>IF(Table1[[#This Row],[Quality_pct]]&lt;96,"Below Spec","Ok")</f>
        <v>Ok</v>
      </c>
      <c r="T3995" t="str">
        <f>IF(Table1[Steam_Consumed_t]&gt;$O$4383,"ABNORMAL","NORMAL")</f>
        <v>NORMAL</v>
      </c>
      <c r="U3995" t="str">
        <f>IF(Table1[Power_Consumed_kWh]&gt;$P$4383,"ABNORMAL","NORMAL")</f>
        <v>NORMAL</v>
      </c>
      <c r="V3995">
        <f>(Table1[[#This Row],[Target_Production_t]]/8)*Table1[[#This Row],[Downtime_hr]]</f>
        <v>1.6838250000000001</v>
      </c>
    </row>
    <row r="3996" spans="1:22" x14ac:dyDescent="0.25">
      <c r="A3996" s="1">
        <v>45990</v>
      </c>
      <c r="B3996" s="1" t="str">
        <f>TEXT(Table1[[#This Row],[Date]],"mm")</f>
        <v>11</v>
      </c>
      <c r="C3996" t="s">
        <v>21</v>
      </c>
      <c r="D3996" t="s">
        <v>20</v>
      </c>
      <c r="E3996">
        <v>35.25</v>
      </c>
      <c r="F3996">
        <v>7.75</v>
      </c>
      <c r="G3996">
        <v>0.25</v>
      </c>
      <c r="H3996">
        <v>33.08</v>
      </c>
      <c r="I3996">
        <v>32.549999999999997</v>
      </c>
      <c r="J3996">
        <v>0.53</v>
      </c>
      <c r="K3996">
        <v>98.4</v>
      </c>
      <c r="L3996">
        <v>96.88</v>
      </c>
      <c r="M3996">
        <v>92.81</v>
      </c>
      <c r="N3996">
        <v>88.47</v>
      </c>
      <c r="O3996">
        <v>47.38</v>
      </c>
      <c r="P3996">
        <v>3884.38</v>
      </c>
      <c r="Q3996" s="42">
        <f>Table1[[#This Row],[Steam_Consumed_t]]/Table1[[#This Row],[Production_t]]</f>
        <v>1.4322853688029022</v>
      </c>
      <c r="R3996" s="37">
        <f>Table1[[#This Row],[Power_Consumed_kWh]]/Table1[[#This Row],[Production_t]]</f>
        <v>117.42382103990327</v>
      </c>
      <c r="S3996" t="str">
        <f>IF(Table1[[#This Row],[Quality_pct]]&lt;96,"Below Spec","Ok")</f>
        <v>Ok</v>
      </c>
      <c r="T3996" t="str">
        <f>IF(Table1[Steam_Consumed_t]&gt;$O$4383,"ABNORMAL","NORMAL")</f>
        <v>NORMAL</v>
      </c>
      <c r="U3996" t="str">
        <f>IF(Table1[Power_Consumed_kWh]&gt;$P$4383,"ABNORMAL","NORMAL")</f>
        <v>NORMAL</v>
      </c>
      <c r="V3996">
        <f>(Table1[[#This Row],[Target_Production_t]]/8)*Table1[[#This Row],[Downtime_hr]]</f>
        <v>1.1015625</v>
      </c>
    </row>
    <row r="3997" spans="1:22" x14ac:dyDescent="0.25">
      <c r="A3997" s="1">
        <v>45990</v>
      </c>
      <c r="B3997" s="1" t="str">
        <f>TEXT(Table1[[#This Row],[Date]],"mm")</f>
        <v>11</v>
      </c>
      <c r="C3997" t="s">
        <v>23</v>
      </c>
      <c r="D3997" t="s">
        <v>19</v>
      </c>
      <c r="E3997">
        <v>42.1</v>
      </c>
      <c r="F3997">
        <v>7.82</v>
      </c>
      <c r="G3997">
        <v>0.18</v>
      </c>
      <c r="H3997">
        <v>38.29</v>
      </c>
      <c r="I3997">
        <v>37.78</v>
      </c>
      <c r="J3997">
        <v>0.51</v>
      </c>
      <c r="K3997">
        <v>98.67</v>
      </c>
      <c r="L3997">
        <v>97.75</v>
      </c>
      <c r="M3997">
        <v>94.83</v>
      </c>
      <c r="N3997">
        <v>91.46</v>
      </c>
      <c r="O3997">
        <v>4.72</v>
      </c>
      <c r="P3997">
        <v>1594.64</v>
      </c>
      <c r="Q3997" s="42">
        <f>Table1[[#This Row],[Steam_Consumed_t]]/Table1[[#This Row],[Production_t]]</f>
        <v>0.12326978323322016</v>
      </c>
      <c r="R3997" s="37">
        <f>Table1[[#This Row],[Power_Consumed_kWh]]/Table1[[#This Row],[Production_t]]</f>
        <v>41.646382867589452</v>
      </c>
      <c r="S3997" t="str">
        <f>IF(Table1[[#This Row],[Quality_pct]]&lt;96,"Below Spec","Ok")</f>
        <v>Ok</v>
      </c>
      <c r="T3997" t="str">
        <f>IF(Table1[Steam_Consumed_t]&gt;$O$4383,"ABNORMAL","NORMAL")</f>
        <v>NORMAL</v>
      </c>
      <c r="U3997" t="str">
        <f>IF(Table1[Power_Consumed_kWh]&gt;$P$4383,"ABNORMAL","NORMAL")</f>
        <v>NORMAL</v>
      </c>
      <c r="V3997">
        <f>(Table1[[#This Row],[Target_Production_t]]/8)*Table1[[#This Row],[Downtime_hr]]</f>
        <v>0.94725000000000004</v>
      </c>
    </row>
    <row r="3998" spans="1:22" x14ac:dyDescent="0.25">
      <c r="A3998" s="1">
        <v>45991</v>
      </c>
      <c r="B3998" s="1" t="str">
        <f>TEXT(Table1[[#This Row],[Date]],"mm")</f>
        <v>11</v>
      </c>
      <c r="C3998" t="s">
        <v>17</v>
      </c>
      <c r="D3998" t="s">
        <v>18</v>
      </c>
      <c r="E3998">
        <v>43.9</v>
      </c>
      <c r="F3998">
        <v>7.11</v>
      </c>
      <c r="G3998">
        <v>0.89</v>
      </c>
      <c r="H3998">
        <v>35.22</v>
      </c>
      <c r="I3998">
        <v>34.26</v>
      </c>
      <c r="J3998">
        <v>0.95</v>
      </c>
      <c r="K3998">
        <v>97.29</v>
      </c>
      <c r="L3998">
        <v>88.88</v>
      </c>
      <c r="M3998">
        <v>91.2</v>
      </c>
      <c r="N3998">
        <v>78.849999999999994</v>
      </c>
      <c r="O3998">
        <v>28.58</v>
      </c>
      <c r="P3998">
        <v>2912.85</v>
      </c>
      <c r="Q3998" s="42">
        <f>Table1[[#This Row],[Steam_Consumed_t]]/Table1[[#This Row],[Production_t]]</f>
        <v>0.8114707552526973</v>
      </c>
      <c r="R3998" s="37">
        <f>Table1[[#This Row],[Power_Consumed_kWh]]/Table1[[#This Row],[Production_t]]</f>
        <v>82.704429301533224</v>
      </c>
      <c r="S3998" t="str">
        <f>IF(Table1[[#This Row],[Quality_pct]]&lt;96,"Below Spec","Ok")</f>
        <v>Ok</v>
      </c>
      <c r="T3998" t="str">
        <f>IF(Table1[Steam_Consumed_t]&gt;$O$4383,"ABNORMAL","NORMAL")</f>
        <v>NORMAL</v>
      </c>
      <c r="U3998" t="str">
        <f>IF(Table1[Power_Consumed_kWh]&gt;$P$4383,"ABNORMAL","NORMAL")</f>
        <v>NORMAL</v>
      </c>
      <c r="V3998">
        <f>(Table1[[#This Row],[Target_Production_t]]/8)*Table1[[#This Row],[Downtime_hr]]</f>
        <v>4.8838749999999997</v>
      </c>
    </row>
    <row r="3999" spans="1:22" x14ac:dyDescent="0.25">
      <c r="A3999" s="1">
        <v>45991</v>
      </c>
      <c r="B3999" s="1" t="str">
        <f>TEXT(Table1[[#This Row],[Date]],"mm")</f>
        <v>11</v>
      </c>
      <c r="C3999" t="s">
        <v>22</v>
      </c>
      <c r="D3999" t="s">
        <v>20</v>
      </c>
      <c r="E3999">
        <v>35.93</v>
      </c>
      <c r="F3999">
        <v>7.33</v>
      </c>
      <c r="G3999">
        <v>0.67</v>
      </c>
      <c r="H3999">
        <v>30.73</v>
      </c>
      <c r="I3999">
        <v>30.15</v>
      </c>
      <c r="J3999">
        <v>0.57999999999999996</v>
      </c>
      <c r="K3999">
        <v>98.12</v>
      </c>
      <c r="L3999">
        <v>91.62</v>
      </c>
      <c r="M3999">
        <v>94.51</v>
      </c>
      <c r="N3999">
        <v>84.97</v>
      </c>
      <c r="O3999">
        <v>33.61</v>
      </c>
      <c r="P3999">
        <v>2893.44</v>
      </c>
      <c r="Q3999" s="42">
        <f>Table1[[#This Row],[Steam_Consumed_t]]/Table1[[#This Row],[Production_t]]</f>
        <v>1.0937194923527498</v>
      </c>
      <c r="R3999" s="37">
        <f>Table1[[#This Row],[Power_Consumed_kWh]]/Table1[[#This Row],[Production_t]]</f>
        <v>94.156849983729259</v>
      </c>
      <c r="S3999" t="str">
        <f>IF(Table1[[#This Row],[Quality_pct]]&lt;96,"Below Spec","Ok")</f>
        <v>Ok</v>
      </c>
      <c r="T3999" t="str">
        <f>IF(Table1[Steam_Consumed_t]&gt;$O$4383,"ABNORMAL","NORMAL")</f>
        <v>NORMAL</v>
      </c>
      <c r="U3999" t="str">
        <f>IF(Table1[Power_Consumed_kWh]&gt;$P$4383,"ABNORMAL","NORMAL")</f>
        <v>NORMAL</v>
      </c>
      <c r="V3999">
        <f>(Table1[[#This Row],[Target_Production_t]]/8)*Table1[[#This Row],[Downtime_hr]]</f>
        <v>3.0091375</v>
      </c>
    </row>
    <row r="4000" spans="1:22" x14ac:dyDescent="0.25">
      <c r="A4000" s="1">
        <v>45991</v>
      </c>
      <c r="B4000" s="1" t="str">
        <f>TEXT(Table1[[#This Row],[Date]],"mm")</f>
        <v>11</v>
      </c>
      <c r="C4000" t="s">
        <v>17</v>
      </c>
      <c r="D4000" t="s">
        <v>20</v>
      </c>
      <c r="E4000">
        <v>41.92</v>
      </c>
      <c r="F4000">
        <v>7.45</v>
      </c>
      <c r="G4000">
        <v>0.55000000000000004</v>
      </c>
      <c r="H4000">
        <v>40.15</v>
      </c>
      <c r="I4000">
        <v>38.909999999999997</v>
      </c>
      <c r="J4000">
        <v>1.25</v>
      </c>
      <c r="K4000">
        <v>96.89</v>
      </c>
      <c r="L4000">
        <v>93.12</v>
      </c>
      <c r="M4000">
        <v>91.98</v>
      </c>
      <c r="N4000">
        <v>82.99</v>
      </c>
      <c r="O4000">
        <v>34.659999999999997</v>
      </c>
      <c r="P4000">
        <v>3264.54</v>
      </c>
      <c r="Q4000" s="42">
        <f>Table1[[#This Row],[Steam_Consumed_t]]/Table1[[#This Row],[Production_t]]</f>
        <v>0.86326276463262763</v>
      </c>
      <c r="R4000" s="37">
        <f>Table1[[#This Row],[Power_Consumed_kWh]]/Table1[[#This Row],[Production_t]]</f>
        <v>81.308592777085934</v>
      </c>
      <c r="S4000" t="str">
        <f>IF(Table1[[#This Row],[Quality_pct]]&lt;96,"Below Spec","Ok")</f>
        <v>Ok</v>
      </c>
      <c r="T4000" t="str">
        <f>IF(Table1[Steam_Consumed_t]&gt;$O$4383,"ABNORMAL","NORMAL")</f>
        <v>NORMAL</v>
      </c>
      <c r="U4000" t="str">
        <f>IF(Table1[Power_Consumed_kWh]&gt;$P$4383,"ABNORMAL","NORMAL")</f>
        <v>NORMAL</v>
      </c>
      <c r="V4000">
        <f>(Table1[[#This Row],[Target_Production_t]]/8)*Table1[[#This Row],[Downtime_hr]]</f>
        <v>2.8820000000000006</v>
      </c>
    </row>
    <row r="4001" spans="1:22" x14ac:dyDescent="0.25">
      <c r="A4001" s="1">
        <v>45991</v>
      </c>
      <c r="B4001" s="1" t="str">
        <f>TEXT(Table1[[#This Row],[Date]],"mm")</f>
        <v>11</v>
      </c>
      <c r="C4001" t="s">
        <v>23</v>
      </c>
      <c r="D4001" t="s">
        <v>19</v>
      </c>
      <c r="E4001">
        <v>45.3</v>
      </c>
      <c r="F4001">
        <v>7.45</v>
      </c>
      <c r="G4001">
        <v>0.55000000000000004</v>
      </c>
      <c r="H4001">
        <v>37.96</v>
      </c>
      <c r="I4001">
        <v>37.71</v>
      </c>
      <c r="J4001">
        <v>0.25</v>
      </c>
      <c r="K4001">
        <v>99.33</v>
      </c>
      <c r="L4001">
        <v>93.12</v>
      </c>
      <c r="M4001">
        <v>85.8</v>
      </c>
      <c r="N4001">
        <v>79.36</v>
      </c>
      <c r="O4001">
        <v>3.19</v>
      </c>
      <c r="P4001">
        <v>1574.34</v>
      </c>
      <c r="Q4001" s="42">
        <f>Table1[[#This Row],[Steam_Consumed_t]]/Table1[[#This Row],[Production_t]]</f>
        <v>8.4035827186512119E-2</v>
      </c>
      <c r="R4001" s="37">
        <f>Table1[[#This Row],[Power_Consumed_kWh]]/Table1[[#This Row],[Production_t]]</f>
        <v>41.473656480505795</v>
      </c>
      <c r="S4001" t="str">
        <f>IF(Table1[[#This Row],[Quality_pct]]&lt;96,"Below Spec","Ok")</f>
        <v>Ok</v>
      </c>
      <c r="T4001" t="str">
        <f>IF(Table1[Steam_Consumed_t]&gt;$O$4383,"ABNORMAL","NORMAL")</f>
        <v>NORMAL</v>
      </c>
      <c r="U4001" t="str">
        <f>IF(Table1[Power_Consumed_kWh]&gt;$P$4383,"ABNORMAL","NORMAL")</f>
        <v>NORMAL</v>
      </c>
      <c r="V4001">
        <f>(Table1[[#This Row],[Target_Production_t]]/8)*Table1[[#This Row],[Downtime_hr]]</f>
        <v>3.1143749999999999</v>
      </c>
    </row>
    <row r="4002" spans="1:22" x14ac:dyDescent="0.25">
      <c r="A4002" s="1">
        <v>45991</v>
      </c>
      <c r="B4002" s="1" t="str">
        <f>TEXT(Table1[[#This Row],[Date]],"mm")</f>
        <v>11</v>
      </c>
      <c r="C4002" t="s">
        <v>21</v>
      </c>
      <c r="D4002" t="s">
        <v>18</v>
      </c>
      <c r="E4002">
        <v>39.71</v>
      </c>
      <c r="F4002">
        <v>7.51</v>
      </c>
      <c r="G4002">
        <v>0.49</v>
      </c>
      <c r="H4002">
        <v>34.08</v>
      </c>
      <c r="I4002">
        <v>33.880000000000003</v>
      </c>
      <c r="J4002">
        <v>0.2</v>
      </c>
      <c r="K4002">
        <v>99.42</v>
      </c>
      <c r="L4002">
        <v>93.88</v>
      </c>
      <c r="M4002">
        <v>103</v>
      </c>
      <c r="N4002">
        <v>96.13</v>
      </c>
      <c r="O4002">
        <v>49.61</v>
      </c>
      <c r="P4002">
        <v>4074.18</v>
      </c>
      <c r="Q4002" s="42">
        <f>Table1[[#This Row],[Steam_Consumed_t]]/Table1[[#This Row],[Production_t]]</f>
        <v>1.4556924882629108</v>
      </c>
      <c r="R4002" s="37">
        <f>Table1[[#This Row],[Power_Consumed_kWh]]/Table1[[#This Row],[Production_t]]</f>
        <v>119.5475352112676</v>
      </c>
      <c r="S4002" t="str">
        <f>IF(Table1[[#This Row],[Quality_pct]]&lt;96,"Below Spec","Ok")</f>
        <v>Ok</v>
      </c>
      <c r="T4002" t="str">
        <f>IF(Table1[Steam_Consumed_t]&gt;$O$4383,"ABNORMAL","NORMAL")</f>
        <v>NORMAL</v>
      </c>
      <c r="U4002" t="str">
        <f>IF(Table1[Power_Consumed_kWh]&gt;$P$4383,"ABNORMAL","NORMAL")</f>
        <v>NORMAL</v>
      </c>
      <c r="V4002">
        <f>(Table1[[#This Row],[Target_Production_t]]/8)*Table1[[#This Row],[Downtime_hr]]</f>
        <v>2.4322374999999998</v>
      </c>
    </row>
    <row r="4003" spans="1:22" x14ac:dyDescent="0.25">
      <c r="A4003" s="1">
        <v>45991</v>
      </c>
      <c r="B4003" s="1" t="str">
        <f>TEXT(Table1[[#This Row],[Date]],"mm")</f>
        <v>11</v>
      </c>
      <c r="C4003" t="s">
        <v>21</v>
      </c>
      <c r="D4003" t="s">
        <v>19</v>
      </c>
      <c r="E4003">
        <v>39.119999999999997</v>
      </c>
      <c r="F4003">
        <v>7.52</v>
      </c>
      <c r="G4003">
        <v>0.48</v>
      </c>
      <c r="H4003">
        <v>32.18</v>
      </c>
      <c r="I4003">
        <v>30.65</v>
      </c>
      <c r="J4003">
        <v>1.53</v>
      </c>
      <c r="K4003">
        <v>95.24</v>
      </c>
      <c r="L4003">
        <v>94</v>
      </c>
      <c r="M4003">
        <v>93.08</v>
      </c>
      <c r="N4003">
        <v>83.33</v>
      </c>
      <c r="O4003">
        <v>47.23</v>
      </c>
      <c r="P4003">
        <v>3909.49</v>
      </c>
      <c r="Q4003" s="42">
        <f>Table1[[#This Row],[Steam_Consumed_t]]/Table1[[#This Row],[Production_t]]</f>
        <v>1.4676817899316346</v>
      </c>
      <c r="R4003" s="37">
        <f>Table1[[#This Row],[Power_Consumed_kWh]]/Table1[[#This Row],[Production_t]]</f>
        <v>121.48819142324425</v>
      </c>
      <c r="S4003" t="str">
        <f>IF(Table1[[#This Row],[Quality_pct]]&lt;96,"Below Spec","Ok")</f>
        <v>Below Spec</v>
      </c>
      <c r="T4003" t="str">
        <f>IF(Table1[Steam_Consumed_t]&gt;$O$4383,"ABNORMAL","NORMAL")</f>
        <v>NORMAL</v>
      </c>
      <c r="U4003" t="str">
        <f>IF(Table1[Power_Consumed_kWh]&gt;$P$4383,"ABNORMAL","NORMAL")</f>
        <v>NORMAL</v>
      </c>
      <c r="V4003">
        <f>(Table1[[#This Row],[Target_Production_t]]/8)*Table1[[#This Row],[Downtime_hr]]</f>
        <v>2.3472</v>
      </c>
    </row>
    <row r="4004" spans="1:22" x14ac:dyDescent="0.25">
      <c r="A4004" s="1">
        <v>45991</v>
      </c>
      <c r="B4004" s="1" t="str">
        <f>TEXT(Table1[[#This Row],[Date]],"mm")</f>
        <v>11</v>
      </c>
      <c r="C4004" t="s">
        <v>21</v>
      </c>
      <c r="D4004" t="s">
        <v>20</v>
      </c>
      <c r="E4004">
        <v>37.93</v>
      </c>
      <c r="F4004">
        <v>7.58</v>
      </c>
      <c r="G4004">
        <v>0.42</v>
      </c>
      <c r="H4004">
        <v>36.950000000000003</v>
      </c>
      <c r="I4004">
        <v>34.950000000000003</v>
      </c>
      <c r="J4004">
        <v>2</v>
      </c>
      <c r="K4004">
        <v>94.6</v>
      </c>
      <c r="L4004">
        <v>94.75</v>
      </c>
      <c r="M4004">
        <v>96.48</v>
      </c>
      <c r="N4004">
        <v>86.48</v>
      </c>
      <c r="O4004">
        <v>52.98</v>
      </c>
      <c r="P4004">
        <v>4252.5600000000004</v>
      </c>
      <c r="Q4004" s="42">
        <f>Table1[[#This Row],[Steam_Consumed_t]]/Table1[[#This Row],[Production_t]]</f>
        <v>1.4338294993234098</v>
      </c>
      <c r="R4004" s="37">
        <f>Table1[[#This Row],[Power_Consumed_kWh]]/Table1[[#This Row],[Production_t]]</f>
        <v>115.08958051420839</v>
      </c>
      <c r="S4004" t="str">
        <f>IF(Table1[[#This Row],[Quality_pct]]&lt;96,"Below Spec","Ok")</f>
        <v>Below Spec</v>
      </c>
      <c r="T4004" t="str">
        <f>IF(Table1[Steam_Consumed_t]&gt;$O$4383,"ABNORMAL","NORMAL")</f>
        <v>ABNORMAL</v>
      </c>
      <c r="U4004" t="str">
        <f>IF(Table1[Power_Consumed_kWh]&gt;$P$4383,"ABNORMAL","NORMAL")</f>
        <v>ABNORMAL</v>
      </c>
      <c r="V4004">
        <f>(Table1[[#This Row],[Target_Production_t]]/8)*Table1[[#This Row],[Downtime_hr]]</f>
        <v>1.991325</v>
      </c>
    </row>
    <row r="4005" spans="1:22" x14ac:dyDescent="0.25">
      <c r="A4005" s="1">
        <v>45991</v>
      </c>
      <c r="B4005" s="1" t="str">
        <f>TEXT(Table1[[#This Row],[Date]],"mm")</f>
        <v>11</v>
      </c>
      <c r="C4005" t="s">
        <v>23</v>
      </c>
      <c r="D4005" t="s">
        <v>20</v>
      </c>
      <c r="E4005">
        <v>43.92</v>
      </c>
      <c r="F4005">
        <v>7.58</v>
      </c>
      <c r="G4005">
        <v>0.42</v>
      </c>
      <c r="H4005">
        <v>43.1</v>
      </c>
      <c r="I4005">
        <v>43.06</v>
      </c>
      <c r="J4005">
        <v>0.04</v>
      </c>
      <c r="K4005">
        <v>99.91</v>
      </c>
      <c r="L4005">
        <v>94.75</v>
      </c>
      <c r="M4005">
        <v>94.23</v>
      </c>
      <c r="N4005">
        <v>89.2</v>
      </c>
      <c r="O4005">
        <v>8.8000000000000007</v>
      </c>
      <c r="P4005">
        <v>1877.22</v>
      </c>
      <c r="Q4005" s="42">
        <f>Table1[[#This Row],[Steam_Consumed_t]]/Table1[[#This Row],[Production_t]]</f>
        <v>0.20417633410672856</v>
      </c>
      <c r="R4005" s="37">
        <f>Table1[[#This Row],[Power_Consumed_kWh]]/Table1[[#This Row],[Production_t]]</f>
        <v>43.554988399071924</v>
      </c>
      <c r="S4005" t="str">
        <f>IF(Table1[[#This Row],[Quality_pct]]&lt;96,"Below Spec","Ok")</f>
        <v>Ok</v>
      </c>
      <c r="T4005" t="str">
        <f>IF(Table1[Steam_Consumed_t]&gt;$O$4383,"ABNORMAL","NORMAL")</f>
        <v>NORMAL</v>
      </c>
      <c r="U4005" t="str">
        <f>IF(Table1[Power_Consumed_kWh]&gt;$P$4383,"ABNORMAL","NORMAL")</f>
        <v>NORMAL</v>
      </c>
      <c r="V4005">
        <f>(Table1[[#This Row],[Target_Production_t]]/8)*Table1[[#This Row],[Downtime_hr]]</f>
        <v>2.3058000000000001</v>
      </c>
    </row>
    <row r="4006" spans="1:22" x14ac:dyDescent="0.25">
      <c r="A4006" s="1">
        <v>45991</v>
      </c>
      <c r="B4006" s="1" t="str">
        <f>TEXT(Table1[[#This Row],[Date]],"mm")</f>
        <v>11</v>
      </c>
      <c r="C4006" t="s">
        <v>17</v>
      </c>
      <c r="D4006" t="s">
        <v>19</v>
      </c>
      <c r="E4006">
        <v>43.24</v>
      </c>
      <c r="F4006">
        <v>7.6</v>
      </c>
      <c r="G4006">
        <v>0.4</v>
      </c>
      <c r="H4006">
        <v>37.229999999999997</v>
      </c>
      <c r="I4006">
        <v>36.479999999999997</v>
      </c>
      <c r="J4006">
        <v>0.75</v>
      </c>
      <c r="K4006">
        <v>97.98</v>
      </c>
      <c r="L4006">
        <v>95</v>
      </c>
      <c r="M4006">
        <v>96.82</v>
      </c>
      <c r="N4006">
        <v>90.12</v>
      </c>
      <c r="O4006">
        <v>30.73</v>
      </c>
      <c r="P4006">
        <v>3076.1</v>
      </c>
      <c r="Q4006" s="42">
        <f>Table1[[#This Row],[Steam_Consumed_t]]/Table1[[#This Row],[Production_t]]</f>
        <v>0.82540961590115502</v>
      </c>
      <c r="R4006" s="37">
        <f>Table1[[#This Row],[Power_Consumed_kWh]]/Table1[[#This Row],[Production_t]]</f>
        <v>82.624227773301101</v>
      </c>
      <c r="S4006" t="str">
        <f>IF(Table1[[#This Row],[Quality_pct]]&lt;96,"Below Spec","Ok")</f>
        <v>Ok</v>
      </c>
      <c r="T4006" t="str">
        <f>IF(Table1[Steam_Consumed_t]&gt;$O$4383,"ABNORMAL","NORMAL")</f>
        <v>NORMAL</v>
      </c>
      <c r="U4006" t="str">
        <f>IF(Table1[Power_Consumed_kWh]&gt;$P$4383,"ABNORMAL","NORMAL")</f>
        <v>NORMAL</v>
      </c>
      <c r="V4006">
        <f>(Table1[[#This Row],[Target_Production_t]]/8)*Table1[[#This Row],[Downtime_hr]]</f>
        <v>2.1620000000000004</v>
      </c>
    </row>
    <row r="4007" spans="1:22" x14ac:dyDescent="0.25">
      <c r="A4007" s="1">
        <v>45991</v>
      </c>
      <c r="B4007" s="1" t="str">
        <f>TEXT(Table1[[#This Row],[Date]],"mm")</f>
        <v>11</v>
      </c>
      <c r="C4007" t="s">
        <v>22</v>
      </c>
      <c r="D4007" t="s">
        <v>19</v>
      </c>
      <c r="E4007">
        <v>37.06</v>
      </c>
      <c r="F4007">
        <v>7.71</v>
      </c>
      <c r="G4007">
        <v>0.28999999999999998</v>
      </c>
      <c r="H4007">
        <v>33.75</v>
      </c>
      <c r="I4007">
        <v>32.67</v>
      </c>
      <c r="J4007">
        <v>1.0900000000000001</v>
      </c>
      <c r="K4007">
        <v>96.78</v>
      </c>
      <c r="L4007">
        <v>96.38</v>
      </c>
      <c r="M4007">
        <v>91.99</v>
      </c>
      <c r="N4007">
        <v>85.8</v>
      </c>
      <c r="O4007">
        <v>36.78</v>
      </c>
      <c r="P4007">
        <v>3230.34</v>
      </c>
      <c r="Q4007" s="42">
        <f>Table1[[#This Row],[Steam_Consumed_t]]/Table1[[#This Row],[Production_t]]</f>
        <v>1.0897777777777777</v>
      </c>
      <c r="R4007" s="37">
        <f>Table1[[#This Row],[Power_Consumed_kWh]]/Table1[[#This Row],[Production_t]]</f>
        <v>95.713777777777779</v>
      </c>
      <c r="S4007" t="str">
        <f>IF(Table1[[#This Row],[Quality_pct]]&lt;96,"Below Spec","Ok")</f>
        <v>Ok</v>
      </c>
      <c r="T4007" t="str">
        <f>IF(Table1[Steam_Consumed_t]&gt;$O$4383,"ABNORMAL","NORMAL")</f>
        <v>NORMAL</v>
      </c>
      <c r="U4007" t="str">
        <f>IF(Table1[Power_Consumed_kWh]&gt;$P$4383,"ABNORMAL","NORMAL")</f>
        <v>NORMAL</v>
      </c>
      <c r="V4007">
        <f>(Table1[[#This Row],[Target_Production_t]]/8)*Table1[[#This Row],[Downtime_hr]]</f>
        <v>1.3434250000000001</v>
      </c>
    </row>
    <row r="4008" spans="1:22" x14ac:dyDescent="0.25">
      <c r="A4008" s="1">
        <v>45991</v>
      </c>
      <c r="B4008" s="1" t="str">
        <f>TEXT(Table1[[#This Row],[Date]],"mm")</f>
        <v>11</v>
      </c>
      <c r="C4008" t="s">
        <v>23</v>
      </c>
      <c r="D4008" t="s">
        <v>18</v>
      </c>
      <c r="E4008">
        <v>45.99</v>
      </c>
      <c r="F4008">
        <v>7.75</v>
      </c>
      <c r="G4008">
        <v>0.25</v>
      </c>
      <c r="H4008">
        <v>41.58</v>
      </c>
      <c r="I4008">
        <v>41.13</v>
      </c>
      <c r="J4008">
        <v>0.45</v>
      </c>
      <c r="K4008">
        <v>98.92</v>
      </c>
      <c r="L4008">
        <v>96.88</v>
      </c>
      <c r="M4008">
        <v>96.09</v>
      </c>
      <c r="N4008">
        <v>92.08</v>
      </c>
      <c r="O4008">
        <v>7.19</v>
      </c>
      <c r="P4008">
        <v>1822.41</v>
      </c>
      <c r="Q4008" s="42">
        <f>Table1[[#This Row],[Steam_Consumed_t]]/Table1[[#This Row],[Production_t]]</f>
        <v>0.17291967291967295</v>
      </c>
      <c r="R4008" s="37">
        <f>Table1[[#This Row],[Power_Consumed_kWh]]/Table1[[#This Row],[Production_t]]</f>
        <v>43.829004329004334</v>
      </c>
      <c r="S4008" t="str">
        <f>IF(Table1[[#This Row],[Quality_pct]]&lt;96,"Below Spec","Ok")</f>
        <v>Ok</v>
      </c>
      <c r="T4008" t="str">
        <f>IF(Table1[Steam_Consumed_t]&gt;$O$4383,"ABNORMAL","NORMAL")</f>
        <v>NORMAL</v>
      </c>
      <c r="U4008" t="str">
        <f>IF(Table1[Power_Consumed_kWh]&gt;$P$4383,"ABNORMAL","NORMAL")</f>
        <v>NORMAL</v>
      </c>
      <c r="V4008">
        <f>(Table1[[#This Row],[Target_Production_t]]/8)*Table1[[#This Row],[Downtime_hr]]</f>
        <v>1.4371875000000001</v>
      </c>
    </row>
    <row r="4009" spans="1:22" x14ac:dyDescent="0.25">
      <c r="A4009" s="1">
        <v>45991</v>
      </c>
      <c r="B4009" s="1" t="str">
        <f>TEXT(Table1[[#This Row],[Date]],"mm")</f>
        <v>11</v>
      </c>
      <c r="C4009" t="s">
        <v>22</v>
      </c>
      <c r="D4009" t="s">
        <v>18</v>
      </c>
      <c r="E4009">
        <v>37.619999999999997</v>
      </c>
      <c r="F4009">
        <v>7.84</v>
      </c>
      <c r="G4009">
        <v>0.16</v>
      </c>
      <c r="H4009">
        <v>32</v>
      </c>
      <c r="I4009">
        <v>30.86</v>
      </c>
      <c r="J4009">
        <v>1.1499999999999999</v>
      </c>
      <c r="K4009">
        <v>96.42</v>
      </c>
      <c r="L4009">
        <v>98</v>
      </c>
      <c r="M4009">
        <v>92.33</v>
      </c>
      <c r="N4009">
        <v>87.24</v>
      </c>
      <c r="O4009">
        <v>35.92</v>
      </c>
      <c r="P4009">
        <v>2975.62</v>
      </c>
      <c r="Q4009" s="42">
        <f>Table1[[#This Row],[Steam_Consumed_t]]/Table1[[#This Row],[Production_t]]</f>
        <v>1.1225000000000001</v>
      </c>
      <c r="R4009" s="37">
        <f>Table1[[#This Row],[Power_Consumed_kWh]]/Table1[[#This Row],[Production_t]]</f>
        <v>92.988124999999997</v>
      </c>
      <c r="S4009" t="str">
        <f>IF(Table1[[#This Row],[Quality_pct]]&lt;96,"Below Spec","Ok")</f>
        <v>Ok</v>
      </c>
      <c r="T4009" t="str">
        <f>IF(Table1[Steam_Consumed_t]&gt;$O$4383,"ABNORMAL","NORMAL")</f>
        <v>NORMAL</v>
      </c>
      <c r="U4009" t="str">
        <f>IF(Table1[Power_Consumed_kWh]&gt;$P$4383,"ABNORMAL","NORMAL")</f>
        <v>NORMAL</v>
      </c>
      <c r="V4009">
        <f>(Table1[[#This Row],[Target_Production_t]]/8)*Table1[[#This Row],[Downtime_hr]]</f>
        <v>0.75239999999999996</v>
      </c>
    </row>
    <row r="4010" spans="1:22" x14ac:dyDescent="0.25">
      <c r="A4010" s="1">
        <v>45992</v>
      </c>
      <c r="B4010" s="1" t="str">
        <f>TEXT(Table1[[#This Row],[Date]],"mm")</f>
        <v>12</v>
      </c>
      <c r="C4010" t="s">
        <v>22</v>
      </c>
      <c r="D4010" t="s">
        <v>19</v>
      </c>
      <c r="E4010">
        <v>34.25</v>
      </c>
      <c r="F4010">
        <v>7.03</v>
      </c>
      <c r="G4010">
        <v>0.97</v>
      </c>
      <c r="H4010">
        <v>30.29</v>
      </c>
      <c r="I4010">
        <v>29.17</v>
      </c>
      <c r="J4010">
        <v>1.1299999999999999</v>
      </c>
      <c r="K4010">
        <v>96.28</v>
      </c>
      <c r="L4010">
        <v>87.88</v>
      </c>
      <c r="M4010">
        <v>97.98</v>
      </c>
      <c r="N4010">
        <v>82.89</v>
      </c>
      <c r="O4010">
        <v>33.17</v>
      </c>
      <c r="P4010">
        <v>2884.91</v>
      </c>
      <c r="Q4010" s="42">
        <f>Table1[[#This Row],[Steam_Consumed_t]]/Table1[[#This Row],[Production_t]]</f>
        <v>1.0950808847804556</v>
      </c>
      <c r="R4010" s="37">
        <f>Table1[[#This Row],[Power_Consumed_kWh]]/Table1[[#This Row],[Production_t]]</f>
        <v>95.242984483327831</v>
      </c>
      <c r="S4010" t="str">
        <f>IF(Table1[[#This Row],[Quality_pct]]&lt;96,"Below Spec","Ok")</f>
        <v>Ok</v>
      </c>
      <c r="T4010" t="str">
        <f>IF(Table1[Steam_Consumed_t]&gt;$O$4383,"ABNORMAL","NORMAL")</f>
        <v>NORMAL</v>
      </c>
      <c r="U4010" t="str">
        <f>IF(Table1[Power_Consumed_kWh]&gt;$P$4383,"ABNORMAL","NORMAL")</f>
        <v>NORMAL</v>
      </c>
      <c r="V4010">
        <f>(Table1[[#This Row],[Target_Production_t]]/8)*Table1[[#This Row],[Downtime_hr]]</f>
        <v>4.1528124999999996</v>
      </c>
    </row>
    <row r="4011" spans="1:22" x14ac:dyDescent="0.25">
      <c r="A4011" s="1">
        <v>45992</v>
      </c>
      <c r="B4011" s="1" t="str">
        <f>TEXT(Table1[[#This Row],[Date]],"mm")</f>
        <v>12</v>
      </c>
      <c r="C4011" t="s">
        <v>21</v>
      </c>
      <c r="D4011" t="s">
        <v>20</v>
      </c>
      <c r="E4011">
        <v>35.049999999999997</v>
      </c>
      <c r="F4011">
        <v>7.17</v>
      </c>
      <c r="G4011">
        <v>0.83</v>
      </c>
      <c r="H4011">
        <v>27.59</v>
      </c>
      <c r="I4011">
        <v>27.23</v>
      </c>
      <c r="J4011">
        <v>0.36</v>
      </c>
      <c r="K4011">
        <v>98.68</v>
      </c>
      <c r="L4011">
        <v>89.62</v>
      </c>
      <c r="M4011">
        <v>89.13</v>
      </c>
      <c r="N4011">
        <v>78.83</v>
      </c>
      <c r="O4011">
        <v>39.32</v>
      </c>
      <c r="P4011">
        <v>3236.34</v>
      </c>
      <c r="Q4011" s="42">
        <f>Table1[[#This Row],[Steam_Consumed_t]]/Table1[[#This Row],[Production_t]]</f>
        <v>1.4251540413193187</v>
      </c>
      <c r="R4011" s="37">
        <f>Table1[[#This Row],[Power_Consumed_kWh]]/Table1[[#This Row],[Production_t]]</f>
        <v>117.30119608553825</v>
      </c>
      <c r="S4011" t="str">
        <f>IF(Table1[[#This Row],[Quality_pct]]&lt;96,"Below Spec","Ok")</f>
        <v>Ok</v>
      </c>
      <c r="T4011" t="str">
        <f>IF(Table1[Steam_Consumed_t]&gt;$O$4383,"ABNORMAL","NORMAL")</f>
        <v>NORMAL</v>
      </c>
      <c r="U4011" t="str">
        <f>IF(Table1[Power_Consumed_kWh]&gt;$P$4383,"ABNORMAL","NORMAL")</f>
        <v>NORMAL</v>
      </c>
      <c r="V4011">
        <f>(Table1[[#This Row],[Target_Production_t]]/8)*Table1[[#This Row],[Downtime_hr]]</f>
        <v>3.6364374999999995</v>
      </c>
    </row>
    <row r="4012" spans="1:22" x14ac:dyDescent="0.25">
      <c r="A4012" s="1">
        <v>45992</v>
      </c>
      <c r="B4012" s="1" t="str">
        <f>TEXT(Table1[[#This Row],[Date]],"mm")</f>
        <v>12</v>
      </c>
      <c r="C4012" t="s">
        <v>17</v>
      </c>
      <c r="D4012" t="s">
        <v>20</v>
      </c>
      <c r="E4012">
        <v>38.74</v>
      </c>
      <c r="F4012">
        <v>7.44</v>
      </c>
      <c r="G4012">
        <v>0.56000000000000005</v>
      </c>
      <c r="H4012">
        <v>32.96</v>
      </c>
      <c r="I4012">
        <v>32.619999999999997</v>
      </c>
      <c r="J4012">
        <v>0.34</v>
      </c>
      <c r="K4012">
        <v>98.96</v>
      </c>
      <c r="L4012">
        <v>93</v>
      </c>
      <c r="M4012">
        <v>90.6</v>
      </c>
      <c r="N4012">
        <v>83.39</v>
      </c>
      <c r="O4012">
        <v>27.92</v>
      </c>
      <c r="P4012">
        <v>2694.64</v>
      </c>
      <c r="Q4012" s="42">
        <f>Table1[[#This Row],[Steam_Consumed_t]]/Table1[[#This Row],[Production_t]]</f>
        <v>0.84708737864077677</v>
      </c>
      <c r="R4012" s="37">
        <f>Table1[[#This Row],[Power_Consumed_kWh]]/Table1[[#This Row],[Production_t]]</f>
        <v>81.75485436893203</v>
      </c>
      <c r="S4012" t="str">
        <f>IF(Table1[[#This Row],[Quality_pct]]&lt;96,"Below Spec","Ok")</f>
        <v>Ok</v>
      </c>
      <c r="T4012" t="str">
        <f>IF(Table1[Steam_Consumed_t]&gt;$O$4383,"ABNORMAL","NORMAL")</f>
        <v>NORMAL</v>
      </c>
      <c r="U4012" t="str">
        <f>IF(Table1[Power_Consumed_kWh]&gt;$P$4383,"ABNORMAL","NORMAL")</f>
        <v>NORMAL</v>
      </c>
      <c r="V4012">
        <f>(Table1[[#This Row],[Target_Production_t]]/8)*Table1[[#This Row],[Downtime_hr]]</f>
        <v>2.7118000000000002</v>
      </c>
    </row>
    <row r="4013" spans="1:22" x14ac:dyDescent="0.25">
      <c r="A4013" s="1">
        <v>45992</v>
      </c>
      <c r="B4013" s="1" t="str">
        <f>TEXT(Table1[[#This Row],[Date]],"mm")</f>
        <v>12</v>
      </c>
      <c r="C4013" t="s">
        <v>22</v>
      </c>
      <c r="D4013" t="s">
        <v>18</v>
      </c>
      <c r="E4013">
        <v>34.770000000000003</v>
      </c>
      <c r="F4013">
        <v>7.47</v>
      </c>
      <c r="G4013">
        <v>0.53</v>
      </c>
      <c r="H4013">
        <v>31.39</v>
      </c>
      <c r="I4013">
        <v>30.47</v>
      </c>
      <c r="J4013">
        <v>0.91</v>
      </c>
      <c r="K4013">
        <v>97.09</v>
      </c>
      <c r="L4013">
        <v>93.38</v>
      </c>
      <c r="M4013">
        <v>93.05</v>
      </c>
      <c r="N4013">
        <v>84.36</v>
      </c>
      <c r="O4013">
        <v>35.130000000000003</v>
      </c>
      <c r="P4013">
        <v>2991.84</v>
      </c>
      <c r="Q4013" s="42">
        <f>Table1[[#This Row],[Steam_Consumed_t]]/Table1[[#This Row],[Production_t]]</f>
        <v>1.1191462249123925</v>
      </c>
      <c r="R4013" s="37">
        <f>Table1[[#This Row],[Power_Consumed_kWh]]/Table1[[#This Row],[Production_t]]</f>
        <v>95.311882765211848</v>
      </c>
      <c r="S4013" t="str">
        <f>IF(Table1[[#This Row],[Quality_pct]]&lt;96,"Below Spec","Ok")</f>
        <v>Ok</v>
      </c>
      <c r="T4013" t="str">
        <f>IF(Table1[Steam_Consumed_t]&gt;$O$4383,"ABNORMAL","NORMAL")</f>
        <v>NORMAL</v>
      </c>
      <c r="U4013" t="str">
        <f>IF(Table1[Power_Consumed_kWh]&gt;$P$4383,"ABNORMAL","NORMAL")</f>
        <v>NORMAL</v>
      </c>
      <c r="V4013">
        <f>(Table1[[#This Row],[Target_Production_t]]/8)*Table1[[#This Row],[Downtime_hr]]</f>
        <v>2.3035125000000005</v>
      </c>
    </row>
    <row r="4014" spans="1:22" x14ac:dyDescent="0.25">
      <c r="A4014" s="1">
        <v>45992</v>
      </c>
      <c r="B4014" s="1" t="str">
        <f>TEXT(Table1[[#This Row],[Date]],"mm")</f>
        <v>12</v>
      </c>
      <c r="C4014" t="s">
        <v>17</v>
      </c>
      <c r="D4014" t="s">
        <v>19</v>
      </c>
      <c r="E4014">
        <v>39.96</v>
      </c>
      <c r="F4014">
        <v>7.48</v>
      </c>
      <c r="G4014">
        <v>0.52</v>
      </c>
      <c r="H4014">
        <v>36.61</v>
      </c>
      <c r="I4014">
        <v>35.75</v>
      </c>
      <c r="J4014">
        <v>0.86</v>
      </c>
      <c r="K4014">
        <v>97.65</v>
      </c>
      <c r="L4014">
        <v>93.5</v>
      </c>
      <c r="M4014">
        <v>95.57</v>
      </c>
      <c r="N4014">
        <v>87.26</v>
      </c>
      <c r="O4014">
        <v>32.950000000000003</v>
      </c>
      <c r="P4014">
        <v>3003.05</v>
      </c>
      <c r="Q4014" s="42">
        <f>Table1[[#This Row],[Steam_Consumed_t]]/Table1[[#This Row],[Production_t]]</f>
        <v>0.90002731494127297</v>
      </c>
      <c r="R4014" s="37">
        <f>Table1[[#This Row],[Power_Consumed_kWh]]/Table1[[#This Row],[Production_t]]</f>
        <v>82.028134389511067</v>
      </c>
      <c r="S4014" t="str">
        <f>IF(Table1[[#This Row],[Quality_pct]]&lt;96,"Below Spec","Ok")</f>
        <v>Ok</v>
      </c>
      <c r="T4014" t="str">
        <f>IF(Table1[Steam_Consumed_t]&gt;$O$4383,"ABNORMAL","NORMAL")</f>
        <v>NORMAL</v>
      </c>
      <c r="U4014" t="str">
        <f>IF(Table1[Power_Consumed_kWh]&gt;$P$4383,"ABNORMAL","NORMAL")</f>
        <v>NORMAL</v>
      </c>
      <c r="V4014">
        <f>(Table1[[#This Row],[Target_Production_t]]/8)*Table1[[#This Row],[Downtime_hr]]</f>
        <v>2.5973999999999999</v>
      </c>
    </row>
    <row r="4015" spans="1:22" x14ac:dyDescent="0.25">
      <c r="A4015" s="1">
        <v>45992</v>
      </c>
      <c r="B4015" s="1" t="str">
        <f>TEXT(Table1[[#This Row],[Date]],"mm")</f>
        <v>12</v>
      </c>
      <c r="C4015" t="s">
        <v>22</v>
      </c>
      <c r="D4015" t="s">
        <v>20</v>
      </c>
      <c r="E4015">
        <v>33.21</v>
      </c>
      <c r="F4015">
        <v>7.5</v>
      </c>
      <c r="G4015">
        <v>0.5</v>
      </c>
      <c r="H4015">
        <v>29.88</v>
      </c>
      <c r="I4015">
        <v>28.41</v>
      </c>
      <c r="J4015">
        <v>1.48</v>
      </c>
      <c r="K4015">
        <v>95.05</v>
      </c>
      <c r="L4015">
        <v>93.75</v>
      </c>
      <c r="M4015">
        <v>92.1</v>
      </c>
      <c r="N4015">
        <v>82.07</v>
      </c>
      <c r="O4015">
        <v>32.229999999999997</v>
      </c>
      <c r="P4015">
        <v>2795.17</v>
      </c>
      <c r="Q4015" s="42">
        <f>Table1[[#This Row],[Steam_Consumed_t]]/Table1[[#This Row],[Production_t]]</f>
        <v>1.0786479250334671</v>
      </c>
      <c r="R4015" s="37">
        <f>Table1[[#This Row],[Power_Consumed_kWh]]/Table1[[#This Row],[Production_t]]</f>
        <v>93.546519410977254</v>
      </c>
      <c r="S4015" t="str">
        <f>IF(Table1[[#This Row],[Quality_pct]]&lt;96,"Below Spec","Ok")</f>
        <v>Below Spec</v>
      </c>
      <c r="T4015" t="str">
        <f>IF(Table1[Steam_Consumed_t]&gt;$O$4383,"ABNORMAL","NORMAL")</f>
        <v>NORMAL</v>
      </c>
      <c r="U4015" t="str">
        <f>IF(Table1[Power_Consumed_kWh]&gt;$P$4383,"ABNORMAL","NORMAL")</f>
        <v>NORMAL</v>
      </c>
      <c r="V4015">
        <f>(Table1[[#This Row],[Target_Production_t]]/8)*Table1[[#This Row],[Downtime_hr]]</f>
        <v>2.0756250000000001</v>
      </c>
    </row>
    <row r="4016" spans="1:22" x14ac:dyDescent="0.25">
      <c r="A4016" s="1">
        <v>45992</v>
      </c>
      <c r="B4016" s="1" t="str">
        <f>TEXT(Table1[[#This Row],[Date]],"mm")</f>
        <v>12</v>
      </c>
      <c r="C4016" t="s">
        <v>21</v>
      </c>
      <c r="D4016" t="s">
        <v>19</v>
      </c>
      <c r="E4016">
        <v>36.15</v>
      </c>
      <c r="F4016">
        <v>7.58</v>
      </c>
      <c r="G4016">
        <v>0.42</v>
      </c>
      <c r="H4016">
        <v>30.74</v>
      </c>
      <c r="I4016">
        <v>30.1</v>
      </c>
      <c r="J4016">
        <v>0.63</v>
      </c>
      <c r="K4016">
        <v>97.94</v>
      </c>
      <c r="L4016">
        <v>94.75</v>
      </c>
      <c r="M4016">
        <v>97.81</v>
      </c>
      <c r="N4016">
        <v>90.77</v>
      </c>
      <c r="O4016">
        <v>43.83</v>
      </c>
      <c r="P4016">
        <v>3665.37</v>
      </c>
      <c r="Q4016" s="42">
        <f>Table1[[#This Row],[Steam_Consumed_t]]/Table1[[#This Row],[Production_t]]</f>
        <v>1.4258295380611581</v>
      </c>
      <c r="R4016" s="37">
        <f>Table1[[#This Row],[Power_Consumed_kWh]]/Table1[[#This Row],[Production_t]]</f>
        <v>119.23780091086533</v>
      </c>
      <c r="S4016" t="str">
        <f>IF(Table1[[#This Row],[Quality_pct]]&lt;96,"Below Spec","Ok")</f>
        <v>Ok</v>
      </c>
      <c r="T4016" t="str">
        <f>IF(Table1[Steam_Consumed_t]&gt;$O$4383,"ABNORMAL","NORMAL")</f>
        <v>NORMAL</v>
      </c>
      <c r="U4016" t="str">
        <f>IF(Table1[Power_Consumed_kWh]&gt;$P$4383,"ABNORMAL","NORMAL")</f>
        <v>NORMAL</v>
      </c>
      <c r="V4016">
        <f>(Table1[[#This Row],[Target_Production_t]]/8)*Table1[[#This Row],[Downtime_hr]]</f>
        <v>1.8978749999999998</v>
      </c>
    </row>
    <row r="4017" spans="1:22" x14ac:dyDescent="0.25">
      <c r="A4017" s="1">
        <v>45992</v>
      </c>
      <c r="B4017" s="1" t="str">
        <f>TEXT(Table1[[#This Row],[Date]],"mm")</f>
        <v>12</v>
      </c>
      <c r="C4017" t="s">
        <v>21</v>
      </c>
      <c r="D4017" t="s">
        <v>18</v>
      </c>
      <c r="E4017">
        <v>36.700000000000003</v>
      </c>
      <c r="F4017">
        <v>7.65</v>
      </c>
      <c r="G4017">
        <v>0.35</v>
      </c>
      <c r="H4017">
        <v>34.909999999999997</v>
      </c>
      <c r="I4017">
        <v>34.409999999999997</v>
      </c>
      <c r="J4017">
        <v>0.49</v>
      </c>
      <c r="K4017">
        <v>98.59</v>
      </c>
      <c r="L4017">
        <v>95.62</v>
      </c>
      <c r="M4017">
        <v>100.62</v>
      </c>
      <c r="N4017">
        <v>94.86</v>
      </c>
      <c r="O4017">
        <v>48.9</v>
      </c>
      <c r="P4017">
        <v>4215.7700000000004</v>
      </c>
      <c r="Q4017" s="42">
        <f>Table1[[#This Row],[Steam_Consumed_t]]/Table1[[#This Row],[Production_t]]</f>
        <v>1.4007447722715556</v>
      </c>
      <c r="R4017" s="37">
        <f>Table1[[#This Row],[Power_Consumed_kWh]]/Table1[[#This Row],[Production_t]]</f>
        <v>120.76109997135494</v>
      </c>
      <c r="S4017" t="str">
        <f>IF(Table1[[#This Row],[Quality_pct]]&lt;96,"Below Spec","Ok")</f>
        <v>Ok</v>
      </c>
      <c r="T4017" t="str">
        <f>IF(Table1[Steam_Consumed_t]&gt;$O$4383,"ABNORMAL","NORMAL")</f>
        <v>NORMAL</v>
      </c>
      <c r="U4017" t="str">
        <f>IF(Table1[Power_Consumed_kWh]&gt;$P$4383,"ABNORMAL","NORMAL")</f>
        <v>ABNORMAL</v>
      </c>
      <c r="V4017">
        <f>(Table1[[#This Row],[Target_Production_t]]/8)*Table1[[#This Row],[Downtime_hr]]</f>
        <v>1.6056250000000001</v>
      </c>
    </row>
    <row r="4018" spans="1:22" x14ac:dyDescent="0.25">
      <c r="A4018" s="1">
        <v>45992</v>
      </c>
      <c r="B4018" s="1" t="str">
        <f>TEXT(Table1[[#This Row],[Date]],"mm")</f>
        <v>12</v>
      </c>
      <c r="C4018" t="s">
        <v>23</v>
      </c>
      <c r="D4018" t="s">
        <v>18</v>
      </c>
      <c r="E4018">
        <v>42.5</v>
      </c>
      <c r="F4018">
        <v>7.66</v>
      </c>
      <c r="G4018">
        <v>0.34</v>
      </c>
      <c r="H4018">
        <v>42.73</v>
      </c>
      <c r="I4018">
        <v>42.14</v>
      </c>
      <c r="J4018">
        <v>0.59</v>
      </c>
      <c r="K4018">
        <v>98.62</v>
      </c>
      <c r="L4018">
        <v>95.75</v>
      </c>
      <c r="M4018">
        <v>95.85</v>
      </c>
      <c r="N4018">
        <v>90.51</v>
      </c>
      <c r="O4018">
        <v>6.39</v>
      </c>
      <c r="P4018">
        <v>1559.97</v>
      </c>
      <c r="Q4018" s="42">
        <f>Table1[[#This Row],[Steam_Consumed_t]]/Table1[[#This Row],[Production_t]]</f>
        <v>0.14954364615024573</v>
      </c>
      <c r="R4018" s="37">
        <f>Table1[[#This Row],[Power_Consumed_kWh]]/Table1[[#This Row],[Production_t]]</f>
        <v>36.507605897495907</v>
      </c>
      <c r="S4018" t="str">
        <f>IF(Table1[[#This Row],[Quality_pct]]&lt;96,"Below Spec","Ok")</f>
        <v>Ok</v>
      </c>
      <c r="T4018" t="str">
        <f>IF(Table1[Steam_Consumed_t]&gt;$O$4383,"ABNORMAL","NORMAL")</f>
        <v>NORMAL</v>
      </c>
      <c r="U4018" t="str">
        <f>IF(Table1[Power_Consumed_kWh]&gt;$P$4383,"ABNORMAL","NORMAL")</f>
        <v>NORMAL</v>
      </c>
      <c r="V4018">
        <f>(Table1[[#This Row],[Target_Production_t]]/8)*Table1[[#This Row],[Downtime_hr]]</f>
        <v>1.8062500000000001</v>
      </c>
    </row>
    <row r="4019" spans="1:22" x14ac:dyDescent="0.25">
      <c r="A4019" s="1">
        <v>45992</v>
      </c>
      <c r="B4019" s="1" t="str">
        <f>TEXT(Table1[[#This Row],[Date]],"mm")</f>
        <v>12</v>
      </c>
      <c r="C4019" t="s">
        <v>23</v>
      </c>
      <c r="D4019" t="s">
        <v>19</v>
      </c>
      <c r="E4019">
        <v>41.86</v>
      </c>
      <c r="F4019">
        <v>7.71</v>
      </c>
      <c r="G4019">
        <v>0.28999999999999998</v>
      </c>
      <c r="H4019">
        <v>38.31</v>
      </c>
      <c r="I4019">
        <v>37.840000000000003</v>
      </c>
      <c r="J4019">
        <v>0.47</v>
      </c>
      <c r="K4019">
        <v>98.77</v>
      </c>
      <c r="L4019">
        <v>96.38</v>
      </c>
      <c r="M4019">
        <v>98.59</v>
      </c>
      <c r="N4019">
        <v>93.85</v>
      </c>
      <c r="O4019">
        <v>5.08</v>
      </c>
      <c r="P4019">
        <v>1548.1</v>
      </c>
      <c r="Q4019" s="42">
        <f>Table1[[#This Row],[Steam_Consumed_t]]/Table1[[#This Row],[Production_t]]</f>
        <v>0.13260245366744974</v>
      </c>
      <c r="R4019" s="37">
        <f>Table1[[#This Row],[Power_Consumed_kWh]]/Table1[[#This Row],[Production_t]]</f>
        <v>40.409814669799005</v>
      </c>
      <c r="S4019" t="str">
        <f>IF(Table1[[#This Row],[Quality_pct]]&lt;96,"Below Spec","Ok")</f>
        <v>Ok</v>
      </c>
      <c r="T4019" t="str">
        <f>IF(Table1[Steam_Consumed_t]&gt;$O$4383,"ABNORMAL","NORMAL")</f>
        <v>NORMAL</v>
      </c>
      <c r="U4019" t="str">
        <f>IF(Table1[Power_Consumed_kWh]&gt;$P$4383,"ABNORMAL","NORMAL")</f>
        <v>NORMAL</v>
      </c>
      <c r="V4019">
        <f>(Table1[[#This Row],[Target_Production_t]]/8)*Table1[[#This Row],[Downtime_hr]]</f>
        <v>1.5174249999999998</v>
      </c>
    </row>
    <row r="4020" spans="1:22" x14ac:dyDescent="0.25">
      <c r="A4020" s="1">
        <v>45992</v>
      </c>
      <c r="B4020" s="1" t="str">
        <f>TEXT(Table1[[#This Row],[Date]],"mm")</f>
        <v>12</v>
      </c>
      <c r="C4020" t="s">
        <v>23</v>
      </c>
      <c r="D4020" t="s">
        <v>20</v>
      </c>
      <c r="E4020">
        <v>40.590000000000003</v>
      </c>
      <c r="F4020">
        <v>7.74</v>
      </c>
      <c r="G4020">
        <v>0.26</v>
      </c>
      <c r="H4020">
        <v>36.08</v>
      </c>
      <c r="I4020">
        <v>35.86</v>
      </c>
      <c r="J4020">
        <v>0.22</v>
      </c>
      <c r="K4020">
        <v>99.4</v>
      </c>
      <c r="L4020">
        <v>96.75</v>
      </c>
      <c r="M4020">
        <v>92.17</v>
      </c>
      <c r="N4020">
        <v>88.64</v>
      </c>
      <c r="O4020">
        <v>4.7300000000000004</v>
      </c>
      <c r="P4020">
        <v>1574.62</v>
      </c>
      <c r="Q4020" s="42">
        <f>Table1[[#This Row],[Steam_Consumed_t]]/Table1[[#This Row],[Production_t]]</f>
        <v>0.13109756097560976</v>
      </c>
      <c r="R4020" s="37">
        <f>Table1[[#This Row],[Power_Consumed_kWh]]/Table1[[#This Row],[Production_t]]</f>
        <v>43.642461197339244</v>
      </c>
      <c r="S4020" t="str">
        <f>IF(Table1[[#This Row],[Quality_pct]]&lt;96,"Below Spec","Ok")</f>
        <v>Ok</v>
      </c>
      <c r="T4020" t="str">
        <f>IF(Table1[Steam_Consumed_t]&gt;$O$4383,"ABNORMAL","NORMAL")</f>
        <v>NORMAL</v>
      </c>
      <c r="U4020" t="str">
        <f>IF(Table1[Power_Consumed_kWh]&gt;$P$4383,"ABNORMAL","NORMAL")</f>
        <v>NORMAL</v>
      </c>
      <c r="V4020">
        <f>(Table1[[#This Row],[Target_Production_t]]/8)*Table1[[#This Row],[Downtime_hr]]</f>
        <v>1.3191750000000002</v>
      </c>
    </row>
    <row r="4021" spans="1:22" x14ac:dyDescent="0.25">
      <c r="A4021" s="1">
        <v>45992</v>
      </c>
      <c r="B4021" s="1" t="str">
        <f>TEXT(Table1[[#This Row],[Date]],"mm")</f>
        <v>12</v>
      </c>
      <c r="C4021" t="s">
        <v>17</v>
      </c>
      <c r="D4021" t="s">
        <v>18</v>
      </c>
      <c r="E4021">
        <v>40.57</v>
      </c>
      <c r="F4021">
        <v>7.75</v>
      </c>
      <c r="G4021">
        <v>0.25</v>
      </c>
      <c r="H4021">
        <v>35.15</v>
      </c>
      <c r="I4021">
        <v>34.409999999999997</v>
      </c>
      <c r="J4021">
        <v>0.75</v>
      </c>
      <c r="K4021">
        <v>97.88</v>
      </c>
      <c r="L4021">
        <v>96.88</v>
      </c>
      <c r="M4021">
        <v>99.8</v>
      </c>
      <c r="N4021">
        <v>94.63</v>
      </c>
      <c r="O4021">
        <v>29.21</v>
      </c>
      <c r="P4021">
        <v>2800.22</v>
      </c>
      <c r="Q4021" s="42">
        <f>Table1[[#This Row],[Steam_Consumed_t]]/Table1[[#This Row],[Production_t]]</f>
        <v>0.8310099573257469</v>
      </c>
      <c r="R4021" s="37">
        <f>Table1[[#This Row],[Power_Consumed_kWh]]/Table1[[#This Row],[Production_t]]</f>
        <v>79.664864864864867</v>
      </c>
      <c r="S4021" t="str">
        <f>IF(Table1[[#This Row],[Quality_pct]]&lt;96,"Below Spec","Ok")</f>
        <v>Ok</v>
      </c>
      <c r="T4021" t="str">
        <f>IF(Table1[Steam_Consumed_t]&gt;$O$4383,"ABNORMAL","NORMAL")</f>
        <v>NORMAL</v>
      </c>
      <c r="U4021" t="str">
        <f>IF(Table1[Power_Consumed_kWh]&gt;$P$4383,"ABNORMAL","NORMAL")</f>
        <v>NORMAL</v>
      </c>
      <c r="V4021">
        <f>(Table1[[#This Row],[Target_Production_t]]/8)*Table1[[#This Row],[Downtime_hr]]</f>
        <v>1.2678125</v>
      </c>
    </row>
    <row r="4022" spans="1:22" x14ac:dyDescent="0.25">
      <c r="A4022" s="1">
        <v>45993</v>
      </c>
      <c r="B4022" s="1" t="str">
        <f>TEXT(Table1[[#This Row],[Date]],"mm")</f>
        <v>12</v>
      </c>
      <c r="C4022" t="s">
        <v>22</v>
      </c>
      <c r="D4022" t="s">
        <v>20</v>
      </c>
      <c r="E4022">
        <v>34.14</v>
      </c>
      <c r="F4022">
        <v>7.18</v>
      </c>
      <c r="G4022">
        <v>0.82</v>
      </c>
      <c r="H4022">
        <v>28.71</v>
      </c>
      <c r="I4022">
        <v>27.97</v>
      </c>
      <c r="J4022">
        <v>0.73</v>
      </c>
      <c r="K4022">
        <v>97.44</v>
      </c>
      <c r="L4022">
        <v>89.75</v>
      </c>
      <c r="M4022">
        <v>95.23</v>
      </c>
      <c r="N4022">
        <v>83.28</v>
      </c>
      <c r="O4022">
        <v>32.42</v>
      </c>
      <c r="P4022">
        <v>2630.92</v>
      </c>
      <c r="Q4022" s="42">
        <f>Table1[[#This Row],[Steam_Consumed_t]]/Table1[[#This Row],[Production_t]]</f>
        <v>1.1292232671543017</v>
      </c>
      <c r="R4022" s="37">
        <f>Table1[[#This Row],[Power_Consumed_kWh]]/Table1[[#This Row],[Production_t]]</f>
        <v>91.637756879136191</v>
      </c>
      <c r="S4022" t="str">
        <f>IF(Table1[[#This Row],[Quality_pct]]&lt;96,"Below Spec","Ok")</f>
        <v>Ok</v>
      </c>
      <c r="T4022" t="str">
        <f>IF(Table1[Steam_Consumed_t]&gt;$O$4383,"ABNORMAL","NORMAL")</f>
        <v>NORMAL</v>
      </c>
      <c r="U4022" t="str">
        <f>IF(Table1[Power_Consumed_kWh]&gt;$P$4383,"ABNORMAL","NORMAL")</f>
        <v>NORMAL</v>
      </c>
      <c r="V4022">
        <f>(Table1[[#This Row],[Target_Production_t]]/8)*Table1[[#This Row],[Downtime_hr]]</f>
        <v>3.4993499999999997</v>
      </c>
    </row>
    <row r="4023" spans="1:22" x14ac:dyDescent="0.25">
      <c r="A4023" s="1">
        <v>45993</v>
      </c>
      <c r="B4023" s="1" t="str">
        <f>TEXT(Table1[[#This Row],[Date]],"mm")</f>
        <v>12</v>
      </c>
      <c r="C4023" t="s">
        <v>17</v>
      </c>
      <c r="D4023" t="s">
        <v>20</v>
      </c>
      <c r="E4023">
        <v>39.840000000000003</v>
      </c>
      <c r="F4023">
        <v>7.27</v>
      </c>
      <c r="G4023">
        <v>0.73</v>
      </c>
      <c r="H4023">
        <v>32.33</v>
      </c>
      <c r="I4023">
        <v>31.53</v>
      </c>
      <c r="J4023">
        <v>0.8</v>
      </c>
      <c r="K4023">
        <v>97.53</v>
      </c>
      <c r="L4023">
        <v>90.88</v>
      </c>
      <c r="M4023">
        <v>97.88</v>
      </c>
      <c r="N4023">
        <v>86.75</v>
      </c>
      <c r="O4023">
        <v>28.61</v>
      </c>
      <c r="P4023">
        <v>2697.93</v>
      </c>
      <c r="Q4023" s="42">
        <f>Table1[[#This Row],[Steam_Consumed_t]]/Table1[[#This Row],[Production_t]]</f>
        <v>0.88493659140117542</v>
      </c>
      <c r="R4023" s="37">
        <f>Table1[[#This Row],[Power_Consumed_kWh]]/Table1[[#This Row],[Production_t]]</f>
        <v>83.44973708629756</v>
      </c>
      <c r="S4023" t="str">
        <f>IF(Table1[[#This Row],[Quality_pct]]&lt;96,"Below Spec","Ok")</f>
        <v>Ok</v>
      </c>
      <c r="T4023" t="str">
        <f>IF(Table1[Steam_Consumed_t]&gt;$O$4383,"ABNORMAL","NORMAL")</f>
        <v>NORMAL</v>
      </c>
      <c r="U4023" t="str">
        <f>IF(Table1[Power_Consumed_kWh]&gt;$P$4383,"ABNORMAL","NORMAL")</f>
        <v>NORMAL</v>
      </c>
      <c r="V4023">
        <f>(Table1[[#This Row],[Target_Production_t]]/8)*Table1[[#This Row],[Downtime_hr]]</f>
        <v>3.6354000000000002</v>
      </c>
    </row>
    <row r="4024" spans="1:22" x14ac:dyDescent="0.25">
      <c r="A4024" s="1">
        <v>45993</v>
      </c>
      <c r="B4024" s="1" t="str">
        <f>TEXT(Table1[[#This Row],[Date]],"mm")</f>
        <v>12</v>
      </c>
      <c r="C4024" t="s">
        <v>17</v>
      </c>
      <c r="D4024" t="s">
        <v>18</v>
      </c>
      <c r="E4024">
        <v>41.71</v>
      </c>
      <c r="F4024">
        <v>7.36</v>
      </c>
      <c r="G4024">
        <v>0.64</v>
      </c>
      <c r="H4024">
        <v>36.130000000000003</v>
      </c>
      <c r="I4024">
        <v>35.01</v>
      </c>
      <c r="J4024">
        <v>1.1100000000000001</v>
      </c>
      <c r="K4024">
        <v>96.92</v>
      </c>
      <c r="L4024">
        <v>92</v>
      </c>
      <c r="M4024">
        <v>90.4</v>
      </c>
      <c r="N4024">
        <v>80.61</v>
      </c>
      <c r="O4024">
        <v>31.69</v>
      </c>
      <c r="P4024">
        <v>3037.21</v>
      </c>
      <c r="Q4024" s="42">
        <f>Table1[[#This Row],[Steam_Consumed_t]]/Table1[[#This Row],[Production_t]]</f>
        <v>0.87711043454193194</v>
      </c>
      <c r="R4024" s="37">
        <f>Table1[[#This Row],[Power_Consumed_kWh]]/Table1[[#This Row],[Production_t]]</f>
        <v>84.063382230833099</v>
      </c>
      <c r="S4024" t="str">
        <f>IF(Table1[[#This Row],[Quality_pct]]&lt;96,"Below Spec","Ok")</f>
        <v>Ok</v>
      </c>
      <c r="T4024" t="str">
        <f>IF(Table1[Steam_Consumed_t]&gt;$O$4383,"ABNORMAL","NORMAL")</f>
        <v>NORMAL</v>
      </c>
      <c r="U4024" t="str">
        <f>IF(Table1[Power_Consumed_kWh]&gt;$P$4383,"ABNORMAL","NORMAL")</f>
        <v>NORMAL</v>
      </c>
      <c r="V4024">
        <f>(Table1[[#This Row],[Target_Production_t]]/8)*Table1[[#This Row],[Downtime_hr]]</f>
        <v>3.3368000000000002</v>
      </c>
    </row>
    <row r="4025" spans="1:22" x14ac:dyDescent="0.25">
      <c r="A4025" s="1">
        <v>45993</v>
      </c>
      <c r="B4025" s="1" t="str">
        <f>TEXT(Table1[[#This Row],[Date]],"mm")</f>
        <v>12</v>
      </c>
      <c r="C4025" t="s">
        <v>21</v>
      </c>
      <c r="D4025" t="s">
        <v>19</v>
      </c>
      <c r="E4025">
        <v>37.17</v>
      </c>
      <c r="F4025">
        <v>7.41</v>
      </c>
      <c r="G4025">
        <v>0.59</v>
      </c>
      <c r="H4025">
        <v>34.229999999999997</v>
      </c>
      <c r="I4025">
        <v>33.69</v>
      </c>
      <c r="J4025">
        <v>0.53</v>
      </c>
      <c r="K4025">
        <v>98.44</v>
      </c>
      <c r="L4025">
        <v>92.62</v>
      </c>
      <c r="M4025">
        <v>97.49</v>
      </c>
      <c r="N4025">
        <v>88.89</v>
      </c>
      <c r="O4025">
        <v>50.43</v>
      </c>
      <c r="P4025">
        <v>4042.35</v>
      </c>
      <c r="Q4025" s="42">
        <f>Table1[[#This Row],[Steam_Consumed_t]]/Table1[[#This Row],[Production_t]]</f>
        <v>1.4732690622261175</v>
      </c>
      <c r="R4025" s="37">
        <f>Table1[[#This Row],[Power_Consumed_kWh]]/Table1[[#This Row],[Production_t]]</f>
        <v>118.09377738825593</v>
      </c>
      <c r="S4025" t="str">
        <f>IF(Table1[[#This Row],[Quality_pct]]&lt;96,"Below Spec","Ok")</f>
        <v>Ok</v>
      </c>
      <c r="T4025" t="str">
        <f>IF(Table1[Steam_Consumed_t]&gt;$O$4383,"ABNORMAL","NORMAL")</f>
        <v>NORMAL</v>
      </c>
      <c r="U4025" t="str">
        <f>IF(Table1[Power_Consumed_kWh]&gt;$P$4383,"ABNORMAL","NORMAL")</f>
        <v>NORMAL</v>
      </c>
      <c r="V4025">
        <f>(Table1[[#This Row],[Target_Production_t]]/8)*Table1[[#This Row],[Downtime_hr]]</f>
        <v>2.7412874999999999</v>
      </c>
    </row>
    <row r="4026" spans="1:22" x14ac:dyDescent="0.25">
      <c r="A4026" s="1">
        <v>45993</v>
      </c>
      <c r="B4026" s="1" t="str">
        <f>TEXT(Table1[[#This Row],[Date]],"mm")</f>
        <v>12</v>
      </c>
      <c r="C4026" t="s">
        <v>21</v>
      </c>
      <c r="D4026" t="s">
        <v>18</v>
      </c>
      <c r="E4026">
        <v>37.74</v>
      </c>
      <c r="F4026">
        <v>7.44</v>
      </c>
      <c r="G4026">
        <v>0.56000000000000005</v>
      </c>
      <c r="H4026">
        <v>34.33</v>
      </c>
      <c r="I4026">
        <v>33.46</v>
      </c>
      <c r="J4026">
        <v>0.87</v>
      </c>
      <c r="K4026">
        <v>97.47</v>
      </c>
      <c r="L4026">
        <v>93</v>
      </c>
      <c r="M4026">
        <v>97.62</v>
      </c>
      <c r="N4026">
        <v>88.49</v>
      </c>
      <c r="O4026">
        <v>49.82</v>
      </c>
      <c r="P4026">
        <v>4062.88</v>
      </c>
      <c r="Q4026" s="42">
        <f>Table1[[#This Row],[Steam_Consumed_t]]/Table1[[#This Row],[Production_t]]</f>
        <v>1.4512088552286631</v>
      </c>
      <c r="R4026" s="37">
        <f>Table1[[#This Row],[Power_Consumed_kWh]]/Table1[[#This Row],[Production_t]]</f>
        <v>118.34780075735509</v>
      </c>
      <c r="S4026" t="str">
        <f>IF(Table1[[#This Row],[Quality_pct]]&lt;96,"Below Spec","Ok")</f>
        <v>Ok</v>
      </c>
      <c r="T4026" t="str">
        <f>IF(Table1[Steam_Consumed_t]&gt;$O$4383,"ABNORMAL","NORMAL")</f>
        <v>NORMAL</v>
      </c>
      <c r="U4026" t="str">
        <f>IF(Table1[Power_Consumed_kWh]&gt;$P$4383,"ABNORMAL","NORMAL")</f>
        <v>NORMAL</v>
      </c>
      <c r="V4026">
        <f>(Table1[[#This Row],[Target_Production_t]]/8)*Table1[[#This Row],[Downtime_hr]]</f>
        <v>2.6418000000000004</v>
      </c>
    </row>
    <row r="4027" spans="1:22" x14ac:dyDescent="0.25">
      <c r="A4027" s="1">
        <v>45993</v>
      </c>
      <c r="B4027" s="1" t="str">
        <f>TEXT(Table1[[#This Row],[Date]],"mm")</f>
        <v>12</v>
      </c>
      <c r="C4027" t="s">
        <v>17</v>
      </c>
      <c r="D4027" t="s">
        <v>19</v>
      </c>
      <c r="E4027">
        <v>41.09</v>
      </c>
      <c r="F4027">
        <v>7.52</v>
      </c>
      <c r="G4027">
        <v>0.48</v>
      </c>
      <c r="H4027">
        <v>36.86</v>
      </c>
      <c r="I4027">
        <v>36.15</v>
      </c>
      <c r="J4027">
        <v>0.72</v>
      </c>
      <c r="K4027">
        <v>98.06</v>
      </c>
      <c r="L4027">
        <v>94</v>
      </c>
      <c r="M4027">
        <v>99.38</v>
      </c>
      <c r="N4027">
        <v>91.6</v>
      </c>
      <c r="O4027">
        <v>30.95</v>
      </c>
      <c r="P4027">
        <v>3175.96</v>
      </c>
      <c r="Q4027" s="42">
        <f>Table1[[#This Row],[Steam_Consumed_t]]/Table1[[#This Row],[Production_t]]</f>
        <v>0.83966359196961471</v>
      </c>
      <c r="R4027" s="37">
        <f>Table1[[#This Row],[Power_Consumed_kWh]]/Table1[[#This Row],[Production_t]]</f>
        <v>86.162778079218668</v>
      </c>
      <c r="S4027" t="str">
        <f>IF(Table1[[#This Row],[Quality_pct]]&lt;96,"Below Spec","Ok")</f>
        <v>Ok</v>
      </c>
      <c r="T4027" t="str">
        <f>IF(Table1[Steam_Consumed_t]&gt;$O$4383,"ABNORMAL","NORMAL")</f>
        <v>NORMAL</v>
      </c>
      <c r="U4027" t="str">
        <f>IF(Table1[Power_Consumed_kWh]&gt;$P$4383,"ABNORMAL","NORMAL")</f>
        <v>NORMAL</v>
      </c>
      <c r="V4027">
        <f>(Table1[[#This Row],[Target_Production_t]]/8)*Table1[[#This Row],[Downtime_hr]]</f>
        <v>2.4654000000000003</v>
      </c>
    </row>
    <row r="4028" spans="1:22" x14ac:dyDescent="0.25">
      <c r="A4028" s="1">
        <v>45993</v>
      </c>
      <c r="B4028" s="1" t="str">
        <f>TEXT(Table1[[#This Row],[Date]],"mm")</f>
        <v>12</v>
      </c>
      <c r="C4028" t="s">
        <v>21</v>
      </c>
      <c r="D4028" t="s">
        <v>20</v>
      </c>
      <c r="E4028">
        <v>36.04</v>
      </c>
      <c r="F4028">
        <v>7.6</v>
      </c>
      <c r="G4028">
        <v>0.4</v>
      </c>
      <c r="H4028">
        <v>34.35</v>
      </c>
      <c r="I4028">
        <v>34.35</v>
      </c>
      <c r="J4028">
        <v>0</v>
      </c>
      <c r="K4028">
        <v>100</v>
      </c>
      <c r="L4028">
        <v>95</v>
      </c>
      <c r="M4028">
        <v>87.78</v>
      </c>
      <c r="N4028">
        <v>83.39</v>
      </c>
      <c r="O4028">
        <v>48.73</v>
      </c>
      <c r="P4028">
        <v>4055.21</v>
      </c>
      <c r="Q4028" s="42">
        <f>Table1[[#This Row],[Steam_Consumed_t]]/Table1[[#This Row],[Production_t]]</f>
        <v>1.41863173216885</v>
      </c>
      <c r="R4028" s="37">
        <f>Table1[[#This Row],[Power_Consumed_kWh]]/Table1[[#This Row],[Production_t]]</f>
        <v>118.05560407569141</v>
      </c>
      <c r="S4028" t="str">
        <f>IF(Table1[[#This Row],[Quality_pct]]&lt;96,"Below Spec","Ok")</f>
        <v>Ok</v>
      </c>
      <c r="T4028" t="str">
        <f>IF(Table1[Steam_Consumed_t]&gt;$O$4383,"ABNORMAL","NORMAL")</f>
        <v>NORMAL</v>
      </c>
      <c r="U4028" t="str">
        <f>IF(Table1[Power_Consumed_kWh]&gt;$P$4383,"ABNORMAL","NORMAL")</f>
        <v>NORMAL</v>
      </c>
      <c r="V4028">
        <f>(Table1[[#This Row],[Target_Production_t]]/8)*Table1[[#This Row],[Downtime_hr]]</f>
        <v>1.802</v>
      </c>
    </row>
    <row r="4029" spans="1:22" x14ac:dyDescent="0.25">
      <c r="A4029" s="1">
        <v>45993</v>
      </c>
      <c r="B4029" s="1" t="str">
        <f>TEXT(Table1[[#This Row],[Date]],"mm")</f>
        <v>12</v>
      </c>
      <c r="C4029" t="s">
        <v>23</v>
      </c>
      <c r="D4029" t="s">
        <v>19</v>
      </c>
      <c r="E4029">
        <v>43.04</v>
      </c>
      <c r="F4029">
        <v>7.6</v>
      </c>
      <c r="G4029">
        <v>0.4</v>
      </c>
      <c r="H4029">
        <v>38.14</v>
      </c>
      <c r="I4029">
        <v>37.58</v>
      </c>
      <c r="J4029">
        <v>0.56000000000000005</v>
      </c>
      <c r="K4029">
        <v>98.52</v>
      </c>
      <c r="L4029">
        <v>95</v>
      </c>
      <c r="M4029">
        <v>98.32</v>
      </c>
      <c r="N4029">
        <v>92.02</v>
      </c>
      <c r="O4029">
        <v>5.63</v>
      </c>
      <c r="P4029">
        <v>1683.87</v>
      </c>
      <c r="Q4029" s="42">
        <f>Table1[[#This Row],[Steam_Consumed_t]]/Table1[[#This Row],[Production_t]]</f>
        <v>0.14761405348715259</v>
      </c>
      <c r="R4029" s="37">
        <f>Table1[[#This Row],[Power_Consumed_kWh]]/Table1[[#This Row],[Production_t]]</f>
        <v>44.149711588883058</v>
      </c>
      <c r="S4029" t="str">
        <f>IF(Table1[[#This Row],[Quality_pct]]&lt;96,"Below Spec","Ok")</f>
        <v>Ok</v>
      </c>
      <c r="T4029" t="str">
        <f>IF(Table1[Steam_Consumed_t]&gt;$O$4383,"ABNORMAL","NORMAL")</f>
        <v>NORMAL</v>
      </c>
      <c r="U4029" t="str">
        <f>IF(Table1[Power_Consumed_kWh]&gt;$P$4383,"ABNORMAL","NORMAL")</f>
        <v>NORMAL</v>
      </c>
      <c r="V4029">
        <f>(Table1[[#This Row],[Target_Production_t]]/8)*Table1[[#This Row],[Downtime_hr]]</f>
        <v>2.1520000000000001</v>
      </c>
    </row>
    <row r="4030" spans="1:22" x14ac:dyDescent="0.25">
      <c r="A4030" s="1">
        <v>45993</v>
      </c>
      <c r="B4030" s="1" t="str">
        <f>TEXT(Table1[[#This Row],[Date]],"mm")</f>
        <v>12</v>
      </c>
      <c r="C4030" t="s">
        <v>22</v>
      </c>
      <c r="D4030" t="s">
        <v>18</v>
      </c>
      <c r="E4030">
        <v>35.75</v>
      </c>
      <c r="F4030">
        <v>7.61</v>
      </c>
      <c r="G4030">
        <v>0.39</v>
      </c>
      <c r="H4030">
        <v>33.299999999999997</v>
      </c>
      <c r="I4030">
        <v>31.41</v>
      </c>
      <c r="J4030">
        <v>1.89</v>
      </c>
      <c r="K4030">
        <v>94.32</v>
      </c>
      <c r="L4030">
        <v>95.12</v>
      </c>
      <c r="M4030">
        <v>97.05</v>
      </c>
      <c r="N4030">
        <v>87.07</v>
      </c>
      <c r="O4030">
        <v>37.270000000000003</v>
      </c>
      <c r="P4030">
        <v>3123.43</v>
      </c>
      <c r="Q4030" s="42">
        <f>Table1[[#This Row],[Steam_Consumed_t]]/Table1[[#This Row],[Production_t]]</f>
        <v>1.1192192192192194</v>
      </c>
      <c r="R4030" s="37">
        <f>Table1[[#This Row],[Power_Consumed_kWh]]/Table1[[#This Row],[Production_t]]</f>
        <v>93.796696696696699</v>
      </c>
      <c r="S4030" t="str">
        <f>IF(Table1[[#This Row],[Quality_pct]]&lt;96,"Below Spec","Ok")</f>
        <v>Below Spec</v>
      </c>
      <c r="T4030" t="str">
        <f>IF(Table1[Steam_Consumed_t]&gt;$O$4383,"ABNORMAL","NORMAL")</f>
        <v>NORMAL</v>
      </c>
      <c r="U4030" t="str">
        <f>IF(Table1[Power_Consumed_kWh]&gt;$P$4383,"ABNORMAL","NORMAL")</f>
        <v>NORMAL</v>
      </c>
      <c r="V4030">
        <f>(Table1[[#This Row],[Target_Production_t]]/8)*Table1[[#This Row],[Downtime_hr]]</f>
        <v>1.7428125000000001</v>
      </c>
    </row>
    <row r="4031" spans="1:22" x14ac:dyDescent="0.25">
      <c r="A4031" s="1">
        <v>45993</v>
      </c>
      <c r="B4031" s="1" t="str">
        <f>TEXT(Table1[[#This Row],[Date]],"mm")</f>
        <v>12</v>
      </c>
      <c r="C4031" t="s">
        <v>23</v>
      </c>
      <c r="D4031" t="s">
        <v>18</v>
      </c>
      <c r="E4031">
        <v>43.7</v>
      </c>
      <c r="F4031">
        <v>7.69</v>
      </c>
      <c r="G4031">
        <v>0.31</v>
      </c>
      <c r="H4031">
        <v>39.78</v>
      </c>
      <c r="I4031">
        <v>39.47</v>
      </c>
      <c r="J4031">
        <v>0.31</v>
      </c>
      <c r="K4031">
        <v>99.23</v>
      </c>
      <c r="L4031">
        <v>96.12</v>
      </c>
      <c r="M4031">
        <v>92.66</v>
      </c>
      <c r="N4031">
        <v>88.38</v>
      </c>
      <c r="O4031">
        <v>4.6500000000000004</v>
      </c>
      <c r="P4031">
        <v>1779.21</v>
      </c>
      <c r="Q4031" s="42">
        <f>Table1[[#This Row],[Steam_Consumed_t]]/Table1[[#This Row],[Production_t]]</f>
        <v>0.11689291101055807</v>
      </c>
      <c r="R4031" s="37">
        <f>Table1[[#This Row],[Power_Consumed_kWh]]/Table1[[#This Row],[Production_t]]</f>
        <v>44.726244343891402</v>
      </c>
      <c r="S4031" t="str">
        <f>IF(Table1[[#This Row],[Quality_pct]]&lt;96,"Below Spec","Ok")</f>
        <v>Ok</v>
      </c>
      <c r="T4031" t="str">
        <f>IF(Table1[Steam_Consumed_t]&gt;$O$4383,"ABNORMAL","NORMAL")</f>
        <v>NORMAL</v>
      </c>
      <c r="U4031" t="str">
        <f>IF(Table1[Power_Consumed_kWh]&gt;$P$4383,"ABNORMAL","NORMAL")</f>
        <v>NORMAL</v>
      </c>
      <c r="V4031">
        <f>(Table1[[#This Row],[Target_Production_t]]/8)*Table1[[#This Row],[Downtime_hr]]</f>
        <v>1.6933750000000001</v>
      </c>
    </row>
    <row r="4032" spans="1:22" x14ac:dyDescent="0.25">
      <c r="A4032" s="1">
        <v>45993</v>
      </c>
      <c r="B4032" s="1" t="str">
        <f>TEXT(Table1[[#This Row],[Date]],"mm")</f>
        <v>12</v>
      </c>
      <c r="C4032" t="s">
        <v>22</v>
      </c>
      <c r="D4032" t="s">
        <v>19</v>
      </c>
      <c r="E4032">
        <v>35.22</v>
      </c>
      <c r="F4032">
        <v>7.72</v>
      </c>
      <c r="G4032">
        <v>0.28000000000000003</v>
      </c>
      <c r="H4032">
        <v>34.380000000000003</v>
      </c>
      <c r="I4032">
        <v>33.020000000000003</v>
      </c>
      <c r="J4032">
        <v>1.36</v>
      </c>
      <c r="K4032">
        <v>96.04</v>
      </c>
      <c r="L4032">
        <v>96.5</v>
      </c>
      <c r="M4032">
        <v>100.73</v>
      </c>
      <c r="N4032">
        <v>93.36</v>
      </c>
      <c r="O4032">
        <v>38.11</v>
      </c>
      <c r="P4032">
        <v>3193.31</v>
      </c>
      <c r="Q4032" s="42">
        <f>Table1[[#This Row],[Steam_Consumed_t]]/Table1[[#This Row],[Production_t]]</f>
        <v>1.1084933100639907</v>
      </c>
      <c r="R4032" s="37">
        <f>Table1[[#This Row],[Power_Consumed_kWh]]/Table1[[#This Row],[Production_t]]</f>
        <v>92.882780686445599</v>
      </c>
      <c r="S4032" t="str">
        <f>IF(Table1[[#This Row],[Quality_pct]]&lt;96,"Below Spec","Ok")</f>
        <v>Ok</v>
      </c>
      <c r="T4032" t="str">
        <f>IF(Table1[Steam_Consumed_t]&gt;$O$4383,"ABNORMAL","NORMAL")</f>
        <v>NORMAL</v>
      </c>
      <c r="U4032" t="str">
        <f>IF(Table1[Power_Consumed_kWh]&gt;$P$4383,"ABNORMAL","NORMAL")</f>
        <v>NORMAL</v>
      </c>
      <c r="V4032">
        <f>(Table1[[#This Row],[Target_Production_t]]/8)*Table1[[#This Row],[Downtime_hr]]</f>
        <v>1.2327000000000001</v>
      </c>
    </row>
    <row r="4033" spans="1:22" x14ac:dyDescent="0.25">
      <c r="A4033" s="1">
        <v>45993</v>
      </c>
      <c r="B4033" s="1" t="str">
        <f>TEXT(Table1[[#This Row],[Date]],"mm")</f>
        <v>12</v>
      </c>
      <c r="C4033" t="s">
        <v>23</v>
      </c>
      <c r="D4033" t="s">
        <v>20</v>
      </c>
      <c r="E4033">
        <v>41.73</v>
      </c>
      <c r="F4033">
        <v>7.83</v>
      </c>
      <c r="G4033">
        <v>0.17</v>
      </c>
      <c r="H4033">
        <v>38.51</v>
      </c>
      <c r="I4033">
        <v>38.090000000000003</v>
      </c>
      <c r="J4033">
        <v>0.43</v>
      </c>
      <c r="K4033">
        <v>98.89</v>
      </c>
      <c r="L4033">
        <v>97.88</v>
      </c>
      <c r="M4033">
        <v>94</v>
      </c>
      <c r="N4033">
        <v>90.98</v>
      </c>
      <c r="O4033">
        <v>3.75</v>
      </c>
      <c r="P4033">
        <v>1567.89</v>
      </c>
      <c r="Q4033" s="42">
        <f>Table1[[#This Row],[Steam_Consumed_t]]/Table1[[#This Row],[Production_t]]</f>
        <v>9.7377304596208789E-2</v>
      </c>
      <c r="R4033" s="37">
        <f>Table1[[#This Row],[Power_Consumed_kWh]]/Table1[[#This Row],[Production_t]]</f>
        <v>40.713840560893281</v>
      </c>
      <c r="S4033" t="str">
        <f>IF(Table1[[#This Row],[Quality_pct]]&lt;96,"Below Spec","Ok")</f>
        <v>Ok</v>
      </c>
      <c r="T4033" t="str">
        <f>IF(Table1[Steam_Consumed_t]&gt;$O$4383,"ABNORMAL","NORMAL")</f>
        <v>NORMAL</v>
      </c>
      <c r="U4033" t="str">
        <f>IF(Table1[Power_Consumed_kWh]&gt;$P$4383,"ABNORMAL","NORMAL")</f>
        <v>NORMAL</v>
      </c>
      <c r="V4033">
        <f>(Table1[[#This Row],[Target_Production_t]]/8)*Table1[[#This Row],[Downtime_hr]]</f>
        <v>0.88676250000000001</v>
      </c>
    </row>
    <row r="4034" spans="1:22" x14ac:dyDescent="0.25">
      <c r="A4034" s="1">
        <v>45994</v>
      </c>
      <c r="B4034" s="1" t="str">
        <f>TEXT(Table1[[#This Row],[Date]],"mm")</f>
        <v>12</v>
      </c>
      <c r="C4034" t="s">
        <v>23</v>
      </c>
      <c r="D4034" t="s">
        <v>19</v>
      </c>
      <c r="E4034">
        <v>41.78</v>
      </c>
      <c r="F4034">
        <v>6.71</v>
      </c>
      <c r="G4034">
        <v>1.29</v>
      </c>
      <c r="H4034">
        <v>34.83</v>
      </c>
      <c r="I4034">
        <v>34.31</v>
      </c>
      <c r="J4034">
        <v>0.52</v>
      </c>
      <c r="K4034">
        <v>98.51</v>
      </c>
      <c r="L4034">
        <v>83.88</v>
      </c>
      <c r="M4034">
        <v>91.44</v>
      </c>
      <c r="N4034">
        <v>75.55</v>
      </c>
      <c r="O4034">
        <v>2.2000000000000002</v>
      </c>
      <c r="P4034">
        <v>1434.01</v>
      </c>
      <c r="Q4034" s="42">
        <f>Table1[[#This Row],[Steam_Consumed_t]]/Table1[[#This Row],[Production_t]]</f>
        <v>6.316393913293139E-2</v>
      </c>
      <c r="R4034" s="37">
        <f>Table1[[#This Row],[Power_Consumed_kWh]]/Table1[[#This Row],[Production_t]]</f>
        <v>41.171691070915877</v>
      </c>
      <c r="S4034" t="str">
        <f>IF(Table1[[#This Row],[Quality_pct]]&lt;96,"Below Spec","Ok")</f>
        <v>Ok</v>
      </c>
      <c r="T4034" t="str">
        <f>IF(Table1[Steam_Consumed_t]&gt;$O$4383,"ABNORMAL","NORMAL")</f>
        <v>NORMAL</v>
      </c>
      <c r="U4034" t="str">
        <f>IF(Table1[Power_Consumed_kWh]&gt;$P$4383,"ABNORMAL","NORMAL")</f>
        <v>NORMAL</v>
      </c>
      <c r="V4034">
        <f>(Table1[[#This Row],[Target_Production_t]]/8)*Table1[[#This Row],[Downtime_hr]]</f>
        <v>6.737025</v>
      </c>
    </row>
    <row r="4035" spans="1:22" x14ac:dyDescent="0.25">
      <c r="A4035" s="1">
        <v>45994</v>
      </c>
      <c r="B4035" s="1" t="str">
        <f>TEXT(Table1[[#This Row],[Date]],"mm")</f>
        <v>12</v>
      </c>
      <c r="C4035" t="s">
        <v>21</v>
      </c>
      <c r="D4035" t="s">
        <v>20</v>
      </c>
      <c r="E4035">
        <v>34.979999999999997</v>
      </c>
      <c r="F4035">
        <v>7.1</v>
      </c>
      <c r="G4035">
        <v>0.9</v>
      </c>
      <c r="H4035">
        <v>30.22</v>
      </c>
      <c r="I4035">
        <v>29.28</v>
      </c>
      <c r="J4035">
        <v>0.95</v>
      </c>
      <c r="K4035">
        <v>96.87</v>
      </c>
      <c r="L4035">
        <v>88.75</v>
      </c>
      <c r="M4035">
        <v>98.09</v>
      </c>
      <c r="N4035">
        <v>84.33</v>
      </c>
      <c r="O4035">
        <v>43.14</v>
      </c>
      <c r="P4035">
        <v>3551.12</v>
      </c>
      <c r="Q4035" s="42">
        <f>Table1[[#This Row],[Steam_Consumed_t]]/Table1[[#This Row],[Production_t]]</f>
        <v>1.42753143613501</v>
      </c>
      <c r="R4035" s="37">
        <f>Table1[[#This Row],[Power_Consumed_kWh]]/Table1[[#This Row],[Production_t]]</f>
        <v>117.50893448047651</v>
      </c>
      <c r="S4035" t="str">
        <f>IF(Table1[[#This Row],[Quality_pct]]&lt;96,"Below Spec","Ok")</f>
        <v>Ok</v>
      </c>
      <c r="T4035" t="str">
        <f>IF(Table1[Steam_Consumed_t]&gt;$O$4383,"ABNORMAL","NORMAL")</f>
        <v>NORMAL</v>
      </c>
      <c r="U4035" t="str">
        <f>IF(Table1[Power_Consumed_kWh]&gt;$P$4383,"ABNORMAL","NORMAL")</f>
        <v>NORMAL</v>
      </c>
      <c r="V4035">
        <f>(Table1[[#This Row],[Target_Production_t]]/8)*Table1[[#This Row],[Downtime_hr]]</f>
        <v>3.9352499999999999</v>
      </c>
    </row>
    <row r="4036" spans="1:22" x14ac:dyDescent="0.25">
      <c r="A4036" s="1">
        <v>45994</v>
      </c>
      <c r="B4036" s="1" t="str">
        <f>TEXT(Table1[[#This Row],[Date]],"mm")</f>
        <v>12</v>
      </c>
      <c r="C4036" t="s">
        <v>17</v>
      </c>
      <c r="D4036" t="s">
        <v>20</v>
      </c>
      <c r="E4036">
        <v>38.659999999999997</v>
      </c>
      <c r="F4036">
        <v>7.45</v>
      </c>
      <c r="G4036">
        <v>0.55000000000000004</v>
      </c>
      <c r="H4036">
        <v>35.72</v>
      </c>
      <c r="I4036">
        <v>34.479999999999997</v>
      </c>
      <c r="J4036">
        <v>1.24</v>
      </c>
      <c r="K4036">
        <v>96.52</v>
      </c>
      <c r="L4036">
        <v>93.12</v>
      </c>
      <c r="M4036">
        <v>92.24</v>
      </c>
      <c r="N4036">
        <v>82.91</v>
      </c>
      <c r="O4036">
        <v>32.46</v>
      </c>
      <c r="P4036">
        <v>3077.67</v>
      </c>
      <c r="Q4036" s="42">
        <f>Table1[[#This Row],[Steam_Consumed_t]]/Table1[[#This Row],[Production_t]]</f>
        <v>0.90873460246360582</v>
      </c>
      <c r="R4036" s="37">
        <f>Table1[[#This Row],[Power_Consumed_kWh]]/Table1[[#This Row],[Production_t]]</f>
        <v>86.160974244120951</v>
      </c>
      <c r="S4036" t="str">
        <f>IF(Table1[[#This Row],[Quality_pct]]&lt;96,"Below Spec","Ok")</f>
        <v>Ok</v>
      </c>
      <c r="T4036" t="str">
        <f>IF(Table1[Steam_Consumed_t]&gt;$O$4383,"ABNORMAL","NORMAL")</f>
        <v>NORMAL</v>
      </c>
      <c r="U4036" t="str">
        <f>IF(Table1[Power_Consumed_kWh]&gt;$P$4383,"ABNORMAL","NORMAL")</f>
        <v>NORMAL</v>
      </c>
      <c r="V4036">
        <f>(Table1[[#This Row],[Target_Production_t]]/8)*Table1[[#This Row],[Downtime_hr]]</f>
        <v>2.6578749999999998</v>
      </c>
    </row>
    <row r="4037" spans="1:22" x14ac:dyDescent="0.25">
      <c r="A4037" s="1">
        <v>45994</v>
      </c>
      <c r="B4037" s="1" t="str">
        <f>TEXT(Table1[[#This Row],[Date]],"mm")</f>
        <v>12</v>
      </c>
      <c r="C4037" t="s">
        <v>22</v>
      </c>
      <c r="D4037" t="s">
        <v>20</v>
      </c>
      <c r="E4037">
        <v>33.14</v>
      </c>
      <c r="F4037">
        <v>7.52</v>
      </c>
      <c r="G4037">
        <v>0.48</v>
      </c>
      <c r="H4037">
        <v>31.15</v>
      </c>
      <c r="I4037">
        <v>30.61</v>
      </c>
      <c r="J4037">
        <v>0.54</v>
      </c>
      <c r="K4037">
        <v>98.26</v>
      </c>
      <c r="L4037">
        <v>94</v>
      </c>
      <c r="M4037">
        <v>87.99</v>
      </c>
      <c r="N4037">
        <v>81.27</v>
      </c>
      <c r="O4037">
        <v>34.78</v>
      </c>
      <c r="P4037">
        <v>3057.98</v>
      </c>
      <c r="Q4037" s="42">
        <f>Table1[[#This Row],[Steam_Consumed_t]]/Table1[[#This Row],[Production_t]]</f>
        <v>1.1165329052969504</v>
      </c>
      <c r="R4037" s="37">
        <f>Table1[[#This Row],[Power_Consumed_kWh]]/Table1[[#This Row],[Production_t]]</f>
        <v>98.169502407704655</v>
      </c>
      <c r="S4037" t="str">
        <f>IF(Table1[[#This Row],[Quality_pct]]&lt;96,"Below Spec","Ok")</f>
        <v>Ok</v>
      </c>
      <c r="T4037" t="str">
        <f>IF(Table1[Steam_Consumed_t]&gt;$O$4383,"ABNORMAL","NORMAL")</f>
        <v>NORMAL</v>
      </c>
      <c r="U4037" t="str">
        <f>IF(Table1[Power_Consumed_kWh]&gt;$P$4383,"ABNORMAL","NORMAL")</f>
        <v>NORMAL</v>
      </c>
      <c r="V4037">
        <f>(Table1[[#This Row],[Target_Production_t]]/8)*Table1[[#This Row],[Downtime_hr]]</f>
        <v>1.9883999999999999</v>
      </c>
    </row>
    <row r="4038" spans="1:22" x14ac:dyDescent="0.25">
      <c r="A4038" s="1">
        <v>45994</v>
      </c>
      <c r="B4038" s="1" t="str">
        <f>TEXT(Table1[[#This Row],[Date]],"mm")</f>
        <v>12</v>
      </c>
      <c r="C4038" t="s">
        <v>21</v>
      </c>
      <c r="D4038" t="s">
        <v>19</v>
      </c>
      <c r="E4038">
        <v>36.08</v>
      </c>
      <c r="F4038">
        <v>7.65</v>
      </c>
      <c r="G4038">
        <v>0.35</v>
      </c>
      <c r="H4038">
        <v>34.39</v>
      </c>
      <c r="I4038">
        <v>33.69</v>
      </c>
      <c r="J4038">
        <v>0.69</v>
      </c>
      <c r="K4038">
        <v>97.98</v>
      </c>
      <c r="L4038">
        <v>95.62</v>
      </c>
      <c r="M4038">
        <v>95.85</v>
      </c>
      <c r="N4038">
        <v>89.8</v>
      </c>
      <c r="O4038">
        <v>51.14</v>
      </c>
      <c r="P4038">
        <v>4079.84</v>
      </c>
      <c r="Q4038" s="42">
        <f>Table1[[#This Row],[Steam_Consumed_t]]/Table1[[#This Row],[Production_t]]</f>
        <v>1.4870601919162547</v>
      </c>
      <c r="R4038" s="37">
        <f>Table1[[#This Row],[Power_Consumed_kWh]]/Table1[[#This Row],[Production_t]]</f>
        <v>118.63448676940972</v>
      </c>
      <c r="S4038" t="str">
        <f>IF(Table1[[#This Row],[Quality_pct]]&lt;96,"Below Spec","Ok")</f>
        <v>Ok</v>
      </c>
      <c r="T4038" t="str">
        <f>IF(Table1[Steam_Consumed_t]&gt;$O$4383,"ABNORMAL","NORMAL")</f>
        <v>NORMAL</v>
      </c>
      <c r="U4038" t="str">
        <f>IF(Table1[Power_Consumed_kWh]&gt;$P$4383,"ABNORMAL","NORMAL")</f>
        <v>NORMAL</v>
      </c>
      <c r="V4038">
        <f>(Table1[[#This Row],[Target_Production_t]]/8)*Table1[[#This Row],[Downtime_hr]]</f>
        <v>1.5784999999999998</v>
      </c>
    </row>
    <row r="4039" spans="1:22" x14ac:dyDescent="0.25">
      <c r="A4039" s="1">
        <v>45994</v>
      </c>
      <c r="B4039" s="1" t="str">
        <f>TEXT(Table1[[#This Row],[Date]],"mm")</f>
        <v>12</v>
      </c>
      <c r="C4039" t="s">
        <v>23</v>
      </c>
      <c r="D4039" t="s">
        <v>18</v>
      </c>
      <c r="E4039">
        <v>42.41</v>
      </c>
      <c r="F4039">
        <v>7.69</v>
      </c>
      <c r="G4039">
        <v>0.31</v>
      </c>
      <c r="H4039">
        <v>37</v>
      </c>
      <c r="I4039">
        <v>36.68</v>
      </c>
      <c r="J4039">
        <v>0.31</v>
      </c>
      <c r="K4039">
        <v>99.15</v>
      </c>
      <c r="L4039">
        <v>96.12</v>
      </c>
      <c r="M4039">
        <v>90.5</v>
      </c>
      <c r="N4039">
        <v>86.26</v>
      </c>
      <c r="O4039">
        <v>3.45</v>
      </c>
      <c r="P4039">
        <v>1600.25</v>
      </c>
      <c r="Q4039" s="42">
        <f>Table1[[#This Row],[Steam_Consumed_t]]/Table1[[#This Row],[Production_t]]</f>
        <v>9.3243243243243248E-2</v>
      </c>
      <c r="R4039" s="37">
        <f>Table1[[#This Row],[Power_Consumed_kWh]]/Table1[[#This Row],[Production_t]]</f>
        <v>43.25</v>
      </c>
      <c r="S4039" t="str">
        <f>IF(Table1[[#This Row],[Quality_pct]]&lt;96,"Below Spec","Ok")</f>
        <v>Ok</v>
      </c>
      <c r="T4039" t="str">
        <f>IF(Table1[Steam_Consumed_t]&gt;$O$4383,"ABNORMAL","NORMAL")</f>
        <v>NORMAL</v>
      </c>
      <c r="U4039" t="str">
        <f>IF(Table1[Power_Consumed_kWh]&gt;$P$4383,"ABNORMAL","NORMAL")</f>
        <v>NORMAL</v>
      </c>
      <c r="V4039">
        <f>(Table1[[#This Row],[Target_Production_t]]/8)*Table1[[#This Row],[Downtime_hr]]</f>
        <v>1.6433874999999998</v>
      </c>
    </row>
    <row r="4040" spans="1:22" x14ac:dyDescent="0.25">
      <c r="A4040" s="1">
        <v>45994</v>
      </c>
      <c r="B4040" s="1" t="str">
        <f>TEXT(Table1[[#This Row],[Date]],"mm")</f>
        <v>12</v>
      </c>
      <c r="C4040" t="s">
        <v>17</v>
      </c>
      <c r="D4040" t="s">
        <v>18</v>
      </c>
      <c r="E4040">
        <v>40.479999999999997</v>
      </c>
      <c r="F4040">
        <v>7.7</v>
      </c>
      <c r="G4040">
        <v>0.3</v>
      </c>
      <c r="H4040">
        <v>38.04</v>
      </c>
      <c r="I4040">
        <v>37.270000000000003</v>
      </c>
      <c r="J4040">
        <v>0.77</v>
      </c>
      <c r="K4040">
        <v>97.98</v>
      </c>
      <c r="L4040">
        <v>96.25</v>
      </c>
      <c r="M4040">
        <v>94.63</v>
      </c>
      <c r="N4040">
        <v>89.24</v>
      </c>
      <c r="O4040">
        <v>32.71</v>
      </c>
      <c r="P4040">
        <v>3009.48</v>
      </c>
      <c r="Q4040" s="42">
        <f>Table1[[#This Row],[Steam_Consumed_t]]/Table1[[#This Row],[Production_t]]</f>
        <v>0.85988433228180872</v>
      </c>
      <c r="R4040" s="37">
        <f>Table1[[#This Row],[Power_Consumed_kWh]]/Table1[[#This Row],[Production_t]]</f>
        <v>79.113564668769712</v>
      </c>
      <c r="S4040" t="str">
        <f>IF(Table1[[#This Row],[Quality_pct]]&lt;96,"Below Spec","Ok")</f>
        <v>Ok</v>
      </c>
      <c r="T4040" t="str">
        <f>IF(Table1[Steam_Consumed_t]&gt;$O$4383,"ABNORMAL","NORMAL")</f>
        <v>NORMAL</v>
      </c>
      <c r="U4040" t="str">
        <f>IF(Table1[Power_Consumed_kWh]&gt;$P$4383,"ABNORMAL","NORMAL")</f>
        <v>NORMAL</v>
      </c>
      <c r="V4040">
        <f>(Table1[[#This Row],[Target_Production_t]]/8)*Table1[[#This Row],[Downtime_hr]]</f>
        <v>1.5179999999999998</v>
      </c>
    </row>
    <row r="4041" spans="1:22" x14ac:dyDescent="0.25">
      <c r="A4041" s="1">
        <v>45994</v>
      </c>
      <c r="B4041" s="1" t="str">
        <f>TEXT(Table1[[#This Row],[Date]],"mm")</f>
        <v>12</v>
      </c>
      <c r="C4041" t="s">
        <v>22</v>
      </c>
      <c r="D4041" t="s">
        <v>18</v>
      </c>
      <c r="E4041">
        <v>34.700000000000003</v>
      </c>
      <c r="F4041">
        <v>7.72</v>
      </c>
      <c r="G4041">
        <v>0.28000000000000003</v>
      </c>
      <c r="H4041">
        <v>30.86</v>
      </c>
      <c r="I4041">
        <v>29.89</v>
      </c>
      <c r="J4041">
        <v>0.97</v>
      </c>
      <c r="K4041">
        <v>96.86</v>
      </c>
      <c r="L4041">
        <v>96.5</v>
      </c>
      <c r="M4041">
        <v>93.42</v>
      </c>
      <c r="N4041">
        <v>87.32</v>
      </c>
      <c r="O4041">
        <v>35.090000000000003</v>
      </c>
      <c r="P4041">
        <v>2947.42</v>
      </c>
      <c r="Q4041" s="42">
        <f>Table1[[#This Row],[Steam_Consumed_t]]/Table1[[#This Row],[Production_t]]</f>
        <v>1.1370706416072587</v>
      </c>
      <c r="R4041" s="37">
        <f>Table1[[#This Row],[Power_Consumed_kWh]]/Table1[[#This Row],[Production_t]]</f>
        <v>95.509397278029823</v>
      </c>
      <c r="S4041" t="str">
        <f>IF(Table1[[#This Row],[Quality_pct]]&lt;96,"Below Spec","Ok")</f>
        <v>Ok</v>
      </c>
      <c r="T4041" t="str">
        <f>IF(Table1[Steam_Consumed_t]&gt;$O$4383,"ABNORMAL","NORMAL")</f>
        <v>NORMAL</v>
      </c>
      <c r="U4041" t="str">
        <f>IF(Table1[Power_Consumed_kWh]&gt;$P$4383,"ABNORMAL","NORMAL")</f>
        <v>NORMAL</v>
      </c>
      <c r="V4041">
        <f>(Table1[[#This Row],[Target_Production_t]]/8)*Table1[[#This Row],[Downtime_hr]]</f>
        <v>1.2145000000000001</v>
      </c>
    </row>
    <row r="4042" spans="1:22" x14ac:dyDescent="0.25">
      <c r="A4042" s="1">
        <v>45994</v>
      </c>
      <c r="B4042" s="1" t="str">
        <f>TEXT(Table1[[#This Row],[Date]],"mm")</f>
        <v>12</v>
      </c>
      <c r="C4042" t="s">
        <v>17</v>
      </c>
      <c r="D4042" t="s">
        <v>19</v>
      </c>
      <c r="E4042">
        <v>39.880000000000003</v>
      </c>
      <c r="F4042">
        <v>7.73</v>
      </c>
      <c r="G4042">
        <v>0.27</v>
      </c>
      <c r="H4042">
        <v>35.65</v>
      </c>
      <c r="I4042">
        <v>33.380000000000003</v>
      </c>
      <c r="J4042">
        <v>2.27</v>
      </c>
      <c r="K4042">
        <v>93.64</v>
      </c>
      <c r="L4042">
        <v>96.62</v>
      </c>
      <c r="M4042">
        <v>101.04</v>
      </c>
      <c r="N4042">
        <v>91.42</v>
      </c>
      <c r="O4042">
        <v>27.56</v>
      </c>
      <c r="P4042">
        <v>2908.57</v>
      </c>
      <c r="Q4042" s="42">
        <f>Table1[[#This Row],[Steam_Consumed_t]]/Table1[[#This Row],[Production_t]]</f>
        <v>0.77307152875175311</v>
      </c>
      <c r="R4042" s="37">
        <f>Table1[[#This Row],[Power_Consumed_kWh]]/Table1[[#This Row],[Production_t]]</f>
        <v>81.586816269284725</v>
      </c>
      <c r="S4042" t="str">
        <f>IF(Table1[[#This Row],[Quality_pct]]&lt;96,"Below Spec","Ok")</f>
        <v>Below Spec</v>
      </c>
      <c r="T4042" t="str">
        <f>IF(Table1[Steam_Consumed_t]&gt;$O$4383,"ABNORMAL","NORMAL")</f>
        <v>NORMAL</v>
      </c>
      <c r="U4042" t="str">
        <f>IF(Table1[Power_Consumed_kWh]&gt;$P$4383,"ABNORMAL","NORMAL")</f>
        <v>NORMAL</v>
      </c>
      <c r="V4042">
        <f>(Table1[[#This Row],[Target_Production_t]]/8)*Table1[[#This Row],[Downtime_hr]]</f>
        <v>1.3459500000000002</v>
      </c>
    </row>
    <row r="4043" spans="1:22" x14ac:dyDescent="0.25">
      <c r="A4043" s="1">
        <v>45994</v>
      </c>
      <c r="B4043" s="1" t="str">
        <f>TEXT(Table1[[#This Row],[Date]],"mm")</f>
        <v>12</v>
      </c>
      <c r="C4043" t="s">
        <v>21</v>
      </c>
      <c r="D4043" t="s">
        <v>18</v>
      </c>
      <c r="E4043">
        <v>36.630000000000003</v>
      </c>
      <c r="F4043">
        <v>7.75</v>
      </c>
      <c r="G4043">
        <v>0.25</v>
      </c>
      <c r="H4043">
        <v>34.24</v>
      </c>
      <c r="I4043">
        <v>33.44</v>
      </c>
      <c r="J4043">
        <v>0.8</v>
      </c>
      <c r="K4043">
        <v>97.67</v>
      </c>
      <c r="L4043">
        <v>96.88</v>
      </c>
      <c r="M4043">
        <v>98.48</v>
      </c>
      <c r="N4043">
        <v>93.18</v>
      </c>
      <c r="O4043">
        <v>50.36</v>
      </c>
      <c r="P4043">
        <v>4022.14</v>
      </c>
      <c r="Q4043" s="42">
        <f>Table1[[#This Row],[Steam_Consumed_t]]/Table1[[#This Row],[Production_t]]</f>
        <v>1.4707943925233644</v>
      </c>
      <c r="R4043" s="37">
        <f>Table1[[#This Row],[Power_Consumed_kWh]]/Table1[[#This Row],[Production_t]]</f>
        <v>117.46904205607476</v>
      </c>
      <c r="S4043" t="str">
        <f>IF(Table1[[#This Row],[Quality_pct]]&lt;96,"Below Spec","Ok")</f>
        <v>Ok</v>
      </c>
      <c r="T4043" t="str">
        <f>IF(Table1[Steam_Consumed_t]&gt;$O$4383,"ABNORMAL","NORMAL")</f>
        <v>NORMAL</v>
      </c>
      <c r="U4043" t="str">
        <f>IF(Table1[Power_Consumed_kWh]&gt;$P$4383,"ABNORMAL","NORMAL")</f>
        <v>NORMAL</v>
      </c>
      <c r="V4043">
        <f>(Table1[[#This Row],[Target_Production_t]]/8)*Table1[[#This Row],[Downtime_hr]]</f>
        <v>1.1446875000000001</v>
      </c>
    </row>
    <row r="4044" spans="1:22" x14ac:dyDescent="0.25">
      <c r="A4044" s="1">
        <v>45994</v>
      </c>
      <c r="B4044" s="1" t="str">
        <f>TEXT(Table1[[#This Row],[Date]],"mm")</f>
        <v>12</v>
      </c>
      <c r="C4044" t="s">
        <v>22</v>
      </c>
      <c r="D4044" t="s">
        <v>19</v>
      </c>
      <c r="E4044">
        <v>34.18</v>
      </c>
      <c r="F4044">
        <v>7.94</v>
      </c>
      <c r="G4044">
        <v>0.06</v>
      </c>
      <c r="H4044">
        <v>30.68</v>
      </c>
      <c r="I4044">
        <v>29.47</v>
      </c>
      <c r="J4044">
        <v>1.22</v>
      </c>
      <c r="K4044">
        <v>96.04</v>
      </c>
      <c r="L4044">
        <v>99.25</v>
      </c>
      <c r="M4044">
        <v>98.07</v>
      </c>
      <c r="N4044">
        <v>93.48</v>
      </c>
      <c r="O4044">
        <v>34.67</v>
      </c>
      <c r="P4044">
        <v>2863.61</v>
      </c>
      <c r="Q4044" s="42">
        <f>Table1[[#This Row],[Steam_Consumed_t]]/Table1[[#This Row],[Production_t]]</f>
        <v>1.1300521512385919</v>
      </c>
      <c r="R4044" s="37">
        <f>Table1[[#This Row],[Power_Consumed_kWh]]/Table1[[#This Row],[Production_t]]</f>
        <v>93.338005215123857</v>
      </c>
      <c r="S4044" t="str">
        <f>IF(Table1[[#This Row],[Quality_pct]]&lt;96,"Below Spec","Ok")</f>
        <v>Ok</v>
      </c>
      <c r="T4044" t="str">
        <f>IF(Table1[Steam_Consumed_t]&gt;$O$4383,"ABNORMAL","NORMAL")</f>
        <v>NORMAL</v>
      </c>
      <c r="U4044" t="str">
        <f>IF(Table1[Power_Consumed_kWh]&gt;$P$4383,"ABNORMAL","NORMAL")</f>
        <v>NORMAL</v>
      </c>
      <c r="V4044">
        <f>(Table1[[#This Row],[Target_Production_t]]/8)*Table1[[#This Row],[Downtime_hr]]</f>
        <v>0.25634999999999997</v>
      </c>
    </row>
    <row r="4045" spans="1:22" x14ac:dyDescent="0.25">
      <c r="A4045" s="1">
        <v>45994</v>
      </c>
      <c r="B4045" s="1" t="str">
        <f>TEXT(Table1[[#This Row],[Date]],"mm")</f>
        <v>12</v>
      </c>
      <c r="C4045" t="s">
        <v>23</v>
      </c>
      <c r="D4045" t="s">
        <v>20</v>
      </c>
      <c r="E4045">
        <v>40.5</v>
      </c>
      <c r="F4045">
        <v>7.99</v>
      </c>
      <c r="G4045">
        <v>0.01</v>
      </c>
      <c r="H4045">
        <v>39.18</v>
      </c>
      <c r="I4045">
        <v>38.53</v>
      </c>
      <c r="J4045">
        <v>0.65</v>
      </c>
      <c r="K4045">
        <v>98.33</v>
      </c>
      <c r="L4045">
        <v>99.88</v>
      </c>
      <c r="M4045">
        <v>90.31</v>
      </c>
      <c r="N4045">
        <v>88.69</v>
      </c>
      <c r="O4045">
        <v>4.12</v>
      </c>
      <c r="P4045">
        <v>1670.62</v>
      </c>
      <c r="Q4045" s="42">
        <f>Table1[[#This Row],[Steam_Consumed_t]]/Table1[[#This Row],[Production_t]]</f>
        <v>0.10515569167942829</v>
      </c>
      <c r="R4045" s="37">
        <f>Table1[[#This Row],[Power_Consumed_kWh]]/Table1[[#This Row],[Production_t]]</f>
        <v>42.639612046962732</v>
      </c>
      <c r="S4045" t="str">
        <f>IF(Table1[[#This Row],[Quality_pct]]&lt;96,"Below Spec","Ok")</f>
        <v>Ok</v>
      </c>
      <c r="T4045" t="str">
        <f>IF(Table1[Steam_Consumed_t]&gt;$O$4383,"ABNORMAL","NORMAL")</f>
        <v>NORMAL</v>
      </c>
      <c r="U4045" t="str">
        <f>IF(Table1[Power_Consumed_kWh]&gt;$P$4383,"ABNORMAL","NORMAL")</f>
        <v>NORMAL</v>
      </c>
      <c r="V4045">
        <f>(Table1[[#This Row],[Target_Production_t]]/8)*Table1[[#This Row],[Downtime_hr]]</f>
        <v>5.0625000000000003E-2</v>
      </c>
    </row>
    <row r="4046" spans="1:22" x14ac:dyDescent="0.25">
      <c r="A4046" s="1">
        <v>45995</v>
      </c>
      <c r="B4046" s="1" t="str">
        <f>TEXT(Table1[[#This Row],[Date]],"mm")</f>
        <v>12</v>
      </c>
      <c r="C4046" t="s">
        <v>17</v>
      </c>
      <c r="D4046" t="s">
        <v>20</v>
      </c>
      <c r="E4046">
        <v>39.369999999999997</v>
      </c>
      <c r="F4046">
        <v>7.13</v>
      </c>
      <c r="G4046">
        <v>0.87</v>
      </c>
      <c r="H4046">
        <v>30.98</v>
      </c>
      <c r="I4046">
        <v>30.3</v>
      </c>
      <c r="J4046">
        <v>0.68</v>
      </c>
      <c r="K4046">
        <v>97.8</v>
      </c>
      <c r="L4046">
        <v>89.12</v>
      </c>
      <c r="M4046">
        <v>90.22</v>
      </c>
      <c r="N4046">
        <v>78.64</v>
      </c>
      <c r="O4046">
        <v>25.77</v>
      </c>
      <c r="P4046">
        <v>2520.2800000000002</v>
      </c>
      <c r="Q4046" s="42">
        <f>Table1[[#This Row],[Steam_Consumed_t]]/Table1[[#This Row],[Production_t]]</f>
        <v>0.83182698515171072</v>
      </c>
      <c r="R4046" s="37">
        <f>Table1[[#This Row],[Power_Consumed_kWh]]/Table1[[#This Row],[Production_t]]</f>
        <v>81.35183989670756</v>
      </c>
      <c r="S4046" t="str">
        <f>IF(Table1[[#This Row],[Quality_pct]]&lt;96,"Below Spec","Ok")</f>
        <v>Ok</v>
      </c>
      <c r="T4046" t="str">
        <f>IF(Table1[Steam_Consumed_t]&gt;$O$4383,"ABNORMAL","NORMAL")</f>
        <v>NORMAL</v>
      </c>
      <c r="U4046" t="str">
        <f>IF(Table1[Power_Consumed_kWh]&gt;$P$4383,"ABNORMAL","NORMAL")</f>
        <v>NORMAL</v>
      </c>
      <c r="V4046">
        <f>(Table1[[#This Row],[Target_Production_t]]/8)*Table1[[#This Row],[Downtime_hr]]</f>
        <v>4.2814874999999999</v>
      </c>
    </row>
    <row r="4047" spans="1:22" x14ac:dyDescent="0.25">
      <c r="A4047" s="1">
        <v>45995</v>
      </c>
      <c r="B4047" s="1" t="str">
        <f>TEXT(Table1[[#This Row],[Date]],"mm")</f>
        <v>12</v>
      </c>
      <c r="C4047" t="s">
        <v>23</v>
      </c>
      <c r="D4047" t="s">
        <v>19</v>
      </c>
      <c r="E4047">
        <v>42.54</v>
      </c>
      <c r="F4047">
        <v>7.3</v>
      </c>
      <c r="G4047">
        <v>0.7</v>
      </c>
      <c r="H4047">
        <v>35.07</v>
      </c>
      <c r="I4047">
        <v>34.6</v>
      </c>
      <c r="J4047">
        <v>0.47</v>
      </c>
      <c r="K4047">
        <v>98.65</v>
      </c>
      <c r="L4047">
        <v>91.25</v>
      </c>
      <c r="M4047">
        <v>100.88</v>
      </c>
      <c r="N4047">
        <v>90.81</v>
      </c>
      <c r="O4047">
        <v>4.87</v>
      </c>
      <c r="P4047">
        <v>1529.67</v>
      </c>
      <c r="Q4047" s="42">
        <f>Table1[[#This Row],[Steam_Consumed_t]]/Table1[[#This Row],[Production_t]]</f>
        <v>0.13886512688907898</v>
      </c>
      <c r="R4047" s="37">
        <f>Table1[[#This Row],[Power_Consumed_kWh]]/Table1[[#This Row],[Production_t]]</f>
        <v>43.617621899059024</v>
      </c>
      <c r="S4047" t="str">
        <f>IF(Table1[[#This Row],[Quality_pct]]&lt;96,"Below Spec","Ok")</f>
        <v>Ok</v>
      </c>
      <c r="T4047" t="str">
        <f>IF(Table1[Steam_Consumed_t]&gt;$O$4383,"ABNORMAL","NORMAL")</f>
        <v>NORMAL</v>
      </c>
      <c r="U4047" t="str">
        <f>IF(Table1[Power_Consumed_kWh]&gt;$P$4383,"ABNORMAL","NORMAL")</f>
        <v>NORMAL</v>
      </c>
      <c r="V4047">
        <f>(Table1[[#This Row],[Target_Production_t]]/8)*Table1[[#This Row],[Downtime_hr]]</f>
        <v>3.7222499999999998</v>
      </c>
    </row>
    <row r="4048" spans="1:22" x14ac:dyDescent="0.25">
      <c r="A4048" s="1">
        <v>45995</v>
      </c>
      <c r="B4048" s="1" t="str">
        <f>TEXT(Table1[[#This Row],[Date]],"mm")</f>
        <v>12</v>
      </c>
      <c r="C4048" t="s">
        <v>21</v>
      </c>
      <c r="D4048" t="s">
        <v>18</v>
      </c>
      <c r="E4048">
        <v>37.299999999999997</v>
      </c>
      <c r="F4048">
        <v>7.39</v>
      </c>
      <c r="G4048">
        <v>0.61</v>
      </c>
      <c r="H4048">
        <v>32.01</v>
      </c>
      <c r="I4048">
        <v>31.64</v>
      </c>
      <c r="J4048">
        <v>0.36</v>
      </c>
      <c r="K4048">
        <v>98.87</v>
      </c>
      <c r="L4048">
        <v>92.38</v>
      </c>
      <c r="M4048">
        <v>95.56</v>
      </c>
      <c r="N4048">
        <v>87.28</v>
      </c>
      <c r="O4048">
        <v>45.71</v>
      </c>
      <c r="P4048">
        <v>3915.84</v>
      </c>
      <c r="Q4048" s="42">
        <f>Table1[[#This Row],[Steam_Consumed_t]]/Table1[[#This Row],[Production_t]]</f>
        <v>1.4279912527335208</v>
      </c>
      <c r="R4048" s="37">
        <f>Table1[[#This Row],[Power_Consumed_kWh]]/Table1[[#This Row],[Production_t]]</f>
        <v>122.33177132146206</v>
      </c>
      <c r="S4048" t="str">
        <f>IF(Table1[[#This Row],[Quality_pct]]&lt;96,"Below Spec","Ok")</f>
        <v>Ok</v>
      </c>
      <c r="T4048" t="str">
        <f>IF(Table1[Steam_Consumed_t]&gt;$O$4383,"ABNORMAL","NORMAL")</f>
        <v>NORMAL</v>
      </c>
      <c r="U4048" t="str">
        <f>IF(Table1[Power_Consumed_kWh]&gt;$P$4383,"ABNORMAL","NORMAL")</f>
        <v>NORMAL</v>
      </c>
      <c r="V4048">
        <f>(Table1[[#This Row],[Target_Production_t]]/8)*Table1[[#This Row],[Downtime_hr]]</f>
        <v>2.8441249999999996</v>
      </c>
    </row>
    <row r="4049" spans="1:22" x14ac:dyDescent="0.25">
      <c r="A4049" s="1">
        <v>45995</v>
      </c>
      <c r="B4049" s="1" t="str">
        <f>TEXT(Table1[[#This Row],[Date]],"mm")</f>
        <v>12</v>
      </c>
      <c r="C4049" t="s">
        <v>21</v>
      </c>
      <c r="D4049" t="s">
        <v>19</v>
      </c>
      <c r="E4049">
        <v>36.74</v>
      </c>
      <c r="F4049">
        <v>7.49</v>
      </c>
      <c r="G4049">
        <v>0.51</v>
      </c>
      <c r="H4049">
        <v>34.090000000000003</v>
      </c>
      <c r="I4049">
        <v>33.83</v>
      </c>
      <c r="J4049">
        <v>0.26</v>
      </c>
      <c r="K4049">
        <v>99.23</v>
      </c>
      <c r="L4049">
        <v>93.62</v>
      </c>
      <c r="M4049">
        <v>95.88</v>
      </c>
      <c r="N4049">
        <v>89.07</v>
      </c>
      <c r="O4049">
        <v>51.39</v>
      </c>
      <c r="P4049">
        <v>4036.42</v>
      </c>
      <c r="Q4049" s="42">
        <f>Table1[[#This Row],[Steam_Consumed_t]]/Table1[[#This Row],[Production_t]]</f>
        <v>1.5074801994719857</v>
      </c>
      <c r="R4049" s="37">
        <f>Table1[[#This Row],[Power_Consumed_kWh]]/Table1[[#This Row],[Production_t]]</f>
        <v>118.40481079495453</v>
      </c>
      <c r="S4049" t="str">
        <f>IF(Table1[[#This Row],[Quality_pct]]&lt;96,"Below Spec","Ok")</f>
        <v>Ok</v>
      </c>
      <c r="T4049" t="str">
        <f>IF(Table1[Steam_Consumed_t]&gt;$O$4383,"ABNORMAL","NORMAL")</f>
        <v>NORMAL</v>
      </c>
      <c r="U4049" t="str">
        <f>IF(Table1[Power_Consumed_kWh]&gt;$P$4383,"ABNORMAL","NORMAL")</f>
        <v>NORMAL</v>
      </c>
      <c r="V4049">
        <f>(Table1[[#This Row],[Target_Production_t]]/8)*Table1[[#This Row],[Downtime_hr]]</f>
        <v>2.3421750000000001</v>
      </c>
    </row>
    <row r="4050" spans="1:22" x14ac:dyDescent="0.25">
      <c r="A4050" s="1">
        <v>45995</v>
      </c>
      <c r="B4050" s="1" t="str">
        <f>TEXT(Table1[[#This Row],[Date]],"mm")</f>
        <v>12</v>
      </c>
      <c r="C4050" t="s">
        <v>23</v>
      </c>
      <c r="D4050" t="s">
        <v>18</v>
      </c>
      <c r="E4050">
        <v>43.19</v>
      </c>
      <c r="F4050">
        <v>7.51</v>
      </c>
      <c r="G4050">
        <v>0.49</v>
      </c>
      <c r="H4050">
        <v>37.61</v>
      </c>
      <c r="I4050">
        <v>36.11</v>
      </c>
      <c r="J4050">
        <v>1.5</v>
      </c>
      <c r="K4050">
        <v>96.01</v>
      </c>
      <c r="L4050">
        <v>93.88</v>
      </c>
      <c r="M4050">
        <v>99.92</v>
      </c>
      <c r="N4050">
        <v>90.06</v>
      </c>
      <c r="O4050">
        <v>6.29</v>
      </c>
      <c r="P4050">
        <v>1606.52</v>
      </c>
      <c r="Q4050" s="42">
        <f>Table1[[#This Row],[Steam_Consumed_t]]/Table1[[#This Row],[Production_t]]</f>
        <v>0.16724275458654614</v>
      </c>
      <c r="R4050" s="37">
        <f>Table1[[#This Row],[Power_Consumed_kWh]]/Table1[[#This Row],[Production_t]]</f>
        <v>42.715235309758043</v>
      </c>
      <c r="S4050" t="str">
        <f>IF(Table1[[#This Row],[Quality_pct]]&lt;96,"Below Spec","Ok")</f>
        <v>Ok</v>
      </c>
      <c r="T4050" t="str">
        <f>IF(Table1[Steam_Consumed_t]&gt;$O$4383,"ABNORMAL","NORMAL")</f>
        <v>NORMAL</v>
      </c>
      <c r="U4050" t="str">
        <f>IF(Table1[Power_Consumed_kWh]&gt;$P$4383,"ABNORMAL","NORMAL")</f>
        <v>NORMAL</v>
      </c>
      <c r="V4050">
        <f>(Table1[[#This Row],[Target_Production_t]]/8)*Table1[[#This Row],[Downtime_hr]]</f>
        <v>2.6453875</v>
      </c>
    </row>
    <row r="4051" spans="1:22" x14ac:dyDescent="0.25">
      <c r="A4051" s="1">
        <v>45995</v>
      </c>
      <c r="B4051" s="1" t="str">
        <f>TEXT(Table1[[#This Row],[Date]],"mm")</f>
        <v>12</v>
      </c>
      <c r="C4051" t="s">
        <v>17</v>
      </c>
      <c r="D4051" t="s">
        <v>19</v>
      </c>
      <c r="E4051">
        <v>40.61</v>
      </c>
      <c r="F4051">
        <v>7.55</v>
      </c>
      <c r="G4051">
        <v>0.45</v>
      </c>
      <c r="H4051">
        <v>34.840000000000003</v>
      </c>
      <c r="I4051">
        <v>33.799999999999997</v>
      </c>
      <c r="J4051">
        <v>1.05</v>
      </c>
      <c r="K4051">
        <v>97</v>
      </c>
      <c r="L4051">
        <v>94.38</v>
      </c>
      <c r="M4051">
        <v>96.52</v>
      </c>
      <c r="N4051">
        <v>88.36</v>
      </c>
      <c r="O4051">
        <v>31.1</v>
      </c>
      <c r="P4051">
        <v>2705.62</v>
      </c>
      <c r="Q4051" s="42">
        <f>Table1[[#This Row],[Steam_Consumed_t]]/Table1[[#This Row],[Production_t]]</f>
        <v>0.8926521239954075</v>
      </c>
      <c r="R4051" s="37">
        <f>Table1[[#This Row],[Power_Consumed_kWh]]/Table1[[#This Row],[Production_t]]</f>
        <v>77.658438576349013</v>
      </c>
      <c r="S4051" t="str">
        <f>IF(Table1[[#This Row],[Quality_pct]]&lt;96,"Below Spec","Ok")</f>
        <v>Ok</v>
      </c>
      <c r="T4051" t="str">
        <f>IF(Table1[Steam_Consumed_t]&gt;$O$4383,"ABNORMAL","NORMAL")</f>
        <v>NORMAL</v>
      </c>
      <c r="U4051" t="str">
        <f>IF(Table1[Power_Consumed_kWh]&gt;$P$4383,"ABNORMAL","NORMAL")</f>
        <v>NORMAL</v>
      </c>
      <c r="V4051">
        <f>(Table1[[#This Row],[Target_Production_t]]/8)*Table1[[#This Row],[Downtime_hr]]</f>
        <v>2.2843125</v>
      </c>
    </row>
    <row r="4052" spans="1:22" x14ac:dyDescent="0.25">
      <c r="A4052" s="1">
        <v>45995</v>
      </c>
      <c r="B4052" s="1" t="str">
        <f>TEXT(Table1[[#This Row],[Date]],"mm")</f>
        <v>12</v>
      </c>
      <c r="C4052" t="s">
        <v>23</v>
      </c>
      <c r="D4052" t="s">
        <v>20</v>
      </c>
      <c r="E4052">
        <v>41.25</v>
      </c>
      <c r="F4052">
        <v>7.59</v>
      </c>
      <c r="G4052">
        <v>0.41</v>
      </c>
      <c r="H4052">
        <v>34.56</v>
      </c>
      <c r="I4052">
        <v>34.07</v>
      </c>
      <c r="J4052">
        <v>0.49</v>
      </c>
      <c r="K4052">
        <v>98.59</v>
      </c>
      <c r="L4052">
        <v>94.88</v>
      </c>
      <c r="M4052">
        <v>91.61</v>
      </c>
      <c r="N4052">
        <v>85.69</v>
      </c>
      <c r="O4052">
        <v>5.44</v>
      </c>
      <c r="P4052">
        <v>1347.03</v>
      </c>
      <c r="Q4052" s="42">
        <f>Table1[[#This Row],[Steam_Consumed_t]]/Table1[[#This Row],[Production_t]]</f>
        <v>0.15740740740740741</v>
      </c>
      <c r="R4052" s="37">
        <f>Table1[[#This Row],[Power_Consumed_kWh]]/Table1[[#This Row],[Production_t]]</f>
        <v>38.9765625</v>
      </c>
      <c r="S4052" t="str">
        <f>IF(Table1[[#This Row],[Quality_pct]]&lt;96,"Below Spec","Ok")</f>
        <v>Ok</v>
      </c>
      <c r="T4052" t="str">
        <f>IF(Table1[Steam_Consumed_t]&gt;$O$4383,"ABNORMAL","NORMAL")</f>
        <v>NORMAL</v>
      </c>
      <c r="U4052" t="str">
        <f>IF(Table1[Power_Consumed_kWh]&gt;$P$4383,"ABNORMAL","NORMAL")</f>
        <v>NORMAL</v>
      </c>
      <c r="V4052">
        <f>(Table1[[#This Row],[Target_Production_t]]/8)*Table1[[#This Row],[Downtime_hr]]</f>
        <v>2.1140624999999997</v>
      </c>
    </row>
    <row r="4053" spans="1:22" x14ac:dyDescent="0.25">
      <c r="A4053" s="1">
        <v>45995</v>
      </c>
      <c r="B4053" s="1" t="str">
        <f>TEXT(Table1[[#This Row],[Date]],"mm")</f>
        <v>12</v>
      </c>
      <c r="C4053" t="s">
        <v>22</v>
      </c>
      <c r="D4053" t="s">
        <v>18</v>
      </c>
      <c r="E4053">
        <v>35.340000000000003</v>
      </c>
      <c r="F4053">
        <v>7.64</v>
      </c>
      <c r="G4053">
        <v>0.36</v>
      </c>
      <c r="H4053">
        <v>33.15</v>
      </c>
      <c r="I4053">
        <v>31.75</v>
      </c>
      <c r="J4053">
        <v>1.39</v>
      </c>
      <c r="K4053">
        <v>95.8</v>
      </c>
      <c r="L4053">
        <v>95.5</v>
      </c>
      <c r="M4053">
        <v>88.63</v>
      </c>
      <c r="N4053">
        <v>81.08</v>
      </c>
      <c r="O4053">
        <v>37.35</v>
      </c>
      <c r="P4053">
        <v>3258.61</v>
      </c>
      <c r="Q4053" s="42">
        <f>Table1[[#This Row],[Steam_Consumed_t]]/Table1[[#This Row],[Production_t]]</f>
        <v>1.1266968325791855</v>
      </c>
      <c r="R4053" s="37">
        <f>Table1[[#This Row],[Power_Consumed_kWh]]/Table1[[#This Row],[Production_t]]</f>
        <v>98.298944193061843</v>
      </c>
      <c r="S4053" t="str">
        <f>IF(Table1[[#This Row],[Quality_pct]]&lt;96,"Below Spec","Ok")</f>
        <v>Below Spec</v>
      </c>
      <c r="T4053" t="str">
        <f>IF(Table1[Steam_Consumed_t]&gt;$O$4383,"ABNORMAL","NORMAL")</f>
        <v>NORMAL</v>
      </c>
      <c r="U4053" t="str">
        <f>IF(Table1[Power_Consumed_kWh]&gt;$P$4383,"ABNORMAL","NORMAL")</f>
        <v>NORMAL</v>
      </c>
      <c r="V4053">
        <f>(Table1[[#This Row],[Target_Production_t]]/8)*Table1[[#This Row],[Downtime_hr]]</f>
        <v>1.5903</v>
      </c>
    </row>
    <row r="4054" spans="1:22" x14ac:dyDescent="0.25">
      <c r="A4054" s="1">
        <v>45995</v>
      </c>
      <c r="B4054" s="1" t="str">
        <f>TEXT(Table1[[#This Row],[Date]],"mm")</f>
        <v>12</v>
      </c>
      <c r="C4054" t="s">
        <v>22</v>
      </c>
      <c r="D4054" t="s">
        <v>20</v>
      </c>
      <c r="E4054">
        <v>33.75</v>
      </c>
      <c r="F4054">
        <v>7.71</v>
      </c>
      <c r="G4054">
        <v>0.28999999999999998</v>
      </c>
      <c r="H4054">
        <v>30.07</v>
      </c>
      <c r="I4054">
        <v>29.38</v>
      </c>
      <c r="J4054">
        <v>0.69</v>
      </c>
      <c r="K4054">
        <v>97.69</v>
      </c>
      <c r="L4054">
        <v>96.38</v>
      </c>
      <c r="M4054">
        <v>90.16</v>
      </c>
      <c r="N4054">
        <v>84.88</v>
      </c>
      <c r="O4054">
        <v>32.24</v>
      </c>
      <c r="P4054">
        <v>2957.43</v>
      </c>
      <c r="Q4054" s="42">
        <f>Table1[[#This Row],[Steam_Consumed_t]]/Table1[[#This Row],[Production_t]]</f>
        <v>1.0721649484536082</v>
      </c>
      <c r="R4054" s="37">
        <f>Table1[[#This Row],[Power_Consumed_kWh]]/Table1[[#This Row],[Production_t]]</f>
        <v>98.351513136015953</v>
      </c>
      <c r="S4054" t="str">
        <f>IF(Table1[[#This Row],[Quality_pct]]&lt;96,"Below Spec","Ok")</f>
        <v>Ok</v>
      </c>
      <c r="T4054" t="str">
        <f>IF(Table1[Steam_Consumed_t]&gt;$O$4383,"ABNORMAL","NORMAL")</f>
        <v>NORMAL</v>
      </c>
      <c r="U4054" t="str">
        <f>IF(Table1[Power_Consumed_kWh]&gt;$P$4383,"ABNORMAL","NORMAL")</f>
        <v>NORMAL</v>
      </c>
      <c r="V4054">
        <f>(Table1[[#This Row],[Target_Production_t]]/8)*Table1[[#This Row],[Downtime_hr]]</f>
        <v>1.2234375</v>
      </c>
    </row>
    <row r="4055" spans="1:22" x14ac:dyDescent="0.25">
      <c r="A4055" s="1">
        <v>45995</v>
      </c>
      <c r="B4055" s="1" t="str">
        <f>TEXT(Table1[[#This Row],[Date]],"mm")</f>
        <v>12</v>
      </c>
      <c r="C4055" t="s">
        <v>21</v>
      </c>
      <c r="D4055" t="s">
        <v>20</v>
      </c>
      <c r="E4055">
        <v>35.619999999999997</v>
      </c>
      <c r="F4055">
        <v>7.82</v>
      </c>
      <c r="G4055">
        <v>0.18</v>
      </c>
      <c r="H4055">
        <v>31.78</v>
      </c>
      <c r="I4055">
        <v>31.22</v>
      </c>
      <c r="J4055">
        <v>0.56999999999999995</v>
      </c>
      <c r="K4055">
        <v>98.22</v>
      </c>
      <c r="L4055">
        <v>97.75</v>
      </c>
      <c r="M4055">
        <v>99.13</v>
      </c>
      <c r="N4055">
        <v>95.17</v>
      </c>
      <c r="O4055">
        <v>46.87</v>
      </c>
      <c r="P4055">
        <v>3798.11</v>
      </c>
      <c r="Q4055" s="42">
        <f>Table1[[#This Row],[Steam_Consumed_t]]/Table1[[#This Row],[Production_t]]</f>
        <v>1.4748269351793579</v>
      </c>
      <c r="R4055" s="37">
        <f>Table1[[#This Row],[Power_Consumed_kWh]]/Table1[[#This Row],[Production_t]]</f>
        <v>119.51258653241032</v>
      </c>
      <c r="S4055" t="str">
        <f>IF(Table1[[#This Row],[Quality_pct]]&lt;96,"Below Spec","Ok")</f>
        <v>Ok</v>
      </c>
      <c r="T4055" t="str">
        <f>IF(Table1[Steam_Consumed_t]&gt;$O$4383,"ABNORMAL","NORMAL")</f>
        <v>NORMAL</v>
      </c>
      <c r="U4055" t="str">
        <f>IF(Table1[Power_Consumed_kWh]&gt;$P$4383,"ABNORMAL","NORMAL")</f>
        <v>NORMAL</v>
      </c>
      <c r="V4055">
        <f>(Table1[[#This Row],[Target_Production_t]]/8)*Table1[[#This Row],[Downtime_hr]]</f>
        <v>0.80144999999999988</v>
      </c>
    </row>
    <row r="4056" spans="1:22" x14ac:dyDescent="0.25">
      <c r="A4056" s="1">
        <v>45995</v>
      </c>
      <c r="B4056" s="1" t="str">
        <f>TEXT(Table1[[#This Row],[Date]],"mm")</f>
        <v>12</v>
      </c>
      <c r="C4056" t="s">
        <v>22</v>
      </c>
      <c r="D4056" t="s">
        <v>19</v>
      </c>
      <c r="E4056">
        <v>34.81</v>
      </c>
      <c r="F4056">
        <v>7.84</v>
      </c>
      <c r="G4056">
        <v>0.16</v>
      </c>
      <c r="H4056">
        <v>32.19</v>
      </c>
      <c r="I4056">
        <v>31.16</v>
      </c>
      <c r="J4056">
        <v>1.03</v>
      </c>
      <c r="K4056">
        <v>96.8</v>
      </c>
      <c r="L4056">
        <v>98</v>
      </c>
      <c r="M4056">
        <v>97.12</v>
      </c>
      <c r="N4056">
        <v>92.13</v>
      </c>
      <c r="O4056">
        <v>35.229999999999997</v>
      </c>
      <c r="P4056">
        <v>3151.51</v>
      </c>
      <c r="Q4056" s="42">
        <f>Table1[[#This Row],[Steam_Consumed_t]]/Table1[[#This Row],[Production_t]]</f>
        <v>1.09443926685306</v>
      </c>
      <c r="R4056" s="37">
        <f>Table1[[#This Row],[Power_Consumed_kWh]]/Table1[[#This Row],[Production_t]]</f>
        <v>97.903386144765463</v>
      </c>
      <c r="S4056" t="str">
        <f>IF(Table1[[#This Row],[Quality_pct]]&lt;96,"Below Spec","Ok")</f>
        <v>Ok</v>
      </c>
      <c r="T4056" t="str">
        <f>IF(Table1[Steam_Consumed_t]&gt;$O$4383,"ABNORMAL","NORMAL")</f>
        <v>NORMAL</v>
      </c>
      <c r="U4056" t="str">
        <f>IF(Table1[Power_Consumed_kWh]&gt;$P$4383,"ABNORMAL","NORMAL")</f>
        <v>NORMAL</v>
      </c>
      <c r="V4056">
        <f>(Table1[[#This Row],[Target_Production_t]]/8)*Table1[[#This Row],[Downtime_hr]]</f>
        <v>0.69620000000000004</v>
      </c>
    </row>
    <row r="4057" spans="1:22" x14ac:dyDescent="0.25">
      <c r="A4057" s="1">
        <v>45995</v>
      </c>
      <c r="B4057" s="1" t="str">
        <f>TEXT(Table1[[#This Row],[Date]],"mm")</f>
        <v>12</v>
      </c>
      <c r="C4057" t="s">
        <v>17</v>
      </c>
      <c r="D4057" t="s">
        <v>18</v>
      </c>
      <c r="E4057">
        <v>41.23</v>
      </c>
      <c r="F4057">
        <v>7.89</v>
      </c>
      <c r="G4057">
        <v>0.11</v>
      </c>
      <c r="H4057">
        <v>38.799999999999997</v>
      </c>
      <c r="I4057">
        <v>37.5</v>
      </c>
      <c r="J4057">
        <v>1.3</v>
      </c>
      <c r="K4057">
        <v>96.66</v>
      </c>
      <c r="L4057">
        <v>98.62</v>
      </c>
      <c r="M4057">
        <v>94.24</v>
      </c>
      <c r="N4057">
        <v>89.84</v>
      </c>
      <c r="O4057">
        <v>31.67</v>
      </c>
      <c r="P4057">
        <v>3263.05</v>
      </c>
      <c r="Q4057" s="42">
        <f>Table1[[#This Row],[Steam_Consumed_t]]/Table1[[#This Row],[Production_t]]</f>
        <v>0.81623711340206195</v>
      </c>
      <c r="R4057" s="37">
        <f>Table1[[#This Row],[Power_Consumed_kWh]]/Table1[[#This Row],[Production_t]]</f>
        <v>84.099226804123717</v>
      </c>
      <c r="S4057" t="str">
        <f>IF(Table1[[#This Row],[Quality_pct]]&lt;96,"Below Spec","Ok")</f>
        <v>Ok</v>
      </c>
      <c r="T4057" t="str">
        <f>IF(Table1[Steam_Consumed_t]&gt;$O$4383,"ABNORMAL","NORMAL")</f>
        <v>NORMAL</v>
      </c>
      <c r="U4057" t="str">
        <f>IF(Table1[Power_Consumed_kWh]&gt;$P$4383,"ABNORMAL","NORMAL")</f>
        <v>NORMAL</v>
      </c>
      <c r="V4057">
        <f>(Table1[[#This Row],[Target_Production_t]]/8)*Table1[[#This Row],[Downtime_hr]]</f>
        <v>0.56691249999999993</v>
      </c>
    </row>
    <row r="4058" spans="1:22" x14ac:dyDescent="0.25">
      <c r="A4058" s="1">
        <v>45996</v>
      </c>
      <c r="B4058" s="1" t="str">
        <f>TEXT(Table1[[#This Row],[Date]],"mm")</f>
        <v>12</v>
      </c>
      <c r="C4058" t="s">
        <v>17</v>
      </c>
      <c r="D4058" t="s">
        <v>20</v>
      </c>
      <c r="E4058">
        <v>38.64</v>
      </c>
      <c r="F4058">
        <v>7.3</v>
      </c>
      <c r="G4058">
        <v>0.7</v>
      </c>
      <c r="H4058">
        <v>36.090000000000003</v>
      </c>
      <c r="I4058">
        <v>35</v>
      </c>
      <c r="J4058">
        <v>1.08</v>
      </c>
      <c r="K4058">
        <v>97</v>
      </c>
      <c r="L4058">
        <v>91.25</v>
      </c>
      <c r="M4058">
        <v>97.41</v>
      </c>
      <c r="N4058">
        <v>86.22</v>
      </c>
      <c r="O4058">
        <v>30.48</v>
      </c>
      <c r="P4058">
        <v>2960.7</v>
      </c>
      <c r="Q4058" s="42">
        <f>Table1[[#This Row],[Steam_Consumed_t]]/Table1[[#This Row],[Production_t]]</f>
        <v>0.84455527847049039</v>
      </c>
      <c r="R4058" s="37">
        <f>Table1[[#This Row],[Power_Consumed_kWh]]/Table1[[#This Row],[Production_t]]</f>
        <v>82.036575228595169</v>
      </c>
      <c r="S4058" t="str">
        <f>IF(Table1[[#This Row],[Quality_pct]]&lt;96,"Below Spec","Ok")</f>
        <v>Ok</v>
      </c>
      <c r="T4058" t="str">
        <f>IF(Table1[Steam_Consumed_t]&gt;$O$4383,"ABNORMAL","NORMAL")</f>
        <v>NORMAL</v>
      </c>
      <c r="U4058" t="str">
        <f>IF(Table1[Power_Consumed_kWh]&gt;$P$4383,"ABNORMAL","NORMAL")</f>
        <v>NORMAL</v>
      </c>
      <c r="V4058">
        <f>(Table1[[#This Row],[Target_Production_t]]/8)*Table1[[#This Row],[Downtime_hr]]</f>
        <v>3.3809999999999998</v>
      </c>
    </row>
    <row r="4059" spans="1:22" x14ac:dyDescent="0.25">
      <c r="A4059" s="1">
        <v>45996</v>
      </c>
      <c r="B4059" s="1" t="str">
        <f>TEXT(Table1[[#This Row],[Date]],"mm")</f>
        <v>12</v>
      </c>
      <c r="C4059" t="s">
        <v>17</v>
      </c>
      <c r="D4059" t="s">
        <v>18</v>
      </c>
      <c r="E4059">
        <v>40.46</v>
      </c>
      <c r="F4059">
        <v>7.34</v>
      </c>
      <c r="G4059">
        <v>0.66</v>
      </c>
      <c r="H4059">
        <v>37.1</v>
      </c>
      <c r="I4059">
        <v>36.46</v>
      </c>
      <c r="J4059">
        <v>0.64</v>
      </c>
      <c r="K4059">
        <v>98.27</v>
      </c>
      <c r="L4059">
        <v>91.75</v>
      </c>
      <c r="M4059">
        <v>97.23</v>
      </c>
      <c r="N4059">
        <v>87.66</v>
      </c>
      <c r="O4059">
        <v>32.03</v>
      </c>
      <c r="P4059">
        <v>3204.22</v>
      </c>
      <c r="Q4059" s="42">
        <f>Table1[[#This Row],[Steam_Consumed_t]]/Table1[[#This Row],[Production_t]]</f>
        <v>0.86334231805929917</v>
      </c>
      <c r="R4059" s="37">
        <f>Table1[[#This Row],[Power_Consumed_kWh]]/Table1[[#This Row],[Production_t]]</f>
        <v>86.367115902964954</v>
      </c>
      <c r="S4059" t="str">
        <f>IF(Table1[[#This Row],[Quality_pct]]&lt;96,"Below Spec","Ok")</f>
        <v>Ok</v>
      </c>
      <c r="T4059" t="str">
        <f>IF(Table1[Steam_Consumed_t]&gt;$O$4383,"ABNORMAL","NORMAL")</f>
        <v>NORMAL</v>
      </c>
      <c r="U4059" t="str">
        <f>IF(Table1[Power_Consumed_kWh]&gt;$P$4383,"ABNORMAL","NORMAL")</f>
        <v>NORMAL</v>
      </c>
      <c r="V4059">
        <f>(Table1[[#This Row],[Target_Production_t]]/8)*Table1[[#This Row],[Downtime_hr]]</f>
        <v>3.3379500000000002</v>
      </c>
    </row>
    <row r="4060" spans="1:22" x14ac:dyDescent="0.25">
      <c r="A4060" s="1">
        <v>45996</v>
      </c>
      <c r="B4060" s="1" t="str">
        <f>TEXT(Table1[[#This Row],[Date]],"mm")</f>
        <v>12</v>
      </c>
      <c r="C4060" t="s">
        <v>21</v>
      </c>
      <c r="D4060" t="s">
        <v>20</v>
      </c>
      <c r="E4060">
        <v>34.96</v>
      </c>
      <c r="F4060">
        <v>7.37</v>
      </c>
      <c r="G4060">
        <v>0.63</v>
      </c>
      <c r="H4060">
        <v>32.57</v>
      </c>
      <c r="I4060">
        <v>32.11</v>
      </c>
      <c r="J4060">
        <v>0.46</v>
      </c>
      <c r="K4060">
        <v>98.6</v>
      </c>
      <c r="L4060">
        <v>92.12</v>
      </c>
      <c r="M4060">
        <v>95.93</v>
      </c>
      <c r="N4060">
        <v>87.14</v>
      </c>
      <c r="O4060">
        <v>46.08</v>
      </c>
      <c r="P4060">
        <v>3935.12</v>
      </c>
      <c r="Q4060" s="42">
        <f>Table1[[#This Row],[Steam_Consumed_t]]/Table1[[#This Row],[Production_t]]</f>
        <v>1.4147988946883634</v>
      </c>
      <c r="R4060" s="37">
        <f>Table1[[#This Row],[Power_Consumed_kWh]]/Table1[[#This Row],[Production_t]]</f>
        <v>120.82038685907276</v>
      </c>
      <c r="S4060" t="str">
        <f>IF(Table1[[#This Row],[Quality_pct]]&lt;96,"Below Spec","Ok")</f>
        <v>Ok</v>
      </c>
      <c r="T4060" t="str">
        <f>IF(Table1[Steam_Consumed_t]&gt;$O$4383,"ABNORMAL","NORMAL")</f>
        <v>NORMAL</v>
      </c>
      <c r="U4060" t="str">
        <f>IF(Table1[Power_Consumed_kWh]&gt;$P$4383,"ABNORMAL","NORMAL")</f>
        <v>NORMAL</v>
      </c>
      <c r="V4060">
        <f>(Table1[[#This Row],[Target_Production_t]]/8)*Table1[[#This Row],[Downtime_hr]]</f>
        <v>2.7530999999999999</v>
      </c>
    </row>
    <row r="4061" spans="1:22" x14ac:dyDescent="0.25">
      <c r="A4061" s="1">
        <v>45996</v>
      </c>
      <c r="B4061" s="1" t="str">
        <f>TEXT(Table1[[#This Row],[Date]],"mm")</f>
        <v>12</v>
      </c>
      <c r="C4061" t="s">
        <v>22</v>
      </c>
      <c r="D4061" t="s">
        <v>20</v>
      </c>
      <c r="E4061">
        <v>33.119999999999997</v>
      </c>
      <c r="F4061">
        <v>7.44</v>
      </c>
      <c r="G4061">
        <v>0.56000000000000005</v>
      </c>
      <c r="H4061">
        <v>26.34</v>
      </c>
      <c r="I4061">
        <v>25.71</v>
      </c>
      <c r="J4061">
        <v>0.63</v>
      </c>
      <c r="K4061">
        <v>97.62</v>
      </c>
      <c r="L4061">
        <v>93</v>
      </c>
      <c r="M4061">
        <v>96.63</v>
      </c>
      <c r="N4061">
        <v>87.73</v>
      </c>
      <c r="O4061">
        <v>31.05</v>
      </c>
      <c r="P4061">
        <v>2596.66</v>
      </c>
      <c r="Q4061" s="42">
        <f>Table1[[#This Row],[Steam_Consumed_t]]/Table1[[#This Row],[Production_t]]</f>
        <v>1.1788154897494305</v>
      </c>
      <c r="R4061" s="37">
        <f>Table1[[#This Row],[Power_Consumed_kWh]]/Table1[[#This Row],[Production_t]]</f>
        <v>98.582384206529994</v>
      </c>
      <c r="S4061" t="str">
        <f>IF(Table1[[#This Row],[Quality_pct]]&lt;96,"Below Spec","Ok")</f>
        <v>Ok</v>
      </c>
      <c r="T4061" t="str">
        <f>IF(Table1[Steam_Consumed_t]&gt;$O$4383,"ABNORMAL","NORMAL")</f>
        <v>NORMAL</v>
      </c>
      <c r="U4061" t="str">
        <f>IF(Table1[Power_Consumed_kWh]&gt;$P$4383,"ABNORMAL","NORMAL")</f>
        <v>NORMAL</v>
      </c>
      <c r="V4061">
        <f>(Table1[[#This Row],[Target_Production_t]]/8)*Table1[[#This Row],[Downtime_hr]]</f>
        <v>2.3184</v>
      </c>
    </row>
    <row r="4062" spans="1:22" x14ac:dyDescent="0.25">
      <c r="A4062" s="1">
        <v>45996</v>
      </c>
      <c r="B4062" s="1" t="str">
        <f>TEXT(Table1[[#This Row],[Date]],"mm")</f>
        <v>12</v>
      </c>
      <c r="C4062" t="s">
        <v>17</v>
      </c>
      <c r="D4062" t="s">
        <v>19</v>
      </c>
      <c r="E4062">
        <v>39.86</v>
      </c>
      <c r="F4062">
        <v>7.55</v>
      </c>
      <c r="G4062">
        <v>0.45</v>
      </c>
      <c r="H4062">
        <v>36.04</v>
      </c>
      <c r="I4062">
        <v>35.270000000000003</v>
      </c>
      <c r="J4062">
        <v>0.77</v>
      </c>
      <c r="K4062">
        <v>97.85</v>
      </c>
      <c r="L4062">
        <v>94.38</v>
      </c>
      <c r="M4062">
        <v>95.19</v>
      </c>
      <c r="N4062">
        <v>87.9</v>
      </c>
      <c r="O4062">
        <v>30.56</v>
      </c>
      <c r="P4062">
        <v>2869.83</v>
      </c>
      <c r="Q4062" s="42">
        <f>Table1[[#This Row],[Steam_Consumed_t]]/Table1[[#This Row],[Production_t]]</f>
        <v>0.8479467258601554</v>
      </c>
      <c r="R4062" s="37">
        <f>Table1[[#This Row],[Power_Consumed_kWh]]/Table1[[#This Row],[Production_t]]</f>
        <v>79.629023307436185</v>
      </c>
      <c r="S4062" t="str">
        <f>IF(Table1[[#This Row],[Quality_pct]]&lt;96,"Below Spec","Ok")</f>
        <v>Ok</v>
      </c>
      <c r="T4062" t="str">
        <f>IF(Table1[Steam_Consumed_t]&gt;$O$4383,"ABNORMAL","NORMAL")</f>
        <v>NORMAL</v>
      </c>
      <c r="U4062" t="str">
        <f>IF(Table1[Power_Consumed_kWh]&gt;$P$4383,"ABNORMAL","NORMAL")</f>
        <v>NORMAL</v>
      </c>
      <c r="V4062">
        <f>(Table1[[#This Row],[Target_Production_t]]/8)*Table1[[#This Row],[Downtime_hr]]</f>
        <v>2.2421250000000001</v>
      </c>
    </row>
    <row r="4063" spans="1:22" x14ac:dyDescent="0.25">
      <c r="A4063" s="1">
        <v>45996</v>
      </c>
      <c r="B4063" s="1" t="str">
        <f>TEXT(Table1[[#This Row],[Date]],"mm")</f>
        <v>12</v>
      </c>
      <c r="C4063" t="s">
        <v>21</v>
      </c>
      <c r="D4063" t="s">
        <v>18</v>
      </c>
      <c r="E4063">
        <v>36.61</v>
      </c>
      <c r="F4063">
        <v>7.69</v>
      </c>
      <c r="G4063">
        <v>0.31</v>
      </c>
      <c r="H4063">
        <v>31.53</v>
      </c>
      <c r="I4063">
        <v>30.73</v>
      </c>
      <c r="J4063">
        <v>0.8</v>
      </c>
      <c r="K4063">
        <v>97.47</v>
      </c>
      <c r="L4063">
        <v>96.12</v>
      </c>
      <c r="M4063">
        <v>98.81</v>
      </c>
      <c r="N4063">
        <v>92.58</v>
      </c>
      <c r="O4063">
        <v>45.36</v>
      </c>
      <c r="P4063">
        <v>3788.67</v>
      </c>
      <c r="Q4063" s="42">
        <f>Table1[[#This Row],[Steam_Consumed_t]]/Table1[[#This Row],[Production_t]]</f>
        <v>1.4386298763082777</v>
      </c>
      <c r="R4063" s="37">
        <f>Table1[[#This Row],[Power_Consumed_kWh]]/Table1[[#This Row],[Production_t]]</f>
        <v>120.16079923882018</v>
      </c>
      <c r="S4063" t="str">
        <f>IF(Table1[[#This Row],[Quality_pct]]&lt;96,"Below Spec","Ok")</f>
        <v>Ok</v>
      </c>
      <c r="T4063" t="str">
        <f>IF(Table1[Steam_Consumed_t]&gt;$O$4383,"ABNORMAL","NORMAL")</f>
        <v>NORMAL</v>
      </c>
      <c r="U4063" t="str">
        <f>IF(Table1[Power_Consumed_kWh]&gt;$P$4383,"ABNORMAL","NORMAL")</f>
        <v>NORMAL</v>
      </c>
      <c r="V4063">
        <f>(Table1[[#This Row],[Target_Production_t]]/8)*Table1[[#This Row],[Downtime_hr]]</f>
        <v>1.4186375</v>
      </c>
    </row>
    <row r="4064" spans="1:22" x14ac:dyDescent="0.25">
      <c r="A4064" s="1">
        <v>45996</v>
      </c>
      <c r="B4064" s="1" t="str">
        <f>TEXT(Table1[[#This Row],[Date]],"mm")</f>
        <v>12</v>
      </c>
      <c r="C4064" t="s">
        <v>22</v>
      </c>
      <c r="D4064" t="s">
        <v>19</v>
      </c>
      <c r="E4064">
        <v>34.159999999999997</v>
      </c>
      <c r="F4064">
        <v>7.72</v>
      </c>
      <c r="G4064">
        <v>0.28000000000000003</v>
      </c>
      <c r="H4064">
        <v>32.35</v>
      </c>
      <c r="I4064">
        <v>31.42</v>
      </c>
      <c r="J4064">
        <v>0.93</v>
      </c>
      <c r="K4064">
        <v>97.12</v>
      </c>
      <c r="L4064">
        <v>96.5</v>
      </c>
      <c r="M4064">
        <v>101.27</v>
      </c>
      <c r="N4064">
        <v>94.92</v>
      </c>
      <c r="O4064">
        <v>36.36</v>
      </c>
      <c r="P4064">
        <v>3171.56</v>
      </c>
      <c r="Q4064" s="42">
        <f>Table1[[#This Row],[Steam_Consumed_t]]/Table1[[#This Row],[Production_t]]</f>
        <v>1.1239567233384853</v>
      </c>
      <c r="R4064" s="37">
        <f>Table1[[#This Row],[Power_Consumed_kWh]]/Table1[[#This Row],[Production_t]]</f>
        <v>98.038948995363214</v>
      </c>
      <c r="S4064" t="str">
        <f>IF(Table1[[#This Row],[Quality_pct]]&lt;96,"Below Spec","Ok")</f>
        <v>Ok</v>
      </c>
      <c r="T4064" t="str">
        <f>IF(Table1[Steam_Consumed_t]&gt;$O$4383,"ABNORMAL","NORMAL")</f>
        <v>NORMAL</v>
      </c>
      <c r="U4064" t="str">
        <f>IF(Table1[Power_Consumed_kWh]&gt;$P$4383,"ABNORMAL","NORMAL")</f>
        <v>NORMAL</v>
      </c>
      <c r="V4064">
        <f>(Table1[[#This Row],[Target_Production_t]]/8)*Table1[[#This Row],[Downtime_hr]]</f>
        <v>1.1956</v>
      </c>
    </row>
    <row r="4065" spans="1:22" x14ac:dyDescent="0.25">
      <c r="A4065" s="1">
        <v>45996</v>
      </c>
      <c r="B4065" s="1" t="str">
        <f>TEXT(Table1[[#This Row],[Date]],"mm")</f>
        <v>12</v>
      </c>
      <c r="C4065" t="s">
        <v>23</v>
      </c>
      <c r="D4065" t="s">
        <v>19</v>
      </c>
      <c r="E4065">
        <v>41.75</v>
      </c>
      <c r="F4065">
        <v>7.76</v>
      </c>
      <c r="G4065">
        <v>0.24</v>
      </c>
      <c r="H4065">
        <v>38.85</v>
      </c>
      <c r="I4065">
        <v>38.14</v>
      </c>
      <c r="J4065">
        <v>0.71</v>
      </c>
      <c r="K4065">
        <v>98.18</v>
      </c>
      <c r="L4065">
        <v>97</v>
      </c>
      <c r="M4065">
        <v>92.2</v>
      </c>
      <c r="N4065">
        <v>87.81</v>
      </c>
      <c r="O4065">
        <v>3.41</v>
      </c>
      <c r="P4065">
        <v>1551.77</v>
      </c>
      <c r="Q4065" s="42">
        <f>Table1[[#This Row],[Steam_Consumed_t]]/Table1[[#This Row],[Production_t]]</f>
        <v>8.7773487773487771E-2</v>
      </c>
      <c r="R4065" s="37">
        <f>Table1[[#This Row],[Power_Consumed_kWh]]/Table1[[#This Row],[Production_t]]</f>
        <v>39.942599742599739</v>
      </c>
      <c r="S4065" t="str">
        <f>IF(Table1[[#This Row],[Quality_pct]]&lt;96,"Below Spec","Ok")</f>
        <v>Ok</v>
      </c>
      <c r="T4065" t="str">
        <f>IF(Table1[Steam_Consumed_t]&gt;$O$4383,"ABNORMAL","NORMAL")</f>
        <v>NORMAL</v>
      </c>
      <c r="U4065" t="str">
        <f>IF(Table1[Power_Consumed_kWh]&gt;$P$4383,"ABNORMAL","NORMAL")</f>
        <v>NORMAL</v>
      </c>
      <c r="V4065">
        <f>(Table1[[#This Row],[Target_Production_t]]/8)*Table1[[#This Row],[Downtime_hr]]</f>
        <v>1.2524999999999999</v>
      </c>
    </row>
    <row r="4066" spans="1:22" x14ac:dyDescent="0.25">
      <c r="A4066" s="1">
        <v>45996</v>
      </c>
      <c r="B4066" s="1" t="str">
        <f>TEXT(Table1[[#This Row],[Date]],"mm")</f>
        <v>12</v>
      </c>
      <c r="C4066" t="s">
        <v>23</v>
      </c>
      <c r="D4066" t="s">
        <v>20</v>
      </c>
      <c r="E4066">
        <v>40.479999999999997</v>
      </c>
      <c r="F4066">
        <v>7.77</v>
      </c>
      <c r="G4066">
        <v>0.23</v>
      </c>
      <c r="H4066">
        <v>31.71</v>
      </c>
      <c r="I4066">
        <v>31.37</v>
      </c>
      <c r="J4066">
        <v>0.34</v>
      </c>
      <c r="K4066">
        <v>98.92</v>
      </c>
      <c r="L4066">
        <v>97.12</v>
      </c>
      <c r="M4066">
        <v>98.37</v>
      </c>
      <c r="N4066">
        <v>94.51</v>
      </c>
      <c r="O4066">
        <v>4.1100000000000003</v>
      </c>
      <c r="P4066">
        <v>1355.87</v>
      </c>
      <c r="Q4066" s="42">
        <f>Table1[[#This Row],[Steam_Consumed_t]]/Table1[[#This Row],[Production_t]]</f>
        <v>0.12961210974456008</v>
      </c>
      <c r="R4066" s="37">
        <f>Table1[[#This Row],[Power_Consumed_kWh]]/Table1[[#This Row],[Production_t]]</f>
        <v>42.758435824660985</v>
      </c>
      <c r="S4066" t="str">
        <f>IF(Table1[[#This Row],[Quality_pct]]&lt;96,"Below Spec","Ok")</f>
        <v>Ok</v>
      </c>
      <c r="T4066" t="str">
        <f>IF(Table1[Steam_Consumed_t]&gt;$O$4383,"ABNORMAL","NORMAL")</f>
        <v>NORMAL</v>
      </c>
      <c r="U4066" t="str">
        <f>IF(Table1[Power_Consumed_kWh]&gt;$P$4383,"ABNORMAL","NORMAL")</f>
        <v>NORMAL</v>
      </c>
      <c r="V4066">
        <f>(Table1[[#This Row],[Target_Production_t]]/8)*Table1[[#This Row],[Downtime_hr]]</f>
        <v>1.1637999999999999</v>
      </c>
    </row>
    <row r="4067" spans="1:22" x14ac:dyDescent="0.25">
      <c r="A4067" s="1">
        <v>45996</v>
      </c>
      <c r="B4067" s="1" t="str">
        <f>TEXT(Table1[[#This Row],[Date]],"mm")</f>
        <v>12</v>
      </c>
      <c r="C4067" t="s">
        <v>23</v>
      </c>
      <c r="D4067" t="s">
        <v>18</v>
      </c>
      <c r="E4067">
        <v>42.39</v>
      </c>
      <c r="F4067">
        <v>7.82</v>
      </c>
      <c r="G4067">
        <v>0.18</v>
      </c>
      <c r="H4067">
        <v>37.61</v>
      </c>
      <c r="I4067">
        <v>37.28</v>
      </c>
      <c r="J4067">
        <v>0.33</v>
      </c>
      <c r="K4067">
        <v>99.13</v>
      </c>
      <c r="L4067">
        <v>97.75</v>
      </c>
      <c r="M4067">
        <v>94.1</v>
      </c>
      <c r="N4067">
        <v>91.18</v>
      </c>
      <c r="O4067">
        <v>6.55</v>
      </c>
      <c r="P4067">
        <v>1504.52</v>
      </c>
      <c r="Q4067" s="42">
        <f>Table1[[#This Row],[Steam_Consumed_t]]/Table1[[#This Row],[Production_t]]</f>
        <v>0.17415580962509972</v>
      </c>
      <c r="R4067" s="37">
        <f>Table1[[#This Row],[Power_Consumed_kWh]]/Table1[[#This Row],[Production_t]]</f>
        <v>40.003190640787025</v>
      </c>
      <c r="S4067" t="str">
        <f>IF(Table1[[#This Row],[Quality_pct]]&lt;96,"Below Spec","Ok")</f>
        <v>Ok</v>
      </c>
      <c r="T4067" t="str">
        <f>IF(Table1[Steam_Consumed_t]&gt;$O$4383,"ABNORMAL","NORMAL")</f>
        <v>NORMAL</v>
      </c>
      <c r="U4067" t="str">
        <f>IF(Table1[Power_Consumed_kWh]&gt;$P$4383,"ABNORMAL","NORMAL")</f>
        <v>NORMAL</v>
      </c>
      <c r="V4067">
        <f>(Table1[[#This Row],[Target_Production_t]]/8)*Table1[[#This Row],[Downtime_hr]]</f>
        <v>0.95377499999999993</v>
      </c>
    </row>
    <row r="4068" spans="1:22" x14ac:dyDescent="0.25">
      <c r="A4068" s="1">
        <v>45996</v>
      </c>
      <c r="B4068" s="1" t="str">
        <f>TEXT(Table1[[#This Row],[Date]],"mm")</f>
        <v>12</v>
      </c>
      <c r="C4068" t="s">
        <v>21</v>
      </c>
      <c r="D4068" t="s">
        <v>19</v>
      </c>
      <c r="E4068">
        <v>36.06</v>
      </c>
      <c r="F4068">
        <v>7.85</v>
      </c>
      <c r="G4068">
        <v>0.15</v>
      </c>
      <c r="H4068">
        <v>34.619999999999997</v>
      </c>
      <c r="I4068">
        <v>34.11</v>
      </c>
      <c r="J4068">
        <v>0.51</v>
      </c>
      <c r="K4068">
        <v>98.53</v>
      </c>
      <c r="L4068">
        <v>98.12</v>
      </c>
      <c r="M4068">
        <v>96.03</v>
      </c>
      <c r="N4068">
        <v>92.84</v>
      </c>
      <c r="O4068">
        <v>51.23</v>
      </c>
      <c r="P4068">
        <v>4047.54</v>
      </c>
      <c r="Q4068" s="42">
        <f>Table1[[#This Row],[Steam_Consumed_t]]/Table1[[#This Row],[Production_t]]</f>
        <v>1.4797804737146159</v>
      </c>
      <c r="R4068" s="37">
        <f>Table1[[#This Row],[Power_Consumed_kWh]]/Table1[[#This Row],[Production_t]]</f>
        <v>116.91334488734836</v>
      </c>
      <c r="S4068" t="str">
        <f>IF(Table1[[#This Row],[Quality_pct]]&lt;96,"Below Spec","Ok")</f>
        <v>Ok</v>
      </c>
      <c r="T4068" t="str">
        <f>IF(Table1[Steam_Consumed_t]&gt;$O$4383,"ABNORMAL","NORMAL")</f>
        <v>NORMAL</v>
      </c>
      <c r="U4068" t="str">
        <f>IF(Table1[Power_Consumed_kWh]&gt;$P$4383,"ABNORMAL","NORMAL")</f>
        <v>NORMAL</v>
      </c>
      <c r="V4068">
        <f>(Table1[[#This Row],[Target_Production_t]]/8)*Table1[[#This Row],[Downtime_hr]]</f>
        <v>0.67612499999999998</v>
      </c>
    </row>
    <row r="4069" spans="1:22" x14ac:dyDescent="0.25">
      <c r="A4069" s="1">
        <v>45996</v>
      </c>
      <c r="B4069" s="1" t="str">
        <f>TEXT(Table1[[#This Row],[Date]],"mm")</f>
        <v>12</v>
      </c>
      <c r="C4069" t="s">
        <v>22</v>
      </c>
      <c r="D4069" t="s">
        <v>18</v>
      </c>
      <c r="E4069">
        <v>34.68</v>
      </c>
      <c r="F4069">
        <v>7.85</v>
      </c>
      <c r="G4069">
        <v>0.15</v>
      </c>
      <c r="H4069">
        <v>30.7</v>
      </c>
      <c r="I4069">
        <v>29.83</v>
      </c>
      <c r="J4069">
        <v>0.87</v>
      </c>
      <c r="K4069">
        <v>97.16</v>
      </c>
      <c r="L4069">
        <v>98.12</v>
      </c>
      <c r="M4069">
        <v>96.59</v>
      </c>
      <c r="N4069">
        <v>92.09</v>
      </c>
      <c r="O4069">
        <v>34.1</v>
      </c>
      <c r="P4069">
        <v>2992.79</v>
      </c>
      <c r="Q4069" s="42">
        <f>Table1[[#This Row],[Steam_Consumed_t]]/Table1[[#This Row],[Production_t]]</f>
        <v>1.1107491856677525</v>
      </c>
      <c r="R4069" s="37">
        <f>Table1[[#This Row],[Power_Consumed_kWh]]/Table1[[#This Row],[Production_t]]</f>
        <v>97.485016286644949</v>
      </c>
      <c r="S4069" t="str">
        <f>IF(Table1[[#This Row],[Quality_pct]]&lt;96,"Below Spec","Ok")</f>
        <v>Ok</v>
      </c>
      <c r="T4069" t="str">
        <f>IF(Table1[Steam_Consumed_t]&gt;$O$4383,"ABNORMAL","NORMAL")</f>
        <v>NORMAL</v>
      </c>
      <c r="U4069" t="str">
        <f>IF(Table1[Power_Consumed_kWh]&gt;$P$4383,"ABNORMAL","NORMAL")</f>
        <v>NORMAL</v>
      </c>
      <c r="V4069">
        <f>(Table1[[#This Row],[Target_Production_t]]/8)*Table1[[#This Row],[Downtime_hr]]</f>
        <v>0.65024999999999999</v>
      </c>
    </row>
    <row r="4070" spans="1:22" x14ac:dyDescent="0.25">
      <c r="A4070" s="1">
        <v>45997</v>
      </c>
      <c r="B4070" s="1" t="str">
        <f>TEXT(Table1[[#This Row],[Date]],"mm")</f>
        <v>12</v>
      </c>
      <c r="C4070" t="s">
        <v>21</v>
      </c>
      <c r="D4070" t="s">
        <v>18</v>
      </c>
      <c r="E4070">
        <v>37.630000000000003</v>
      </c>
      <c r="F4070">
        <v>4.78</v>
      </c>
      <c r="G4070">
        <v>3.22</v>
      </c>
      <c r="H4070">
        <v>21.6</v>
      </c>
      <c r="I4070">
        <v>21.19</v>
      </c>
      <c r="J4070">
        <v>0.4</v>
      </c>
      <c r="K4070">
        <v>98.13</v>
      </c>
      <c r="L4070">
        <v>59.75</v>
      </c>
      <c r="M4070">
        <v>100.31</v>
      </c>
      <c r="N4070">
        <v>58.81</v>
      </c>
      <c r="O4070">
        <v>31.04</v>
      </c>
      <c r="P4070">
        <v>2560.19</v>
      </c>
      <c r="Q4070" s="42">
        <f>Table1[[#This Row],[Steam_Consumed_t]]/Table1[[#This Row],[Production_t]]</f>
        <v>1.4370370370370369</v>
      </c>
      <c r="R4070" s="37">
        <f>Table1[[#This Row],[Power_Consumed_kWh]]/Table1[[#This Row],[Production_t]]</f>
        <v>118.52731481481482</v>
      </c>
      <c r="S4070" t="str">
        <f>IF(Table1[[#This Row],[Quality_pct]]&lt;96,"Below Spec","Ok")</f>
        <v>Ok</v>
      </c>
      <c r="T4070" t="str">
        <f>IF(Table1[Steam_Consumed_t]&gt;$O$4383,"ABNORMAL","NORMAL")</f>
        <v>NORMAL</v>
      </c>
      <c r="U4070" t="str">
        <f>IF(Table1[Power_Consumed_kWh]&gt;$P$4383,"ABNORMAL","NORMAL")</f>
        <v>NORMAL</v>
      </c>
      <c r="V4070">
        <f>(Table1[[#This Row],[Target_Production_t]]/8)*Table1[[#This Row],[Downtime_hr]]</f>
        <v>15.146075000000002</v>
      </c>
    </row>
    <row r="4071" spans="1:22" x14ac:dyDescent="0.25">
      <c r="A4071" s="1">
        <v>45997</v>
      </c>
      <c r="B4071" s="1" t="str">
        <f>TEXT(Table1[[#This Row],[Date]],"mm")</f>
        <v>12</v>
      </c>
      <c r="C4071" t="s">
        <v>17</v>
      </c>
      <c r="D4071" t="s">
        <v>18</v>
      </c>
      <c r="E4071">
        <v>41.6</v>
      </c>
      <c r="F4071">
        <v>7.14</v>
      </c>
      <c r="G4071">
        <v>0.86</v>
      </c>
      <c r="H4071">
        <v>35.9</v>
      </c>
      <c r="I4071">
        <v>34.729999999999997</v>
      </c>
      <c r="J4071">
        <v>1.17</v>
      </c>
      <c r="K4071">
        <v>96.73</v>
      </c>
      <c r="L4071">
        <v>89.25</v>
      </c>
      <c r="M4071">
        <v>98.42</v>
      </c>
      <c r="N4071">
        <v>84.97</v>
      </c>
      <c r="O4071">
        <v>30.2</v>
      </c>
      <c r="P4071">
        <v>2907.67</v>
      </c>
      <c r="Q4071" s="42">
        <f>Table1[[#This Row],[Steam_Consumed_t]]/Table1[[#This Row],[Production_t]]</f>
        <v>0.84122562674094714</v>
      </c>
      <c r="R4071" s="37">
        <f>Table1[[#This Row],[Power_Consumed_kWh]]/Table1[[#This Row],[Production_t]]</f>
        <v>80.993593314763231</v>
      </c>
      <c r="S4071" t="str">
        <f>IF(Table1[[#This Row],[Quality_pct]]&lt;96,"Below Spec","Ok")</f>
        <v>Ok</v>
      </c>
      <c r="T4071" t="str">
        <f>IF(Table1[Steam_Consumed_t]&gt;$O$4383,"ABNORMAL","NORMAL")</f>
        <v>NORMAL</v>
      </c>
      <c r="U4071" t="str">
        <f>IF(Table1[Power_Consumed_kWh]&gt;$P$4383,"ABNORMAL","NORMAL")</f>
        <v>NORMAL</v>
      </c>
      <c r="V4071">
        <f>(Table1[[#This Row],[Target_Production_t]]/8)*Table1[[#This Row],[Downtime_hr]]</f>
        <v>4.4720000000000004</v>
      </c>
    </row>
    <row r="4072" spans="1:22" x14ac:dyDescent="0.25">
      <c r="A4072" s="1">
        <v>45997</v>
      </c>
      <c r="B4072" s="1" t="str">
        <f>TEXT(Table1[[#This Row],[Date]],"mm")</f>
        <v>12</v>
      </c>
      <c r="C4072" t="s">
        <v>17</v>
      </c>
      <c r="D4072" t="s">
        <v>20</v>
      </c>
      <c r="E4072">
        <v>39.72</v>
      </c>
      <c r="F4072">
        <v>7.28</v>
      </c>
      <c r="G4072">
        <v>0.72</v>
      </c>
      <c r="H4072">
        <v>37.96</v>
      </c>
      <c r="I4072">
        <v>37.11</v>
      </c>
      <c r="J4072">
        <v>0.84</v>
      </c>
      <c r="K4072">
        <v>97.78</v>
      </c>
      <c r="L4072">
        <v>91</v>
      </c>
      <c r="M4072">
        <v>93.67</v>
      </c>
      <c r="N4072">
        <v>83.34</v>
      </c>
      <c r="O4072">
        <v>30.82</v>
      </c>
      <c r="P4072">
        <v>3078.02</v>
      </c>
      <c r="Q4072" s="42">
        <f>Table1[[#This Row],[Steam_Consumed_t]]/Table1[[#This Row],[Production_t]]</f>
        <v>0.81190727081138037</v>
      </c>
      <c r="R4072" s="37">
        <f>Table1[[#This Row],[Power_Consumed_kWh]]/Table1[[#This Row],[Production_t]]</f>
        <v>81.085879873551107</v>
      </c>
      <c r="S4072" t="str">
        <f>IF(Table1[[#This Row],[Quality_pct]]&lt;96,"Below Spec","Ok")</f>
        <v>Ok</v>
      </c>
      <c r="T4072" t="str">
        <f>IF(Table1[Steam_Consumed_t]&gt;$O$4383,"ABNORMAL","NORMAL")</f>
        <v>NORMAL</v>
      </c>
      <c r="U4072" t="str">
        <f>IF(Table1[Power_Consumed_kWh]&gt;$P$4383,"ABNORMAL","NORMAL")</f>
        <v>NORMAL</v>
      </c>
      <c r="V4072">
        <f>(Table1[[#This Row],[Target_Production_t]]/8)*Table1[[#This Row],[Downtime_hr]]</f>
        <v>3.5747999999999998</v>
      </c>
    </row>
    <row r="4073" spans="1:22" x14ac:dyDescent="0.25">
      <c r="A4073" s="1">
        <v>45997</v>
      </c>
      <c r="B4073" s="1" t="str">
        <f>TEXT(Table1[[#This Row],[Date]],"mm")</f>
        <v>12</v>
      </c>
      <c r="C4073" t="s">
        <v>21</v>
      </c>
      <c r="D4073" t="s">
        <v>19</v>
      </c>
      <c r="E4073">
        <v>37.07</v>
      </c>
      <c r="F4073">
        <v>7.31</v>
      </c>
      <c r="G4073">
        <v>0.69</v>
      </c>
      <c r="H4073">
        <v>31.87</v>
      </c>
      <c r="I4073">
        <v>31.34</v>
      </c>
      <c r="J4073">
        <v>0.53</v>
      </c>
      <c r="K4073">
        <v>98.33</v>
      </c>
      <c r="L4073">
        <v>91.38</v>
      </c>
      <c r="M4073">
        <v>96.24</v>
      </c>
      <c r="N4073">
        <v>86.47</v>
      </c>
      <c r="O4073">
        <v>48.04</v>
      </c>
      <c r="P4073">
        <v>3644.87</v>
      </c>
      <c r="Q4073" s="42">
        <f>Table1[[#This Row],[Steam_Consumed_t]]/Table1[[#This Row],[Production_t]]</f>
        <v>1.5073737056793222</v>
      </c>
      <c r="R4073" s="37">
        <f>Table1[[#This Row],[Power_Consumed_kWh]]/Table1[[#This Row],[Production_t]]</f>
        <v>114.36680263570756</v>
      </c>
      <c r="S4073" t="str">
        <f>IF(Table1[[#This Row],[Quality_pct]]&lt;96,"Below Spec","Ok")</f>
        <v>Ok</v>
      </c>
      <c r="T4073" t="str">
        <f>IF(Table1[Steam_Consumed_t]&gt;$O$4383,"ABNORMAL","NORMAL")</f>
        <v>NORMAL</v>
      </c>
      <c r="U4073" t="str">
        <f>IF(Table1[Power_Consumed_kWh]&gt;$P$4383,"ABNORMAL","NORMAL")</f>
        <v>NORMAL</v>
      </c>
      <c r="V4073">
        <f>(Table1[[#This Row],[Target_Production_t]]/8)*Table1[[#This Row],[Downtime_hr]]</f>
        <v>3.1972874999999998</v>
      </c>
    </row>
    <row r="4074" spans="1:22" x14ac:dyDescent="0.25">
      <c r="A4074" s="1">
        <v>45997</v>
      </c>
      <c r="B4074" s="1" t="str">
        <f>TEXT(Table1[[#This Row],[Date]],"mm")</f>
        <v>12</v>
      </c>
      <c r="C4074" t="s">
        <v>23</v>
      </c>
      <c r="D4074" t="s">
        <v>20</v>
      </c>
      <c r="E4074">
        <v>41.62</v>
      </c>
      <c r="F4074">
        <v>7.31</v>
      </c>
      <c r="G4074">
        <v>0.69</v>
      </c>
      <c r="H4074">
        <v>39.14</v>
      </c>
      <c r="I4074">
        <v>39.11</v>
      </c>
      <c r="J4074">
        <v>0.03</v>
      </c>
      <c r="K4074">
        <v>99.92</v>
      </c>
      <c r="L4074">
        <v>91.38</v>
      </c>
      <c r="M4074">
        <v>92.57</v>
      </c>
      <c r="N4074">
        <v>84.52</v>
      </c>
      <c r="O4074">
        <v>4.18</v>
      </c>
      <c r="P4074">
        <v>1605.11</v>
      </c>
      <c r="Q4074" s="42">
        <f>Table1[[#This Row],[Steam_Consumed_t]]/Table1[[#This Row],[Production_t]]</f>
        <v>0.10679611650485436</v>
      </c>
      <c r="R4074" s="37">
        <f>Table1[[#This Row],[Power_Consumed_kWh]]/Table1[[#This Row],[Production_t]]</f>
        <v>41.009453244762391</v>
      </c>
      <c r="S4074" t="str">
        <f>IF(Table1[[#This Row],[Quality_pct]]&lt;96,"Below Spec","Ok")</f>
        <v>Ok</v>
      </c>
      <c r="T4074" t="str">
        <f>IF(Table1[Steam_Consumed_t]&gt;$O$4383,"ABNORMAL","NORMAL")</f>
        <v>NORMAL</v>
      </c>
      <c r="U4074" t="str">
        <f>IF(Table1[Power_Consumed_kWh]&gt;$P$4383,"ABNORMAL","NORMAL")</f>
        <v>NORMAL</v>
      </c>
      <c r="V4074">
        <f>(Table1[[#This Row],[Target_Production_t]]/8)*Table1[[#This Row],[Downtime_hr]]</f>
        <v>3.5897249999999996</v>
      </c>
    </row>
    <row r="4075" spans="1:22" x14ac:dyDescent="0.25">
      <c r="A4075" s="1">
        <v>45997</v>
      </c>
      <c r="B4075" s="1" t="str">
        <f>TEXT(Table1[[#This Row],[Date]],"mm")</f>
        <v>12</v>
      </c>
      <c r="C4075" t="s">
        <v>21</v>
      </c>
      <c r="D4075" t="s">
        <v>20</v>
      </c>
      <c r="E4075">
        <v>35.94</v>
      </c>
      <c r="F4075">
        <v>7.47</v>
      </c>
      <c r="G4075">
        <v>0.53</v>
      </c>
      <c r="H4075">
        <v>34.049999999999997</v>
      </c>
      <c r="I4075">
        <v>33.22</v>
      </c>
      <c r="J4075">
        <v>0.83</v>
      </c>
      <c r="K4075">
        <v>97.55</v>
      </c>
      <c r="L4075">
        <v>93.38</v>
      </c>
      <c r="M4075">
        <v>97.89</v>
      </c>
      <c r="N4075">
        <v>89.17</v>
      </c>
      <c r="O4075">
        <v>49.28</v>
      </c>
      <c r="P4075">
        <v>3906.68</v>
      </c>
      <c r="Q4075" s="42">
        <f>Table1[[#This Row],[Steam_Consumed_t]]/Table1[[#This Row],[Production_t]]</f>
        <v>1.4472834067547726</v>
      </c>
      <c r="R4075" s="37">
        <f>Table1[[#This Row],[Power_Consumed_kWh]]/Table1[[#This Row],[Production_t]]</f>
        <v>114.73362701908958</v>
      </c>
      <c r="S4075" t="str">
        <f>IF(Table1[[#This Row],[Quality_pct]]&lt;96,"Below Spec","Ok")</f>
        <v>Ok</v>
      </c>
      <c r="T4075" t="str">
        <f>IF(Table1[Steam_Consumed_t]&gt;$O$4383,"ABNORMAL","NORMAL")</f>
        <v>NORMAL</v>
      </c>
      <c r="U4075" t="str">
        <f>IF(Table1[Power_Consumed_kWh]&gt;$P$4383,"ABNORMAL","NORMAL")</f>
        <v>NORMAL</v>
      </c>
      <c r="V4075">
        <f>(Table1[[#This Row],[Target_Production_t]]/8)*Table1[[#This Row],[Downtime_hr]]</f>
        <v>2.3810250000000002</v>
      </c>
    </row>
    <row r="4076" spans="1:22" x14ac:dyDescent="0.25">
      <c r="A4076" s="1">
        <v>45997</v>
      </c>
      <c r="B4076" s="1" t="str">
        <f>TEXT(Table1[[#This Row],[Date]],"mm")</f>
        <v>12</v>
      </c>
      <c r="C4076" t="s">
        <v>23</v>
      </c>
      <c r="D4076" t="s">
        <v>19</v>
      </c>
      <c r="E4076">
        <v>42.92</v>
      </c>
      <c r="F4076">
        <v>7.47</v>
      </c>
      <c r="G4076">
        <v>0.53</v>
      </c>
      <c r="H4076">
        <v>38.380000000000003</v>
      </c>
      <c r="I4076">
        <v>37.979999999999997</v>
      </c>
      <c r="J4076">
        <v>0.41</v>
      </c>
      <c r="K4076">
        <v>98.94</v>
      </c>
      <c r="L4076">
        <v>93.38</v>
      </c>
      <c r="M4076">
        <v>93.37</v>
      </c>
      <c r="N4076">
        <v>86.26</v>
      </c>
      <c r="O4076">
        <v>5.85</v>
      </c>
      <c r="P4076">
        <v>1594.99</v>
      </c>
      <c r="Q4076" s="42">
        <f>Table1[[#This Row],[Steam_Consumed_t]]/Table1[[#This Row],[Production_t]]</f>
        <v>0.15242313705054714</v>
      </c>
      <c r="R4076" s="37">
        <f>Table1[[#This Row],[Power_Consumed_kWh]]/Table1[[#This Row],[Production_t]]</f>
        <v>41.557842626367901</v>
      </c>
      <c r="S4076" t="str">
        <f>IF(Table1[[#This Row],[Quality_pct]]&lt;96,"Below Spec","Ok")</f>
        <v>Ok</v>
      </c>
      <c r="T4076" t="str">
        <f>IF(Table1[Steam_Consumed_t]&gt;$O$4383,"ABNORMAL","NORMAL")</f>
        <v>NORMAL</v>
      </c>
      <c r="U4076" t="str">
        <f>IF(Table1[Power_Consumed_kWh]&gt;$P$4383,"ABNORMAL","NORMAL")</f>
        <v>NORMAL</v>
      </c>
      <c r="V4076">
        <f>(Table1[[#This Row],[Target_Production_t]]/8)*Table1[[#This Row],[Downtime_hr]]</f>
        <v>2.8434500000000003</v>
      </c>
    </row>
    <row r="4077" spans="1:22" x14ac:dyDescent="0.25">
      <c r="A4077" s="1">
        <v>45997</v>
      </c>
      <c r="B4077" s="1" t="str">
        <f>TEXT(Table1[[#This Row],[Date]],"mm")</f>
        <v>12</v>
      </c>
      <c r="C4077" t="s">
        <v>22</v>
      </c>
      <c r="D4077" t="s">
        <v>18</v>
      </c>
      <c r="E4077">
        <v>35.65</v>
      </c>
      <c r="F4077">
        <v>7.48</v>
      </c>
      <c r="G4077">
        <v>0.52</v>
      </c>
      <c r="H4077">
        <v>32.21</v>
      </c>
      <c r="I4077">
        <v>31.14</v>
      </c>
      <c r="J4077">
        <v>1.07</v>
      </c>
      <c r="K4077">
        <v>96.68</v>
      </c>
      <c r="L4077">
        <v>93.5</v>
      </c>
      <c r="M4077">
        <v>94.36</v>
      </c>
      <c r="N4077">
        <v>85.29</v>
      </c>
      <c r="O4077">
        <v>36.15</v>
      </c>
      <c r="P4077">
        <v>3109.47</v>
      </c>
      <c r="Q4077" s="42">
        <f>Table1[[#This Row],[Steam_Consumed_t]]/Table1[[#This Row],[Production_t]]</f>
        <v>1.1223222601676497</v>
      </c>
      <c r="R4077" s="37">
        <f>Table1[[#This Row],[Power_Consumed_kWh]]/Table1[[#This Row],[Production_t]]</f>
        <v>96.537410742005576</v>
      </c>
      <c r="S4077" t="str">
        <f>IF(Table1[[#This Row],[Quality_pct]]&lt;96,"Below Spec","Ok")</f>
        <v>Ok</v>
      </c>
      <c r="T4077" t="str">
        <f>IF(Table1[Steam_Consumed_t]&gt;$O$4383,"ABNORMAL","NORMAL")</f>
        <v>NORMAL</v>
      </c>
      <c r="U4077" t="str">
        <f>IF(Table1[Power_Consumed_kWh]&gt;$P$4383,"ABNORMAL","NORMAL")</f>
        <v>NORMAL</v>
      </c>
      <c r="V4077">
        <f>(Table1[[#This Row],[Target_Production_t]]/8)*Table1[[#This Row],[Downtime_hr]]</f>
        <v>2.31725</v>
      </c>
    </row>
    <row r="4078" spans="1:22" x14ac:dyDescent="0.25">
      <c r="A4078" s="1">
        <v>45997</v>
      </c>
      <c r="B4078" s="1" t="str">
        <f>TEXT(Table1[[#This Row],[Date]],"mm")</f>
        <v>12</v>
      </c>
      <c r="C4078" t="s">
        <v>23</v>
      </c>
      <c r="D4078" t="s">
        <v>18</v>
      </c>
      <c r="E4078">
        <v>43.58</v>
      </c>
      <c r="F4078">
        <v>7.67</v>
      </c>
      <c r="G4078">
        <v>0.33</v>
      </c>
      <c r="H4078">
        <v>38.17</v>
      </c>
      <c r="I4078">
        <v>38.17</v>
      </c>
      <c r="J4078">
        <v>0</v>
      </c>
      <c r="K4078">
        <v>100</v>
      </c>
      <c r="L4078">
        <v>95.88</v>
      </c>
      <c r="M4078">
        <v>96.63</v>
      </c>
      <c r="N4078">
        <v>92.64</v>
      </c>
      <c r="O4078">
        <v>4</v>
      </c>
      <c r="P4078">
        <v>1646.25</v>
      </c>
      <c r="Q4078" s="42">
        <f>Table1[[#This Row],[Steam_Consumed_t]]/Table1[[#This Row],[Production_t]]</f>
        <v>0.10479434110558029</v>
      </c>
      <c r="R4078" s="37">
        <f>Table1[[#This Row],[Power_Consumed_kWh]]/Table1[[#This Row],[Production_t]]</f>
        <v>43.129421011265393</v>
      </c>
      <c r="S4078" t="str">
        <f>IF(Table1[[#This Row],[Quality_pct]]&lt;96,"Below Spec","Ok")</f>
        <v>Ok</v>
      </c>
      <c r="T4078" t="str">
        <f>IF(Table1[Steam_Consumed_t]&gt;$O$4383,"ABNORMAL","NORMAL")</f>
        <v>NORMAL</v>
      </c>
      <c r="U4078" t="str">
        <f>IF(Table1[Power_Consumed_kWh]&gt;$P$4383,"ABNORMAL","NORMAL")</f>
        <v>NORMAL</v>
      </c>
      <c r="V4078">
        <f>(Table1[[#This Row],[Target_Production_t]]/8)*Table1[[#This Row],[Downtime_hr]]</f>
        <v>1.7976749999999999</v>
      </c>
    </row>
    <row r="4079" spans="1:22" x14ac:dyDescent="0.25">
      <c r="A4079" s="1">
        <v>45997</v>
      </c>
      <c r="B4079" s="1" t="str">
        <f>TEXT(Table1[[#This Row],[Date]],"mm")</f>
        <v>12</v>
      </c>
      <c r="C4079" t="s">
        <v>22</v>
      </c>
      <c r="D4079" t="s">
        <v>19</v>
      </c>
      <c r="E4079">
        <v>35.119999999999997</v>
      </c>
      <c r="F4079">
        <v>7.74</v>
      </c>
      <c r="G4079">
        <v>0.26</v>
      </c>
      <c r="H4079">
        <v>32.020000000000003</v>
      </c>
      <c r="I4079">
        <v>30.91</v>
      </c>
      <c r="J4079">
        <v>1.1100000000000001</v>
      </c>
      <c r="K4079">
        <v>96.52</v>
      </c>
      <c r="L4079">
        <v>96.75</v>
      </c>
      <c r="M4079">
        <v>100.64</v>
      </c>
      <c r="N4079">
        <v>93.98</v>
      </c>
      <c r="O4079">
        <v>33.92</v>
      </c>
      <c r="P4079">
        <v>3002.33</v>
      </c>
      <c r="Q4079" s="42">
        <f>Table1[[#This Row],[Steam_Consumed_t]]/Table1[[#This Row],[Production_t]]</f>
        <v>1.0593379138038725</v>
      </c>
      <c r="R4079" s="37">
        <f>Table1[[#This Row],[Power_Consumed_kWh]]/Table1[[#This Row],[Production_t]]</f>
        <v>93.764209868831969</v>
      </c>
      <c r="S4079" t="str">
        <f>IF(Table1[[#This Row],[Quality_pct]]&lt;96,"Below Spec","Ok")</f>
        <v>Ok</v>
      </c>
      <c r="T4079" t="str">
        <f>IF(Table1[Steam_Consumed_t]&gt;$O$4383,"ABNORMAL","NORMAL")</f>
        <v>NORMAL</v>
      </c>
      <c r="U4079" t="str">
        <f>IF(Table1[Power_Consumed_kWh]&gt;$P$4383,"ABNORMAL","NORMAL")</f>
        <v>NORMAL</v>
      </c>
      <c r="V4079">
        <f>(Table1[[#This Row],[Target_Production_t]]/8)*Table1[[#This Row],[Downtime_hr]]</f>
        <v>1.1414</v>
      </c>
    </row>
    <row r="4080" spans="1:22" x14ac:dyDescent="0.25">
      <c r="A4080" s="1">
        <v>45997</v>
      </c>
      <c r="B4080" s="1" t="str">
        <f>TEXT(Table1[[#This Row],[Date]],"mm")</f>
        <v>12</v>
      </c>
      <c r="C4080" t="s">
        <v>22</v>
      </c>
      <c r="D4080" t="s">
        <v>20</v>
      </c>
      <c r="E4080">
        <v>34.049999999999997</v>
      </c>
      <c r="F4080">
        <v>7.79</v>
      </c>
      <c r="G4080">
        <v>0.21</v>
      </c>
      <c r="H4080">
        <v>30.66</v>
      </c>
      <c r="I4080">
        <v>29.8</v>
      </c>
      <c r="J4080">
        <v>0.86</v>
      </c>
      <c r="K4080">
        <v>97.18</v>
      </c>
      <c r="L4080">
        <v>97.38</v>
      </c>
      <c r="M4080">
        <v>94.45</v>
      </c>
      <c r="N4080">
        <v>89.38</v>
      </c>
      <c r="O4080">
        <v>33.57</v>
      </c>
      <c r="P4080">
        <v>2973.89</v>
      </c>
      <c r="Q4080" s="42">
        <f>Table1[[#This Row],[Steam_Consumed_t]]/Table1[[#This Row],[Production_t]]</f>
        <v>1.0949119373776908</v>
      </c>
      <c r="R4080" s="37">
        <f>Table1[[#This Row],[Power_Consumed_kWh]]/Table1[[#This Row],[Production_t]]</f>
        <v>96.995759947814733</v>
      </c>
      <c r="S4080" t="str">
        <f>IF(Table1[[#This Row],[Quality_pct]]&lt;96,"Below Spec","Ok")</f>
        <v>Ok</v>
      </c>
      <c r="T4080" t="str">
        <f>IF(Table1[Steam_Consumed_t]&gt;$O$4383,"ABNORMAL","NORMAL")</f>
        <v>NORMAL</v>
      </c>
      <c r="U4080" t="str">
        <f>IF(Table1[Power_Consumed_kWh]&gt;$P$4383,"ABNORMAL","NORMAL")</f>
        <v>NORMAL</v>
      </c>
      <c r="V4080">
        <f>(Table1[[#This Row],[Target_Production_t]]/8)*Table1[[#This Row],[Downtime_hr]]</f>
        <v>0.8938124999999999</v>
      </c>
    </row>
    <row r="4081" spans="1:22" x14ac:dyDescent="0.25">
      <c r="A4081" s="1">
        <v>45997</v>
      </c>
      <c r="B4081" s="1" t="str">
        <f>TEXT(Table1[[#This Row],[Date]],"mm")</f>
        <v>12</v>
      </c>
      <c r="C4081" t="s">
        <v>17</v>
      </c>
      <c r="D4081" t="s">
        <v>19</v>
      </c>
      <c r="E4081">
        <v>40.97</v>
      </c>
      <c r="F4081">
        <v>7.9</v>
      </c>
      <c r="G4081">
        <v>0.1</v>
      </c>
      <c r="H4081">
        <v>40.75</v>
      </c>
      <c r="I4081">
        <v>39.840000000000003</v>
      </c>
      <c r="J4081">
        <v>0.91</v>
      </c>
      <c r="K4081">
        <v>97.76</v>
      </c>
      <c r="L4081">
        <v>98.75</v>
      </c>
      <c r="M4081">
        <v>99.67</v>
      </c>
      <c r="N4081">
        <v>96.22</v>
      </c>
      <c r="O4081">
        <v>35.01</v>
      </c>
      <c r="P4081">
        <v>3451.11</v>
      </c>
      <c r="Q4081" s="42">
        <f>Table1[[#This Row],[Steam_Consumed_t]]/Table1[[#This Row],[Production_t]]</f>
        <v>0.85914110429447843</v>
      </c>
      <c r="R4081" s="37">
        <f>Table1[[#This Row],[Power_Consumed_kWh]]/Table1[[#This Row],[Production_t]]</f>
        <v>84.689815950920249</v>
      </c>
      <c r="S4081" t="str">
        <f>IF(Table1[[#This Row],[Quality_pct]]&lt;96,"Below Spec","Ok")</f>
        <v>Ok</v>
      </c>
      <c r="T4081" t="str">
        <f>IF(Table1[Steam_Consumed_t]&gt;$O$4383,"ABNORMAL","NORMAL")</f>
        <v>NORMAL</v>
      </c>
      <c r="U4081" t="str">
        <f>IF(Table1[Power_Consumed_kWh]&gt;$P$4383,"ABNORMAL","NORMAL")</f>
        <v>NORMAL</v>
      </c>
      <c r="V4081">
        <f>(Table1[[#This Row],[Target_Production_t]]/8)*Table1[[#This Row],[Downtime_hr]]</f>
        <v>0.51212500000000005</v>
      </c>
    </row>
    <row r="4082" spans="1:22" x14ac:dyDescent="0.25">
      <c r="A4082" s="1">
        <v>45998</v>
      </c>
      <c r="B4082" s="1" t="str">
        <f>TEXT(Table1[[#This Row],[Date]],"mm")</f>
        <v>12</v>
      </c>
      <c r="C4082" t="s">
        <v>22</v>
      </c>
      <c r="D4082" t="s">
        <v>20</v>
      </c>
      <c r="E4082">
        <v>34.270000000000003</v>
      </c>
      <c r="F4082">
        <v>7.2</v>
      </c>
      <c r="G4082">
        <v>0.8</v>
      </c>
      <c r="H4082">
        <v>32.39</v>
      </c>
      <c r="I4082">
        <v>31.61</v>
      </c>
      <c r="J4082">
        <v>0.78</v>
      </c>
      <c r="K4082">
        <v>97.59</v>
      </c>
      <c r="L4082">
        <v>90</v>
      </c>
      <c r="M4082">
        <v>92.8</v>
      </c>
      <c r="N4082">
        <v>81.510000000000005</v>
      </c>
      <c r="O4082">
        <v>36.950000000000003</v>
      </c>
      <c r="P4082">
        <v>3043.55</v>
      </c>
      <c r="Q4082" s="42">
        <f>Table1[[#This Row],[Steam_Consumed_t]]/Table1[[#This Row],[Production_t]]</f>
        <v>1.1407841926520532</v>
      </c>
      <c r="R4082" s="37">
        <f>Table1[[#This Row],[Power_Consumed_kWh]]/Table1[[#This Row],[Production_t]]</f>
        <v>93.965730163630752</v>
      </c>
      <c r="S4082" t="str">
        <f>IF(Table1[[#This Row],[Quality_pct]]&lt;96,"Below Spec","Ok")</f>
        <v>Ok</v>
      </c>
      <c r="T4082" t="str">
        <f>IF(Table1[Steam_Consumed_t]&gt;$O$4383,"ABNORMAL","NORMAL")</f>
        <v>NORMAL</v>
      </c>
      <c r="U4082" t="str">
        <f>IF(Table1[Power_Consumed_kWh]&gt;$P$4383,"ABNORMAL","NORMAL")</f>
        <v>NORMAL</v>
      </c>
      <c r="V4082">
        <f>(Table1[[#This Row],[Target_Production_t]]/8)*Table1[[#This Row],[Downtime_hr]]</f>
        <v>3.4270000000000005</v>
      </c>
    </row>
    <row r="4083" spans="1:22" x14ac:dyDescent="0.25">
      <c r="A4083" s="1">
        <v>45998</v>
      </c>
      <c r="B4083" s="1" t="str">
        <f>TEXT(Table1[[#This Row],[Date]],"mm")</f>
        <v>12</v>
      </c>
      <c r="C4083" t="s">
        <v>17</v>
      </c>
      <c r="D4083" t="s">
        <v>19</v>
      </c>
      <c r="E4083">
        <v>41.24</v>
      </c>
      <c r="F4083">
        <v>7.31</v>
      </c>
      <c r="G4083">
        <v>0.69</v>
      </c>
      <c r="H4083">
        <v>37.49</v>
      </c>
      <c r="I4083">
        <v>37.06</v>
      </c>
      <c r="J4083">
        <v>0.43</v>
      </c>
      <c r="K4083">
        <v>98.86</v>
      </c>
      <c r="L4083">
        <v>91.38</v>
      </c>
      <c r="M4083">
        <v>96.5</v>
      </c>
      <c r="N4083">
        <v>87.17</v>
      </c>
      <c r="O4083">
        <v>31.17</v>
      </c>
      <c r="P4083">
        <v>3143.19</v>
      </c>
      <c r="Q4083" s="42">
        <f>Table1[[#This Row],[Steam_Consumed_t]]/Table1[[#This Row],[Production_t]]</f>
        <v>0.83142171245665508</v>
      </c>
      <c r="R4083" s="37">
        <f>Table1[[#This Row],[Power_Consumed_kWh]]/Table1[[#This Row],[Production_t]]</f>
        <v>83.84075753534276</v>
      </c>
      <c r="S4083" t="str">
        <f>IF(Table1[[#This Row],[Quality_pct]]&lt;96,"Below Spec","Ok")</f>
        <v>Ok</v>
      </c>
      <c r="T4083" t="str">
        <f>IF(Table1[Steam_Consumed_t]&gt;$O$4383,"ABNORMAL","NORMAL")</f>
        <v>NORMAL</v>
      </c>
      <c r="U4083" t="str">
        <f>IF(Table1[Power_Consumed_kWh]&gt;$P$4383,"ABNORMAL","NORMAL")</f>
        <v>NORMAL</v>
      </c>
      <c r="V4083">
        <f>(Table1[[#This Row],[Target_Production_t]]/8)*Table1[[#This Row],[Downtime_hr]]</f>
        <v>3.5569500000000001</v>
      </c>
    </row>
    <row r="4084" spans="1:22" x14ac:dyDescent="0.25">
      <c r="A4084" s="1">
        <v>45998</v>
      </c>
      <c r="B4084" s="1" t="str">
        <f>TEXT(Table1[[#This Row],[Date]],"mm")</f>
        <v>12</v>
      </c>
      <c r="C4084" t="s">
        <v>21</v>
      </c>
      <c r="D4084" t="s">
        <v>20</v>
      </c>
      <c r="E4084">
        <v>36.18</v>
      </c>
      <c r="F4084">
        <v>7.41</v>
      </c>
      <c r="G4084">
        <v>0.59</v>
      </c>
      <c r="H4084">
        <v>33.58</v>
      </c>
      <c r="I4084">
        <v>33.090000000000003</v>
      </c>
      <c r="J4084">
        <v>0.49</v>
      </c>
      <c r="K4084">
        <v>98.55</v>
      </c>
      <c r="L4084">
        <v>92.62</v>
      </c>
      <c r="M4084">
        <v>94.91</v>
      </c>
      <c r="N4084">
        <v>86.63</v>
      </c>
      <c r="O4084">
        <v>48.04</v>
      </c>
      <c r="P4084">
        <v>3918.95</v>
      </c>
      <c r="Q4084" s="42">
        <f>Table1[[#This Row],[Steam_Consumed_t]]/Table1[[#This Row],[Production_t]]</f>
        <v>1.4306134603930911</v>
      </c>
      <c r="R4084" s="37">
        <f>Table1[[#This Row],[Power_Consumed_kWh]]/Table1[[#This Row],[Production_t]]</f>
        <v>116.70488385944014</v>
      </c>
      <c r="S4084" t="str">
        <f>IF(Table1[[#This Row],[Quality_pct]]&lt;96,"Below Spec","Ok")</f>
        <v>Ok</v>
      </c>
      <c r="T4084" t="str">
        <f>IF(Table1[Steam_Consumed_t]&gt;$O$4383,"ABNORMAL","NORMAL")</f>
        <v>NORMAL</v>
      </c>
      <c r="U4084" t="str">
        <f>IF(Table1[Power_Consumed_kWh]&gt;$P$4383,"ABNORMAL","NORMAL")</f>
        <v>NORMAL</v>
      </c>
      <c r="V4084">
        <f>(Table1[[#This Row],[Target_Production_t]]/8)*Table1[[#This Row],[Downtime_hr]]</f>
        <v>2.668275</v>
      </c>
    </row>
    <row r="4085" spans="1:22" x14ac:dyDescent="0.25">
      <c r="A4085" s="1">
        <v>45998</v>
      </c>
      <c r="B4085" s="1" t="str">
        <f>TEXT(Table1[[#This Row],[Date]],"mm")</f>
        <v>12</v>
      </c>
      <c r="C4085" t="s">
        <v>17</v>
      </c>
      <c r="D4085" t="s">
        <v>20</v>
      </c>
      <c r="E4085">
        <v>39.979999999999997</v>
      </c>
      <c r="F4085">
        <v>7.44</v>
      </c>
      <c r="G4085">
        <v>0.56000000000000005</v>
      </c>
      <c r="H4085">
        <v>36.65</v>
      </c>
      <c r="I4085">
        <v>35.71</v>
      </c>
      <c r="J4085">
        <v>0.94</v>
      </c>
      <c r="K4085">
        <v>97.43</v>
      </c>
      <c r="L4085">
        <v>93</v>
      </c>
      <c r="M4085">
        <v>92.28</v>
      </c>
      <c r="N4085">
        <v>83.62</v>
      </c>
      <c r="O4085">
        <v>32.520000000000003</v>
      </c>
      <c r="P4085">
        <v>3021.08</v>
      </c>
      <c r="Q4085" s="42">
        <f>Table1[[#This Row],[Steam_Consumed_t]]/Table1[[#This Row],[Production_t]]</f>
        <v>0.88731241473397016</v>
      </c>
      <c r="R4085" s="37">
        <f>Table1[[#This Row],[Power_Consumed_kWh]]/Table1[[#This Row],[Production_t]]</f>
        <v>82.430559345156894</v>
      </c>
      <c r="S4085" t="str">
        <f>IF(Table1[[#This Row],[Quality_pct]]&lt;96,"Below Spec","Ok")</f>
        <v>Ok</v>
      </c>
      <c r="T4085" t="str">
        <f>IF(Table1[Steam_Consumed_t]&gt;$O$4383,"ABNORMAL","NORMAL")</f>
        <v>NORMAL</v>
      </c>
      <c r="U4085" t="str">
        <f>IF(Table1[Power_Consumed_kWh]&gt;$P$4383,"ABNORMAL","NORMAL")</f>
        <v>NORMAL</v>
      </c>
      <c r="V4085">
        <f>(Table1[[#This Row],[Target_Production_t]]/8)*Table1[[#This Row],[Downtime_hr]]</f>
        <v>2.7986</v>
      </c>
    </row>
    <row r="4086" spans="1:22" x14ac:dyDescent="0.25">
      <c r="A4086" s="1">
        <v>45998</v>
      </c>
      <c r="B4086" s="1" t="str">
        <f>TEXT(Table1[[#This Row],[Date]],"mm")</f>
        <v>12</v>
      </c>
      <c r="C4086" t="s">
        <v>17</v>
      </c>
      <c r="D4086" t="s">
        <v>18</v>
      </c>
      <c r="E4086">
        <v>41.87</v>
      </c>
      <c r="F4086">
        <v>7.5</v>
      </c>
      <c r="G4086">
        <v>0.5</v>
      </c>
      <c r="H4086">
        <v>37.94</v>
      </c>
      <c r="I4086">
        <v>37.409999999999997</v>
      </c>
      <c r="J4086">
        <v>0.53</v>
      </c>
      <c r="K4086">
        <v>98.59</v>
      </c>
      <c r="L4086">
        <v>93.75</v>
      </c>
      <c r="M4086">
        <v>94.84</v>
      </c>
      <c r="N4086">
        <v>87.65</v>
      </c>
      <c r="O4086">
        <v>32.520000000000003</v>
      </c>
      <c r="P4086">
        <v>3055</v>
      </c>
      <c r="Q4086" s="42">
        <f>Table1[[#This Row],[Steam_Consumed_t]]/Table1[[#This Row],[Production_t]]</f>
        <v>0.85714285714285732</v>
      </c>
      <c r="R4086" s="37">
        <f>Table1[[#This Row],[Power_Consumed_kWh]]/Table1[[#This Row],[Production_t]]</f>
        <v>80.521876647337905</v>
      </c>
      <c r="S4086" t="str">
        <f>IF(Table1[[#This Row],[Quality_pct]]&lt;96,"Below Spec","Ok")</f>
        <v>Ok</v>
      </c>
      <c r="T4086" t="str">
        <f>IF(Table1[Steam_Consumed_t]&gt;$O$4383,"ABNORMAL","NORMAL")</f>
        <v>NORMAL</v>
      </c>
      <c r="U4086" t="str">
        <f>IF(Table1[Power_Consumed_kWh]&gt;$P$4383,"ABNORMAL","NORMAL")</f>
        <v>NORMAL</v>
      </c>
      <c r="V4086">
        <f>(Table1[[#This Row],[Target_Production_t]]/8)*Table1[[#This Row],[Downtime_hr]]</f>
        <v>2.6168749999999998</v>
      </c>
    </row>
    <row r="4087" spans="1:22" x14ac:dyDescent="0.25">
      <c r="A4087" s="1">
        <v>45998</v>
      </c>
      <c r="B4087" s="1" t="str">
        <f>TEXT(Table1[[#This Row],[Date]],"mm")</f>
        <v>12</v>
      </c>
      <c r="C4087" t="s">
        <v>22</v>
      </c>
      <c r="D4087" t="s">
        <v>18</v>
      </c>
      <c r="E4087">
        <v>35.89</v>
      </c>
      <c r="F4087">
        <v>7.51</v>
      </c>
      <c r="G4087">
        <v>0.49</v>
      </c>
      <c r="H4087">
        <v>32.68</v>
      </c>
      <c r="I4087">
        <v>32.01</v>
      </c>
      <c r="J4087">
        <v>0.67</v>
      </c>
      <c r="K4087">
        <v>97.95</v>
      </c>
      <c r="L4087">
        <v>93.88</v>
      </c>
      <c r="M4087">
        <v>95.99</v>
      </c>
      <c r="N4087">
        <v>88.26</v>
      </c>
      <c r="O4087">
        <v>35.090000000000003</v>
      </c>
      <c r="P4087">
        <v>3263.9</v>
      </c>
      <c r="Q4087" s="42">
        <f>Table1[[#This Row],[Steam_Consumed_t]]/Table1[[#This Row],[Production_t]]</f>
        <v>1.0737454100367199</v>
      </c>
      <c r="R4087" s="37">
        <f>Table1[[#This Row],[Power_Consumed_kWh]]/Table1[[#This Row],[Production_t]]</f>
        <v>99.874541003671979</v>
      </c>
      <c r="S4087" t="str">
        <f>IF(Table1[[#This Row],[Quality_pct]]&lt;96,"Below Spec","Ok")</f>
        <v>Ok</v>
      </c>
      <c r="T4087" t="str">
        <f>IF(Table1[Steam_Consumed_t]&gt;$O$4383,"ABNORMAL","NORMAL")</f>
        <v>NORMAL</v>
      </c>
      <c r="U4087" t="str">
        <f>IF(Table1[Power_Consumed_kWh]&gt;$P$4383,"ABNORMAL","NORMAL")</f>
        <v>NORMAL</v>
      </c>
      <c r="V4087">
        <f>(Table1[[#This Row],[Target_Production_t]]/8)*Table1[[#This Row],[Downtime_hr]]</f>
        <v>2.1982624999999998</v>
      </c>
    </row>
    <row r="4088" spans="1:22" x14ac:dyDescent="0.25">
      <c r="A4088" s="1">
        <v>45998</v>
      </c>
      <c r="B4088" s="1" t="str">
        <f>TEXT(Table1[[#This Row],[Date]],"mm")</f>
        <v>12</v>
      </c>
      <c r="C4088" t="s">
        <v>23</v>
      </c>
      <c r="D4088" t="s">
        <v>19</v>
      </c>
      <c r="E4088">
        <v>43.2</v>
      </c>
      <c r="F4088">
        <v>7.51</v>
      </c>
      <c r="G4088">
        <v>0.49</v>
      </c>
      <c r="H4088">
        <v>39.520000000000003</v>
      </c>
      <c r="I4088">
        <v>38.9</v>
      </c>
      <c r="J4088">
        <v>0.62</v>
      </c>
      <c r="K4088">
        <v>98.44</v>
      </c>
      <c r="L4088">
        <v>93.88</v>
      </c>
      <c r="M4088">
        <v>98.46</v>
      </c>
      <c r="N4088">
        <v>90.99</v>
      </c>
      <c r="O4088">
        <v>4.2300000000000004</v>
      </c>
      <c r="P4088">
        <v>1705.62</v>
      </c>
      <c r="Q4088" s="42">
        <f>Table1[[#This Row],[Steam_Consumed_t]]/Table1[[#This Row],[Production_t]]</f>
        <v>0.10703441295546559</v>
      </c>
      <c r="R4088" s="37">
        <f>Table1[[#This Row],[Power_Consumed_kWh]]/Table1[[#This Row],[Production_t]]</f>
        <v>43.158400809716596</v>
      </c>
      <c r="S4088" t="str">
        <f>IF(Table1[[#This Row],[Quality_pct]]&lt;96,"Below Spec","Ok")</f>
        <v>Ok</v>
      </c>
      <c r="T4088" t="str">
        <f>IF(Table1[Steam_Consumed_t]&gt;$O$4383,"ABNORMAL","NORMAL")</f>
        <v>NORMAL</v>
      </c>
      <c r="U4088" t="str">
        <f>IF(Table1[Power_Consumed_kWh]&gt;$P$4383,"ABNORMAL","NORMAL")</f>
        <v>NORMAL</v>
      </c>
      <c r="V4088">
        <f>(Table1[[#This Row],[Target_Production_t]]/8)*Table1[[#This Row],[Downtime_hr]]</f>
        <v>2.6459999999999999</v>
      </c>
    </row>
    <row r="4089" spans="1:22" x14ac:dyDescent="0.25">
      <c r="A4089" s="1">
        <v>45998</v>
      </c>
      <c r="B4089" s="1" t="str">
        <f>TEXT(Table1[[#This Row],[Date]],"mm")</f>
        <v>12</v>
      </c>
      <c r="C4089" t="s">
        <v>23</v>
      </c>
      <c r="D4089" t="s">
        <v>20</v>
      </c>
      <c r="E4089">
        <v>41.89</v>
      </c>
      <c r="F4089">
        <v>7.57</v>
      </c>
      <c r="G4089">
        <v>0.43</v>
      </c>
      <c r="H4089">
        <v>36.67</v>
      </c>
      <c r="I4089">
        <v>36.46</v>
      </c>
      <c r="J4089">
        <v>0.21</v>
      </c>
      <c r="K4089">
        <v>99.43</v>
      </c>
      <c r="L4089">
        <v>94.62</v>
      </c>
      <c r="M4089">
        <v>95.59</v>
      </c>
      <c r="N4089">
        <v>89.94</v>
      </c>
      <c r="O4089">
        <v>4.75</v>
      </c>
      <c r="P4089">
        <v>1642.78</v>
      </c>
      <c r="Q4089" s="42">
        <f>Table1[[#This Row],[Steam_Consumed_t]]/Table1[[#This Row],[Production_t]]</f>
        <v>0.12953367875647667</v>
      </c>
      <c r="R4089" s="37">
        <f>Table1[[#This Row],[Power_Consumed_kWh]]/Table1[[#This Row],[Production_t]]</f>
        <v>44.799018271066267</v>
      </c>
      <c r="S4089" t="str">
        <f>IF(Table1[[#This Row],[Quality_pct]]&lt;96,"Below Spec","Ok")</f>
        <v>Ok</v>
      </c>
      <c r="T4089" t="str">
        <f>IF(Table1[Steam_Consumed_t]&gt;$O$4383,"ABNORMAL","NORMAL")</f>
        <v>NORMAL</v>
      </c>
      <c r="U4089" t="str">
        <f>IF(Table1[Power_Consumed_kWh]&gt;$P$4383,"ABNORMAL","NORMAL")</f>
        <v>NORMAL</v>
      </c>
      <c r="V4089">
        <f>(Table1[[#This Row],[Target_Production_t]]/8)*Table1[[#This Row],[Downtime_hr]]</f>
        <v>2.2515874999999999</v>
      </c>
    </row>
    <row r="4090" spans="1:22" x14ac:dyDescent="0.25">
      <c r="A4090" s="1">
        <v>45998</v>
      </c>
      <c r="B4090" s="1" t="str">
        <f>TEXT(Table1[[#This Row],[Date]],"mm")</f>
        <v>12</v>
      </c>
      <c r="C4090" t="s">
        <v>23</v>
      </c>
      <c r="D4090" t="s">
        <v>18</v>
      </c>
      <c r="E4090">
        <v>43.86</v>
      </c>
      <c r="F4090">
        <v>7.61</v>
      </c>
      <c r="G4090">
        <v>0.39</v>
      </c>
      <c r="H4090">
        <v>37.869999999999997</v>
      </c>
      <c r="I4090">
        <v>37.869999999999997</v>
      </c>
      <c r="J4090">
        <v>0</v>
      </c>
      <c r="K4090">
        <v>100</v>
      </c>
      <c r="L4090">
        <v>95.12</v>
      </c>
      <c r="M4090">
        <v>96.53</v>
      </c>
      <c r="N4090">
        <v>91.83</v>
      </c>
      <c r="O4090">
        <v>3.98</v>
      </c>
      <c r="P4090">
        <v>1589.95</v>
      </c>
      <c r="Q4090" s="42">
        <f>Table1[[#This Row],[Steam_Consumed_t]]/Table1[[#This Row],[Production_t]]</f>
        <v>0.10509638236070769</v>
      </c>
      <c r="R4090" s="37">
        <f>Table1[[#This Row],[Power_Consumed_kWh]]/Table1[[#This Row],[Production_t]]</f>
        <v>41.984420385529447</v>
      </c>
      <c r="S4090" t="str">
        <f>IF(Table1[[#This Row],[Quality_pct]]&lt;96,"Below Spec","Ok")</f>
        <v>Ok</v>
      </c>
      <c r="T4090" t="str">
        <f>IF(Table1[Steam_Consumed_t]&gt;$O$4383,"ABNORMAL","NORMAL")</f>
        <v>NORMAL</v>
      </c>
      <c r="U4090" t="str">
        <f>IF(Table1[Power_Consumed_kWh]&gt;$P$4383,"ABNORMAL","NORMAL")</f>
        <v>NORMAL</v>
      </c>
      <c r="V4090">
        <f>(Table1[[#This Row],[Target_Production_t]]/8)*Table1[[#This Row],[Downtime_hr]]</f>
        <v>2.1381749999999999</v>
      </c>
    </row>
    <row r="4091" spans="1:22" x14ac:dyDescent="0.25">
      <c r="A4091" s="1">
        <v>45998</v>
      </c>
      <c r="B4091" s="1" t="str">
        <f>TEXT(Table1[[#This Row],[Date]],"mm")</f>
        <v>12</v>
      </c>
      <c r="C4091" t="s">
        <v>22</v>
      </c>
      <c r="D4091" t="s">
        <v>19</v>
      </c>
      <c r="E4091">
        <v>35.35</v>
      </c>
      <c r="F4091">
        <v>7.63</v>
      </c>
      <c r="G4091">
        <v>0.37</v>
      </c>
      <c r="H4091">
        <v>31.27</v>
      </c>
      <c r="I4091">
        <v>30.57</v>
      </c>
      <c r="J4091">
        <v>0.7</v>
      </c>
      <c r="K4091">
        <v>97.76</v>
      </c>
      <c r="L4091">
        <v>95.38</v>
      </c>
      <c r="M4091">
        <v>100.81</v>
      </c>
      <c r="N4091">
        <v>94</v>
      </c>
      <c r="O4091">
        <v>33.909999999999997</v>
      </c>
      <c r="P4091">
        <v>3073.41</v>
      </c>
      <c r="Q4091" s="42">
        <f>Table1[[#This Row],[Steam_Consumed_t]]/Table1[[#This Row],[Production_t]]</f>
        <v>1.084425967380876</v>
      </c>
      <c r="R4091" s="37">
        <f>Table1[[#This Row],[Power_Consumed_kWh]]/Table1[[#This Row],[Production_t]]</f>
        <v>98.286216821234405</v>
      </c>
      <c r="S4091" t="str">
        <f>IF(Table1[[#This Row],[Quality_pct]]&lt;96,"Below Spec","Ok")</f>
        <v>Ok</v>
      </c>
      <c r="T4091" t="str">
        <f>IF(Table1[Steam_Consumed_t]&gt;$O$4383,"ABNORMAL","NORMAL")</f>
        <v>NORMAL</v>
      </c>
      <c r="U4091" t="str">
        <f>IF(Table1[Power_Consumed_kWh]&gt;$P$4383,"ABNORMAL","NORMAL")</f>
        <v>NORMAL</v>
      </c>
      <c r="V4091">
        <f>(Table1[[#This Row],[Target_Production_t]]/8)*Table1[[#This Row],[Downtime_hr]]</f>
        <v>1.6349375000000002</v>
      </c>
    </row>
    <row r="4092" spans="1:22" x14ac:dyDescent="0.25">
      <c r="A4092" s="1">
        <v>45998</v>
      </c>
      <c r="B4092" s="1" t="str">
        <f>TEXT(Table1[[#This Row],[Date]],"mm")</f>
        <v>12</v>
      </c>
      <c r="C4092" t="s">
        <v>21</v>
      </c>
      <c r="D4092" t="s">
        <v>19</v>
      </c>
      <c r="E4092">
        <v>37.31</v>
      </c>
      <c r="F4092">
        <v>7.66</v>
      </c>
      <c r="G4092">
        <v>0.34</v>
      </c>
      <c r="H4092">
        <v>31.58</v>
      </c>
      <c r="I4092">
        <v>31.4</v>
      </c>
      <c r="J4092">
        <v>0.18</v>
      </c>
      <c r="K4092">
        <v>99.44</v>
      </c>
      <c r="L4092">
        <v>95.75</v>
      </c>
      <c r="M4092">
        <v>91.98</v>
      </c>
      <c r="N4092">
        <v>87.58</v>
      </c>
      <c r="O4092">
        <v>43.25</v>
      </c>
      <c r="P4092">
        <v>3655.25</v>
      </c>
      <c r="Q4092" s="42">
        <f>Table1[[#This Row],[Steam_Consumed_t]]/Table1[[#This Row],[Production_t]]</f>
        <v>1.3695376820772642</v>
      </c>
      <c r="R4092" s="37">
        <f>Table1[[#This Row],[Power_Consumed_kWh]]/Table1[[#This Row],[Production_t]]</f>
        <v>115.74572514249526</v>
      </c>
      <c r="S4092" t="str">
        <f>IF(Table1[[#This Row],[Quality_pct]]&lt;96,"Below Spec","Ok")</f>
        <v>Ok</v>
      </c>
      <c r="T4092" t="str">
        <f>IF(Table1[Steam_Consumed_t]&gt;$O$4383,"ABNORMAL","NORMAL")</f>
        <v>NORMAL</v>
      </c>
      <c r="U4092" t="str">
        <f>IF(Table1[Power_Consumed_kWh]&gt;$P$4383,"ABNORMAL","NORMAL")</f>
        <v>NORMAL</v>
      </c>
      <c r="V4092">
        <f>(Table1[[#This Row],[Target_Production_t]]/8)*Table1[[#This Row],[Downtime_hr]]</f>
        <v>1.5856750000000002</v>
      </c>
    </row>
    <row r="4093" spans="1:22" x14ac:dyDescent="0.25">
      <c r="A4093" s="1">
        <v>45998</v>
      </c>
      <c r="B4093" s="1" t="str">
        <f>TEXT(Table1[[#This Row],[Date]],"mm")</f>
        <v>12</v>
      </c>
      <c r="C4093" t="s">
        <v>21</v>
      </c>
      <c r="D4093" t="s">
        <v>18</v>
      </c>
      <c r="E4093">
        <v>37.880000000000003</v>
      </c>
      <c r="F4093">
        <v>7.81</v>
      </c>
      <c r="G4093">
        <v>0.19</v>
      </c>
      <c r="H4093">
        <v>36.450000000000003</v>
      </c>
      <c r="I4093">
        <v>36.020000000000003</v>
      </c>
      <c r="J4093">
        <v>0.43</v>
      </c>
      <c r="K4093">
        <v>98.82</v>
      </c>
      <c r="L4093">
        <v>97.62</v>
      </c>
      <c r="M4093">
        <v>96.48</v>
      </c>
      <c r="N4093">
        <v>93.08</v>
      </c>
      <c r="O4093">
        <v>52.73</v>
      </c>
      <c r="P4093">
        <v>4134.79</v>
      </c>
      <c r="Q4093" s="42">
        <f>Table1[[#This Row],[Steam_Consumed_t]]/Table1[[#This Row],[Production_t]]</f>
        <v>1.4466392318244168</v>
      </c>
      <c r="R4093" s="37">
        <f>Table1[[#This Row],[Power_Consumed_kWh]]/Table1[[#This Row],[Production_t]]</f>
        <v>113.43731138545952</v>
      </c>
      <c r="S4093" t="str">
        <f>IF(Table1[[#This Row],[Quality_pct]]&lt;96,"Below Spec","Ok")</f>
        <v>Ok</v>
      </c>
      <c r="T4093" t="str">
        <f>IF(Table1[Steam_Consumed_t]&gt;$O$4383,"ABNORMAL","NORMAL")</f>
        <v>ABNORMAL</v>
      </c>
      <c r="U4093" t="str">
        <f>IF(Table1[Power_Consumed_kWh]&gt;$P$4383,"ABNORMAL","NORMAL")</f>
        <v>NORMAL</v>
      </c>
      <c r="V4093">
        <f>(Table1[[#This Row],[Target_Production_t]]/8)*Table1[[#This Row],[Downtime_hr]]</f>
        <v>0.89965000000000006</v>
      </c>
    </row>
    <row r="4094" spans="1:22" x14ac:dyDescent="0.25">
      <c r="A4094" s="1">
        <v>45999</v>
      </c>
      <c r="B4094" s="1" t="str">
        <f>TEXT(Table1[[#This Row],[Date]],"mm")</f>
        <v>12</v>
      </c>
      <c r="C4094" t="s">
        <v>22</v>
      </c>
      <c r="D4094" t="s">
        <v>20</v>
      </c>
      <c r="E4094">
        <v>33.79</v>
      </c>
      <c r="F4094">
        <v>7.32</v>
      </c>
      <c r="G4094">
        <v>0.68</v>
      </c>
      <c r="H4094">
        <v>30.36</v>
      </c>
      <c r="I4094">
        <v>29.4</v>
      </c>
      <c r="J4094">
        <v>0.96</v>
      </c>
      <c r="K4094">
        <v>96.84</v>
      </c>
      <c r="L4094">
        <v>91.5</v>
      </c>
      <c r="M4094">
        <v>93.84</v>
      </c>
      <c r="N4094">
        <v>83.15</v>
      </c>
      <c r="O4094">
        <v>33.799999999999997</v>
      </c>
      <c r="P4094">
        <v>2934.03</v>
      </c>
      <c r="Q4094" s="42">
        <f>Table1[[#This Row],[Steam_Consumed_t]]/Table1[[#This Row],[Production_t]]</f>
        <v>1.1133069828722002</v>
      </c>
      <c r="R4094" s="37">
        <f>Table1[[#This Row],[Power_Consumed_kWh]]/Table1[[#This Row],[Production_t]]</f>
        <v>96.641304347826093</v>
      </c>
      <c r="S4094" t="str">
        <f>IF(Table1[[#This Row],[Quality_pct]]&lt;96,"Below Spec","Ok")</f>
        <v>Ok</v>
      </c>
      <c r="T4094" t="str">
        <f>IF(Table1[Steam_Consumed_t]&gt;$O$4383,"ABNORMAL","NORMAL")</f>
        <v>NORMAL</v>
      </c>
      <c r="U4094" t="str">
        <f>IF(Table1[Power_Consumed_kWh]&gt;$P$4383,"ABNORMAL","NORMAL")</f>
        <v>NORMAL</v>
      </c>
      <c r="V4094">
        <f>(Table1[[#This Row],[Target_Production_t]]/8)*Table1[[#This Row],[Downtime_hr]]</f>
        <v>2.87215</v>
      </c>
    </row>
    <row r="4095" spans="1:22" x14ac:dyDescent="0.25">
      <c r="A4095" s="1">
        <v>45999</v>
      </c>
      <c r="B4095" s="1" t="str">
        <f>TEXT(Table1[[#This Row],[Date]],"mm")</f>
        <v>12</v>
      </c>
      <c r="C4095" t="s">
        <v>17</v>
      </c>
      <c r="D4095" t="s">
        <v>20</v>
      </c>
      <c r="E4095">
        <v>39.42</v>
      </c>
      <c r="F4095">
        <v>7.39</v>
      </c>
      <c r="G4095">
        <v>0.61</v>
      </c>
      <c r="H4095">
        <v>35.49</v>
      </c>
      <c r="I4095">
        <v>34.69</v>
      </c>
      <c r="J4095">
        <v>0.8</v>
      </c>
      <c r="K4095">
        <v>97.75</v>
      </c>
      <c r="L4095">
        <v>92.38</v>
      </c>
      <c r="M4095">
        <v>94.33</v>
      </c>
      <c r="N4095">
        <v>85.18</v>
      </c>
      <c r="O4095">
        <v>32.03</v>
      </c>
      <c r="P4095">
        <v>2959.09</v>
      </c>
      <c r="Q4095" s="42">
        <f>Table1[[#This Row],[Steam_Consumed_t]]/Table1[[#This Row],[Production_t]]</f>
        <v>0.90250774866159478</v>
      </c>
      <c r="R4095" s="37">
        <f>Table1[[#This Row],[Power_Consumed_kWh]]/Table1[[#This Row],[Production_t]]</f>
        <v>83.378134685826993</v>
      </c>
      <c r="S4095" t="str">
        <f>IF(Table1[[#This Row],[Quality_pct]]&lt;96,"Below Spec","Ok")</f>
        <v>Ok</v>
      </c>
      <c r="T4095" t="str">
        <f>IF(Table1[Steam_Consumed_t]&gt;$O$4383,"ABNORMAL","NORMAL")</f>
        <v>NORMAL</v>
      </c>
      <c r="U4095" t="str">
        <f>IF(Table1[Power_Consumed_kWh]&gt;$P$4383,"ABNORMAL","NORMAL")</f>
        <v>NORMAL</v>
      </c>
      <c r="V4095">
        <f>(Table1[[#This Row],[Target_Production_t]]/8)*Table1[[#This Row],[Downtime_hr]]</f>
        <v>3.0057749999999999</v>
      </c>
    </row>
    <row r="4096" spans="1:22" x14ac:dyDescent="0.25">
      <c r="A4096" s="1">
        <v>45999</v>
      </c>
      <c r="B4096" s="1" t="str">
        <f>TEXT(Table1[[#This Row],[Date]],"mm")</f>
        <v>12</v>
      </c>
      <c r="C4096" t="s">
        <v>21</v>
      </c>
      <c r="D4096" t="s">
        <v>20</v>
      </c>
      <c r="E4096">
        <v>35.67</v>
      </c>
      <c r="F4096">
        <v>7.46</v>
      </c>
      <c r="G4096">
        <v>0.54</v>
      </c>
      <c r="H4096">
        <v>32.71</v>
      </c>
      <c r="I4096">
        <v>31.87</v>
      </c>
      <c r="J4096">
        <v>0.83</v>
      </c>
      <c r="K4096">
        <v>97.46</v>
      </c>
      <c r="L4096">
        <v>93.25</v>
      </c>
      <c r="M4096">
        <v>99.8</v>
      </c>
      <c r="N4096">
        <v>90.7</v>
      </c>
      <c r="O4096">
        <v>45.71</v>
      </c>
      <c r="P4096">
        <v>3851.53</v>
      </c>
      <c r="Q4096" s="42">
        <f>Table1[[#This Row],[Steam_Consumed_t]]/Table1[[#This Row],[Production_t]]</f>
        <v>1.3974319779883828</v>
      </c>
      <c r="R4096" s="37">
        <f>Table1[[#This Row],[Power_Consumed_kWh]]/Table1[[#This Row],[Production_t]]</f>
        <v>117.74778355243045</v>
      </c>
      <c r="S4096" t="str">
        <f>IF(Table1[[#This Row],[Quality_pct]]&lt;96,"Below Spec","Ok")</f>
        <v>Ok</v>
      </c>
      <c r="T4096" t="str">
        <f>IF(Table1[Steam_Consumed_t]&gt;$O$4383,"ABNORMAL","NORMAL")</f>
        <v>NORMAL</v>
      </c>
      <c r="U4096" t="str">
        <f>IF(Table1[Power_Consumed_kWh]&gt;$P$4383,"ABNORMAL","NORMAL")</f>
        <v>NORMAL</v>
      </c>
      <c r="V4096">
        <f>(Table1[[#This Row],[Target_Production_t]]/8)*Table1[[#This Row],[Downtime_hr]]</f>
        <v>2.4077250000000001</v>
      </c>
    </row>
    <row r="4097" spans="1:22" x14ac:dyDescent="0.25">
      <c r="A4097" s="1">
        <v>45999</v>
      </c>
      <c r="B4097" s="1" t="str">
        <f>TEXT(Table1[[#This Row],[Date]],"mm")</f>
        <v>12</v>
      </c>
      <c r="C4097" t="s">
        <v>21</v>
      </c>
      <c r="D4097" t="s">
        <v>18</v>
      </c>
      <c r="E4097">
        <v>37.35</v>
      </c>
      <c r="F4097">
        <v>7.47</v>
      </c>
      <c r="G4097">
        <v>0.53</v>
      </c>
      <c r="H4097">
        <v>32.200000000000003</v>
      </c>
      <c r="I4097">
        <v>31.83</v>
      </c>
      <c r="J4097">
        <v>0.37</v>
      </c>
      <c r="K4097">
        <v>98.86</v>
      </c>
      <c r="L4097">
        <v>93.38</v>
      </c>
      <c r="M4097">
        <v>93.42</v>
      </c>
      <c r="N4097">
        <v>86.24</v>
      </c>
      <c r="O4097">
        <v>45.03</v>
      </c>
      <c r="P4097">
        <v>3918.02</v>
      </c>
      <c r="Q4097" s="42">
        <f>Table1[[#This Row],[Steam_Consumed_t]]/Table1[[#This Row],[Production_t]]</f>
        <v>1.398447204968944</v>
      </c>
      <c r="R4097" s="37">
        <f>Table1[[#This Row],[Power_Consumed_kWh]]/Table1[[#This Row],[Production_t]]</f>
        <v>121.67763975155279</v>
      </c>
      <c r="S4097" t="str">
        <f>IF(Table1[[#This Row],[Quality_pct]]&lt;96,"Below Spec","Ok")</f>
        <v>Ok</v>
      </c>
      <c r="T4097" t="str">
        <f>IF(Table1[Steam_Consumed_t]&gt;$O$4383,"ABNORMAL","NORMAL")</f>
        <v>NORMAL</v>
      </c>
      <c r="U4097" t="str">
        <f>IF(Table1[Power_Consumed_kWh]&gt;$P$4383,"ABNORMAL","NORMAL")</f>
        <v>NORMAL</v>
      </c>
      <c r="V4097">
        <f>(Table1[[#This Row],[Target_Production_t]]/8)*Table1[[#This Row],[Downtime_hr]]</f>
        <v>2.4744375000000001</v>
      </c>
    </row>
    <row r="4098" spans="1:22" x14ac:dyDescent="0.25">
      <c r="A4098" s="1">
        <v>45999</v>
      </c>
      <c r="B4098" s="1" t="str">
        <f>TEXT(Table1[[#This Row],[Date]],"mm")</f>
        <v>12</v>
      </c>
      <c r="C4098" t="s">
        <v>17</v>
      </c>
      <c r="D4098" t="s">
        <v>19</v>
      </c>
      <c r="E4098">
        <v>40.659999999999997</v>
      </c>
      <c r="F4098">
        <v>7.48</v>
      </c>
      <c r="G4098">
        <v>0.52</v>
      </c>
      <c r="H4098">
        <v>35.43</v>
      </c>
      <c r="I4098">
        <v>34.840000000000003</v>
      </c>
      <c r="J4098">
        <v>0.57999999999999996</v>
      </c>
      <c r="K4098">
        <v>98.35</v>
      </c>
      <c r="L4098">
        <v>93.5</v>
      </c>
      <c r="M4098">
        <v>97.09</v>
      </c>
      <c r="N4098">
        <v>89.28</v>
      </c>
      <c r="O4098">
        <v>30.45</v>
      </c>
      <c r="P4098">
        <v>2918.38</v>
      </c>
      <c r="Q4098" s="42">
        <f>Table1[[#This Row],[Steam_Consumed_t]]/Table1[[#This Row],[Production_t]]</f>
        <v>0.85944115156646905</v>
      </c>
      <c r="R4098" s="37">
        <f>Table1[[#This Row],[Power_Consumed_kWh]]/Table1[[#This Row],[Production_t]]</f>
        <v>82.370307648885131</v>
      </c>
      <c r="S4098" t="str">
        <f>IF(Table1[[#This Row],[Quality_pct]]&lt;96,"Below Spec","Ok")</f>
        <v>Ok</v>
      </c>
      <c r="T4098" t="str">
        <f>IF(Table1[Steam_Consumed_t]&gt;$O$4383,"ABNORMAL","NORMAL")</f>
        <v>NORMAL</v>
      </c>
      <c r="U4098" t="str">
        <f>IF(Table1[Power_Consumed_kWh]&gt;$P$4383,"ABNORMAL","NORMAL")</f>
        <v>NORMAL</v>
      </c>
      <c r="V4098">
        <f>(Table1[[#This Row],[Target_Production_t]]/8)*Table1[[#This Row],[Downtime_hr]]</f>
        <v>2.6429</v>
      </c>
    </row>
    <row r="4099" spans="1:22" x14ac:dyDescent="0.25">
      <c r="A4099" s="1">
        <v>45999</v>
      </c>
      <c r="B4099" s="1" t="str">
        <f>TEXT(Table1[[#This Row],[Date]],"mm")</f>
        <v>12</v>
      </c>
      <c r="C4099" t="s">
        <v>22</v>
      </c>
      <c r="D4099" t="s">
        <v>18</v>
      </c>
      <c r="E4099">
        <v>35.380000000000003</v>
      </c>
      <c r="F4099">
        <v>7.51</v>
      </c>
      <c r="G4099">
        <v>0.49</v>
      </c>
      <c r="H4099">
        <v>34.880000000000003</v>
      </c>
      <c r="I4099">
        <v>33.67</v>
      </c>
      <c r="J4099">
        <v>1.21</v>
      </c>
      <c r="K4099">
        <v>96.53</v>
      </c>
      <c r="L4099">
        <v>93.88</v>
      </c>
      <c r="M4099">
        <v>95.5</v>
      </c>
      <c r="N4099">
        <v>86.54</v>
      </c>
      <c r="O4099">
        <v>39.64</v>
      </c>
      <c r="P4099">
        <v>3457.53</v>
      </c>
      <c r="Q4099" s="42">
        <f>Table1[[#This Row],[Steam_Consumed_t]]/Table1[[#This Row],[Production_t]]</f>
        <v>1.1364678899082568</v>
      </c>
      <c r="R4099" s="37">
        <f>Table1[[#This Row],[Power_Consumed_kWh]]/Table1[[#This Row],[Production_t]]</f>
        <v>99.126433486238525</v>
      </c>
      <c r="S4099" t="str">
        <f>IF(Table1[[#This Row],[Quality_pct]]&lt;96,"Below Spec","Ok")</f>
        <v>Ok</v>
      </c>
      <c r="T4099" t="str">
        <f>IF(Table1[Steam_Consumed_t]&gt;$O$4383,"ABNORMAL","NORMAL")</f>
        <v>NORMAL</v>
      </c>
      <c r="U4099" t="str">
        <f>IF(Table1[Power_Consumed_kWh]&gt;$P$4383,"ABNORMAL","NORMAL")</f>
        <v>NORMAL</v>
      </c>
      <c r="V4099">
        <f>(Table1[[#This Row],[Target_Production_t]]/8)*Table1[[#This Row],[Downtime_hr]]</f>
        <v>2.1670250000000002</v>
      </c>
    </row>
    <row r="4100" spans="1:22" x14ac:dyDescent="0.25">
      <c r="A4100" s="1">
        <v>45999</v>
      </c>
      <c r="B4100" s="1" t="str">
        <f>TEXT(Table1[[#This Row],[Date]],"mm")</f>
        <v>12</v>
      </c>
      <c r="C4100" t="s">
        <v>23</v>
      </c>
      <c r="D4100" t="s">
        <v>20</v>
      </c>
      <c r="E4100">
        <v>41.3</v>
      </c>
      <c r="F4100">
        <v>7.53</v>
      </c>
      <c r="G4100">
        <v>0.47</v>
      </c>
      <c r="H4100">
        <v>38.29</v>
      </c>
      <c r="I4100">
        <v>37.72</v>
      </c>
      <c r="J4100">
        <v>0.56999999999999995</v>
      </c>
      <c r="K4100">
        <v>98.52</v>
      </c>
      <c r="L4100">
        <v>94.12</v>
      </c>
      <c r="M4100">
        <v>94.31</v>
      </c>
      <c r="N4100">
        <v>87.45</v>
      </c>
      <c r="O4100">
        <v>3.79</v>
      </c>
      <c r="P4100">
        <v>1587.31</v>
      </c>
      <c r="Q4100" s="42">
        <f>Table1[[#This Row],[Steam_Consumed_t]]/Table1[[#This Row],[Production_t]]</f>
        <v>9.8981457299556028E-2</v>
      </c>
      <c r="R4100" s="37">
        <f>Table1[[#This Row],[Power_Consumed_kWh]]/Table1[[#This Row],[Production_t]]</f>
        <v>41.454949072864977</v>
      </c>
      <c r="S4100" t="str">
        <f>IF(Table1[[#This Row],[Quality_pct]]&lt;96,"Below Spec","Ok")</f>
        <v>Ok</v>
      </c>
      <c r="T4100" t="str">
        <f>IF(Table1[Steam_Consumed_t]&gt;$O$4383,"ABNORMAL","NORMAL")</f>
        <v>NORMAL</v>
      </c>
      <c r="U4100" t="str">
        <f>IF(Table1[Power_Consumed_kWh]&gt;$P$4383,"ABNORMAL","NORMAL")</f>
        <v>NORMAL</v>
      </c>
      <c r="V4100">
        <f>(Table1[[#This Row],[Target_Production_t]]/8)*Table1[[#This Row],[Downtime_hr]]</f>
        <v>2.4263749999999997</v>
      </c>
    </row>
    <row r="4101" spans="1:22" x14ac:dyDescent="0.25">
      <c r="A4101" s="1">
        <v>45999</v>
      </c>
      <c r="B4101" s="1" t="str">
        <f>TEXT(Table1[[#This Row],[Date]],"mm")</f>
        <v>12</v>
      </c>
      <c r="C4101" t="s">
        <v>23</v>
      </c>
      <c r="D4101" t="s">
        <v>18</v>
      </c>
      <c r="E4101">
        <v>43.25</v>
      </c>
      <c r="F4101">
        <v>7.54</v>
      </c>
      <c r="G4101">
        <v>0.46</v>
      </c>
      <c r="H4101">
        <v>37.42</v>
      </c>
      <c r="I4101">
        <v>36.659999999999997</v>
      </c>
      <c r="J4101">
        <v>0.76</v>
      </c>
      <c r="K4101">
        <v>97.97</v>
      </c>
      <c r="L4101">
        <v>94.25</v>
      </c>
      <c r="M4101">
        <v>97.71</v>
      </c>
      <c r="N4101">
        <v>90.22</v>
      </c>
      <c r="O4101">
        <v>4.4800000000000004</v>
      </c>
      <c r="P4101">
        <v>1621.94</v>
      </c>
      <c r="Q4101" s="42">
        <f>Table1[[#This Row],[Steam_Consumed_t]]/Table1[[#This Row],[Production_t]]</f>
        <v>0.11972207375734902</v>
      </c>
      <c r="R4101" s="37">
        <f>Table1[[#This Row],[Power_Consumed_kWh]]/Table1[[#This Row],[Production_t]]</f>
        <v>43.344200962052376</v>
      </c>
      <c r="S4101" t="str">
        <f>IF(Table1[[#This Row],[Quality_pct]]&lt;96,"Below Spec","Ok")</f>
        <v>Ok</v>
      </c>
      <c r="T4101" t="str">
        <f>IF(Table1[Steam_Consumed_t]&gt;$O$4383,"ABNORMAL","NORMAL")</f>
        <v>NORMAL</v>
      </c>
      <c r="U4101" t="str">
        <f>IF(Table1[Power_Consumed_kWh]&gt;$P$4383,"ABNORMAL","NORMAL")</f>
        <v>NORMAL</v>
      </c>
      <c r="V4101">
        <f>(Table1[[#This Row],[Target_Production_t]]/8)*Table1[[#This Row],[Downtime_hr]]</f>
        <v>2.4868749999999999</v>
      </c>
    </row>
    <row r="4102" spans="1:22" x14ac:dyDescent="0.25">
      <c r="A4102" s="1">
        <v>45999</v>
      </c>
      <c r="B4102" s="1" t="str">
        <f>TEXT(Table1[[#This Row],[Date]],"mm")</f>
        <v>12</v>
      </c>
      <c r="C4102" t="s">
        <v>23</v>
      </c>
      <c r="D4102" t="s">
        <v>19</v>
      </c>
      <c r="E4102">
        <v>42.6</v>
      </c>
      <c r="F4102">
        <v>7.65</v>
      </c>
      <c r="G4102">
        <v>0.35</v>
      </c>
      <c r="H4102">
        <v>38.520000000000003</v>
      </c>
      <c r="I4102">
        <v>37.79</v>
      </c>
      <c r="J4102">
        <v>0.73</v>
      </c>
      <c r="K4102">
        <v>98.11</v>
      </c>
      <c r="L4102">
        <v>95.62</v>
      </c>
      <c r="M4102">
        <v>93.04</v>
      </c>
      <c r="N4102">
        <v>87.29</v>
      </c>
      <c r="O4102">
        <v>4.1900000000000004</v>
      </c>
      <c r="P4102">
        <v>1535.08</v>
      </c>
      <c r="Q4102" s="42">
        <f>Table1[[#This Row],[Steam_Consumed_t]]/Table1[[#This Row],[Production_t]]</f>
        <v>0.10877466251298028</v>
      </c>
      <c r="R4102" s="37">
        <f>Table1[[#This Row],[Power_Consumed_kWh]]/Table1[[#This Row],[Production_t]]</f>
        <v>39.851505711318794</v>
      </c>
      <c r="S4102" t="str">
        <f>IF(Table1[[#This Row],[Quality_pct]]&lt;96,"Below Spec","Ok")</f>
        <v>Ok</v>
      </c>
      <c r="T4102" t="str">
        <f>IF(Table1[Steam_Consumed_t]&gt;$O$4383,"ABNORMAL","NORMAL")</f>
        <v>NORMAL</v>
      </c>
      <c r="U4102" t="str">
        <f>IF(Table1[Power_Consumed_kWh]&gt;$P$4383,"ABNORMAL","NORMAL")</f>
        <v>NORMAL</v>
      </c>
      <c r="V4102">
        <f>(Table1[[#This Row],[Target_Production_t]]/8)*Table1[[#This Row],[Downtime_hr]]</f>
        <v>1.86375</v>
      </c>
    </row>
    <row r="4103" spans="1:22" x14ac:dyDescent="0.25">
      <c r="A4103" s="1">
        <v>45999</v>
      </c>
      <c r="B4103" s="1" t="str">
        <f>TEXT(Table1[[#This Row],[Date]],"mm")</f>
        <v>12</v>
      </c>
      <c r="C4103" t="s">
        <v>21</v>
      </c>
      <c r="D4103" t="s">
        <v>19</v>
      </c>
      <c r="E4103">
        <v>36.79</v>
      </c>
      <c r="F4103">
        <v>7.68</v>
      </c>
      <c r="G4103">
        <v>0.32</v>
      </c>
      <c r="H4103">
        <v>32.9</v>
      </c>
      <c r="I4103">
        <v>32.200000000000003</v>
      </c>
      <c r="J4103">
        <v>0.7</v>
      </c>
      <c r="K4103">
        <v>97.88</v>
      </c>
      <c r="L4103">
        <v>96</v>
      </c>
      <c r="M4103">
        <v>96.62</v>
      </c>
      <c r="N4103">
        <v>90.78</v>
      </c>
      <c r="O4103">
        <v>48.17</v>
      </c>
      <c r="P4103">
        <v>3829.69</v>
      </c>
      <c r="Q4103" s="42">
        <f>Table1[[#This Row],[Steam_Consumed_t]]/Table1[[#This Row],[Production_t]]</f>
        <v>1.4641337386018238</v>
      </c>
      <c r="R4103" s="37">
        <f>Table1[[#This Row],[Power_Consumed_kWh]]/Table1[[#This Row],[Production_t]]</f>
        <v>116.40395136778116</v>
      </c>
      <c r="S4103" t="str">
        <f>IF(Table1[[#This Row],[Quality_pct]]&lt;96,"Below Spec","Ok")</f>
        <v>Ok</v>
      </c>
      <c r="T4103" t="str">
        <f>IF(Table1[Steam_Consumed_t]&gt;$O$4383,"ABNORMAL","NORMAL")</f>
        <v>NORMAL</v>
      </c>
      <c r="U4103" t="str">
        <f>IF(Table1[Power_Consumed_kWh]&gt;$P$4383,"ABNORMAL","NORMAL")</f>
        <v>NORMAL</v>
      </c>
      <c r="V4103">
        <f>(Table1[[#This Row],[Target_Production_t]]/8)*Table1[[#This Row],[Downtime_hr]]</f>
        <v>1.4716</v>
      </c>
    </row>
    <row r="4104" spans="1:22" x14ac:dyDescent="0.25">
      <c r="A4104" s="1">
        <v>45999</v>
      </c>
      <c r="B4104" s="1" t="str">
        <f>TEXT(Table1[[#This Row],[Date]],"mm")</f>
        <v>12</v>
      </c>
      <c r="C4104" t="s">
        <v>17</v>
      </c>
      <c r="D4104" t="s">
        <v>18</v>
      </c>
      <c r="E4104">
        <v>41.28</v>
      </c>
      <c r="F4104">
        <v>7.78</v>
      </c>
      <c r="G4104">
        <v>0.22</v>
      </c>
      <c r="H4104">
        <v>38.31</v>
      </c>
      <c r="I4104">
        <v>36.979999999999997</v>
      </c>
      <c r="J4104">
        <v>1.33</v>
      </c>
      <c r="K4104">
        <v>96.52</v>
      </c>
      <c r="L4104">
        <v>97.25</v>
      </c>
      <c r="M4104">
        <v>95.21</v>
      </c>
      <c r="N4104">
        <v>89.37</v>
      </c>
      <c r="O4104">
        <v>34.159999999999997</v>
      </c>
      <c r="P4104">
        <v>3180.01</v>
      </c>
      <c r="Q4104" s="42">
        <f>Table1[[#This Row],[Steam_Consumed_t]]/Table1[[#This Row],[Production_t]]</f>
        <v>0.89167319237796905</v>
      </c>
      <c r="R4104" s="37">
        <f>Table1[[#This Row],[Power_Consumed_kWh]]/Table1[[#This Row],[Production_t]]</f>
        <v>83.007308796658833</v>
      </c>
      <c r="S4104" t="str">
        <f>IF(Table1[[#This Row],[Quality_pct]]&lt;96,"Below Spec","Ok")</f>
        <v>Ok</v>
      </c>
      <c r="T4104" t="str">
        <f>IF(Table1[Steam_Consumed_t]&gt;$O$4383,"ABNORMAL","NORMAL")</f>
        <v>NORMAL</v>
      </c>
      <c r="U4104" t="str">
        <f>IF(Table1[Power_Consumed_kWh]&gt;$P$4383,"ABNORMAL","NORMAL")</f>
        <v>NORMAL</v>
      </c>
      <c r="V4104">
        <f>(Table1[[#This Row],[Target_Production_t]]/8)*Table1[[#This Row],[Downtime_hr]]</f>
        <v>1.1352</v>
      </c>
    </row>
    <row r="4105" spans="1:22" x14ac:dyDescent="0.25">
      <c r="A4105" s="1">
        <v>45999</v>
      </c>
      <c r="B4105" s="1" t="str">
        <f>TEXT(Table1[[#This Row],[Date]],"mm")</f>
        <v>12</v>
      </c>
      <c r="C4105" t="s">
        <v>22</v>
      </c>
      <c r="D4105" t="s">
        <v>19</v>
      </c>
      <c r="E4105">
        <v>34.85</v>
      </c>
      <c r="F4105">
        <v>7.84</v>
      </c>
      <c r="G4105">
        <v>0.16</v>
      </c>
      <c r="H4105">
        <v>32.81</v>
      </c>
      <c r="I4105">
        <v>32.03</v>
      </c>
      <c r="J4105">
        <v>0.78</v>
      </c>
      <c r="K4105">
        <v>97.63</v>
      </c>
      <c r="L4105">
        <v>98</v>
      </c>
      <c r="M4105">
        <v>97.66</v>
      </c>
      <c r="N4105">
        <v>93.43</v>
      </c>
      <c r="O4105">
        <v>37.89</v>
      </c>
      <c r="P4105">
        <v>3129.3</v>
      </c>
      <c r="Q4105" s="42">
        <f>Table1[[#This Row],[Steam_Consumed_t]]/Table1[[#This Row],[Production_t]]</f>
        <v>1.1548308442548003</v>
      </c>
      <c r="R4105" s="37">
        <f>Table1[[#This Row],[Power_Consumed_kWh]]/Table1[[#This Row],[Production_t]]</f>
        <v>95.376409631209995</v>
      </c>
      <c r="S4105" t="str">
        <f>IF(Table1[[#This Row],[Quality_pct]]&lt;96,"Below Spec","Ok")</f>
        <v>Ok</v>
      </c>
      <c r="T4105" t="str">
        <f>IF(Table1[Steam_Consumed_t]&gt;$O$4383,"ABNORMAL","NORMAL")</f>
        <v>NORMAL</v>
      </c>
      <c r="U4105" t="str">
        <f>IF(Table1[Power_Consumed_kWh]&gt;$P$4383,"ABNORMAL","NORMAL")</f>
        <v>NORMAL</v>
      </c>
      <c r="V4105">
        <f>(Table1[[#This Row],[Target_Production_t]]/8)*Table1[[#This Row],[Downtime_hr]]</f>
        <v>0.69700000000000006</v>
      </c>
    </row>
    <row r="4106" spans="1:22" x14ac:dyDescent="0.25">
      <c r="A4106" s="1">
        <v>46000</v>
      </c>
      <c r="B4106" s="1" t="str">
        <f>TEXT(Table1[[#This Row],[Date]],"mm")</f>
        <v>12</v>
      </c>
      <c r="C4106" t="s">
        <v>22</v>
      </c>
      <c r="D4106" t="s">
        <v>19</v>
      </c>
      <c r="E4106">
        <v>35.53</v>
      </c>
      <c r="F4106">
        <v>7.23</v>
      </c>
      <c r="G4106">
        <v>0.77</v>
      </c>
      <c r="H4106">
        <v>31.98</v>
      </c>
      <c r="I4106">
        <v>31.24</v>
      </c>
      <c r="J4106">
        <v>0.74</v>
      </c>
      <c r="K4106">
        <v>97.68</v>
      </c>
      <c r="L4106">
        <v>90.38</v>
      </c>
      <c r="M4106">
        <v>89.82</v>
      </c>
      <c r="N4106">
        <v>79.290000000000006</v>
      </c>
      <c r="O4106">
        <v>35.57</v>
      </c>
      <c r="P4106">
        <v>3030.08</v>
      </c>
      <c r="Q4106" s="42">
        <f>Table1[[#This Row],[Steam_Consumed_t]]/Table1[[#This Row],[Production_t]]</f>
        <v>1.1122576610381489</v>
      </c>
      <c r="R4106" s="37">
        <f>Table1[[#This Row],[Power_Consumed_kWh]]/Table1[[#This Row],[Production_t]]</f>
        <v>94.749218261413375</v>
      </c>
      <c r="S4106" t="str">
        <f>IF(Table1[[#This Row],[Quality_pct]]&lt;96,"Below Spec","Ok")</f>
        <v>Ok</v>
      </c>
      <c r="T4106" t="str">
        <f>IF(Table1[Steam_Consumed_t]&gt;$O$4383,"ABNORMAL","NORMAL")</f>
        <v>NORMAL</v>
      </c>
      <c r="U4106" t="str">
        <f>IF(Table1[Power_Consumed_kWh]&gt;$P$4383,"ABNORMAL","NORMAL")</f>
        <v>NORMAL</v>
      </c>
      <c r="V4106">
        <f>(Table1[[#This Row],[Target_Production_t]]/8)*Table1[[#This Row],[Downtime_hr]]</f>
        <v>3.4197625</v>
      </c>
    </row>
    <row r="4107" spans="1:22" x14ac:dyDescent="0.25">
      <c r="A4107" s="1">
        <v>46000</v>
      </c>
      <c r="B4107" s="1" t="str">
        <f>TEXT(Table1[[#This Row],[Date]],"mm")</f>
        <v>12</v>
      </c>
      <c r="C4107" t="s">
        <v>21</v>
      </c>
      <c r="D4107" t="s">
        <v>20</v>
      </c>
      <c r="E4107">
        <v>36.36</v>
      </c>
      <c r="F4107">
        <v>7.33</v>
      </c>
      <c r="G4107">
        <v>0.67</v>
      </c>
      <c r="H4107">
        <v>27.9</v>
      </c>
      <c r="I4107">
        <v>27.57</v>
      </c>
      <c r="J4107">
        <v>0.33</v>
      </c>
      <c r="K4107">
        <v>98.82</v>
      </c>
      <c r="L4107">
        <v>91.62</v>
      </c>
      <c r="M4107">
        <v>92.96</v>
      </c>
      <c r="N4107">
        <v>84.17</v>
      </c>
      <c r="O4107">
        <v>41.09</v>
      </c>
      <c r="P4107">
        <v>3188.21</v>
      </c>
      <c r="Q4107" s="42">
        <f>Table1[[#This Row],[Steam_Consumed_t]]/Table1[[#This Row],[Production_t]]</f>
        <v>1.4727598566308246</v>
      </c>
      <c r="R4107" s="37">
        <f>Table1[[#This Row],[Power_Consumed_kWh]]/Table1[[#This Row],[Production_t]]</f>
        <v>114.27275985663083</v>
      </c>
      <c r="S4107" t="str">
        <f>IF(Table1[[#This Row],[Quality_pct]]&lt;96,"Below Spec","Ok")</f>
        <v>Ok</v>
      </c>
      <c r="T4107" t="str">
        <f>IF(Table1[Steam_Consumed_t]&gt;$O$4383,"ABNORMAL","NORMAL")</f>
        <v>NORMAL</v>
      </c>
      <c r="U4107" t="str">
        <f>IF(Table1[Power_Consumed_kWh]&gt;$P$4383,"ABNORMAL","NORMAL")</f>
        <v>NORMAL</v>
      </c>
      <c r="V4107">
        <f>(Table1[[#This Row],[Target_Production_t]]/8)*Table1[[#This Row],[Downtime_hr]]</f>
        <v>3.04515</v>
      </c>
    </row>
    <row r="4108" spans="1:22" x14ac:dyDescent="0.25">
      <c r="A4108" s="1">
        <v>46000</v>
      </c>
      <c r="B4108" s="1" t="str">
        <f>TEXT(Table1[[#This Row],[Date]],"mm")</f>
        <v>12</v>
      </c>
      <c r="C4108" t="s">
        <v>22</v>
      </c>
      <c r="D4108" t="s">
        <v>20</v>
      </c>
      <c r="E4108">
        <v>34.450000000000003</v>
      </c>
      <c r="F4108">
        <v>7.34</v>
      </c>
      <c r="G4108">
        <v>0.66</v>
      </c>
      <c r="H4108">
        <v>29.6</v>
      </c>
      <c r="I4108">
        <v>28.74</v>
      </c>
      <c r="J4108">
        <v>0.86</v>
      </c>
      <c r="K4108">
        <v>97.09</v>
      </c>
      <c r="L4108">
        <v>91.75</v>
      </c>
      <c r="M4108">
        <v>96.34</v>
      </c>
      <c r="N4108">
        <v>85.82</v>
      </c>
      <c r="O4108">
        <v>32.14</v>
      </c>
      <c r="P4108">
        <v>2728.83</v>
      </c>
      <c r="Q4108" s="42">
        <f>Table1[[#This Row],[Steam_Consumed_t]]/Table1[[#This Row],[Production_t]]</f>
        <v>1.0858108108108109</v>
      </c>
      <c r="R4108" s="37">
        <f>Table1[[#This Row],[Power_Consumed_kWh]]/Table1[[#This Row],[Production_t]]</f>
        <v>92.190202702702692</v>
      </c>
      <c r="S4108" t="str">
        <f>IF(Table1[[#This Row],[Quality_pct]]&lt;96,"Below Spec","Ok")</f>
        <v>Ok</v>
      </c>
      <c r="T4108" t="str">
        <f>IF(Table1[Steam_Consumed_t]&gt;$O$4383,"ABNORMAL","NORMAL")</f>
        <v>NORMAL</v>
      </c>
      <c r="U4108" t="str">
        <f>IF(Table1[Power_Consumed_kWh]&gt;$P$4383,"ABNORMAL","NORMAL")</f>
        <v>NORMAL</v>
      </c>
      <c r="V4108">
        <f>(Table1[[#This Row],[Target_Production_t]]/8)*Table1[[#This Row],[Downtime_hr]]</f>
        <v>2.8421250000000002</v>
      </c>
    </row>
    <row r="4109" spans="1:22" x14ac:dyDescent="0.25">
      <c r="A4109" s="1">
        <v>46000</v>
      </c>
      <c r="B4109" s="1" t="str">
        <f>TEXT(Table1[[#This Row],[Date]],"mm")</f>
        <v>12</v>
      </c>
      <c r="C4109" t="s">
        <v>22</v>
      </c>
      <c r="D4109" t="s">
        <v>18</v>
      </c>
      <c r="E4109">
        <v>36.07</v>
      </c>
      <c r="F4109">
        <v>7.36</v>
      </c>
      <c r="G4109">
        <v>0.64</v>
      </c>
      <c r="H4109">
        <v>31.7</v>
      </c>
      <c r="I4109">
        <v>30.67</v>
      </c>
      <c r="J4109">
        <v>1.03</v>
      </c>
      <c r="K4109">
        <v>96.76</v>
      </c>
      <c r="L4109">
        <v>92</v>
      </c>
      <c r="M4109">
        <v>95.69</v>
      </c>
      <c r="N4109">
        <v>85.18</v>
      </c>
      <c r="O4109">
        <v>35.5</v>
      </c>
      <c r="P4109">
        <v>3073.94</v>
      </c>
      <c r="Q4109" s="42">
        <f>Table1[[#This Row],[Steam_Consumed_t]]/Table1[[#This Row],[Production_t]]</f>
        <v>1.1198738170347002</v>
      </c>
      <c r="R4109" s="37">
        <f>Table1[[#This Row],[Power_Consumed_kWh]]/Table1[[#This Row],[Production_t]]</f>
        <v>96.969716088328084</v>
      </c>
      <c r="S4109" t="str">
        <f>IF(Table1[[#This Row],[Quality_pct]]&lt;96,"Below Spec","Ok")</f>
        <v>Ok</v>
      </c>
      <c r="T4109" t="str">
        <f>IF(Table1[Steam_Consumed_t]&gt;$O$4383,"ABNORMAL","NORMAL")</f>
        <v>NORMAL</v>
      </c>
      <c r="U4109" t="str">
        <f>IF(Table1[Power_Consumed_kWh]&gt;$P$4383,"ABNORMAL","NORMAL")</f>
        <v>NORMAL</v>
      </c>
      <c r="V4109">
        <f>(Table1[[#This Row],[Target_Production_t]]/8)*Table1[[#This Row],[Downtime_hr]]</f>
        <v>2.8856000000000002</v>
      </c>
    </row>
    <row r="4110" spans="1:22" x14ac:dyDescent="0.25">
      <c r="A4110" s="1">
        <v>46000</v>
      </c>
      <c r="B4110" s="1" t="str">
        <f>TEXT(Table1[[#This Row],[Date]],"mm")</f>
        <v>12</v>
      </c>
      <c r="C4110" t="s">
        <v>23</v>
      </c>
      <c r="D4110" t="s">
        <v>20</v>
      </c>
      <c r="E4110">
        <v>42.1</v>
      </c>
      <c r="F4110">
        <v>7.37</v>
      </c>
      <c r="G4110">
        <v>0.63</v>
      </c>
      <c r="H4110">
        <v>33.97</v>
      </c>
      <c r="I4110">
        <v>33.81</v>
      </c>
      <c r="J4110">
        <v>0.16</v>
      </c>
      <c r="K4110">
        <v>99.54</v>
      </c>
      <c r="L4110">
        <v>92.12</v>
      </c>
      <c r="M4110">
        <v>90.72</v>
      </c>
      <c r="N4110">
        <v>83.19</v>
      </c>
      <c r="O4110">
        <v>3.37</v>
      </c>
      <c r="P4110">
        <v>1399.84</v>
      </c>
      <c r="Q4110" s="42">
        <f>Table1[[#This Row],[Steam_Consumed_t]]/Table1[[#This Row],[Production_t]]</f>
        <v>9.9205181042095969E-2</v>
      </c>
      <c r="R4110" s="37">
        <f>Table1[[#This Row],[Power_Consumed_kWh]]/Table1[[#This Row],[Production_t]]</f>
        <v>41.208124816014127</v>
      </c>
      <c r="S4110" t="str">
        <f>IF(Table1[[#This Row],[Quality_pct]]&lt;96,"Below Spec","Ok")</f>
        <v>Ok</v>
      </c>
      <c r="T4110" t="str">
        <f>IF(Table1[Steam_Consumed_t]&gt;$O$4383,"ABNORMAL","NORMAL")</f>
        <v>NORMAL</v>
      </c>
      <c r="U4110" t="str">
        <f>IF(Table1[Power_Consumed_kWh]&gt;$P$4383,"ABNORMAL","NORMAL")</f>
        <v>NORMAL</v>
      </c>
      <c r="V4110">
        <f>(Table1[[#This Row],[Target_Production_t]]/8)*Table1[[#This Row],[Downtime_hr]]</f>
        <v>3.315375</v>
      </c>
    </row>
    <row r="4111" spans="1:22" x14ac:dyDescent="0.25">
      <c r="A4111" s="1">
        <v>46000</v>
      </c>
      <c r="B4111" s="1" t="str">
        <f>TEXT(Table1[[#This Row],[Date]],"mm")</f>
        <v>12</v>
      </c>
      <c r="C4111" t="s">
        <v>17</v>
      </c>
      <c r="D4111" t="s">
        <v>20</v>
      </c>
      <c r="E4111">
        <v>40.19</v>
      </c>
      <c r="F4111">
        <v>7.64</v>
      </c>
      <c r="G4111">
        <v>0.36</v>
      </c>
      <c r="H4111">
        <v>31.75</v>
      </c>
      <c r="I4111">
        <v>30.97</v>
      </c>
      <c r="J4111">
        <v>0.78</v>
      </c>
      <c r="K4111">
        <v>97.55</v>
      </c>
      <c r="L4111">
        <v>95.5</v>
      </c>
      <c r="M4111">
        <v>91.36</v>
      </c>
      <c r="N4111">
        <v>85.12</v>
      </c>
      <c r="O4111">
        <v>27.44</v>
      </c>
      <c r="P4111">
        <v>2678.64</v>
      </c>
      <c r="Q4111" s="42">
        <f>Table1[[#This Row],[Steam_Consumed_t]]/Table1[[#This Row],[Production_t]]</f>
        <v>0.86425196850393704</v>
      </c>
      <c r="R4111" s="37">
        <f>Table1[[#This Row],[Power_Consumed_kWh]]/Table1[[#This Row],[Production_t]]</f>
        <v>84.366614173228342</v>
      </c>
      <c r="S4111" t="str">
        <f>IF(Table1[[#This Row],[Quality_pct]]&lt;96,"Below Spec","Ok")</f>
        <v>Ok</v>
      </c>
      <c r="T4111" t="str">
        <f>IF(Table1[Steam_Consumed_t]&gt;$O$4383,"ABNORMAL","NORMAL")</f>
        <v>NORMAL</v>
      </c>
      <c r="U4111" t="str">
        <f>IF(Table1[Power_Consumed_kWh]&gt;$P$4383,"ABNORMAL","NORMAL")</f>
        <v>NORMAL</v>
      </c>
      <c r="V4111">
        <f>(Table1[[#This Row],[Target_Production_t]]/8)*Table1[[#This Row],[Downtime_hr]]</f>
        <v>1.8085499999999999</v>
      </c>
    </row>
    <row r="4112" spans="1:22" x14ac:dyDescent="0.25">
      <c r="A4112" s="1">
        <v>46000</v>
      </c>
      <c r="B4112" s="1" t="str">
        <f>TEXT(Table1[[#This Row],[Date]],"mm")</f>
        <v>12</v>
      </c>
      <c r="C4112" t="s">
        <v>21</v>
      </c>
      <c r="D4112" t="s">
        <v>19</v>
      </c>
      <c r="E4112">
        <v>37.5</v>
      </c>
      <c r="F4112">
        <v>7.71</v>
      </c>
      <c r="G4112">
        <v>0.28999999999999998</v>
      </c>
      <c r="H4112">
        <v>34.47</v>
      </c>
      <c r="I4112">
        <v>33.950000000000003</v>
      </c>
      <c r="J4112">
        <v>0.52</v>
      </c>
      <c r="K4112">
        <v>98.5</v>
      </c>
      <c r="L4112">
        <v>96.38</v>
      </c>
      <c r="M4112">
        <v>91.71</v>
      </c>
      <c r="N4112">
        <v>87.06</v>
      </c>
      <c r="O4112">
        <v>50.33</v>
      </c>
      <c r="P4112">
        <v>4168.5600000000004</v>
      </c>
      <c r="Q4112" s="42">
        <f>Table1[[#This Row],[Steam_Consumed_t]]/Table1[[#This Row],[Production_t]]</f>
        <v>1.460110240789092</v>
      </c>
      <c r="R4112" s="37">
        <f>Table1[[#This Row],[Power_Consumed_kWh]]/Table1[[#This Row],[Production_t]]</f>
        <v>120.93298520452569</v>
      </c>
      <c r="S4112" t="str">
        <f>IF(Table1[[#This Row],[Quality_pct]]&lt;96,"Below Spec","Ok")</f>
        <v>Ok</v>
      </c>
      <c r="T4112" t="str">
        <f>IF(Table1[Steam_Consumed_t]&gt;$O$4383,"ABNORMAL","NORMAL")</f>
        <v>NORMAL</v>
      </c>
      <c r="U4112" t="str">
        <f>IF(Table1[Power_Consumed_kWh]&gt;$P$4383,"ABNORMAL","NORMAL")</f>
        <v>NORMAL</v>
      </c>
      <c r="V4112">
        <f>(Table1[[#This Row],[Target_Production_t]]/8)*Table1[[#This Row],[Downtime_hr]]</f>
        <v>1.359375</v>
      </c>
    </row>
    <row r="4113" spans="1:22" x14ac:dyDescent="0.25">
      <c r="A4113" s="1">
        <v>46000</v>
      </c>
      <c r="B4113" s="1" t="str">
        <f>TEXT(Table1[[#This Row],[Date]],"mm")</f>
        <v>12</v>
      </c>
      <c r="C4113" t="s">
        <v>17</v>
      </c>
      <c r="D4113" t="s">
        <v>18</v>
      </c>
      <c r="E4113">
        <v>42.08</v>
      </c>
      <c r="F4113">
        <v>7.72</v>
      </c>
      <c r="G4113">
        <v>0.28000000000000003</v>
      </c>
      <c r="H4113">
        <v>37.979999999999997</v>
      </c>
      <c r="I4113">
        <v>36.31</v>
      </c>
      <c r="J4113">
        <v>1.67</v>
      </c>
      <c r="K4113">
        <v>95.61</v>
      </c>
      <c r="L4113">
        <v>96.5</v>
      </c>
      <c r="M4113">
        <v>92.32</v>
      </c>
      <c r="N4113">
        <v>85.17</v>
      </c>
      <c r="O4113">
        <v>31.62</v>
      </c>
      <c r="P4113">
        <v>3211.84</v>
      </c>
      <c r="Q4113" s="42">
        <f>Table1[[#This Row],[Steam_Consumed_t]]/Table1[[#This Row],[Production_t]]</f>
        <v>0.83254344391785162</v>
      </c>
      <c r="R4113" s="37">
        <f>Table1[[#This Row],[Power_Consumed_kWh]]/Table1[[#This Row],[Production_t]]</f>
        <v>84.566614007372308</v>
      </c>
      <c r="S4113" t="str">
        <f>IF(Table1[[#This Row],[Quality_pct]]&lt;96,"Below Spec","Ok")</f>
        <v>Below Spec</v>
      </c>
      <c r="T4113" t="str">
        <f>IF(Table1[Steam_Consumed_t]&gt;$O$4383,"ABNORMAL","NORMAL")</f>
        <v>NORMAL</v>
      </c>
      <c r="U4113" t="str">
        <f>IF(Table1[Power_Consumed_kWh]&gt;$P$4383,"ABNORMAL","NORMAL")</f>
        <v>NORMAL</v>
      </c>
      <c r="V4113">
        <f>(Table1[[#This Row],[Target_Production_t]]/8)*Table1[[#This Row],[Downtime_hr]]</f>
        <v>1.4728000000000001</v>
      </c>
    </row>
    <row r="4114" spans="1:22" x14ac:dyDescent="0.25">
      <c r="A4114" s="1">
        <v>46000</v>
      </c>
      <c r="B4114" s="1" t="str">
        <f>TEXT(Table1[[#This Row],[Date]],"mm")</f>
        <v>12</v>
      </c>
      <c r="C4114" t="s">
        <v>23</v>
      </c>
      <c r="D4114" t="s">
        <v>19</v>
      </c>
      <c r="E4114">
        <v>43.42</v>
      </c>
      <c r="F4114">
        <v>7.83</v>
      </c>
      <c r="G4114">
        <v>0.17</v>
      </c>
      <c r="H4114">
        <v>40.92</v>
      </c>
      <c r="I4114">
        <v>40.090000000000003</v>
      </c>
      <c r="J4114">
        <v>0.83</v>
      </c>
      <c r="K4114">
        <v>97.98</v>
      </c>
      <c r="L4114">
        <v>97.88</v>
      </c>
      <c r="M4114">
        <v>96.73</v>
      </c>
      <c r="N4114">
        <v>92.76</v>
      </c>
      <c r="O4114">
        <v>4.37</v>
      </c>
      <c r="P4114">
        <v>1807.04</v>
      </c>
      <c r="Q4114" s="42">
        <f>Table1[[#This Row],[Steam_Consumed_t]]/Table1[[#This Row],[Production_t]]</f>
        <v>0.10679374389051809</v>
      </c>
      <c r="R4114" s="37">
        <f>Table1[[#This Row],[Power_Consumed_kWh]]/Table1[[#This Row],[Production_t]]</f>
        <v>44.160312805474092</v>
      </c>
      <c r="S4114" t="str">
        <f>IF(Table1[[#This Row],[Quality_pct]]&lt;96,"Below Spec","Ok")</f>
        <v>Ok</v>
      </c>
      <c r="T4114" t="str">
        <f>IF(Table1[Steam_Consumed_t]&gt;$O$4383,"ABNORMAL","NORMAL")</f>
        <v>NORMAL</v>
      </c>
      <c r="U4114" t="str">
        <f>IF(Table1[Power_Consumed_kWh]&gt;$P$4383,"ABNORMAL","NORMAL")</f>
        <v>NORMAL</v>
      </c>
      <c r="V4114">
        <f>(Table1[[#This Row],[Target_Production_t]]/8)*Table1[[#This Row],[Downtime_hr]]</f>
        <v>0.92267500000000013</v>
      </c>
    </row>
    <row r="4115" spans="1:22" x14ac:dyDescent="0.25">
      <c r="A4115" s="1">
        <v>46000</v>
      </c>
      <c r="B4115" s="1" t="str">
        <f>TEXT(Table1[[#This Row],[Date]],"mm")</f>
        <v>12</v>
      </c>
      <c r="C4115" t="s">
        <v>17</v>
      </c>
      <c r="D4115" t="s">
        <v>19</v>
      </c>
      <c r="E4115">
        <v>41.45</v>
      </c>
      <c r="F4115">
        <v>7.84</v>
      </c>
      <c r="G4115">
        <v>0.16</v>
      </c>
      <c r="H4115">
        <v>37.39</v>
      </c>
      <c r="I4115">
        <v>36.31</v>
      </c>
      <c r="J4115">
        <v>1.08</v>
      </c>
      <c r="K4115">
        <v>97.11</v>
      </c>
      <c r="L4115">
        <v>98</v>
      </c>
      <c r="M4115">
        <v>98.76</v>
      </c>
      <c r="N4115">
        <v>93.98</v>
      </c>
      <c r="O4115">
        <v>33.979999999999997</v>
      </c>
      <c r="P4115">
        <v>3037.03</v>
      </c>
      <c r="Q4115" s="42">
        <f>Table1[[#This Row],[Steam_Consumed_t]]/Table1[[#This Row],[Production_t]]</f>
        <v>0.90879914415619145</v>
      </c>
      <c r="R4115" s="37">
        <f>Table1[[#This Row],[Power_Consumed_kWh]]/Table1[[#This Row],[Production_t]]</f>
        <v>81.225728804493187</v>
      </c>
      <c r="S4115" t="str">
        <f>IF(Table1[[#This Row],[Quality_pct]]&lt;96,"Below Spec","Ok")</f>
        <v>Ok</v>
      </c>
      <c r="T4115" t="str">
        <f>IF(Table1[Steam_Consumed_t]&gt;$O$4383,"ABNORMAL","NORMAL")</f>
        <v>NORMAL</v>
      </c>
      <c r="U4115" t="str">
        <f>IF(Table1[Power_Consumed_kWh]&gt;$P$4383,"ABNORMAL","NORMAL")</f>
        <v>NORMAL</v>
      </c>
      <c r="V4115">
        <f>(Table1[[#This Row],[Target_Production_t]]/8)*Table1[[#This Row],[Downtime_hr]]</f>
        <v>0.82900000000000007</v>
      </c>
    </row>
    <row r="4116" spans="1:22" x14ac:dyDescent="0.25">
      <c r="A4116" s="1">
        <v>46000</v>
      </c>
      <c r="B4116" s="1" t="str">
        <f>TEXT(Table1[[#This Row],[Date]],"mm")</f>
        <v>12</v>
      </c>
      <c r="C4116" t="s">
        <v>21</v>
      </c>
      <c r="D4116" t="s">
        <v>18</v>
      </c>
      <c r="E4116">
        <v>38.07</v>
      </c>
      <c r="F4116">
        <v>7.86</v>
      </c>
      <c r="G4116">
        <v>0.14000000000000001</v>
      </c>
      <c r="H4116">
        <v>34.56</v>
      </c>
      <c r="I4116">
        <v>33.880000000000003</v>
      </c>
      <c r="J4116">
        <v>0.68</v>
      </c>
      <c r="K4116">
        <v>98.03</v>
      </c>
      <c r="L4116">
        <v>98.25</v>
      </c>
      <c r="M4116">
        <v>96.52</v>
      </c>
      <c r="N4116">
        <v>92.96</v>
      </c>
      <c r="O4116">
        <v>49.03</v>
      </c>
      <c r="P4116">
        <v>4078.21</v>
      </c>
      <c r="Q4116" s="42">
        <f>Table1[[#This Row],[Steam_Consumed_t]]/Table1[[#This Row],[Production_t]]</f>
        <v>1.4186921296296295</v>
      </c>
      <c r="R4116" s="37">
        <f>Table1[[#This Row],[Power_Consumed_kWh]]/Table1[[#This Row],[Production_t]]</f>
        <v>118.00376157407406</v>
      </c>
      <c r="S4116" t="str">
        <f>IF(Table1[[#This Row],[Quality_pct]]&lt;96,"Below Spec","Ok")</f>
        <v>Ok</v>
      </c>
      <c r="T4116" t="str">
        <f>IF(Table1[Steam_Consumed_t]&gt;$O$4383,"ABNORMAL","NORMAL")</f>
        <v>NORMAL</v>
      </c>
      <c r="U4116" t="str">
        <f>IF(Table1[Power_Consumed_kWh]&gt;$P$4383,"ABNORMAL","NORMAL")</f>
        <v>NORMAL</v>
      </c>
      <c r="V4116">
        <f>(Table1[[#This Row],[Target_Production_t]]/8)*Table1[[#This Row],[Downtime_hr]]</f>
        <v>0.66622500000000007</v>
      </c>
    </row>
    <row r="4117" spans="1:22" x14ac:dyDescent="0.25">
      <c r="A4117" s="1">
        <v>46000</v>
      </c>
      <c r="B4117" s="1" t="str">
        <f>TEXT(Table1[[#This Row],[Date]],"mm")</f>
        <v>12</v>
      </c>
      <c r="C4117" t="s">
        <v>23</v>
      </c>
      <c r="D4117" t="s">
        <v>18</v>
      </c>
      <c r="E4117">
        <v>44.08</v>
      </c>
      <c r="F4117">
        <v>7.88</v>
      </c>
      <c r="G4117">
        <v>0.12</v>
      </c>
      <c r="H4117">
        <v>40.9</v>
      </c>
      <c r="I4117">
        <v>40.61</v>
      </c>
      <c r="J4117">
        <v>0.28999999999999998</v>
      </c>
      <c r="K4117">
        <v>99.29</v>
      </c>
      <c r="L4117">
        <v>98.5</v>
      </c>
      <c r="M4117">
        <v>93.59</v>
      </c>
      <c r="N4117">
        <v>91.53</v>
      </c>
      <c r="O4117">
        <v>4.67</v>
      </c>
      <c r="P4117">
        <v>1759.5</v>
      </c>
      <c r="Q4117" s="42">
        <f>Table1[[#This Row],[Steam_Consumed_t]]/Table1[[#This Row],[Production_t]]</f>
        <v>0.11418092909535453</v>
      </c>
      <c r="R4117" s="37">
        <f>Table1[[#This Row],[Power_Consumed_kWh]]/Table1[[#This Row],[Production_t]]</f>
        <v>43.019559902200491</v>
      </c>
      <c r="S4117" t="str">
        <f>IF(Table1[[#This Row],[Quality_pct]]&lt;96,"Below Spec","Ok")</f>
        <v>Ok</v>
      </c>
      <c r="T4117" t="str">
        <f>IF(Table1[Steam_Consumed_t]&gt;$O$4383,"ABNORMAL","NORMAL")</f>
        <v>NORMAL</v>
      </c>
      <c r="U4117" t="str">
        <f>IF(Table1[Power_Consumed_kWh]&gt;$P$4383,"ABNORMAL","NORMAL")</f>
        <v>NORMAL</v>
      </c>
      <c r="V4117">
        <f>(Table1[[#This Row],[Target_Production_t]]/8)*Table1[[#This Row],[Downtime_hr]]</f>
        <v>0.6611999999999999</v>
      </c>
    </row>
    <row r="4118" spans="1:22" x14ac:dyDescent="0.25">
      <c r="A4118" s="1">
        <v>46001</v>
      </c>
      <c r="B4118" s="1" t="str">
        <f>TEXT(Table1[[#This Row],[Date]],"mm")</f>
        <v>12</v>
      </c>
      <c r="C4118" t="s">
        <v>21</v>
      </c>
      <c r="D4118" t="s">
        <v>20</v>
      </c>
      <c r="E4118">
        <v>39.18</v>
      </c>
      <c r="F4118">
        <v>7.26</v>
      </c>
      <c r="G4118">
        <v>0.74</v>
      </c>
      <c r="H4118">
        <v>33.79</v>
      </c>
      <c r="I4118">
        <v>33.42</v>
      </c>
      <c r="J4118">
        <v>0.37</v>
      </c>
      <c r="K4118">
        <v>98.91</v>
      </c>
      <c r="L4118">
        <v>90.75</v>
      </c>
      <c r="M4118">
        <v>102.26</v>
      </c>
      <c r="N4118">
        <v>91.79</v>
      </c>
      <c r="O4118">
        <v>48.92</v>
      </c>
      <c r="P4118">
        <v>3928.54</v>
      </c>
      <c r="Q4118" s="42">
        <f>Table1[[#This Row],[Steam_Consumed_t]]/Table1[[#This Row],[Production_t]]</f>
        <v>1.4477656111275525</v>
      </c>
      <c r="R4118" s="37">
        <f>Table1[[#This Row],[Power_Consumed_kWh]]/Table1[[#This Row],[Production_t]]</f>
        <v>116.26339153595738</v>
      </c>
      <c r="S4118" t="str">
        <f>IF(Table1[[#This Row],[Quality_pct]]&lt;96,"Below Spec","Ok")</f>
        <v>Ok</v>
      </c>
      <c r="T4118" t="str">
        <f>IF(Table1[Steam_Consumed_t]&gt;$O$4383,"ABNORMAL","NORMAL")</f>
        <v>NORMAL</v>
      </c>
      <c r="U4118" t="str">
        <f>IF(Table1[Power_Consumed_kWh]&gt;$P$4383,"ABNORMAL","NORMAL")</f>
        <v>NORMAL</v>
      </c>
      <c r="V4118">
        <f>(Table1[[#This Row],[Target_Production_t]]/8)*Table1[[#This Row],[Downtime_hr]]</f>
        <v>3.6241499999999998</v>
      </c>
    </row>
    <row r="4119" spans="1:22" x14ac:dyDescent="0.25">
      <c r="A4119" s="1">
        <v>46001</v>
      </c>
      <c r="B4119" s="1" t="str">
        <f>TEXT(Table1[[#This Row],[Date]],"mm")</f>
        <v>12</v>
      </c>
      <c r="C4119" t="s">
        <v>23</v>
      </c>
      <c r="D4119" t="s">
        <v>20</v>
      </c>
      <c r="E4119">
        <v>45.36</v>
      </c>
      <c r="F4119">
        <v>7.4</v>
      </c>
      <c r="G4119">
        <v>0.6</v>
      </c>
      <c r="H4119">
        <v>41.16</v>
      </c>
      <c r="I4119">
        <v>41.14</v>
      </c>
      <c r="J4119">
        <v>0.01</v>
      </c>
      <c r="K4119">
        <v>99.97</v>
      </c>
      <c r="L4119">
        <v>92.5</v>
      </c>
      <c r="M4119">
        <v>99.83</v>
      </c>
      <c r="N4119">
        <v>92.32</v>
      </c>
      <c r="O4119">
        <v>6.26</v>
      </c>
      <c r="P4119">
        <v>1791.82</v>
      </c>
      <c r="Q4119" s="42">
        <f>Table1[[#This Row],[Steam_Consumed_t]]/Table1[[#This Row],[Production_t]]</f>
        <v>0.15208940719144801</v>
      </c>
      <c r="R4119" s="37">
        <f>Table1[[#This Row],[Power_Consumed_kWh]]/Table1[[#This Row],[Production_t]]</f>
        <v>43.533041788143834</v>
      </c>
      <c r="S4119" t="str">
        <f>IF(Table1[[#This Row],[Quality_pct]]&lt;96,"Below Spec","Ok")</f>
        <v>Ok</v>
      </c>
      <c r="T4119" t="str">
        <f>IF(Table1[Steam_Consumed_t]&gt;$O$4383,"ABNORMAL","NORMAL")</f>
        <v>NORMAL</v>
      </c>
      <c r="U4119" t="str">
        <f>IF(Table1[Power_Consumed_kWh]&gt;$P$4383,"ABNORMAL","NORMAL")</f>
        <v>NORMAL</v>
      </c>
      <c r="V4119">
        <f>(Table1[[#This Row],[Target_Production_t]]/8)*Table1[[#This Row],[Downtime_hr]]</f>
        <v>3.4019999999999997</v>
      </c>
    </row>
    <row r="4120" spans="1:22" x14ac:dyDescent="0.25">
      <c r="A4120" s="1">
        <v>46001</v>
      </c>
      <c r="B4120" s="1" t="str">
        <f>TEXT(Table1[[#This Row],[Date]],"mm")</f>
        <v>12</v>
      </c>
      <c r="C4120" t="s">
        <v>17</v>
      </c>
      <c r="D4120" t="s">
        <v>18</v>
      </c>
      <c r="E4120">
        <v>45.34</v>
      </c>
      <c r="F4120">
        <v>7.46</v>
      </c>
      <c r="G4120">
        <v>0.54</v>
      </c>
      <c r="H4120">
        <v>41.58</v>
      </c>
      <c r="I4120">
        <v>41.14</v>
      </c>
      <c r="J4120">
        <v>0.44</v>
      </c>
      <c r="K4120">
        <v>98.95</v>
      </c>
      <c r="L4120">
        <v>93.25</v>
      </c>
      <c r="M4120">
        <v>92.91</v>
      </c>
      <c r="N4120">
        <v>85.73</v>
      </c>
      <c r="O4120">
        <v>34.21</v>
      </c>
      <c r="P4120">
        <v>3418.02</v>
      </c>
      <c r="Q4120" s="42">
        <f>Table1[[#This Row],[Steam_Consumed_t]]/Table1[[#This Row],[Production_t]]</f>
        <v>0.82275132275132279</v>
      </c>
      <c r="R4120" s="37">
        <f>Table1[[#This Row],[Power_Consumed_kWh]]/Table1[[#This Row],[Production_t]]</f>
        <v>82.203463203463201</v>
      </c>
      <c r="S4120" t="str">
        <f>IF(Table1[[#This Row],[Quality_pct]]&lt;96,"Below Spec","Ok")</f>
        <v>Ok</v>
      </c>
      <c r="T4120" t="str">
        <f>IF(Table1[Steam_Consumed_t]&gt;$O$4383,"ABNORMAL","NORMAL")</f>
        <v>NORMAL</v>
      </c>
      <c r="U4120" t="str">
        <f>IF(Table1[Power_Consumed_kWh]&gt;$P$4383,"ABNORMAL","NORMAL")</f>
        <v>NORMAL</v>
      </c>
      <c r="V4120">
        <f>(Table1[[#This Row],[Target_Production_t]]/8)*Table1[[#This Row],[Downtime_hr]]</f>
        <v>3.0604500000000003</v>
      </c>
    </row>
    <row r="4121" spans="1:22" x14ac:dyDescent="0.25">
      <c r="A4121" s="1">
        <v>46001</v>
      </c>
      <c r="B4121" s="1" t="str">
        <f>TEXT(Table1[[#This Row],[Date]],"mm")</f>
        <v>12</v>
      </c>
      <c r="C4121" t="s">
        <v>17</v>
      </c>
      <c r="D4121" t="s">
        <v>20</v>
      </c>
      <c r="E4121">
        <v>43.3</v>
      </c>
      <c r="F4121">
        <v>7.53</v>
      </c>
      <c r="G4121">
        <v>0.47</v>
      </c>
      <c r="H4121">
        <v>40.14</v>
      </c>
      <c r="I4121">
        <v>39.39</v>
      </c>
      <c r="J4121">
        <v>0.75</v>
      </c>
      <c r="K4121">
        <v>98.14</v>
      </c>
      <c r="L4121">
        <v>94.12</v>
      </c>
      <c r="M4121">
        <v>92.49</v>
      </c>
      <c r="N4121">
        <v>85.44</v>
      </c>
      <c r="O4121">
        <v>35.090000000000003</v>
      </c>
      <c r="P4121">
        <v>3326.8</v>
      </c>
      <c r="Q4121" s="42">
        <f>Table1[[#This Row],[Steam_Consumed_t]]/Table1[[#This Row],[Production_t]]</f>
        <v>0.87419033383158951</v>
      </c>
      <c r="R4121" s="37">
        <f>Table1[[#This Row],[Power_Consumed_kWh]]/Table1[[#This Row],[Production_t]]</f>
        <v>82.879920279023423</v>
      </c>
      <c r="S4121" t="str">
        <f>IF(Table1[[#This Row],[Quality_pct]]&lt;96,"Below Spec","Ok")</f>
        <v>Ok</v>
      </c>
      <c r="T4121" t="str">
        <f>IF(Table1[Steam_Consumed_t]&gt;$O$4383,"ABNORMAL","NORMAL")</f>
        <v>NORMAL</v>
      </c>
      <c r="U4121" t="str">
        <f>IF(Table1[Power_Consumed_kWh]&gt;$P$4383,"ABNORMAL","NORMAL")</f>
        <v>NORMAL</v>
      </c>
      <c r="V4121">
        <f>(Table1[[#This Row],[Target_Production_t]]/8)*Table1[[#This Row],[Downtime_hr]]</f>
        <v>2.5438749999999999</v>
      </c>
    </row>
    <row r="4122" spans="1:22" x14ac:dyDescent="0.25">
      <c r="A4122" s="1">
        <v>46001</v>
      </c>
      <c r="B4122" s="1" t="str">
        <f>TEXT(Table1[[#This Row],[Date]],"mm")</f>
        <v>12</v>
      </c>
      <c r="C4122" t="s">
        <v>21</v>
      </c>
      <c r="D4122" t="s">
        <v>19</v>
      </c>
      <c r="E4122">
        <v>40.409999999999997</v>
      </c>
      <c r="F4122">
        <v>7.57</v>
      </c>
      <c r="G4122">
        <v>0.43</v>
      </c>
      <c r="H4122">
        <v>38.99</v>
      </c>
      <c r="I4122">
        <v>38.17</v>
      </c>
      <c r="J4122">
        <v>0.81</v>
      </c>
      <c r="K4122">
        <v>97.92</v>
      </c>
      <c r="L4122">
        <v>94.62</v>
      </c>
      <c r="M4122">
        <v>95.1</v>
      </c>
      <c r="N4122">
        <v>88.11</v>
      </c>
      <c r="O4122">
        <v>56.74</v>
      </c>
      <c r="P4122">
        <v>4626.6499999999996</v>
      </c>
      <c r="Q4122" s="42">
        <f>Table1[[#This Row],[Steam_Consumed_t]]/Table1[[#This Row],[Production_t]]</f>
        <v>1.4552449345986149</v>
      </c>
      <c r="R4122" s="37">
        <f>Table1[[#This Row],[Power_Consumed_kWh]]/Table1[[#This Row],[Production_t]]</f>
        <v>118.66247755834829</v>
      </c>
      <c r="S4122" t="str">
        <f>IF(Table1[[#This Row],[Quality_pct]]&lt;96,"Below Spec","Ok")</f>
        <v>Ok</v>
      </c>
      <c r="T4122" t="str">
        <f>IF(Table1[Steam_Consumed_t]&gt;$O$4383,"ABNORMAL","NORMAL")</f>
        <v>ABNORMAL</v>
      </c>
      <c r="U4122" t="str">
        <f>IF(Table1[Power_Consumed_kWh]&gt;$P$4383,"ABNORMAL","NORMAL")</f>
        <v>ABNORMAL</v>
      </c>
      <c r="V4122">
        <f>(Table1[[#This Row],[Target_Production_t]]/8)*Table1[[#This Row],[Downtime_hr]]</f>
        <v>2.1720374999999996</v>
      </c>
    </row>
    <row r="4123" spans="1:22" x14ac:dyDescent="0.25">
      <c r="A4123" s="1">
        <v>46001</v>
      </c>
      <c r="B4123" s="1" t="str">
        <f>TEXT(Table1[[#This Row],[Date]],"mm")</f>
        <v>12</v>
      </c>
      <c r="C4123" t="s">
        <v>22</v>
      </c>
      <c r="D4123" t="s">
        <v>20</v>
      </c>
      <c r="E4123">
        <v>37.11</v>
      </c>
      <c r="F4123">
        <v>7.68</v>
      </c>
      <c r="G4123">
        <v>0.32</v>
      </c>
      <c r="H4123">
        <v>30.81</v>
      </c>
      <c r="I4123">
        <v>30.15</v>
      </c>
      <c r="J4123">
        <v>0.67</v>
      </c>
      <c r="K4123">
        <v>97.84</v>
      </c>
      <c r="L4123">
        <v>96</v>
      </c>
      <c r="M4123">
        <v>97.99</v>
      </c>
      <c r="N4123">
        <v>92.04</v>
      </c>
      <c r="O4123">
        <v>32.369999999999997</v>
      </c>
      <c r="P4123">
        <v>2890.9</v>
      </c>
      <c r="Q4123" s="42">
        <f>Table1[[#This Row],[Steam_Consumed_t]]/Table1[[#This Row],[Production_t]]</f>
        <v>1.0506329113924051</v>
      </c>
      <c r="R4123" s="37">
        <f>Table1[[#This Row],[Power_Consumed_kWh]]/Table1[[#This Row],[Production_t]]</f>
        <v>93.829925348912695</v>
      </c>
      <c r="S4123" t="str">
        <f>IF(Table1[[#This Row],[Quality_pct]]&lt;96,"Below Spec","Ok")</f>
        <v>Ok</v>
      </c>
      <c r="T4123" t="str">
        <f>IF(Table1[Steam_Consumed_t]&gt;$O$4383,"ABNORMAL","NORMAL")</f>
        <v>NORMAL</v>
      </c>
      <c r="U4123" t="str">
        <f>IF(Table1[Power_Consumed_kWh]&gt;$P$4383,"ABNORMAL","NORMAL")</f>
        <v>NORMAL</v>
      </c>
      <c r="V4123">
        <f>(Table1[[#This Row],[Target_Production_t]]/8)*Table1[[#This Row],[Downtime_hr]]</f>
        <v>1.4843999999999999</v>
      </c>
    </row>
    <row r="4124" spans="1:22" x14ac:dyDescent="0.25">
      <c r="A4124" s="1">
        <v>46001</v>
      </c>
      <c r="B4124" s="1" t="str">
        <f>TEXT(Table1[[#This Row],[Date]],"mm")</f>
        <v>12</v>
      </c>
      <c r="C4124" t="s">
        <v>21</v>
      </c>
      <c r="D4124" t="s">
        <v>18</v>
      </c>
      <c r="E4124">
        <v>41.02</v>
      </c>
      <c r="F4124">
        <v>7.71</v>
      </c>
      <c r="G4124">
        <v>0.28999999999999998</v>
      </c>
      <c r="H4124">
        <v>37.159999999999997</v>
      </c>
      <c r="I4124">
        <v>36.619999999999997</v>
      </c>
      <c r="J4124">
        <v>0.53</v>
      </c>
      <c r="K4124">
        <v>98.57</v>
      </c>
      <c r="L4124">
        <v>96.38</v>
      </c>
      <c r="M4124">
        <v>92.7</v>
      </c>
      <c r="N4124">
        <v>88.06</v>
      </c>
      <c r="O4124">
        <v>54.46</v>
      </c>
      <c r="P4124">
        <v>4480.82</v>
      </c>
      <c r="Q4124" s="42">
        <f>Table1[[#This Row],[Steam_Consumed_t]]/Table1[[#This Row],[Production_t]]</f>
        <v>1.4655543595263727</v>
      </c>
      <c r="R4124" s="37">
        <f>Table1[[#This Row],[Power_Consumed_kWh]]/Table1[[#This Row],[Production_t]]</f>
        <v>120.58180839612487</v>
      </c>
      <c r="S4124" t="str">
        <f>IF(Table1[[#This Row],[Quality_pct]]&lt;96,"Below Spec","Ok")</f>
        <v>Ok</v>
      </c>
      <c r="T4124" t="str">
        <f>IF(Table1[Steam_Consumed_t]&gt;$O$4383,"ABNORMAL","NORMAL")</f>
        <v>ABNORMAL</v>
      </c>
      <c r="U4124" t="str">
        <f>IF(Table1[Power_Consumed_kWh]&gt;$P$4383,"ABNORMAL","NORMAL")</f>
        <v>ABNORMAL</v>
      </c>
      <c r="V4124">
        <f>(Table1[[#This Row],[Target_Production_t]]/8)*Table1[[#This Row],[Downtime_hr]]</f>
        <v>1.4869749999999999</v>
      </c>
    </row>
    <row r="4125" spans="1:22" x14ac:dyDescent="0.25">
      <c r="A4125" s="1">
        <v>46001</v>
      </c>
      <c r="B4125" s="1" t="str">
        <f>TEXT(Table1[[#This Row],[Date]],"mm")</f>
        <v>12</v>
      </c>
      <c r="C4125" t="s">
        <v>23</v>
      </c>
      <c r="D4125" t="s">
        <v>19</v>
      </c>
      <c r="E4125">
        <v>46.79</v>
      </c>
      <c r="F4125">
        <v>7.71</v>
      </c>
      <c r="G4125">
        <v>0.28999999999999998</v>
      </c>
      <c r="H4125">
        <v>46.03</v>
      </c>
      <c r="I4125">
        <v>45.61</v>
      </c>
      <c r="J4125">
        <v>0.42</v>
      </c>
      <c r="K4125">
        <v>99.09</v>
      </c>
      <c r="L4125">
        <v>96.38</v>
      </c>
      <c r="M4125">
        <v>98.85</v>
      </c>
      <c r="N4125">
        <v>94.4</v>
      </c>
      <c r="O4125">
        <v>6.43</v>
      </c>
      <c r="P4125">
        <v>1986.54</v>
      </c>
      <c r="Q4125" s="42">
        <f>Table1[[#This Row],[Steam_Consumed_t]]/Table1[[#This Row],[Production_t]]</f>
        <v>0.13969150553986528</v>
      </c>
      <c r="R4125" s="37">
        <f>Table1[[#This Row],[Power_Consumed_kWh]]/Table1[[#This Row],[Production_t]]</f>
        <v>43.15750597436454</v>
      </c>
      <c r="S4125" t="str">
        <f>IF(Table1[[#This Row],[Quality_pct]]&lt;96,"Below Spec","Ok")</f>
        <v>Ok</v>
      </c>
      <c r="T4125" t="str">
        <f>IF(Table1[Steam_Consumed_t]&gt;$O$4383,"ABNORMAL","NORMAL")</f>
        <v>NORMAL</v>
      </c>
      <c r="U4125" t="str">
        <f>IF(Table1[Power_Consumed_kWh]&gt;$P$4383,"ABNORMAL","NORMAL")</f>
        <v>NORMAL</v>
      </c>
      <c r="V4125">
        <f>(Table1[[#This Row],[Target_Production_t]]/8)*Table1[[#This Row],[Downtime_hr]]</f>
        <v>1.6961374999999999</v>
      </c>
    </row>
    <row r="4126" spans="1:22" x14ac:dyDescent="0.25">
      <c r="A4126" s="1">
        <v>46001</v>
      </c>
      <c r="B4126" s="1" t="str">
        <f>TEXT(Table1[[#This Row],[Date]],"mm")</f>
        <v>12</v>
      </c>
      <c r="C4126" t="s">
        <v>17</v>
      </c>
      <c r="D4126" t="s">
        <v>19</v>
      </c>
      <c r="E4126">
        <v>44.66</v>
      </c>
      <c r="F4126">
        <v>7.74</v>
      </c>
      <c r="G4126">
        <v>0.26</v>
      </c>
      <c r="H4126">
        <v>41.82</v>
      </c>
      <c r="I4126">
        <v>41.02</v>
      </c>
      <c r="J4126">
        <v>0.79</v>
      </c>
      <c r="K4126">
        <v>98.1</v>
      </c>
      <c r="L4126">
        <v>96.75</v>
      </c>
      <c r="M4126">
        <v>96.52</v>
      </c>
      <c r="N4126">
        <v>91.61</v>
      </c>
      <c r="O4126">
        <v>35.99</v>
      </c>
      <c r="P4126">
        <v>3400</v>
      </c>
      <c r="Q4126" s="42">
        <f>Table1[[#This Row],[Steam_Consumed_t]]/Table1[[#This Row],[Production_t]]</f>
        <v>0.86059301769488283</v>
      </c>
      <c r="R4126" s="37">
        <f>Table1[[#This Row],[Power_Consumed_kWh]]/Table1[[#This Row],[Production_t]]</f>
        <v>81.300813008130078</v>
      </c>
      <c r="S4126" t="str">
        <f>IF(Table1[[#This Row],[Quality_pct]]&lt;96,"Below Spec","Ok")</f>
        <v>Ok</v>
      </c>
      <c r="T4126" t="str">
        <f>IF(Table1[Steam_Consumed_t]&gt;$O$4383,"ABNORMAL","NORMAL")</f>
        <v>NORMAL</v>
      </c>
      <c r="U4126" t="str">
        <f>IF(Table1[Power_Consumed_kWh]&gt;$P$4383,"ABNORMAL","NORMAL")</f>
        <v>NORMAL</v>
      </c>
      <c r="V4126">
        <f>(Table1[[#This Row],[Target_Production_t]]/8)*Table1[[#This Row],[Downtime_hr]]</f>
        <v>1.4514499999999999</v>
      </c>
    </row>
    <row r="4127" spans="1:22" x14ac:dyDescent="0.25">
      <c r="A4127" s="1">
        <v>46001</v>
      </c>
      <c r="B4127" s="1" t="str">
        <f>TEXT(Table1[[#This Row],[Date]],"mm")</f>
        <v>12</v>
      </c>
      <c r="C4127" t="s">
        <v>23</v>
      </c>
      <c r="D4127" t="s">
        <v>18</v>
      </c>
      <c r="E4127">
        <v>47.5</v>
      </c>
      <c r="F4127">
        <v>7.74</v>
      </c>
      <c r="G4127">
        <v>0.26</v>
      </c>
      <c r="H4127">
        <v>44.95</v>
      </c>
      <c r="I4127">
        <v>44.29</v>
      </c>
      <c r="J4127">
        <v>0.66</v>
      </c>
      <c r="K4127">
        <v>98.53</v>
      </c>
      <c r="L4127">
        <v>96.75</v>
      </c>
      <c r="M4127">
        <v>96.84</v>
      </c>
      <c r="N4127">
        <v>92.31</v>
      </c>
      <c r="O4127">
        <v>5.75</v>
      </c>
      <c r="P4127">
        <v>1943.09</v>
      </c>
      <c r="Q4127" s="42">
        <f>Table1[[#This Row],[Steam_Consumed_t]]/Table1[[#This Row],[Production_t]]</f>
        <v>0.12791991101223582</v>
      </c>
      <c r="R4127" s="37">
        <f>Table1[[#This Row],[Power_Consumed_kWh]]/Table1[[#This Row],[Production_t]]</f>
        <v>43.227808676307006</v>
      </c>
      <c r="S4127" t="str">
        <f>IF(Table1[[#This Row],[Quality_pct]]&lt;96,"Below Spec","Ok")</f>
        <v>Ok</v>
      </c>
      <c r="T4127" t="str">
        <f>IF(Table1[Steam_Consumed_t]&gt;$O$4383,"ABNORMAL","NORMAL")</f>
        <v>NORMAL</v>
      </c>
      <c r="U4127" t="str">
        <f>IF(Table1[Power_Consumed_kWh]&gt;$P$4383,"ABNORMAL","NORMAL")</f>
        <v>NORMAL</v>
      </c>
      <c r="V4127">
        <f>(Table1[[#This Row],[Target_Production_t]]/8)*Table1[[#This Row],[Downtime_hr]]</f>
        <v>1.54375</v>
      </c>
    </row>
    <row r="4128" spans="1:22" x14ac:dyDescent="0.25">
      <c r="A4128" s="1">
        <v>46001</v>
      </c>
      <c r="B4128" s="1" t="str">
        <f>TEXT(Table1[[#This Row],[Date]],"mm")</f>
        <v>12</v>
      </c>
      <c r="C4128" t="s">
        <v>22</v>
      </c>
      <c r="D4128" t="s">
        <v>19</v>
      </c>
      <c r="E4128">
        <v>38.28</v>
      </c>
      <c r="F4128">
        <v>7.84</v>
      </c>
      <c r="G4128">
        <v>0.16</v>
      </c>
      <c r="H4128">
        <v>36.14</v>
      </c>
      <c r="I4128">
        <v>34.92</v>
      </c>
      <c r="J4128">
        <v>1.23</v>
      </c>
      <c r="K4128">
        <v>96.61</v>
      </c>
      <c r="L4128">
        <v>98</v>
      </c>
      <c r="M4128">
        <v>97.65</v>
      </c>
      <c r="N4128">
        <v>92.46</v>
      </c>
      <c r="O4128">
        <v>38.94</v>
      </c>
      <c r="P4128">
        <v>3525</v>
      </c>
      <c r="Q4128" s="42">
        <f>Table1[[#This Row],[Steam_Consumed_t]]/Table1[[#This Row],[Production_t]]</f>
        <v>1.0774764803541781</v>
      </c>
      <c r="R4128" s="37">
        <f>Table1[[#This Row],[Power_Consumed_kWh]]/Table1[[#This Row],[Production_t]]</f>
        <v>97.537354731599336</v>
      </c>
      <c r="S4128" t="str">
        <f>IF(Table1[[#This Row],[Quality_pct]]&lt;96,"Below Spec","Ok")</f>
        <v>Ok</v>
      </c>
      <c r="T4128" t="str">
        <f>IF(Table1[Steam_Consumed_t]&gt;$O$4383,"ABNORMAL","NORMAL")</f>
        <v>NORMAL</v>
      </c>
      <c r="U4128" t="str">
        <f>IF(Table1[Power_Consumed_kWh]&gt;$P$4383,"ABNORMAL","NORMAL")</f>
        <v>NORMAL</v>
      </c>
      <c r="V4128">
        <f>(Table1[[#This Row],[Target_Production_t]]/8)*Table1[[#This Row],[Downtime_hr]]</f>
        <v>0.76560000000000006</v>
      </c>
    </row>
    <row r="4129" spans="1:22" x14ac:dyDescent="0.25">
      <c r="A4129" s="1">
        <v>46001</v>
      </c>
      <c r="B4129" s="1" t="str">
        <f>TEXT(Table1[[#This Row],[Date]],"mm")</f>
        <v>12</v>
      </c>
      <c r="C4129" t="s">
        <v>22</v>
      </c>
      <c r="D4129" t="s">
        <v>18</v>
      </c>
      <c r="E4129">
        <v>38.86</v>
      </c>
      <c r="F4129">
        <v>7.86</v>
      </c>
      <c r="G4129">
        <v>0.14000000000000001</v>
      </c>
      <c r="H4129">
        <v>39.51</v>
      </c>
      <c r="I4129">
        <v>38.409999999999997</v>
      </c>
      <c r="J4129">
        <v>1.1000000000000001</v>
      </c>
      <c r="K4129">
        <v>97.22</v>
      </c>
      <c r="L4129">
        <v>98.25</v>
      </c>
      <c r="M4129">
        <v>99.27</v>
      </c>
      <c r="N4129">
        <v>94.82</v>
      </c>
      <c r="O4129">
        <v>44.18</v>
      </c>
      <c r="P4129">
        <v>3851.25</v>
      </c>
      <c r="Q4129" s="42">
        <f>Table1[[#This Row],[Steam_Consumed_t]]/Table1[[#This Row],[Production_t]]</f>
        <v>1.1181979245760567</v>
      </c>
      <c r="R4129" s="37">
        <f>Table1[[#This Row],[Power_Consumed_kWh]]/Table1[[#This Row],[Production_t]]</f>
        <v>97.475322703113136</v>
      </c>
      <c r="S4129" t="str">
        <f>IF(Table1[[#This Row],[Quality_pct]]&lt;96,"Below Spec","Ok")</f>
        <v>Ok</v>
      </c>
      <c r="T4129" t="str">
        <f>IF(Table1[Steam_Consumed_t]&gt;$O$4383,"ABNORMAL","NORMAL")</f>
        <v>NORMAL</v>
      </c>
      <c r="U4129" t="str">
        <f>IF(Table1[Power_Consumed_kWh]&gt;$P$4383,"ABNORMAL","NORMAL")</f>
        <v>NORMAL</v>
      </c>
      <c r="V4129">
        <f>(Table1[[#This Row],[Target_Production_t]]/8)*Table1[[#This Row],[Downtime_hr]]</f>
        <v>0.68005000000000004</v>
      </c>
    </row>
    <row r="4130" spans="1:22" x14ac:dyDescent="0.25">
      <c r="A4130" s="1">
        <v>46002</v>
      </c>
      <c r="B4130" s="1" t="str">
        <f>TEXT(Table1[[#This Row],[Date]],"mm")</f>
        <v>12</v>
      </c>
      <c r="C4130" t="s">
        <v>17</v>
      </c>
      <c r="D4130" t="s">
        <v>18</v>
      </c>
      <c r="E4130">
        <v>41.37</v>
      </c>
      <c r="F4130">
        <v>7.34</v>
      </c>
      <c r="G4130">
        <v>0.66</v>
      </c>
      <c r="H4130">
        <v>33.64</v>
      </c>
      <c r="I4130">
        <v>32.93</v>
      </c>
      <c r="J4130">
        <v>0.72</v>
      </c>
      <c r="K4130">
        <v>97.87</v>
      </c>
      <c r="L4130">
        <v>91.75</v>
      </c>
      <c r="M4130">
        <v>94.61</v>
      </c>
      <c r="N4130">
        <v>84.96</v>
      </c>
      <c r="O4130">
        <v>28.24</v>
      </c>
      <c r="P4130">
        <v>2820.57</v>
      </c>
      <c r="Q4130" s="42">
        <f>Table1[[#This Row],[Steam_Consumed_t]]/Table1[[#This Row],[Production_t]]</f>
        <v>0.83947681331747914</v>
      </c>
      <c r="R4130" s="37">
        <f>Table1[[#This Row],[Power_Consumed_kWh]]/Table1[[#This Row],[Production_t]]</f>
        <v>83.845719381688468</v>
      </c>
      <c r="S4130" t="str">
        <f>IF(Table1[[#This Row],[Quality_pct]]&lt;96,"Below Spec","Ok")</f>
        <v>Ok</v>
      </c>
      <c r="T4130" t="str">
        <f>IF(Table1[Steam_Consumed_t]&gt;$O$4383,"ABNORMAL","NORMAL")</f>
        <v>NORMAL</v>
      </c>
      <c r="U4130" t="str">
        <f>IF(Table1[Power_Consumed_kWh]&gt;$P$4383,"ABNORMAL","NORMAL")</f>
        <v>NORMAL</v>
      </c>
      <c r="V4130">
        <f>(Table1[[#This Row],[Target_Production_t]]/8)*Table1[[#This Row],[Downtime_hr]]</f>
        <v>3.4130249999999998</v>
      </c>
    </row>
    <row r="4131" spans="1:22" x14ac:dyDescent="0.25">
      <c r="A4131" s="1">
        <v>46002</v>
      </c>
      <c r="B4131" s="1" t="str">
        <f>TEXT(Table1[[#This Row],[Date]],"mm")</f>
        <v>12</v>
      </c>
      <c r="C4131" t="s">
        <v>17</v>
      </c>
      <c r="D4131" t="s">
        <v>19</v>
      </c>
      <c r="E4131">
        <v>40.75</v>
      </c>
      <c r="F4131">
        <v>7.39</v>
      </c>
      <c r="G4131">
        <v>0.61</v>
      </c>
      <c r="H4131">
        <v>39.53</v>
      </c>
      <c r="I4131">
        <v>38.799999999999997</v>
      </c>
      <c r="J4131">
        <v>0.72</v>
      </c>
      <c r="K4131">
        <v>98.17</v>
      </c>
      <c r="L4131">
        <v>92.38</v>
      </c>
      <c r="M4131">
        <v>95.19</v>
      </c>
      <c r="N4131">
        <v>86.32</v>
      </c>
      <c r="O4131">
        <v>32.130000000000003</v>
      </c>
      <c r="P4131">
        <v>3195.82</v>
      </c>
      <c r="Q4131" s="42">
        <f>Table1[[#This Row],[Steam_Consumed_t]]/Table1[[#This Row],[Production_t]]</f>
        <v>0.81280040475588167</v>
      </c>
      <c r="R4131" s="37">
        <f>Table1[[#This Row],[Power_Consumed_kWh]]/Table1[[#This Row],[Production_t]]</f>
        <v>80.845433847710595</v>
      </c>
      <c r="S4131" t="str">
        <f>IF(Table1[[#This Row],[Quality_pct]]&lt;96,"Below Spec","Ok")</f>
        <v>Ok</v>
      </c>
      <c r="T4131" t="str">
        <f>IF(Table1[Steam_Consumed_t]&gt;$O$4383,"ABNORMAL","NORMAL")</f>
        <v>NORMAL</v>
      </c>
      <c r="U4131" t="str">
        <f>IF(Table1[Power_Consumed_kWh]&gt;$P$4383,"ABNORMAL","NORMAL")</f>
        <v>NORMAL</v>
      </c>
      <c r="V4131">
        <f>(Table1[[#This Row],[Target_Production_t]]/8)*Table1[[#This Row],[Downtime_hr]]</f>
        <v>3.1071874999999998</v>
      </c>
    </row>
    <row r="4132" spans="1:22" x14ac:dyDescent="0.25">
      <c r="A4132" s="1">
        <v>46002</v>
      </c>
      <c r="B4132" s="1" t="str">
        <f>TEXT(Table1[[#This Row],[Date]],"mm")</f>
        <v>12</v>
      </c>
      <c r="C4132" t="s">
        <v>22</v>
      </c>
      <c r="D4132" t="s">
        <v>18</v>
      </c>
      <c r="E4132">
        <v>35.46</v>
      </c>
      <c r="F4132">
        <v>7.41</v>
      </c>
      <c r="G4132">
        <v>0.59</v>
      </c>
      <c r="H4132">
        <v>28.39</v>
      </c>
      <c r="I4132">
        <v>27.41</v>
      </c>
      <c r="J4132">
        <v>0.98</v>
      </c>
      <c r="K4132">
        <v>96.56</v>
      </c>
      <c r="L4132">
        <v>92.62</v>
      </c>
      <c r="M4132">
        <v>92.88</v>
      </c>
      <c r="N4132">
        <v>83.07</v>
      </c>
      <c r="O4132">
        <v>30.06</v>
      </c>
      <c r="P4132">
        <v>2694.37</v>
      </c>
      <c r="Q4132" s="42">
        <f>Table1[[#This Row],[Steam_Consumed_t]]/Table1[[#This Row],[Production_t]]</f>
        <v>1.0588235294117647</v>
      </c>
      <c r="R4132" s="37">
        <f>Table1[[#This Row],[Power_Consumed_kWh]]/Table1[[#This Row],[Production_t]]</f>
        <v>94.905600563578716</v>
      </c>
      <c r="S4132" t="str">
        <f>IF(Table1[[#This Row],[Quality_pct]]&lt;96,"Below Spec","Ok")</f>
        <v>Ok</v>
      </c>
      <c r="T4132" t="str">
        <f>IF(Table1[Steam_Consumed_t]&gt;$O$4383,"ABNORMAL","NORMAL")</f>
        <v>NORMAL</v>
      </c>
      <c r="U4132" t="str">
        <f>IF(Table1[Power_Consumed_kWh]&gt;$P$4383,"ABNORMAL","NORMAL")</f>
        <v>NORMAL</v>
      </c>
      <c r="V4132">
        <f>(Table1[[#This Row],[Target_Production_t]]/8)*Table1[[#This Row],[Downtime_hr]]</f>
        <v>2.6151749999999998</v>
      </c>
    </row>
    <row r="4133" spans="1:22" x14ac:dyDescent="0.25">
      <c r="A4133" s="1">
        <v>46002</v>
      </c>
      <c r="B4133" s="1" t="str">
        <f>TEXT(Table1[[#This Row],[Date]],"mm")</f>
        <v>12</v>
      </c>
      <c r="C4133" t="s">
        <v>21</v>
      </c>
      <c r="D4133" t="s">
        <v>19</v>
      </c>
      <c r="E4133">
        <v>36.869999999999997</v>
      </c>
      <c r="F4133">
        <v>7.5</v>
      </c>
      <c r="G4133">
        <v>0.5</v>
      </c>
      <c r="H4133">
        <v>33.72</v>
      </c>
      <c r="I4133">
        <v>33.53</v>
      </c>
      <c r="J4133">
        <v>0.19</v>
      </c>
      <c r="K4133">
        <v>99.44</v>
      </c>
      <c r="L4133">
        <v>93.75</v>
      </c>
      <c r="M4133">
        <v>98.18</v>
      </c>
      <c r="N4133">
        <v>91.52</v>
      </c>
      <c r="O4133">
        <v>49.13</v>
      </c>
      <c r="P4133">
        <v>3895.79</v>
      </c>
      <c r="Q4133" s="42">
        <f>Table1[[#This Row],[Steam_Consumed_t]]/Table1[[#This Row],[Production_t]]</f>
        <v>1.4569988137603798</v>
      </c>
      <c r="R4133" s="37">
        <f>Table1[[#This Row],[Power_Consumed_kWh]]/Table1[[#This Row],[Production_t]]</f>
        <v>115.5335112692764</v>
      </c>
      <c r="S4133" t="str">
        <f>IF(Table1[[#This Row],[Quality_pct]]&lt;96,"Below Spec","Ok")</f>
        <v>Ok</v>
      </c>
      <c r="T4133" t="str">
        <f>IF(Table1[Steam_Consumed_t]&gt;$O$4383,"ABNORMAL","NORMAL")</f>
        <v>NORMAL</v>
      </c>
      <c r="U4133" t="str">
        <f>IF(Table1[Power_Consumed_kWh]&gt;$P$4383,"ABNORMAL","NORMAL")</f>
        <v>NORMAL</v>
      </c>
      <c r="V4133">
        <f>(Table1[[#This Row],[Target_Production_t]]/8)*Table1[[#This Row],[Downtime_hr]]</f>
        <v>2.3043749999999998</v>
      </c>
    </row>
    <row r="4134" spans="1:22" x14ac:dyDescent="0.25">
      <c r="A4134" s="1">
        <v>46002</v>
      </c>
      <c r="B4134" s="1" t="str">
        <f>TEXT(Table1[[#This Row],[Date]],"mm")</f>
        <v>12</v>
      </c>
      <c r="C4134" t="s">
        <v>23</v>
      </c>
      <c r="D4134" t="s">
        <v>19</v>
      </c>
      <c r="E4134">
        <v>42.69</v>
      </c>
      <c r="F4134">
        <v>7.51</v>
      </c>
      <c r="G4134">
        <v>0.49</v>
      </c>
      <c r="H4134">
        <v>39.97</v>
      </c>
      <c r="I4134">
        <v>39.83</v>
      </c>
      <c r="J4134">
        <v>0.14000000000000001</v>
      </c>
      <c r="K4134">
        <v>99.64</v>
      </c>
      <c r="L4134">
        <v>93.88</v>
      </c>
      <c r="M4134">
        <v>98.47</v>
      </c>
      <c r="N4134">
        <v>92.1</v>
      </c>
      <c r="O4134">
        <v>4.0999999999999996</v>
      </c>
      <c r="P4134">
        <v>1868.9</v>
      </c>
      <c r="Q4134" s="42">
        <f>Table1[[#This Row],[Steam_Consumed_t]]/Table1[[#This Row],[Production_t]]</f>
        <v>0.10257693269952464</v>
      </c>
      <c r="R4134" s="37">
        <f>Table1[[#This Row],[Power_Consumed_kWh]]/Table1[[#This Row],[Production_t]]</f>
        <v>46.757568176132104</v>
      </c>
      <c r="S4134" t="str">
        <f>IF(Table1[[#This Row],[Quality_pct]]&lt;96,"Below Spec","Ok")</f>
        <v>Ok</v>
      </c>
      <c r="T4134" t="str">
        <f>IF(Table1[Steam_Consumed_t]&gt;$O$4383,"ABNORMAL","NORMAL")</f>
        <v>NORMAL</v>
      </c>
      <c r="U4134" t="str">
        <f>IF(Table1[Power_Consumed_kWh]&gt;$P$4383,"ABNORMAL","NORMAL")</f>
        <v>NORMAL</v>
      </c>
      <c r="V4134">
        <f>(Table1[[#This Row],[Target_Production_t]]/8)*Table1[[#This Row],[Downtime_hr]]</f>
        <v>2.6147624999999999</v>
      </c>
    </row>
    <row r="4135" spans="1:22" x14ac:dyDescent="0.25">
      <c r="A4135" s="1">
        <v>46002</v>
      </c>
      <c r="B4135" s="1" t="str">
        <f>TEXT(Table1[[#This Row],[Date]],"mm")</f>
        <v>12</v>
      </c>
      <c r="C4135" t="s">
        <v>21</v>
      </c>
      <c r="D4135" t="s">
        <v>18</v>
      </c>
      <c r="E4135">
        <v>37.43</v>
      </c>
      <c r="F4135">
        <v>7.56</v>
      </c>
      <c r="G4135">
        <v>0.44</v>
      </c>
      <c r="H4135">
        <v>33.49</v>
      </c>
      <c r="I4135">
        <v>32.5</v>
      </c>
      <c r="J4135">
        <v>0.99</v>
      </c>
      <c r="K4135">
        <v>97.04</v>
      </c>
      <c r="L4135">
        <v>94.5</v>
      </c>
      <c r="M4135">
        <v>98.94</v>
      </c>
      <c r="N4135">
        <v>90.73</v>
      </c>
      <c r="O4135">
        <v>48.85</v>
      </c>
      <c r="P4135">
        <v>3891.72</v>
      </c>
      <c r="Q4135" s="42">
        <f>Table1[[#This Row],[Steam_Consumed_t]]/Table1[[#This Row],[Production_t]]</f>
        <v>1.4586443714541655</v>
      </c>
      <c r="R4135" s="37">
        <f>Table1[[#This Row],[Power_Consumed_kWh]]/Table1[[#This Row],[Production_t]]</f>
        <v>116.20543445804716</v>
      </c>
      <c r="S4135" t="str">
        <f>IF(Table1[[#This Row],[Quality_pct]]&lt;96,"Below Spec","Ok")</f>
        <v>Ok</v>
      </c>
      <c r="T4135" t="str">
        <f>IF(Table1[Steam_Consumed_t]&gt;$O$4383,"ABNORMAL","NORMAL")</f>
        <v>NORMAL</v>
      </c>
      <c r="U4135" t="str">
        <f>IF(Table1[Power_Consumed_kWh]&gt;$P$4383,"ABNORMAL","NORMAL")</f>
        <v>NORMAL</v>
      </c>
      <c r="V4135">
        <f>(Table1[[#This Row],[Target_Production_t]]/8)*Table1[[#This Row],[Downtime_hr]]</f>
        <v>2.0586500000000001</v>
      </c>
    </row>
    <row r="4136" spans="1:22" x14ac:dyDescent="0.25">
      <c r="A4136" s="1">
        <v>46002</v>
      </c>
      <c r="B4136" s="1" t="str">
        <f>TEXT(Table1[[#This Row],[Date]],"mm")</f>
        <v>12</v>
      </c>
      <c r="C4136" t="s">
        <v>23</v>
      </c>
      <c r="D4136" t="s">
        <v>20</v>
      </c>
      <c r="E4136">
        <v>41.39</v>
      </c>
      <c r="F4136">
        <v>7.7</v>
      </c>
      <c r="G4136">
        <v>0.3</v>
      </c>
      <c r="H4136">
        <v>36.93</v>
      </c>
      <c r="I4136">
        <v>36.53</v>
      </c>
      <c r="J4136">
        <v>0.41</v>
      </c>
      <c r="K4136">
        <v>98.9</v>
      </c>
      <c r="L4136">
        <v>96.25</v>
      </c>
      <c r="M4136">
        <v>93.49</v>
      </c>
      <c r="N4136">
        <v>89</v>
      </c>
      <c r="O4136">
        <v>4.49</v>
      </c>
      <c r="P4136">
        <v>1558.05</v>
      </c>
      <c r="Q4136" s="42">
        <f>Table1[[#This Row],[Steam_Consumed_t]]/Table1[[#This Row],[Production_t]]</f>
        <v>0.12158137015976171</v>
      </c>
      <c r="R4136" s="37">
        <f>Table1[[#This Row],[Power_Consumed_kWh]]/Table1[[#This Row],[Production_t]]</f>
        <v>42.189277010560517</v>
      </c>
      <c r="S4136" t="str">
        <f>IF(Table1[[#This Row],[Quality_pct]]&lt;96,"Below Spec","Ok")</f>
        <v>Ok</v>
      </c>
      <c r="T4136" t="str">
        <f>IF(Table1[Steam_Consumed_t]&gt;$O$4383,"ABNORMAL","NORMAL")</f>
        <v>NORMAL</v>
      </c>
      <c r="U4136" t="str">
        <f>IF(Table1[Power_Consumed_kWh]&gt;$P$4383,"ABNORMAL","NORMAL")</f>
        <v>NORMAL</v>
      </c>
      <c r="V4136">
        <f>(Table1[[#This Row],[Target_Production_t]]/8)*Table1[[#This Row],[Downtime_hr]]</f>
        <v>1.552125</v>
      </c>
    </row>
    <row r="4137" spans="1:22" x14ac:dyDescent="0.25">
      <c r="A4137" s="1">
        <v>46002</v>
      </c>
      <c r="B4137" s="1" t="str">
        <f>TEXT(Table1[[#This Row],[Date]],"mm")</f>
        <v>12</v>
      </c>
      <c r="C4137" t="s">
        <v>22</v>
      </c>
      <c r="D4137" t="s">
        <v>19</v>
      </c>
      <c r="E4137">
        <v>34.93</v>
      </c>
      <c r="F4137">
        <v>7.72</v>
      </c>
      <c r="G4137">
        <v>0.28000000000000003</v>
      </c>
      <c r="H4137">
        <v>32.700000000000003</v>
      </c>
      <c r="I4137">
        <v>31.53</v>
      </c>
      <c r="J4137">
        <v>1.1599999999999999</v>
      </c>
      <c r="K4137">
        <v>96.44</v>
      </c>
      <c r="L4137">
        <v>96.5</v>
      </c>
      <c r="M4137">
        <v>92.78</v>
      </c>
      <c r="N4137">
        <v>86.35</v>
      </c>
      <c r="O4137">
        <v>35</v>
      </c>
      <c r="P4137">
        <v>3141.09</v>
      </c>
      <c r="Q4137" s="42">
        <f>Table1[[#This Row],[Steam_Consumed_t]]/Table1[[#This Row],[Production_t]]</f>
        <v>1.0703363914373087</v>
      </c>
      <c r="R4137" s="37">
        <f>Table1[[#This Row],[Power_Consumed_kWh]]/Table1[[#This Row],[Production_t]]</f>
        <v>96.057798165137612</v>
      </c>
      <c r="S4137" t="str">
        <f>IF(Table1[[#This Row],[Quality_pct]]&lt;96,"Below Spec","Ok")</f>
        <v>Ok</v>
      </c>
      <c r="T4137" t="str">
        <f>IF(Table1[Steam_Consumed_t]&gt;$O$4383,"ABNORMAL","NORMAL")</f>
        <v>NORMAL</v>
      </c>
      <c r="U4137" t="str">
        <f>IF(Table1[Power_Consumed_kWh]&gt;$P$4383,"ABNORMAL","NORMAL")</f>
        <v>NORMAL</v>
      </c>
      <c r="V4137">
        <f>(Table1[[#This Row],[Target_Production_t]]/8)*Table1[[#This Row],[Downtime_hr]]</f>
        <v>1.22255</v>
      </c>
    </row>
    <row r="4138" spans="1:22" x14ac:dyDescent="0.25">
      <c r="A4138" s="1">
        <v>46002</v>
      </c>
      <c r="B4138" s="1" t="str">
        <f>TEXT(Table1[[#This Row],[Date]],"mm")</f>
        <v>12</v>
      </c>
      <c r="C4138" t="s">
        <v>22</v>
      </c>
      <c r="D4138" t="s">
        <v>20</v>
      </c>
      <c r="E4138">
        <v>33.869999999999997</v>
      </c>
      <c r="F4138">
        <v>7.76</v>
      </c>
      <c r="G4138">
        <v>0.24</v>
      </c>
      <c r="H4138">
        <v>33.64</v>
      </c>
      <c r="I4138">
        <v>32.909999999999997</v>
      </c>
      <c r="J4138">
        <v>0.72</v>
      </c>
      <c r="K4138">
        <v>97.85</v>
      </c>
      <c r="L4138">
        <v>97</v>
      </c>
      <c r="M4138">
        <v>93.91</v>
      </c>
      <c r="N4138">
        <v>89.13</v>
      </c>
      <c r="O4138">
        <v>36.35</v>
      </c>
      <c r="P4138">
        <v>3237.03</v>
      </c>
      <c r="Q4138" s="42">
        <f>Table1[[#This Row],[Steam_Consumed_t]]/Table1[[#This Row],[Production_t]]</f>
        <v>1.0805588585017836</v>
      </c>
      <c r="R4138" s="37">
        <f>Table1[[#This Row],[Power_Consumed_kWh]]/Table1[[#This Row],[Production_t]]</f>
        <v>96.225624256837108</v>
      </c>
      <c r="S4138" t="str">
        <f>IF(Table1[[#This Row],[Quality_pct]]&lt;96,"Below Spec","Ok")</f>
        <v>Ok</v>
      </c>
      <c r="T4138" t="str">
        <f>IF(Table1[Steam_Consumed_t]&gt;$O$4383,"ABNORMAL","NORMAL")</f>
        <v>NORMAL</v>
      </c>
      <c r="U4138" t="str">
        <f>IF(Table1[Power_Consumed_kWh]&gt;$P$4383,"ABNORMAL","NORMAL")</f>
        <v>NORMAL</v>
      </c>
      <c r="V4138">
        <f>(Table1[[#This Row],[Target_Production_t]]/8)*Table1[[#This Row],[Downtime_hr]]</f>
        <v>1.0160999999999998</v>
      </c>
    </row>
    <row r="4139" spans="1:22" x14ac:dyDescent="0.25">
      <c r="A4139" s="1">
        <v>46002</v>
      </c>
      <c r="B4139" s="1" t="str">
        <f>TEXT(Table1[[#This Row],[Date]],"mm")</f>
        <v>12</v>
      </c>
      <c r="C4139" t="s">
        <v>23</v>
      </c>
      <c r="D4139" t="s">
        <v>18</v>
      </c>
      <c r="E4139">
        <v>43.34</v>
      </c>
      <c r="F4139">
        <v>7.77</v>
      </c>
      <c r="G4139">
        <v>0.23</v>
      </c>
      <c r="H4139">
        <v>38.25</v>
      </c>
      <c r="I4139">
        <v>37.69</v>
      </c>
      <c r="J4139">
        <v>0.55000000000000004</v>
      </c>
      <c r="K4139">
        <v>98.55</v>
      </c>
      <c r="L4139">
        <v>97.12</v>
      </c>
      <c r="M4139">
        <v>98.35</v>
      </c>
      <c r="N4139">
        <v>94.13</v>
      </c>
      <c r="O4139">
        <v>4.0999999999999996</v>
      </c>
      <c r="P4139">
        <v>1755.05</v>
      </c>
      <c r="Q4139" s="42">
        <f>Table1[[#This Row],[Steam_Consumed_t]]/Table1[[#This Row],[Production_t]]</f>
        <v>0.10718954248366012</v>
      </c>
      <c r="R4139" s="37">
        <f>Table1[[#This Row],[Power_Consumed_kWh]]/Table1[[#This Row],[Production_t]]</f>
        <v>45.883660130718951</v>
      </c>
      <c r="S4139" t="str">
        <f>IF(Table1[[#This Row],[Quality_pct]]&lt;96,"Below Spec","Ok")</f>
        <v>Ok</v>
      </c>
      <c r="T4139" t="str">
        <f>IF(Table1[Steam_Consumed_t]&gt;$O$4383,"ABNORMAL","NORMAL")</f>
        <v>NORMAL</v>
      </c>
      <c r="U4139" t="str">
        <f>IF(Table1[Power_Consumed_kWh]&gt;$P$4383,"ABNORMAL","NORMAL")</f>
        <v>NORMAL</v>
      </c>
      <c r="V4139">
        <f>(Table1[[#This Row],[Target_Production_t]]/8)*Table1[[#This Row],[Downtime_hr]]</f>
        <v>1.2460250000000002</v>
      </c>
    </row>
    <row r="4140" spans="1:22" x14ac:dyDescent="0.25">
      <c r="A4140" s="1">
        <v>46002</v>
      </c>
      <c r="B4140" s="1" t="str">
        <f>TEXT(Table1[[#This Row],[Date]],"mm")</f>
        <v>12</v>
      </c>
      <c r="C4140" t="s">
        <v>17</v>
      </c>
      <c r="D4140" t="s">
        <v>20</v>
      </c>
      <c r="E4140">
        <v>39.51</v>
      </c>
      <c r="F4140">
        <v>7.79</v>
      </c>
      <c r="G4140">
        <v>0.21</v>
      </c>
      <c r="H4140">
        <v>36.68</v>
      </c>
      <c r="I4140">
        <v>35.479999999999997</v>
      </c>
      <c r="J4140">
        <v>1.2</v>
      </c>
      <c r="K4140">
        <v>96.72</v>
      </c>
      <c r="L4140">
        <v>97.38</v>
      </c>
      <c r="M4140">
        <v>91.38</v>
      </c>
      <c r="N4140">
        <v>86.06</v>
      </c>
      <c r="O4140">
        <v>31.47</v>
      </c>
      <c r="P4140">
        <v>2938.43</v>
      </c>
      <c r="Q4140" s="42">
        <f>Table1[[#This Row],[Steam_Consumed_t]]/Table1[[#This Row],[Production_t]]</f>
        <v>0.85796074154852775</v>
      </c>
      <c r="R4140" s="37">
        <f>Table1[[#This Row],[Power_Consumed_kWh]]/Table1[[#This Row],[Production_t]]</f>
        <v>80.109869138495085</v>
      </c>
      <c r="S4140" t="str">
        <f>IF(Table1[[#This Row],[Quality_pct]]&lt;96,"Below Spec","Ok")</f>
        <v>Ok</v>
      </c>
      <c r="T4140" t="str">
        <f>IF(Table1[Steam_Consumed_t]&gt;$O$4383,"ABNORMAL","NORMAL")</f>
        <v>NORMAL</v>
      </c>
      <c r="U4140" t="str">
        <f>IF(Table1[Power_Consumed_kWh]&gt;$P$4383,"ABNORMAL","NORMAL")</f>
        <v>NORMAL</v>
      </c>
      <c r="V4140">
        <f>(Table1[[#This Row],[Target_Production_t]]/8)*Table1[[#This Row],[Downtime_hr]]</f>
        <v>1.0371374999999998</v>
      </c>
    </row>
    <row r="4141" spans="1:22" x14ac:dyDescent="0.25">
      <c r="A4141" s="1">
        <v>46002</v>
      </c>
      <c r="B4141" s="1" t="str">
        <f>TEXT(Table1[[#This Row],[Date]],"mm")</f>
        <v>12</v>
      </c>
      <c r="C4141" t="s">
        <v>21</v>
      </c>
      <c r="D4141" t="s">
        <v>20</v>
      </c>
      <c r="E4141">
        <v>35.75</v>
      </c>
      <c r="F4141">
        <v>7.86</v>
      </c>
      <c r="G4141">
        <v>0.14000000000000001</v>
      </c>
      <c r="H4141">
        <v>33.15</v>
      </c>
      <c r="I4141">
        <v>32.869999999999997</v>
      </c>
      <c r="J4141">
        <v>0.28000000000000003</v>
      </c>
      <c r="K4141">
        <v>99.16</v>
      </c>
      <c r="L4141">
        <v>98.25</v>
      </c>
      <c r="M4141">
        <v>88.4</v>
      </c>
      <c r="N4141">
        <v>86.12</v>
      </c>
      <c r="O4141">
        <v>47.17</v>
      </c>
      <c r="P4141">
        <v>3827.19</v>
      </c>
      <c r="Q4141" s="42">
        <f>Table1[[#This Row],[Steam_Consumed_t]]/Table1[[#This Row],[Production_t]]</f>
        <v>1.4229260935143289</v>
      </c>
      <c r="R4141" s="37">
        <f>Table1[[#This Row],[Power_Consumed_kWh]]/Table1[[#This Row],[Production_t]]</f>
        <v>115.45067873303168</v>
      </c>
      <c r="S4141" t="str">
        <f>IF(Table1[[#This Row],[Quality_pct]]&lt;96,"Below Spec","Ok")</f>
        <v>Ok</v>
      </c>
      <c r="T4141" t="str">
        <f>IF(Table1[Steam_Consumed_t]&gt;$O$4383,"ABNORMAL","NORMAL")</f>
        <v>NORMAL</v>
      </c>
      <c r="U4141" t="str">
        <f>IF(Table1[Power_Consumed_kWh]&gt;$P$4383,"ABNORMAL","NORMAL")</f>
        <v>NORMAL</v>
      </c>
      <c r="V4141">
        <f>(Table1[[#This Row],[Target_Production_t]]/8)*Table1[[#This Row],[Downtime_hr]]</f>
        <v>0.6256250000000001</v>
      </c>
    </row>
    <row r="4142" spans="1:22" x14ac:dyDescent="0.25">
      <c r="A4142" s="1">
        <v>46003</v>
      </c>
      <c r="B4142" s="1" t="str">
        <f>TEXT(Table1[[#This Row],[Date]],"mm")</f>
        <v>12</v>
      </c>
      <c r="C4142" t="s">
        <v>17</v>
      </c>
      <c r="D4142" t="s">
        <v>20</v>
      </c>
      <c r="E4142">
        <v>40.11</v>
      </c>
      <c r="F4142">
        <v>7.12</v>
      </c>
      <c r="G4142">
        <v>0.88</v>
      </c>
      <c r="H4142">
        <v>36</v>
      </c>
      <c r="I4142">
        <v>34.950000000000003</v>
      </c>
      <c r="J4142">
        <v>1.05</v>
      </c>
      <c r="K4142">
        <v>97.09</v>
      </c>
      <c r="L4142">
        <v>89</v>
      </c>
      <c r="M4142">
        <v>91.07</v>
      </c>
      <c r="N4142">
        <v>78.69</v>
      </c>
      <c r="O4142">
        <v>29.94</v>
      </c>
      <c r="P4142">
        <v>2999.65</v>
      </c>
      <c r="Q4142" s="42">
        <f>Table1[[#This Row],[Steam_Consumed_t]]/Table1[[#This Row],[Production_t]]</f>
        <v>0.83166666666666667</v>
      </c>
      <c r="R4142" s="37">
        <f>Table1[[#This Row],[Power_Consumed_kWh]]/Table1[[#This Row],[Production_t]]</f>
        <v>83.32361111111112</v>
      </c>
      <c r="S4142" t="str">
        <f>IF(Table1[[#This Row],[Quality_pct]]&lt;96,"Below Spec","Ok")</f>
        <v>Ok</v>
      </c>
      <c r="T4142" t="str">
        <f>IF(Table1[Steam_Consumed_t]&gt;$O$4383,"ABNORMAL","NORMAL")</f>
        <v>NORMAL</v>
      </c>
      <c r="U4142" t="str">
        <f>IF(Table1[Power_Consumed_kWh]&gt;$P$4383,"ABNORMAL","NORMAL")</f>
        <v>NORMAL</v>
      </c>
      <c r="V4142">
        <f>(Table1[[#This Row],[Target_Production_t]]/8)*Table1[[#This Row],[Downtime_hr]]</f>
        <v>4.4120999999999997</v>
      </c>
    </row>
    <row r="4143" spans="1:22" x14ac:dyDescent="0.25">
      <c r="A4143" s="1">
        <v>46003</v>
      </c>
      <c r="B4143" s="1" t="str">
        <f>TEXT(Table1[[#This Row],[Date]],"mm")</f>
        <v>12</v>
      </c>
      <c r="C4143" t="s">
        <v>22</v>
      </c>
      <c r="D4143" t="s">
        <v>20</v>
      </c>
      <c r="E4143">
        <v>34.380000000000003</v>
      </c>
      <c r="F4143">
        <v>7.23</v>
      </c>
      <c r="G4143">
        <v>0.77</v>
      </c>
      <c r="H4143">
        <v>29.14</v>
      </c>
      <c r="I4143">
        <v>28.51</v>
      </c>
      <c r="J4143">
        <v>0.62</v>
      </c>
      <c r="K4143">
        <v>97.86</v>
      </c>
      <c r="L4143">
        <v>90.38</v>
      </c>
      <c r="M4143">
        <v>94.89</v>
      </c>
      <c r="N4143">
        <v>83.92</v>
      </c>
      <c r="O4143">
        <v>32.1</v>
      </c>
      <c r="P4143">
        <v>2715.84</v>
      </c>
      <c r="Q4143" s="42">
        <f>Table1[[#This Row],[Steam_Consumed_t]]/Table1[[#This Row],[Production_t]]</f>
        <v>1.1015785861358958</v>
      </c>
      <c r="R4143" s="37">
        <f>Table1[[#This Row],[Power_Consumed_kWh]]/Table1[[#This Row],[Production_t]]</f>
        <v>93.199725463280714</v>
      </c>
      <c r="S4143" t="str">
        <f>IF(Table1[[#This Row],[Quality_pct]]&lt;96,"Below Spec","Ok")</f>
        <v>Ok</v>
      </c>
      <c r="T4143" t="str">
        <f>IF(Table1[Steam_Consumed_t]&gt;$O$4383,"ABNORMAL","NORMAL")</f>
        <v>NORMAL</v>
      </c>
      <c r="U4143" t="str">
        <f>IF(Table1[Power_Consumed_kWh]&gt;$P$4383,"ABNORMAL","NORMAL")</f>
        <v>NORMAL</v>
      </c>
      <c r="V4143">
        <f>(Table1[[#This Row],[Target_Production_t]]/8)*Table1[[#This Row],[Downtime_hr]]</f>
        <v>3.3090750000000004</v>
      </c>
    </row>
    <row r="4144" spans="1:22" x14ac:dyDescent="0.25">
      <c r="A4144" s="1">
        <v>46003</v>
      </c>
      <c r="B4144" s="1" t="str">
        <f>TEXT(Table1[[#This Row],[Date]],"mm")</f>
        <v>12</v>
      </c>
      <c r="C4144" t="s">
        <v>23</v>
      </c>
      <c r="D4144" t="s">
        <v>18</v>
      </c>
      <c r="E4144">
        <v>44</v>
      </c>
      <c r="F4144">
        <v>7.38</v>
      </c>
      <c r="G4144">
        <v>0.62</v>
      </c>
      <c r="H4144">
        <v>39.159999999999997</v>
      </c>
      <c r="I4144">
        <v>38.200000000000003</v>
      </c>
      <c r="J4144">
        <v>0.96</v>
      </c>
      <c r="K4144">
        <v>97.55</v>
      </c>
      <c r="L4144">
        <v>92.25</v>
      </c>
      <c r="M4144">
        <v>92.22</v>
      </c>
      <c r="N4144">
        <v>82.99</v>
      </c>
      <c r="O4144">
        <v>5.86</v>
      </c>
      <c r="P4144">
        <v>1464.1</v>
      </c>
      <c r="Q4144" s="42">
        <f>Table1[[#This Row],[Steam_Consumed_t]]/Table1[[#This Row],[Production_t]]</f>
        <v>0.14964249233912158</v>
      </c>
      <c r="R4144" s="37">
        <f>Table1[[#This Row],[Power_Consumed_kWh]]/Table1[[#This Row],[Production_t]]</f>
        <v>37.387640449438202</v>
      </c>
      <c r="S4144" t="str">
        <f>IF(Table1[[#This Row],[Quality_pct]]&lt;96,"Below Spec","Ok")</f>
        <v>Ok</v>
      </c>
      <c r="T4144" t="str">
        <f>IF(Table1[Steam_Consumed_t]&gt;$O$4383,"ABNORMAL","NORMAL")</f>
        <v>NORMAL</v>
      </c>
      <c r="U4144" t="str">
        <f>IF(Table1[Power_Consumed_kWh]&gt;$P$4383,"ABNORMAL","NORMAL")</f>
        <v>NORMAL</v>
      </c>
      <c r="V4144">
        <f>(Table1[[#This Row],[Target_Production_t]]/8)*Table1[[#This Row],[Downtime_hr]]</f>
        <v>3.41</v>
      </c>
    </row>
    <row r="4145" spans="1:22" x14ac:dyDescent="0.25">
      <c r="A4145" s="1">
        <v>46003</v>
      </c>
      <c r="B4145" s="1" t="str">
        <f>TEXT(Table1[[#This Row],[Date]],"mm")</f>
        <v>12</v>
      </c>
      <c r="C4145" t="s">
        <v>17</v>
      </c>
      <c r="D4145" t="s">
        <v>18</v>
      </c>
      <c r="E4145">
        <v>42</v>
      </c>
      <c r="F4145">
        <v>7.4</v>
      </c>
      <c r="G4145">
        <v>0.6</v>
      </c>
      <c r="H4145">
        <v>36.380000000000003</v>
      </c>
      <c r="I4145">
        <v>35.979999999999997</v>
      </c>
      <c r="J4145">
        <v>0.4</v>
      </c>
      <c r="K4145">
        <v>98.91</v>
      </c>
      <c r="L4145">
        <v>92.5</v>
      </c>
      <c r="M4145">
        <v>100.58</v>
      </c>
      <c r="N4145">
        <v>92.02</v>
      </c>
      <c r="O4145">
        <v>29.14</v>
      </c>
      <c r="P4145">
        <v>2976.45</v>
      </c>
      <c r="Q4145" s="42">
        <f>Table1[[#This Row],[Steam_Consumed_t]]/Table1[[#This Row],[Production_t]]</f>
        <v>0.8009895547003848</v>
      </c>
      <c r="R4145" s="37">
        <f>Table1[[#This Row],[Power_Consumed_kWh]]/Table1[[#This Row],[Production_t]]</f>
        <v>81.815557998900488</v>
      </c>
      <c r="S4145" t="str">
        <f>IF(Table1[[#This Row],[Quality_pct]]&lt;96,"Below Spec","Ok")</f>
        <v>Ok</v>
      </c>
      <c r="T4145" t="str">
        <f>IF(Table1[Steam_Consumed_t]&gt;$O$4383,"ABNORMAL","NORMAL")</f>
        <v>NORMAL</v>
      </c>
      <c r="U4145" t="str">
        <f>IF(Table1[Power_Consumed_kWh]&gt;$P$4383,"ABNORMAL","NORMAL")</f>
        <v>NORMAL</v>
      </c>
      <c r="V4145">
        <f>(Table1[[#This Row],[Target_Production_t]]/8)*Table1[[#This Row],[Downtime_hr]]</f>
        <v>3.15</v>
      </c>
    </row>
    <row r="4146" spans="1:22" x14ac:dyDescent="0.25">
      <c r="A4146" s="1">
        <v>46003</v>
      </c>
      <c r="B4146" s="1" t="str">
        <f>TEXT(Table1[[#This Row],[Date]],"mm")</f>
        <v>12</v>
      </c>
      <c r="C4146" t="s">
        <v>22</v>
      </c>
      <c r="D4146" t="s">
        <v>19</v>
      </c>
      <c r="E4146">
        <v>35.46</v>
      </c>
      <c r="F4146">
        <v>7.51</v>
      </c>
      <c r="G4146">
        <v>0.49</v>
      </c>
      <c r="H4146">
        <v>33.06</v>
      </c>
      <c r="I4146">
        <v>31.95</v>
      </c>
      <c r="J4146">
        <v>1.1100000000000001</v>
      </c>
      <c r="K4146">
        <v>96.63</v>
      </c>
      <c r="L4146">
        <v>93.88</v>
      </c>
      <c r="M4146">
        <v>93.64</v>
      </c>
      <c r="N4146">
        <v>84.94</v>
      </c>
      <c r="O4146">
        <v>36.47</v>
      </c>
      <c r="P4146">
        <v>3138.47</v>
      </c>
      <c r="Q4146" s="42">
        <f>Table1[[#This Row],[Steam_Consumed_t]]/Table1[[#This Row],[Production_t]]</f>
        <v>1.1031457955232908</v>
      </c>
      <c r="R4146" s="37">
        <f>Table1[[#This Row],[Power_Consumed_kWh]]/Table1[[#This Row],[Production_t]]</f>
        <v>94.932546884452492</v>
      </c>
      <c r="S4146" t="str">
        <f>IF(Table1[[#This Row],[Quality_pct]]&lt;96,"Below Spec","Ok")</f>
        <v>Ok</v>
      </c>
      <c r="T4146" t="str">
        <f>IF(Table1[Steam_Consumed_t]&gt;$O$4383,"ABNORMAL","NORMAL")</f>
        <v>NORMAL</v>
      </c>
      <c r="U4146" t="str">
        <f>IF(Table1[Power_Consumed_kWh]&gt;$P$4383,"ABNORMAL","NORMAL")</f>
        <v>NORMAL</v>
      </c>
      <c r="V4146">
        <f>(Table1[[#This Row],[Target_Production_t]]/8)*Table1[[#This Row],[Downtime_hr]]</f>
        <v>2.1719249999999999</v>
      </c>
    </row>
    <row r="4147" spans="1:22" x14ac:dyDescent="0.25">
      <c r="A4147" s="1">
        <v>46003</v>
      </c>
      <c r="B4147" s="1" t="str">
        <f>TEXT(Table1[[#This Row],[Date]],"mm")</f>
        <v>12</v>
      </c>
      <c r="C4147" t="s">
        <v>21</v>
      </c>
      <c r="D4147" t="s">
        <v>20</v>
      </c>
      <c r="E4147">
        <v>36.29</v>
      </c>
      <c r="F4147">
        <v>7.59</v>
      </c>
      <c r="G4147">
        <v>0.41</v>
      </c>
      <c r="H4147">
        <v>34.17</v>
      </c>
      <c r="I4147">
        <v>33.950000000000003</v>
      </c>
      <c r="J4147">
        <v>0.23</v>
      </c>
      <c r="K4147">
        <v>99.34</v>
      </c>
      <c r="L4147">
        <v>94.88</v>
      </c>
      <c r="M4147">
        <v>88.96</v>
      </c>
      <c r="N4147">
        <v>83.84</v>
      </c>
      <c r="O4147">
        <v>48.9</v>
      </c>
      <c r="P4147">
        <v>4091.24</v>
      </c>
      <c r="Q4147" s="42">
        <f>Table1[[#This Row],[Steam_Consumed_t]]/Table1[[#This Row],[Production_t]]</f>
        <v>1.4310798946444248</v>
      </c>
      <c r="R4147" s="37">
        <f>Table1[[#This Row],[Power_Consumed_kWh]]/Table1[[#This Row],[Production_t]]</f>
        <v>119.73192859233244</v>
      </c>
      <c r="S4147" t="str">
        <f>IF(Table1[[#This Row],[Quality_pct]]&lt;96,"Below Spec","Ok")</f>
        <v>Ok</v>
      </c>
      <c r="T4147" t="str">
        <f>IF(Table1[Steam_Consumed_t]&gt;$O$4383,"ABNORMAL","NORMAL")</f>
        <v>NORMAL</v>
      </c>
      <c r="U4147" t="str">
        <f>IF(Table1[Power_Consumed_kWh]&gt;$P$4383,"ABNORMAL","NORMAL")</f>
        <v>NORMAL</v>
      </c>
      <c r="V4147">
        <f>(Table1[[#This Row],[Target_Production_t]]/8)*Table1[[#This Row],[Downtime_hr]]</f>
        <v>1.8598624999999998</v>
      </c>
    </row>
    <row r="4148" spans="1:22" x14ac:dyDescent="0.25">
      <c r="A4148" s="1">
        <v>46003</v>
      </c>
      <c r="B4148" s="1" t="str">
        <f>TEXT(Table1[[#This Row],[Date]],"mm")</f>
        <v>12</v>
      </c>
      <c r="C4148" t="s">
        <v>23</v>
      </c>
      <c r="D4148" t="s">
        <v>19</v>
      </c>
      <c r="E4148">
        <v>43.34</v>
      </c>
      <c r="F4148">
        <v>7.59</v>
      </c>
      <c r="G4148">
        <v>0.41</v>
      </c>
      <c r="H4148">
        <v>40.69</v>
      </c>
      <c r="I4148">
        <v>40.229999999999997</v>
      </c>
      <c r="J4148">
        <v>0.46</v>
      </c>
      <c r="K4148">
        <v>98.86</v>
      </c>
      <c r="L4148">
        <v>94.88</v>
      </c>
      <c r="M4148">
        <v>93.58</v>
      </c>
      <c r="N4148">
        <v>87.77</v>
      </c>
      <c r="O4148">
        <v>3.83</v>
      </c>
      <c r="P4148">
        <v>1819.58</v>
      </c>
      <c r="Q4148" s="42">
        <f>Table1[[#This Row],[Steam_Consumed_t]]/Table1[[#This Row],[Production_t]]</f>
        <v>9.4126320963381679E-2</v>
      </c>
      <c r="R4148" s="37">
        <f>Table1[[#This Row],[Power_Consumed_kWh]]/Table1[[#This Row],[Production_t]]</f>
        <v>44.718112558368148</v>
      </c>
      <c r="S4148" t="str">
        <f>IF(Table1[[#This Row],[Quality_pct]]&lt;96,"Below Spec","Ok")</f>
        <v>Ok</v>
      </c>
      <c r="T4148" t="str">
        <f>IF(Table1[Steam_Consumed_t]&gt;$O$4383,"ABNORMAL","NORMAL")</f>
        <v>NORMAL</v>
      </c>
      <c r="U4148" t="str">
        <f>IF(Table1[Power_Consumed_kWh]&gt;$P$4383,"ABNORMAL","NORMAL")</f>
        <v>NORMAL</v>
      </c>
      <c r="V4148">
        <f>(Table1[[#This Row],[Target_Production_t]]/8)*Table1[[#This Row],[Downtime_hr]]</f>
        <v>2.2211750000000001</v>
      </c>
    </row>
    <row r="4149" spans="1:22" x14ac:dyDescent="0.25">
      <c r="A4149" s="1">
        <v>46003</v>
      </c>
      <c r="B4149" s="1" t="str">
        <f>TEXT(Table1[[#This Row],[Date]],"mm")</f>
        <v>12</v>
      </c>
      <c r="C4149" t="s">
        <v>23</v>
      </c>
      <c r="D4149" t="s">
        <v>20</v>
      </c>
      <c r="E4149">
        <v>42.02</v>
      </c>
      <c r="F4149">
        <v>7.63</v>
      </c>
      <c r="G4149">
        <v>0.37</v>
      </c>
      <c r="H4149">
        <v>37.85</v>
      </c>
      <c r="I4149">
        <v>37.270000000000003</v>
      </c>
      <c r="J4149">
        <v>0.57999999999999996</v>
      </c>
      <c r="K4149">
        <v>98.46</v>
      </c>
      <c r="L4149">
        <v>95.38</v>
      </c>
      <c r="M4149">
        <v>89.43</v>
      </c>
      <c r="N4149">
        <v>83.98</v>
      </c>
      <c r="O4149">
        <v>5.25</v>
      </c>
      <c r="P4149">
        <v>1620.88</v>
      </c>
      <c r="Q4149" s="42">
        <f>Table1[[#This Row],[Steam_Consumed_t]]/Table1[[#This Row],[Production_t]]</f>
        <v>0.13870541611624834</v>
      </c>
      <c r="R4149" s="37">
        <f>Table1[[#This Row],[Power_Consumed_kWh]]/Table1[[#This Row],[Production_t]]</f>
        <v>42.823778071334218</v>
      </c>
      <c r="S4149" t="str">
        <f>IF(Table1[[#This Row],[Quality_pct]]&lt;96,"Below Spec","Ok")</f>
        <v>Ok</v>
      </c>
      <c r="T4149" t="str">
        <f>IF(Table1[Steam_Consumed_t]&gt;$O$4383,"ABNORMAL","NORMAL")</f>
        <v>NORMAL</v>
      </c>
      <c r="U4149" t="str">
        <f>IF(Table1[Power_Consumed_kWh]&gt;$P$4383,"ABNORMAL","NORMAL")</f>
        <v>NORMAL</v>
      </c>
      <c r="V4149">
        <f>(Table1[[#This Row],[Target_Production_t]]/8)*Table1[[#This Row],[Downtime_hr]]</f>
        <v>1.9434250000000002</v>
      </c>
    </row>
    <row r="4150" spans="1:22" x14ac:dyDescent="0.25">
      <c r="A4150" s="1">
        <v>46003</v>
      </c>
      <c r="B4150" s="1" t="str">
        <f>TEXT(Table1[[#This Row],[Date]],"mm")</f>
        <v>12</v>
      </c>
      <c r="C4150" t="s">
        <v>17</v>
      </c>
      <c r="D4150" t="s">
        <v>19</v>
      </c>
      <c r="E4150">
        <v>41.37</v>
      </c>
      <c r="F4150">
        <v>7.65</v>
      </c>
      <c r="G4150">
        <v>0.35</v>
      </c>
      <c r="H4150">
        <v>39.950000000000003</v>
      </c>
      <c r="I4150">
        <v>39.44</v>
      </c>
      <c r="J4150">
        <v>0.51</v>
      </c>
      <c r="K4150">
        <v>98.72</v>
      </c>
      <c r="L4150">
        <v>95.62</v>
      </c>
      <c r="M4150">
        <v>96.83</v>
      </c>
      <c r="N4150">
        <v>91.41</v>
      </c>
      <c r="O4150">
        <v>34.17</v>
      </c>
      <c r="P4150">
        <v>3220.66</v>
      </c>
      <c r="Q4150" s="42">
        <f>Table1[[#This Row],[Steam_Consumed_t]]/Table1[[#This Row],[Production_t]]</f>
        <v>0.85531914893617023</v>
      </c>
      <c r="R4150" s="37">
        <f>Table1[[#This Row],[Power_Consumed_kWh]]/Table1[[#This Row],[Production_t]]</f>
        <v>80.617271589486847</v>
      </c>
      <c r="S4150" t="str">
        <f>IF(Table1[[#This Row],[Quality_pct]]&lt;96,"Below Spec","Ok")</f>
        <v>Ok</v>
      </c>
      <c r="T4150" t="str">
        <f>IF(Table1[Steam_Consumed_t]&gt;$O$4383,"ABNORMAL","NORMAL")</f>
        <v>NORMAL</v>
      </c>
      <c r="U4150" t="str">
        <f>IF(Table1[Power_Consumed_kWh]&gt;$P$4383,"ABNORMAL","NORMAL")</f>
        <v>NORMAL</v>
      </c>
      <c r="V4150">
        <f>(Table1[[#This Row],[Target_Production_t]]/8)*Table1[[#This Row],[Downtime_hr]]</f>
        <v>1.8099374999999998</v>
      </c>
    </row>
    <row r="4151" spans="1:22" x14ac:dyDescent="0.25">
      <c r="A4151" s="1">
        <v>46003</v>
      </c>
      <c r="B4151" s="1" t="str">
        <f>TEXT(Table1[[#This Row],[Date]],"mm")</f>
        <v>12</v>
      </c>
      <c r="C4151" t="s">
        <v>22</v>
      </c>
      <c r="D4151" t="s">
        <v>18</v>
      </c>
      <c r="E4151">
        <v>36</v>
      </c>
      <c r="F4151">
        <v>7.88</v>
      </c>
      <c r="G4151">
        <v>0.12</v>
      </c>
      <c r="H4151">
        <v>30.17</v>
      </c>
      <c r="I4151">
        <v>29.3</v>
      </c>
      <c r="J4151">
        <v>0.87</v>
      </c>
      <c r="K4151">
        <v>97.13</v>
      </c>
      <c r="L4151">
        <v>98.5</v>
      </c>
      <c r="M4151">
        <v>92.19</v>
      </c>
      <c r="N4151">
        <v>88.2</v>
      </c>
      <c r="O4151">
        <v>33.78</v>
      </c>
      <c r="P4151">
        <v>2899.84</v>
      </c>
      <c r="Q4151" s="42">
        <f>Table1[[#This Row],[Steam_Consumed_t]]/Table1[[#This Row],[Production_t]]</f>
        <v>1.1196552867086509</v>
      </c>
      <c r="R4151" s="37">
        <f>Table1[[#This Row],[Power_Consumed_kWh]]/Table1[[#This Row],[Production_t]]</f>
        <v>96.116672190918123</v>
      </c>
      <c r="S4151" t="str">
        <f>IF(Table1[[#This Row],[Quality_pct]]&lt;96,"Below Spec","Ok")</f>
        <v>Ok</v>
      </c>
      <c r="T4151" t="str">
        <f>IF(Table1[Steam_Consumed_t]&gt;$O$4383,"ABNORMAL","NORMAL")</f>
        <v>NORMAL</v>
      </c>
      <c r="U4151" t="str">
        <f>IF(Table1[Power_Consumed_kWh]&gt;$P$4383,"ABNORMAL","NORMAL")</f>
        <v>NORMAL</v>
      </c>
      <c r="V4151">
        <f>(Table1[[#This Row],[Target_Production_t]]/8)*Table1[[#This Row],[Downtime_hr]]</f>
        <v>0.54</v>
      </c>
    </row>
    <row r="4152" spans="1:22" x14ac:dyDescent="0.25">
      <c r="A4152" s="1">
        <v>46003</v>
      </c>
      <c r="B4152" s="1" t="str">
        <f>TEXT(Table1[[#This Row],[Date]],"mm")</f>
        <v>12</v>
      </c>
      <c r="C4152" t="s">
        <v>21</v>
      </c>
      <c r="D4152" t="s">
        <v>18</v>
      </c>
      <c r="E4152">
        <v>38</v>
      </c>
      <c r="F4152">
        <v>7.94</v>
      </c>
      <c r="G4152">
        <v>0.06</v>
      </c>
      <c r="H4152">
        <v>33.700000000000003</v>
      </c>
      <c r="I4152">
        <v>33.39</v>
      </c>
      <c r="J4152">
        <v>0.31</v>
      </c>
      <c r="K4152">
        <v>99.09</v>
      </c>
      <c r="L4152">
        <v>99.25</v>
      </c>
      <c r="M4152">
        <v>99.79</v>
      </c>
      <c r="N4152">
        <v>98.14</v>
      </c>
      <c r="O4152">
        <v>49.22</v>
      </c>
      <c r="P4152">
        <v>3849.24</v>
      </c>
      <c r="Q4152" s="42">
        <f>Table1[[#This Row],[Steam_Consumed_t]]/Table1[[#This Row],[Production_t]]</f>
        <v>1.4605341246290799</v>
      </c>
      <c r="R4152" s="37">
        <f>Table1[[#This Row],[Power_Consumed_kWh]]/Table1[[#This Row],[Production_t]]</f>
        <v>114.2207715133531</v>
      </c>
      <c r="S4152" t="str">
        <f>IF(Table1[[#This Row],[Quality_pct]]&lt;96,"Below Spec","Ok")</f>
        <v>Ok</v>
      </c>
      <c r="T4152" t="str">
        <f>IF(Table1[Steam_Consumed_t]&gt;$O$4383,"ABNORMAL","NORMAL")</f>
        <v>NORMAL</v>
      </c>
      <c r="U4152" t="str">
        <f>IF(Table1[Power_Consumed_kWh]&gt;$P$4383,"ABNORMAL","NORMAL")</f>
        <v>NORMAL</v>
      </c>
      <c r="V4152">
        <f>(Table1[[#This Row],[Target_Production_t]]/8)*Table1[[#This Row],[Downtime_hr]]</f>
        <v>0.28499999999999998</v>
      </c>
    </row>
    <row r="4153" spans="1:22" x14ac:dyDescent="0.25">
      <c r="A4153" s="1">
        <v>46003</v>
      </c>
      <c r="B4153" s="1" t="str">
        <f>TEXT(Table1[[#This Row],[Date]],"mm")</f>
        <v>12</v>
      </c>
      <c r="C4153" t="s">
        <v>21</v>
      </c>
      <c r="D4153" t="s">
        <v>19</v>
      </c>
      <c r="E4153">
        <v>37.43</v>
      </c>
      <c r="F4153">
        <v>8</v>
      </c>
      <c r="G4153">
        <v>0</v>
      </c>
      <c r="H4153">
        <v>34.68</v>
      </c>
      <c r="I4153">
        <v>34.24</v>
      </c>
      <c r="J4153">
        <v>0.45</v>
      </c>
      <c r="K4153">
        <v>98.71</v>
      </c>
      <c r="L4153">
        <v>100</v>
      </c>
      <c r="M4153">
        <v>95.55</v>
      </c>
      <c r="N4153">
        <v>94.31</v>
      </c>
      <c r="O4153">
        <v>49.24</v>
      </c>
      <c r="P4153">
        <v>4059.81</v>
      </c>
      <c r="Q4153" s="42">
        <f>Table1[[#This Row],[Steam_Consumed_t]]/Table1[[#This Row],[Production_t]]</f>
        <v>1.4198385236447522</v>
      </c>
      <c r="R4153" s="37">
        <f>Table1[[#This Row],[Power_Consumed_kWh]]/Table1[[#This Row],[Production_t]]</f>
        <v>117.06487889273356</v>
      </c>
      <c r="S4153" t="str">
        <f>IF(Table1[[#This Row],[Quality_pct]]&lt;96,"Below Spec","Ok")</f>
        <v>Ok</v>
      </c>
      <c r="T4153" t="str">
        <f>IF(Table1[Steam_Consumed_t]&gt;$O$4383,"ABNORMAL","NORMAL")</f>
        <v>NORMAL</v>
      </c>
      <c r="U4153" t="str">
        <f>IF(Table1[Power_Consumed_kWh]&gt;$P$4383,"ABNORMAL","NORMAL")</f>
        <v>NORMAL</v>
      </c>
      <c r="V4153">
        <f>(Table1[[#This Row],[Target_Production_t]]/8)*Table1[[#This Row],[Downtime_hr]]</f>
        <v>0</v>
      </c>
    </row>
    <row r="4154" spans="1:22" x14ac:dyDescent="0.25">
      <c r="A4154" s="1">
        <v>46004</v>
      </c>
      <c r="B4154" s="1" t="str">
        <f>TEXT(Table1[[#This Row],[Date]],"mm")</f>
        <v>12</v>
      </c>
      <c r="C4154" t="s">
        <v>23</v>
      </c>
      <c r="D4154" t="s">
        <v>18</v>
      </c>
      <c r="E4154">
        <v>43.99</v>
      </c>
      <c r="F4154">
        <v>7.14</v>
      </c>
      <c r="G4154">
        <v>0.86</v>
      </c>
      <c r="H4154">
        <v>37.840000000000003</v>
      </c>
      <c r="I4154">
        <v>37.659999999999997</v>
      </c>
      <c r="J4154">
        <v>0.17</v>
      </c>
      <c r="K4154">
        <v>99.54</v>
      </c>
      <c r="L4154">
        <v>89.25</v>
      </c>
      <c r="M4154">
        <v>95.08</v>
      </c>
      <c r="N4154">
        <v>84.47</v>
      </c>
      <c r="O4154">
        <v>3.38</v>
      </c>
      <c r="P4154">
        <v>1550.1</v>
      </c>
      <c r="Q4154" s="42">
        <f>Table1[[#This Row],[Steam_Consumed_t]]/Table1[[#This Row],[Production_t]]</f>
        <v>8.9323467230443959E-2</v>
      </c>
      <c r="R4154" s="37">
        <f>Table1[[#This Row],[Power_Consumed_kWh]]/Table1[[#This Row],[Production_t]]</f>
        <v>40.964587737843544</v>
      </c>
      <c r="S4154" t="str">
        <f>IF(Table1[[#This Row],[Quality_pct]]&lt;96,"Below Spec","Ok")</f>
        <v>Ok</v>
      </c>
      <c r="T4154" t="str">
        <f>IF(Table1[Steam_Consumed_t]&gt;$O$4383,"ABNORMAL","NORMAL")</f>
        <v>NORMAL</v>
      </c>
      <c r="U4154" t="str">
        <f>IF(Table1[Power_Consumed_kWh]&gt;$P$4383,"ABNORMAL","NORMAL")</f>
        <v>NORMAL</v>
      </c>
      <c r="V4154">
        <f>(Table1[[#This Row],[Target_Production_t]]/8)*Table1[[#This Row],[Downtime_hr]]</f>
        <v>4.7289250000000003</v>
      </c>
    </row>
    <row r="4155" spans="1:22" x14ac:dyDescent="0.25">
      <c r="A4155" s="1">
        <v>46004</v>
      </c>
      <c r="B4155" s="1" t="str">
        <f>TEXT(Table1[[#This Row],[Date]],"mm")</f>
        <v>12</v>
      </c>
      <c r="C4155" t="s">
        <v>17</v>
      </c>
      <c r="D4155" t="s">
        <v>19</v>
      </c>
      <c r="E4155">
        <v>41.36</v>
      </c>
      <c r="F4155">
        <v>7.32</v>
      </c>
      <c r="G4155">
        <v>0.68</v>
      </c>
      <c r="H4155">
        <v>36.06</v>
      </c>
      <c r="I4155">
        <v>35.06</v>
      </c>
      <c r="J4155">
        <v>1</v>
      </c>
      <c r="K4155">
        <v>97.23</v>
      </c>
      <c r="L4155">
        <v>91.5</v>
      </c>
      <c r="M4155">
        <v>90.76</v>
      </c>
      <c r="N4155">
        <v>80.739999999999995</v>
      </c>
      <c r="O4155">
        <v>31.06</v>
      </c>
      <c r="P4155">
        <v>2909.99</v>
      </c>
      <c r="Q4155" s="42">
        <f>Table1[[#This Row],[Steam_Consumed_t]]/Table1[[#This Row],[Production_t]]</f>
        <v>0.86134220743205758</v>
      </c>
      <c r="R4155" s="37">
        <f>Table1[[#This Row],[Power_Consumed_kWh]]/Table1[[#This Row],[Production_t]]</f>
        <v>80.698557958957281</v>
      </c>
      <c r="S4155" t="str">
        <f>IF(Table1[[#This Row],[Quality_pct]]&lt;96,"Below Spec","Ok")</f>
        <v>Ok</v>
      </c>
      <c r="T4155" t="str">
        <f>IF(Table1[Steam_Consumed_t]&gt;$O$4383,"ABNORMAL","NORMAL")</f>
        <v>NORMAL</v>
      </c>
      <c r="U4155" t="str">
        <f>IF(Table1[Power_Consumed_kWh]&gt;$P$4383,"ABNORMAL","NORMAL")</f>
        <v>NORMAL</v>
      </c>
      <c r="V4155">
        <f>(Table1[[#This Row],[Target_Production_t]]/8)*Table1[[#This Row],[Downtime_hr]]</f>
        <v>3.5156000000000001</v>
      </c>
    </row>
    <row r="4156" spans="1:22" x14ac:dyDescent="0.25">
      <c r="A4156" s="1">
        <v>46004</v>
      </c>
      <c r="B4156" s="1" t="str">
        <f>TEXT(Table1[[#This Row],[Date]],"mm")</f>
        <v>12</v>
      </c>
      <c r="C4156" t="s">
        <v>17</v>
      </c>
      <c r="D4156" t="s">
        <v>20</v>
      </c>
      <c r="E4156">
        <v>40.1</v>
      </c>
      <c r="F4156">
        <v>7.33</v>
      </c>
      <c r="G4156">
        <v>0.67</v>
      </c>
      <c r="H4156">
        <v>32.9</v>
      </c>
      <c r="I4156">
        <v>32.28</v>
      </c>
      <c r="J4156">
        <v>0.62</v>
      </c>
      <c r="K4156">
        <v>98.11</v>
      </c>
      <c r="L4156">
        <v>91.62</v>
      </c>
      <c r="M4156">
        <v>94.59</v>
      </c>
      <c r="N4156">
        <v>85.03</v>
      </c>
      <c r="O4156">
        <v>29.58</v>
      </c>
      <c r="P4156">
        <v>2617.6</v>
      </c>
      <c r="Q4156" s="42">
        <f>Table1[[#This Row],[Steam_Consumed_t]]/Table1[[#This Row],[Production_t]]</f>
        <v>0.89908814589665653</v>
      </c>
      <c r="R4156" s="37">
        <f>Table1[[#This Row],[Power_Consumed_kWh]]/Table1[[#This Row],[Production_t]]</f>
        <v>79.562310030395139</v>
      </c>
      <c r="S4156" t="str">
        <f>IF(Table1[[#This Row],[Quality_pct]]&lt;96,"Below Spec","Ok")</f>
        <v>Ok</v>
      </c>
      <c r="T4156" t="str">
        <f>IF(Table1[Steam_Consumed_t]&gt;$O$4383,"ABNORMAL","NORMAL")</f>
        <v>NORMAL</v>
      </c>
      <c r="U4156" t="str">
        <f>IF(Table1[Power_Consumed_kWh]&gt;$P$4383,"ABNORMAL","NORMAL")</f>
        <v>NORMAL</v>
      </c>
      <c r="V4156">
        <f>(Table1[[#This Row],[Target_Production_t]]/8)*Table1[[#This Row],[Downtime_hr]]</f>
        <v>3.3583750000000001</v>
      </c>
    </row>
    <row r="4157" spans="1:22" x14ac:dyDescent="0.25">
      <c r="A4157" s="1">
        <v>46004</v>
      </c>
      <c r="B4157" s="1" t="str">
        <f>TEXT(Table1[[#This Row],[Date]],"mm")</f>
        <v>12</v>
      </c>
      <c r="C4157" t="s">
        <v>22</v>
      </c>
      <c r="D4157" t="s">
        <v>18</v>
      </c>
      <c r="E4157">
        <v>35.99</v>
      </c>
      <c r="F4157">
        <v>7.44</v>
      </c>
      <c r="G4157">
        <v>0.56000000000000005</v>
      </c>
      <c r="H4157">
        <v>32.61</v>
      </c>
      <c r="I4157">
        <v>31.77</v>
      </c>
      <c r="J4157">
        <v>0.84</v>
      </c>
      <c r="K4157">
        <v>97.42</v>
      </c>
      <c r="L4157">
        <v>93</v>
      </c>
      <c r="M4157">
        <v>95.75</v>
      </c>
      <c r="N4157">
        <v>86.75</v>
      </c>
      <c r="O4157">
        <v>36.22</v>
      </c>
      <c r="P4157">
        <v>3194.87</v>
      </c>
      <c r="Q4157" s="42">
        <f>Table1[[#This Row],[Steam_Consumed_t]]/Table1[[#This Row],[Production_t]]</f>
        <v>1.1107022385771235</v>
      </c>
      <c r="R4157" s="37">
        <f>Table1[[#This Row],[Power_Consumed_kWh]]/Table1[[#This Row],[Production_t]]</f>
        <v>97.972094449555343</v>
      </c>
      <c r="S4157" t="str">
        <f>IF(Table1[[#This Row],[Quality_pct]]&lt;96,"Below Spec","Ok")</f>
        <v>Ok</v>
      </c>
      <c r="T4157" t="str">
        <f>IF(Table1[Steam_Consumed_t]&gt;$O$4383,"ABNORMAL","NORMAL")</f>
        <v>NORMAL</v>
      </c>
      <c r="U4157" t="str">
        <f>IF(Table1[Power_Consumed_kWh]&gt;$P$4383,"ABNORMAL","NORMAL")</f>
        <v>NORMAL</v>
      </c>
      <c r="V4157">
        <f>(Table1[[#This Row],[Target_Production_t]]/8)*Table1[[#This Row],[Downtime_hr]]</f>
        <v>2.5193000000000003</v>
      </c>
    </row>
    <row r="4158" spans="1:22" x14ac:dyDescent="0.25">
      <c r="A4158" s="1">
        <v>46004</v>
      </c>
      <c r="B4158" s="1" t="str">
        <f>TEXT(Table1[[#This Row],[Date]],"mm")</f>
        <v>12</v>
      </c>
      <c r="C4158" t="s">
        <v>21</v>
      </c>
      <c r="D4158" t="s">
        <v>19</v>
      </c>
      <c r="E4158">
        <v>37.42</v>
      </c>
      <c r="F4158">
        <v>7.61</v>
      </c>
      <c r="G4158">
        <v>0.39</v>
      </c>
      <c r="H4158">
        <v>32.92</v>
      </c>
      <c r="I4158">
        <v>32.770000000000003</v>
      </c>
      <c r="J4158">
        <v>0.14000000000000001</v>
      </c>
      <c r="K4158">
        <v>99.56</v>
      </c>
      <c r="L4158">
        <v>95.12</v>
      </c>
      <c r="M4158">
        <v>99.87</v>
      </c>
      <c r="N4158">
        <v>94.58</v>
      </c>
      <c r="O4158">
        <v>46.98</v>
      </c>
      <c r="P4158">
        <v>4001.46</v>
      </c>
      <c r="Q4158" s="42">
        <f>Table1[[#This Row],[Steam_Consumed_t]]/Table1[[#This Row],[Production_t]]</f>
        <v>1.4270959902794651</v>
      </c>
      <c r="R4158" s="37">
        <f>Table1[[#This Row],[Power_Consumed_kWh]]/Table1[[#This Row],[Production_t]]</f>
        <v>121.55103280680437</v>
      </c>
      <c r="S4158" t="str">
        <f>IF(Table1[[#This Row],[Quality_pct]]&lt;96,"Below Spec","Ok")</f>
        <v>Ok</v>
      </c>
      <c r="T4158" t="str">
        <f>IF(Table1[Steam_Consumed_t]&gt;$O$4383,"ABNORMAL","NORMAL")</f>
        <v>NORMAL</v>
      </c>
      <c r="U4158" t="str">
        <f>IF(Table1[Power_Consumed_kWh]&gt;$P$4383,"ABNORMAL","NORMAL")</f>
        <v>NORMAL</v>
      </c>
      <c r="V4158">
        <f>(Table1[[#This Row],[Target_Production_t]]/8)*Table1[[#This Row],[Downtime_hr]]</f>
        <v>1.8242250000000002</v>
      </c>
    </row>
    <row r="4159" spans="1:22" x14ac:dyDescent="0.25">
      <c r="A4159" s="1">
        <v>46004</v>
      </c>
      <c r="B4159" s="1" t="str">
        <f>TEXT(Table1[[#This Row],[Date]],"mm")</f>
        <v>12</v>
      </c>
      <c r="C4159" t="s">
        <v>22</v>
      </c>
      <c r="D4159" t="s">
        <v>19</v>
      </c>
      <c r="E4159">
        <v>35.450000000000003</v>
      </c>
      <c r="F4159">
        <v>7.63</v>
      </c>
      <c r="G4159">
        <v>0.37</v>
      </c>
      <c r="H4159">
        <v>33.99</v>
      </c>
      <c r="I4159">
        <v>33.1</v>
      </c>
      <c r="J4159">
        <v>0.89</v>
      </c>
      <c r="K4159">
        <v>97.38</v>
      </c>
      <c r="L4159">
        <v>95.38</v>
      </c>
      <c r="M4159">
        <v>96.86</v>
      </c>
      <c r="N4159">
        <v>89.96</v>
      </c>
      <c r="O4159">
        <v>37.32</v>
      </c>
      <c r="P4159">
        <v>3160.4</v>
      </c>
      <c r="Q4159" s="42">
        <f>Table1[[#This Row],[Steam_Consumed_t]]/Table1[[#This Row],[Production_t]]</f>
        <v>1.0979699911738745</v>
      </c>
      <c r="R4159" s="37">
        <f>Table1[[#This Row],[Power_Consumed_kWh]]/Table1[[#This Row],[Production_t]]</f>
        <v>92.980288320094147</v>
      </c>
      <c r="S4159" t="str">
        <f>IF(Table1[[#This Row],[Quality_pct]]&lt;96,"Below Spec","Ok")</f>
        <v>Ok</v>
      </c>
      <c r="T4159" t="str">
        <f>IF(Table1[Steam_Consumed_t]&gt;$O$4383,"ABNORMAL","NORMAL")</f>
        <v>NORMAL</v>
      </c>
      <c r="U4159" t="str">
        <f>IF(Table1[Power_Consumed_kWh]&gt;$P$4383,"ABNORMAL","NORMAL")</f>
        <v>NORMAL</v>
      </c>
      <c r="V4159">
        <f>(Table1[[#This Row],[Target_Production_t]]/8)*Table1[[#This Row],[Downtime_hr]]</f>
        <v>1.6395625</v>
      </c>
    </row>
    <row r="4160" spans="1:22" x14ac:dyDescent="0.25">
      <c r="A4160" s="1">
        <v>46004</v>
      </c>
      <c r="B4160" s="1" t="str">
        <f>TEXT(Table1[[#This Row],[Date]],"mm")</f>
        <v>12</v>
      </c>
      <c r="C4160" t="s">
        <v>17</v>
      </c>
      <c r="D4160" t="s">
        <v>18</v>
      </c>
      <c r="E4160">
        <v>41.99</v>
      </c>
      <c r="F4160">
        <v>7.67</v>
      </c>
      <c r="G4160">
        <v>0.33</v>
      </c>
      <c r="H4160">
        <v>37.33</v>
      </c>
      <c r="I4160">
        <v>36.78</v>
      </c>
      <c r="J4160">
        <v>0.55000000000000004</v>
      </c>
      <c r="K4160">
        <v>98.53</v>
      </c>
      <c r="L4160">
        <v>95.88</v>
      </c>
      <c r="M4160">
        <v>96.81</v>
      </c>
      <c r="N4160">
        <v>91.45</v>
      </c>
      <c r="O4160">
        <v>30.71</v>
      </c>
      <c r="P4160">
        <v>3109.17</v>
      </c>
      <c r="Q4160" s="42">
        <f>Table1[[#This Row],[Steam_Consumed_t]]/Table1[[#This Row],[Production_t]]</f>
        <v>0.82266273774444154</v>
      </c>
      <c r="R4160" s="37">
        <f>Table1[[#This Row],[Power_Consumed_kWh]]/Table1[[#This Row],[Production_t]]</f>
        <v>83.288775783552111</v>
      </c>
      <c r="S4160" t="str">
        <f>IF(Table1[[#This Row],[Quality_pct]]&lt;96,"Below Spec","Ok")</f>
        <v>Ok</v>
      </c>
      <c r="T4160" t="str">
        <f>IF(Table1[Steam_Consumed_t]&gt;$O$4383,"ABNORMAL","NORMAL")</f>
        <v>NORMAL</v>
      </c>
      <c r="U4160" t="str">
        <f>IF(Table1[Power_Consumed_kWh]&gt;$P$4383,"ABNORMAL","NORMAL")</f>
        <v>NORMAL</v>
      </c>
      <c r="V4160">
        <f>(Table1[[#This Row],[Target_Production_t]]/8)*Table1[[#This Row],[Downtime_hr]]</f>
        <v>1.7320875000000002</v>
      </c>
    </row>
    <row r="4161" spans="1:22" x14ac:dyDescent="0.25">
      <c r="A4161" s="1">
        <v>46004</v>
      </c>
      <c r="B4161" s="1" t="str">
        <f>TEXT(Table1[[#This Row],[Date]],"mm")</f>
        <v>12</v>
      </c>
      <c r="C4161" t="s">
        <v>23</v>
      </c>
      <c r="D4161" t="s">
        <v>19</v>
      </c>
      <c r="E4161">
        <v>43.33</v>
      </c>
      <c r="F4161">
        <v>7.77</v>
      </c>
      <c r="G4161">
        <v>0.23</v>
      </c>
      <c r="H4161">
        <v>41.2</v>
      </c>
      <c r="I4161">
        <v>40.729999999999997</v>
      </c>
      <c r="J4161">
        <v>0.47</v>
      </c>
      <c r="K4161">
        <v>98.87</v>
      </c>
      <c r="L4161">
        <v>97.12</v>
      </c>
      <c r="M4161">
        <v>94.9</v>
      </c>
      <c r="N4161">
        <v>91.13</v>
      </c>
      <c r="O4161">
        <v>6.07</v>
      </c>
      <c r="P4161">
        <v>1615.17</v>
      </c>
      <c r="Q4161" s="42">
        <f>Table1[[#This Row],[Steam_Consumed_t]]/Table1[[#This Row],[Production_t]]</f>
        <v>0.14733009708737863</v>
      </c>
      <c r="R4161" s="37">
        <f>Table1[[#This Row],[Power_Consumed_kWh]]/Table1[[#This Row],[Production_t]]</f>
        <v>39.203155339805825</v>
      </c>
      <c r="S4161" t="str">
        <f>IF(Table1[[#This Row],[Quality_pct]]&lt;96,"Below Spec","Ok")</f>
        <v>Ok</v>
      </c>
      <c r="T4161" t="str">
        <f>IF(Table1[Steam_Consumed_t]&gt;$O$4383,"ABNORMAL","NORMAL")</f>
        <v>NORMAL</v>
      </c>
      <c r="U4161" t="str">
        <f>IF(Table1[Power_Consumed_kWh]&gt;$P$4383,"ABNORMAL","NORMAL")</f>
        <v>NORMAL</v>
      </c>
      <c r="V4161">
        <f>(Table1[[#This Row],[Target_Production_t]]/8)*Table1[[#This Row],[Downtime_hr]]</f>
        <v>1.2457374999999999</v>
      </c>
    </row>
    <row r="4162" spans="1:22" x14ac:dyDescent="0.25">
      <c r="A4162" s="1">
        <v>46004</v>
      </c>
      <c r="B4162" s="1" t="str">
        <f>TEXT(Table1[[#This Row],[Date]],"mm")</f>
        <v>12</v>
      </c>
      <c r="C4162" t="s">
        <v>23</v>
      </c>
      <c r="D4162" t="s">
        <v>20</v>
      </c>
      <c r="E4162">
        <v>42.01</v>
      </c>
      <c r="F4162">
        <v>7.83</v>
      </c>
      <c r="G4162">
        <v>0.17</v>
      </c>
      <c r="H4162">
        <v>38.700000000000003</v>
      </c>
      <c r="I4162">
        <v>38.229999999999997</v>
      </c>
      <c r="J4162">
        <v>0.47</v>
      </c>
      <c r="K4162">
        <v>98.79</v>
      </c>
      <c r="L4162">
        <v>97.88</v>
      </c>
      <c r="M4162">
        <v>93.31</v>
      </c>
      <c r="N4162">
        <v>90.22</v>
      </c>
      <c r="O4162">
        <v>2.2000000000000002</v>
      </c>
      <c r="P4162">
        <v>1571.99</v>
      </c>
      <c r="Q4162" s="42">
        <f>Table1[[#This Row],[Steam_Consumed_t]]/Table1[[#This Row],[Production_t]]</f>
        <v>5.6847545219638244E-2</v>
      </c>
      <c r="R4162" s="37">
        <f>Table1[[#This Row],[Power_Consumed_kWh]]/Table1[[#This Row],[Production_t]]</f>
        <v>40.619896640826873</v>
      </c>
      <c r="S4162" t="str">
        <f>IF(Table1[[#This Row],[Quality_pct]]&lt;96,"Below Spec","Ok")</f>
        <v>Ok</v>
      </c>
      <c r="T4162" t="str">
        <f>IF(Table1[Steam_Consumed_t]&gt;$O$4383,"ABNORMAL","NORMAL")</f>
        <v>NORMAL</v>
      </c>
      <c r="U4162" t="str">
        <f>IF(Table1[Power_Consumed_kWh]&gt;$P$4383,"ABNORMAL","NORMAL")</f>
        <v>NORMAL</v>
      </c>
      <c r="V4162">
        <f>(Table1[[#This Row],[Target_Production_t]]/8)*Table1[[#This Row],[Downtime_hr]]</f>
        <v>0.89271250000000002</v>
      </c>
    </row>
    <row r="4163" spans="1:22" x14ac:dyDescent="0.25">
      <c r="A4163" s="1">
        <v>46004</v>
      </c>
      <c r="B4163" s="1" t="str">
        <f>TEXT(Table1[[#This Row],[Date]],"mm")</f>
        <v>12</v>
      </c>
      <c r="C4163" t="s">
        <v>21</v>
      </c>
      <c r="D4163" t="s">
        <v>20</v>
      </c>
      <c r="E4163">
        <v>36.28</v>
      </c>
      <c r="F4163">
        <v>7.85</v>
      </c>
      <c r="G4163">
        <v>0.15</v>
      </c>
      <c r="H4163">
        <v>33.92</v>
      </c>
      <c r="I4163">
        <v>33.130000000000003</v>
      </c>
      <c r="J4163">
        <v>0.79</v>
      </c>
      <c r="K4163">
        <v>97.66</v>
      </c>
      <c r="L4163">
        <v>98.12</v>
      </c>
      <c r="M4163">
        <v>98.29</v>
      </c>
      <c r="N4163">
        <v>94.19</v>
      </c>
      <c r="O4163">
        <v>48.23</v>
      </c>
      <c r="P4163">
        <v>3990.33</v>
      </c>
      <c r="Q4163" s="42">
        <f>Table1[[#This Row],[Steam_Consumed_t]]/Table1[[#This Row],[Production_t]]</f>
        <v>1.4218749999999998</v>
      </c>
      <c r="R4163" s="37">
        <f>Table1[[#This Row],[Power_Consumed_kWh]]/Table1[[#This Row],[Production_t]]</f>
        <v>117.63944575471697</v>
      </c>
      <c r="S4163" t="str">
        <f>IF(Table1[[#This Row],[Quality_pct]]&lt;96,"Below Spec","Ok")</f>
        <v>Ok</v>
      </c>
      <c r="T4163" t="str">
        <f>IF(Table1[Steam_Consumed_t]&gt;$O$4383,"ABNORMAL","NORMAL")</f>
        <v>NORMAL</v>
      </c>
      <c r="U4163" t="str">
        <f>IF(Table1[Power_Consumed_kWh]&gt;$P$4383,"ABNORMAL","NORMAL")</f>
        <v>NORMAL</v>
      </c>
      <c r="V4163">
        <f>(Table1[[#This Row],[Target_Production_t]]/8)*Table1[[#This Row],[Downtime_hr]]</f>
        <v>0.68025000000000002</v>
      </c>
    </row>
    <row r="4164" spans="1:22" x14ac:dyDescent="0.25">
      <c r="A4164" s="1">
        <v>46004</v>
      </c>
      <c r="B4164" s="1" t="str">
        <f>TEXT(Table1[[#This Row],[Date]],"mm")</f>
        <v>12</v>
      </c>
      <c r="C4164" t="s">
        <v>22</v>
      </c>
      <c r="D4164" t="s">
        <v>20</v>
      </c>
      <c r="E4164">
        <v>34.369999999999997</v>
      </c>
      <c r="F4164">
        <v>7.91</v>
      </c>
      <c r="G4164">
        <v>0.09</v>
      </c>
      <c r="H4164">
        <v>28.8</v>
      </c>
      <c r="I4164">
        <v>28.19</v>
      </c>
      <c r="J4164">
        <v>0.61</v>
      </c>
      <c r="K4164">
        <v>97.87</v>
      </c>
      <c r="L4164">
        <v>98.88</v>
      </c>
      <c r="M4164">
        <v>95.83</v>
      </c>
      <c r="N4164">
        <v>92.74</v>
      </c>
      <c r="O4164">
        <v>32.28</v>
      </c>
      <c r="P4164">
        <v>2650.96</v>
      </c>
      <c r="Q4164" s="42">
        <f>Table1[[#This Row],[Steam_Consumed_t]]/Table1[[#This Row],[Production_t]]</f>
        <v>1.1208333333333333</v>
      </c>
      <c r="R4164" s="37">
        <f>Table1[[#This Row],[Power_Consumed_kWh]]/Table1[[#This Row],[Production_t]]</f>
        <v>92.047222222222217</v>
      </c>
      <c r="S4164" t="str">
        <f>IF(Table1[[#This Row],[Quality_pct]]&lt;96,"Below Spec","Ok")</f>
        <v>Ok</v>
      </c>
      <c r="T4164" t="str">
        <f>IF(Table1[Steam_Consumed_t]&gt;$O$4383,"ABNORMAL","NORMAL")</f>
        <v>NORMAL</v>
      </c>
      <c r="U4164" t="str">
        <f>IF(Table1[Power_Consumed_kWh]&gt;$P$4383,"ABNORMAL","NORMAL")</f>
        <v>NORMAL</v>
      </c>
      <c r="V4164">
        <f>(Table1[[#This Row],[Target_Production_t]]/8)*Table1[[#This Row],[Downtime_hr]]</f>
        <v>0.38666249999999996</v>
      </c>
    </row>
    <row r="4165" spans="1:22" x14ac:dyDescent="0.25">
      <c r="A4165" s="1">
        <v>46004</v>
      </c>
      <c r="B4165" s="1" t="str">
        <f>TEXT(Table1[[#This Row],[Date]],"mm")</f>
        <v>12</v>
      </c>
      <c r="C4165" t="s">
        <v>21</v>
      </c>
      <c r="D4165" t="s">
        <v>18</v>
      </c>
      <c r="E4165">
        <v>37.99</v>
      </c>
      <c r="F4165">
        <v>7.98</v>
      </c>
      <c r="G4165">
        <v>0.02</v>
      </c>
      <c r="H4165">
        <v>34.590000000000003</v>
      </c>
      <c r="I4165">
        <v>34.270000000000003</v>
      </c>
      <c r="J4165">
        <v>0.32</v>
      </c>
      <c r="K4165">
        <v>99.07</v>
      </c>
      <c r="L4165">
        <v>99.75</v>
      </c>
      <c r="M4165">
        <v>96.85</v>
      </c>
      <c r="N4165">
        <v>95.71</v>
      </c>
      <c r="O4165">
        <v>51.51</v>
      </c>
      <c r="P4165">
        <v>4115.2299999999996</v>
      </c>
      <c r="Q4165" s="42">
        <f>Table1[[#This Row],[Steam_Consumed_t]]/Table1[[#This Row],[Production_t]]</f>
        <v>1.4891587163920206</v>
      </c>
      <c r="R4165" s="37">
        <f>Table1[[#This Row],[Power_Consumed_kWh]]/Table1[[#This Row],[Production_t]]</f>
        <v>118.97166811217113</v>
      </c>
      <c r="S4165" t="str">
        <f>IF(Table1[[#This Row],[Quality_pct]]&lt;96,"Below Spec","Ok")</f>
        <v>Ok</v>
      </c>
      <c r="T4165" t="str">
        <f>IF(Table1[Steam_Consumed_t]&gt;$O$4383,"ABNORMAL","NORMAL")</f>
        <v>ABNORMAL</v>
      </c>
      <c r="U4165" t="str">
        <f>IF(Table1[Power_Consumed_kWh]&gt;$P$4383,"ABNORMAL","NORMAL")</f>
        <v>NORMAL</v>
      </c>
      <c r="V4165">
        <f>(Table1[[#This Row],[Target_Production_t]]/8)*Table1[[#This Row],[Downtime_hr]]</f>
        <v>9.4975000000000004E-2</v>
      </c>
    </row>
    <row r="4166" spans="1:22" x14ac:dyDescent="0.25">
      <c r="A4166" s="1">
        <v>46005</v>
      </c>
      <c r="B4166" s="1" t="str">
        <f>TEXT(Table1[[#This Row],[Date]],"mm")</f>
        <v>12</v>
      </c>
      <c r="C4166" t="s">
        <v>21</v>
      </c>
      <c r="D4166" t="s">
        <v>19</v>
      </c>
      <c r="E4166">
        <v>36.78</v>
      </c>
      <c r="F4166">
        <v>7.13</v>
      </c>
      <c r="G4166">
        <v>0.87</v>
      </c>
      <c r="H4166">
        <v>32.799999999999997</v>
      </c>
      <c r="I4166">
        <v>32.06</v>
      </c>
      <c r="J4166">
        <v>0.73</v>
      </c>
      <c r="K4166">
        <v>97.77</v>
      </c>
      <c r="L4166">
        <v>89.12</v>
      </c>
      <c r="M4166">
        <v>97.89</v>
      </c>
      <c r="N4166">
        <v>85.3</v>
      </c>
      <c r="O4166">
        <v>45.57</v>
      </c>
      <c r="P4166">
        <v>3842.14</v>
      </c>
      <c r="Q4166" s="42">
        <f>Table1[[#This Row],[Steam_Consumed_t]]/Table1[[#This Row],[Production_t]]</f>
        <v>1.389329268292683</v>
      </c>
      <c r="R4166" s="37">
        <f>Table1[[#This Row],[Power_Consumed_kWh]]/Table1[[#This Row],[Production_t]]</f>
        <v>117.13841463414634</v>
      </c>
      <c r="S4166" t="str">
        <f>IF(Table1[[#This Row],[Quality_pct]]&lt;96,"Below Spec","Ok")</f>
        <v>Ok</v>
      </c>
      <c r="T4166" t="str">
        <f>IF(Table1[Steam_Consumed_t]&gt;$O$4383,"ABNORMAL","NORMAL")</f>
        <v>NORMAL</v>
      </c>
      <c r="U4166" t="str">
        <f>IF(Table1[Power_Consumed_kWh]&gt;$P$4383,"ABNORMAL","NORMAL")</f>
        <v>NORMAL</v>
      </c>
      <c r="V4166">
        <f>(Table1[[#This Row],[Target_Production_t]]/8)*Table1[[#This Row],[Downtime_hr]]</f>
        <v>3.999825</v>
      </c>
    </row>
    <row r="4167" spans="1:22" x14ac:dyDescent="0.25">
      <c r="A4167" s="1">
        <v>46005</v>
      </c>
      <c r="B4167" s="1" t="str">
        <f>TEXT(Table1[[#This Row],[Date]],"mm")</f>
        <v>12</v>
      </c>
      <c r="C4167" t="s">
        <v>23</v>
      </c>
      <c r="D4167" t="s">
        <v>18</v>
      </c>
      <c r="E4167">
        <v>43.24</v>
      </c>
      <c r="F4167">
        <v>7.34</v>
      </c>
      <c r="G4167">
        <v>0.66</v>
      </c>
      <c r="H4167">
        <v>37.26</v>
      </c>
      <c r="I4167">
        <v>37.11</v>
      </c>
      <c r="J4167">
        <v>0.14000000000000001</v>
      </c>
      <c r="K4167">
        <v>99.62</v>
      </c>
      <c r="L4167">
        <v>91.75</v>
      </c>
      <c r="M4167">
        <v>95.77</v>
      </c>
      <c r="N4167">
        <v>87.53</v>
      </c>
      <c r="O4167">
        <v>5.47</v>
      </c>
      <c r="P4167">
        <v>1557.07</v>
      </c>
      <c r="Q4167" s="42">
        <f>Table1[[#This Row],[Steam_Consumed_t]]/Table1[[#This Row],[Production_t]]</f>
        <v>0.14680622651637146</v>
      </c>
      <c r="R4167" s="37">
        <f>Table1[[#This Row],[Power_Consumed_kWh]]/Table1[[#This Row],[Production_t]]</f>
        <v>41.789318303811058</v>
      </c>
      <c r="S4167" t="str">
        <f>IF(Table1[[#This Row],[Quality_pct]]&lt;96,"Below Spec","Ok")</f>
        <v>Ok</v>
      </c>
      <c r="T4167" t="str">
        <f>IF(Table1[Steam_Consumed_t]&gt;$O$4383,"ABNORMAL","NORMAL")</f>
        <v>NORMAL</v>
      </c>
      <c r="U4167" t="str">
        <f>IF(Table1[Power_Consumed_kWh]&gt;$P$4383,"ABNORMAL","NORMAL")</f>
        <v>NORMAL</v>
      </c>
      <c r="V4167">
        <f>(Table1[[#This Row],[Target_Production_t]]/8)*Table1[[#This Row],[Downtime_hr]]</f>
        <v>3.5673000000000004</v>
      </c>
    </row>
    <row r="4168" spans="1:22" x14ac:dyDescent="0.25">
      <c r="A4168" s="1">
        <v>46005</v>
      </c>
      <c r="B4168" s="1" t="str">
        <f>TEXT(Table1[[#This Row],[Date]],"mm")</f>
        <v>12</v>
      </c>
      <c r="C4168" t="s">
        <v>17</v>
      </c>
      <c r="D4168" t="s">
        <v>20</v>
      </c>
      <c r="E4168">
        <v>39.409999999999997</v>
      </c>
      <c r="F4168">
        <v>7.46</v>
      </c>
      <c r="G4168">
        <v>0.54</v>
      </c>
      <c r="H4168">
        <v>35.840000000000003</v>
      </c>
      <c r="I4168">
        <v>34.549999999999997</v>
      </c>
      <c r="J4168">
        <v>1.29</v>
      </c>
      <c r="K4168">
        <v>96.41</v>
      </c>
      <c r="L4168">
        <v>93.25</v>
      </c>
      <c r="M4168">
        <v>95.65</v>
      </c>
      <c r="N4168">
        <v>85.99</v>
      </c>
      <c r="O4168">
        <v>30.18</v>
      </c>
      <c r="P4168">
        <v>2926.88</v>
      </c>
      <c r="Q4168" s="42">
        <f>Table1[[#This Row],[Steam_Consumed_t]]/Table1[[#This Row],[Production_t]]</f>
        <v>0.84207589285714279</v>
      </c>
      <c r="R4168" s="37">
        <f>Table1[[#This Row],[Power_Consumed_kWh]]/Table1[[#This Row],[Production_t]]</f>
        <v>81.665178571428569</v>
      </c>
      <c r="S4168" t="str">
        <f>IF(Table1[[#This Row],[Quality_pct]]&lt;96,"Below Spec","Ok")</f>
        <v>Ok</v>
      </c>
      <c r="T4168" t="str">
        <f>IF(Table1[Steam_Consumed_t]&gt;$O$4383,"ABNORMAL","NORMAL")</f>
        <v>NORMAL</v>
      </c>
      <c r="U4168" t="str">
        <f>IF(Table1[Power_Consumed_kWh]&gt;$P$4383,"ABNORMAL","NORMAL")</f>
        <v>NORMAL</v>
      </c>
      <c r="V4168">
        <f>(Table1[[#This Row],[Target_Production_t]]/8)*Table1[[#This Row],[Downtime_hr]]</f>
        <v>2.6601749999999997</v>
      </c>
    </row>
    <row r="4169" spans="1:22" x14ac:dyDescent="0.25">
      <c r="A4169" s="1">
        <v>46005</v>
      </c>
      <c r="B4169" s="1" t="str">
        <f>TEXT(Table1[[#This Row],[Date]],"mm")</f>
        <v>12</v>
      </c>
      <c r="C4169" t="s">
        <v>22</v>
      </c>
      <c r="D4169" t="s">
        <v>18</v>
      </c>
      <c r="E4169">
        <v>35.380000000000003</v>
      </c>
      <c r="F4169">
        <v>7.55</v>
      </c>
      <c r="G4169">
        <v>0.45</v>
      </c>
      <c r="H4169">
        <v>30.04</v>
      </c>
      <c r="I4169">
        <v>29.36</v>
      </c>
      <c r="J4169">
        <v>0.68</v>
      </c>
      <c r="K4169">
        <v>97.74</v>
      </c>
      <c r="L4169">
        <v>94.38</v>
      </c>
      <c r="M4169">
        <v>92.21</v>
      </c>
      <c r="N4169">
        <v>85.06</v>
      </c>
      <c r="O4169">
        <v>32.28</v>
      </c>
      <c r="P4169">
        <v>2914.67</v>
      </c>
      <c r="Q4169" s="42">
        <f>Table1[[#This Row],[Steam_Consumed_t]]/Table1[[#This Row],[Production_t]]</f>
        <v>1.0745672436750999</v>
      </c>
      <c r="R4169" s="37">
        <f>Table1[[#This Row],[Power_Consumed_kWh]]/Table1[[#This Row],[Production_t]]</f>
        <v>97.026298268974699</v>
      </c>
      <c r="S4169" t="str">
        <f>IF(Table1[[#This Row],[Quality_pct]]&lt;96,"Below Spec","Ok")</f>
        <v>Ok</v>
      </c>
      <c r="T4169" t="str">
        <f>IF(Table1[Steam_Consumed_t]&gt;$O$4383,"ABNORMAL","NORMAL")</f>
        <v>NORMAL</v>
      </c>
      <c r="U4169" t="str">
        <f>IF(Table1[Power_Consumed_kWh]&gt;$P$4383,"ABNORMAL","NORMAL")</f>
        <v>NORMAL</v>
      </c>
      <c r="V4169">
        <f>(Table1[[#This Row],[Target_Production_t]]/8)*Table1[[#This Row],[Downtime_hr]]</f>
        <v>1.9901250000000001</v>
      </c>
    </row>
    <row r="4170" spans="1:22" x14ac:dyDescent="0.25">
      <c r="A4170" s="1">
        <v>46005</v>
      </c>
      <c r="B4170" s="1" t="str">
        <f>TEXT(Table1[[#This Row],[Date]],"mm")</f>
        <v>12</v>
      </c>
      <c r="C4170" t="s">
        <v>17</v>
      </c>
      <c r="D4170" t="s">
        <v>19</v>
      </c>
      <c r="E4170">
        <v>40.65</v>
      </c>
      <c r="F4170">
        <v>7.56</v>
      </c>
      <c r="G4170">
        <v>0.44</v>
      </c>
      <c r="H4170">
        <v>37.24</v>
      </c>
      <c r="I4170">
        <v>35.43</v>
      </c>
      <c r="J4170">
        <v>1.81</v>
      </c>
      <c r="K4170">
        <v>95.14</v>
      </c>
      <c r="L4170">
        <v>94.5</v>
      </c>
      <c r="M4170">
        <v>95.66</v>
      </c>
      <c r="N4170">
        <v>86</v>
      </c>
      <c r="O4170">
        <v>31.34</v>
      </c>
      <c r="P4170">
        <v>3121.7</v>
      </c>
      <c r="Q4170" s="42">
        <f>Table1[[#This Row],[Steam_Consumed_t]]/Table1[[#This Row],[Production_t]]</f>
        <v>0.84156820622986028</v>
      </c>
      <c r="R4170" s="37">
        <f>Table1[[#This Row],[Power_Consumed_kWh]]/Table1[[#This Row],[Production_t]]</f>
        <v>83.826530612244895</v>
      </c>
      <c r="S4170" t="str">
        <f>IF(Table1[[#This Row],[Quality_pct]]&lt;96,"Below Spec","Ok")</f>
        <v>Below Spec</v>
      </c>
      <c r="T4170" t="str">
        <f>IF(Table1[Steam_Consumed_t]&gt;$O$4383,"ABNORMAL","NORMAL")</f>
        <v>NORMAL</v>
      </c>
      <c r="U4170" t="str">
        <f>IF(Table1[Power_Consumed_kWh]&gt;$P$4383,"ABNORMAL","NORMAL")</f>
        <v>NORMAL</v>
      </c>
      <c r="V4170">
        <f>(Table1[[#This Row],[Target_Production_t]]/8)*Table1[[#This Row],[Downtime_hr]]</f>
        <v>2.2357499999999999</v>
      </c>
    </row>
    <row r="4171" spans="1:22" x14ac:dyDescent="0.25">
      <c r="A4171" s="1">
        <v>46005</v>
      </c>
      <c r="B4171" s="1" t="str">
        <f>TEXT(Table1[[#This Row],[Date]],"mm")</f>
        <v>12</v>
      </c>
      <c r="C4171" t="s">
        <v>17</v>
      </c>
      <c r="D4171" t="s">
        <v>18</v>
      </c>
      <c r="E4171">
        <v>41.27</v>
      </c>
      <c r="F4171">
        <v>7.62</v>
      </c>
      <c r="G4171">
        <v>0.38</v>
      </c>
      <c r="H4171">
        <v>37.08</v>
      </c>
      <c r="I4171">
        <v>36.450000000000003</v>
      </c>
      <c r="J4171">
        <v>0.62</v>
      </c>
      <c r="K4171">
        <v>98.32</v>
      </c>
      <c r="L4171">
        <v>95.25</v>
      </c>
      <c r="M4171">
        <v>90.49</v>
      </c>
      <c r="N4171">
        <v>84.74</v>
      </c>
      <c r="O4171">
        <v>32.61</v>
      </c>
      <c r="P4171">
        <v>3000.03</v>
      </c>
      <c r="Q4171" s="42">
        <f>Table1[[#This Row],[Steam_Consumed_t]]/Table1[[#This Row],[Production_t]]</f>
        <v>0.87944983818770228</v>
      </c>
      <c r="R4171" s="37">
        <f>Table1[[#This Row],[Power_Consumed_kWh]]/Table1[[#This Row],[Production_t]]</f>
        <v>80.906957928802598</v>
      </c>
      <c r="S4171" t="str">
        <f>IF(Table1[[#This Row],[Quality_pct]]&lt;96,"Below Spec","Ok")</f>
        <v>Ok</v>
      </c>
      <c r="T4171" t="str">
        <f>IF(Table1[Steam_Consumed_t]&gt;$O$4383,"ABNORMAL","NORMAL")</f>
        <v>NORMAL</v>
      </c>
      <c r="U4171" t="str">
        <f>IF(Table1[Power_Consumed_kWh]&gt;$P$4383,"ABNORMAL","NORMAL")</f>
        <v>NORMAL</v>
      </c>
      <c r="V4171">
        <f>(Table1[[#This Row],[Target_Production_t]]/8)*Table1[[#This Row],[Downtime_hr]]</f>
        <v>1.9603250000000001</v>
      </c>
    </row>
    <row r="4172" spans="1:22" x14ac:dyDescent="0.25">
      <c r="A4172" s="1">
        <v>46005</v>
      </c>
      <c r="B4172" s="1" t="str">
        <f>TEXT(Table1[[#This Row],[Date]],"mm")</f>
        <v>12</v>
      </c>
      <c r="C4172" t="s">
        <v>21</v>
      </c>
      <c r="D4172" t="s">
        <v>20</v>
      </c>
      <c r="E4172">
        <v>35.659999999999997</v>
      </c>
      <c r="F4172">
        <v>7.71</v>
      </c>
      <c r="G4172">
        <v>0.28999999999999998</v>
      </c>
      <c r="H4172">
        <v>34.01</v>
      </c>
      <c r="I4172">
        <v>33.130000000000003</v>
      </c>
      <c r="J4172">
        <v>0.89</v>
      </c>
      <c r="K4172">
        <v>97.39</v>
      </c>
      <c r="L4172">
        <v>96.38</v>
      </c>
      <c r="M4172">
        <v>96.2</v>
      </c>
      <c r="N4172">
        <v>90.29</v>
      </c>
      <c r="O4172">
        <v>49.77</v>
      </c>
      <c r="P4172">
        <v>4094.52</v>
      </c>
      <c r="Q4172" s="42">
        <f>Table1[[#This Row],[Steam_Consumed_t]]/Table1[[#This Row],[Production_t]]</f>
        <v>1.4633931196706853</v>
      </c>
      <c r="R4172" s="37">
        <f>Table1[[#This Row],[Power_Consumed_kWh]]/Table1[[#This Row],[Production_t]]</f>
        <v>120.39164951484858</v>
      </c>
      <c r="S4172" t="str">
        <f>IF(Table1[[#This Row],[Quality_pct]]&lt;96,"Below Spec","Ok")</f>
        <v>Ok</v>
      </c>
      <c r="T4172" t="str">
        <f>IF(Table1[Steam_Consumed_t]&gt;$O$4383,"ABNORMAL","NORMAL")</f>
        <v>NORMAL</v>
      </c>
      <c r="U4172" t="str">
        <f>IF(Table1[Power_Consumed_kWh]&gt;$P$4383,"ABNORMAL","NORMAL")</f>
        <v>NORMAL</v>
      </c>
      <c r="V4172">
        <f>(Table1[[#This Row],[Target_Production_t]]/8)*Table1[[#This Row],[Downtime_hr]]</f>
        <v>1.2926749999999998</v>
      </c>
    </row>
    <row r="4173" spans="1:22" x14ac:dyDescent="0.25">
      <c r="A4173" s="1">
        <v>46005</v>
      </c>
      <c r="B4173" s="1" t="str">
        <f>TEXT(Table1[[#This Row],[Date]],"mm")</f>
        <v>12</v>
      </c>
      <c r="C4173" t="s">
        <v>22</v>
      </c>
      <c r="D4173" t="s">
        <v>19</v>
      </c>
      <c r="E4173">
        <v>34.85</v>
      </c>
      <c r="F4173">
        <v>7.71</v>
      </c>
      <c r="G4173">
        <v>0.28999999999999998</v>
      </c>
      <c r="H4173">
        <v>28.35</v>
      </c>
      <c r="I4173">
        <v>27.53</v>
      </c>
      <c r="J4173">
        <v>0.83</v>
      </c>
      <c r="K4173">
        <v>97.09</v>
      </c>
      <c r="L4173">
        <v>96.38</v>
      </c>
      <c r="M4173">
        <v>99.06</v>
      </c>
      <c r="N4173">
        <v>92.69</v>
      </c>
      <c r="O4173">
        <v>31.65</v>
      </c>
      <c r="P4173">
        <v>2730.73</v>
      </c>
      <c r="Q4173" s="42">
        <f>Table1[[#This Row],[Steam_Consumed_t]]/Table1[[#This Row],[Production_t]]</f>
        <v>1.1164021164021163</v>
      </c>
      <c r="R4173" s="37">
        <f>Table1[[#This Row],[Power_Consumed_kWh]]/Table1[[#This Row],[Production_t]]</f>
        <v>96.322045855379187</v>
      </c>
      <c r="S4173" t="str">
        <f>IF(Table1[[#This Row],[Quality_pct]]&lt;96,"Below Spec","Ok")</f>
        <v>Ok</v>
      </c>
      <c r="T4173" t="str">
        <f>IF(Table1[Steam_Consumed_t]&gt;$O$4383,"ABNORMAL","NORMAL")</f>
        <v>NORMAL</v>
      </c>
      <c r="U4173" t="str">
        <f>IF(Table1[Power_Consumed_kWh]&gt;$P$4383,"ABNORMAL","NORMAL")</f>
        <v>NORMAL</v>
      </c>
      <c r="V4173">
        <f>(Table1[[#This Row],[Target_Production_t]]/8)*Table1[[#This Row],[Downtime_hr]]</f>
        <v>1.2633125000000001</v>
      </c>
    </row>
    <row r="4174" spans="1:22" x14ac:dyDescent="0.25">
      <c r="A4174" s="1">
        <v>46005</v>
      </c>
      <c r="B4174" s="1" t="str">
        <f>TEXT(Table1[[#This Row],[Date]],"mm")</f>
        <v>12</v>
      </c>
      <c r="C4174" t="s">
        <v>23</v>
      </c>
      <c r="D4174" t="s">
        <v>20</v>
      </c>
      <c r="E4174">
        <v>41.29</v>
      </c>
      <c r="F4174">
        <v>7.75</v>
      </c>
      <c r="G4174">
        <v>0.25</v>
      </c>
      <c r="H4174">
        <v>35.75</v>
      </c>
      <c r="I4174">
        <v>34.81</v>
      </c>
      <c r="J4174">
        <v>0.95</v>
      </c>
      <c r="K4174">
        <v>97.35</v>
      </c>
      <c r="L4174">
        <v>96.88</v>
      </c>
      <c r="M4174">
        <v>95.5</v>
      </c>
      <c r="N4174">
        <v>90.07</v>
      </c>
      <c r="O4174">
        <v>4.87</v>
      </c>
      <c r="P4174">
        <v>1477.85</v>
      </c>
      <c r="Q4174" s="42">
        <f>Table1[[#This Row],[Steam_Consumed_t]]/Table1[[#This Row],[Production_t]]</f>
        <v>0.13622377622377624</v>
      </c>
      <c r="R4174" s="37">
        <f>Table1[[#This Row],[Power_Consumed_kWh]]/Table1[[#This Row],[Production_t]]</f>
        <v>41.338461538461537</v>
      </c>
      <c r="S4174" t="str">
        <f>IF(Table1[[#This Row],[Quality_pct]]&lt;96,"Below Spec","Ok")</f>
        <v>Ok</v>
      </c>
      <c r="T4174" t="str">
        <f>IF(Table1[Steam_Consumed_t]&gt;$O$4383,"ABNORMAL","NORMAL")</f>
        <v>NORMAL</v>
      </c>
      <c r="U4174" t="str">
        <f>IF(Table1[Power_Consumed_kWh]&gt;$P$4383,"ABNORMAL","NORMAL")</f>
        <v>NORMAL</v>
      </c>
      <c r="V4174">
        <f>(Table1[[#This Row],[Target_Production_t]]/8)*Table1[[#This Row],[Downtime_hr]]</f>
        <v>1.2903125</v>
      </c>
    </row>
    <row r="4175" spans="1:22" x14ac:dyDescent="0.25">
      <c r="A4175" s="1">
        <v>46005</v>
      </c>
      <c r="B4175" s="1" t="str">
        <f>TEXT(Table1[[#This Row],[Date]],"mm")</f>
        <v>12</v>
      </c>
      <c r="C4175" t="s">
        <v>21</v>
      </c>
      <c r="D4175" t="s">
        <v>18</v>
      </c>
      <c r="E4175">
        <v>37.340000000000003</v>
      </c>
      <c r="F4175">
        <v>7.82</v>
      </c>
      <c r="G4175">
        <v>0.18</v>
      </c>
      <c r="H4175">
        <v>33.659999999999997</v>
      </c>
      <c r="I4175">
        <v>32.76</v>
      </c>
      <c r="J4175">
        <v>0.9</v>
      </c>
      <c r="K4175">
        <v>97.34</v>
      </c>
      <c r="L4175">
        <v>97.75</v>
      </c>
      <c r="M4175">
        <v>96.26</v>
      </c>
      <c r="N4175">
        <v>91.59</v>
      </c>
      <c r="O4175">
        <v>49</v>
      </c>
      <c r="P4175">
        <v>4010.21</v>
      </c>
      <c r="Q4175" s="42">
        <f>Table1[[#This Row],[Steam_Consumed_t]]/Table1[[#This Row],[Production_t]]</f>
        <v>1.4557338086749854</v>
      </c>
      <c r="R4175" s="37">
        <f>Table1[[#This Row],[Power_Consumed_kWh]]/Table1[[#This Row],[Production_t]]</f>
        <v>119.1387403446227</v>
      </c>
      <c r="S4175" t="str">
        <f>IF(Table1[[#This Row],[Quality_pct]]&lt;96,"Below Spec","Ok")</f>
        <v>Ok</v>
      </c>
      <c r="T4175" t="str">
        <f>IF(Table1[Steam_Consumed_t]&gt;$O$4383,"ABNORMAL","NORMAL")</f>
        <v>NORMAL</v>
      </c>
      <c r="U4175" t="str">
        <f>IF(Table1[Power_Consumed_kWh]&gt;$P$4383,"ABNORMAL","NORMAL")</f>
        <v>NORMAL</v>
      </c>
      <c r="V4175">
        <f>(Table1[[#This Row],[Target_Production_t]]/8)*Table1[[#This Row],[Downtime_hr]]</f>
        <v>0.84015000000000006</v>
      </c>
    </row>
    <row r="4176" spans="1:22" x14ac:dyDescent="0.25">
      <c r="A4176" s="1">
        <v>46005</v>
      </c>
      <c r="B4176" s="1" t="str">
        <f>TEXT(Table1[[#This Row],[Date]],"mm")</f>
        <v>12</v>
      </c>
      <c r="C4176" t="s">
        <v>22</v>
      </c>
      <c r="D4176" t="s">
        <v>20</v>
      </c>
      <c r="E4176">
        <v>33.78</v>
      </c>
      <c r="F4176">
        <v>7.88</v>
      </c>
      <c r="G4176">
        <v>0.12</v>
      </c>
      <c r="H4176">
        <v>29.87</v>
      </c>
      <c r="I4176">
        <v>29.34</v>
      </c>
      <c r="J4176">
        <v>0.54</v>
      </c>
      <c r="K4176">
        <v>98.2</v>
      </c>
      <c r="L4176">
        <v>98.5</v>
      </c>
      <c r="M4176">
        <v>92.44</v>
      </c>
      <c r="N4176">
        <v>89.41</v>
      </c>
      <c r="O4176">
        <v>34.42</v>
      </c>
      <c r="P4176">
        <v>2886.21</v>
      </c>
      <c r="Q4176" s="42">
        <f>Table1[[#This Row],[Steam_Consumed_t]]/Table1[[#This Row],[Production_t]]</f>
        <v>1.1523267492467359</v>
      </c>
      <c r="R4176" s="37">
        <f>Table1[[#This Row],[Power_Consumed_kWh]]/Table1[[#This Row],[Production_t]]</f>
        <v>96.625711416136596</v>
      </c>
      <c r="S4176" t="str">
        <f>IF(Table1[[#This Row],[Quality_pct]]&lt;96,"Below Spec","Ok")</f>
        <v>Ok</v>
      </c>
      <c r="T4176" t="str">
        <f>IF(Table1[Steam_Consumed_t]&gt;$O$4383,"ABNORMAL","NORMAL")</f>
        <v>NORMAL</v>
      </c>
      <c r="U4176" t="str">
        <f>IF(Table1[Power_Consumed_kWh]&gt;$P$4383,"ABNORMAL","NORMAL")</f>
        <v>NORMAL</v>
      </c>
      <c r="V4176">
        <f>(Table1[[#This Row],[Target_Production_t]]/8)*Table1[[#This Row],[Downtime_hr]]</f>
        <v>0.50670000000000004</v>
      </c>
    </row>
    <row r="4177" spans="1:22" x14ac:dyDescent="0.25">
      <c r="A4177" s="1">
        <v>46005</v>
      </c>
      <c r="B4177" s="1" t="str">
        <f>TEXT(Table1[[#This Row],[Date]],"mm")</f>
        <v>12</v>
      </c>
      <c r="C4177" t="s">
        <v>23</v>
      </c>
      <c r="D4177" t="s">
        <v>19</v>
      </c>
      <c r="E4177">
        <v>42.59</v>
      </c>
      <c r="F4177">
        <v>8</v>
      </c>
      <c r="G4177">
        <v>0</v>
      </c>
      <c r="H4177">
        <v>39.380000000000003</v>
      </c>
      <c r="I4177">
        <v>38.93</v>
      </c>
      <c r="J4177">
        <v>0.45</v>
      </c>
      <c r="K4177">
        <v>98.86</v>
      </c>
      <c r="L4177">
        <v>100</v>
      </c>
      <c r="M4177">
        <v>93.55</v>
      </c>
      <c r="N4177">
        <v>92.49</v>
      </c>
      <c r="O4177">
        <v>3.26</v>
      </c>
      <c r="P4177">
        <v>1709.99</v>
      </c>
      <c r="Q4177" s="42">
        <f>Table1[[#This Row],[Steam_Consumed_t]]/Table1[[#This Row],[Production_t]]</f>
        <v>8.2783138649060423E-2</v>
      </c>
      <c r="R4177" s="37">
        <f>Table1[[#This Row],[Power_Consumed_kWh]]/Table1[[#This Row],[Production_t]]</f>
        <v>43.42280345352971</v>
      </c>
      <c r="S4177" t="str">
        <f>IF(Table1[[#This Row],[Quality_pct]]&lt;96,"Below Spec","Ok")</f>
        <v>Ok</v>
      </c>
      <c r="T4177" t="str">
        <f>IF(Table1[Steam_Consumed_t]&gt;$O$4383,"ABNORMAL","NORMAL")</f>
        <v>NORMAL</v>
      </c>
      <c r="U4177" t="str">
        <f>IF(Table1[Power_Consumed_kWh]&gt;$P$4383,"ABNORMAL","NORMAL")</f>
        <v>NORMAL</v>
      </c>
      <c r="V4177">
        <f>(Table1[[#This Row],[Target_Production_t]]/8)*Table1[[#This Row],[Downtime_hr]]</f>
        <v>0</v>
      </c>
    </row>
    <row r="4178" spans="1:22" x14ac:dyDescent="0.25">
      <c r="A4178" s="1">
        <v>46006</v>
      </c>
      <c r="B4178" s="1" t="str">
        <f>TEXT(Table1[[#This Row],[Date]],"mm")</f>
        <v>12</v>
      </c>
      <c r="C4178" t="s">
        <v>23</v>
      </c>
      <c r="D4178" t="s">
        <v>20</v>
      </c>
      <c r="E4178">
        <v>41.68</v>
      </c>
      <c r="F4178">
        <v>6.72</v>
      </c>
      <c r="G4178">
        <v>1.28</v>
      </c>
      <c r="H4178">
        <v>33.090000000000003</v>
      </c>
      <c r="I4178">
        <v>31.72</v>
      </c>
      <c r="J4178">
        <v>1.37</v>
      </c>
      <c r="K4178">
        <v>95.86</v>
      </c>
      <c r="L4178">
        <v>84</v>
      </c>
      <c r="M4178">
        <v>98.57</v>
      </c>
      <c r="N4178">
        <v>79.37</v>
      </c>
      <c r="O4178">
        <v>2.75</v>
      </c>
      <c r="P4178">
        <v>1275.3399999999999</v>
      </c>
      <c r="Q4178" s="42">
        <f>Table1[[#This Row],[Steam_Consumed_t]]/Table1[[#This Row],[Production_t]]</f>
        <v>8.3106678754910845E-2</v>
      </c>
      <c r="R4178" s="37">
        <f>Table1[[#This Row],[Power_Consumed_kWh]]/Table1[[#This Row],[Production_t]]</f>
        <v>38.541553339377451</v>
      </c>
      <c r="S4178" t="str">
        <f>IF(Table1[[#This Row],[Quality_pct]]&lt;96,"Below Spec","Ok")</f>
        <v>Below Spec</v>
      </c>
      <c r="T4178" t="str">
        <f>IF(Table1[Steam_Consumed_t]&gt;$O$4383,"ABNORMAL","NORMAL")</f>
        <v>NORMAL</v>
      </c>
      <c r="U4178" t="str">
        <f>IF(Table1[Power_Consumed_kWh]&gt;$P$4383,"ABNORMAL","NORMAL")</f>
        <v>NORMAL</v>
      </c>
      <c r="V4178">
        <f>(Table1[[#This Row],[Target_Production_t]]/8)*Table1[[#This Row],[Downtime_hr]]</f>
        <v>6.6688000000000001</v>
      </c>
    </row>
    <row r="4179" spans="1:22" x14ac:dyDescent="0.25">
      <c r="A4179" s="1">
        <v>46006</v>
      </c>
      <c r="B4179" s="1" t="str">
        <f>TEXT(Table1[[#This Row],[Date]],"mm")</f>
        <v>12</v>
      </c>
      <c r="C4179" t="s">
        <v>22</v>
      </c>
      <c r="D4179" t="s">
        <v>20</v>
      </c>
      <c r="E4179">
        <v>34.1</v>
      </c>
      <c r="F4179">
        <v>7.29</v>
      </c>
      <c r="G4179">
        <v>0.71</v>
      </c>
      <c r="H4179">
        <v>28.57</v>
      </c>
      <c r="I4179">
        <v>27.84</v>
      </c>
      <c r="J4179">
        <v>0.73</v>
      </c>
      <c r="K4179">
        <v>97.43</v>
      </c>
      <c r="L4179">
        <v>91.12</v>
      </c>
      <c r="M4179">
        <v>92.28</v>
      </c>
      <c r="N4179">
        <v>81.93</v>
      </c>
      <c r="O4179">
        <v>30.67</v>
      </c>
      <c r="P4179">
        <v>2674.22</v>
      </c>
      <c r="Q4179" s="42">
        <f>Table1[[#This Row],[Steam_Consumed_t]]/Table1[[#This Row],[Production_t]]</f>
        <v>1.0735036751837592</v>
      </c>
      <c r="R4179" s="37">
        <f>Table1[[#This Row],[Power_Consumed_kWh]]/Table1[[#This Row],[Production_t]]</f>
        <v>93.602380119005943</v>
      </c>
      <c r="S4179" t="str">
        <f>IF(Table1[[#This Row],[Quality_pct]]&lt;96,"Below Spec","Ok")</f>
        <v>Ok</v>
      </c>
      <c r="T4179" t="str">
        <f>IF(Table1[Steam_Consumed_t]&gt;$O$4383,"ABNORMAL","NORMAL")</f>
        <v>NORMAL</v>
      </c>
      <c r="U4179" t="str">
        <f>IF(Table1[Power_Consumed_kWh]&gt;$P$4383,"ABNORMAL","NORMAL")</f>
        <v>NORMAL</v>
      </c>
      <c r="V4179">
        <f>(Table1[[#This Row],[Target_Production_t]]/8)*Table1[[#This Row],[Downtime_hr]]</f>
        <v>3.0263749999999998</v>
      </c>
    </row>
    <row r="4180" spans="1:22" x14ac:dyDescent="0.25">
      <c r="A4180" s="1">
        <v>46006</v>
      </c>
      <c r="B4180" s="1" t="str">
        <f>TEXT(Table1[[#This Row],[Date]],"mm")</f>
        <v>12</v>
      </c>
      <c r="C4180" t="s">
        <v>22</v>
      </c>
      <c r="D4180" t="s">
        <v>19</v>
      </c>
      <c r="E4180">
        <v>35.17</v>
      </c>
      <c r="F4180">
        <v>7.35</v>
      </c>
      <c r="G4180">
        <v>0.65</v>
      </c>
      <c r="H4180">
        <v>33.840000000000003</v>
      </c>
      <c r="I4180">
        <v>33.46</v>
      </c>
      <c r="J4180">
        <v>0.39</v>
      </c>
      <c r="K4180">
        <v>98.86</v>
      </c>
      <c r="L4180">
        <v>91.88</v>
      </c>
      <c r="M4180">
        <v>91.2</v>
      </c>
      <c r="N4180">
        <v>82.83</v>
      </c>
      <c r="O4180">
        <v>36.549999999999997</v>
      </c>
      <c r="P4180">
        <v>3175.86</v>
      </c>
      <c r="Q4180" s="42">
        <f>Table1[[#This Row],[Steam_Consumed_t]]/Table1[[#This Row],[Production_t]]</f>
        <v>1.0800827423167847</v>
      </c>
      <c r="R4180" s="37">
        <f>Table1[[#This Row],[Power_Consumed_kWh]]/Table1[[#This Row],[Production_t]]</f>
        <v>93.849290780141843</v>
      </c>
      <c r="S4180" t="str">
        <f>IF(Table1[[#This Row],[Quality_pct]]&lt;96,"Below Spec","Ok")</f>
        <v>Ok</v>
      </c>
      <c r="T4180" t="str">
        <f>IF(Table1[Steam_Consumed_t]&gt;$O$4383,"ABNORMAL","NORMAL")</f>
        <v>NORMAL</v>
      </c>
      <c r="U4180" t="str">
        <f>IF(Table1[Power_Consumed_kWh]&gt;$P$4383,"ABNORMAL","NORMAL")</f>
        <v>NORMAL</v>
      </c>
      <c r="V4180">
        <f>(Table1[[#This Row],[Target_Production_t]]/8)*Table1[[#This Row],[Downtime_hr]]</f>
        <v>2.8575625000000002</v>
      </c>
    </row>
    <row r="4181" spans="1:22" x14ac:dyDescent="0.25">
      <c r="A4181" s="1">
        <v>46006</v>
      </c>
      <c r="B4181" s="1" t="str">
        <f>TEXT(Table1[[#This Row],[Date]],"mm")</f>
        <v>12</v>
      </c>
      <c r="C4181" t="s">
        <v>17</v>
      </c>
      <c r="D4181" t="s">
        <v>20</v>
      </c>
      <c r="E4181">
        <v>39.78</v>
      </c>
      <c r="F4181">
        <v>7.46</v>
      </c>
      <c r="G4181">
        <v>0.54</v>
      </c>
      <c r="H4181">
        <v>32.1</v>
      </c>
      <c r="I4181">
        <v>31.62</v>
      </c>
      <c r="J4181">
        <v>0.48</v>
      </c>
      <c r="K4181">
        <v>98.5</v>
      </c>
      <c r="L4181">
        <v>93.25</v>
      </c>
      <c r="M4181">
        <v>95.55</v>
      </c>
      <c r="N4181">
        <v>87.77</v>
      </c>
      <c r="O4181">
        <v>28.18</v>
      </c>
      <c r="P4181">
        <v>2564.13</v>
      </c>
      <c r="Q4181" s="42">
        <f>Table1[[#This Row],[Steam_Consumed_t]]/Table1[[#This Row],[Production_t]]</f>
        <v>0.87788161993769465</v>
      </c>
      <c r="R4181" s="37">
        <f>Table1[[#This Row],[Power_Consumed_kWh]]/Table1[[#This Row],[Production_t]]</f>
        <v>79.879439252336454</v>
      </c>
      <c r="S4181" t="str">
        <f>IF(Table1[[#This Row],[Quality_pct]]&lt;96,"Below Spec","Ok")</f>
        <v>Ok</v>
      </c>
      <c r="T4181" t="str">
        <f>IF(Table1[Steam_Consumed_t]&gt;$O$4383,"ABNORMAL","NORMAL")</f>
        <v>NORMAL</v>
      </c>
      <c r="U4181" t="str">
        <f>IF(Table1[Power_Consumed_kWh]&gt;$P$4383,"ABNORMAL","NORMAL")</f>
        <v>NORMAL</v>
      </c>
      <c r="V4181">
        <f>(Table1[[#This Row],[Target_Production_t]]/8)*Table1[[#This Row],[Downtime_hr]]</f>
        <v>2.6851500000000001</v>
      </c>
    </row>
    <row r="4182" spans="1:22" x14ac:dyDescent="0.25">
      <c r="A4182" s="1">
        <v>46006</v>
      </c>
      <c r="B4182" s="1" t="str">
        <f>TEXT(Table1[[#This Row],[Date]],"mm")</f>
        <v>12</v>
      </c>
      <c r="C4182" t="s">
        <v>23</v>
      </c>
      <c r="D4182" t="s">
        <v>18</v>
      </c>
      <c r="E4182">
        <v>43.64</v>
      </c>
      <c r="F4182">
        <v>7.46</v>
      </c>
      <c r="G4182">
        <v>0.54</v>
      </c>
      <c r="H4182">
        <v>39.54</v>
      </c>
      <c r="I4182">
        <v>39.54</v>
      </c>
      <c r="J4182">
        <v>0</v>
      </c>
      <c r="K4182">
        <v>100</v>
      </c>
      <c r="L4182">
        <v>93.25</v>
      </c>
      <c r="M4182">
        <v>97.55</v>
      </c>
      <c r="N4182">
        <v>90.96</v>
      </c>
      <c r="O4182">
        <v>3.53</v>
      </c>
      <c r="P4182">
        <v>1672.09</v>
      </c>
      <c r="Q4182" s="42">
        <f>Table1[[#This Row],[Steam_Consumed_t]]/Table1[[#This Row],[Production_t]]</f>
        <v>8.9276681841173489E-2</v>
      </c>
      <c r="R4182" s="37">
        <f>Table1[[#This Row],[Power_Consumed_kWh]]/Table1[[#This Row],[Production_t]]</f>
        <v>42.288568538189175</v>
      </c>
      <c r="S4182" t="str">
        <f>IF(Table1[[#This Row],[Quality_pct]]&lt;96,"Below Spec","Ok")</f>
        <v>Ok</v>
      </c>
      <c r="T4182" t="str">
        <f>IF(Table1[Steam_Consumed_t]&gt;$O$4383,"ABNORMAL","NORMAL")</f>
        <v>NORMAL</v>
      </c>
      <c r="U4182" t="str">
        <f>IF(Table1[Power_Consumed_kWh]&gt;$P$4383,"ABNORMAL","NORMAL")</f>
        <v>NORMAL</v>
      </c>
      <c r="V4182">
        <f>(Table1[[#This Row],[Target_Production_t]]/8)*Table1[[#This Row],[Downtime_hr]]</f>
        <v>2.9457000000000004</v>
      </c>
    </row>
    <row r="4183" spans="1:22" x14ac:dyDescent="0.25">
      <c r="A4183" s="1">
        <v>46006</v>
      </c>
      <c r="B4183" s="1" t="str">
        <f>TEXT(Table1[[#This Row],[Date]],"mm")</f>
        <v>12</v>
      </c>
      <c r="C4183" t="s">
        <v>22</v>
      </c>
      <c r="D4183" t="s">
        <v>18</v>
      </c>
      <c r="E4183">
        <v>35.71</v>
      </c>
      <c r="F4183">
        <v>7.48</v>
      </c>
      <c r="G4183">
        <v>0.52</v>
      </c>
      <c r="H4183">
        <v>31</v>
      </c>
      <c r="I4183">
        <v>29.85</v>
      </c>
      <c r="J4183">
        <v>1.1399999999999999</v>
      </c>
      <c r="K4183">
        <v>96.31</v>
      </c>
      <c r="L4183">
        <v>93.5</v>
      </c>
      <c r="M4183">
        <v>95.67</v>
      </c>
      <c r="N4183">
        <v>86.15</v>
      </c>
      <c r="O4183">
        <v>34.49</v>
      </c>
      <c r="P4183">
        <v>3081.38</v>
      </c>
      <c r="Q4183" s="42">
        <f>Table1[[#This Row],[Steam_Consumed_t]]/Table1[[#This Row],[Production_t]]</f>
        <v>1.1125806451612903</v>
      </c>
      <c r="R4183" s="37">
        <f>Table1[[#This Row],[Power_Consumed_kWh]]/Table1[[#This Row],[Production_t]]</f>
        <v>99.399354838709684</v>
      </c>
      <c r="S4183" t="str">
        <f>IF(Table1[[#This Row],[Quality_pct]]&lt;96,"Below Spec","Ok")</f>
        <v>Ok</v>
      </c>
      <c r="T4183" t="str">
        <f>IF(Table1[Steam_Consumed_t]&gt;$O$4383,"ABNORMAL","NORMAL")</f>
        <v>NORMAL</v>
      </c>
      <c r="U4183" t="str">
        <f>IF(Table1[Power_Consumed_kWh]&gt;$P$4383,"ABNORMAL","NORMAL")</f>
        <v>NORMAL</v>
      </c>
      <c r="V4183">
        <f>(Table1[[#This Row],[Target_Production_t]]/8)*Table1[[#This Row],[Downtime_hr]]</f>
        <v>2.3211500000000003</v>
      </c>
    </row>
    <row r="4184" spans="1:22" x14ac:dyDescent="0.25">
      <c r="A4184" s="1">
        <v>46006</v>
      </c>
      <c r="B4184" s="1" t="str">
        <f>TEXT(Table1[[#This Row],[Date]],"mm")</f>
        <v>12</v>
      </c>
      <c r="C4184" t="s">
        <v>21</v>
      </c>
      <c r="D4184" t="s">
        <v>18</v>
      </c>
      <c r="E4184">
        <v>37.69</v>
      </c>
      <c r="F4184">
        <v>7.53</v>
      </c>
      <c r="G4184">
        <v>0.47</v>
      </c>
      <c r="H4184">
        <v>33.479999999999997</v>
      </c>
      <c r="I4184">
        <v>33.01</v>
      </c>
      <c r="J4184">
        <v>0.47</v>
      </c>
      <c r="K4184">
        <v>98.6</v>
      </c>
      <c r="L4184">
        <v>94.12</v>
      </c>
      <c r="M4184">
        <v>96.43</v>
      </c>
      <c r="N4184">
        <v>89.49</v>
      </c>
      <c r="O4184">
        <v>47.53</v>
      </c>
      <c r="P4184">
        <v>4050.02</v>
      </c>
      <c r="Q4184" s="42">
        <f>Table1[[#This Row],[Steam_Consumed_t]]/Table1[[#This Row],[Production_t]]</f>
        <v>1.4196535244922344</v>
      </c>
      <c r="R4184" s="37">
        <f>Table1[[#This Row],[Power_Consumed_kWh]]/Table1[[#This Row],[Production_t]]</f>
        <v>120.96833930704899</v>
      </c>
      <c r="S4184" t="str">
        <f>IF(Table1[[#This Row],[Quality_pct]]&lt;96,"Below Spec","Ok")</f>
        <v>Ok</v>
      </c>
      <c r="T4184" t="str">
        <f>IF(Table1[Steam_Consumed_t]&gt;$O$4383,"ABNORMAL","NORMAL")</f>
        <v>NORMAL</v>
      </c>
      <c r="U4184" t="str">
        <f>IF(Table1[Power_Consumed_kWh]&gt;$P$4383,"ABNORMAL","NORMAL")</f>
        <v>NORMAL</v>
      </c>
      <c r="V4184">
        <f>(Table1[[#This Row],[Target_Production_t]]/8)*Table1[[#This Row],[Downtime_hr]]</f>
        <v>2.2142874999999997</v>
      </c>
    </row>
    <row r="4185" spans="1:22" x14ac:dyDescent="0.25">
      <c r="A4185" s="1">
        <v>46006</v>
      </c>
      <c r="B4185" s="1" t="str">
        <f>TEXT(Table1[[#This Row],[Date]],"mm")</f>
        <v>12</v>
      </c>
      <c r="C4185" t="s">
        <v>21</v>
      </c>
      <c r="D4185" t="s">
        <v>20</v>
      </c>
      <c r="E4185">
        <v>35.99</v>
      </c>
      <c r="F4185">
        <v>7.57</v>
      </c>
      <c r="G4185">
        <v>0.43</v>
      </c>
      <c r="H4185">
        <v>31.99</v>
      </c>
      <c r="I4185">
        <v>31.16</v>
      </c>
      <c r="J4185">
        <v>0.83</v>
      </c>
      <c r="K4185">
        <v>97.42</v>
      </c>
      <c r="L4185">
        <v>94.62</v>
      </c>
      <c r="M4185">
        <v>96.54</v>
      </c>
      <c r="N4185">
        <v>89</v>
      </c>
      <c r="O4185">
        <v>46.99</v>
      </c>
      <c r="P4185">
        <v>3781.24</v>
      </c>
      <c r="Q4185" s="42">
        <f>Table1[[#This Row],[Steam_Consumed_t]]/Table1[[#This Row],[Production_t]]</f>
        <v>1.4688965301656769</v>
      </c>
      <c r="R4185" s="37">
        <f>Table1[[#This Row],[Power_Consumed_kWh]]/Table1[[#This Row],[Production_t]]</f>
        <v>118.20068771491091</v>
      </c>
      <c r="S4185" t="str">
        <f>IF(Table1[[#This Row],[Quality_pct]]&lt;96,"Below Spec","Ok")</f>
        <v>Ok</v>
      </c>
      <c r="T4185" t="str">
        <f>IF(Table1[Steam_Consumed_t]&gt;$O$4383,"ABNORMAL","NORMAL")</f>
        <v>NORMAL</v>
      </c>
      <c r="U4185" t="str">
        <f>IF(Table1[Power_Consumed_kWh]&gt;$P$4383,"ABNORMAL","NORMAL")</f>
        <v>NORMAL</v>
      </c>
      <c r="V4185">
        <f>(Table1[[#This Row],[Target_Production_t]]/8)*Table1[[#This Row],[Downtime_hr]]</f>
        <v>1.9344625</v>
      </c>
    </row>
    <row r="4186" spans="1:22" x14ac:dyDescent="0.25">
      <c r="A4186" s="1">
        <v>46006</v>
      </c>
      <c r="B4186" s="1" t="str">
        <f>TEXT(Table1[[#This Row],[Date]],"mm")</f>
        <v>12</v>
      </c>
      <c r="C4186" t="s">
        <v>17</v>
      </c>
      <c r="D4186" t="s">
        <v>18</v>
      </c>
      <c r="E4186">
        <v>41.66</v>
      </c>
      <c r="F4186">
        <v>7.62</v>
      </c>
      <c r="G4186">
        <v>0.38</v>
      </c>
      <c r="H4186">
        <v>37.409999999999997</v>
      </c>
      <c r="I4186">
        <v>36.380000000000003</v>
      </c>
      <c r="J4186">
        <v>1.02</v>
      </c>
      <c r="K4186">
        <v>97.26</v>
      </c>
      <c r="L4186">
        <v>95.25</v>
      </c>
      <c r="M4186">
        <v>96.93</v>
      </c>
      <c r="N4186">
        <v>89.8</v>
      </c>
      <c r="O4186">
        <v>30.51</v>
      </c>
      <c r="P4186">
        <v>3020.51</v>
      </c>
      <c r="Q4186" s="42">
        <f>Table1[[#This Row],[Steam_Consumed_t]]/Table1[[#This Row],[Production_t]]</f>
        <v>0.81555733761026472</v>
      </c>
      <c r="R4186" s="37">
        <f>Table1[[#This Row],[Power_Consumed_kWh]]/Table1[[#This Row],[Production_t]]</f>
        <v>80.740711039828938</v>
      </c>
      <c r="S4186" t="str">
        <f>IF(Table1[[#This Row],[Quality_pct]]&lt;96,"Below Spec","Ok")</f>
        <v>Ok</v>
      </c>
      <c r="T4186" t="str">
        <f>IF(Table1[Steam_Consumed_t]&gt;$O$4383,"ABNORMAL","NORMAL")</f>
        <v>NORMAL</v>
      </c>
      <c r="U4186" t="str">
        <f>IF(Table1[Power_Consumed_kWh]&gt;$P$4383,"ABNORMAL","NORMAL")</f>
        <v>NORMAL</v>
      </c>
      <c r="V4186">
        <f>(Table1[[#This Row],[Target_Production_t]]/8)*Table1[[#This Row],[Downtime_hr]]</f>
        <v>1.9788499999999998</v>
      </c>
    </row>
    <row r="4187" spans="1:22" x14ac:dyDescent="0.25">
      <c r="A4187" s="1">
        <v>46006</v>
      </c>
      <c r="B4187" s="1" t="str">
        <f>TEXT(Table1[[#This Row],[Date]],"mm")</f>
        <v>12</v>
      </c>
      <c r="C4187" t="s">
        <v>21</v>
      </c>
      <c r="D4187" t="s">
        <v>19</v>
      </c>
      <c r="E4187">
        <v>37.130000000000003</v>
      </c>
      <c r="F4187">
        <v>7.62</v>
      </c>
      <c r="G4187">
        <v>0.38</v>
      </c>
      <c r="H4187">
        <v>32.229999999999997</v>
      </c>
      <c r="I4187">
        <v>31.53</v>
      </c>
      <c r="J4187">
        <v>0.7</v>
      </c>
      <c r="K4187">
        <v>97.84</v>
      </c>
      <c r="L4187">
        <v>95.25</v>
      </c>
      <c r="M4187">
        <v>96.62</v>
      </c>
      <c r="N4187">
        <v>90.04</v>
      </c>
      <c r="O4187">
        <v>46.93</v>
      </c>
      <c r="P4187">
        <v>3766.74</v>
      </c>
      <c r="Q4187" s="42">
        <f>Table1[[#This Row],[Steam_Consumed_t]]/Table1[[#This Row],[Production_t]]</f>
        <v>1.4560968042196711</v>
      </c>
      <c r="R4187" s="37">
        <f>Table1[[#This Row],[Power_Consumed_kWh]]/Table1[[#This Row],[Production_t]]</f>
        <v>116.87061743717034</v>
      </c>
      <c r="S4187" t="str">
        <f>IF(Table1[[#This Row],[Quality_pct]]&lt;96,"Below Spec","Ok")</f>
        <v>Ok</v>
      </c>
      <c r="T4187" t="str">
        <f>IF(Table1[Steam_Consumed_t]&gt;$O$4383,"ABNORMAL","NORMAL")</f>
        <v>NORMAL</v>
      </c>
      <c r="U4187" t="str">
        <f>IF(Table1[Power_Consumed_kWh]&gt;$P$4383,"ABNORMAL","NORMAL")</f>
        <v>NORMAL</v>
      </c>
      <c r="V4187">
        <f>(Table1[[#This Row],[Target_Production_t]]/8)*Table1[[#This Row],[Downtime_hr]]</f>
        <v>1.7636750000000001</v>
      </c>
    </row>
    <row r="4188" spans="1:22" x14ac:dyDescent="0.25">
      <c r="A4188" s="1">
        <v>46006</v>
      </c>
      <c r="B4188" s="1" t="str">
        <f>TEXT(Table1[[#This Row],[Date]],"mm")</f>
        <v>12</v>
      </c>
      <c r="C4188" t="s">
        <v>17</v>
      </c>
      <c r="D4188" t="s">
        <v>19</v>
      </c>
      <c r="E4188">
        <v>41.03</v>
      </c>
      <c r="F4188">
        <v>7.68</v>
      </c>
      <c r="G4188">
        <v>0.32</v>
      </c>
      <c r="H4188">
        <v>36.72</v>
      </c>
      <c r="I4188">
        <v>35.97</v>
      </c>
      <c r="J4188">
        <v>0.75</v>
      </c>
      <c r="K4188">
        <v>97.97</v>
      </c>
      <c r="L4188">
        <v>96</v>
      </c>
      <c r="M4188">
        <v>96.76</v>
      </c>
      <c r="N4188">
        <v>91.01</v>
      </c>
      <c r="O4188">
        <v>31.31</v>
      </c>
      <c r="P4188">
        <v>2878.34</v>
      </c>
      <c r="Q4188" s="42">
        <f>Table1[[#This Row],[Steam_Consumed_t]]/Table1[[#This Row],[Production_t]]</f>
        <v>0.85266884531590414</v>
      </c>
      <c r="R4188" s="37">
        <f>Table1[[#This Row],[Power_Consumed_kWh]]/Table1[[#This Row],[Production_t]]</f>
        <v>78.386165577342055</v>
      </c>
      <c r="S4188" t="str">
        <f>IF(Table1[[#This Row],[Quality_pct]]&lt;96,"Below Spec","Ok")</f>
        <v>Ok</v>
      </c>
      <c r="T4188" t="str">
        <f>IF(Table1[Steam_Consumed_t]&gt;$O$4383,"ABNORMAL","NORMAL")</f>
        <v>NORMAL</v>
      </c>
      <c r="U4188" t="str">
        <f>IF(Table1[Power_Consumed_kWh]&gt;$P$4383,"ABNORMAL","NORMAL")</f>
        <v>NORMAL</v>
      </c>
      <c r="V4188">
        <f>(Table1[[#This Row],[Target_Production_t]]/8)*Table1[[#This Row],[Downtime_hr]]</f>
        <v>1.6412</v>
      </c>
    </row>
    <row r="4189" spans="1:22" x14ac:dyDescent="0.25">
      <c r="A4189" s="1">
        <v>46006</v>
      </c>
      <c r="B4189" s="1" t="str">
        <f>TEXT(Table1[[#This Row],[Date]],"mm")</f>
        <v>12</v>
      </c>
      <c r="C4189" t="s">
        <v>23</v>
      </c>
      <c r="D4189" t="s">
        <v>19</v>
      </c>
      <c r="E4189">
        <v>42.99</v>
      </c>
      <c r="F4189">
        <v>7.74</v>
      </c>
      <c r="G4189">
        <v>0.26</v>
      </c>
      <c r="H4189">
        <v>40.450000000000003</v>
      </c>
      <c r="I4189">
        <v>40.450000000000003</v>
      </c>
      <c r="J4189">
        <v>0</v>
      </c>
      <c r="K4189">
        <v>100</v>
      </c>
      <c r="L4189">
        <v>96.75</v>
      </c>
      <c r="M4189">
        <v>93.07</v>
      </c>
      <c r="N4189">
        <v>90.05</v>
      </c>
      <c r="O4189">
        <v>2.77</v>
      </c>
      <c r="P4189">
        <v>1769.69</v>
      </c>
      <c r="Q4189" s="42">
        <f>Table1[[#This Row],[Steam_Consumed_t]]/Table1[[#This Row],[Production_t]]</f>
        <v>6.8479604449938197E-2</v>
      </c>
      <c r="R4189" s="37">
        <f>Table1[[#This Row],[Power_Consumed_kWh]]/Table1[[#This Row],[Production_t]]</f>
        <v>43.750061804697154</v>
      </c>
      <c r="S4189" t="str">
        <f>IF(Table1[[#This Row],[Quality_pct]]&lt;96,"Below Spec","Ok")</f>
        <v>Ok</v>
      </c>
      <c r="T4189" t="str">
        <f>IF(Table1[Steam_Consumed_t]&gt;$O$4383,"ABNORMAL","NORMAL")</f>
        <v>NORMAL</v>
      </c>
      <c r="U4189" t="str">
        <f>IF(Table1[Power_Consumed_kWh]&gt;$P$4383,"ABNORMAL","NORMAL")</f>
        <v>NORMAL</v>
      </c>
      <c r="V4189">
        <f>(Table1[[#This Row],[Target_Production_t]]/8)*Table1[[#This Row],[Downtime_hr]]</f>
        <v>1.3971750000000001</v>
      </c>
    </row>
    <row r="4190" spans="1:22" x14ac:dyDescent="0.25">
      <c r="A4190" s="1">
        <v>46007</v>
      </c>
      <c r="B4190" s="1" t="str">
        <f>TEXT(Table1[[#This Row],[Date]],"mm")</f>
        <v>12</v>
      </c>
      <c r="C4190" t="s">
        <v>23</v>
      </c>
      <c r="D4190" t="s">
        <v>20</v>
      </c>
      <c r="E4190">
        <v>41.45</v>
      </c>
      <c r="F4190">
        <v>6.94</v>
      </c>
      <c r="G4190">
        <v>1.06</v>
      </c>
      <c r="H4190">
        <v>35.729999999999997</v>
      </c>
      <c r="I4190">
        <v>35.49</v>
      </c>
      <c r="J4190">
        <v>0.24</v>
      </c>
      <c r="K4190">
        <v>99.33</v>
      </c>
      <c r="L4190">
        <v>86.75</v>
      </c>
      <c r="M4190">
        <v>95.66</v>
      </c>
      <c r="N4190">
        <v>82.43</v>
      </c>
      <c r="O4190">
        <v>4.96</v>
      </c>
      <c r="P4190">
        <v>1453.21</v>
      </c>
      <c r="Q4190" s="42">
        <f>Table1[[#This Row],[Steam_Consumed_t]]/Table1[[#This Row],[Production_t]]</f>
        <v>0.13881891967534285</v>
      </c>
      <c r="R4190" s="37">
        <f>Table1[[#This Row],[Power_Consumed_kWh]]/Table1[[#This Row],[Production_t]]</f>
        <v>40.671984326896172</v>
      </c>
      <c r="S4190" t="str">
        <f>IF(Table1[[#This Row],[Quality_pct]]&lt;96,"Below Spec","Ok")</f>
        <v>Ok</v>
      </c>
      <c r="T4190" t="str">
        <f>IF(Table1[Steam_Consumed_t]&gt;$O$4383,"ABNORMAL","NORMAL")</f>
        <v>NORMAL</v>
      </c>
      <c r="U4190" t="str">
        <f>IF(Table1[Power_Consumed_kWh]&gt;$P$4383,"ABNORMAL","NORMAL")</f>
        <v>NORMAL</v>
      </c>
      <c r="V4190">
        <f>(Table1[[#This Row],[Target_Production_t]]/8)*Table1[[#This Row],[Downtime_hr]]</f>
        <v>5.4921250000000006</v>
      </c>
    </row>
    <row r="4191" spans="1:22" x14ac:dyDescent="0.25">
      <c r="A4191" s="1">
        <v>46007</v>
      </c>
      <c r="B4191" s="1" t="str">
        <f>TEXT(Table1[[#This Row],[Date]],"mm")</f>
        <v>12</v>
      </c>
      <c r="C4191" t="s">
        <v>17</v>
      </c>
      <c r="D4191" t="s">
        <v>20</v>
      </c>
      <c r="E4191">
        <v>39.57</v>
      </c>
      <c r="F4191">
        <v>7.11</v>
      </c>
      <c r="G4191">
        <v>0.89</v>
      </c>
      <c r="H4191">
        <v>36.69</v>
      </c>
      <c r="I4191">
        <v>35.549999999999997</v>
      </c>
      <c r="J4191">
        <v>1.1399999999999999</v>
      </c>
      <c r="K4191">
        <v>96.89</v>
      </c>
      <c r="L4191">
        <v>88.88</v>
      </c>
      <c r="M4191">
        <v>92.61</v>
      </c>
      <c r="N4191">
        <v>79.739999999999995</v>
      </c>
      <c r="O4191">
        <v>30.69</v>
      </c>
      <c r="P4191">
        <v>2861.63</v>
      </c>
      <c r="Q4191" s="42">
        <f>Table1[[#This Row],[Steam_Consumed_t]]/Table1[[#This Row],[Production_t]]</f>
        <v>0.83646770237121837</v>
      </c>
      <c r="R4191" s="37">
        <f>Table1[[#This Row],[Power_Consumed_kWh]]/Table1[[#This Row],[Production_t]]</f>
        <v>77.994821477241757</v>
      </c>
      <c r="S4191" t="str">
        <f>IF(Table1[[#This Row],[Quality_pct]]&lt;96,"Below Spec","Ok")</f>
        <v>Ok</v>
      </c>
      <c r="T4191" t="str">
        <f>IF(Table1[Steam_Consumed_t]&gt;$O$4383,"ABNORMAL","NORMAL")</f>
        <v>NORMAL</v>
      </c>
      <c r="U4191" t="str">
        <f>IF(Table1[Power_Consumed_kWh]&gt;$P$4383,"ABNORMAL","NORMAL")</f>
        <v>NORMAL</v>
      </c>
      <c r="V4191">
        <f>(Table1[[#This Row],[Target_Production_t]]/8)*Table1[[#This Row],[Downtime_hr]]</f>
        <v>4.4021625000000002</v>
      </c>
    </row>
    <row r="4192" spans="1:22" x14ac:dyDescent="0.25">
      <c r="A4192" s="1">
        <v>46007</v>
      </c>
      <c r="B4192" s="1" t="str">
        <f>TEXT(Table1[[#This Row],[Date]],"mm")</f>
        <v>12</v>
      </c>
      <c r="C4192" t="s">
        <v>22</v>
      </c>
      <c r="D4192" t="s">
        <v>19</v>
      </c>
      <c r="E4192">
        <v>34.979999999999997</v>
      </c>
      <c r="F4192">
        <v>7.28</v>
      </c>
      <c r="G4192">
        <v>0.72</v>
      </c>
      <c r="H4192">
        <v>24.1</v>
      </c>
      <c r="I4192">
        <v>23.52</v>
      </c>
      <c r="J4192">
        <v>0.56999999999999995</v>
      </c>
      <c r="K4192">
        <v>97.62</v>
      </c>
      <c r="L4192">
        <v>91</v>
      </c>
      <c r="M4192">
        <v>91.52</v>
      </c>
      <c r="N4192">
        <v>81.3</v>
      </c>
      <c r="O4192">
        <v>27.29</v>
      </c>
      <c r="P4192">
        <v>2359.1999999999998</v>
      </c>
      <c r="Q4192" s="42">
        <f>Table1[[#This Row],[Steam_Consumed_t]]/Table1[[#This Row],[Production_t]]</f>
        <v>1.1323651452282157</v>
      </c>
      <c r="R4192" s="37">
        <f>Table1[[#This Row],[Power_Consumed_kWh]]/Table1[[#This Row],[Production_t]]</f>
        <v>97.892116182572607</v>
      </c>
      <c r="S4192" t="str">
        <f>IF(Table1[[#This Row],[Quality_pct]]&lt;96,"Below Spec","Ok")</f>
        <v>Ok</v>
      </c>
      <c r="T4192" t="str">
        <f>IF(Table1[Steam_Consumed_t]&gt;$O$4383,"ABNORMAL","NORMAL")</f>
        <v>NORMAL</v>
      </c>
      <c r="U4192" t="str">
        <f>IF(Table1[Power_Consumed_kWh]&gt;$P$4383,"ABNORMAL","NORMAL")</f>
        <v>NORMAL</v>
      </c>
      <c r="V4192">
        <f>(Table1[[#This Row],[Target_Production_t]]/8)*Table1[[#This Row],[Downtime_hr]]</f>
        <v>3.1481999999999997</v>
      </c>
    </row>
    <row r="4193" spans="1:22" x14ac:dyDescent="0.25">
      <c r="A4193" s="1">
        <v>46007</v>
      </c>
      <c r="B4193" s="1" t="str">
        <f>TEXT(Table1[[#This Row],[Date]],"mm")</f>
        <v>12</v>
      </c>
      <c r="C4193" t="s">
        <v>17</v>
      </c>
      <c r="D4193" t="s">
        <v>19</v>
      </c>
      <c r="E4193">
        <v>40.81</v>
      </c>
      <c r="F4193">
        <v>7.29</v>
      </c>
      <c r="G4193">
        <v>0.71</v>
      </c>
      <c r="H4193">
        <v>37.659999999999997</v>
      </c>
      <c r="I4193">
        <v>37.19</v>
      </c>
      <c r="J4193">
        <v>0.46</v>
      </c>
      <c r="K4193">
        <v>98.77</v>
      </c>
      <c r="L4193">
        <v>91.12</v>
      </c>
      <c r="M4193">
        <v>94.68</v>
      </c>
      <c r="N4193">
        <v>85.22</v>
      </c>
      <c r="O4193">
        <v>31.36</v>
      </c>
      <c r="P4193">
        <v>3067.41</v>
      </c>
      <c r="Q4193" s="42">
        <f>Table1[[#This Row],[Steam_Consumed_t]]/Table1[[#This Row],[Production_t]]</f>
        <v>0.83271375464684017</v>
      </c>
      <c r="R4193" s="37">
        <f>Table1[[#This Row],[Power_Consumed_kWh]]/Table1[[#This Row],[Production_t]]</f>
        <v>81.450079660116842</v>
      </c>
      <c r="S4193" t="str">
        <f>IF(Table1[[#This Row],[Quality_pct]]&lt;96,"Below Spec","Ok")</f>
        <v>Ok</v>
      </c>
      <c r="T4193" t="str">
        <f>IF(Table1[Steam_Consumed_t]&gt;$O$4383,"ABNORMAL","NORMAL")</f>
        <v>NORMAL</v>
      </c>
      <c r="U4193" t="str">
        <f>IF(Table1[Power_Consumed_kWh]&gt;$P$4383,"ABNORMAL","NORMAL")</f>
        <v>NORMAL</v>
      </c>
      <c r="V4193">
        <f>(Table1[[#This Row],[Target_Production_t]]/8)*Table1[[#This Row],[Downtime_hr]]</f>
        <v>3.6218875000000001</v>
      </c>
    </row>
    <row r="4194" spans="1:22" x14ac:dyDescent="0.25">
      <c r="A4194" s="1">
        <v>46007</v>
      </c>
      <c r="B4194" s="1" t="str">
        <f>TEXT(Table1[[#This Row],[Date]],"mm")</f>
        <v>12</v>
      </c>
      <c r="C4194" t="s">
        <v>22</v>
      </c>
      <c r="D4194" t="s">
        <v>20</v>
      </c>
      <c r="E4194">
        <v>33.92</v>
      </c>
      <c r="F4194">
        <v>7.33</v>
      </c>
      <c r="G4194">
        <v>0.67</v>
      </c>
      <c r="H4194">
        <v>29.42</v>
      </c>
      <c r="I4194">
        <v>28.82</v>
      </c>
      <c r="J4194">
        <v>0.59</v>
      </c>
      <c r="K4194">
        <v>97.98</v>
      </c>
      <c r="L4194">
        <v>91.62</v>
      </c>
      <c r="M4194">
        <v>88.42</v>
      </c>
      <c r="N4194">
        <v>79.38</v>
      </c>
      <c r="O4194">
        <v>32.03</v>
      </c>
      <c r="P4194">
        <v>2824.15</v>
      </c>
      <c r="Q4194" s="42">
        <f>Table1[[#This Row],[Steam_Consumed_t]]/Table1[[#This Row],[Production_t]]</f>
        <v>1.0887151597552684</v>
      </c>
      <c r="R4194" s="37">
        <f>Table1[[#This Row],[Power_Consumed_kWh]]/Table1[[#This Row],[Production_t]]</f>
        <v>95.994221617946977</v>
      </c>
      <c r="S4194" t="str">
        <f>IF(Table1[[#This Row],[Quality_pct]]&lt;96,"Below Spec","Ok")</f>
        <v>Ok</v>
      </c>
      <c r="T4194" t="str">
        <f>IF(Table1[Steam_Consumed_t]&gt;$O$4383,"ABNORMAL","NORMAL")</f>
        <v>NORMAL</v>
      </c>
      <c r="U4194" t="str">
        <f>IF(Table1[Power_Consumed_kWh]&gt;$P$4383,"ABNORMAL","NORMAL")</f>
        <v>NORMAL</v>
      </c>
      <c r="V4194">
        <f>(Table1[[#This Row],[Target_Production_t]]/8)*Table1[[#This Row],[Downtime_hr]]</f>
        <v>2.8408000000000002</v>
      </c>
    </row>
    <row r="4195" spans="1:22" x14ac:dyDescent="0.25">
      <c r="A4195" s="1">
        <v>46007</v>
      </c>
      <c r="B4195" s="1" t="str">
        <f>TEXT(Table1[[#This Row],[Date]],"mm")</f>
        <v>12</v>
      </c>
      <c r="C4195" t="s">
        <v>23</v>
      </c>
      <c r="D4195" t="s">
        <v>19</v>
      </c>
      <c r="E4195">
        <v>42.76</v>
      </c>
      <c r="F4195">
        <v>7.52</v>
      </c>
      <c r="G4195">
        <v>0.48</v>
      </c>
      <c r="H4195">
        <v>37.67</v>
      </c>
      <c r="I4195">
        <v>37.44</v>
      </c>
      <c r="J4195">
        <v>0.23</v>
      </c>
      <c r="K4195">
        <v>99.39</v>
      </c>
      <c r="L4195">
        <v>94</v>
      </c>
      <c r="M4195">
        <v>94.63</v>
      </c>
      <c r="N4195">
        <v>88.41</v>
      </c>
      <c r="O4195">
        <v>4.4400000000000004</v>
      </c>
      <c r="P4195">
        <v>1483.31</v>
      </c>
      <c r="Q4195" s="42">
        <f>Table1[[#This Row],[Steam_Consumed_t]]/Table1[[#This Row],[Production_t]]</f>
        <v>0.11786567560392885</v>
      </c>
      <c r="R4195" s="37">
        <f>Table1[[#This Row],[Power_Consumed_kWh]]/Table1[[#This Row],[Production_t]]</f>
        <v>39.376426864879214</v>
      </c>
      <c r="S4195" t="str">
        <f>IF(Table1[[#This Row],[Quality_pct]]&lt;96,"Below Spec","Ok")</f>
        <v>Ok</v>
      </c>
      <c r="T4195" t="str">
        <f>IF(Table1[Steam_Consumed_t]&gt;$O$4383,"ABNORMAL","NORMAL")</f>
        <v>NORMAL</v>
      </c>
      <c r="U4195" t="str">
        <f>IF(Table1[Power_Consumed_kWh]&gt;$P$4383,"ABNORMAL","NORMAL")</f>
        <v>NORMAL</v>
      </c>
      <c r="V4195">
        <f>(Table1[[#This Row],[Target_Production_t]]/8)*Table1[[#This Row],[Downtime_hr]]</f>
        <v>2.5655999999999999</v>
      </c>
    </row>
    <row r="4196" spans="1:22" x14ac:dyDescent="0.25">
      <c r="A4196" s="1">
        <v>46007</v>
      </c>
      <c r="B4196" s="1" t="str">
        <f>TEXT(Table1[[#This Row],[Date]],"mm")</f>
        <v>12</v>
      </c>
      <c r="C4196" t="s">
        <v>21</v>
      </c>
      <c r="D4196" t="s">
        <v>18</v>
      </c>
      <c r="E4196">
        <v>37.49</v>
      </c>
      <c r="F4196">
        <v>7.62</v>
      </c>
      <c r="G4196">
        <v>0.38</v>
      </c>
      <c r="H4196">
        <v>32.22</v>
      </c>
      <c r="I4196">
        <v>31.98</v>
      </c>
      <c r="J4196">
        <v>0.24</v>
      </c>
      <c r="K4196">
        <v>99.27</v>
      </c>
      <c r="L4196">
        <v>95.25</v>
      </c>
      <c r="M4196">
        <v>94.67</v>
      </c>
      <c r="N4196">
        <v>89.51</v>
      </c>
      <c r="O4196">
        <v>45.53</v>
      </c>
      <c r="P4196">
        <v>3871.35</v>
      </c>
      <c r="Q4196" s="42">
        <f>Table1[[#This Row],[Steam_Consumed_t]]/Table1[[#This Row],[Production_t]]</f>
        <v>1.4130974549968964</v>
      </c>
      <c r="R4196" s="37">
        <f>Table1[[#This Row],[Power_Consumed_kWh]]/Table1[[#This Row],[Production_t]]</f>
        <v>120.1536312849162</v>
      </c>
      <c r="S4196" t="str">
        <f>IF(Table1[[#This Row],[Quality_pct]]&lt;96,"Below Spec","Ok")</f>
        <v>Ok</v>
      </c>
      <c r="T4196" t="str">
        <f>IF(Table1[Steam_Consumed_t]&gt;$O$4383,"ABNORMAL","NORMAL")</f>
        <v>NORMAL</v>
      </c>
      <c r="U4196" t="str">
        <f>IF(Table1[Power_Consumed_kWh]&gt;$P$4383,"ABNORMAL","NORMAL")</f>
        <v>NORMAL</v>
      </c>
      <c r="V4196">
        <f>(Table1[[#This Row],[Target_Production_t]]/8)*Table1[[#This Row],[Downtime_hr]]</f>
        <v>1.7807750000000002</v>
      </c>
    </row>
    <row r="4197" spans="1:22" x14ac:dyDescent="0.25">
      <c r="A4197" s="1">
        <v>46007</v>
      </c>
      <c r="B4197" s="1" t="str">
        <f>TEXT(Table1[[#This Row],[Date]],"mm")</f>
        <v>12</v>
      </c>
      <c r="C4197" t="s">
        <v>23</v>
      </c>
      <c r="D4197" t="s">
        <v>18</v>
      </c>
      <c r="E4197">
        <v>43.41</v>
      </c>
      <c r="F4197">
        <v>7.62</v>
      </c>
      <c r="G4197">
        <v>0.38</v>
      </c>
      <c r="H4197">
        <v>37.4</v>
      </c>
      <c r="I4197">
        <v>36.83</v>
      </c>
      <c r="J4197">
        <v>0.56999999999999995</v>
      </c>
      <c r="K4197">
        <v>98.47</v>
      </c>
      <c r="L4197">
        <v>95.25</v>
      </c>
      <c r="M4197">
        <v>92.56</v>
      </c>
      <c r="N4197">
        <v>86.82</v>
      </c>
      <c r="O4197">
        <v>4.18</v>
      </c>
      <c r="P4197">
        <v>1710.15</v>
      </c>
      <c r="Q4197" s="42">
        <f>Table1[[#This Row],[Steam_Consumed_t]]/Table1[[#This Row],[Production_t]]</f>
        <v>0.11176470588235293</v>
      </c>
      <c r="R4197" s="37">
        <f>Table1[[#This Row],[Power_Consumed_kWh]]/Table1[[#This Row],[Production_t]]</f>
        <v>45.725935828877013</v>
      </c>
      <c r="S4197" t="str">
        <f>IF(Table1[[#This Row],[Quality_pct]]&lt;96,"Below Spec","Ok")</f>
        <v>Ok</v>
      </c>
      <c r="T4197" t="str">
        <f>IF(Table1[Steam_Consumed_t]&gt;$O$4383,"ABNORMAL","NORMAL")</f>
        <v>NORMAL</v>
      </c>
      <c r="U4197" t="str">
        <f>IF(Table1[Power_Consumed_kWh]&gt;$P$4383,"ABNORMAL","NORMAL")</f>
        <v>NORMAL</v>
      </c>
      <c r="V4197">
        <f>(Table1[[#This Row],[Target_Production_t]]/8)*Table1[[#This Row],[Downtime_hr]]</f>
        <v>2.0619749999999999</v>
      </c>
    </row>
    <row r="4198" spans="1:22" x14ac:dyDescent="0.25">
      <c r="A4198" s="1">
        <v>46007</v>
      </c>
      <c r="B4198" s="1" t="str">
        <f>TEXT(Table1[[#This Row],[Date]],"mm")</f>
        <v>12</v>
      </c>
      <c r="C4198" t="s">
        <v>17</v>
      </c>
      <c r="D4198" t="s">
        <v>18</v>
      </c>
      <c r="E4198">
        <v>41.43</v>
      </c>
      <c r="F4198">
        <v>7.65</v>
      </c>
      <c r="G4198">
        <v>0.35</v>
      </c>
      <c r="H4198">
        <v>35.03</v>
      </c>
      <c r="I4198">
        <v>34.68</v>
      </c>
      <c r="J4198">
        <v>0.35</v>
      </c>
      <c r="K4198">
        <v>99.01</v>
      </c>
      <c r="L4198">
        <v>95.62</v>
      </c>
      <c r="M4198">
        <v>99.23</v>
      </c>
      <c r="N4198">
        <v>93.95</v>
      </c>
      <c r="O4198">
        <v>29.94</v>
      </c>
      <c r="P4198">
        <v>2829.93</v>
      </c>
      <c r="Q4198" s="42">
        <f>Table1[[#This Row],[Steam_Consumed_t]]/Table1[[#This Row],[Production_t]]</f>
        <v>0.85469597487867544</v>
      </c>
      <c r="R4198" s="37">
        <f>Table1[[#This Row],[Power_Consumed_kWh]]/Table1[[#This Row],[Production_t]]</f>
        <v>80.78589780188409</v>
      </c>
      <c r="S4198" t="str">
        <f>IF(Table1[[#This Row],[Quality_pct]]&lt;96,"Below Spec","Ok")</f>
        <v>Ok</v>
      </c>
      <c r="T4198" t="str">
        <f>IF(Table1[Steam_Consumed_t]&gt;$O$4383,"ABNORMAL","NORMAL")</f>
        <v>NORMAL</v>
      </c>
      <c r="U4198" t="str">
        <f>IF(Table1[Power_Consumed_kWh]&gt;$P$4383,"ABNORMAL","NORMAL")</f>
        <v>NORMAL</v>
      </c>
      <c r="V4198">
        <f>(Table1[[#This Row],[Target_Production_t]]/8)*Table1[[#This Row],[Downtime_hr]]</f>
        <v>1.8125624999999999</v>
      </c>
    </row>
    <row r="4199" spans="1:22" x14ac:dyDescent="0.25">
      <c r="A4199" s="1">
        <v>46007</v>
      </c>
      <c r="B4199" s="1" t="str">
        <f>TEXT(Table1[[#This Row],[Date]],"mm")</f>
        <v>12</v>
      </c>
      <c r="C4199" t="s">
        <v>21</v>
      </c>
      <c r="D4199" t="s">
        <v>20</v>
      </c>
      <c r="E4199">
        <v>35.799999999999997</v>
      </c>
      <c r="F4199">
        <v>7.69</v>
      </c>
      <c r="G4199">
        <v>0.31</v>
      </c>
      <c r="H4199">
        <v>33.630000000000003</v>
      </c>
      <c r="I4199">
        <v>33.04</v>
      </c>
      <c r="J4199">
        <v>0.59</v>
      </c>
      <c r="K4199">
        <v>98.25</v>
      </c>
      <c r="L4199">
        <v>96.12</v>
      </c>
      <c r="M4199">
        <v>97.25</v>
      </c>
      <c r="N4199">
        <v>91.85</v>
      </c>
      <c r="O4199">
        <v>48.92</v>
      </c>
      <c r="P4199">
        <v>3940.49</v>
      </c>
      <c r="Q4199" s="42">
        <f>Table1[[#This Row],[Steam_Consumed_t]]/Table1[[#This Row],[Production_t]]</f>
        <v>1.454653583110318</v>
      </c>
      <c r="R4199" s="37">
        <f>Table1[[#This Row],[Power_Consumed_kWh]]/Table1[[#This Row],[Production_t]]</f>
        <v>117.17187035385071</v>
      </c>
      <c r="S4199" t="str">
        <f>IF(Table1[[#This Row],[Quality_pct]]&lt;96,"Below Spec","Ok")</f>
        <v>Ok</v>
      </c>
      <c r="T4199" t="str">
        <f>IF(Table1[Steam_Consumed_t]&gt;$O$4383,"ABNORMAL","NORMAL")</f>
        <v>NORMAL</v>
      </c>
      <c r="U4199" t="str">
        <f>IF(Table1[Power_Consumed_kWh]&gt;$P$4383,"ABNORMAL","NORMAL")</f>
        <v>NORMAL</v>
      </c>
      <c r="V4199">
        <f>(Table1[[#This Row],[Target_Production_t]]/8)*Table1[[#This Row],[Downtime_hr]]</f>
        <v>1.3872499999999999</v>
      </c>
    </row>
    <row r="4200" spans="1:22" x14ac:dyDescent="0.25">
      <c r="A4200" s="1">
        <v>46007</v>
      </c>
      <c r="B4200" s="1" t="str">
        <f>TEXT(Table1[[#This Row],[Date]],"mm")</f>
        <v>12</v>
      </c>
      <c r="C4200" t="s">
        <v>22</v>
      </c>
      <c r="D4200" t="s">
        <v>18</v>
      </c>
      <c r="E4200">
        <v>35.51</v>
      </c>
      <c r="F4200">
        <v>7.71</v>
      </c>
      <c r="G4200">
        <v>0.28999999999999998</v>
      </c>
      <c r="H4200">
        <v>33.74</v>
      </c>
      <c r="I4200">
        <v>32.86</v>
      </c>
      <c r="J4200">
        <v>0.88</v>
      </c>
      <c r="K4200">
        <v>97.39</v>
      </c>
      <c r="L4200">
        <v>96.38</v>
      </c>
      <c r="M4200">
        <v>100.89</v>
      </c>
      <c r="N4200">
        <v>94.7</v>
      </c>
      <c r="O4200">
        <v>38.72</v>
      </c>
      <c r="P4200">
        <v>3147.4</v>
      </c>
      <c r="Q4200" s="42">
        <f>Table1[[#This Row],[Steam_Consumed_t]]/Table1[[#This Row],[Production_t]]</f>
        <v>1.1475992886781268</v>
      </c>
      <c r="R4200" s="37">
        <f>Table1[[#This Row],[Power_Consumed_kWh]]/Table1[[#This Row],[Production_t]]</f>
        <v>93.283935981031419</v>
      </c>
      <c r="S4200" t="str">
        <f>IF(Table1[[#This Row],[Quality_pct]]&lt;96,"Below Spec","Ok")</f>
        <v>Ok</v>
      </c>
      <c r="T4200" t="str">
        <f>IF(Table1[Steam_Consumed_t]&gt;$O$4383,"ABNORMAL","NORMAL")</f>
        <v>NORMAL</v>
      </c>
      <c r="U4200" t="str">
        <f>IF(Table1[Power_Consumed_kWh]&gt;$P$4383,"ABNORMAL","NORMAL")</f>
        <v>NORMAL</v>
      </c>
      <c r="V4200">
        <f>(Table1[[#This Row],[Target_Production_t]]/8)*Table1[[#This Row],[Downtime_hr]]</f>
        <v>1.2872374999999998</v>
      </c>
    </row>
    <row r="4201" spans="1:22" x14ac:dyDescent="0.25">
      <c r="A4201" s="1">
        <v>46007</v>
      </c>
      <c r="B4201" s="1" t="str">
        <f>TEXT(Table1[[#This Row],[Date]],"mm")</f>
        <v>12</v>
      </c>
      <c r="C4201" t="s">
        <v>21</v>
      </c>
      <c r="D4201" t="s">
        <v>19</v>
      </c>
      <c r="E4201">
        <v>36.93</v>
      </c>
      <c r="F4201">
        <v>7.83</v>
      </c>
      <c r="G4201">
        <v>0.17</v>
      </c>
      <c r="H4201">
        <v>34.49</v>
      </c>
      <c r="I4201">
        <v>33.71</v>
      </c>
      <c r="J4201">
        <v>0.78</v>
      </c>
      <c r="K4201">
        <v>97.74</v>
      </c>
      <c r="L4201">
        <v>97.88</v>
      </c>
      <c r="M4201">
        <v>99.56</v>
      </c>
      <c r="N4201">
        <v>95.24</v>
      </c>
      <c r="O4201">
        <v>50.88</v>
      </c>
      <c r="P4201">
        <v>4071.14</v>
      </c>
      <c r="Q4201" s="42">
        <f>Table1[[#This Row],[Steam_Consumed_t]]/Table1[[#This Row],[Production_t]]</f>
        <v>1.47521020585677</v>
      </c>
      <c r="R4201" s="37">
        <f>Table1[[#This Row],[Power_Consumed_kWh]]/Table1[[#This Row],[Production_t]]</f>
        <v>118.03827196288778</v>
      </c>
      <c r="S4201" t="str">
        <f>IF(Table1[[#This Row],[Quality_pct]]&lt;96,"Below Spec","Ok")</f>
        <v>Ok</v>
      </c>
      <c r="T4201" t="str">
        <f>IF(Table1[Steam_Consumed_t]&gt;$O$4383,"ABNORMAL","NORMAL")</f>
        <v>NORMAL</v>
      </c>
      <c r="U4201" t="str">
        <f>IF(Table1[Power_Consumed_kWh]&gt;$P$4383,"ABNORMAL","NORMAL")</f>
        <v>NORMAL</v>
      </c>
      <c r="V4201">
        <f>(Table1[[#This Row],[Target_Production_t]]/8)*Table1[[#This Row],[Downtime_hr]]</f>
        <v>0.78476250000000003</v>
      </c>
    </row>
    <row r="4202" spans="1:22" x14ac:dyDescent="0.25">
      <c r="A4202" s="1">
        <v>46008</v>
      </c>
      <c r="B4202" s="1" t="str">
        <f>TEXT(Table1[[#This Row],[Date]],"mm")</f>
        <v>12</v>
      </c>
      <c r="C4202" t="s">
        <v>22</v>
      </c>
      <c r="D4202" t="s">
        <v>20</v>
      </c>
      <c r="E4202">
        <v>34.49</v>
      </c>
      <c r="F4202">
        <v>7.03</v>
      </c>
      <c r="G4202">
        <v>0.97</v>
      </c>
      <c r="H4202">
        <v>30.77</v>
      </c>
      <c r="I4202">
        <v>30.2</v>
      </c>
      <c r="J4202">
        <v>0.56000000000000005</v>
      </c>
      <c r="K4202">
        <v>98.17</v>
      </c>
      <c r="L4202">
        <v>87.88</v>
      </c>
      <c r="M4202">
        <v>96.61</v>
      </c>
      <c r="N4202">
        <v>83.34</v>
      </c>
      <c r="O4202">
        <v>33.61</v>
      </c>
      <c r="P4202">
        <v>2923.25</v>
      </c>
      <c r="Q4202" s="42">
        <f>Table1[[#This Row],[Steam_Consumed_t]]/Table1[[#This Row],[Production_t]]</f>
        <v>1.0922976925576862</v>
      </c>
      <c r="R4202" s="37">
        <f>Table1[[#This Row],[Power_Consumed_kWh]]/Table1[[#This Row],[Production_t]]</f>
        <v>95.003249918752033</v>
      </c>
      <c r="S4202" t="str">
        <f>IF(Table1[[#This Row],[Quality_pct]]&lt;96,"Below Spec","Ok")</f>
        <v>Ok</v>
      </c>
      <c r="T4202" t="str">
        <f>IF(Table1[Steam_Consumed_t]&gt;$O$4383,"ABNORMAL","NORMAL")</f>
        <v>NORMAL</v>
      </c>
      <c r="U4202" t="str">
        <f>IF(Table1[Power_Consumed_kWh]&gt;$P$4383,"ABNORMAL","NORMAL")</f>
        <v>NORMAL</v>
      </c>
      <c r="V4202">
        <f>(Table1[[#This Row],[Target_Production_t]]/8)*Table1[[#This Row],[Downtime_hr]]</f>
        <v>4.1819125000000001</v>
      </c>
    </row>
    <row r="4203" spans="1:22" x14ac:dyDescent="0.25">
      <c r="A4203" s="1">
        <v>46008</v>
      </c>
      <c r="B4203" s="1" t="str">
        <f>TEXT(Table1[[#This Row],[Date]],"mm")</f>
        <v>12</v>
      </c>
      <c r="C4203" t="s">
        <v>23</v>
      </c>
      <c r="D4203" t="s">
        <v>19</v>
      </c>
      <c r="E4203">
        <v>43.48</v>
      </c>
      <c r="F4203">
        <v>7.2</v>
      </c>
      <c r="G4203">
        <v>0.8</v>
      </c>
      <c r="H4203">
        <v>39.86</v>
      </c>
      <c r="I4203">
        <v>39.54</v>
      </c>
      <c r="J4203">
        <v>0.32</v>
      </c>
      <c r="K4203">
        <v>99.2</v>
      </c>
      <c r="L4203">
        <v>90</v>
      </c>
      <c r="M4203">
        <v>92.7</v>
      </c>
      <c r="N4203">
        <v>82.76</v>
      </c>
      <c r="O4203">
        <v>6.05</v>
      </c>
      <c r="P4203">
        <v>1632.13</v>
      </c>
      <c r="Q4203" s="42">
        <f>Table1[[#This Row],[Steam_Consumed_t]]/Table1[[#This Row],[Production_t]]</f>
        <v>0.15178123432012042</v>
      </c>
      <c r="R4203" s="37">
        <f>Table1[[#This Row],[Power_Consumed_kWh]]/Table1[[#This Row],[Production_t]]</f>
        <v>40.946562970396393</v>
      </c>
      <c r="S4203" t="str">
        <f>IF(Table1[[#This Row],[Quality_pct]]&lt;96,"Below Spec","Ok")</f>
        <v>Ok</v>
      </c>
      <c r="T4203" t="str">
        <f>IF(Table1[Steam_Consumed_t]&gt;$O$4383,"ABNORMAL","NORMAL")</f>
        <v>NORMAL</v>
      </c>
      <c r="U4203" t="str">
        <f>IF(Table1[Power_Consumed_kWh]&gt;$P$4383,"ABNORMAL","NORMAL")</f>
        <v>NORMAL</v>
      </c>
      <c r="V4203">
        <f>(Table1[[#This Row],[Target_Production_t]]/8)*Table1[[#This Row],[Downtime_hr]]</f>
        <v>4.3479999999999999</v>
      </c>
    </row>
    <row r="4204" spans="1:22" x14ac:dyDescent="0.25">
      <c r="A4204" s="1">
        <v>46008</v>
      </c>
      <c r="B4204" s="1" t="str">
        <f>TEXT(Table1[[#This Row],[Date]],"mm")</f>
        <v>12</v>
      </c>
      <c r="C4204" t="s">
        <v>17</v>
      </c>
      <c r="D4204" t="s">
        <v>19</v>
      </c>
      <c r="E4204">
        <v>41.5</v>
      </c>
      <c r="F4204">
        <v>7.21</v>
      </c>
      <c r="G4204">
        <v>0.79</v>
      </c>
      <c r="H4204">
        <v>36.01</v>
      </c>
      <c r="I4204">
        <v>34.700000000000003</v>
      </c>
      <c r="J4204">
        <v>1.31</v>
      </c>
      <c r="K4204">
        <v>96.37</v>
      </c>
      <c r="L4204">
        <v>90.12</v>
      </c>
      <c r="M4204">
        <v>92.74</v>
      </c>
      <c r="N4204">
        <v>80.55</v>
      </c>
      <c r="O4204">
        <v>29.55</v>
      </c>
      <c r="P4204">
        <v>2966.49</v>
      </c>
      <c r="Q4204" s="42">
        <f>Table1[[#This Row],[Steam_Consumed_t]]/Table1[[#This Row],[Production_t]]</f>
        <v>0.82060538739239108</v>
      </c>
      <c r="R4204" s="37">
        <f>Table1[[#This Row],[Power_Consumed_kWh]]/Table1[[#This Row],[Production_t]]</f>
        <v>82.37961677311857</v>
      </c>
      <c r="S4204" t="str">
        <f>IF(Table1[[#This Row],[Quality_pct]]&lt;96,"Below Spec","Ok")</f>
        <v>Ok</v>
      </c>
      <c r="T4204" t="str">
        <f>IF(Table1[Steam_Consumed_t]&gt;$O$4383,"ABNORMAL","NORMAL")</f>
        <v>NORMAL</v>
      </c>
      <c r="U4204" t="str">
        <f>IF(Table1[Power_Consumed_kWh]&gt;$P$4383,"ABNORMAL","NORMAL")</f>
        <v>NORMAL</v>
      </c>
      <c r="V4204">
        <f>(Table1[[#This Row],[Target_Production_t]]/8)*Table1[[#This Row],[Downtime_hr]]</f>
        <v>4.0981250000000005</v>
      </c>
    </row>
    <row r="4205" spans="1:22" x14ac:dyDescent="0.25">
      <c r="A4205" s="1">
        <v>46008</v>
      </c>
      <c r="B4205" s="1" t="str">
        <f>TEXT(Table1[[#This Row],[Date]],"mm")</f>
        <v>12</v>
      </c>
      <c r="C4205" t="s">
        <v>23</v>
      </c>
      <c r="D4205" t="s">
        <v>18</v>
      </c>
      <c r="E4205">
        <v>44.14</v>
      </c>
      <c r="F4205">
        <v>7.27</v>
      </c>
      <c r="G4205">
        <v>0.73</v>
      </c>
      <c r="H4205">
        <v>40.299999999999997</v>
      </c>
      <c r="I4205">
        <v>39.93</v>
      </c>
      <c r="J4205">
        <v>0.37</v>
      </c>
      <c r="K4205">
        <v>99.09</v>
      </c>
      <c r="L4205">
        <v>90.88</v>
      </c>
      <c r="M4205">
        <v>96.02</v>
      </c>
      <c r="N4205">
        <v>86.46</v>
      </c>
      <c r="O4205">
        <v>4.37</v>
      </c>
      <c r="P4205">
        <v>1763.93</v>
      </c>
      <c r="Q4205" s="42">
        <f>Table1[[#This Row],[Steam_Consumed_t]]/Table1[[#This Row],[Production_t]]</f>
        <v>0.10843672456575683</v>
      </c>
      <c r="R4205" s="37">
        <f>Table1[[#This Row],[Power_Consumed_kWh]]/Table1[[#This Row],[Production_t]]</f>
        <v>43.769975186104226</v>
      </c>
      <c r="S4205" t="str">
        <f>IF(Table1[[#This Row],[Quality_pct]]&lt;96,"Below Spec","Ok")</f>
        <v>Ok</v>
      </c>
      <c r="T4205" t="str">
        <f>IF(Table1[Steam_Consumed_t]&gt;$O$4383,"ABNORMAL","NORMAL")</f>
        <v>NORMAL</v>
      </c>
      <c r="U4205" t="str">
        <f>IF(Table1[Power_Consumed_kWh]&gt;$P$4383,"ABNORMAL","NORMAL")</f>
        <v>NORMAL</v>
      </c>
      <c r="V4205">
        <f>(Table1[[#This Row],[Target_Production_t]]/8)*Table1[[#This Row],[Downtime_hr]]</f>
        <v>4.0277750000000001</v>
      </c>
    </row>
    <row r="4206" spans="1:22" x14ac:dyDescent="0.25">
      <c r="A4206" s="1">
        <v>46008</v>
      </c>
      <c r="B4206" s="1" t="str">
        <f>TEXT(Table1[[#This Row],[Date]],"mm")</f>
        <v>12</v>
      </c>
      <c r="C4206" t="s">
        <v>17</v>
      </c>
      <c r="D4206" t="s">
        <v>18</v>
      </c>
      <c r="E4206">
        <v>42.14</v>
      </c>
      <c r="F4206">
        <v>7.28</v>
      </c>
      <c r="G4206">
        <v>0.72</v>
      </c>
      <c r="H4206">
        <v>38.21</v>
      </c>
      <c r="I4206">
        <v>37.6</v>
      </c>
      <c r="J4206">
        <v>0.61</v>
      </c>
      <c r="K4206">
        <v>98.4</v>
      </c>
      <c r="L4206">
        <v>91</v>
      </c>
      <c r="M4206">
        <v>96.85</v>
      </c>
      <c r="N4206">
        <v>86.72</v>
      </c>
      <c r="O4206">
        <v>34.58</v>
      </c>
      <c r="P4206">
        <v>3229.43</v>
      </c>
      <c r="Q4206" s="42">
        <f>Table1[[#This Row],[Steam_Consumed_t]]/Table1[[#This Row],[Production_t]]</f>
        <v>0.90499869144203082</v>
      </c>
      <c r="R4206" s="37">
        <f>Table1[[#This Row],[Power_Consumed_kWh]]/Table1[[#This Row],[Production_t]]</f>
        <v>84.517927244176917</v>
      </c>
      <c r="S4206" t="str">
        <f>IF(Table1[[#This Row],[Quality_pct]]&lt;96,"Below Spec","Ok")</f>
        <v>Ok</v>
      </c>
      <c r="T4206" t="str">
        <f>IF(Table1[Steam_Consumed_t]&gt;$O$4383,"ABNORMAL","NORMAL")</f>
        <v>NORMAL</v>
      </c>
      <c r="U4206" t="str">
        <f>IF(Table1[Power_Consumed_kWh]&gt;$P$4383,"ABNORMAL","NORMAL")</f>
        <v>NORMAL</v>
      </c>
      <c r="V4206">
        <f>(Table1[[#This Row],[Target_Production_t]]/8)*Table1[[#This Row],[Downtime_hr]]</f>
        <v>3.7925999999999997</v>
      </c>
    </row>
    <row r="4207" spans="1:22" x14ac:dyDescent="0.25">
      <c r="A4207" s="1">
        <v>46008</v>
      </c>
      <c r="B4207" s="1" t="str">
        <f>TEXT(Table1[[#This Row],[Date]],"mm")</f>
        <v>12</v>
      </c>
      <c r="C4207" t="s">
        <v>22</v>
      </c>
      <c r="D4207" t="s">
        <v>19</v>
      </c>
      <c r="E4207">
        <v>35.57</v>
      </c>
      <c r="F4207">
        <v>7.37</v>
      </c>
      <c r="G4207">
        <v>0.63</v>
      </c>
      <c r="H4207">
        <v>32.729999999999997</v>
      </c>
      <c r="I4207">
        <v>31.79</v>
      </c>
      <c r="J4207">
        <v>0.94</v>
      </c>
      <c r="K4207">
        <v>97.12</v>
      </c>
      <c r="L4207">
        <v>92.12</v>
      </c>
      <c r="M4207">
        <v>99.28</v>
      </c>
      <c r="N4207">
        <v>88.82</v>
      </c>
      <c r="O4207">
        <v>35.93</v>
      </c>
      <c r="P4207">
        <v>3182.72</v>
      </c>
      <c r="Q4207" s="42">
        <f>Table1[[#This Row],[Steam_Consumed_t]]/Table1[[#This Row],[Production_t]]</f>
        <v>1.0977696303085855</v>
      </c>
      <c r="R4207" s="37">
        <f>Table1[[#This Row],[Power_Consumed_kWh]]/Table1[[#This Row],[Production_t]]</f>
        <v>97.241674304919044</v>
      </c>
      <c r="S4207" t="str">
        <f>IF(Table1[[#This Row],[Quality_pct]]&lt;96,"Below Spec","Ok")</f>
        <v>Ok</v>
      </c>
      <c r="T4207" t="str">
        <f>IF(Table1[Steam_Consumed_t]&gt;$O$4383,"ABNORMAL","NORMAL")</f>
        <v>NORMAL</v>
      </c>
      <c r="U4207" t="str">
        <f>IF(Table1[Power_Consumed_kWh]&gt;$P$4383,"ABNORMAL","NORMAL")</f>
        <v>NORMAL</v>
      </c>
      <c r="V4207">
        <f>(Table1[[#This Row],[Target_Production_t]]/8)*Table1[[#This Row],[Downtime_hr]]</f>
        <v>2.8011374999999998</v>
      </c>
    </row>
    <row r="4208" spans="1:22" x14ac:dyDescent="0.25">
      <c r="A4208" s="1">
        <v>46008</v>
      </c>
      <c r="B4208" s="1" t="str">
        <f>TEXT(Table1[[#This Row],[Date]],"mm")</f>
        <v>12</v>
      </c>
      <c r="C4208" t="s">
        <v>17</v>
      </c>
      <c r="D4208" t="s">
        <v>20</v>
      </c>
      <c r="E4208">
        <v>40.24</v>
      </c>
      <c r="F4208">
        <v>7.39</v>
      </c>
      <c r="G4208">
        <v>0.61</v>
      </c>
      <c r="H4208">
        <v>31.9</v>
      </c>
      <c r="I4208">
        <v>31.36</v>
      </c>
      <c r="J4208">
        <v>0.54</v>
      </c>
      <c r="K4208">
        <v>98.32</v>
      </c>
      <c r="L4208">
        <v>92.38</v>
      </c>
      <c r="M4208">
        <v>97.98</v>
      </c>
      <c r="N4208">
        <v>88.99</v>
      </c>
      <c r="O4208">
        <v>27.9</v>
      </c>
      <c r="P4208">
        <v>2572.65</v>
      </c>
      <c r="Q4208" s="42">
        <f>Table1[[#This Row],[Steam_Consumed_t]]/Table1[[#This Row],[Production_t]]</f>
        <v>0.87460815047021945</v>
      </c>
      <c r="R4208" s="37">
        <f>Table1[[#This Row],[Power_Consumed_kWh]]/Table1[[#This Row],[Production_t]]</f>
        <v>80.647335423197504</v>
      </c>
      <c r="S4208" t="str">
        <f>IF(Table1[[#This Row],[Quality_pct]]&lt;96,"Below Spec","Ok")</f>
        <v>Ok</v>
      </c>
      <c r="T4208" t="str">
        <f>IF(Table1[Steam_Consumed_t]&gt;$O$4383,"ABNORMAL","NORMAL")</f>
        <v>NORMAL</v>
      </c>
      <c r="U4208" t="str">
        <f>IF(Table1[Power_Consumed_kWh]&gt;$P$4383,"ABNORMAL","NORMAL")</f>
        <v>NORMAL</v>
      </c>
      <c r="V4208">
        <f>(Table1[[#This Row],[Target_Production_t]]/8)*Table1[[#This Row],[Downtime_hr]]</f>
        <v>3.0683000000000002</v>
      </c>
    </row>
    <row r="4209" spans="1:22" x14ac:dyDescent="0.25">
      <c r="A4209" s="1">
        <v>46008</v>
      </c>
      <c r="B4209" s="1" t="str">
        <f>TEXT(Table1[[#This Row],[Date]],"mm")</f>
        <v>12</v>
      </c>
      <c r="C4209" t="s">
        <v>23</v>
      </c>
      <c r="D4209" t="s">
        <v>20</v>
      </c>
      <c r="E4209">
        <v>42.16</v>
      </c>
      <c r="F4209">
        <v>7.39</v>
      </c>
      <c r="G4209">
        <v>0.61</v>
      </c>
      <c r="H4209">
        <v>36.799999999999997</v>
      </c>
      <c r="I4209">
        <v>36.18</v>
      </c>
      <c r="J4209">
        <v>0.61</v>
      </c>
      <c r="K4209">
        <v>98.33</v>
      </c>
      <c r="L4209">
        <v>92.38</v>
      </c>
      <c r="M4209">
        <v>99.82</v>
      </c>
      <c r="N4209">
        <v>90.67</v>
      </c>
      <c r="O4209">
        <v>4.3899999999999997</v>
      </c>
      <c r="P4209">
        <v>1573.2</v>
      </c>
      <c r="Q4209" s="42">
        <f>Table1[[#This Row],[Steam_Consumed_t]]/Table1[[#This Row],[Production_t]]</f>
        <v>0.11929347826086957</v>
      </c>
      <c r="R4209" s="37">
        <f>Table1[[#This Row],[Power_Consumed_kWh]]/Table1[[#This Row],[Production_t]]</f>
        <v>42.750000000000007</v>
      </c>
      <c r="S4209" t="str">
        <f>IF(Table1[[#This Row],[Quality_pct]]&lt;96,"Below Spec","Ok")</f>
        <v>Ok</v>
      </c>
      <c r="T4209" t="str">
        <f>IF(Table1[Steam_Consumed_t]&gt;$O$4383,"ABNORMAL","NORMAL")</f>
        <v>NORMAL</v>
      </c>
      <c r="U4209" t="str">
        <f>IF(Table1[Power_Consumed_kWh]&gt;$P$4383,"ABNORMAL","NORMAL")</f>
        <v>NORMAL</v>
      </c>
      <c r="V4209">
        <f>(Table1[[#This Row],[Target_Production_t]]/8)*Table1[[#This Row],[Downtime_hr]]</f>
        <v>3.2146999999999997</v>
      </c>
    </row>
    <row r="4210" spans="1:22" x14ac:dyDescent="0.25">
      <c r="A4210" s="1">
        <v>46008</v>
      </c>
      <c r="B4210" s="1" t="str">
        <f>TEXT(Table1[[#This Row],[Date]],"mm")</f>
        <v>12</v>
      </c>
      <c r="C4210" t="s">
        <v>21</v>
      </c>
      <c r="D4210" t="s">
        <v>18</v>
      </c>
      <c r="E4210">
        <v>38.119999999999997</v>
      </c>
      <c r="F4210">
        <v>7.58</v>
      </c>
      <c r="G4210">
        <v>0.42</v>
      </c>
      <c r="H4210">
        <v>35.229999999999997</v>
      </c>
      <c r="I4210">
        <v>34.869999999999997</v>
      </c>
      <c r="J4210">
        <v>0.36</v>
      </c>
      <c r="K4210">
        <v>98.98</v>
      </c>
      <c r="L4210">
        <v>94.75</v>
      </c>
      <c r="M4210">
        <v>94.16</v>
      </c>
      <c r="N4210">
        <v>88.31</v>
      </c>
      <c r="O4210">
        <v>51.22</v>
      </c>
      <c r="P4210">
        <v>4179.09</v>
      </c>
      <c r="Q4210" s="42">
        <f>Table1[[#This Row],[Steam_Consumed_t]]/Table1[[#This Row],[Production_t]]</f>
        <v>1.4538745387453875</v>
      </c>
      <c r="R4210" s="37">
        <f>Table1[[#This Row],[Power_Consumed_kWh]]/Table1[[#This Row],[Production_t]]</f>
        <v>118.6230485381777</v>
      </c>
      <c r="S4210" t="str">
        <f>IF(Table1[[#This Row],[Quality_pct]]&lt;96,"Below Spec","Ok")</f>
        <v>Ok</v>
      </c>
      <c r="T4210" t="str">
        <f>IF(Table1[Steam_Consumed_t]&gt;$O$4383,"ABNORMAL","NORMAL")</f>
        <v>NORMAL</v>
      </c>
      <c r="U4210" t="str">
        <f>IF(Table1[Power_Consumed_kWh]&gt;$P$4383,"ABNORMAL","NORMAL")</f>
        <v>NORMAL</v>
      </c>
      <c r="V4210">
        <f>(Table1[[#This Row],[Target_Production_t]]/8)*Table1[[#This Row],[Downtime_hr]]</f>
        <v>2.0012999999999996</v>
      </c>
    </row>
    <row r="4211" spans="1:22" x14ac:dyDescent="0.25">
      <c r="A4211" s="1">
        <v>46008</v>
      </c>
      <c r="B4211" s="1" t="str">
        <f>TEXT(Table1[[#This Row],[Date]],"mm")</f>
        <v>12</v>
      </c>
      <c r="C4211" t="s">
        <v>21</v>
      </c>
      <c r="D4211" t="s">
        <v>20</v>
      </c>
      <c r="E4211">
        <v>36.409999999999997</v>
      </c>
      <c r="F4211">
        <v>7.62</v>
      </c>
      <c r="G4211">
        <v>0.38</v>
      </c>
      <c r="H4211">
        <v>29.95</v>
      </c>
      <c r="I4211">
        <v>29.59</v>
      </c>
      <c r="J4211">
        <v>0.37</v>
      </c>
      <c r="K4211">
        <v>98.78</v>
      </c>
      <c r="L4211">
        <v>95.25</v>
      </c>
      <c r="M4211">
        <v>92.01</v>
      </c>
      <c r="N4211">
        <v>86.57</v>
      </c>
      <c r="O4211">
        <v>43.8</v>
      </c>
      <c r="P4211">
        <v>3548.19</v>
      </c>
      <c r="Q4211" s="42">
        <f>Table1[[#This Row],[Steam_Consumed_t]]/Table1[[#This Row],[Production_t]]</f>
        <v>1.4624373956594323</v>
      </c>
      <c r="R4211" s="37">
        <f>Table1[[#This Row],[Power_Consumed_kWh]]/Table1[[#This Row],[Production_t]]</f>
        <v>118.47045075125209</v>
      </c>
      <c r="S4211" t="str">
        <f>IF(Table1[[#This Row],[Quality_pct]]&lt;96,"Below Spec","Ok")</f>
        <v>Ok</v>
      </c>
      <c r="T4211" t="str">
        <f>IF(Table1[Steam_Consumed_t]&gt;$O$4383,"ABNORMAL","NORMAL")</f>
        <v>NORMAL</v>
      </c>
      <c r="U4211" t="str">
        <f>IF(Table1[Power_Consumed_kWh]&gt;$P$4383,"ABNORMAL","NORMAL")</f>
        <v>NORMAL</v>
      </c>
      <c r="V4211">
        <f>(Table1[[#This Row],[Target_Production_t]]/8)*Table1[[#This Row],[Downtime_hr]]</f>
        <v>1.7294749999999999</v>
      </c>
    </row>
    <row r="4212" spans="1:22" x14ac:dyDescent="0.25">
      <c r="A4212" s="1">
        <v>46008</v>
      </c>
      <c r="B4212" s="1" t="str">
        <f>TEXT(Table1[[#This Row],[Date]],"mm")</f>
        <v>12</v>
      </c>
      <c r="C4212" t="s">
        <v>21</v>
      </c>
      <c r="D4212" t="s">
        <v>19</v>
      </c>
      <c r="E4212">
        <v>37.549999999999997</v>
      </c>
      <c r="F4212">
        <v>7.63</v>
      </c>
      <c r="G4212">
        <v>0.37</v>
      </c>
      <c r="H4212">
        <v>31.79</v>
      </c>
      <c r="I4212">
        <v>30.81</v>
      </c>
      <c r="J4212">
        <v>0.98</v>
      </c>
      <c r="K4212">
        <v>96.92</v>
      </c>
      <c r="L4212">
        <v>95.38</v>
      </c>
      <c r="M4212">
        <v>88.19</v>
      </c>
      <c r="N4212">
        <v>81.52</v>
      </c>
      <c r="O4212">
        <v>47.97</v>
      </c>
      <c r="P4212">
        <v>3796.76</v>
      </c>
      <c r="Q4212" s="42">
        <f>Table1[[#This Row],[Steam_Consumed_t]]/Table1[[#This Row],[Production_t]]</f>
        <v>1.5089650833595469</v>
      </c>
      <c r="R4212" s="37">
        <f>Table1[[#This Row],[Power_Consumed_kWh]]/Table1[[#This Row],[Production_t]]</f>
        <v>119.43252595155711</v>
      </c>
      <c r="S4212" t="str">
        <f>IF(Table1[[#This Row],[Quality_pct]]&lt;96,"Below Spec","Ok")</f>
        <v>Ok</v>
      </c>
      <c r="T4212" t="str">
        <f>IF(Table1[Steam_Consumed_t]&gt;$O$4383,"ABNORMAL","NORMAL")</f>
        <v>NORMAL</v>
      </c>
      <c r="U4212" t="str">
        <f>IF(Table1[Power_Consumed_kWh]&gt;$P$4383,"ABNORMAL","NORMAL")</f>
        <v>NORMAL</v>
      </c>
      <c r="V4212">
        <f>(Table1[[#This Row],[Target_Production_t]]/8)*Table1[[#This Row],[Downtime_hr]]</f>
        <v>1.7366874999999999</v>
      </c>
    </row>
    <row r="4213" spans="1:22" x14ac:dyDescent="0.25">
      <c r="A4213" s="1">
        <v>46008</v>
      </c>
      <c r="B4213" s="1" t="str">
        <f>TEXT(Table1[[#This Row],[Date]],"mm")</f>
        <v>12</v>
      </c>
      <c r="C4213" t="s">
        <v>22</v>
      </c>
      <c r="D4213" t="s">
        <v>18</v>
      </c>
      <c r="E4213">
        <v>36.119999999999997</v>
      </c>
      <c r="F4213">
        <v>8</v>
      </c>
      <c r="G4213">
        <v>0</v>
      </c>
      <c r="H4213">
        <v>33.94</v>
      </c>
      <c r="I4213">
        <v>32.28</v>
      </c>
      <c r="J4213">
        <v>1.66</v>
      </c>
      <c r="K4213">
        <v>95.11</v>
      </c>
      <c r="L4213">
        <v>100</v>
      </c>
      <c r="M4213">
        <v>98.35</v>
      </c>
      <c r="N4213">
        <v>93.54</v>
      </c>
      <c r="O4213">
        <v>36.18</v>
      </c>
      <c r="P4213">
        <v>3210.36</v>
      </c>
      <c r="Q4213" s="42">
        <f>Table1[[#This Row],[Steam_Consumed_t]]/Table1[[#This Row],[Production_t]]</f>
        <v>1.065998821449617</v>
      </c>
      <c r="R4213" s="37">
        <f>Table1[[#This Row],[Power_Consumed_kWh]]/Table1[[#This Row],[Production_t]]</f>
        <v>94.589275191514446</v>
      </c>
      <c r="S4213" t="str">
        <f>IF(Table1[[#This Row],[Quality_pct]]&lt;96,"Below Spec","Ok")</f>
        <v>Below Spec</v>
      </c>
      <c r="T4213" t="str">
        <f>IF(Table1[Steam_Consumed_t]&gt;$O$4383,"ABNORMAL","NORMAL")</f>
        <v>NORMAL</v>
      </c>
      <c r="U4213" t="str">
        <f>IF(Table1[Power_Consumed_kWh]&gt;$P$4383,"ABNORMAL","NORMAL")</f>
        <v>NORMAL</v>
      </c>
      <c r="V4213">
        <f>(Table1[[#This Row],[Target_Production_t]]/8)*Table1[[#This Row],[Downtime_hr]]</f>
        <v>0</v>
      </c>
    </row>
    <row r="4214" spans="1:22" x14ac:dyDescent="0.25">
      <c r="A4214" s="1">
        <v>46009</v>
      </c>
      <c r="B4214" s="1" t="str">
        <f>TEXT(Table1[[#This Row],[Date]],"mm")</f>
        <v>12</v>
      </c>
      <c r="C4214" t="s">
        <v>22</v>
      </c>
      <c r="D4214" t="s">
        <v>19</v>
      </c>
      <c r="E4214">
        <v>35.409999999999997</v>
      </c>
      <c r="F4214">
        <v>7.02</v>
      </c>
      <c r="G4214">
        <v>0.98</v>
      </c>
      <c r="H4214">
        <v>29.72</v>
      </c>
      <c r="I4214">
        <v>29.15</v>
      </c>
      <c r="J4214">
        <v>0.56999999999999995</v>
      </c>
      <c r="K4214">
        <v>98.08</v>
      </c>
      <c r="L4214">
        <v>87.75</v>
      </c>
      <c r="M4214">
        <v>99.36</v>
      </c>
      <c r="N4214">
        <v>85.52</v>
      </c>
      <c r="O4214">
        <v>35.840000000000003</v>
      </c>
      <c r="P4214">
        <v>2852.48</v>
      </c>
      <c r="Q4214" s="42">
        <f>Table1[[#This Row],[Steam_Consumed_t]]/Table1[[#This Row],[Production_t]]</f>
        <v>1.2059219380888293</v>
      </c>
      <c r="R4214" s="37">
        <f>Table1[[#This Row],[Power_Consumed_kWh]]/Table1[[#This Row],[Production_t]]</f>
        <v>95.978465679676987</v>
      </c>
      <c r="S4214" t="str">
        <f>IF(Table1[[#This Row],[Quality_pct]]&lt;96,"Below Spec","Ok")</f>
        <v>Ok</v>
      </c>
      <c r="T4214" t="str">
        <f>IF(Table1[Steam_Consumed_t]&gt;$O$4383,"ABNORMAL","NORMAL")</f>
        <v>NORMAL</v>
      </c>
      <c r="U4214" t="str">
        <f>IF(Table1[Power_Consumed_kWh]&gt;$P$4383,"ABNORMAL","NORMAL")</f>
        <v>NORMAL</v>
      </c>
      <c r="V4214">
        <f>(Table1[[#This Row],[Target_Production_t]]/8)*Table1[[#This Row],[Downtime_hr]]</f>
        <v>4.3377249999999998</v>
      </c>
    </row>
    <row r="4215" spans="1:22" x14ac:dyDescent="0.25">
      <c r="A4215" s="1">
        <v>46009</v>
      </c>
      <c r="B4215" s="1" t="str">
        <f>TEXT(Table1[[#This Row],[Date]],"mm")</f>
        <v>12</v>
      </c>
      <c r="C4215" t="s">
        <v>21</v>
      </c>
      <c r="D4215" t="s">
        <v>20</v>
      </c>
      <c r="E4215">
        <v>36.24</v>
      </c>
      <c r="F4215">
        <v>7.38</v>
      </c>
      <c r="G4215">
        <v>0.62</v>
      </c>
      <c r="H4215">
        <v>33.33</v>
      </c>
      <c r="I4215">
        <v>31.43</v>
      </c>
      <c r="J4215">
        <v>1.91</v>
      </c>
      <c r="K4215">
        <v>94.28</v>
      </c>
      <c r="L4215">
        <v>92.25</v>
      </c>
      <c r="M4215">
        <v>91.17</v>
      </c>
      <c r="N4215">
        <v>79.290000000000006</v>
      </c>
      <c r="O4215">
        <v>48.75</v>
      </c>
      <c r="P4215">
        <v>4004.73</v>
      </c>
      <c r="Q4215" s="42">
        <f>Table1[[#This Row],[Steam_Consumed_t]]/Table1[[#This Row],[Production_t]]</f>
        <v>1.4626462646264626</v>
      </c>
      <c r="R4215" s="37">
        <f>Table1[[#This Row],[Power_Consumed_kWh]]/Table1[[#This Row],[Production_t]]</f>
        <v>120.15391539153916</v>
      </c>
      <c r="S4215" t="str">
        <f>IF(Table1[[#This Row],[Quality_pct]]&lt;96,"Below Spec","Ok")</f>
        <v>Below Spec</v>
      </c>
      <c r="T4215" t="str">
        <f>IF(Table1[Steam_Consumed_t]&gt;$O$4383,"ABNORMAL","NORMAL")</f>
        <v>NORMAL</v>
      </c>
      <c r="U4215" t="str">
        <f>IF(Table1[Power_Consumed_kWh]&gt;$P$4383,"ABNORMAL","NORMAL")</f>
        <v>NORMAL</v>
      </c>
      <c r="V4215">
        <f>(Table1[[#This Row],[Target_Production_t]]/8)*Table1[[#This Row],[Downtime_hr]]</f>
        <v>2.8086000000000002</v>
      </c>
    </row>
    <row r="4216" spans="1:22" x14ac:dyDescent="0.25">
      <c r="A4216" s="1">
        <v>46009</v>
      </c>
      <c r="B4216" s="1" t="str">
        <f>TEXT(Table1[[#This Row],[Date]],"mm")</f>
        <v>12</v>
      </c>
      <c r="C4216" t="s">
        <v>22</v>
      </c>
      <c r="D4216" t="s">
        <v>18</v>
      </c>
      <c r="E4216">
        <v>35.950000000000003</v>
      </c>
      <c r="F4216">
        <v>7.52</v>
      </c>
      <c r="G4216">
        <v>0.48</v>
      </c>
      <c r="H4216">
        <v>29.19</v>
      </c>
      <c r="I4216">
        <v>27.81</v>
      </c>
      <c r="J4216">
        <v>1.38</v>
      </c>
      <c r="K4216">
        <v>95.28</v>
      </c>
      <c r="L4216">
        <v>94</v>
      </c>
      <c r="M4216">
        <v>97.11</v>
      </c>
      <c r="N4216">
        <v>86.97</v>
      </c>
      <c r="O4216">
        <v>31.03</v>
      </c>
      <c r="P4216">
        <v>2780.09</v>
      </c>
      <c r="Q4216" s="42">
        <f>Table1[[#This Row],[Steam_Consumed_t]]/Table1[[#This Row],[Production_t]]</f>
        <v>1.0630352860568688</v>
      </c>
      <c r="R4216" s="37">
        <f>Table1[[#This Row],[Power_Consumed_kWh]]/Table1[[#This Row],[Production_t]]</f>
        <v>95.241178485782797</v>
      </c>
      <c r="S4216" t="str">
        <f>IF(Table1[[#This Row],[Quality_pct]]&lt;96,"Below Spec","Ok")</f>
        <v>Below Spec</v>
      </c>
      <c r="T4216" t="str">
        <f>IF(Table1[Steam_Consumed_t]&gt;$O$4383,"ABNORMAL","NORMAL")</f>
        <v>NORMAL</v>
      </c>
      <c r="U4216" t="str">
        <f>IF(Table1[Power_Consumed_kWh]&gt;$P$4383,"ABNORMAL","NORMAL")</f>
        <v>NORMAL</v>
      </c>
      <c r="V4216">
        <f>(Table1[[#This Row],[Target_Production_t]]/8)*Table1[[#This Row],[Downtime_hr]]</f>
        <v>2.157</v>
      </c>
    </row>
    <row r="4217" spans="1:22" x14ac:dyDescent="0.25">
      <c r="A4217" s="1">
        <v>46009</v>
      </c>
      <c r="B4217" s="1" t="str">
        <f>TEXT(Table1[[#This Row],[Date]],"mm")</f>
        <v>12</v>
      </c>
      <c r="C4217" t="s">
        <v>23</v>
      </c>
      <c r="D4217" t="s">
        <v>18</v>
      </c>
      <c r="E4217">
        <v>43.94</v>
      </c>
      <c r="F4217">
        <v>7.63</v>
      </c>
      <c r="G4217">
        <v>0.37</v>
      </c>
      <c r="H4217">
        <v>39.32</v>
      </c>
      <c r="I4217">
        <v>39.32</v>
      </c>
      <c r="J4217">
        <v>0</v>
      </c>
      <c r="K4217">
        <v>100</v>
      </c>
      <c r="L4217">
        <v>95.38</v>
      </c>
      <c r="M4217">
        <v>96.25</v>
      </c>
      <c r="N4217">
        <v>91.79</v>
      </c>
      <c r="O4217">
        <v>3.77</v>
      </c>
      <c r="P4217">
        <v>1519.69</v>
      </c>
      <c r="Q4217" s="42">
        <f>Table1[[#This Row],[Steam_Consumed_t]]/Table1[[#This Row],[Production_t]]</f>
        <v>9.5879959308240087E-2</v>
      </c>
      <c r="R4217" s="37">
        <f>Table1[[#This Row],[Power_Consumed_kWh]]/Table1[[#This Row],[Production_t]]</f>
        <v>38.649287894201429</v>
      </c>
      <c r="S4217" t="str">
        <f>IF(Table1[[#This Row],[Quality_pct]]&lt;96,"Below Spec","Ok")</f>
        <v>Ok</v>
      </c>
      <c r="T4217" t="str">
        <f>IF(Table1[Steam_Consumed_t]&gt;$O$4383,"ABNORMAL","NORMAL")</f>
        <v>NORMAL</v>
      </c>
      <c r="U4217" t="str">
        <f>IF(Table1[Power_Consumed_kWh]&gt;$P$4383,"ABNORMAL","NORMAL")</f>
        <v>NORMAL</v>
      </c>
      <c r="V4217">
        <f>(Table1[[#This Row],[Target_Production_t]]/8)*Table1[[#This Row],[Downtime_hr]]</f>
        <v>2.0322249999999999</v>
      </c>
    </row>
    <row r="4218" spans="1:22" x14ac:dyDescent="0.25">
      <c r="A4218" s="1">
        <v>46009</v>
      </c>
      <c r="B4218" s="1" t="str">
        <f>TEXT(Table1[[#This Row],[Date]],"mm")</f>
        <v>12</v>
      </c>
      <c r="C4218" t="s">
        <v>23</v>
      </c>
      <c r="D4218" t="s">
        <v>19</v>
      </c>
      <c r="E4218">
        <v>43.28</v>
      </c>
      <c r="F4218">
        <v>7.63</v>
      </c>
      <c r="G4218">
        <v>0.37</v>
      </c>
      <c r="H4218">
        <v>36.51</v>
      </c>
      <c r="I4218">
        <v>36.299999999999997</v>
      </c>
      <c r="J4218">
        <v>0.2</v>
      </c>
      <c r="K4218">
        <v>99.45</v>
      </c>
      <c r="L4218">
        <v>95.38</v>
      </c>
      <c r="M4218">
        <v>92.24</v>
      </c>
      <c r="N4218">
        <v>87.49</v>
      </c>
      <c r="O4218">
        <v>4.43</v>
      </c>
      <c r="P4218">
        <v>1507.26</v>
      </c>
      <c r="Q4218" s="42">
        <f>Table1[[#This Row],[Steam_Consumed_t]]/Table1[[#This Row],[Production_t]]</f>
        <v>0.12133662010408107</v>
      </c>
      <c r="R4218" s="37">
        <f>Table1[[#This Row],[Power_Consumed_kWh]]/Table1[[#This Row],[Production_t]]</f>
        <v>41.283483976992606</v>
      </c>
      <c r="S4218" t="str">
        <f>IF(Table1[[#This Row],[Quality_pct]]&lt;96,"Below Spec","Ok")</f>
        <v>Ok</v>
      </c>
      <c r="T4218" t="str">
        <f>IF(Table1[Steam_Consumed_t]&gt;$O$4383,"ABNORMAL","NORMAL")</f>
        <v>NORMAL</v>
      </c>
      <c r="U4218" t="str">
        <f>IF(Table1[Power_Consumed_kWh]&gt;$P$4383,"ABNORMAL","NORMAL")</f>
        <v>NORMAL</v>
      </c>
      <c r="V4218">
        <f>(Table1[[#This Row],[Target_Production_t]]/8)*Table1[[#This Row],[Downtime_hr]]</f>
        <v>2.0017</v>
      </c>
    </row>
    <row r="4219" spans="1:22" x14ac:dyDescent="0.25">
      <c r="A4219" s="1">
        <v>46009</v>
      </c>
      <c r="B4219" s="1" t="str">
        <f>TEXT(Table1[[#This Row],[Date]],"mm")</f>
        <v>12</v>
      </c>
      <c r="C4219" t="s">
        <v>23</v>
      </c>
      <c r="D4219" t="s">
        <v>20</v>
      </c>
      <c r="E4219">
        <v>41.96</v>
      </c>
      <c r="F4219">
        <v>7.65</v>
      </c>
      <c r="G4219">
        <v>0.35</v>
      </c>
      <c r="H4219">
        <v>38.299999999999997</v>
      </c>
      <c r="I4219">
        <v>38.299999999999997</v>
      </c>
      <c r="J4219">
        <v>0</v>
      </c>
      <c r="K4219">
        <v>100</v>
      </c>
      <c r="L4219">
        <v>95.62</v>
      </c>
      <c r="M4219">
        <v>98.33</v>
      </c>
      <c r="N4219">
        <v>94.03</v>
      </c>
      <c r="O4219">
        <v>5.13</v>
      </c>
      <c r="P4219">
        <v>1560.38</v>
      </c>
      <c r="Q4219" s="42">
        <f>Table1[[#This Row],[Steam_Consumed_t]]/Table1[[#This Row],[Production_t]]</f>
        <v>0.1339425587467363</v>
      </c>
      <c r="R4219" s="37">
        <f>Table1[[#This Row],[Power_Consumed_kWh]]/Table1[[#This Row],[Production_t]]</f>
        <v>40.740992167101837</v>
      </c>
      <c r="S4219" t="str">
        <f>IF(Table1[[#This Row],[Quality_pct]]&lt;96,"Below Spec","Ok")</f>
        <v>Ok</v>
      </c>
      <c r="T4219" t="str">
        <f>IF(Table1[Steam_Consumed_t]&gt;$O$4383,"ABNORMAL","NORMAL")</f>
        <v>NORMAL</v>
      </c>
      <c r="U4219" t="str">
        <f>IF(Table1[Power_Consumed_kWh]&gt;$P$4383,"ABNORMAL","NORMAL")</f>
        <v>NORMAL</v>
      </c>
      <c r="V4219">
        <f>(Table1[[#This Row],[Target_Production_t]]/8)*Table1[[#This Row],[Downtime_hr]]</f>
        <v>1.83575</v>
      </c>
    </row>
    <row r="4220" spans="1:22" x14ac:dyDescent="0.25">
      <c r="A4220" s="1">
        <v>46009</v>
      </c>
      <c r="B4220" s="1" t="str">
        <f>TEXT(Table1[[#This Row],[Date]],"mm")</f>
        <v>12</v>
      </c>
      <c r="C4220" t="s">
        <v>21</v>
      </c>
      <c r="D4220" t="s">
        <v>18</v>
      </c>
      <c r="E4220">
        <v>37.950000000000003</v>
      </c>
      <c r="F4220">
        <v>7.67</v>
      </c>
      <c r="G4220">
        <v>0.33</v>
      </c>
      <c r="H4220">
        <v>31.46</v>
      </c>
      <c r="I4220">
        <v>30.92</v>
      </c>
      <c r="J4220">
        <v>0.54</v>
      </c>
      <c r="K4220">
        <v>98.29</v>
      </c>
      <c r="L4220">
        <v>95.88</v>
      </c>
      <c r="M4220">
        <v>96.07</v>
      </c>
      <c r="N4220">
        <v>90.53</v>
      </c>
      <c r="O4220">
        <v>47.09</v>
      </c>
      <c r="P4220">
        <v>3736.62</v>
      </c>
      <c r="Q4220" s="42">
        <f>Table1[[#This Row],[Steam_Consumed_t]]/Table1[[#This Row],[Production_t]]</f>
        <v>1.4968213604577241</v>
      </c>
      <c r="R4220" s="37">
        <f>Table1[[#This Row],[Power_Consumed_kWh]]/Table1[[#This Row],[Production_t]]</f>
        <v>118.77368086458995</v>
      </c>
      <c r="S4220" t="str">
        <f>IF(Table1[[#This Row],[Quality_pct]]&lt;96,"Below Spec","Ok")</f>
        <v>Ok</v>
      </c>
      <c r="T4220" t="str">
        <f>IF(Table1[Steam_Consumed_t]&gt;$O$4383,"ABNORMAL","NORMAL")</f>
        <v>NORMAL</v>
      </c>
      <c r="U4220" t="str">
        <f>IF(Table1[Power_Consumed_kWh]&gt;$P$4383,"ABNORMAL","NORMAL")</f>
        <v>NORMAL</v>
      </c>
      <c r="V4220">
        <f>(Table1[[#This Row],[Target_Production_t]]/8)*Table1[[#This Row],[Downtime_hr]]</f>
        <v>1.5654375000000003</v>
      </c>
    </row>
    <row r="4221" spans="1:22" x14ac:dyDescent="0.25">
      <c r="A4221" s="1">
        <v>46009</v>
      </c>
      <c r="B4221" s="1" t="str">
        <f>TEXT(Table1[[#This Row],[Date]],"mm")</f>
        <v>12</v>
      </c>
      <c r="C4221" t="s">
        <v>17</v>
      </c>
      <c r="D4221" t="s">
        <v>20</v>
      </c>
      <c r="E4221">
        <v>40.049999999999997</v>
      </c>
      <c r="F4221">
        <v>7.72</v>
      </c>
      <c r="G4221">
        <v>0.28000000000000003</v>
      </c>
      <c r="H4221">
        <v>34.299999999999997</v>
      </c>
      <c r="I4221">
        <v>33.090000000000003</v>
      </c>
      <c r="J4221">
        <v>1.2</v>
      </c>
      <c r="K4221">
        <v>96.49</v>
      </c>
      <c r="L4221">
        <v>96.5</v>
      </c>
      <c r="M4221">
        <v>92.91</v>
      </c>
      <c r="N4221">
        <v>86.51</v>
      </c>
      <c r="O4221">
        <v>28.5</v>
      </c>
      <c r="P4221">
        <v>2875.42</v>
      </c>
      <c r="Q4221" s="42">
        <f>Table1[[#This Row],[Steam_Consumed_t]]/Table1[[#This Row],[Production_t]]</f>
        <v>0.83090379008746362</v>
      </c>
      <c r="R4221" s="37">
        <f>Table1[[#This Row],[Power_Consumed_kWh]]/Table1[[#This Row],[Production_t]]</f>
        <v>83.831486880466485</v>
      </c>
      <c r="S4221" t="str">
        <f>IF(Table1[[#This Row],[Quality_pct]]&lt;96,"Below Spec","Ok")</f>
        <v>Ok</v>
      </c>
      <c r="T4221" t="str">
        <f>IF(Table1[Steam_Consumed_t]&gt;$O$4383,"ABNORMAL","NORMAL")</f>
        <v>NORMAL</v>
      </c>
      <c r="U4221" t="str">
        <f>IF(Table1[Power_Consumed_kWh]&gt;$P$4383,"ABNORMAL","NORMAL")</f>
        <v>NORMAL</v>
      </c>
      <c r="V4221">
        <f>(Table1[[#This Row],[Target_Production_t]]/8)*Table1[[#This Row],[Downtime_hr]]</f>
        <v>1.4017500000000001</v>
      </c>
    </row>
    <row r="4222" spans="1:22" x14ac:dyDescent="0.25">
      <c r="A4222" s="1">
        <v>46009</v>
      </c>
      <c r="B4222" s="1" t="str">
        <f>TEXT(Table1[[#This Row],[Date]],"mm")</f>
        <v>12</v>
      </c>
      <c r="C4222" t="s">
        <v>17</v>
      </c>
      <c r="D4222" t="s">
        <v>19</v>
      </c>
      <c r="E4222">
        <v>41.31</v>
      </c>
      <c r="F4222">
        <v>7.73</v>
      </c>
      <c r="G4222">
        <v>0.27</v>
      </c>
      <c r="H4222">
        <v>39.520000000000003</v>
      </c>
      <c r="I4222">
        <v>38.61</v>
      </c>
      <c r="J4222">
        <v>0.91</v>
      </c>
      <c r="K4222">
        <v>97.7</v>
      </c>
      <c r="L4222">
        <v>96.62</v>
      </c>
      <c r="M4222">
        <v>96.59</v>
      </c>
      <c r="N4222">
        <v>91.19</v>
      </c>
      <c r="O4222">
        <v>30.08</v>
      </c>
      <c r="P4222">
        <v>3306.8</v>
      </c>
      <c r="Q4222" s="42">
        <f>Table1[[#This Row],[Steam_Consumed_t]]/Table1[[#This Row],[Production_t]]</f>
        <v>0.76113360323886625</v>
      </c>
      <c r="R4222" s="37">
        <f>Table1[[#This Row],[Power_Consumed_kWh]]/Table1[[#This Row],[Production_t]]</f>
        <v>83.674089068825907</v>
      </c>
      <c r="S4222" t="str">
        <f>IF(Table1[[#This Row],[Quality_pct]]&lt;96,"Below Spec","Ok")</f>
        <v>Ok</v>
      </c>
      <c r="T4222" t="str">
        <f>IF(Table1[Steam_Consumed_t]&gt;$O$4383,"ABNORMAL","NORMAL")</f>
        <v>NORMAL</v>
      </c>
      <c r="U4222" t="str">
        <f>IF(Table1[Power_Consumed_kWh]&gt;$P$4383,"ABNORMAL","NORMAL")</f>
        <v>NORMAL</v>
      </c>
      <c r="V4222">
        <f>(Table1[[#This Row],[Target_Production_t]]/8)*Table1[[#This Row],[Downtime_hr]]</f>
        <v>1.3942125000000001</v>
      </c>
    </row>
    <row r="4223" spans="1:22" x14ac:dyDescent="0.25">
      <c r="A4223" s="1">
        <v>46009</v>
      </c>
      <c r="B4223" s="1" t="str">
        <f>TEXT(Table1[[#This Row],[Date]],"mm")</f>
        <v>12</v>
      </c>
      <c r="C4223" t="s">
        <v>17</v>
      </c>
      <c r="D4223" t="s">
        <v>18</v>
      </c>
      <c r="E4223">
        <v>41.94</v>
      </c>
      <c r="F4223">
        <v>7.75</v>
      </c>
      <c r="G4223">
        <v>0.25</v>
      </c>
      <c r="H4223">
        <v>42.23</v>
      </c>
      <c r="I4223">
        <v>40.83</v>
      </c>
      <c r="J4223">
        <v>1.4</v>
      </c>
      <c r="K4223">
        <v>96.69</v>
      </c>
      <c r="L4223">
        <v>96.88</v>
      </c>
      <c r="M4223">
        <v>95.58</v>
      </c>
      <c r="N4223">
        <v>89.53</v>
      </c>
      <c r="O4223">
        <v>36.94</v>
      </c>
      <c r="P4223">
        <v>3329.25</v>
      </c>
      <c r="Q4223" s="42">
        <f>Table1[[#This Row],[Steam_Consumed_t]]/Table1[[#This Row],[Production_t]]</f>
        <v>0.87473360170494907</v>
      </c>
      <c r="R4223" s="37">
        <f>Table1[[#This Row],[Power_Consumed_kWh]]/Table1[[#This Row],[Production_t]]</f>
        <v>78.836135448733131</v>
      </c>
      <c r="S4223" t="str">
        <f>IF(Table1[[#This Row],[Quality_pct]]&lt;96,"Below Spec","Ok")</f>
        <v>Ok</v>
      </c>
      <c r="T4223" t="str">
        <f>IF(Table1[Steam_Consumed_t]&gt;$O$4383,"ABNORMAL","NORMAL")</f>
        <v>NORMAL</v>
      </c>
      <c r="U4223" t="str">
        <f>IF(Table1[Power_Consumed_kWh]&gt;$P$4383,"ABNORMAL","NORMAL")</f>
        <v>NORMAL</v>
      </c>
      <c r="V4223">
        <f>(Table1[[#This Row],[Target_Production_t]]/8)*Table1[[#This Row],[Downtime_hr]]</f>
        <v>1.3106249999999999</v>
      </c>
    </row>
    <row r="4224" spans="1:22" x14ac:dyDescent="0.25">
      <c r="A4224" s="1">
        <v>46009</v>
      </c>
      <c r="B4224" s="1" t="str">
        <f>TEXT(Table1[[#This Row],[Date]],"mm")</f>
        <v>12</v>
      </c>
      <c r="C4224" t="s">
        <v>22</v>
      </c>
      <c r="D4224" t="s">
        <v>20</v>
      </c>
      <c r="E4224">
        <v>34.33</v>
      </c>
      <c r="F4224">
        <v>7.91</v>
      </c>
      <c r="G4224">
        <v>0.09</v>
      </c>
      <c r="H4224">
        <v>34.04</v>
      </c>
      <c r="I4224">
        <v>32.869999999999997</v>
      </c>
      <c r="J4224">
        <v>1.17</v>
      </c>
      <c r="K4224">
        <v>96.56</v>
      </c>
      <c r="L4224">
        <v>98.88</v>
      </c>
      <c r="M4224">
        <v>96.99</v>
      </c>
      <c r="N4224">
        <v>92.6</v>
      </c>
      <c r="O4224">
        <v>37.67</v>
      </c>
      <c r="P4224">
        <v>3499.84</v>
      </c>
      <c r="Q4224" s="42">
        <f>Table1[[#This Row],[Steam_Consumed_t]]/Table1[[#This Row],[Production_t]]</f>
        <v>1.1066392479435958</v>
      </c>
      <c r="R4224" s="37">
        <f>Table1[[#This Row],[Power_Consumed_kWh]]/Table1[[#This Row],[Production_t]]</f>
        <v>102.81551116333726</v>
      </c>
      <c r="S4224" t="str">
        <f>IF(Table1[[#This Row],[Quality_pct]]&lt;96,"Below Spec","Ok")</f>
        <v>Ok</v>
      </c>
      <c r="T4224" t="str">
        <f>IF(Table1[Steam_Consumed_t]&gt;$O$4383,"ABNORMAL","NORMAL")</f>
        <v>NORMAL</v>
      </c>
      <c r="U4224" t="str">
        <f>IF(Table1[Power_Consumed_kWh]&gt;$P$4383,"ABNORMAL","NORMAL")</f>
        <v>NORMAL</v>
      </c>
      <c r="V4224">
        <f>(Table1[[#This Row],[Target_Production_t]]/8)*Table1[[#This Row],[Downtime_hr]]</f>
        <v>0.38621249999999996</v>
      </c>
    </row>
    <row r="4225" spans="1:22" x14ac:dyDescent="0.25">
      <c r="A4225" s="1">
        <v>46009</v>
      </c>
      <c r="B4225" s="1" t="str">
        <f>TEXT(Table1[[#This Row],[Date]],"mm")</f>
        <v>12</v>
      </c>
      <c r="C4225" t="s">
        <v>21</v>
      </c>
      <c r="D4225" t="s">
        <v>19</v>
      </c>
      <c r="E4225">
        <v>37.380000000000003</v>
      </c>
      <c r="F4225">
        <v>8</v>
      </c>
      <c r="G4225">
        <v>0</v>
      </c>
      <c r="H4225">
        <v>36.61</v>
      </c>
      <c r="I4225">
        <v>35.93</v>
      </c>
      <c r="J4225">
        <v>0.68</v>
      </c>
      <c r="K4225">
        <v>98.15</v>
      </c>
      <c r="L4225">
        <v>100</v>
      </c>
      <c r="M4225">
        <v>97.61</v>
      </c>
      <c r="N4225">
        <v>95.8</v>
      </c>
      <c r="O4225">
        <v>52.08</v>
      </c>
      <c r="P4225">
        <v>4385.95</v>
      </c>
      <c r="Q4225" s="42">
        <f>Table1[[#This Row],[Steam_Consumed_t]]/Table1[[#This Row],[Production_t]]</f>
        <v>1.4225621414913958</v>
      </c>
      <c r="R4225" s="37">
        <f>Table1[[#This Row],[Power_Consumed_kWh]]/Table1[[#This Row],[Production_t]]</f>
        <v>119.80196667577164</v>
      </c>
      <c r="S4225" t="str">
        <f>IF(Table1[[#This Row],[Quality_pct]]&lt;96,"Below Spec","Ok")</f>
        <v>Ok</v>
      </c>
      <c r="T4225" t="str">
        <f>IF(Table1[Steam_Consumed_t]&gt;$O$4383,"ABNORMAL","NORMAL")</f>
        <v>ABNORMAL</v>
      </c>
      <c r="U4225" t="str">
        <f>IF(Table1[Power_Consumed_kWh]&gt;$P$4383,"ABNORMAL","NORMAL")</f>
        <v>ABNORMAL</v>
      </c>
      <c r="V4225">
        <f>(Table1[[#This Row],[Target_Production_t]]/8)*Table1[[#This Row],[Downtime_hr]]</f>
        <v>0</v>
      </c>
    </row>
    <row r="4226" spans="1:22" x14ac:dyDescent="0.25">
      <c r="A4226" s="1">
        <v>46010</v>
      </c>
      <c r="B4226" s="1" t="str">
        <f>TEXT(Table1[[#This Row],[Date]],"mm")</f>
        <v>12</v>
      </c>
      <c r="C4226" t="s">
        <v>22</v>
      </c>
      <c r="D4226" t="s">
        <v>19</v>
      </c>
      <c r="E4226">
        <v>35.479999999999997</v>
      </c>
      <c r="F4226">
        <v>5.36</v>
      </c>
      <c r="G4226">
        <v>2.64</v>
      </c>
      <c r="H4226">
        <v>24.26</v>
      </c>
      <c r="I4226">
        <v>23.51</v>
      </c>
      <c r="J4226">
        <v>0.75</v>
      </c>
      <c r="K4226">
        <v>96.91</v>
      </c>
      <c r="L4226">
        <v>67</v>
      </c>
      <c r="M4226">
        <v>98.15</v>
      </c>
      <c r="N4226">
        <v>63.73</v>
      </c>
      <c r="O4226">
        <v>26.42</v>
      </c>
      <c r="P4226">
        <v>2285.15</v>
      </c>
      <c r="Q4226" s="42">
        <f>Table1[[#This Row],[Steam_Consumed_t]]/Table1[[#This Row],[Production_t]]</f>
        <v>1.089035449299258</v>
      </c>
      <c r="R4226" s="37">
        <f>Table1[[#This Row],[Power_Consumed_kWh]]/Table1[[#This Row],[Production_t]]</f>
        <v>94.194146743610887</v>
      </c>
      <c r="S4226" t="str">
        <f>IF(Table1[[#This Row],[Quality_pct]]&lt;96,"Below Spec","Ok")</f>
        <v>Ok</v>
      </c>
      <c r="T4226" t="str">
        <f>IF(Table1[Steam_Consumed_t]&gt;$O$4383,"ABNORMAL","NORMAL")</f>
        <v>NORMAL</v>
      </c>
      <c r="U4226" t="str">
        <f>IF(Table1[Power_Consumed_kWh]&gt;$P$4383,"ABNORMAL","NORMAL")</f>
        <v>NORMAL</v>
      </c>
      <c r="V4226">
        <f>(Table1[[#This Row],[Target_Production_t]]/8)*Table1[[#This Row],[Downtime_hr]]</f>
        <v>11.708399999999999</v>
      </c>
    </row>
    <row r="4227" spans="1:22" x14ac:dyDescent="0.25">
      <c r="A4227" s="1">
        <v>46010</v>
      </c>
      <c r="B4227" s="1" t="str">
        <f>TEXT(Table1[[#This Row],[Date]],"mm")</f>
        <v>12</v>
      </c>
      <c r="C4227" t="s">
        <v>21</v>
      </c>
      <c r="D4227" t="s">
        <v>20</v>
      </c>
      <c r="E4227">
        <v>36.31</v>
      </c>
      <c r="F4227">
        <v>7.1</v>
      </c>
      <c r="G4227">
        <v>0.9</v>
      </c>
      <c r="H4227">
        <v>28.92</v>
      </c>
      <c r="I4227">
        <v>28.72</v>
      </c>
      <c r="J4227">
        <v>0.2</v>
      </c>
      <c r="K4227">
        <v>99.32</v>
      </c>
      <c r="L4227">
        <v>88.75</v>
      </c>
      <c r="M4227">
        <v>90.63</v>
      </c>
      <c r="N4227">
        <v>79.89</v>
      </c>
      <c r="O4227">
        <v>42.72</v>
      </c>
      <c r="P4227">
        <v>3391.9</v>
      </c>
      <c r="Q4227" s="42">
        <f>Table1[[#This Row],[Steam_Consumed_t]]/Table1[[#This Row],[Production_t]]</f>
        <v>1.4771784232365144</v>
      </c>
      <c r="R4227" s="37">
        <f>Table1[[#This Row],[Power_Consumed_kWh]]/Table1[[#This Row],[Production_t]]</f>
        <v>117.28561549100968</v>
      </c>
      <c r="S4227" t="str">
        <f>IF(Table1[[#This Row],[Quality_pct]]&lt;96,"Below Spec","Ok")</f>
        <v>Ok</v>
      </c>
      <c r="T4227" t="str">
        <f>IF(Table1[Steam_Consumed_t]&gt;$O$4383,"ABNORMAL","NORMAL")</f>
        <v>NORMAL</v>
      </c>
      <c r="U4227" t="str">
        <f>IF(Table1[Power_Consumed_kWh]&gt;$P$4383,"ABNORMAL","NORMAL")</f>
        <v>NORMAL</v>
      </c>
      <c r="V4227">
        <f>(Table1[[#This Row],[Target_Production_t]]/8)*Table1[[#This Row],[Downtime_hr]]</f>
        <v>4.0848750000000003</v>
      </c>
    </row>
    <row r="4228" spans="1:22" x14ac:dyDescent="0.25">
      <c r="A4228" s="1">
        <v>46010</v>
      </c>
      <c r="B4228" s="1" t="str">
        <f>TEXT(Table1[[#This Row],[Date]],"mm")</f>
        <v>12</v>
      </c>
      <c r="C4228" t="s">
        <v>17</v>
      </c>
      <c r="D4228" t="s">
        <v>18</v>
      </c>
      <c r="E4228">
        <v>42.03</v>
      </c>
      <c r="F4228">
        <v>7.31</v>
      </c>
      <c r="G4228">
        <v>0.69</v>
      </c>
      <c r="H4228">
        <v>36.93</v>
      </c>
      <c r="I4228">
        <v>36.03</v>
      </c>
      <c r="J4228">
        <v>0.9</v>
      </c>
      <c r="K4228">
        <v>97.55</v>
      </c>
      <c r="L4228">
        <v>91.38</v>
      </c>
      <c r="M4228">
        <v>99.16</v>
      </c>
      <c r="N4228">
        <v>88.39</v>
      </c>
      <c r="O4228">
        <v>30.5</v>
      </c>
      <c r="P4228">
        <v>3160.11</v>
      </c>
      <c r="Q4228" s="42">
        <f>Table1[[#This Row],[Steam_Consumed_t]]/Table1[[#This Row],[Production_t]]</f>
        <v>0.82588681288924992</v>
      </c>
      <c r="R4228" s="37">
        <f>Table1[[#This Row],[Power_Consumed_kWh]]/Table1[[#This Row],[Production_t]]</f>
        <v>85.570268074735992</v>
      </c>
      <c r="S4228" t="str">
        <f>IF(Table1[[#This Row],[Quality_pct]]&lt;96,"Below Spec","Ok")</f>
        <v>Ok</v>
      </c>
      <c r="T4228" t="str">
        <f>IF(Table1[Steam_Consumed_t]&gt;$O$4383,"ABNORMAL","NORMAL")</f>
        <v>NORMAL</v>
      </c>
      <c r="U4228" t="str">
        <f>IF(Table1[Power_Consumed_kWh]&gt;$P$4383,"ABNORMAL","NORMAL")</f>
        <v>NORMAL</v>
      </c>
      <c r="V4228">
        <f>(Table1[[#This Row],[Target_Production_t]]/8)*Table1[[#This Row],[Downtime_hr]]</f>
        <v>3.6250874999999998</v>
      </c>
    </row>
    <row r="4229" spans="1:22" x14ac:dyDescent="0.25">
      <c r="A4229" s="1">
        <v>46010</v>
      </c>
      <c r="B4229" s="1" t="str">
        <f>TEXT(Table1[[#This Row],[Date]],"mm")</f>
        <v>12</v>
      </c>
      <c r="C4229" t="s">
        <v>17</v>
      </c>
      <c r="D4229" t="s">
        <v>19</v>
      </c>
      <c r="E4229">
        <v>41.4</v>
      </c>
      <c r="F4229">
        <v>7.44</v>
      </c>
      <c r="G4229">
        <v>0.56000000000000005</v>
      </c>
      <c r="H4229">
        <v>38.39</v>
      </c>
      <c r="I4229">
        <v>37.43</v>
      </c>
      <c r="J4229">
        <v>0.96</v>
      </c>
      <c r="K4229">
        <v>97.5</v>
      </c>
      <c r="L4229">
        <v>93</v>
      </c>
      <c r="M4229">
        <v>96.13</v>
      </c>
      <c r="N4229">
        <v>87.17</v>
      </c>
      <c r="O4229">
        <v>33.200000000000003</v>
      </c>
      <c r="P4229">
        <v>3118.11</v>
      </c>
      <c r="Q4229" s="42">
        <f>Table1[[#This Row],[Steam_Consumed_t]]/Table1[[#This Row],[Production_t]]</f>
        <v>0.86480854389163853</v>
      </c>
      <c r="R4229" s="37">
        <f>Table1[[#This Row],[Power_Consumed_kWh]]/Table1[[#This Row],[Production_t]]</f>
        <v>81.221932794998693</v>
      </c>
      <c r="S4229" t="str">
        <f>IF(Table1[[#This Row],[Quality_pct]]&lt;96,"Below Spec","Ok")</f>
        <v>Ok</v>
      </c>
      <c r="T4229" t="str">
        <f>IF(Table1[Steam_Consumed_t]&gt;$O$4383,"ABNORMAL","NORMAL")</f>
        <v>NORMAL</v>
      </c>
      <c r="U4229" t="str">
        <f>IF(Table1[Power_Consumed_kWh]&gt;$P$4383,"ABNORMAL","NORMAL")</f>
        <v>NORMAL</v>
      </c>
      <c r="V4229">
        <f>(Table1[[#This Row],[Target_Production_t]]/8)*Table1[[#This Row],[Downtime_hr]]</f>
        <v>2.8980000000000001</v>
      </c>
    </row>
    <row r="4230" spans="1:22" x14ac:dyDescent="0.25">
      <c r="A4230" s="1">
        <v>46010</v>
      </c>
      <c r="B4230" s="1" t="str">
        <f>TEXT(Table1[[#This Row],[Date]],"mm")</f>
        <v>12</v>
      </c>
      <c r="C4230" t="s">
        <v>23</v>
      </c>
      <c r="D4230" t="s">
        <v>20</v>
      </c>
      <c r="E4230">
        <v>42.05</v>
      </c>
      <c r="F4230">
        <v>7.47</v>
      </c>
      <c r="G4230">
        <v>0.53</v>
      </c>
      <c r="H4230">
        <v>38.9</v>
      </c>
      <c r="I4230">
        <v>38.369999999999997</v>
      </c>
      <c r="J4230">
        <v>0.53</v>
      </c>
      <c r="K4230">
        <v>98.64</v>
      </c>
      <c r="L4230">
        <v>93.38</v>
      </c>
      <c r="M4230">
        <v>97.11</v>
      </c>
      <c r="N4230">
        <v>89.44</v>
      </c>
      <c r="O4230">
        <v>5.53</v>
      </c>
      <c r="P4230">
        <v>1495.91</v>
      </c>
      <c r="Q4230" s="42">
        <f>Table1[[#This Row],[Steam_Consumed_t]]/Table1[[#This Row],[Production_t]]</f>
        <v>0.14215938303341905</v>
      </c>
      <c r="R4230" s="37">
        <f>Table1[[#This Row],[Power_Consumed_kWh]]/Table1[[#This Row],[Production_t]]</f>
        <v>38.455269922879182</v>
      </c>
      <c r="S4230" t="str">
        <f>IF(Table1[[#This Row],[Quality_pct]]&lt;96,"Below Spec","Ok")</f>
        <v>Ok</v>
      </c>
      <c r="T4230" t="str">
        <f>IF(Table1[Steam_Consumed_t]&gt;$O$4383,"ABNORMAL","NORMAL")</f>
        <v>NORMAL</v>
      </c>
      <c r="U4230" t="str">
        <f>IF(Table1[Power_Consumed_kWh]&gt;$P$4383,"ABNORMAL","NORMAL")</f>
        <v>NORMAL</v>
      </c>
      <c r="V4230">
        <f>(Table1[[#This Row],[Target_Production_t]]/8)*Table1[[#This Row],[Downtime_hr]]</f>
        <v>2.7858125</v>
      </c>
    </row>
    <row r="4231" spans="1:22" x14ac:dyDescent="0.25">
      <c r="A4231" s="1">
        <v>46010</v>
      </c>
      <c r="B4231" s="1" t="str">
        <f>TEXT(Table1[[#This Row],[Date]],"mm")</f>
        <v>12</v>
      </c>
      <c r="C4231" t="s">
        <v>22</v>
      </c>
      <c r="D4231" t="s">
        <v>20</v>
      </c>
      <c r="E4231">
        <v>34.4</v>
      </c>
      <c r="F4231">
        <v>7.49</v>
      </c>
      <c r="G4231">
        <v>0.51</v>
      </c>
      <c r="H4231">
        <v>33.590000000000003</v>
      </c>
      <c r="I4231">
        <v>32.909999999999997</v>
      </c>
      <c r="J4231">
        <v>0.68</v>
      </c>
      <c r="K4231">
        <v>97.97</v>
      </c>
      <c r="L4231">
        <v>93.62</v>
      </c>
      <c r="M4231">
        <v>86.35</v>
      </c>
      <c r="N4231">
        <v>79.209999999999994</v>
      </c>
      <c r="O4231">
        <v>36.24</v>
      </c>
      <c r="P4231">
        <v>3224.41</v>
      </c>
      <c r="Q4231" s="42">
        <f>Table1[[#This Row],[Steam_Consumed_t]]/Table1[[#This Row],[Production_t]]</f>
        <v>1.0788925275379577</v>
      </c>
      <c r="R4231" s="37">
        <f>Table1[[#This Row],[Power_Consumed_kWh]]/Table1[[#This Row],[Production_t]]</f>
        <v>95.993152724024995</v>
      </c>
      <c r="S4231" t="str">
        <f>IF(Table1[[#This Row],[Quality_pct]]&lt;96,"Below Spec","Ok")</f>
        <v>Ok</v>
      </c>
      <c r="T4231" t="str">
        <f>IF(Table1[Steam_Consumed_t]&gt;$O$4383,"ABNORMAL","NORMAL")</f>
        <v>NORMAL</v>
      </c>
      <c r="U4231" t="str">
        <f>IF(Table1[Power_Consumed_kWh]&gt;$P$4383,"ABNORMAL","NORMAL")</f>
        <v>NORMAL</v>
      </c>
      <c r="V4231">
        <f>(Table1[[#This Row],[Target_Production_t]]/8)*Table1[[#This Row],[Downtime_hr]]</f>
        <v>2.1930000000000001</v>
      </c>
    </row>
    <row r="4232" spans="1:22" x14ac:dyDescent="0.25">
      <c r="A4232" s="1">
        <v>46010</v>
      </c>
      <c r="B4232" s="1" t="str">
        <f>TEXT(Table1[[#This Row],[Date]],"mm")</f>
        <v>12</v>
      </c>
      <c r="C4232" t="s">
        <v>23</v>
      </c>
      <c r="D4232" t="s">
        <v>19</v>
      </c>
      <c r="E4232">
        <v>43.37</v>
      </c>
      <c r="F4232">
        <v>7.55</v>
      </c>
      <c r="G4232">
        <v>0.45</v>
      </c>
      <c r="H4232">
        <v>39.479999999999997</v>
      </c>
      <c r="I4232">
        <v>38.81</v>
      </c>
      <c r="J4232">
        <v>0.67</v>
      </c>
      <c r="K4232">
        <v>98.31</v>
      </c>
      <c r="L4232">
        <v>94.38</v>
      </c>
      <c r="M4232">
        <v>100.17</v>
      </c>
      <c r="N4232">
        <v>92.94</v>
      </c>
      <c r="O4232">
        <v>3.8</v>
      </c>
      <c r="P4232">
        <v>1553.14</v>
      </c>
      <c r="Q4232" s="42">
        <f>Table1[[#This Row],[Steam_Consumed_t]]/Table1[[#This Row],[Production_t]]</f>
        <v>9.6251266464032426E-2</v>
      </c>
      <c r="R4232" s="37">
        <f>Table1[[#This Row],[Power_Consumed_kWh]]/Table1[[#This Row],[Production_t]]</f>
        <v>39.339918946301928</v>
      </c>
      <c r="S4232" t="str">
        <f>IF(Table1[[#This Row],[Quality_pct]]&lt;96,"Below Spec","Ok")</f>
        <v>Ok</v>
      </c>
      <c r="T4232" t="str">
        <f>IF(Table1[Steam_Consumed_t]&gt;$O$4383,"ABNORMAL","NORMAL")</f>
        <v>NORMAL</v>
      </c>
      <c r="U4232" t="str">
        <f>IF(Table1[Power_Consumed_kWh]&gt;$P$4383,"ABNORMAL","NORMAL")</f>
        <v>NORMAL</v>
      </c>
      <c r="V4232">
        <f>(Table1[[#This Row],[Target_Production_t]]/8)*Table1[[#This Row],[Downtime_hr]]</f>
        <v>2.4395625000000001</v>
      </c>
    </row>
    <row r="4233" spans="1:22" x14ac:dyDescent="0.25">
      <c r="A4233" s="1">
        <v>46010</v>
      </c>
      <c r="B4233" s="1" t="str">
        <f>TEXT(Table1[[#This Row],[Date]],"mm")</f>
        <v>12</v>
      </c>
      <c r="C4233" t="s">
        <v>21</v>
      </c>
      <c r="D4233" t="s">
        <v>19</v>
      </c>
      <c r="E4233">
        <v>37.450000000000003</v>
      </c>
      <c r="F4233">
        <v>7.6</v>
      </c>
      <c r="G4233">
        <v>0.4</v>
      </c>
      <c r="H4233">
        <v>34.950000000000003</v>
      </c>
      <c r="I4233">
        <v>34.68</v>
      </c>
      <c r="J4233">
        <v>0.27</v>
      </c>
      <c r="K4233">
        <v>99.22</v>
      </c>
      <c r="L4233">
        <v>95</v>
      </c>
      <c r="M4233">
        <v>93.79</v>
      </c>
      <c r="N4233">
        <v>88.4</v>
      </c>
      <c r="O4233">
        <v>51.83</v>
      </c>
      <c r="P4233">
        <v>4123.59</v>
      </c>
      <c r="Q4233" s="42">
        <f>Table1[[#This Row],[Steam_Consumed_t]]/Table1[[#This Row],[Production_t]]</f>
        <v>1.4829756795422029</v>
      </c>
      <c r="R4233" s="37">
        <f>Table1[[#This Row],[Power_Consumed_kWh]]/Table1[[#This Row],[Production_t]]</f>
        <v>117.98540772532188</v>
      </c>
      <c r="S4233" t="str">
        <f>IF(Table1[[#This Row],[Quality_pct]]&lt;96,"Below Spec","Ok")</f>
        <v>Ok</v>
      </c>
      <c r="T4233" t="str">
        <f>IF(Table1[Steam_Consumed_t]&gt;$O$4383,"ABNORMAL","NORMAL")</f>
        <v>ABNORMAL</v>
      </c>
      <c r="U4233" t="str">
        <f>IF(Table1[Power_Consumed_kWh]&gt;$P$4383,"ABNORMAL","NORMAL")</f>
        <v>NORMAL</v>
      </c>
      <c r="V4233">
        <f>(Table1[[#This Row],[Target_Production_t]]/8)*Table1[[#This Row],[Downtime_hr]]</f>
        <v>1.8725000000000003</v>
      </c>
    </row>
    <row r="4234" spans="1:22" x14ac:dyDescent="0.25">
      <c r="A4234" s="1">
        <v>46010</v>
      </c>
      <c r="B4234" s="1" t="str">
        <f>TEXT(Table1[[#This Row],[Date]],"mm")</f>
        <v>12</v>
      </c>
      <c r="C4234" t="s">
        <v>23</v>
      </c>
      <c r="D4234" t="s">
        <v>18</v>
      </c>
      <c r="E4234">
        <v>44.03</v>
      </c>
      <c r="F4234">
        <v>7.67</v>
      </c>
      <c r="G4234">
        <v>0.33</v>
      </c>
      <c r="H4234">
        <v>39.409999999999997</v>
      </c>
      <c r="I4234">
        <v>38.94</v>
      </c>
      <c r="J4234">
        <v>0.47</v>
      </c>
      <c r="K4234">
        <v>98.8</v>
      </c>
      <c r="L4234">
        <v>95.88</v>
      </c>
      <c r="M4234">
        <v>97.82</v>
      </c>
      <c r="N4234">
        <v>92.66</v>
      </c>
      <c r="O4234">
        <v>4.29</v>
      </c>
      <c r="P4234">
        <v>1783.96</v>
      </c>
      <c r="Q4234" s="42">
        <f>Table1[[#This Row],[Steam_Consumed_t]]/Table1[[#This Row],[Production_t]]</f>
        <v>0.10885562040091348</v>
      </c>
      <c r="R4234" s="37">
        <f>Table1[[#This Row],[Power_Consumed_kWh]]/Table1[[#This Row],[Production_t]]</f>
        <v>45.266683582847001</v>
      </c>
      <c r="S4234" t="str">
        <f>IF(Table1[[#This Row],[Quality_pct]]&lt;96,"Below Spec","Ok")</f>
        <v>Ok</v>
      </c>
      <c r="T4234" t="str">
        <f>IF(Table1[Steam_Consumed_t]&gt;$O$4383,"ABNORMAL","NORMAL")</f>
        <v>NORMAL</v>
      </c>
      <c r="U4234" t="str">
        <f>IF(Table1[Power_Consumed_kWh]&gt;$P$4383,"ABNORMAL","NORMAL")</f>
        <v>NORMAL</v>
      </c>
      <c r="V4234">
        <f>(Table1[[#This Row],[Target_Production_t]]/8)*Table1[[#This Row],[Downtime_hr]]</f>
        <v>1.8162375000000002</v>
      </c>
    </row>
    <row r="4235" spans="1:22" x14ac:dyDescent="0.25">
      <c r="A4235" s="1">
        <v>46010</v>
      </c>
      <c r="B4235" s="1" t="str">
        <f>TEXT(Table1[[#This Row],[Date]],"mm")</f>
        <v>12</v>
      </c>
      <c r="C4235" t="s">
        <v>21</v>
      </c>
      <c r="D4235" t="s">
        <v>18</v>
      </c>
      <c r="E4235">
        <v>38.020000000000003</v>
      </c>
      <c r="F4235">
        <v>7.7</v>
      </c>
      <c r="G4235">
        <v>0.3</v>
      </c>
      <c r="H4235">
        <v>34.76</v>
      </c>
      <c r="I4235">
        <v>34.270000000000003</v>
      </c>
      <c r="J4235">
        <v>0.49</v>
      </c>
      <c r="K4235">
        <v>98.6</v>
      </c>
      <c r="L4235">
        <v>96.25</v>
      </c>
      <c r="M4235">
        <v>97.7</v>
      </c>
      <c r="N4235">
        <v>92.72</v>
      </c>
      <c r="O4235">
        <v>50.01</v>
      </c>
      <c r="P4235">
        <v>4089.93</v>
      </c>
      <c r="Q4235" s="42">
        <f>Table1[[#This Row],[Steam_Consumed_t]]/Table1[[#This Row],[Production_t]]</f>
        <v>1.4387226697353279</v>
      </c>
      <c r="R4235" s="37">
        <f>Table1[[#This Row],[Power_Consumed_kWh]]/Table1[[#This Row],[Production_t]]</f>
        <v>117.66196777905638</v>
      </c>
      <c r="S4235" t="str">
        <f>IF(Table1[[#This Row],[Quality_pct]]&lt;96,"Below Spec","Ok")</f>
        <v>Ok</v>
      </c>
      <c r="T4235" t="str">
        <f>IF(Table1[Steam_Consumed_t]&gt;$O$4383,"ABNORMAL","NORMAL")</f>
        <v>NORMAL</v>
      </c>
      <c r="U4235" t="str">
        <f>IF(Table1[Power_Consumed_kWh]&gt;$P$4383,"ABNORMAL","NORMAL")</f>
        <v>NORMAL</v>
      </c>
      <c r="V4235">
        <f>(Table1[[#This Row],[Target_Production_t]]/8)*Table1[[#This Row],[Downtime_hr]]</f>
        <v>1.4257500000000001</v>
      </c>
    </row>
    <row r="4236" spans="1:22" x14ac:dyDescent="0.25">
      <c r="A4236" s="1">
        <v>46010</v>
      </c>
      <c r="B4236" s="1" t="str">
        <f>TEXT(Table1[[#This Row],[Date]],"mm")</f>
        <v>12</v>
      </c>
      <c r="C4236" t="s">
        <v>22</v>
      </c>
      <c r="D4236" t="s">
        <v>18</v>
      </c>
      <c r="E4236">
        <v>36.020000000000003</v>
      </c>
      <c r="F4236">
        <v>7.81</v>
      </c>
      <c r="G4236">
        <v>0.19</v>
      </c>
      <c r="H4236">
        <v>34.75</v>
      </c>
      <c r="I4236">
        <v>33.93</v>
      </c>
      <c r="J4236">
        <v>0.82</v>
      </c>
      <c r="K4236">
        <v>97.64</v>
      </c>
      <c r="L4236">
        <v>97.62</v>
      </c>
      <c r="M4236">
        <v>95.64</v>
      </c>
      <c r="N4236">
        <v>91.16</v>
      </c>
      <c r="O4236">
        <v>39.99</v>
      </c>
      <c r="P4236">
        <v>3362.63</v>
      </c>
      <c r="Q4236" s="42">
        <f>Table1[[#This Row],[Steam_Consumed_t]]/Table1[[#This Row],[Production_t]]</f>
        <v>1.1507913669064749</v>
      </c>
      <c r="R4236" s="37">
        <f>Table1[[#This Row],[Power_Consumed_kWh]]/Table1[[#This Row],[Production_t]]</f>
        <v>96.766330935251801</v>
      </c>
      <c r="S4236" t="str">
        <f>IF(Table1[[#This Row],[Quality_pct]]&lt;96,"Below Spec","Ok")</f>
        <v>Ok</v>
      </c>
      <c r="T4236" t="str">
        <f>IF(Table1[Steam_Consumed_t]&gt;$O$4383,"ABNORMAL","NORMAL")</f>
        <v>NORMAL</v>
      </c>
      <c r="U4236" t="str">
        <f>IF(Table1[Power_Consumed_kWh]&gt;$P$4383,"ABNORMAL","NORMAL")</f>
        <v>NORMAL</v>
      </c>
      <c r="V4236">
        <f>(Table1[[#This Row],[Target_Production_t]]/8)*Table1[[#This Row],[Downtime_hr]]</f>
        <v>0.8554750000000001</v>
      </c>
    </row>
    <row r="4237" spans="1:22" x14ac:dyDescent="0.25">
      <c r="A4237" s="1">
        <v>46010</v>
      </c>
      <c r="B4237" s="1" t="str">
        <f>TEXT(Table1[[#This Row],[Date]],"mm")</f>
        <v>12</v>
      </c>
      <c r="C4237" t="s">
        <v>17</v>
      </c>
      <c r="D4237" t="s">
        <v>20</v>
      </c>
      <c r="E4237">
        <v>40.14</v>
      </c>
      <c r="F4237">
        <v>7.86</v>
      </c>
      <c r="G4237">
        <v>0.14000000000000001</v>
      </c>
      <c r="H4237">
        <v>35.74</v>
      </c>
      <c r="I4237">
        <v>35.07</v>
      </c>
      <c r="J4237">
        <v>0.67</v>
      </c>
      <c r="K4237">
        <v>98.13</v>
      </c>
      <c r="L4237">
        <v>98.25</v>
      </c>
      <c r="M4237">
        <v>93.28</v>
      </c>
      <c r="N4237">
        <v>89.94</v>
      </c>
      <c r="O4237">
        <v>31.87</v>
      </c>
      <c r="P4237">
        <v>2959.92</v>
      </c>
      <c r="Q4237" s="42">
        <f>Table1[[#This Row],[Steam_Consumed_t]]/Table1[[#This Row],[Production_t]]</f>
        <v>0.89171796306659201</v>
      </c>
      <c r="R4237" s="37">
        <f>Table1[[#This Row],[Power_Consumed_kWh]]/Table1[[#This Row],[Production_t]]</f>
        <v>82.818130945719076</v>
      </c>
      <c r="S4237" t="str">
        <f>IF(Table1[[#This Row],[Quality_pct]]&lt;96,"Below Spec","Ok")</f>
        <v>Ok</v>
      </c>
      <c r="T4237" t="str">
        <f>IF(Table1[Steam_Consumed_t]&gt;$O$4383,"ABNORMAL","NORMAL")</f>
        <v>NORMAL</v>
      </c>
      <c r="U4237" t="str">
        <f>IF(Table1[Power_Consumed_kWh]&gt;$P$4383,"ABNORMAL","NORMAL")</f>
        <v>NORMAL</v>
      </c>
      <c r="V4237">
        <f>(Table1[[#This Row],[Target_Production_t]]/8)*Table1[[#This Row],[Downtime_hr]]</f>
        <v>0.70245000000000013</v>
      </c>
    </row>
    <row r="4238" spans="1:22" x14ac:dyDescent="0.25">
      <c r="A4238" s="1">
        <v>46011</v>
      </c>
      <c r="B4238" s="1" t="str">
        <f>TEXT(Table1[[#This Row],[Date]],"mm")</f>
        <v>12</v>
      </c>
      <c r="C4238" t="s">
        <v>21</v>
      </c>
      <c r="D4238" t="s">
        <v>20</v>
      </c>
      <c r="E4238">
        <v>34.94</v>
      </c>
      <c r="F4238">
        <v>7.23</v>
      </c>
      <c r="G4238">
        <v>0.77</v>
      </c>
      <c r="H4238">
        <v>32.4</v>
      </c>
      <c r="I4238">
        <v>30.77</v>
      </c>
      <c r="J4238">
        <v>1.63</v>
      </c>
      <c r="K4238">
        <v>94.97</v>
      </c>
      <c r="L4238">
        <v>90.38</v>
      </c>
      <c r="M4238">
        <v>94.04</v>
      </c>
      <c r="N4238">
        <v>80.72</v>
      </c>
      <c r="O4238">
        <v>47.46</v>
      </c>
      <c r="P4238">
        <v>3918.82</v>
      </c>
      <c r="Q4238" s="42">
        <f>Table1[[#This Row],[Steam_Consumed_t]]/Table1[[#This Row],[Production_t]]</f>
        <v>1.464814814814815</v>
      </c>
      <c r="R4238" s="37">
        <f>Table1[[#This Row],[Power_Consumed_kWh]]/Table1[[#This Row],[Production_t]]</f>
        <v>120.95123456790124</v>
      </c>
      <c r="S4238" t="str">
        <f>IF(Table1[[#This Row],[Quality_pct]]&lt;96,"Below Spec","Ok")</f>
        <v>Below Spec</v>
      </c>
      <c r="T4238" t="str">
        <f>IF(Table1[Steam_Consumed_t]&gt;$O$4383,"ABNORMAL","NORMAL")</f>
        <v>NORMAL</v>
      </c>
      <c r="U4238" t="str">
        <f>IF(Table1[Power_Consumed_kWh]&gt;$P$4383,"ABNORMAL","NORMAL")</f>
        <v>NORMAL</v>
      </c>
      <c r="V4238">
        <f>(Table1[[#This Row],[Target_Production_t]]/8)*Table1[[#This Row],[Downtime_hr]]</f>
        <v>3.362975</v>
      </c>
    </row>
    <row r="4239" spans="1:22" x14ac:dyDescent="0.25">
      <c r="A4239" s="1">
        <v>46011</v>
      </c>
      <c r="B4239" s="1" t="str">
        <f>TEXT(Table1[[#This Row],[Date]],"mm")</f>
        <v>12</v>
      </c>
      <c r="C4239" t="s">
        <v>17</v>
      </c>
      <c r="D4239" t="s">
        <v>19</v>
      </c>
      <c r="E4239">
        <v>39.83</v>
      </c>
      <c r="F4239">
        <v>7.27</v>
      </c>
      <c r="G4239">
        <v>0.73</v>
      </c>
      <c r="H4239">
        <v>35.58</v>
      </c>
      <c r="I4239">
        <v>34.369999999999997</v>
      </c>
      <c r="J4239">
        <v>1.21</v>
      </c>
      <c r="K4239">
        <v>96.6</v>
      </c>
      <c r="L4239">
        <v>90.88</v>
      </c>
      <c r="M4239">
        <v>95.86</v>
      </c>
      <c r="N4239">
        <v>84.15</v>
      </c>
      <c r="O4239">
        <v>30.12</v>
      </c>
      <c r="P4239">
        <v>2893.68</v>
      </c>
      <c r="Q4239" s="42">
        <f>Table1[[#This Row],[Steam_Consumed_t]]/Table1[[#This Row],[Production_t]]</f>
        <v>0.84654300168634067</v>
      </c>
      <c r="R4239" s="37">
        <f>Table1[[#This Row],[Power_Consumed_kWh]]/Table1[[#This Row],[Production_t]]</f>
        <v>81.328836424957842</v>
      </c>
      <c r="S4239" t="str">
        <f>IF(Table1[[#This Row],[Quality_pct]]&lt;96,"Below Spec","Ok")</f>
        <v>Ok</v>
      </c>
      <c r="T4239" t="str">
        <f>IF(Table1[Steam_Consumed_t]&gt;$O$4383,"ABNORMAL","NORMAL")</f>
        <v>NORMAL</v>
      </c>
      <c r="U4239" t="str">
        <f>IF(Table1[Power_Consumed_kWh]&gt;$P$4383,"ABNORMAL","NORMAL")</f>
        <v>NORMAL</v>
      </c>
      <c r="V4239">
        <f>(Table1[[#This Row],[Target_Production_t]]/8)*Table1[[#This Row],[Downtime_hr]]</f>
        <v>3.6344874999999996</v>
      </c>
    </row>
    <row r="4240" spans="1:22" x14ac:dyDescent="0.25">
      <c r="A4240" s="1">
        <v>46011</v>
      </c>
      <c r="B4240" s="1" t="str">
        <f>TEXT(Table1[[#This Row],[Date]],"mm")</f>
        <v>12</v>
      </c>
      <c r="C4240" t="s">
        <v>23</v>
      </c>
      <c r="D4240" t="s">
        <v>20</v>
      </c>
      <c r="E4240">
        <v>40.46</v>
      </c>
      <c r="F4240">
        <v>7.4</v>
      </c>
      <c r="G4240">
        <v>0.6</v>
      </c>
      <c r="H4240">
        <v>33.840000000000003</v>
      </c>
      <c r="I4240">
        <v>33.64</v>
      </c>
      <c r="J4240">
        <v>0.2</v>
      </c>
      <c r="K4240">
        <v>99.42</v>
      </c>
      <c r="L4240">
        <v>92.5</v>
      </c>
      <c r="M4240">
        <v>95.18</v>
      </c>
      <c r="N4240">
        <v>87.53</v>
      </c>
      <c r="O4240">
        <v>2.96</v>
      </c>
      <c r="P4240">
        <v>1406.1</v>
      </c>
      <c r="Q4240" s="42">
        <f>Table1[[#This Row],[Steam_Consumed_t]]/Table1[[#This Row],[Production_t]]</f>
        <v>8.747044917257682E-2</v>
      </c>
      <c r="R4240" s="37">
        <f>Table1[[#This Row],[Power_Consumed_kWh]]/Table1[[#This Row],[Production_t]]</f>
        <v>41.551418439716308</v>
      </c>
      <c r="S4240" t="str">
        <f>IF(Table1[[#This Row],[Quality_pct]]&lt;96,"Below Spec","Ok")</f>
        <v>Ok</v>
      </c>
      <c r="T4240" t="str">
        <f>IF(Table1[Steam_Consumed_t]&gt;$O$4383,"ABNORMAL","NORMAL")</f>
        <v>NORMAL</v>
      </c>
      <c r="U4240" t="str">
        <f>IF(Table1[Power_Consumed_kWh]&gt;$P$4383,"ABNORMAL","NORMAL")</f>
        <v>NORMAL</v>
      </c>
      <c r="V4240">
        <f>(Table1[[#This Row],[Target_Production_t]]/8)*Table1[[#This Row],[Downtime_hr]]</f>
        <v>3.0345</v>
      </c>
    </row>
    <row r="4241" spans="1:22" x14ac:dyDescent="0.25">
      <c r="A4241" s="1">
        <v>46011</v>
      </c>
      <c r="B4241" s="1" t="str">
        <f>TEXT(Table1[[#This Row],[Date]],"mm")</f>
        <v>12</v>
      </c>
      <c r="C4241" t="s">
        <v>23</v>
      </c>
      <c r="D4241" t="s">
        <v>19</v>
      </c>
      <c r="E4241">
        <v>41.73</v>
      </c>
      <c r="F4241">
        <v>7.42</v>
      </c>
      <c r="G4241">
        <v>0.57999999999999996</v>
      </c>
      <c r="H4241">
        <v>37.479999999999997</v>
      </c>
      <c r="I4241">
        <v>37.369999999999997</v>
      </c>
      <c r="J4241">
        <v>0.11</v>
      </c>
      <c r="K4241">
        <v>99.71</v>
      </c>
      <c r="L4241">
        <v>92.75</v>
      </c>
      <c r="M4241">
        <v>93.84</v>
      </c>
      <c r="N4241">
        <v>86.78</v>
      </c>
      <c r="O4241">
        <v>5.13</v>
      </c>
      <c r="P4241">
        <v>1609.16</v>
      </c>
      <c r="Q4241" s="42">
        <f>Table1[[#This Row],[Steam_Consumed_t]]/Table1[[#This Row],[Production_t]]</f>
        <v>0.13687299893276414</v>
      </c>
      <c r="R4241" s="37">
        <f>Table1[[#This Row],[Power_Consumed_kWh]]/Table1[[#This Row],[Production_t]]</f>
        <v>42.933831376734261</v>
      </c>
      <c r="S4241" t="str">
        <f>IF(Table1[[#This Row],[Quality_pct]]&lt;96,"Below Spec","Ok")</f>
        <v>Ok</v>
      </c>
      <c r="T4241" t="str">
        <f>IF(Table1[Steam_Consumed_t]&gt;$O$4383,"ABNORMAL","NORMAL")</f>
        <v>NORMAL</v>
      </c>
      <c r="U4241" t="str">
        <f>IF(Table1[Power_Consumed_kWh]&gt;$P$4383,"ABNORMAL","NORMAL")</f>
        <v>NORMAL</v>
      </c>
      <c r="V4241">
        <f>(Table1[[#This Row],[Target_Production_t]]/8)*Table1[[#This Row],[Downtime_hr]]</f>
        <v>3.0254249999999994</v>
      </c>
    </row>
    <row r="4242" spans="1:22" x14ac:dyDescent="0.25">
      <c r="A4242" s="1">
        <v>46011</v>
      </c>
      <c r="B4242" s="1" t="str">
        <f>TEXT(Table1[[#This Row],[Date]],"mm")</f>
        <v>12</v>
      </c>
      <c r="C4242" t="s">
        <v>22</v>
      </c>
      <c r="D4242" t="s">
        <v>18</v>
      </c>
      <c r="E4242">
        <v>34.659999999999997</v>
      </c>
      <c r="F4242">
        <v>7.59</v>
      </c>
      <c r="G4242">
        <v>0.41</v>
      </c>
      <c r="H4242">
        <v>28.54</v>
      </c>
      <c r="I4242">
        <v>27.9</v>
      </c>
      <c r="J4242">
        <v>0.64</v>
      </c>
      <c r="K4242">
        <v>97.77</v>
      </c>
      <c r="L4242">
        <v>94.88</v>
      </c>
      <c r="M4242">
        <v>99.26</v>
      </c>
      <c r="N4242">
        <v>92.07</v>
      </c>
      <c r="O4242">
        <v>31.34</v>
      </c>
      <c r="P4242">
        <v>2696.37</v>
      </c>
      <c r="Q4242" s="42">
        <f>Table1[[#This Row],[Steam_Consumed_t]]/Table1[[#This Row],[Production_t]]</f>
        <v>1.0981079187105818</v>
      </c>
      <c r="R4242" s="37">
        <f>Table1[[#This Row],[Power_Consumed_kWh]]/Table1[[#This Row],[Production_t]]</f>
        <v>94.476874562018224</v>
      </c>
      <c r="S4242" t="str">
        <f>IF(Table1[[#This Row],[Quality_pct]]&lt;96,"Below Spec","Ok")</f>
        <v>Ok</v>
      </c>
      <c r="T4242" t="str">
        <f>IF(Table1[Steam_Consumed_t]&gt;$O$4383,"ABNORMAL","NORMAL")</f>
        <v>NORMAL</v>
      </c>
      <c r="U4242" t="str">
        <f>IF(Table1[Power_Consumed_kWh]&gt;$P$4383,"ABNORMAL","NORMAL")</f>
        <v>NORMAL</v>
      </c>
      <c r="V4242">
        <f>(Table1[[#This Row],[Target_Production_t]]/8)*Table1[[#This Row],[Downtime_hr]]</f>
        <v>1.7763249999999997</v>
      </c>
    </row>
    <row r="4243" spans="1:22" x14ac:dyDescent="0.25">
      <c r="A4243" s="1">
        <v>46011</v>
      </c>
      <c r="B4243" s="1" t="str">
        <f>TEXT(Table1[[#This Row],[Date]],"mm")</f>
        <v>12</v>
      </c>
      <c r="C4243" t="s">
        <v>22</v>
      </c>
      <c r="D4243" t="s">
        <v>19</v>
      </c>
      <c r="E4243">
        <v>34.14</v>
      </c>
      <c r="F4243">
        <v>7.6</v>
      </c>
      <c r="G4243">
        <v>0.4</v>
      </c>
      <c r="H4243">
        <v>30.35</v>
      </c>
      <c r="I4243">
        <v>29.44</v>
      </c>
      <c r="J4243">
        <v>0.9</v>
      </c>
      <c r="K4243">
        <v>97.02</v>
      </c>
      <c r="L4243">
        <v>95</v>
      </c>
      <c r="M4243">
        <v>98.63</v>
      </c>
      <c r="N4243">
        <v>90.91</v>
      </c>
      <c r="O4243">
        <v>34.270000000000003</v>
      </c>
      <c r="P4243">
        <v>2969.49</v>
      </c>
      <c r="Q4243" s="42">
        <f>Table1[[#This Row],[Steam_Consumed_t]]/Table1[[#This Row],[Production_t]]</f>
        <v>1.1291598023064251</v>
      </c>
      <c r="R4243" s="37">
        <f>Table1[[#This Row],[Power_Consumed_kWh]]/Table1[[#This Row],[Production_t]]</f>
        <v>97.841515650741343</v>
      </c>
      <c r="S4243" t="str">
        <f>IF(Table1[[#This Row],[Quality_pct]]&lt;96,"Below Spec","Ok")</f>
        <v>Ok</v>
      </c>
      <c r="T4243" t="str">
        <f>IF(Table1[Steam_Consumed_t]&gt;$O$4383,"ABNORMAL","NORMAL")</f>
        <v>NORMAL</v>
      </c>
      <c r="U4243" t="str">
        <f>IF(Table1[Power_Consumed_kWh]&gt;$P$4383,"ABNORMAL","NORMAL")</f>
        <v>NORMAL</v>
      </c>
      <c r="V4243">
        <f>(Table1[[#This Row],[Target_Production_t]]/8)*Table1[[#This Row],[Downtime_hr]]</f>
        <v>1.7070000000000001</v>
      </c>
    </row>
    <row r="4244" spans="1:22" x14ac:dyDescent="0.25">
      <c r="A4244" s="1">
        <v>46011</v>
      </c>
      <c r="B4244" s="1" t="str">
        <f>TEXT(Table1[[#This Row],[Date]],"mm")</f>
        <v>12</v>
      </c>
      <c r="C4244" t="s">
        <v>22</v>
      </c>
      <c r="D4244" t="s">
        <v>20</v>
      </c>
      <c r="E4244">
        <v>33.1</v>
      </c>
      <c r="F4244">
        <v>7.6</v>
      </c>
      <c r="G4244">
        <v>0.4</v>
      </c>
      <c r="H4244">
        <v>30.14</v>
      </c>
      <c r="I4244">
        <v>29.07</v>
      </c>
      <c r="J4244">
        <v>1.08</v>
      </c>
      <c r="K4244">
        <v>96.42</v>
      </c>
      <c r="L4244">
        <v>95</v>
      </c>
      <c r="M4244">
        <v>95.83</v>
      </c>
      <c r="N4244">
        <v>87.78</v>
      </c>
      <c r="O4244">
        <v>33.39</v>
      </c>
      <c r="P4244">
        <v>2795.82</v>
      </c>
      <c r="Q4244" s="42">
        <f>Table1[[#This Row],[Steam_Consumed_t]]/Table1[[#This Row],[Production_t]]</f>
        <v>1.1078301260783012</v>
      </c>
      <c r="R4244" s="37">
        <f>Table1[[#This Row],[Power_Consumed_kWh]]/Table1[[#This Row],[Production_t]]</f>
        <v>92.761114797611157</v>
      </c>
      <c r="S4244" t="str">
        <f>IF(Table1[[#This Row],[Quality_pct]]&lt;96,"Below Spec","Ok")</f>
        <v>Ok</v>
      </c>
      <c r="T4244" t="str">
        <f>IF(Table1[Steam_Consumed_t]&gt;$O$4383,"ABNORMAL","NORMAL")</f>
        <v>NORMAL</v>
      </c>
      <c r="U4244" t="str">
        <f>IF(Table1[Power_Consumed_kWh]&gt;$P$4383,"ABNORMAL","NORMAL")</f>
        <v>NORMAL</v>
      </c>
      <c r="V4244">
        <f>(Table1[[#This Row],[Target_Production_t]]/8)*Table1[[#This Row],[Downtime_hr]]</f>
        <v>1.6550000000000002</v>
      </c>
    </row>
    <row r="4245" spans="1:22" x14ac:dyDescent="0.25">
      <c r="A4245" s="1">
        <v>46011</v>
      </c>
      <c r="B4245" s="1" t="str">
        <f>TEXT(Table1[[#This Row],[Date]],"mm")</f>
        <v>12</v>
      </c>
      <c r="C4245" t="s">
        <v>23</v>
      </c>
      <c r="D4245" t="s">
        <v>18</v>
      </c>
      <c r="E4245">
        <v>42.37</v>
      </c>
      <c r="F4245">
        <v>7.7</v>
      </c>
      <c r="G4245">
        <v>0.3</v>
      </c>
      <c r="H4245">
        <v>37.909999999999997</v>
      </c>
      <c r="I4245">
        <v>37.65</v>
      </c>
      <c r="J4245">
        <v>0.26</v>
      </c>
      <c r="K4245">
        <v>99.31</v>
      </c>
      <c r="L4245">
        <v>96.25</v>
      </c>
      <c r="M4245">
        <v>94.15</v>
      </c>
      <c r="N4245">
        <v>89.99</v>
      </c>
      <c r="O4245">
        <v>4.6500000000000004</v>
      </c>
      <c r="P4245">
        <v>1696.22</v>
      </c>
      <c r="Q4245" s="42">
        <f>Table1[[#This Row],[Steam_Consumed_t]]/Table1[[#This Row],[Production_t]]</f>
        <v>0.12265892904246903</v>
      </c>
      <c r="R4245" s="37">
        <f>Table1[[#This Row],[Power_Consumed_kWh]]/Table1[[#This Row],[Production_t]]</f>
        <v>44.743339488261675</v>
      </c>
      <c r="S4245" t="str">
        <f>IF(Table1[[#This Row],[Quality_pct]]&lt;96,"Below Spec","Ok")</f>
        <v>Ok</v>
      </c>
      <c r="T4245" t="str">
        <f>IF(Table1[Steam_Consumed_t]&gt;$O$4383,"ABNORMAL","NORMAL")</f>
        <v>NORMAL</v>
      </c>
      <c r="U4245" t="str">
        <f>IF(Table1[Power_Consumed_kWh]&gt;$P$4383,"ABNORMAL","NORMAL")</f>
        <v>NORMAL</v>
      </c>
      <c r="V4245">
        <f>(Table1[[#This Row],[Target_Production_t]]/8)*Table1[[#This Row],[Downtime_hr]]</f>
        <v>1.5888749999999998</v>
      </c>
    </row>
    <row r="4246" spans="1:22" x14ac:dyDescent="0.25">
      <c r="A4246" s="1">
        <v>46011</v>
      </c>
      <c r="B4246" s="1" t="str">
        <f>TEXT(Table1[[#This Row],[Date]],"mm")</f>
        <v>12</v>
      </c>
      <c r="C4246" t="s">
        <v>17</v>
      </c>
      <c r="D4246" t="s">
        <v>20</v>
      </c>
      <c r="E4246">
        <v>38.619999999999997</v>
      </c>
      <c r="F4246">
        <v>7.73</v>
      </c>
      <c r="G4246">
        <v>0.27</v>
      </c>
      <c r="H4246">
        <v>31.17</v>
      </c>
      <c r="I4246">
        <v>30.18</v>
      </c>
      <c r="J4246">
        <v>0.98</v>
      </c>
      <c r="K4246">
        <v>96.84</v>
      </c>
      <c r="L4246">
        <v>96.62</v>
      </c>
      <c r="M4246">
        <v>96.3</v>
      </c>
      <c r="N4246">
        <v>90.11</v>
      </c>
      <c r="O4246">
        <v>26.8</v>
      </c>
      <c r="P4246">
        <v>2559.25</v>
      </c>
      <c r="Q4246" s="42">
        <f>Table1[[#This Row],[Steam_Consumed_t]]/Table1[[#This Row],[Production_t]]</f>
        <v>0.85980109079242861</v>
      </c>
      <c r="R4246" s="37">
        <f>Table1[[#This Row],[Power_Consumed_kWh]]/Table1[[#This Row],[Production_t]]</f>
        <v>82.106191851138917</v>
      </c>
      <c r="S4246" t="str">
        <f>IF(Table1[[#This Row],[Quality_pct]]&lt;96,"Below Spec","Ok")</f>
        <v>Ok</v>
      </c>
      <c r="T4246" t="str">
        <f>IF(Table1[Steam_Consumed_t]&gt;$O$4383,"ABNORMAL","NORMAL")</f>
        <v>NORMAL</v>
      </c>
      <c r="U4246" t="str">
        <f>IF(Table1[Power_Consumed_kWh]&gt;$P$4383,"ABNORMAL","NORMAL")</f>
        <v>NORMAL</v>
      </c>
      <c r="V4246">
        <f>(Table1[[#This Row],[Target_Production_t]]/8)*Table1[[#This Row],[Downtime_hr]]</f>
        <v>1.3034250000000001</v>
      </c>
    </row>
    <row r="4247" spans="1:22" x14ac:dyDescent="0.25">
      <c r="A4247" s="1">
        <v>46011</v>
      </c>
      <c r="B4247" s="1" t="str">
        <f>TEXT(Table1[[#This Row],[Date]],"mm")</f>
        <v>12</v>
      </c>
      <c r="C4247" t="s">
        <v>21</v>
      </c>
      <c r="D4247" t="s">
        <v>19</v>
      </c>
      <c r="E4247">
        <v>36.04</v>
      </c>
      <c r="F4247">
        <v>7.78</v>
      </c>
      <c r="G4247">
        <v>0.22</v>
      </c>
      <c r="H4247">
        <v>32.64</v>
      </c>
      <c r="I4247">
        <v>32.01</v>
      </c>
      <c r="J4247">
        <v>0.63</v>
      </c>
      <c r="K4247">
        <v>98.06</v>
      </c>
      <c r="L4247">
        <v>97.25</v>
      </c>
      <c r="M4247">
        <v>99.61</v>
      </c>
      <c r="N4247">
        <v>95</v>
      </c>
      <c r="O4247">
        <v>46.62</v>
      </c>
      <c r="P4247">
        <v>3793.11</v>
      </c>
      <c r="Q4247" s="42">
        <f>Table1[[#This Row],[Steam_Consumed_t]]/Table1[[#This Row],[Production_t]]</f>
        <v>1.4283088235294117</v>
      </c>
      <c r="R4247" s="37">
        <f>Table1[[#This Row],[Power_Consumed_kWh]]/Table1[[#This Row],[Production_t]]</f>
        <v>116.21047794117648</v>
      </c>
      <c r="S4247" t="str">
        <f>IF(Table1[[#This Row],[Quality_pct]]&lt;96,"Below Spec","Ok")</f>
        <v>Ok</v>
      </c>
      <c r="T4247" t="str">
        <f>IF(Table1[Steam_Consumed_t]&gt;$O$4383,"ABNORMAL","NORMAL")</f>
        <v>NORMAL</v>
      </c>
      <c r="U4247" t="str">
        <f>IF(Table1[Power_Consumed_kWh]&gt;$P$4383,"ABNORMAL","NORMAL")</f>
        <v>NORMAL</v>
      </c>
      <c r="V4247">
        <f>(Table1[[#This Row],[Target_Production_t]]/8)*Table1[[#This Row],[Downtime_hr]]</f>
        <v>0.99109999999999998</v>
      </c>
    </row>
    <row r="4248" spans="1:22" x14ac:dyDescent="0.25">
      <c r="A4248" s="1">
        <v>46011</v>
      </c>
      <c r="B4248" s="1" t="str">
        <f>TEXT(Table1[[#This Row],[Date]],"mm")</f>
        <v>12</v>
      </c>
      <c r="C4248" t="s">
        <v>17</v>
      </c>
      <c r="D4248" t="s">
        <v>18</v>
      </c>
      <c r="E4248">
        <v>40.44</v>
      </c>
      <c r="F4248">
        <v>7.79</v>
      </c>
      <c r="G4248">
        <v>0.21</v>
      </c>
      <c r="H4248">
        <v>39.01</v>
      </c>
      <c r="I4248">
        <v>37.69</v>
      </c>
      <c r="J4248">
        <v>1.31</v>
      </c>
      <c r="K4248">
        <v>96.63</v>
      </c>
      <c r="L4248">
        <v>97.38</v>
      </c>
      <c r="M4248">
        <v>95.82</v>
      </c>
      <c r="N4248">
        <v>90.16</v>
      </c>
      <c r="O4248">
        <v>34.57</v>
      </c>
      <c r="P4248">
        <v>3144.5</v>
      </c>
      <c r="Q4248" s="42">
        <f>Table1[[#This Row],[Steam_Consumed_t]]/Table1[[#This Row],[Production_t]]</f>
        <v>0.88618302999230969</v>
      </c>
      <c r="R4248" s="37">
        <f>Table1[[#This Row],[Power_Consumed_kWh]]/Table1[[#This Row],[Production_t]]</f>
        <v>80.607536529095114</v>
      </c>
      <c r="S4248" t="str">
        <f>IF(Table1[[#This Row],[Quality_pct]]&lt;96,"Below Spec","Ok")</f>
        <v>Ok</v>
      </c>
      <c r="T4248" t="str">
        <f>IF(Table1[Steam_Consumed_t]&gt;$O$4383,"ABNORMAL","NORMAL")</f>
        <v>NORMAL</v>
      </c>
      <c r="U4248" t="str">
        <f>IF(Table1[Power_Consumed_kWh]&gt;$P$4383,"ABNORMAL","NORMAL")</f>
        <v>NORMAL</v>
      </c>
      <c r="V4248">
        <f>(Table1[[#This Row],[Target_Production_t]]/8)*Table1[[#This Row],[Downtime_hr]]</f>
        <v>1.06155</v>
      </c>
    </row>
    <row r="4249" spans="1:22" x14ac:dyDescent="0.25">
      <c r="A4249" s="1">
        <v>46011</v>
      </c>
      <c r="B4249" s="1" t="str">
        <f>TEXT(Table1[[#This Row],[Date]],"mm")</f>
        <v>12</v>
      </c>
      <c r="C4249" t="s">
        <v>21</v>
      </c>
      <c r="D4249" t="s">
        <v>18</v>
      </c>
      <c r="E4249">
        <v>36.590000000000003</v>
      </c>
      <c r="F4249">
        <v>7.83</v>
      </c>
      <c r="G4249">
        <v>0.17</v>
      </c>
      <c r="H4249">
        <v>35.24</v>
      </c>
      <c r="I4249">
        <v>34.85</v>
      </c>
      <c r="J4249">
        <v>0.39</v>
      </c>
      <c r="K4249">
        <v>98.9</v>
      </c>
      <c r="L4249">
        <v>97.88</v>
      </c>
      <c r="M4249">
        <v>93.95</v>
      </c>
      <c r="N4249">
        <v>90.94</v>
      </c>
      <c r="O4249">
        <v>52.47</v>
      </c>
      <c r="P4249">
        <v>4215.59</v>
      </c>
      <c r="Q4249" s="42">
        <f>Table1[[#This Row],[Steam_Consumed_t]]/Table1[[#This Row],[Production_t]]</f>
        <v>1.4889330306469919</v>
      </c>
      <c r="R4249" s="37">
        <f>Table1[[#This Row],[Power_Consumed_kWh]]/Table1[[#This Row],[Production_t]]</f>
        <v>119.62514188422247</v>
      </c>
      <c r="S4249" t="str">
        <f>IF(Table1[[#This Row],[Quality_pct]]&lt;96,"Below Spec","Ok")</f>
        <v>Ok</v>
      </c>
      <c r="T4249" t="str">
        <f>IF(Table1[Steam_Consumed_t]&gt;$O$4383,"ABNORMAL","NORMAL")</f>
        <v>ABNORMAL</v>
      </c>
      <c r="U4249" t="str">
        <f>IF(Table1[Power_Consumed_kWh]&gt;$P$4383,"ABNORMAL","NORMAL")</f>
        <v>ABNORMAL</v>
      </c>
      <c r="V4249">
        <f>(Table1[[#This Row],[Target_Production_t]]/8)*Table1[[#This Row],[Downtime_hr]]</f>
        <v>0.7775375000000001</v>
      </c>
    </row>
    <row r="4250" spans="1:22" x14ac:dyDescent="0.25">
      <c r="A4250" s="1">
        <v>46012</v>
      </c>
      <c r="B4250" s="1" t="str">
        <f>TEXT(Table1[[#This Row],[Date]],"mm")</f>
        <v>12</v>
      </c>
      <c r="C4250" t="s">
        <v>23</v>
      </c>
      <c r="D4250" t="s">
        <v>20</v>
      </c>
      <c r="E4250">
        <v>41.24</v>
      </c>
      <c r="F4250">
        <v>7.28</v>
      </c>
      <c r="G4250">
        <v>0.72</v>
      </c>
      <c r="H4250">
        <v>36.200000000000003</v>
      </c>
      <c r="I4250">
        <v>35.92</v>
      </c>
      <c r="J4250">
        <v>0.28000000000000003</v>
      </c>
      <c r="K4250">
        <v>99.23</v>
      </c>
      <c r="L4250">
        <v>91</v>
      </c>
      <c r="M4250">
        <v>96.94</v>
      </c>
      <c r="N4250">
        <v>87.54</v>
      </c>
      <c r="O4250">
        <v>3.32</v>
      </c>
      <c r="P4250">
        <v>1516.32</v>
      </c>
      <c r="Q4250" s="42">
        <f>Table1[[#This Row],[Steam_Consumed_t]]/Table1[[#This Row],[Production_t]]</f>
        <v>9.1712707182320427E-2</v>
      </c>
      <c r="R4250" s="37">
        <f>Table1[[#This Row],[Power_Consumed_kWh]]/Table1[[#This Row],[Production_t]]</f>
        <v>41.887292817679551</v>
      </c>
      <c r="S4250" t="str">
        <f>IF(Table1[[#This Row],[Quality_pct]]&lt;96,"Below Spec","Ok")</f>
        <v>Ok</v>
      </c>
      <c r="T4250" t="str">
        <f>IF(Table1[Steam_Consumed_t]&gt;$O$4383,"ABNORMAL","NORMAL")</f>
        <v>NORMAL</v>
      </c>
      <c r="U4250" t="str">
        <f>IF(Table1[Power_Consumed_kWh]&gt;$P$4383,"ABNORMAL","NORMAL")</f>
        <v>NORMAL</v>
      </c>
      <c r="V4250">
        <f>(Table1[[#This Row],[Target_Production_t]]/8)*Table1[[#This Row],[Downtime_hr]]</f>
        <v>3.7116000000000002</v>
      </c>
    </row>
    <row r="4251" spans="1:22" x14ac:dyDescent="0.25">
      <c r="A4251" s="1">
        <v>46012</v>
      </c>
      <c r="B4251" s="1" t="str">
        <f>TEXT(Table1[[#This Row],[Date]],"mm")</f>
        <v>12</v>
      </c>
      <c r="C4251" t="s">
        <v>21</v>
      </c>
      <c r="D4251" t="s">
        <v>19</v>
      </c>
      <c r="E4251">
        <v>36.74</v>
      </c>
      <c r="F4251">
        <v>7.29</v>
      </c>
      <c r="G4251">
        <v>0.71</v>
      </c>
      <c r="H4251">
        <v>33.58</v>
      </c>
      <c r="I4251">
        <v>33.35</v>
      </c>
      <c r="J4251">
        <v>0.23</v>
      </c>
      <c r="K4251">
        <v>99.31</v>
      </c>
      <c r="L4251">
        <v>91.12</v>
      </c>
      <c r="M4251">
        <v>102.48</v>
      </c>
      <c r="N4251">
        <v>92.74</v>
      </c>
      <c r="O4251">
        <v>49.35</v>
      </c>
      <c r="P4251">
        <v>4040.07</v>
      </c>
      <c r="Q4251" s="42">
        <f>Table1[[#This Row],[Steam_Consumed_t]]/Table1[[#This Row],[Production_t]]</f>
        <v>1.4696247766527697</v>
      </c>
      <c r="R4251" s="37">
        <f>Table1[[#This Row],[Power_Consumed_kWh]]/Table1[[#This Row],[Production_t]]</f>
        <v>120.31179273377012</v>
      </c>
      <c r="S4251" t="str">
        <f>IF(Table1[[#This Row],[Quality_pct]]&lt;96,"Below Spec","Ok")</f>
        <v>Ok</v>
      </c>
      <c r="T4251" t="str">
        <f>IF(Table1[Steam_Consumed_t]&gt;$O$4383,"ABNORMAL","NORMAL")</f>
        <v>NORMAL</v>
      </c>
      <c r="U4251" t="str">
        <f>IF(Table1[Power_Consumed_kWh]&gt;$P$4383,"ABNORMAL","NORMAL")</f>
        <v>NORMAL</v>
      </c>
      <c r="V4251">
        <f>(Table1[[#This Row],[Target_Production_t]]/8)*Table1[[#This Row],[Downtime_hr]]</f>
        <v>3.260675</v>
      </c>
    </row>
    <row r="4252" spans="1:22" x14ac:dyDescent="0.25">
      <c r="A4252" s="1">
        <v>46012</v>
      </c>
      <c r="B4252" s="1" t="str">
        <f>TEXT(Table1[[#This Row],[Date]],"mm")</f>
        <v>12</v>
      </c>
      <c r="C4252" t="s">
        <v>23</v>
      </c>
      <c r="D4252" t="s">
        <v>19</v>
      </c>
      <c r="E4252">
        <v>42.54</v>
      </c>
      <c r="F4252">
        <v>7.3</v>
      </c>
      <c r="G4252">
        <v>0.7</v>
      </c>
      <c r="H4252">
        <v>34.729999999999997</v>
      </c>
      <c r="I4252">
        <v>34.729999999999997</v>
      </c>
      <c r="J4252">
        <v>0</v>
      </c>
      <c r="K4252">
        <v>100</v>
      </c>
      <c r="L4252">
        <v>91.25</v>
      </c>
      <c r="M4252">
        <v>91.1</v>
      </c>
      <c r="N4252">
        <v>83.13</v>
      </c>
      <c r="O4252">
        <v>2.4700000000000002</v>
      </c>
      <c r="P4252">
        <v>1480.53</v>
      </c>
      <c r="Q4252" s="42">
        <f>Table1[[#This Row],[Steam_Consumed_t]]/Table1[[#This Row],[Production_t]]</f>
        <v>7.1120069104520595E-2</v>
      </c>
      <c r="R4252" s="37">
        <f>Table1[[#This Row],[Power_Consumed_kWh]]/Table1[[#This Row],[Production_t]]</f>
        <v>42.629714943852584</v>
      </c>
      <c r="S4252" t="str">
        <f>IF(Table1[[#This Row],[Quality_pct]]&lt;96,"Below Spec","Ok")</f>
        <v>Ok</v>
      </c>
      <c r="T4252" t="str">
        <f>IF(Table1[Steam_Consumed_t]&gt;$O$4383,"ABNORMAL","NORMAL")</f>
        <v>NORMAL</v>
      </c>
      <c r="U4252" t="str">
        <f>IF(Table1[Power_Consumed_kWh]&gt;$P$4383,"ABNORMAL","NORMAL")</f>
        <v>NORMAL</v>
      </c>
      <c r="V4252">
        <f>(Table1[[#This Row],[Target_Production_t]]/8)*Table1[[#This Row],[Downtime_hr]]</f>
        <v>3.7222499999999998</v>
      </c>
    </row>
    <row r="4253" spans="1:22" x14ac:dyDescent="0.25">
      <c r="A4253" s="1">
        <v>46012</v>
      </c>
      <c r="B4253" s="1" t="str">
        <f>TEXT(Table1[[#This Row],[Date]],"mm")</f>
        <v>12</v>
      </c>
      <c r="C4253" t="s">
        <v>17</v>
      </c>
      <c r="D4253" t="s">
        <v>20</v>
      </c>
      <c r="E4253">
        <v>39.369999999999997</v>
      </c>
      <c r="F4253">
        <v>7.37</v>
      </c>
      <c r="G4253">
        <v>0.63</v>
      </c>
      <c r="H4253">
        <v>35.11</v>
      </c>
      <c r="I4253">
        <v>34.520000000000003</v>
      </c>
      <c r="J4253">
        <v>0.59</v>
      </c>
      <c r="K4253">
        <v>98.32</v>
      </c>
      <c r="L4253">
        <v>92.12</v>
      </c>
      <c r="M4253">
        <v>94.93</v>
      </c>
      <c r="N4253">
        <v>85.99</v>
      </c>
      <c r="O4253">
        <v>32.29</v>
      </c>
      <c r="P4253">
        <v>2899.74</v>
      </c>
      <c r="Q4253" s="42">
        <f>Table1[[#This Row],[Steam_Consumed_t]]/Table1[[#This Row],[Production_t]]</f>
        <v>0.91968100256337226</v>
      </c>
      <c r="R4253" s="37">
        <f>Table1[[#This Row],[Power_Consumed_kWh]]/Table1[[#This Row],[Production_t]]</f>
        <v>82.590145257761321</v>
      </c>
      <c r="S4253" t="str">
        <f>IF(Table1[[#This Row],[Quality_pct]]&lt;96,"Below Spec","Ok")</f>
        <v>Ok</v>
      </c>
      <c r="T4253" t="str">
        <f>IF(Table1[Steam_Consumed_t]&gt;$O$4383,"ABNORMAL","NORMAL")</f>
        <v>NORMAL</v>
      </c>
      <c r="U4253" t="str">
        <f>IF(Table1[Power_Consumed_kWh]&gt;$P$4383,"ABNORMAL","NORMAL")</f>
        <v>NORMAL</v>
      </c>
      <c r="V4253">
        <f>(Table1[[#This Row],[Target_Production_t]]/8)*Table1[[#This Row],[Downtime_hr]]</f>
        <v>3.1003874999999996</v>
      </c>
    </row>
    <row r="4254" spans="1:22" x14ac:dyDescent="0.25">
      <c r="A4254" s="1">
        <v>46012</v>
      </c>
      <c r="B4254" s="1" t="str">
        <f>TEXT(Table1[[#This Row],[Date]],"mm")</f>
        <v>12</v>
      </c>
      <c r="C4254" t="s">
        <v>22</v>
      </c>
      <c r="D4254" t="s">
        <v>19</v>
      </c>
      <c r="E4254">
        <v>34.799999999999997</v>
      </c>
      <c r="F4254">
        <v>7.43</v>
      </c>
      <c r="G4254">
        <v>0.56999999999999995</v>
      </c>
      <c r="H4254">
        <v>31.76</v>
      </c>
      <c r="I4254">
        <v>30.65</v>
      </c>
      <c r="J4254">
        <v>1.1100000000000001</v>
      </c>
      <c r="K4254">
        <v>96.51</v>
      </c>
      <c r="L4254">
        <v>92.88</v>
      </c>
      <c r="M4254">
        <v>97.69</v>
      </c>
      <c r="N4254">
        <v>87.56</v>
      </c>
      <c r="O4254">
        <v>36.229999999999997</v>
      </c>
      <c r="P4254">
        <v>3103.92</v>
      </c>
      <c r="Q4254" s="42">
        <f>Table1[[#This Row],[Steam_Consumed_t]]/Table1[[#This Row],[Production_t]]</f>
        <v>1.1407430730478587</v>
      </c>
      <c r="R4254" s="37">
        <f>Table1[[#This Row],[Power_Consumed_kWh]]/Table1[[#This Row],[Production_t]]</f>
        <v>97.730478589420656</v>
      </c>
      <c r="S4254" t="str">
        <f>IF(Table1[[#This Row],[Quality_pct]]&lt;96,"Below Spec","Ok")</f>
        <v>Ok</v>
      </c>
      <c r="T4254" t="str">
        <f>IF(Table1[Steam_Consumed_t]&gt;$O$4383,"ABNORMAL","NORMAL")</f>
        <v>NORMAL</v>
      </c>
      <c r="U4254" t="str">
        <f>IF(Table1[Power_Consumed_kWh]&gt;$P$4383,"ABNORMAL","NORMAL")</f>
        <v>NORMAL</v>
      </c>
      <c r="V4254">
        <f>(Table1[[#This Row],[Target_Production_t]]/8)*Table1[[#This Row],[Downtime_hr]]</f>
        <v>2.4794999999999994</v>
      </c>
    </row>
    <row r="4255" spans="1:22" x14ac:dyDescent="0.25">
      <c r="A4255" s="1">
        <v>46012</v>
      </c>
      <c r="B4255" s="1" t="str">
        <f>TEXT(Table1[[#This Row],[Date]],"mm")</f>
        <v>12</v>
      </c>
      <c r="C4255" t="s">
        <v>17</v>
      </c>
      <c r="D4255" t="s">
        <v>18</v>
      </c>
      <c r="E4255">
        <v>41.22</v>
      </c>
      <c r="F4255">
        <v>7.52</v>
      </c>
      <c r="G4255">
        <v>0.48</v>
      </c>
      <c r="H4255">
        <v>37.24</v>
      </c>
      <c r="I4255">
        <v>37.04</v>
      </c>
      <c r="J4255">
        <v>0.2</v>
      </c>
      <c r="K4255">
        <v>99.46</v>
      </c>
      <c r="L4255">
        <v>94</v>
      </c>
      <c r="M4255">
        <v>92.15</v>
      </c>
      <c r="N4255">
        <v>86.16</v>
      </c>
      <c r="O4255">
        <v>34.47</v>
      </c>
      <c r="P4255">
        <v>3012.85</v>
      </c>
      <c r="Q4255" s="42">
        <f>Table1[[#This Row],[Steam_Consumed_t]]/Table1[[#This Row],[Production_t]]</f>
        <v>0.92561761546723942</v>
      </c>
      <c r="R4255" s="37">
        <f>Table1[[#This Row],[Power_Consumed_kWh]]/Table1[[#This Row],[Production_t]]</f>
        <v>80.903598281417828</v>
      </c>
      <c r="S4255" t="str">
        <f>IF(Table1[[#This Row],[Quality_pct]]&lt;96,"Below Spec","Ok")</f>
        <v>Ok</v>
      </c>
      <c r="T4255" t="str">
        <f>IF(Table1[Steam_Consumed_t]&gt;$O$4383,"ABNORMAL","NORMAL")</f>
        <v>NORMAL</v>
      </c>
      <c r="U4255" t="str">
        <f>IF(Table1[Power_Consumed_kWh]&gt;$P$4383,"ABNORMAL","NORMAL")</f>
        <v>NORMAL</v>
      </c>
      <c r="V4255">
        <f>(Table1[[#This Row],[Target_Production_t]]/8)*Table1[[#This Row],[Downtime_hr]]</f>
        <v>2.4731999999999998</v>
      </c>
    </row>
    <row r="4256" spans="1:22" x14ac:dyDescent="0.25">
      <c r="A4256" s="1">
        <v>46012</v>
      </c>
      <c r="B4256" s="1" t="str">
        <f>TEXT(Table1[[#This Row],[Date]],"mm")</f>
        <v>12</v>
      </c>
      <c r="C4256" t="s">
        <v>21</v>
      </c>
      <c r="D4256" t="s">
        <v>18</v>
      </c>
      <c r="E4256">
        <v>37.29</v>
      </c>
      <c r="F4256">
        <v>7.62</v>
      </c>
      <c r="G4256">
        <v>0.38</v>
      </c>
      <c r="H4256">
        <v>33.340000000000003</v>
      </c>
      <c r="I4256">
        <v>32.67</v>
      </c>
      <c r="J4256">
        <v>0.67</v>
      </c>
      <c r="K4256">
        <v>97.99</v>
      </c>
      <c r="L4256">
        <v>95.25</v>
      </c>
      <c r="M4256">
        <v>96.64</v>
      </c>
      <c r="N4256">
        <v>90.2</v>
      </c>
      <c r="O4256">
        <v>47.25</v>
      </c>
      <c r="P4256">
        <v>3863.06</v>
      </c>
      <c r="Q4256" s="42">
        <f>Table1[[#This Row],[Steam_Consumed_t]]/Table1[[#This Row],[Production_t]]</f>
        <v>1.4172165566886621</v>
      </c>
      <c r="R4256" s="37">
        <f>Table1[[#This Row],[Power_Consumed_kWh]]/Table1[[#This Row],[Production_t]]</f>
        <v>115.86862627474504</v>
      </c>
      <c r="S4256" t="str">
        <f>IF(Table1[[#This Row],[Quality_pct]]&lt;96,"Below Spec","Ok")</f>
        <v>Ok</v>
      </c>
      <c r="T4256" t="str">
        <f>IF(Table1[Steam_Consumed_t]&gt;$O$4383,"ABNORMAL","NORMAL")</f>
        <v>NORMAL</v>
      </c>
      <c r="U4256" t="str">
        <f>IF(Table1[Power_Consumed_kWh]&gt;$P$4383,"ABNORMAL","NORMAL")</f>
        <v>NORMAL</v>
      </c>
      <c r="V4256">
        <f>(Table1[[#This Row],[Target_Production_t]]/8)*Table1[[#This Row],[Downtime_hr]]</f>
        <v>1.7712749999999999</v>
      </c>
    </row>
    <row r="4257" spans="1:22" x14ac:dyDescent="0.25">
      <c r="A4257" s="1">
        <v>46012</v>
      </c>
      <c r="B4257" s="1" t="str">
        <f>TEXT(Table1[[#This Row],[Date]],"mm")</f>
        <v>12</v>
      </c>
      <c r="C4257" t="s">
        <v>22</v>
      </c>
      <c r="D4257" t="s">
        <v>18</v>
      </c>
      <c r="E4257">
        <v>35.33</v>
      </c>
      <c r="F4257">
        <v>7.7</v>
      </c>
      <c r="G4257">
        <v>0.3</v>
      </c>
      <c r="H4257">
        <v>30.44</v>
      </c>
      <c r="I4257">
        <v>29.55</v>
      </c>
      <c r="J4257">
        <v>0.89</v>
      </c>
      <c r="K4257">
        <v>97.08</v>
      </c>
      <c r="L4257">
        <v>96.25</v>
      </c>
      <c r="M4257">
        <v>95.41</v>
      </c>
      <c r="N4257">
        <v>89.15</v>
      </c>
      <c r="O4257">
        <v>33.119999999999997</v>
      </c>
      <c r="P4257">
        <v>2923.04</v>
      </c>
      <c r="Q4257" s="42">
        <f>Table1[[#This Row],[Steam_Consumed_t]]/Table1[[#This Row],[Production_t]]</f>
        <v>1.0880420499342969</v>
      </c>
      <c r="R4257" s="37">
        <f>Table1[[#This Row],[Power_Consumed_kWh]]/Table1[[#This Row],[Production_t]]</f>
        <v>96.0262812089356</v>
      </c>
      <c r="S4257" t="str">
        <f>IF(Table1[[#This Row],[Quality_pct]]&lt;96,"Below Spec","Ok")</f>
        <v>Ok</v>
      </c>
      <c r="T4257" t="str">
        <f>IF(Table1[Steam_Consumed_t]&gt;$O$4383,"ABNORMAL","NORMAL")</f>
        <v>NORMAL</v>
      </c>
      <c r="U4257" t="str">
        <f>IF(Table1[Power_Consumed_kWh]&gt;$P$4383,"ABNORMAL","NORMAL")</f>
        <v>NORMAL</v>
      </c>
      <c r="V4257">
        <f>(Table1[[#This Row],[Target_Production_t]]/8)*Table1[[#This Row],[Downtime_hr]]</f>
        <v>1.3248749999999998</v>
      </c>
    </row>
    <row r="4258" spans="1:22" x14ac:dyDescent="0.25">
      <c r="A4258" s="1">
        <v>46012</v>
      </c>
      <c r="B4258" s="1" t="str">
        <f>TEXT(Table1[[#This Row],[Date]],"mm")</f>
        <v>12</v>
      </c>
      <c r="C4258" t="s">
        <v>22</v>
      </c>
      <c r="D4258" t="s">
        <v>20</v>
      </c>
      <c r="E4258">
        <v>33.74</v>
      </c>
      <c r="F4258">
        <v>7.74</v>
      </c>
      <c r="G4258">
        <v>0.26</v>
      </c>
      <c r="H4258">
        <v>29.93</v>
      </c>
      <c r="I4258">
        <v>29.05</v>
      </c>
      <c r="J4258">
        <v>0.88</v>
      </c>
      <c r="K4258">
        <v>97.05</v>
      </c>
      <c r="L4258">
        <v>96.75</v>
      </c>
      <c r="M4258">
        <v>98.13</v>
      </c>
      <c r="N4258">
        <v>92.14</v>
      </c>
      <c r="O4258">
        <v>33.25</v>
      </c>
      <c r="P4258">
        <v>2925.74</v>
      </c>
      <c r="Q4258" s="42">
        <f>Table1[[#This Row],[Steam_Consumed_t]]/Table1[[#This Row],[Production_t]]</f>
        <v>1.1109254928165719</v>
      </c>
      <c r="R4258" s="37">
        <f>Table1[[#This Row],[Power_Consumed_kWh]]/Table1[[#This Row],[Production_t]]</f>
        <v>97.752756431673902</v>
      </c>
      <c r="S4258" t="str">
        <f>IF(Table1[[#This Row],[Quality_pct]]&lt;96,"Below Spec","Ok")</f>
        <v>Ok</v>
      </c>
      <c r="T4258" t="str">
        <f>IF(Table1[Steam_Consumed_t]&gt;$O$4383,"ABNORMAL","NORMAL")</f>
        <v>NORMAL</v>
      </c>
      <c r="U4258" t="str">
        <f>IF(Table1[Power_Consumed_kWh]&gt;$P$4383,"ABNORMAL","NORMAL")</f>
        <v>NORMAL</v>
      </c>
      <c r="V4258">
        <f>(Table1[[#This Row],[Target_Production_t]]/8)*Table1[[#This Row],[Downtime_hr]]</f>
        <v>1.0965500000000001</v>
      </c>
    </row>
    <row r="4259" spans="1:22" x14ac:dyDescent="0.25">
      <c r="A4259" s="1">
        <v>46012</v>
      </c>
      <c r="B4259" s="1" t="str">
        <f>TEXT(Table1[[#This Row],[Date]],"mm")</f>
        <v>12</v>
      </c>
      <c r="C4259" t="s">
        <v>21</v>
      </c>
      <c r="D4259" t="s">
        <v>20</v>
      </c>
      <c r="E4259">
        <v>35.619999999999997</v>
      </c>
      <c r="F4259">
        <v>7.75</v>
      </c>
      <c r="G4259">
        <v>0.25</v>
      </c>
      <c r="H4259">
        <v>34.46</v>
      </c>
      <c r="I4259">
        <v>33.43</v>
      </c>
      <c r="J4259">
        <v>1.03</v>
      </c>
      <c r="K4259">
        <v>97.01</v>
      </c>
      <c r="L4259">
        <v>96.88</v>
      </c>
      <c r="M4259">
        <v>94.24</v>
      </c>
      <c r="N4259">
        <v>88.57</v>
      </c>
      <c r="O4259">
        <v>49.7</v>
      </c>
      <c r="P4259">
        <v>4104.6099999999997</v>
      </c>
      <c r="Q4259" s="42">
        <f>Table1[[#This Row],[Steam_Consumed_t]]/Table1[[#This Row],[Production_t]]</f>
        <v>1.4422518862449216</v>
      </c>
      <c r="R4259" s="37">
        <f>Table1[[#This Row],[Power_Consumed_kWh]]/Table1[[#This Row],[Production_t]]</f>
        <v>119.11230412071966</v>
      </c>
      <c r="S4259" t="str">
        <f>IF(Table1[[#This Row],[Quality_pct]]&lt;96,"Below Spec","Ok")</f>
        <v>Ok</v>
      </c>
      <c r="T4259" t="str">
        <f>IF(Table1[Steam_Consumed_t]&gt;$O$4383,"ABNORMAL","NORMAL")</f>
        <v>NORMAL</v>
      </c>
      <c r="U4259" t="str">
        <f>IF(Table1[Power_Consumed_kWh]&gt;$P$4383,"ABNORMAL","NORMAL")</f>
        <v>NORMAL</v>
      </c>
      <c r="V4259">
        <f>(Table1[[#This Row],[Target_Production_t]]/8)*Table1[[#This Row],[Downtime_hr]]</f>
        <v>1.1131249999999999</v>
      </c>
    </row>
    <row r="4260" spans="1:22" x14ac:dyDescent="0.25">
      <c r="A4260" s="1">
        <v>46012</v>
      </c>
      <c r="B4260" s="1" t="str">
        <f>TEXT(Table1[[#This Row],[Date]],"mm")</f>
        <v>12</v>
      </c>
      <c r="C4260" t="s">
        <v>17</v>
      </c>
      <c r="D4260" t="s">
        <v>19</v>
      </c>
      <c r="E4260">
        <v>40.6</v>
      </c>
      <c r="F4260">
        <v>7.79</v>
      </c>
      <c r="G4260">
        <v>0.21</v>
      </c>
      <c r="H4260">
        <v>38.14</v>
      </c>
      <c r="I4260">
        <v>37.32</v>
      </c>
      <c r="J4260">
        <v>0.82</v>
      </c>
      <c r="K4260">
        <v>97.85</v>
      </c>
      <c r="L4260">
        <v>97.38</v>
      </c>
      <c r="M4260">
        <v>95.28</v>
      </c>
      <c r="N4260">
        <v>90.78</v>
      </c>
      <c r="O4260">
        <v>33.04</v>
      </c>
      <c r="P4260">
        <v>3045.44</v>
      </c>
      <c r="Q4260" s="42">
        <f>Table1[[#This Row],[Steam_Consumed_t]]/Table1[[#This Row],[Production_t]]</f>
        <v>0.86628211851074988</v>
      </c>
      <c r="R4260" s="37">
        <f>Table1[[#This Row],[Power_Consumed_kWh]]/Table1[[#This Row],[Production_t]]</f>
        <v>79.848977451494491</v>
      </c>
      <c r="S4260" t="str">
        <f>IF(Table1[[#This Row],[Quality_pct]]&lt;96,"Below Spec","Ok")</f>
        <v>Ok</v>
      </c>
      <c r="T4260" t="str">
        <f>IF(Table1[Steam_Consumed_t]&gt;$O$4383,"ABNORMAL","NORMAL")</f>
        <v>NORMAL</v>
      </c>
      <c r="U4260" t="str">
        <f>IF(Table1[Power_Consumed_kWh]&gt;$P$4383,"ABNORMAL","NORMAL")</f>
        <v>NORMAL</v>
      </c>
      <c r="V4260">
        <f>(Table1[[#This Row],[Target_Production_t]]/8)*Table1[[#This Row],[Downtime_hr]]</f>
        <v>1.06575</v>
      </c>
    </row>
    <row r="4261" spans="1:22" x14ac:dyDescent="0.25">
      <c r="A4261" s="1">
        <v>46012</v>
      </c>
      <c r="B4261" s="1" t="str">
        <f>TEXT(Table1[[#This Row],[Date]],"mm")</f>
        <v>12</v>
      </c>
      <c r="C4261" t="s">
        <v>23</v>
      </c>
      <c r="D4261" t="s">
        <v>18</v>
      </c>
      <c r="E4261">
        <v>43.18</v>
      </c>
      <c r="F4261">
        <v>7.88</v>
      </c>
      <c r="G4261">
        <v>0.12</v>
      </c>
      <c r="H4261">
        <v>41.62</v>
      </c>
      <c r="I4261">
        <v>41.62</v>
      </c>
      <c r="J4261">
        <v>0</v>
      </c>
      <c r="K4261">
        <v>100</v>
      </c>
      <c r="L4261">
        <v>98.5</v>
      </c>
      <c r="M4261">
        <v>92.91</v>
      </c>
      <c r="N4261">
        <v>91.52</v>
      </c>
      <c r="O4261">
        <v>3.94</v>
      </c>
      <c r="P4261">
        <v>1782.52</v>
      </c>
      <c r="Q4261" s="42">
        <f>Table1[[#This Row],[Steam_Consumed_t]]/Table1[[#This Row],[Production_t]]</f>
        <v>9.4666025949062954E-2</v>
      </c>
      <c r="R4261" s="37">
        <f>Table1[[#This Row],[Power_Consumed_kWh]]/Table1[[#This Row],[Production_t]]</f>
        <v>42.828447861605</v>
      </c>
      <c r="S4261" t="str">
        <f>IF(Table1[[#This Row],[Quality_pct]]&lt;96,"Below Spec","Ok")</f>
        <v>Ok</v>
      </c>
      <c r="T4261" t="str">
        <f>IF(Table1[Steam_Consumed_t]&gt;$O$4383,"ABNORMAL","NORMAL")</f>
        <v>NORMAL</v>
      </c>
      <c r="U4261" t="str">
        <f>IF(Table1[Power_Consumed_kWh]&gt;$P$4383,"ABNORMAL","NORMAL")</f>
        <v>NORMAL</v>
      </c>
      <c r="V4261">
        <f>(Table1[[#This Row],[Target_Production_t]]/8)*Table1[[#This Row],[Downtime_hr]]</f>
        <v>0.64769999999999994</v>
      </c>
    </row>
    <row r="4262" spans="1:22" x14ac:dyDescent="0.25">
      <c r="A4262" s="1">
        <v>46013</v>
      </c>
      <c r="B4262" s="1" t="str">
        <f>TEXT(Table1[[#This Row],[Date]],"mm")</f>
        <v>12</v>
      </c>
      <c r="C4262" t="s">
        <v>21</v>
      </c>
      <c r="D4262" t="s">
        <v>20</v>
      </c>
      <c r="E4262">
        <v>36.28</v>
      </c>
      <c r="F4262">
        <v>7.27</v>
      </c>
      <c r="G4262">
        <v>0.73</v>
      </c>
      <c r="H4262">
        <v>29.68</v>
      </c>
      <c r="I4262">
        <v>29.33</v>
      </c>
      <c r="J4262">
        <v>0.34</v>
      </c>
      <c r="K4262">
        <v>98.84</v>
      </c>
      <c r="L4262">
        <v>90.88</v>
      </c>
      <c r="M4262">
        <v>93.44</v>
      </c>
      <c r="N4262">
        <v>83.93</v>
      </c>
      <c r="O4262">
        <v>41.72</v>
      </c>
      <c r="P4262">
        <v>3513.9</v>
      </c>
      <c r="Q4262" s="42">
        <f>Table1[[#This Row],[Steam_Consumed_t]]/Table1[[#This Row],[Production_t]]</f>
        <v>1.4056603773584906</v>
      </c>
      <c r="R4262" s="37">
        <f>Table1[[#This Row],[Power_Consumed_kWh]]/Table1[[#This Row],[Production_t]]</f>
        <v>118.39285714285715</v>
      </c>
      <c r="S4262" t="str">
        <f>IF(Table1[[#This Row],[Quality_pct]]&lt;96,"Below Spec","Ok")</f>
        <v>Ok</v>
      </c>
      <c r="T4262" t="str">
        <f>IF(Table1[Steam_Consumed_t]&gt;$O$4383,"ABNORMAL","NORMAL")</f>
        <v>NORMAL</v>
      </c>
      <c r="U4262" t="str">
        <f>IF(Table1[Power_Consumed_kWh]&gt;$P$4383,"ABNORMAL","NORMAL")</f>
        <v>NORMAL</v>
      </c>
      <c r="V4262">
        <f>(Table1[[#This Row],[Target_Production_t]]/8)*Table1[[#This Row],[Downtime_hr]]</f>
        <v>3.3105500000000001</v>
      </c>
    </row>
    <row r="4263" spans="1:22" x14ac:dyDescent="0.25">
      <c r="A4263" s="1">
        <v>46013</v>
      </c>
      <c r="B4263" s="1" t="str">
        <f>TEXT(Table1[[#This Row],[Date]],"mm")</f>
        <v>12</v>
      </c>
      <c r="C4263" t="s">
        <v>23</v>
      </c>
      <c r="D4263" t="s">
        <v>18</v>
      </c>
      <c r="E4263">
        <v>43.99</v>
      </c>
      <c r="F4263">
        <v>7.31</v>
      </c>
      <c r="G4263">
        <v>0.69</v>
      </c>
      <c r="H4263">
        <v>39.9</v>
      </c>
      <c r="I4263">
        <v>39.35</v>
      </c>
      <c r="J4263">
        <v>0.55000000000000004</v>
      </c>
      <c r="K4263">
        <v>98.62</v>
      </c>
      <c r="L4263">
        <v>91.38</v>
      </c>
      <c r="M4263">
        <v>93.3</v>
      </c>
      <c r="N4263">
        <v>84.07</v>
      </c>
      <c r="O4263">
        <v>2.92</v>
      </c>
      <c r="P4263">
        <v>1652.73</v>
      </c>
      <c r="Q4263" s="42">
        <f>Table1[[#This Row],[Steam_Consumed_t]]/Table1[[#This Row],[Production_t]]</f>
        <v>7.3182957393483711E-2</v>
      </c>
      <c r="R4263" s="37">
        <f>Table1[[#This Row],[Power_Consumed_kWh]]/Table1[[#This Row],[Production_t]]</f>
        <v>41.421804511278197</v>
      </c>
      <c r="S4263" t="str">
        <f>IF(Table1[[#This Row],[Quality_pct]]&lt;96,"Below Spec","Ok")</f>
        <v>Ok</v>
      </c>
      <c r="T4263" t="str">
        <f>IF(Table1[Steam_Consumed_t]&gt;$O$4383,"ABNORMAL","NORMAL")</f>
        <v>NORMAL</v>
      </c>
      <c r="U4263" t="str">
        <f>IF(Table1[Power_Consumed_kWh]&gt;$P$4383,"ABNORMAL","NORMAL")</f>
        <v>NORMAL</v>
      </c>
      <c r="V4263">
        <f>(Table1[[#This Row],[Target_Production_t]]/8)*Table1[[#This Row],[Downtime_hr]]</f>
        <v>3.7941374999999997</v>
      </c>
    </row>
    <row r="4264" spans="1:22" x14ac:dyDescent="0.25">
      <c r="A4264" s="1">
        <v>46013</v>
      </c>
      <c r="B4264" s="1" t="str">
        <f>TEXT(Table1[[#This Row],[Date]],"mm")</f>
        <v>12</v>
      </c>
      <c r="C4264" t="s">
        <v>17</v>
      </c>
      <c r="D4264" t="s">
        <v>20</v>
      </c>
      <c r="E4264">
        <v>40.1</v>
      </c>
      <c r="F4264">
        <v>7.39</v>
      </c>
      <c r="G4264">
        <v>0.61</v>
      </c>
      <c r="H4264">
        <v>36.369999999999997</v>
      </c>
      <c r="I4264">
        <v>34.909999999999997</v>
      </c>
      <c r="J4264">
        <v>1.46</v>
      </c>
      <c r="K4264">
        <v>95.99</v>
      </c>
      <c r="L4264">
        <v>92.38</v>
      </c>
      <c r="M4264">
        <v>89.07</v>
      </c>
      <c r="N4264">
        <v>78.98</v>
      </c>
      <c r="O4264">
        <v>31.35</v>
      </c>
      <c r="P4264">
        <v>3195.84</v>
      </c>
      <c r="Q4264" s="42">
        <f>Table1[[#This Row],[Steam_Consumed_t]]/Table1[[#This Row],[Production_t]]</f>
        <v>0.86197415452295856</v>
      </c>
      <c r="R4264" s="37">
        <f>Table1[[#This Row],[Power_Consumed_kWh]]/Table1[[#This Row],[Production_t]]</f>
        <v>87.870222711025576</v>
      </c>
      <c r="S4264" t="str">
        <f>IF(Table1[[#This Row],[Quality_pct]]&lt;96,"Below Spec","Ok")</f>
        <v>Below Spec</v>
      </c>
      <c r="T4264" t="str">
        <f>IF(Table1[Steam_Consumed_t]&gt;$O$4383,"ABNORMAL","NORMAL")</f>
        <v>NORMAL</v>
      </c>
      <c r="U4264" t="str">
        <f>IF(Table1[Power_Consumed_kWh]&gt;$P$4383,"ABNORMAL","NORMAL")</f>
        <v>NORMAL</v>
      </c>
      <c r="V4264">
        <f>(Table1[[#This Row],[Target_Production_t]]/8)*Table1[[#This Row],[Downtime_hr]]</f>
        <v>3.0576250000000003</v>
      </c>
    </row>
    <row r="4265" spans="1:22" x14ac:dyDescent="0.25">
      <c r="A4265" s="1">
        <v>46013</v>
      </c>
      <c r="B4265" s="1" t="str">
        <f>TEXT(Table1[[#This Row],[Date]],"mm")</f>
        <v>12</v>
      </c>
      <c r="C4265" t="s">
        <v>21</v>
      </c>
      <c r="D4265" t="s">
        <v>18</v>
      </c>
      <c r="E4265">
        <v>37.99</v>
      </c>
      <c r="F4265">
        <v>7.39</v>
      </c>
      <c r="G4265">
        <v>0.61</v>
      </c>
      <c r="H4265">
        <v>34.11</v>
      </c>
      <c r="I4265">
        <v>32.76</v>
      </c>
      <c r="J4265">
        <v>1.34</v>
      </c>
      <c r="K4265">
        <v>96.06</v>
      </c>
      <c r="L4265">
        <v>92.38</v>
      </c>
      <c r="M4265">
        <v>96.87</v>
      </c>
      <c r="N4265">
        <v>85.95</v>
      </c>
      <c r="O4265">
        <v>49.2</v>
      </c>
      <c r="P4265">
        <v>3963.65</v>
      </c>
      <c r="Q4265" s="42">
        <f>Table1[[#This Row],[Steam_Consumed_t]]/Table1[[#This Row],[Production_t]]</f>
        <v>1.442392260334213</v>
      </c>
      <c r="R4265" s="37">
        <f>Table1[[#This Row],[Power_Consumed_kWh]]/Table1[[#This Row],[Production_t]]</f>
        <v>116.20199355027852</v>
      </c>
      <c r="S4265" t="str">
        <f>IF(Table1[[#This Row],[Quality_pct]]&lt;96,"Below Spec","Ok")</f>
        <v>Ok</v>
      </c>
      <c r="T4265" t="str">
        <f>IF(Table1[Steam_Consumed_t]&gt;$O$4383,"ABNORMAL","NORMAL")</f>
        <v>NORMAL</v>
      </c>
      <c r="U4265" t="str">
        <f>IF(Table1[Power_Consumed_kWh]&gt;$P$4383,"ABNORMAL","NORMAL")</f>
        <v>NORMAL</v>
      </c>
      <c r="V4265">
        <f>(Table1[[#This Row],[Target_Production_t]]/8)*Table1[[#This Row],[Downtime_hr]]</f>
        <v>2.8967375</v>
      </c>
    </row>
    <row r="4266" spans="1:22" x14ac:dyDescent="0.25">
      <c r="A4266" s="1">
        <v>46013</v>
      </c>
      <c r="B4266" s="1" t="str">
        <f>TEXT(Table1[[#This Row],[Date]],"mm")</f>
        <v>12</v>
      </c>
      <c r="C4266" t="s">
        <v>17</v>
      </c>
      <c r="D4266" t="s">
        <v>18</v>
      </c>
      <c r="E4266">
        <v>41.99</v>
      </c>
      <c r="F4266">
        <v>7.44</v>
      </c>
      <c r="G4266">
        <v>0.56000000000000005</v>
      </c>
      <c r="H4266">
        <v>37.6</v>
      </c>
      <c r="I4266">
        <v>36.630000000000003</v>
      </c>
      <c r="J4266">
        <v>0.97</v>
      </c>
      <c r="K4266">
        <v>97.43</v>
      </c>
      <c r="L4266">
        <v>93</v>
      </c>
      <c r="M4266">
        <v>96.82</v>
      </c>
      <c r="N4266">
        <v>87.73</v>
      </c>
      <c r="O4266">
        <v>30.41</v>
      </c>
      <c r="P4266">
        <v>3120.74</v>
      </c>
      <c r="Q4266" s="42">
        <f>Table1[[#This Row],[Steam_Consumed_t]]/Table1[[#This Row],[Production_t]]</f>
        <v>0.80877659574468086</v>
      </c>
      <c r="R4266" s="37">
        <f>Table1[[#This Row],[Power_Consumed_kWh]]/Table1[[#This Row],[Production_t]]</f>
        <v>82.998404255319144</v>
      </c>
      <c r="S4266" t="str">
        <f>IF(Table1[[#This Row],[Quality_pct]]&lt;96,"Below Spec","Ok")</f>
        <v>Ok</v>
      </c>
      <c r="T4266" t="str">
        <f>IF(Table1[Steam_Consumed_t]&gt;$O$4383,"ABNORMAL","NORMAL")</f>
        <v>NORMAL</v>
      </c>
      <c r="U4266" t="str">
        <f>IF(Table1[Power_Consumed_kWh]&gt;$P$4383,"ABNORMAL","NORMAL")</f>
        <v>NORMAL</v>
      </c>
      <c r="V4266">
        <f>(Table1[[#This Row],[Target_Production_t]]/8)*Table1[[#This Row],[Downtime_hr]]</f>
        <v>2.9393000000000002</v>
      </c>
    </row>
    <row r="4267" spans="1:22" x14ac:dyDescent="0.25">
      <c r="A4267" s="1">
        <v>46013</v>
      </c>
      <c r="B4267" s="1" t="str">
        <f>TEXT(Table1[[#This Row],[Date]],"mm")</f>
        <v>12</v>
      </c>
      <c r="C4267" t="s">
        <v>23</v>
      </c>
      <c r="D4267" t="s">
        <v>19</v>
      </c>
      <c r="E4267">
        <v>43.33</v>
      </c>
      <c r="F4267">
        <v>7.48</v>
      </c>
      <c r="G4267">
        <v>0.52</v>
      </c>
      <c r="H4267">
        <v>37.94</v>
      </c>
      <c r="I4267">
        <v>36.380000000000003</v>
      </c>
      <c r="J4267">
        <v>1.56</v>
      </c>
      <c r="K4267">
        <v>95.88</v>
      </c>
      <c r="L4267">
        <v>93.5</v>
      </c>
      <c r="M4267">
        <v>98.81</v>
      </c>
      <c r="N4267">
        <v>88.58</v>
      </c>
      <c r="O4267">
        <v>3.81</v>
      </c>
      <c r="P4267">
        <v>1583.14</v>
      </c>
      <c r="Q4267" s="42">
        <f>Table1[[#This Row],[Steam_Consumed_t]]/Table1[[#This Row],[Production_t]]</f>
        <v>0.10042171850289933</v>
      </c>
      <c r="R4267" s="37">
        <f>Table1[[#This Row],[Power_Consumed_kWh]]/Table1[[#This Row],[Production_t]]</f>
        <v>41.727464417501324</v>
      </c>
      <c r="S4267" t="str">
        <f>IF(Table1[[#This Row],[Quality_pct]]&lt;96,"Below Spec","Ok")</f>
        <v>Below Spec</v>
      </c>
      <c r="T4267" t="str">
        <f>IF(Table1[Steam_Consumed_t]&gt;$O$4383,"ABNORMAL","NORMAL")</f>
        <v>NORMAL</v>
      </c>
      <c r="U4267" t="str">
        <f>IF(Table1[Power_Consumed_kWh]&gt;$P$4383,"ABNORMAL","NORMAL")</f>
        <v>NORMAL</v>
      </c>
      <c r="V4267">
        <f>(Table1[[#This Row],[Target_Production_t]]/8)*Table1[[#This Row],[Downtime_hr]]</f>
        <v>2.8164500000000001</v>
      </c>
    </row>
    <row r="4268" spans="1:22" x14ac:dyDescent="0.25">
      <c r="A4268" s="1">
        <v>46013</v>
      </c>
      <c r="B4268" s="1" t="str">
        <f>TEXT(Table1[[#This Row],[Date]],"mm")</f>
        <v>12</v>
      </c>
      <c r="C4268" t="s">
        <v>21</v>
      </c>
      <c r="D4268" t="s">
        <v>19</v>
      </c>
      <c r="E4268">
        <v>37.42</v>
      </c>
      <c r="F4268">
        <v>7.57</v>
      </c>
      <c r="G4268">
        <v>0.43</v>
      </c>
      <c r="H4268">
        <v>32.65</v>
      </c>
      <c r="I4268">
        <v>32.03</v>
      </c>
      <c r="J4268">
        <v>0.62</v>
      </c>
      <c r="K4268">
        <v>98.09</v>
      </c>
      <c r="L4268">
        <v>94.62</v>
      </c>
      <c r="M4268">
        <v>97.02</v>
      </c>
      <c r="N4268">
        <v>90.05</v>
      </c>
      <c r="O4268">
        <v>47.22</v>
      </c>
      <c r="P4268">
        <v>3803.56</v>
      </c>
      <c r="Q4268" s="42">
        <f>Table1[[#This Row],[Steam_Consumed_t]]/Table1[[#This Row],[Production_t]]</f>
        <v>1.4462480857580398</v>
      </c>
      <c r="R4268" s="37">
        <f>Table1[[#This Row],[Power_Consumed_kWh]]/Table1[[#This Row],[Production_t]]</f>
        <v>116.49494640122512</v>
      </c>
      <c r="S4268" t="str">
        <f>IF(Table1[[#This Row],[Quality_pct]]&lt;96,"Below Spec","Ok")</f>
        <v>Ok</v>
      </c>
      <c r="T4268" t="str">
        <f>IF(Table1[Steam_Consumed_t]&gt;$O$4383,"ABNORMAL","NORMAL")</f>
        <v>NORMAL</v>
      </c>
      <c r="U4268" t="str">
        <f>IF(Table1[Power_Consumed_kWh]&gt;$P$4383,"ABNORMAL","NORMAL")</f>
        <v>NORMAL</v>
      </c>
      <c r="V4268">
        <f>(Table1[[#This Row],[Target_Production_t]]/8)*Table1[[#This Row],[Downtime_hr]]</f>
        <v>2.0113250000000003</v>
      </c>
    </row>
    <row r="4269" spans="1:22" x14ac:dyDescent="0.25">
      <c r="A4269" s="1">
        <v>46013</v>
      </c>
      <c r="B4269" s="1" t="str">
        <f>TEXT(Table1[[#This Row],[Date]],"mm")</f>
        <v>12</v>
      </c>
      <c r="C4269" t="s">
        <v>22</v>
      </c>
      <c r="D4269" t="s">
        <v>18</v>
      </c>
      <c r="E4269">
        <v>35.99</v>
      </c>
      <c r="F4269">
        <v>7.57</v>
      </c>
      <c r="G4269">
        <v>0.43</v>
      </c>
      <c r="H4269">
        <v>33.86</v>
      </c>
      <c r="I4269">
        <v>32.58</v>
      </c>
      <c r="J4269">
        <v>1.28</v>
      </c>
      <c r="K4269">
        <v>96.21</v>
      </c>
      <c r="L4269">
        <v>94.62</v>
      </c>
      <c r="M4269">
        <v>100.39</v>
      </c>
      <c r="N4269">
        <v>91.39</v>
      </c>
      <c r="O4269">
        <v>36.11</v>
      </c>
      <c r="P4269">
        <v>3207.12</v>
      </c>
      <c r="Q4269" s="42">
        <f>Table1[[#This Row],[Steam_Consumed_t]]/Table1[[#This Row],[Production_t]]</f>
        <v>1.066450088600118</v>
      </c>
      <c r="R4269" s="37">
        <f>Table1[[#This Row],[Power_Consumed_kWh]]/Table1[[#This Row],[Production_t]]</f>
        <v>94.717070289427056</v>
      </c>
      <c r="S4269" t="str">
        <f>IF(Table1[[#This Row],[Quality_pct]]&lt;96,"Below Spec","Ok")</f>
        <v>Ok</v>
      </c>
      <c r="T4269" t="str">
        <f>IF(Table1[Steam_Consumed_t]&gt;$O$4383,"ABNORMAL","NORMAL")</f>
        <v>NORMAL</v>
      </c>
      <c r="U4269" t="str">
        <f>IF(Table1[Power_Consumed_kWh]&gt;$P$4383,"ABNORMAL","NORMAL")</f>
        <v>NORMAL</v>
      </c>
      <c r="V4269">
        <f>(Table1[[#This Row],[Target_Production_t]]/8)*Table1[[#This Row],[Downtime_hr]]</f>
        <v>1.9344625</v>
      </c>
    </row>
    <row r="4270" spans="1:22" x14ac:dyDescent="0.25">
      <c r="A4270" s="1">
        <v>46013</v>
      </c>
      <c r="B4270" s="1" t="str">
        <f>TEXT(Table1[[#This Row],[Date]],"mm")</f>
        <v>12</v>
      </c>
      <c r="C4270" t="s">
        <v>23</v>
      </c>
      <c r="D4270" t="s">
        <v>20</v>
      </c>
      <c r="E4270">
        <v>42.01</v>
      </c>
      <c r="F4270">
        <v>7.57</v>
      </c>
      <c r="G4270">
        <v>0.43</v>
      </c>
      <c r="H4270">
        <v>38.21</v>
      </c>
      <c r="I4270">
        <v>37.93</v>
      </c>
      <c r="J4270">
        <v>0.28000000000000003</v>
      </c>
      <c r="K4270">
        <v>99.27</v>
      </c>
      <c r="L4270">
        <v>94.62</v>
      </c>
      <c r="M4270">
        <v>92.21</v>
      </c>
      <c r="N4270">
        <v>86.62</v>
      </c>
      <c r="O4270">
        <v>4.46</v>
      </c>
      <c r="P4270">
        <v>1574.68</v>
      </c>
      <c r="Q4270" s="42">
        <f>Table1[[#This Row],[Steam_Consumed_t]]/Table1[[#This Row],[Production_t]]</f>
        <v>0.11672337084532844</v>
      </c>
      <c r="R4270" s="37">
        <f>Table1[[#This Row],[Power_Consumed_kWh]]/Table1[[#This Row],[Production_t]]</f>
        <v>41.211201256215652</v>
      </c>
      <c r="S4270" t="str">
        <f>IF(Table1[[#This Row],[Quality_pct]]&lt;96,"Below Spec","Ok")</f>
        <v>Ok</v>
      </c>
      <c r="T4270" t="str">
        <f>IF(Table1[Steam_Consumed_t]&gt;$O$4383,"ABNORMAL","NORMAL")</f>
        <v>NORMAL</v>
      </c>
      <c r="U4270" t="str">
        <f>IF(Table1[Power_Consumed_kWh]&gt;$P$4383,"ABNORMAL","NORMAL")</f>
        <v>NORMAL</v>
      </c>
      <c r="V4270">
        <f>(Table1[[#This Row],[Target_Production_t]]/8)*Table1[[#This Row],[Downtime_hr]]</f>
        <v>2.2580374999999999</v>
      </c>
    </row>
    <row r="4271" spans="1:22" x14ac:dyDescent="0.25">
      <c r="A4271" s="1">
        <v>46013</v>
      </c>
      <c r="B4271" s="1" t="str">
        <f>TEXT(Table1[[#This Row],[Date]],"mm")</f>
        <v>12</v>
      </c>
      <c r="C4271" t="s">
        <v>22</v>
      </c>
      <c r="D4271" t="s">
        <v>20</v>
      </c>
      <c r="E4271">
        <v>34.369999999999997</v>
      </c>
      <c r="F4271">
        <v>7.66</v>
      </c>
      <c r="G4271">
        <v>0.34</v>
      </c>
      <c r="H4271">
        <v>30.16</v>
      </c>
      <c r="I4271">
        <v>29.58</v>
      </c>
      <c r="J4271">
        <v>0.57999999999999996</v>
      </c>
      <c r="K4271">
        <v>98.07</v>
      </c>
      <c r="L4271">
        <v>95.75</v>
      </c>
      <c r="M4271">
        <v>92.6</v>
      </c>
      <c r="N4271">
        <v>86.95</v>
      </c>
      <c r="O4271">
        <v>32.49</v>
      </c>
      <c r="P4271">
        <v>2838.25</v>
      </c>
      <c r="Q4271" s="42">
        <f>Table1[[#This Row],[Steam_Consumed_t]]/Table1[[#This Row],[Production_t]]</f>
        <v>1.0772546419098143</v>
      </c>
      <c r="R4271" s="37">
        <f>Table1[[#This Row],[Power_Consumed_kWh]]/Table1[[#This Row],[Production_t]]</f>
        <v>94.106432360742701</v>
      </c>
      <c r="S4271" t="str">
        <f>IF(Table1[[#This Row],[Quality_pct]]&lt;96,"Below Spec","Ok")</f>
        <v>Ok</v>
      </c>
      <c r="T4271" t="str">
        <f>IF(Table1[Steam_Consumed_t]&gt;$O$4383,"ABNORMAL","NORMAL")</f>
        <v>NORMAL</v>
      </c>
      <c r="U4271" t="str">
        <f>IF(Table1[Power_Consumed_kWh]&gt;$P$4383,"ABNORMAL","NORMAL")</f>
        <v>NORMAL</v>
      </c>
      <c r="V4271">
        <f>(Table1[[#This Row],[Target_Production_t]]/8)*Table1[[#This Row],[Downtime_hr]]</f>
        <v>1.4607250000000001</v>
      </c>
    </row>
    <row r="4272" spans="1:22" x14ac:dyDescent="0.25">
      <c r="A4272" s="1">
        <v>46013</v>
      </c>
      <c r="B4272" s="1" t="str">
        <f>TEXT(Table1[[#This Row],[Date]],"mm")</f>
        <v>12</v>
      </c>
      <c r="C4272" t="s">
        <v>22</v>
      </c>
      <c r="D4272" t="s">
        <v>19</v>
      </c>
      <c r="E4272">
        <v>35.450000000000003</v>
      </c>
      <c r="F4272">
        <v>7.68</v>
      </c>
      <c r="G4272">
        <v>0.32</v>
      </c>
      <c r="H4272">
        <v>34.44</v>
      </c>
      <c r="I4272">
        <v>33.64</v>
      </c>
      <c r="J4272">
        <v>0.81</v>
      </c>
      <c r="K4272">
        <v>97.66</v>
      </c>
      <c r="L4272">
        <v>96</v>
      </c>
      <c r="M4272">
        <v>95.33</v>
      </c>
      <c r="N4272">
        <v>89.37</v>
      </c>
      <c r="O4272">
        <v>36.18</v>
      </c>
      <c r="P4272">
        <v>3247.82</v>
      </c>
      <c r="Q4272" s="42">
        <f>Table1[[#This Row],[Steam_Consumed_t]]/Table1[[#This Row],[Production_t]]</f>
        <v>1.0505226480836238</v>
      </c>
      <c r="R4272" s="37">
        <f>Table1[[#This Row],[Power_Consumed_kWh]]/Table1[[#This Row],[Production_t]]</f>
        <v>94.303716608594669</v>
      </c>
      <c r="S4272" t="str">
        <f>IF(Table1[[#This Row],[Quality_pct]]&lt;96,"Below Spec","Ok")</f>
        <v>Ok</v>
      </c>
      <c r="T4272" t="str">
        <f>IF(Table1[Steam_Consumed_t]&gt;$O$4383,"ABNORMAL","NORMAL")</f>
        <v>NORMAL</v>
      </c>
      <c r="U4272" t="str">
        <f>IF(Table1[Power_Consumed_kWh]&gt;$P$4383,"ABNORMAL","NORMAL")</f>
        <v>NORMAL</v>
      </c>
      <c r="V4272">
        <f>(Table1[[#This Row],[Target_Production_t]]/8)*Table1[[#This Row],[Downtime_hr]]</f>
        <v>1.4180000000000001</v>
      </c>
    </row>
    <row r="4273" spans="1:22" x14ac:dyDescent="0.25">
      <c r="A4273" s="1">
        <v>46013</v>
      </c>
      <c r="B4273" s="1" t="str">
        <f>TEXT(Table1[[#This Row],[Date]],"mm")</f>
        <v>12</v>
      </c>
      <c r="C4273" t="s">
        <v>17</v>
      </c>
      <c r="D4273" t="s">
        <v>19</v>
      </c>
      <c r="E4273">
        <v>41.36</v>
      </c>
      <c r="F4273">
        <v>7.72</v>
      </c>
      <c r="G4273">
        <v>0.28000000000000003</v>
      </c>
      <c r="H4273">
        <v>36.43</v>
      </c>
      <c r="I4273">
        <v>35.61</v>
      </c>
      <c r="J4273">
        <v>0.81</v>
      </c>
      <c r="K4273">
        <v>97.77</v>
      </c>
      <c r="L4273">
        <v>96.5</v>
      </c>
      <c r="M4273">
        <v>97.03</v>
      </c>
      <c r="N4273">
        <v>91.55</v>
      </c>
      <c r="O4273">
        <v>31.58</v>
      </c>
      <c r="P4273">
        <v>3012.4</v>
      </c>
      <c r="Q4273" s="42">
        <f>Table1[[#This Row],[Steam_Consumed_t]]/Table1[[#This Row],[Production_t]]</f>
        <v>0.86686796596211912</v>
      </c>
      <c r="R4273" s="37">
        <f>Table1[[#This Row],[Power_Consumed_kWh]]/Table1[[#This Row],[Production_t]]</f>
        <v>82.690090584682963</v>
      </c>
      <c r="S4273" t="str">
        <f>IF(Table1[[#This Row],[Quality_pct]]&lt;96,"Below Spec","Ok")</f>
        <v>Ok</v>
      </c>
      <c r="T4273" t="str">
        <f>IF(Table1[Steam_Consumed_t]&gt;$O$4383,"ABNORMAL","NORMAL")</f>
        <v>NORMAL</v>
      </c>
      <c r="U4273" t="str">
        <f>IF(Table1[Power_Consumed_kWh]&gt;$P$4383,"ABNORMAL","NORMAL")</f>
        <v>NORMAL</v>
      </c>
      <c r="V4273">
        <f>(Table1[[#This Row],[Target_Production_t]]/8)*Table1[[#This Row],[Downtime_hr]]</f>
        <v>1.4476000000000002</v>
      </c>
    </row>
    <row r="4274" spans="1:22" x14ac:dyDescent="0.25">
      <c r="A4274" s="1">
        <v>46014</v>
      </c>
      <c r="B4274" s="1" t="str">
        <f>TEXT(Table1[[#This Row],[Date]],"mm")</f>
        <v>12</v>
      </c>
      <c r="C4274" t="s">
        <v>21</v>
      </c>
      <c r="D4274" t="s">
        <v>19</v>
      </c>
      <c r="E4274">
        <v>37.58</v>
      </c>
      <c r="F4274">
        <v>7.19</v>
      </c>
      <c r="G4274">
        <v>0.81</v>
      </c>
      <c r="H4274">
        <v>32.25</v>
      </c>
      <c r="I4274">
        <v>32.11</v>
      </c>
      <c r="J4274">
        <v>0.14000000000000001</v>
      </c>
      <c r="K4274">
        <v>99.57</v>
      </c>
      <c r="L4274">
        <v>89.88</v>
      </c>
      <c r="M4274">
        <v>99.31</v>
      </c>
      <c r="N4274">
        <v>88.87</v>
      </c>
      <c r="O4274">
        <v>46.37</v>
      </c>
      <c r="P4274">
        <v>3789.62</v>
      </c>
      <c r="Q4274" s="42">
        <f>Table1[[#This Row],[Steam_Consumed_t]]/Table1[[#This Row],[Production_t]]</f>
        <v>1.4378294573643411</v>
      </c>
      <c r="R4274" s="37">
        <f>Table1[[#This Row],[Power_Consumed_kWh]]/Table1[[#This Row],[Production_t]]</f>
        <v>117.50759689922481</v>
      </c>
      <c r="S4274" t="str">
        <f>IF(Table1[[#This Row],[Quality_pct]]&lt;96,"Below Spec","Ok")</f>
        <v>Ok</v>
      </c>
      <c r="T4274" t="str">
        <f>IF(Table1[Steam_Consumed_t]&gt;$O$4383,"ABNORMAL","NORMAL")</f>
        <v>NORMAL</v>
      </c>
      <c r="U4274" t="str">
        <f>IF(Table1[Power_Consumed_kWh]&gt;$P$4383,"ABNORMAL","NORMAL")</f>
        <v>NORMAL</v>
      </c>
      <c r="V4274">
        <f>(Table1[[#This Row],[Target_Production_t]]/8)*Table1[[#This Row],[Downtime_hr]]</f>
        <v>3.8049750000000002</v>
      </c>
    </row>
    <row r="4275" spans="1:22" x14ac:dyDescent="0.25">
      <c r="A4275" s="1">
        <v>46014</v>
      </c>
      <c r="B4275" s="1" t="str">
        <f>TEXT(Table1[[#This Row],[Date]],"mm")</f>
        <v>12</v>
      </c>
      <c r="C4275" t="s">
        <v>17</v>
      </c>
      <c r="D4275" t="s">
        <v>18</v>
      </c>
      <c r="E4275">
        <v>42.17</v>
      </c>
      <c r="F4275">
        <v>7.26</v>
      </c>
      <c r="G4275">
        <v>0.74</v>
      </c>
      <c r="H4275">
        <v>40.18</v>
      </c>
      <c r="I4275">
        <v>39.659999999999997</v>
      </c>
      <c r="J4275">
        <v>0.52</v>
      </c>
      <c r="K4275">
        <v>98.71</v>
      </c>
      <c r="L4275">
        <v>90.75</v>
      </c>
      <c r="M4275">
        <v>98.56</v>
      </c>
      <c r="N4275">
        <v>88.29</v>
      </c>
      <c r="O4275">
        <v>33.96</v>
      </c>
      <c r="P4275">
        <v>3372.12</v>
      </c>
      <c r="Q4275" s="42">
        <f>Table1[[#This Row],[Steam_Consumed_t]]/Table1[[#This Row],[Production_t]]</f>
        <v>0.8451966152314585</v>
      </c>
      <c r="R4275" s="37">
        <f>Table1[[#This Row],[Power_Consumed_kWh]]/Table1[[#This Row],[Production_t]]</f>
        <v>83.92533598805376</v>
      </c>
      <c r="S4275" t="str">
        <f>IF(Table1[[#This Row],[Quality_pct]]&lt;96,"Below Spec","Ok")</f>
        <v>Ok</v>
      </c>
      <c r="T4275" t="str">
        <f>IF(Table1[Steam_Consumed_t]&gt;$O$4383,"ABNORMAL","NORMAL")</f>
        <v>NORMAL</v>
      </c>
      <c r="U4275" t="str">
        <f>IF(Table1[Power_Consumed_kWh]&gt;$P$4383,"ABNORMAL","NORMAL")</f>
        <v>NORMAL</v>
      </c>
      <c r="V4275">
        <f>(Table1[[#This Row],[Target_Production_t]]/8)*Table1[[#This Row],[Downtime_hr]]</f>
        <v>3.900725</v>
      </c>
    </row>
    <row r="4276" spans="1:22" x14ac:dyDescent="0.25">
      <c r="A4276" s="1">
        <v>46014</v>
      </c>
      <c r="B4276" s="1" t="str">
        <f>TEXT(Table1[[#This Row],[Date]],"mm")</f>
        <v>12</v>
      </c>
      <c r="C4276" t="s">
        <v>21</v>
      </c>
      <c r="D4276" t="s">
        <v>20</v>
      </c>
      <c r="E4276">
        <v>36.43</v>
      </c>
      <c r="F4276">
        <v>7.32</v>
      </c>
      <c r="G4276">
        <v>0.68</v>
      </c>
      <c r="H4276">
        <v>32.409999999999997</v>
      </c>
      <c r="I4276">
        <v>31.86</v>
      </c>
      <c r="J4276">
        <v>0.55000000000000004</v>
      </c>
      <c r="K4276">
        <v>98.31</v>
      </c>
      <c r="L4276">
        <v>91.5</v>
      </c>
      <c r="M4276">
        <v>95.05</v>
      </c>
      <c r="N4276">
        <v>85.51</v>
      </c>
      <c r="O4276">
        <v>46.38</v>
      </c>
      <c r="P4276">
        <v>3888.39</v>
      </c>
      <c r="Q4276" s="42">
        <f>Table1[[#This Row],[Steam_Consumed_t]]/Table1[[#This Row],[Production_t]]</f>
        <v>1.4310398025300834</v>
      </c>
      <c r="R4276" s="37">
        <f>Table1[[#This Row],[Power_Consumed_kWh]]/Table1[[#This Row],[Production_t]]</f>
        <v>119.97500771366863</v>
      </c>
      <c r="S4276" t="str">
        <f>IF(Table1[[#This Row],[Quality_pct]]&lt;96,"Below Spec","Ok")</f>
        <v>Ok</v>
      </c>
      <c r="T4276" t="str">
        <f>IF(Table1[Steam_Consumed_t]&gt;$O$4383,"ABNORMAL","NORMAL")</f>
        <v>NORMAL</v>
      </c>
      <c r="U4276" t="str">
        <f>IF(Table1[Power_Consumed_kWh]&gt;$P$4383,"ABNORMAL","NORMAL")</f>
        <v>NORMAL</v>
      </c>
      <c r="V4276">
        <f>(Table1[[#This Row],[Target_Production_t]]/8)*Table1[[#This Row],[Downtime_hr]]</f>
        <v>3.0965500000000001</v>
      </c>
    </row>
    <row r="4277" spans="1:22" x14ac:dyDescent="0.25">
      <c r="A4277" s="1">
        <v>46014</v>
      </c>
      <c r="B4277" s="1" t="str">
        <f>TEXT(Table1[[#This Row],[Date]],"mm")</f>
        <v>12</v>
      </c>
      <c r="C4277" t="s">
        <v>22</v>
      </c>
      <c r="D4277" t="s">
        <v>20</v>
      </c>
      <c r="E4277">
        <v>34.520000000000003</v>
      </c>
      <c r="F4277">
        <v>7.39</v>
      </c>
      <c r="G4277">
        <v>0.61</v>
      </c>
      <c r="H4277">
        <v>29.77</v>
      </c>
      <c r="I4277">
        <v>29.11</v>
      </c>
      <c r="J4277">
        <v>0.66</v>
      </c>
      <c r="K4277">
        <v>97.79</v>
      </c>
      <c r="L4277">
        <v>92.38</v>
      </c>
      <c r="M4277">
        <v>92.48</v>
      </c>
      <c r="N4277">
        <v>83.54</v>
      </c>
      <c r="O4277">
        <v>31.5</v>
      </c>
      <c r="P4277">
        <v>2812.15</v>
      </c>
      <c r="Q4277" s="42">
        <f>Table1[[#This Row],[Steam_Consumed_t]]/Table1[[#This Row],[Production_t]]</f>
        <v>1.0581121934833726</v>
      </c>
      <c r="R4277" s="37">
        <f>Table1[[#This Row],[Power_Consumed_kWh]]/Table1[[#This Row],[Production_t]]</f>
        <v>94.462546187437027</v>
      </c>
      <c r="S4277" t="str">
        <f>IF(Table1[[#This Row],[Quality_pct]]&lt;96,"Below Spec","Ok")</f>
        <v>Ok</v>
      </c>
      <c r="T4277" t="str">
        <f>IF(Table1[Steam_Consumed_t]&gt;$O$4383,"ABNORMAL","NORMAL")</f>
        <v>NORMAL</v>
      </c>
      <c r="U4277" t="str">
        <f>IF(Table1[Power_Consumed_kWh]&gt;$P$4383,"ABNORMAL","NORMAL")</f>
        <v>NORMAL</v>
      </c>
      <c r="V4277">
        <f>(Table1[[#This Row],[Target_Production_t]]/8)*Table1[[#This Row],[Downtime_hr]]</f>
        <v>2.6321500000000002</v>
      </c>
    </row>
    <row r="4278" spans="1:22" x14ac:dyDescent="0.25">
      <c r="A4278" s="1">
        <v>46014</v>
      </c>
      <c r="B4278" s="1" t="str">
        <f>TEXT(Table1[[#This Row],[Date]],"mm")</f>
        <v>12</v>
      </c>
      <c r="C4278" t="s">
        <v>22</v>
      </c>
      <c r="D4278" t="s">
        <v>19</v>
      </c>
      <c r="E4278">
        <v>35.6</v>
      </c>
      <c r="F4278">
        <v>7.45</v>
      </c>
      <c r="G4278">
        <v>0.55000000000000004</v>
      </c>
      <c r="H4278">
        <v>30.31</v>
      </c>
      <c r="I4278">
        <v>29.82</v>
      </c>
      <c r="J4278">
        <v>0.5</v>
      </c>
      <c r="K4278">
        <v>98.36</v>
      </c>
      <c r="L4278">
        <v>93.12</v>
      </c>
      <c r="M4278">
        <v>98.15</v>
      </c>
      <c r="N4278">
        <v>89.9</v>
      </c>
      <c r="O4278">
        <v>33.659999999999997</v>
      </c>
      <c r="P4278">
        <v>2879.02</v>
      </c>
      <c r="Q4278" s="42">
        <f>Table1[[#This Row],[Steam_Consumed_t]]/Table1[[#This Row],[Production_t]]</f>
        <v>1.1105245793467502</v>
      </c>
      <c r="R4278" s="37">
        <f>Table1[[#This Row],[Power_Consumed_kWh]]/Table1[[#This Row],[Production_t]]</f>
        <v>94.98581326294952</v>
      </c>
      <c r="S4278" t="str">
        <f>IF(Table1[[#This Row],[Quality_pct]]&lt;96,"Below Spec","Ok")</f>
        <v>Ok</v>
      </c>
      <c r="T4278" t="str">
        <f>IF(Table1[Steam_Consumed_t]&gt;$O$4383,"ABNORMAL","NORMAL")</f>
        <v>NORMAL</v>
      </c>
      <c r="U4278" t="str">
        <f>IF(Table1[Power_Consumed_kWh]&gt;$P$4383,"ABNORMAL","NORMAL")</f>
        <v>NORMAL</v>
      </c>
      <c r="V4278">
        <f>(Table1[[#This Row],[Target_Production_t]]/8)*Table1[[#This Row],[Downtime_hr]]</f>
        <v>2.4475000000000002</v>
      </c>
    </row>
    <row r="4279" spans="1:22" x14ac:dyDescent="0.25">
      <c r="A4279" s="1">
        <v>46014</v>
      </c>
      <c r="B4279" s="1" t="str">
        <f>TEXT(Table1[[#This Row],[Date]],"mm")</f>
        <v>12</v>
      </c>
      <c r="C4279" t="s">
        <v>23</v>
      </c>
      <c r="D4279" t="s">
        <v>18</v>
      </c>
      <c r="E4279">
        <v>44.18</v>
      </c>
      <c r="F4279">
        <v>7.45</v>
      </c>
      <c r="G4279">
        <v>0.55000000000000004</v>
      </c>
      <c r="H4279">
        <v>40.36</v>
      </c>
      <c r="I4279">
        <v>40.06</v>
      </c>
      <c r="J4279">
        <v>0.3</v>
      </c>
      <c r="K4279">
        <v>99.25</v>
      </c>
      <c r="L4279">
        <v>93.12</v>
      </c>
      <c r="M4279">
        <v>90.56</v>
      </c>
      <c r="N4279">
        <v>83.7</v>
      </c>
      <c r="O4279">
        <v>4.37</v>
      </c>
      <c r="P4279">
        <v>1651.88</v>
      </c>
      <c r="Q4279" s="42">
        <f>Table1[[#This Row],[Steam_Consumed_t]]/Table1[[#This Row],[Production_t]]</f>
        <v>0.1082755203171457</v>
      </c>
      <c r="R4279" s="37">
        <f>Table1[[#This Row],[Power_Consumed_kWh]]/Table1[[#This Row],[Production_t]]</f>
        <v>40.928642220019825</v>
      </c>
      <c r="S4279" t="str">
        <f>IF(Table1[[#This Row],[Quality_pct]]&lt;96,"Below Spec","Ok")</f>
        <v>Ok</v>
      </c>
      <c r="T4279" t="str">
        <f>IF(Table1[Steam_Consumed_t]&gt;$O$4383,"ABNORMAL","NORMAL")</f>
        <v>NORMAL</v>
      </c>
      <c r="U4279" t="str">
        <f>IF(Table1[Power_Consumed_kWh]&gt;$P$4383,"ABNORMAL","NORMAL")</f>
        <v>NORMAL</v>
      </c>
      <c r="V4279">
        <f>(Table1[[#This Row],[Target_Production_t]]/8)*Table1[[#This Row],[Downtime_hr]]</f>
        <v>3.0373750000000004</v>
      </c>
    </row>
    <row r="4280" spans="1:22" x14ac:dyDescent="0.25">
      <c r="A4280" s="1">
        <v>46014</v>
      </c>
      <c r="B4280" s="1" t="str">
        <f>TEXT(Table1[[#This Row],[Date]],"mm")</f>
        <v>12</v>
      </c>
      <c r="C4280" t="s">
        <v>21</v>
      </c>
      <c r="D4280" t="s">
        <v>18</v>
      </c>
      <c r="E4280">
        <v>38.15</v>
      </c>
      <c r="F4280">
        <v>7.62</v>
      </c>
      <c r="G4280">
        <v>0.38</v>
      </c>
      <c r="H4280">
        <v>36.57</v>
      </c>
      <c r="I4280">
        <v>36.15</v>
      </c>
      <c r="J4280">
        <v>0.42</v>
      </c>
      <c r="K4280">
        <v>98.86</v>
      </c>
      <c r="L4280">
        <v>95.25</v>
      </c>
      <c r="M4280">
        <v>102.33</v>
      </c>
      <c r="N4280">
        <v>96.35</v>
      </c>
      <c r="O4280">
        <v>52.85</v>
      </c>
      <c r="P4280">
        <v>4180.26</v>
      </c>
      <c r="Q4280" s="42">
        <f>Table1[[#This Row],[Steam_Consumed_t]]/Table1[[#This Row],[Production_t]]</f>
        <v>1.4451736395952968</v>
      </c>
      <c r="R4280" s="37">
        <f>Table1[[#This Row],[Power_Consumed_kWh]]/Table1[[#This Row],[Production_t]]</f>
        <v>114.3084495488105</v>
      </c>
      <c r="S4280" t="str">
        <f>IF(Table1[[#This Row],[Quality_pct]]&lt;96,"Below Spec","Ok")</f>
        <v>Ok</v>
      </c>
      <c r="T4280" t="str">
        <f>IF(Table1[Steam_Consumed_t]&gt;$O$4383,"ABNORMAL","NORMAL")</f>
        <v>ABNORMAL</v>
      </c>
      <c r="U4280" t="str">
        <f>IF(Table1[Power_Consumed_kWh]&gt;$P$4383,"ABNORMAL","NORMAL")</f>
        <v>NORMAL</v>
      </c>
      <c r="V4280">
        <f>(Table1[[#This Row],[Target_Production_t]]/8)*Table1[[#This Row],[Downtime_hr]]</f>
        <v>1.812125</v>
      </c>
    </row>
    <row r="4281" spans="1:22" x14ac:dyDescent="0.25">
      <c r="A4281" s="1">
        <v>46014</v>
      </c>
      <c r="B4281" s="1" t="str">
        <f>TEXT(Table1[[#This Row],[Date]],"mm")</f>
        <v>12</v>
      </c>
      <c r="C4281" t="s">
        <v>17</v>
      </c>
      <c r="D4281" t="s">
        <v>20</v>
      </c>
      <c r="E4281">
        <v>40.270000000000003</v>
      </c>
      <c r="F4281">
        <v>7.63</v>
      </c>
      <c r="G4281">
        <v>0.37</v>
      </c>
      <c r="H4281">
        <v>37.65</v>
      </c>
      <c r="I4281">
        <v>36.270000000000003</v>
      </c>
      <c r="J4281">
        <v>1.38</v>
      </c>
      <c r="K4281">
        <v>96.33</v>
      </c>
      <c r="L4281">
        <v>95.38</v>
      </c>
      <c r="M4281">
        <v>96.78</v>
      </c>
      <c r="N4281">
        <v>88.92</v>
      </c>
      <c r="O4281">
        <v>30.53</v>
      </c>
      <c r="P4281">
        <v>3129.64</v>
      </c>
      <c r="Q4281" s="42">
        <f>Table1[[#This Row],[Steam_Consumed_t]]/Table1[[#This Row],[Production_t]]</f>
        <v>0.81088977423638786</v>
      </c>
      <c r="R4281" s="37">
        <f>Table1[[#This Row],[Power_Consumed_kWh]]/Table1[[#This Row],[Production_t]]</f>
        <v>83.124568393094293</v>
      </c>
      <c r="S4281" t="str">
        <f>IF(Table1[[#This Row],[Quality_pct]]&lt;96,"Below Spec","Ok")</f>
        <v>Ok</v>
      </c>
      <c r="T4281" t="str">
        <f>IF(Table1[Steam_Consumed_t]&gt;$O$4383,"ABNORMAL","NORMAL")</f>
        <v>NORMAL</v>
      </c>
      <c r="U4281" t="str">
        <f>IF(Table1[Power_Consumed_kWh]&gt;$P$4383,"ABNORMAL","NORMAL")</f>
        <v>NORMAL</v>
      </c>
      <c r="V4281">
        <f>(Table1[[#This Row],[Target_Production_t]]/8)*Table1[[#This Row],[Downtime_hr]]</f>
        <v>1.8624875000000001</v>
      </c>
    </row>
    <row r="4282" spans="1:22" x14ac:dyDescent="0.25">
      <c r="A4282" s="1">
        <v>46014</v>
      </c>
      <c r="B4282" s="1" t="str">
        <f>TEXT(Table1[[#This Row],[Date]],"mm")</f>
        <v>12</v>
      </c>
      <c r="C4282" t="s">
        <v>17</v>
      </c>
      <c r="D4282" t="s">
        <v>19</v>
      </c>
      <c r="E4282">
        <v>41.53</v>
      </c>
      <c r="F4282">
        <v>7.7</v>
      </c>
      <c r="G4282">
        <v>0.3</v>
      </c>
      <c r="H4282">
        <v>39.97</v>
      </c>
      <c r="I4282">
        <v>38.82</v>
      </c>
      <c r="J4282">
        <v>1.1499999999999999</v>
      </c>
      <c r="K4282">
        <v>97.13</v>
      </c>
      <c r="L4282">
        <v>96.25</v>
      </c>
      <c r="M4282">
        <v>96.08</v>
      </c>
      <c r="N4282">
        <v>89.82</v>
      </c>
      <c r="O4282">
        <v>33.869999999999997</v>
      </c>
      <c r="P4282">
        <v>3086.97</v>
      </c>
      <c r="Q4282" s="42">
        <f>Table1[[#This Row],[Steam_Consumed_t]]/Table1[[#This Row],[Production_t]]</f>
        <v>0.84738553915436576</v>
      </c>
      <c r="R4282" s="37">
        <f>Table1[[#This Row],[Power_Consumed_kWh]]/Table1[[#This Row],[Production_t]]</f>
        <v>77.23217413059794</v>
      </c>
      <c r="S4282" t="str">
        <f>IF(Table1[[#This Row],[Quality_pct]]&lt;96,"Below Spec","Ok")</f>
        <v>Ok</v>
      </c>
      <c r="T4282" t="str">
        <f>IF(Table1[Steam_Consumed_t]&gt;$O$4383,"ABNORMAL","NORMAL")</f>
        <v>NORMAL</v>
      </c>
      <c r="U4282" t="str">
        <f>IF(Table1[Power_Consumed_kWh]&gt;$P$4383,"ABNORMAL","NORMAL")</f>
        <v>NORMAL</v>
      </c>
      <c r="V4282">
        <f>(Table1[[#This Row],[Target_Production_t]]/8)*Table1[[#This Row],[Downtime_hr]]</f>
        <v>1.557375</v>
      </c>
    </row>
    <row r="4283" spans="1:22" x14ac:dyDescent="0.25">
      <c r="A4283" s="1">
        <v>46014</v>
      </c>
      <c r="B4283" s="1" t="str">
        <f>TEXT(Table1[[#This Row],[Date]],"mm")</f>
        <v>12</v>
      </c>
      <c r="C4283" t="s">
        <v>23</v>
      </c>
      <c r="D4283" t="s">
        <v>20</v>
      </c>
      <c r="E4283">
        <v>42.19</v>
      </c>
      <c r="F4283">
        <v>7.85</v>
      </c>
      <c r="G4283">
        <v>0.15</v>
      </c>
      <c r="H4283">
        <v>42.25</v>
      </c>
      <c r="I4283">
        <v>41.66</v>
      </c>
      <c r="J4283">
        <v>0.6</v>
      </c>
      <c r="K4283">
        <v>98.59</v>
      </c>
      <c r="L4283">
        <v>98.12</v>
      </c>
      <c r="M4283">
        <v>95.42</v>
      </c>
      <c r="N4283">
        <v>92.31</v>
      </c>
      <c r="O4283">
        <v>6.04</v>
      </c>
      <c r="P4283">
        <v>1845.39</v>
      </c>
      <c r="Q4283" s="42">
        <f>Table1[[#This Row],[Steam_Consumed_t]]/Table1[[#This Row],[Production_t]]</f>
        <v>0.14295857988165681</v>
      </c>
      <c r="R4283" s="37">
        <f>Table1[[#This Row],[Power_Consumed_kWh]]/Table1[[#This Row],[Production_t]]</f>
        <v>43.677869822485206</v>
      </c>
      <c r="S4283" t="str">
        <f>IF(Table1[[#This Row],[Quality_pct]]&lt;96,"Below Spec","Ok")</f>
        <v>Ok</v>
      </c>
      <c r="T4283" t="str">
        <f>IF(Table1[Steam_Consumed_t]&gt;$O$4383,"ABNORMAL","NORMAL")</f>
        <v>NORMAL</v>
      </c>
      <c r="U4283" t="str">
        <f>IF(Table1[Power_Consumed_kWh]&gt;$P$4383,"ABNORMAL","NORMAL")</f>
        <v>NORMAL</v>
      </c>
      <c r="V4283">
        <f>(Table1[[#This Row],[Target_Production_t]]/8)*Table1[[#This Row],[Downtime_hr]]</f>
        <v>0.79106249999999989</v>
      </c>
    </row>
    <row r="4284" spans="1:22" x14ac:dyDescent="0.25">
      <c r="A4284" s="1">
        <v>46014</v>
      </c>
      <c r="B4284" s="1" t="str">
        <f>TEXT(Table1[[#This Row],[Date]],"mm")</f>
        <v>12</v>
      </c>
      <c r="C4284" t="s">
        <v>23</v>
      </c>
      <c r="D4284" t="s">
        <v>19</v>
      </c>
      <c r="E4284">
        <v>43.51</v>
      </c>
      <c r="F4284">
        <v>7.88</v>
      </c>
      <c r="G4284">
        <v>0.12</v>
      </c>
      <c r="H4284">
        <v>36.729999999999997</v>
      </c>
      <c r="I4284">
        <v>36.479999999999997</v>
      </c>
      <c r="J4284">
        <v>0.25</v>
      </c>
      <c r="K4284">
        <v>99.33</v>
      </c>
      <c r="L4284">
        <v>98.5</v>
      </c>
      <c r="M4284">
        <v>91.56</v>
      </c>
      <c r="N4284">
        <v>89.59</v>
      </c>
      <c r="O4284">
        <v>5.99</v>
      </c>
      <c r="P4284">
        <v>1617.46</v>
      </c>
      <c r="Q4284" s="42">
        <f>Table1[[#This Row],[Steam_Consumed_t]]/Table1[[#This Row],[Production_t]]</f>
        <v>0.16308194936019604</v>
      </c>
      <c r="R4284" s="37">
        <f>Table1[[#This Row],[Power_Consumed_kWh]]/Table1[[#This Row],[Production_t]]</f>
        <v>44.036482439422819</v>
      </c>
      <c r="S4284" t="str">
        <f>IF(Table1[[#This Row],[Quality_pct]]&lt;96,"Below Spec","Ok")</f>
        <v>Ok</v>
      </c>
      <c r="T4284" t="str">
        <f>IF(Table1[Steam_Consumed_t]&gt;$O$4383,"ABNORMAL","NORMAL")</f>
        <v>NORMAL</v>
      </c>
      <c r="U4284" t="str">
        <f>IF(Table1[Power_Consumed_kWh]&gt;$P$4383,"ABNORMAL","NORMAL")</f>
        <v>NORMAL</v>
      </c>
      <c r="V4284">
        <f>(Table1[[#This Row],[Target_Production_t]]/8)*Table1[[#This Row],[Downtime_hr]]</f>
        <v>0.65264999999999995</v>
      </c>
    </row>
    <row r="4285" spans="1:22" x14ac:dyDescent="0.25">
      <c r="A4285" s="1">
        <v>46014</v>
      </c>
      <c r="B4285" s="1" t="str">
        <f>TEXT(Table1[[#This Row],[Date]],"mm")</f>
        <v>12</v>
      </c>
      <c r="C4285" t="s">
        <v>22</v>
      </c>
      <c r="D4285" t="s">
        <v>18</v>
      </c>
      <c r="E4285">
        <v>36.14</v>
      </c>
      <c r="F4285">
        <v>7.93</v>
      </c>
      <c r="G4285">
        <v>7.0000000000000007E-2</v>
      </c>
      <c r="H4285">
        <v>31.69</v>
      </c>
      <c r="I4285">
        <v>30.18</v>
      </c>
      <c r="J4285">
        <v>1.51</v>
      </c>
      <c r="K4285">
        <v>95.23</v>
      </c>
      <c r="L4285">
        <v>99.12</v>
      </c>
      <c r="M4285">
        <v>95.49</v>
      </c>
      <c r="N4285">
        <v>90.14</v>
      </c>
      <c r="O4285">
        <v>35.380000000000003</v>
      </c>
      <c r="P4285">
        <v>3004.99</v>
      </c>
      <c r="Q4285" s="42">
        <f>Table1[[#This Row],[Steam_Consumed_t]]/Table1[[#This Row],[Production_t]]</f>
        <v>1.1164405175134111</v>
      </c>
      <c r="R4285" s="37">
        <f>Table1[[#This Row],[Power_Consumed_kWh]]/Table1[[#This Row],[Production_t]]</f>
        <v>94.824550331334791</v>
      </c>
      <c r="S4285" t="str">
        <f>IF(Table1[[#This Row],[Quality_pct]]&lt;96,"Below Spec","Ok")</f>
        <v>Below Spec</v>
      </c>
      <c r="T4285" t="str">
        <f>IF(Table1[Steam_Consumed_t]&gt;$O$4383,"ABNORMAL","NORMAL")</f>
        <v>NORMAL</v>
      </c>
      <c r="U4285" t="str">
        <f>IF(Table1[Power_Consumed_kWh]&gt;$P$4383,"ABNORMAL","NORMAL")</f>
        <v>NORMAL</v>
      </c>
      <c r="V4285">
        <f>(Table1[[#This Row],[Target_Production_t]]/8)*Table1[[#This Row],[Downtime_hr]]</f>
        <v>0.31622500000000003</v>
      </c>
    </row>
    <row r="4286" spans="1:22" x14ac:dyDescent="0.25">
      <c r="A4286" s="1">
        <v>46015</v>
      </c>
      <c r="B4286" s="1" t="str">
        <f>TEXT(Table1[[#This Row],[Date]],"mm")</f>
        <v>12</v>
      </c>
      <c r="C4286" t="s">
        <v>22</v>
      </c>
      <c r="D4286" t="s">
        <v>18</v>
      </c>
      <c r="E4286">
        <v>34.409999999999997</v>
      </c>
      <c r="F4286">
        <v>7.36</v>
      </c>
      <c r="G4286">
        <v>0.64</v>
      </c>
      <c r="H4286">
        <v>25.34</v>
      </c>
      <c r="I4286">
        <v>24.56</v>
      </c>
      <c r="J4286">
        <v>0.77</v>
      </c>
      <c r="K4286">
        <v>96.95</v>
      </c>
      <c r="L4286">
        <v>92</v>
      </c>
      <c r="M4286">
        <v>98.35</v>
      </c>
      <c r="N4286">
        <v>87.72</v>
      </c>
      <c r="O4286">
        <v>26.16</v>
      </c>
      <c r="P4286">
        <v>2484.35</v>
      </c>
      <c r="Q4286" s="42">
        <f>Table1[[#This Row],[Steam_Consumed_t]]/Table1[[#This Row],[Production_t]]</f>
        <v>1.0323599052880821</v>
      </c>
      <c r="R4286" s="37">
        <f>Table1[[#This Row],[Power_Consumed_kWh]]/Table1[[#This Row],[Production_t]]</f>
        <v>98.040647198105759</v>
      </c>
      <c r="S4286" t="str">
        <f>IF(Table1[[#This Row],[Quality_pct]]&lt;96,"Below Spec","Ok")</f>
        <v>Ok</v>
      </c>
      <c r="T4286" t="str">
        <f>IF(Table1[Steam_Consumed_t]&gt;$O$4383,"ABNORMAL","NORMAL")</f>
        <v>NORMAL</v>
      </c>
      <c r="U4286" t="str">
        <f>IF(Table1[Power_Consumed_kWh]&gt;$P$4383,"ABNORMAL","NORMAL")</f>
        <v>NORMAL</v>
      </c>
      <c r="V4286">
        <f>(Table1[[#This Row],[Target_Production_t]]/8)*Table1[[#This Row],[Downtime_hr]]</f>
        <v>2.7527999999999997</v>
      </c>
    </row>
    <row r="4287" spans="1:22" x14ac:dyDescent="0.25">
      <c r="A4287" s="1">
        <v>46015</v>
      </c>
      <c r="B4287" s="1" t="str">
        <f>TEXT(Table1[[#This Row],[Date]],"mm")</f>
        <v>12</v>
      </c>
      <c r="C4287" t="s">
        <v>23</v>
      </c>
      <c r="D4287" t="s">
        <v>20</v>
      </c>
      <c r="E4287">
        <v>40.17</v>
      </c>
      <c r="F4287">
        <v>7.5</v>
      </c>
      <c r="G4287">
        <v>0.5</v>
      </c>
      <c r="H4287">
        <v>33.81</v>
      </c>
      <c r="I4287">
        <v>33.159999999999997</v>
      </c>
      <c r="J4287">
        <v>0.65</v>
      </c>
      <c r="K4287">
        <v>98.09</v>
      </c>
      <c r="L4287">
        <v>93.75</v>
      </c>
      <c r="M4287">
        <v>98.06</v>
      </c>
      <c r="N4287">
        <v>90.17</v>
      </c>
      <c r="O4287">
        <v>6.07</v>
      </c>
      <c r="P4287">
        <v>1347.37</v>
      </c>
      <c r="Q4287" s="42">
        <f>Table1[[#This Row],[Steam_Consumed_t]]/Table1[[#This Row],[Production_t]]</f>
        <v>0.17953268263827268</v>
      </c>
      <c r="R4287" s="37">
        <f>Table1[[#This Row],[Power_Consumed_kWh]]/Table1[[#This Row],[Production_t]]</f>
        <v>39.851227447500733</v>
      </c>
      <c r="S4287" t="str">
        <f>IF(Table1[[#This Row],[Quality_pct]]&lt;96,"Below Spec","Ok")</f>
        <v>Ok</v>
      </c>
      <c r="T4287" t="str">
        <f>IF(Table1[Steam_Consumed_t]&gt;$O$4383,"ABNORMAL","NORMAL")</f>
        <v>NORMAL</v>
      </c>
      <c r="U4287" t="str">
        <f>IF(Table1[Power_Consumed_kWh]&gt;$P$4383,"ABNORMAL","NORMAL")</f>
        <v>NORMAL</v>
      </c>
      <c r="V4287">
        <f>(Table1[[#This Row],[Target_Production_t]]/8)*Table1[[#This Row],[Downtime_hr]]</f>
        <v>2.5106250000000001</v>
      </c>
    </row>
    <row r="4288" spans="1:22" x14ac:dyDescent="0.25">
      <c r="A4288" s="1">
        <v>46015</v>
      </c>
      <c r="B4288" s="1" t="str">
        <f>TEXT(Table1[[#This Row],[Date]],"mm")</f>
        <v>12</v>
      </c>
      <c r="C4288" t="s">
        <v>21</v>
      </c>
      <c r="D4288" t="s">
        <v>19</v>
      </c>
      <c r="E4288">
        <v>35.78</v>
      </c>
      <c r="F4288">
        <v>7.51</v>
      </c>
      <c r="G4288">
        <v>0.49</v>
      </c>
      <c r="H4288">
        <v>33</v>
      </c>
      <c r="I4288">
        <v>32.92</v>
      </c>
      <c r="J4288">
        <v>0.08</v>
      </c>
      <c r="K4288">
        <v>99.75</v>
      </c>
      <c r="L4288">
        <v>93.88</v>
      </c>
      <c r="M4288">
        <v>98.58</v>
      </c>
      <c r="N4288">
        <v>92.31</v>
      </c>
      <c r="O4288">
        <v>46.86</v>
      </c>
      <c r="P4288">
        <v>3826.6</v>
      </c>
      <c r="Q4288" s="42">
        <f>Table1[[#This Row],[Steam_Consumed_t]]/Table1[[#This Row],[Production_t]]</f>
        <v>1.42</v>
      </c>
      <c r="R4288" s="37">
        <f>Table1[[#This Row],[Power_Consumed_kWh]]/Table1[[#This Row],[Production_t]]</f>
        <v>115.95757575757575</v>
      </c>
      <c r="S4288" t="str">
        <f>IF(Table1[[#This Row],[Quality_pct]]&lt;96,"Below Spec","Ok")</f>
        <v>Ok</v>
      </c>
      <c r="T4288" t="str">
        <f>IF(Table1[Steam_Consumed_t]&gt;$O$4383,"ABNORMAL","NORMAL")</f>
        <v>NORMAL</v>
      </c>
      <c r="U4288" t="str">
        <f>IF(Table1[Power_Consumed_kWh]&gt;$P$4383,"ABNORMAL","NORMAL")</f>
        <v>NORMAL</v>
      </c>
      <c r="V4288">
        <f>(Table1[[#This Row],[Target_Production_t]]/8)*Table1[[#This Row],[Downtime_hr]]</f>
        <v>2.1915249999999999</v>
      </c>
    </row>
    <row r="4289" spans="1:22" x14ac:dyDescent="0.25">
      <c r="A4289" s="1">
        <v>46015</v>
      </c>
      <c r="B4289" s="1" t="str">
        <f>TEXT(Table1[[#This Row],[Date]],"mm")</f>
        <v>12</v>
      </c>
      <c r="C4289" t="s">
        <v>17</v>
      </c>
      <c r="D4289" t="s">
        <v>19</v>
      </c>
      <c r="E4289">
        <v>39.54</v>
      </c>
      <c r="F4289">
        <v>7.55</v>
      </c>
      <c r="G4289">
        <v>0.45</v>
      </c>
      <c r="H4289">
        <v>34.72</v>
      </c>
      <c r="I4289">
        <v>34.25</v>
      </c>
      <c r="J4289">
        <v>0.47</v>
      </c>
      <c r="K4289">
        <v>98.64</v>
      </c>
      <c r="L4289">
        <v>94.38</v>
      </c>
      <c r="M4289">
        <v>94.99</v>
      </c>
      <c r="N4289">
        <v>88.43</v>
      </c>
      <c r="O4289">
        <v>30.99</v>
      </c>
      <c r="P4289">
        <v>2865.86</v>
      </c>
      <c r="Q4289" s="42">
        <f>Table1[[#This Row],[Steam_Consumed_t]]/Table1[[#This Row],[Production_t]]</f>
        <v>0.89256912442396308</v>
      </c>
      <c r="R4289" s="37">
        <f>Table1[[#This Row],[Power_Consumed_kWh]]/Table1[[#This Row],[Production_t]]</f>
        <v>82.542050691244242</v>
      </c>
      <c r="S4289" t="str">
        <f>IF(Table1[[#This Row],[Quality_pct]]&lt;96,"Below Spec","Ok")</f>
        <v>Ok</v>
      </c>
      <c r="T4289" t="str">
        <f>IF(Table1[Steam_Consumed_t]&gt;$O$4383,"ABNORMAL","NORMAL")</f>
        <v>NORMAL</v>
      </c>
      <c r="U4289" t="str">
        <f>IF(Table1[Power_Consumed_kWh]&gt;$P$4383,"ABNORMAL","NORMAL")</f>
        <v>NORMAL</v>
      </c>
      <c r="V4289">
        <f>(Table1[[#This Row],[Target_Production_t]]/8)*Table1[[#This Row],[Downtime_hr]]</f>
        <v>2.2241249999999999</v>
      </c>
    </row>
    <row r="4290" spans="1:22" x14ac:dyDescent="0.25">
      <c r="A4290" s="1">
        <v>46015</v>
      </c>
      <c r="B4290" s="1" t="str">
        <f>TEXT(Table1[[#This Row],[Date]],"mm")</f>
        <v>12</v>
      </c>
      <c r="C4290" t="s">
        <v>17</v>
      </c>
      <c r="D4290" t="s">
        <v>20</v>
      </c>
      <c r="E4290">
        <v>38.340000000000003</v>
      </c>
      <c r="F4290">
        <v>7.59</v>
      </c>
      <c r="G4290">
        <v>0.41</v>
      </c>
      <c r="H4290">
        <v>37.659999999999997</v>
      </c>
      <c r="I4290">
        <v>35.840000000000003</v>
      </c>
      <c r="J4290">
        <v>1.82</v>
      </c>
      <c r="K4290">
        <v>95.16</v>
      </c>
      <c r="L4290">
        <v>94.88</v>
      </c>
      <c r="M4290">
        <v>95.25</v>
      </c>
      <c r="N4290">
        <v>86</v>
      </c>
      <c r="O4290">
        <v>30.4</v>
      </c>
      <c r="P4290">
        <v>3291.49</v>
      </c>
      <c r="Q4290" s="42">
        <f>Table1[[#This Row],[Steam_Consumed_t]]/Table1[[#This Row],[Production_t]]</f>
        <v>0.80722251725969196</v>
      </c>
      <c r="R4290" s="37">
        <f>Table1[[#This Row],[Power_Consumed_kWh]]/Table1[[#This Row],[Production_t]]</f>
        <v>87.400159320233669</v>
      </c>
      <c r="S4290" t="str">
        <f>IF(Table1[[#This Row],[Quality_pct]]&lt;96,"Below Spec","Ok")</f>
        <v>Below Spec</v>
      </c>
      <c r="T4290" t="str">
        <f>IF(Table1[Steam_Consumed_t]&gt;$O$4383,"ABNORMAL","NORMAL")</f>
        <v>NORMAL</v>
      </c>
      <c r="U4290" t="str">
        <f>IF(Table1[Power_Consumed_kWh]&gt;$P$4383,"ABNORMAL","NORMAL")</f>
        <v>NORMAL</v>
      </c>
      <c r="V4290">
        <f>(Table1[[#This Row],[Target_Production_t]]/8)*Table1[[#This Row],[Downtime_hr]]</f>
        <v>1.964925</v>
      </c>
    </row>
    <row r="4291" spans="1:22" x14ac:dyDescent="0.25">
      <c r="A4291" s="1">
        <v>46015</v>
      </c>
      <c r="B4291" s="1" t="str">
        <f>TEXT(Table1[[#This Row],[Date]],"mm")</f>
        <v>12</v>
      </c>
      <c r="C4291" t="s">
        <v>22</v>
      </c>
      <c r="D4291" t="s">
        <v>20</v>
      </c>
      <c r="E4291">
        <v>32.86</v>
      </c>
      <c r="F4291">
        <v>7.59</v>
      </c>
      <c r="G4291">
        <v>0.41</v>
      </c>
      <c r="H4291">
        <v>28.56</v>
      </c>
      <c r="I4291">
        <v>28.3</v>
      </c>
      <c r="J4291">
        <v>0.25</v>
      </c>
      <c r="K4291">
        <v>99.12</v>
      </c>
      <c r="L4291">
        <v>94.88</v>
      </c>
      <c r="M4291">
        <v>101.29</v>
      </c>
      <c r="N4291">
        <v>95.25</v>
      </c>
      <c r="O4291">
        <v>30.72</v>
      </c>
      <c r="P4291">
        <v>2796.91</v>
      </c>
      <c r="Q4291" s="42">
        <f>Table1[[#This Row],[Steam_Consumed_t]]/Table1[[#This Row],[Production_t]]</f>
        <v>1.0756302521008403</v>
      </c>
      <c r="R4291" s="37">
        <f>Table1[[#This Row],[Power_Consumed_kWh]]/Table1[[#This Row],[Production_t]]</f>
        <v>97.931022408963585</v>
      </c>
      <c r="S4291" t="str">
        <f>IF(Table1[[#This Row],[Quality_pct]]&lt;96,"Below Spec","Ok")</f>
        <v>Ok</v>
      </c>
      <c r="T4291" t="str">
        <f>IF(Table1[Steam_Consumed_t]&gt;$O$4383,"ABNORMAL","NORMAL")</f>
        <v>NORMAL</v>
      </c>
      <c r="U4291" t="str">
        <f>IF(Table1[Power_Consumed_kWh]&gt;$P$4383,"ABNORMAL","NORMAL")</f>
        <v>NORMAL</v>
      </c>
      <c r="V4291">
        <f>(Table1[[#This Row],[Target_Production_t]]/8)*Table1[[#This Row],[Downtime_hr]]</f>
        <v>1.6840749999999998</v>
      </c>
    </row>
    <row r="4292" spans="1:22" x14ac:dyDescent="0.25">
      <c r="A4292" s="1">
        <v>46015</v>
      </c>
      <c r="B4292" s="1" t="str">
        <f>TEXT(Table1[[#This Row],[Date]],"mm")</f>
        <v>12</v>
      </c>
      <c r="C4292" t="s">
        <v>21</v>
      </c>
      <c r="D4292" t="s">
        <v>20</v>
      </c>
      <c r="E4292">
        <v>34.69</v>
      </c>
      <c r="F4292">
        <v>7.67</v>
      </c>
      <c r="G4292">
        <v>0.33</v>
      </c>
      <c r="H4292">
        <v>32.869999999999997</v>
      </c>
      <c r="I4292">
        <v>31.97</v>
      </c>
      <c r="J4292">
        <v>0.9</v>
      </c>
      <c r="K4292">
        <v>97.27</v>
      </c>
      <c r="L4292">
        <v>95.88</v>
      </c>
      <c r="M4292">
        <v>93.79</v>
      </c>
      <c r="N4292">
        <v>87.47</v>
      </c>
      <c r="O4292">
        <v>48.09</v>
      </c>
      <c r="P4292">
        <v>3961.33</v>
      </c>
      <c r="Q4292" s="42">
        <f>Table1[[#This Row],[Steam_Consumed_t]]/Table1[[#This Row],[Production_t]]</f>
        <v>1.4630362032248252</v>
      </c>
      <c r="R4292" s="37">
        <f>Table1[[#This Row],[Power_Consumed_kWh]]/Table1[[#This Row],[Production_t]]</f>
        <v>120.51505932461211</v>
      </c>
      <c r="S4292" t="str">
        <f>IF(Table1[[#This Row],[Quality_pct]]&lt;96,"Below Spec","Ok")</f>
        <v>Ok</v>
      </c>
      <c r="T4292" t="str">
        <f>IF(Table1[Steam_Consumed_t]&gt;$O$4383,"ABNORMAL","NORMAL")</f>
        <v>NORMAL</v>
      </c>
      <c r="U4292" t="str">
        <f>IF(Table1[Power_Consumed_kWh]&gt;$P$4383,"ABNORMAL","NORMAL")</f>
        <v>NORMAL</v>
      </c>
      <c r="V4292">
        <f>(Table1[[#This Row],[Target_Production_t]]/8)*Table1[[#This Row],[Downtime_hr]]</f>
        <v>1.4309624999999999</v>
      </c>
    </row>
    <row r="4293" spans="1:22" x14ac:dyDescent="0.25">
      <c r="A4293" s="1">
        <v>46015</v>
      </c>
      <c r="B4293" s="1" t="str">
        <f>TEXT(Table1[[#This Row],[Date]],"mm")</f>
        <v>12</v>
      </c>
      <c r="C4293" t="s">
        <v>21</v>
      </c>
      <c r="D4293" t="s">
        <v>18</v>
      </c>
      <c r="E4293">
        <v>36.32</v>
      </c>
      <c r="F4293">
        <v>7.72</v>
      </c>
      <c r="G4293">
        <v>0.28000000000000003</v>
      </c>
      <c r="H4293">
        <v>34.04</v>
      </c>
      <c r="I4293">
        <v>33.86</v>
      </c>
      <c r="J4293">
        <v>0.18</v>
      </c>
      <c r="K4293">
        <v>99.47</v>
      </c>
      <c r="L4293">
        <v>96.5</v>
      </c>
      <c r="M4293">
        <v>98.96</v>
      </c>
      <c r="N4293">
        <v>94.99</v>
      </c>
      <c r="O4293">
        <v>49.08</v>
      </c>
      <c r="P4293">
        <v>3920.12</v>
      </c>
      <c r="Q4293" s="42">
        <f>Table1[[#This Row],[Steam_Consumed_t]]/Table1[[#This Row],[Production_t]]</f>
        <v>1.4418331374853113</v>
      </c>
      <c r="R4293" s="37">
        <f>Table1[[#This Row],[Power_Consumed_kWh]]/Table1[[#This Row],[Production_t]]</f>
        <v>115.16216216216216</v>
      </c>
      <c r="S4293" t="str">
        <f>IF(Table1[[#This Row],[Quality_pct]]&lt;96,"Below Spec","Ok")</f>
        <v>Ok</v>
      </c>
      <c r="T4293" t="str">
        <f>IF(Table1[Steam_Consumed_t]&gt;$O$4383,"ABNORMAL","NORMAL")</f>
        <v>NORMAL</v>
      </c>
      <c r="U4293" t="str">
        <f>IF(Table1[Power_Consumed_kWh]&gt;$P$4383,"ABNORMAL","NORMAL")</f>
        <v>NORMAL</v>
      </c>
      <c r="V4293">
        <f>(Table1[[#This Row],[Target_Production_t]]/8)*Table1[[#This Row],[Downtime_hr]]</f>
        <v>1.2712000000000001</v>
      </c>
    </row>
    <row r="4294" spans="1:22" x14ac:dyDescent="0.25">
      <c r="A4294" s="1">
        <v>46015</v>
      </c>
      <c r="B4294" s="1" t="str">
        <f>TEXT(Table1[[#This Row],[Date]],"mm")</f>
        <v>12</v>
      </c>
      <c r="C4294" t="s">
        <v>23</v>
      </c>
      <c r="D4294" t="s">
        <v>19</v>
      </c>
      <c r="E4294">
        <v>41.43</v>
      </c>
      <c r="F4294">
        <v>7.77</v>
      </c>
      <c r="G4294">
        <v>0.23</v>
      </c>
      <c r="H4294">
        <v>40.119999999999997</v>
      </c>
      <c r="I4294">
        <v>39.51</v>
      </c>
      <c r="J4294">
        <v>0.61</v>
      </c>
      <c r="K4294">
        <v>98.47</v>
      </c>
      <c r="L4294">
        <v>97.12</v>
      </c>
      <c r="M4294">
        <v>97.57</v>
      </c>
      <c r="N4294">
        <v>93.32</v>
      </c>
      <c r="O4294">
        <v>5.37</v>
      </c>
      <c r="P4294">
        <v>1587.64</v>
      </c>
      <c r="Q4294" s="42">
        <f>Table1[[#This Row],[Steam_Consumed_t]]/Table1[[#This Row],[Production_t]]</f>
        <v>0.13384845463609174</v>
      </c>
      <c r="R4294" s="37">
        <f>Table1[[#This Row],[Power_Consumed_kWh]]/Table1[[#This Row],[Production_t]]</f>
        <v>39.572283150548358</v>
      </c>
      <c r="S4294" t="str">
        <f>IF(Table1[[#This Row],[Quality_pct]]&lt;96,"Below Spec","Ok")</f>
        <v>Ok</v>
      </c>
      <c r="T4294" t="str">
        <f>IF(Table1[Steam_Consumed_t]&gt;$O$4383,"ABNORMAL","NORMAL")</f>
        <v>NORMAL</v>
      </c>
      <c r="U4294" t="str">
        <f>IF(Table1[Power_Consumed_kWh]&gt;$P$4383,"ABNORMAL","NORMAL")</f>
        <v>NORMAL</v>
      </c>
      <c r="V4294">
        <f>(Table1[[#This Row],[Target_Production_t]]/8)*Table1[[#This Row],[Downtime_hr]]</f>
        <v>1.1911125</v>
      </c>
    </row>
    <row r="4295" spans="1:22" x14ac:dyDescent="0.25">
      <c r="A4295" s="1">
        <v>46015</v>
      </c>
      <c r="B4295" s="1" t="str">
        <f>TEXT(Table1[[#This Row],[Date]],"mm")</f>
        <v>12</v>
      </c>
      <c r="C4295" t="s">
        <v>22</v>
      </c>
      <c r="D4295" t="s">
        <v>19</v>
      </c>
      <c r="E4295">
        <v>33.9</v>
      </c>
      <c r="F4295">
        <v>7.84</v>
      </c>
      <c r="G4295">
        <v>0.16</v>
      </c>
      <c r="H4295">
        <v>34.44</v>
      </c>
      <c r="I4295">
        <v>33.79</v>
      </c>
      <c r="J4295">
        <v>0.65</v>
      </c>
      <c r="K4295">
        <v>98.12</v>
      </c>
      <c r="L4295">
        <v>98</v>
      </c>
      <c r="M4295">
        <v>96.54</v>
      </c>
      <c r="N4295">
        <v>92.83</v>
      </c>
      <c r="O4295">
        <v>36.619999999999997</v>
      </c>
      <c r="P4295">
        <v>3342.49</v>
      </c>
      <c r="Q4295" s="42">
        <f>Table1[[#This Row],[Steam_Consumed_t]]/Table1[[#This Row],[Production_t]]</f>
        <v>1.0632984901277585</v>
      </c>
      <c r="R4295" s="37">
        <f>Table1[[#This Row],[Power_Consumed_kWh]]/Table1[[#This Row],[Production_t]]</f>
        <v>97.05255516840883</v>
      </c>
      <c r="S4295" t="str">
        <f>IF(Table1[[#This Row],[Quality_pct]]&lt;96,"Below Spec","Ok")</f>
        <v>Ok</v>
      </c>
      <c r="T4295" t="str">
        <f>IF(Table1[Steam_Consumed_t]&gt;$O$4383,"ABNORMAL","NORMAL")</f>
        <v>NORMAL</v>
      </c>
      <c r="U4295" t="str">
        <f>IF(Table1[Power_Consumed_kWh]&gt;$P$4383,"ABNORMAL","NORMAL")</f>
        <v>NORMAL</v>
      </c>
      <c r="V4295">
        <f>(Table1[[#This Row],[Target_Production_t]]/8)*Table1[[#This Row],[Downtime_hr]]</f>
        <v>0.67799999999999994</v>
      </c>
    </row>
    <row r="4296" spans="1:22" x14ac:dyDescent="0.25">
      <c r="A4296" s="1">
        <v>46015</v>
      </c>
      <c r="B4296" s="1" t="str">
        <f>TEXT(Table1[[#This Row],[Date]],"mm")</f>
        <v>12</v>
      </c>
      <c r="C4296" t="s">
        <v>17</v>
      </c>
      <c r="D4296" t="s">
        <v>18</v>
      </c>
      <c r="E4296">
        <v>40.15</v>
      </c>
      <c r="F4296">
        <v>7.87</v>
      </c>
      <c r="G4296">
        <v>0.13</v>
      </c>
      <c r="H4296">
        <v>37.83</v>
      </c>
      <c r="I4296">
        <v>36.82</v>
      </c>
      <c r="J4296">
        <v>1.01</v>
      </c>
      <c r="K4296">
        <v>97.32</v>
      </c>
      <c r="L4296">
        <v>98.38</v>
      </c>
      <c r="M4296">
        <v>92.25</v>
      </c>
      <c r="N4296">
        <v>88.32</v>
      </c>
      <c r="O4296">
        <v>32.06</v>
      </c>
      <c r="P4296">
        <v>3115.13</v>
      </c>
      <c r="Q4296" s="42">
        <f>Table1[[#This Row],[Steam_Consumed_t]]/Table1[[#This Row],[Production_t]]</f>
        <v>0.84747554850647644</v>
      </c>
      <c r="R4296" s="37">
        <f>Table1[[#This Row],[Power_Consumed_kWh]]/Table1[[#This Row],[Production_t]]</f>
        <v>82.345492994977533</v>
      </c>
      <c r="S4296" t="str">
        <f>IF(Table1[[#This Row],[Quality_pct]]&lt;96,"Below Spec","Ok")</f>
        <v>Ok</v>
      </c>
      <c r="T4296" t="str">
        <f>IF(Table1[Steam_Consumed_t]&gt;$O$4383,"ABNORMAL","NORMAL")</f>
        <v>NORMAL</v>
      </c>
      <c r="U4296" t="str">
        <f>IF(Table1[Power_Consumed_kWh]&gt;$P$4383,"ABNORMAL","NORMAL")</f>
        <v>NORMAL</v>
      </c>
      <c r="V4296">
        <f>(Table1[[#This Row],[Target_Production_t]]/8)*Table1[[#This Row],[Downtime_hr]]</f>
        <v>0.6524375</v>
      </c>
    </row>
    <row r="4297" spans="1:22" x14ac:dyDescent="0.25">
      <c r="A4297" s="1">
        <v>46015</v>
      </c>
      <c r="B4297" s="1" t="str">
        <f>TEXT(Table1[[#This Row],[Date]],"mm")</f>
        <v>12</v>
      </c>
      <c r="C4297" t="s">
        <v>23</v>
      </c>
      <c r="D4297" t="s">
        <v>18</v>
      </c>
      <c r="E4297">
        <v>42.06</v>
      </c>
      <c r="F4297">
        <v>7.92</v>
      </c>
      <c r="G4297">
        <v>0.08</v>
      </c>
      <c r="H4297">
        <v>37.130000000000003</v>
      </c>
      <c r="I4297">
        <v>37.04</v>
      </c>
      <c r="J4297">
        <v>0.09</v>
      </c>
      <c r="K4297">
        <v>99.76</v>
      </c>
      <c r="L4297">
        <v>99</v>
      </c>
      <c r="M4297">
        <v>94.82</v>
      </c>
      <c r="N4297">
        <v>93.65</v>
      </c>
      <c r="O4297">
        <v>4.26</v>
      </c>
      <c r="P4297">
        <v>1546.24</v>
      </c>
      <c r="Q4297" s="42">
        <f>Table1[[#This Row],[Steam_Consumed_t]]/Table1[[#This Row],[Production_t]]</f>
        <v>0.11473202262321572</v>
      </c>
      <c r="R4297" s="37">
        <f>Table1[[#This Row],[Power_Consumed_kWh]]/Table1[[#This Row],[Production_t]]</f>
        <v>41.643953676272552</v>
      </c>
      <c r="S4297" t="str">
        <f>IF(Table1[[#This Row],[Quality_pct]]&lt;96,"Below Spec","Ok")</f>
        <v>Ok</v>
      </c>
      <c r="T4297" t="str">
        <f>IF(Table1[Steam_Consumed_t]&gt;$O$4383,"ABNORMAL","NORMAL")</f>
        <v>NORMAL</v>
      </c>
      <c r="U4297" t="str">
        <f>IF(Table1[Power_Consumed_kWh]&gt;$P$4383,"ABNORMAL","NORMAL")</f>
        <v>NORMAL</v>
      </c>
      <c r="V4297">
        <f>(Table1[[#This Row],[Target_Production_t]]/8)*Table1[[#This Row],[Downtime_hr]]</f>
        <v>0.42060000000000003</v>
      </c>
    </row>
    <row r="4298" spans="1:22" x14ac:dyDescent="0.25">
      <c r="A4298" s="1">
        <v>46016</v>
      </c>
      <c r="B4298" s="1" t="str">
        <f>TEXT(Table1[[#This Row],[Date]],"mm")</f>
        <v>12</v>
      </c>
      <c r="C4298" t="s">
        <v>22</v>
      </c>
      <c r="D4298" t="s">
        <v>20</v>
      </c>
      <c r="E4298">
        <v>33.69</v>
      </c>
      <c r="F4298">
        <v>7.29</v>
      </c>
      <c r="G4298">
        <v>0.71</v>
      </c>
      <c r="H4298">
        <v>30.11</v>
      </c>
      <c r="I4298">
        <v>29.33</v>
      </c>
      <c r="J4298">
        <v>0.78</v>
      </c>
      <c r="K4298">
        <v>97.4</v>
      </c>
      <c r="L4298">
        <v>91.12</v>
      </c>
      <c r="M4298">
        <v>96.77</v>
      </c>
      <c r="N4298">
        <v>85.89</v>
      </c>
      <c r="O4298">
        <v>32.58</v>
      </c>
      <c r="P4298">
        <v>2980.74</v>
      </c>
      <c r="Q4298" s="42">
        <f>Table1[[#This Row],[Steam_Consumed_t]]/Table1[[#This Row],[Production_t]]</f>
        <v>1.0820325473264696</v>
      </c>
      <c r="R4298" s="37">
        <f>Table1[[#This Row],[Power_Consumed_kWh]]/Table1[[#This Row],[Production_t]]</f>
        <v>98.995018266356681</v>
      </c>
      <c r="S4298" t="str">
        <f>IF(Table1[[#This Row],[Quality_pct]]&lt;96,"Below Spec","Ok")</f>
        <v>Ok</v>
      </c>
      <c r="T4298" t="str">
        <f>IF(Table1[Steam_Consumed_t]&gt;$O$4383,"ABNORMAL","NORMAL")</f>
        <v>NORMAL</v>
      </c>
      <c r="U4298" t="str">
        <f>IF(Table1[Power_Consumed_kWh]&gt;$P$4383,"ABNORMAL","NORMAL")</f>
        <v>NORMAL</v>
      </c>
      <c r="V4298">
        <f>(Table1[[#This Row],[Target_Production_t]]/8)*Table1[[#This Row],[Downtime_hr]]</f>
        <v>2.9899874999999998</v>
      </c>
    </row>
    <row r="4299" spans="1:22" x14ac:dyDescent="0.25">
      <c r="A4299" s="1">
        <v>46016</v>
      </c>
      <c r="B4299" s="1" t="str">
        <f>TEXT(Table1[[#This Row],[Date]],"mm")</f>
        <v>12</v>
      </c>
      <c r="C4299" t="s">
        <v>21</v>
      </c>
      <c r="D4299" t="s">
        <v>19</v>
      </c>
      <c r="E4299">
        <v>36.67</v>
      </c>
      <c r="F4299">
        <v>7.33</v>
      </c>
      <c r="G4299">
        <v>0.67</v>
      </c>
      <c r="H4299">
        <v>32.75</v>
      </c>
      <c r="I4299">
        <v>32.03</v>
      </c>
      <c r="J4299">
        <v>0.72</v>
      </c>
      <c r="K4299">
        <v>97.8</v>
      </c>
      <c r="L4299">
        <v>91.62</v>
      </c>
      <c r="M4299">
        <v>98.45</v>
      </c>
      <c r="N4299">
        <v>88.22</v>
      </c>
      <c r="O4299">
        <v>47.91</v>
      </c>
      <c r="P4299">
        <v>3887.18</v>
      </c>
      <c r="Q4299" s="42">
        <f>Table1[[#This Row],[Steam_Consumed_t]]/Table1[[#This Row],[Production_t]]</f>
        <v>1.4629007633587785</v>
      </c>
      <c r="R4299" s="37">
        <f>Table1[[#This Row],[Power_Consumed_kWh]]/Table1[[#This Row],[Production_t]]</f>
        <v>118.69251908396946</v>
      </c>
      <c r="S4299" t="str">
        <f>IF(Table1[[#This Row],[Quality_pct]]&lt;96,"Below Spec","Ok")</f>
        <v>Ok</v>
      </c>
      <c r="T4299" t="str">
        <f>IF(Table1[Steam_Consumed_t]&gt;$O$4383,"ABNORMAL","NORMAL")</f>
        <v>NORMAL</v>
      </c>
      <c r="U4299" t="str">
        <f>IF(Table1[Power_Consumed_kWh]&gt;$P$4383,"ABNORMAL","NORMAL")</f>
        <v>NORMAL</v>
      </c>
      <c r="V4299">
        <f>(Table1[[#This Row],[Target_Production_t]]/8)*Table1[[#This Row],[Downtime_hr]]</f>
        <v>3.0711125000000004</v>
      </c>
    </row>
    <row r="4300" spans="1:22" x14ac:dyDescent="0.25">
      <c r="A4300" s="1">
        <v>46016</v>
      </c>
      <c r="B4300" s="1" t="str">
        <f>TEXT(Table1[[#This Row],[Date]],"mm")</f>
        <v>12</v>
      </c>
      <c r="C4300" t="s">
        <v>22</v>
      </c>
      <c r="D4300" t="s">
        <v>19</v>
      </c>
      <c r="E4300">
        <v>34.74</v>
      </c>
      <c r="F4300">
        <v>7.5</v>
      </c>
      <c r="G4300">
        <v>0.5</v>
      </c>
      <c r="H4300">
        <v>33.74</v>
      </c>
      <c r="I4300">
        <v>32.5</v>
      </c>
      <c r="J4300">
        <v>1.24</v>
      </c>
      <c r="K4300">
        <v>96.32</v>
      </c>
      <c r="L4300">
        <v>93.75</v>
      </c>
      <c r="M4300">
        <v>93.42</v>
      </c>
      <c r="N4300">
        <v>84.36</v>
      </c>
      <c r="O4300">
        <v>35.340000000000003</v>
      </c>
      <c r="P4300">
        <v>3289.47</v>
      </c>
      <c r="Q4300" s="42">
        <f>Table1[[#This Row],[Steam_Consumed_t]]/Table1[[#This Row],[Production_t]]</f>
        <v>1.04742145820984</v>
      </c>
      <c r="R4300" s="37">
        <f>Table1[[#This Row],[Power_Consumed_kWh]]/Table1[[#This Row],[Production_t]]</f>
        <v>97.494665085951382</v>
      </c>
      <c r="S4300" t="str">
        <f>IF(Table1[[#This Row],[Quality_pct]]&lt;96,"Below Spec","Ok")</f>
        <v>Ok</v>
      </c>
      <c r="T4300" t="str">
        <f>IF(Table1[Steam_Consumed_t]&gt;$O$4383,"ABNORMAL","NORMAL")</f>
        <v>NORMAL</v>
      </c>
      <c r="U4300" t="str">
        <f>IF(Table1[Power_Consumed_kWh]&gt;$P$4383,"ABNORMAL","NORMAL")</f>
        <v>NORMAL</v>
      </c>
      <c r="V4300">
        <f>(Table1[[#This Row],[Target_Production_t]]/8)*Table1[[#This Row],[Downtime_hr]]</f>
        <v>2.1712500000000001</v>
      </c>
    </row>
    <row r="4301" spans="1:22" x14ac:dyDescent="0.25">
      <c r="A4301" s="1">
        <v>46016</v>
      </c>
      <c r="B4301" s="1" t="str">
        <f>TEXT(Table1[[#This Row],[Date]],"mm")</f>
        <v>12</v>
      </c>
      <c r="C4301" t="s">
        <v>17</v>
      </c>
      <c r="D4301" t="s">
        <v>20</v>
      </c>
      <c r="E4301">
        <v>39.299999999999997</v>
      </c>
      <c r="F4301">
        <v>7.54</v>
      </c>
      <c r="G4301">
        <v>0.46</v>
      </c>
      <c r="H4301">
        <v>35.700000000000003</v>
      </c>
      <c r="I4301">
        <v>34.700000000000003</v>
      </c>
      <c r="J4301">
        <v>1</v>
      </c>
      <c r="K4301">
        <v>97.2</v>
      </c>
      <c r="L4301">
        <v>94.25</v>
      </c>
      <c r="M4301">
        <v>95.48</v>
      </c>
      <c r="N4301">
        <v>87.47</v>
      </c>
      <c r="O4301">
        <v>29.81</v>
      </c>
      <c r="P4301">
        <v>2934.79</v>
      </c>
      <c r="Q4301" s="42">
        <f>Table1[[#This Row],[Steam_Consumed_t]]/Table1[[#This Row],[Production_t]]</f>
        <v>0.83501400560224082</v>
      </c>
      <c r="R4301" s="37">
        <f>Table1[[#This Row],[Power_Consumed_kWh]]/Table1[[#This Row],[Production_t]]</f>
        <v>82.207002801120439</v>
      </c>
      <c r="S4301" t="str">
        <f>IF(Table1[[#This Row],[Quality_pct]]&lt;96,"Below Spec","Ok")</f>
        <v>Ok</v>
      </c>
      <c r="T4301" t="str">
        <f>IF(Table1[Steam_Consumed_t]&gt;$O$4383,"ABNORMAL","NORMAL")</f>
        <v>NORMAL</v>
      </c>
      <c r="U4301" t="str">
        <f>IF(Table1[Power_Consumed_kWh]&gt;$P$4383,"ABNORMAL","NORMAL")</f>
        <v>NORMAL</v>
      </c>
      <c r="V4301">
        <f>(Table1[[#This Row],[Target_Production_t]]/8)*Table1[[#This Row],[Downtime_hr]]</f>
        <v>2.2597499999999999</v>
      </c>
    </row>
    <row r="4302" spans="1:22" x14ac:dyDescent="0.25">
      <c r="A4302" s="1">
        <v>46016</v>
      </c>
      <c r="B4302" s="1" t="str">
        <f>TEXT(Table1[[#This Row],[Date]],"mm")</f>
        <v>12</v>
      </c>
      <c r="C4302" t="s">
        <v>21</v>
      </c>
      <c r="D4302" t="s">
        <v>18</v>
      </c>
      <c r="E4302">
        <v>37.229999999999997</v>
      </c>
      <c r="F4302">
        <v>7.64</v>
      </c>
      <c r="G4302">
        <v>0.36</v>
      </c>
      <c r="H4302">
        <v>34.65</v>
      </c>
      <c r="I4302">
        <v>33.72</v>
      </c>
      <c r="J4302">
        <v>0.93</v>
      </c>
      <c r="K4302">
        <v>97.31</v>
      </c>
      <c r="L4302">
        <v>95.5</v>
      </c>
      <c r="M4302">
        <v>97.82</v>
      </c>
      <c r="N4302">
        <v>90.9</v>
      </c>
      <c r="O4302">
        <v>49.52</v>
      </c>
      <c r="P4302">
        <v>4099.4399999999996</v>
      </c>
      <c r="Q4302" s="42">
        <f>Table1[[#This Row],[Steam_Consumed_t]]/Table1[[#This Row],[Production_t]]</f>
        <v>1.4291486291486293</v>
      </c>
      <c r="R4302" s="37">
        <f>Table1[[#This Row],[Power_Consumed_kWh]]/Table1[[#This Row],[Production_t]]</f>
        <v>118.30995670995671</v>
      </c>
      <c r="S4302" t="str">
        <f>IF(Table1[[#This Row],[Quality_pct]]&lt;96,"Below Spec","Ok")</f>
        <v>Ok</v>
      </c>
      <c r="T4302" t="str">
        <f>IF(Table1[Steam_Consumed_t]&gt;$O$4383,"ABNORMAL","NORMAL")</f>
        <v>NORMAL</v>
      </c>
      <c r="U4302" t="str">
        <f>IF(Table1[Power_Consumed_kWh]&gt;$P$4383,"ABNORMAL","NORMAL")</f>
        <v>NORMAL</v>
      </c>
      <c r="V4302">
        <f>(Table1[[#This Row],[Target_Production_t]]/8)*Table1[[#This Row],[Downtime_hr]]</f>
        <v>1.6753499999999999</v>
      </c>
    </row>
    <row r="4303" spans="1:22" x14ac:dyDescent="0.25">
      <c r="A4303" s="1">
        <v>46016</v>
      </c>
      <c r="B4303" s="1" t="str">
        <f>TEXT(Table1[[#This Row],[Date]],"mm")</f>
        <v>12</v>
      </c>
      <c r="C4303" t="s">
        <v>23</v>
      </c>
      <c r="D4303" t="s">
        <v>19</v>
      </c>
      <c r="E4303">
        <v>42.46</v>
      </c>
      <c r="F4303">
        <v>7.66</v>
      </c>
      <c r="G4303">
        <v>0.34</v>
      </c>
      <c r="H4303">
        <v>40</v>
      </c>
      <c r="I4303">
        <v>39.369999999999997</v>
      </c>
      <c r="J4303">
        <v>0.64</v>
      </c>
      <c r="K4303">
        <v>98.41</v>
      </c>
      <c r="L4303">
        <v>95.75</v>
      </c>
      <c r="M4303">
        <v>94.61</v>
      </c>
      <c r="N4303">
        <v>89.15</v>
      </c>
      <c r="O4303">
        <v>4.91</v>
      </c>
      <c r="P4303">
        <v>1785.02</v>
      </c>
      <c r="Q4303" s="42">
        <f>Table1[[#This Row],[Steam_Consumed_t]]/Table1[[#This Row],[Production_t]]</f>
        <v>0.12275</v>
      </c>
      <c r="R4303" s="37">
        <f>Table1[[#This Row],[Power_Consumed_kWh]]/Table1[[#This Row],[Production_t]]</f>
        <v>44.625500000000002</v>
      </c>
      <c r="S4303" t="str">
        <f>IF(Table1[[#This Row],[Quality_pct]]&lt;96,"Below Spec","Ok")</f>
        <v>Ok</v>
      </c>
      <c r="T4303" t="str">
        <f>IF(Table1[Steam_Consumed_t]&gt;$O$4383,"ABNORMAL","NORMAL")</f>
        <v>NORMAL</v>
      </c>
      <c r="U4303" t="str">
        <f>IF(Table1[Power_Consumed_kWh]&gt;$P$4383,"ABNORMAL","NORMAL")</f>
        <v>NORMAL</v>
      </c>
      <c r="V4303">
        <f>(Table1[[#This Row],[Target_Production_t]]/8)*Table1[[#This Row],[Downtime_hr]]</f>
        <v>1.8045500000000001</v>
      </c>
    </row>
    <row r="4304" spans="1:22" x14ac:dyDescent="0.25">
      <c r="A4304" s="1">
        <v>46016</v>
      </c>
      <c r="B4304" s="1" t="str">
        <f>TEXT(Table1[[#This Row],[Date]],"mm")</f>
        <v>12</v>
      </c>
      <c r="C4304" t="s">
        <v>21</v>
      </c>
      <c r="D4304" t="s">
        <v>20</v>
      </c>
      <c r="E4304">
        <v>35.56</v>
      </c>
      <c r="F4304">
        <v>7.67</v>
      </c>
      <c r="G4304">
        <v>0.33</v>
      </c>
      <c r="H4304">
        <v>34.19</v>
      </c>
      <c r="I4304">
        <v>33.270000000000003</v>
      </c>
      <c r="J4304">
        <v>0.92</v>
      </c>
      <c r="K4304">
        <v>97.3</v>
      </c>
      <c r="L4304">
        <v>95.88</v>
      </c>
      <c r="M4304">
        <v>98.9</v>
      </c>
      <c r="N4304">
        <v>92.26</v>
      </c>
      <c r="O4304">
        <v>50.21</v>
      </c>
      <c r="P4304">
        <v>4032.07</v>
      </c>
      <c r="Q4304" s="42">
        <f>Table1[[#This Row],[Steam_Consumed_t]]/Table1[[#This Row],[Production_t]]</f>
        <v>1.4685580579116702</v>
      </c>
      <c r="R4304" s="37">
        <f>Table1[[#This Row],[Power_Consumed_kWh]]/Table1[[#This Row],[Production_t]]</f>
        <v>117.93126645217902</v>
      </c>
      <c r="S4304" t="str">
        <f>IF(Table1[[#This Row],[Quality_pct]]&lt;96,"Below Spec","Ok")</f>
        <v>Ok</v>
      </c>
      <c r="T4304" t="str">
        <f>IF(Table1[Steam_Consumed_t]&gt;$O$4383,"ABNORMAL","NORMAL")</f>
        <v>NORMAL</v>
      </c>
      <c r="U4304" t="str">
        <f>IF(Table1[Power_Consumed_kWh]&gt;$P$4383,"ABNORMAL","NORMAL")</f>
        <v>NORMAL</v>
      </c>
      <c r="V4304">
        <f>(Table1[[#This Row],[Target_Production_t]]/8)*Table1[[#This Row],[Downtime_hr]]</f>
        <v>1.4668500000000002</v>
      </c>
    </row>
    <row r="4305" spans="1:22" x14ac:dyDescent="0.25">
      <c r="A4305" s="1">
        <v>46016</v>
      </c>
      <c r="B4305" s="1" t="str">
        <f>TEXT(Table1[[#This Row],[Date]],"mm")</f>
        <v>12</v>
      </c>
      <c r="C4305" t="s">
        <v>23</v>
      </c>
      <c r="D4305" t="s">
        <v>20</v>
      </c>
      <c r="E4305">
        <v>41.17</v>
      </c>
      <c r="F4305">
        <v>7.72</v>
      </c>
      <c r="G4305">
        <v>0.28000000000000003</v>
      </c>
      <c r="H4305">
        <v>38.86</v>
      </c>
      <c r="I4305">
        <v>38.08</v>
      </c>
      <c r="J4305">
        <v>0.78</v>
      </c>
      <c r="K4305">
        <v>98</v>
      </c>
      <c r="L4305">
        <v>96.5</v>
      </c>
      <c r="M4305">
        <v>93.8</v>
      </c>
      <c r="N4305">
        <v>88.71</v>
      </c>
      <c r="O4305">
        <v>3.78</v>
      </c>
      <c r="P4305">
        <v>1653.14</v>
      </c>
      <c r="Q4305" s="42">
        <f>Table1[[#This Row],[Steam_Consumed_t]]/Table1[[#This Row],[Production_t]]</f>
        <v>9.7272259392691712E-2</v>
      </c>
      <c r="R4305" s="37">
        <f>Table1[[#This Row],[Power_Consumed_kWh]]/Table1[[#This Row],[Production_t]]</f>
        <v>42.540916109109631</v>
      </c>
      <c r="S4305" t="str">
        <f>IF(Table1[[#This Row],[Quality_pct]]&lt;96,"Below Spec","Ok")</f>
        <v>Ok</v>
      </c>
      <c r="T4305" t="str">
        <f>IF(Table1[Steam_Consumed_t]&gt;$O$4383,"ABNORMAL","NORMAL")</f>
        <v>NORMAL</v>
      </c>
      <c r="U4305" t="str">
        <f>IF(Table1[Power_Consumed_kWh]&gt;$P$4383,"ABNORMAL","NORMAL")</f>
        <v>NORMAL</v>
      </c>
      <c r="V4305">
        <f>(Table1[[#This Row],[Target_Production_t]]/8)*Table1[[#This Row],[Downtime_hr]]</f>
        <v>1.4409500000000002</v>
      </c>
    </row>
    <row r="4306" spans="1:22" x14ac:dyDescent="0.25">
      <c r="A4306" s="1">
        <v>46016</v>
      </c>
      <c r="B4306" s="1" t="str">
        <f>TEXT(Table1[[#This Row],[Date]],"mm")</f>
        <v>12</v>
      </c>
      <c r="C4306" t="s">
        <v>17</v>
      </c>
      <c r="D4306" t="s">
        <v>18</v>
      </c>
      <c r="E4306">
        <v>41.15</v>
      </c>
      <c r="F4306">
        <v>7.73</v>
      </c>
      <c r="G4306">
        <v>0.27</v>
      </c>
      <c r="H4306">
        <v>39.270000000000003</v>
      </c>
      <c r="I4306">
        <v>38.130000000000003</v>
      </c>
      <c r="J4306">
        <v>1.1399999999999999</v>
      </c>
      <c r="K4306">
        <v>97.1</v>
      </c>
      <c r="L4306">
        <v>96.62</v>
      </c>
      <c r="M4306">
        <v>99.95</v>
      </c>
      <c r="N4306">
        <v>93.78</v>
      </c>
      <c r="O4306">
        <v>34.71</v>
      </c>
      <c r="P4306">
        <v>3306.5</v>
      </c>
      <c r="Q4306" s="42">
        <f>Table1[[#This Row],[Steam_Consumed_t]]/Table1[[#This Row],[Production_t]]</f>
        <v>0.88388082505729559</v>
      </c>
      <c r="R4306" s="37">
        <f>Table1[[#This Row],[Power_Consumed_kWh]]/Table1[[#This Row],[Production_t]]</f>
        <v>84.199134199134193</v>
      </c>
      <c r="S4306" t="str">
        <f>IF(Table1[[#This Row],[Quality_pct]]&lt;96,"Below Spec","Ok")</f>
        <v>Ok</v>
      </c>
      <c r="T4306" t="str">
        <f>IF(Table1[Steam_Consumed_t]&gt;$O$4383,"ABNORMAL","NORMAL")</f>
        <v>NORMAL</v>
      </c>
      <c r="U4306" t="str">
        <f>IF(Table1[Power_Consumed_kWh]&gt;$P$4383,"ABNORMAL","NORMAL")</f>
        <v>NORMAL</v>
      </c>
      <c r="V4306">
        <f>(Table1[[#This Row],[Target_Production_t]]/8)*Table1[[#This Row],[Downtime_hr]]</f>
        <v>1.3888125</v>
      </c>
    </row>
    <row r="4307" spans="1:22" x14ac:dyDescent="0.25">
      <c r="A4307" s="1">
        <v>46016</v>
      </c>
      <c r="B4307" s="1" t="str">
        <f>TEXT(Table1[[#This Row],[Date]],"mm")</f>
        <v>12</v>
      </c>
      <c r="C4307" t="s">
        <v>23</v>
      </c>
      <c r="D4307" t="s">
        <v>18</v>
      </c>
      <c r="E4307">
        <v>43.11</v>
      </c>
      <c r="F4307">
        <v>7.82</v>
      </c>
      <c r="G4307">
        <v>0.18</v>
      </c>
      <c r="H4307">
        <v>41.74</v>
      </c>
      <c r="I4307">
        <v>40.72</v>
      </c>
      <c r="J4307">
        <v>1.02</v>
      </c>
      <c r="K4307">
        <v>97.56</v>
      </c>
      <c r="L4307">
        <v>97.75</v>
      </c>
      <c r="M4307">
        <v>95.61</v>
      </c>
      <c r="N4307">
        <v>91.18</v>
      </c>
      <c r="O4307">
        <v>5.37</v>
      </c>
      <c r="P4307">
        <v>1643.93</v>
      </c>
      <c r="Q4307" s="42">
        <f>Table1[[#This Row],[Steam_Consumed_t]]/Table1[[#This Row],[Production_t]]</f>
        <v>0.12865356971729755</v>
      </c>
      <c r="R4307" s="37">
        <f>Table1[[#This Row],[Power_Consumed_kWh]]/Table1[[#This Row],[Production_t]]</f>
        <v>39.385002395783424</v>
      </c>
      <c r="S4307" t="str">
        <f>IF(Table1[[#This Row],[Quality_pct]]&lt;96,"Below Spec","Ok")</f>
        <v>Ok</v>
      </c>
      <c r="T4307" t="str">
        <f>IF(Table1[Steam_Consumed_t]&gt;$O$4383,"ABNORMAL","NORMAL")</f>
        <v>NORMAL</v>
      </c>
      <c r="U4307" t="str">
        <f>IF(Table1[Power_Consumed_kWh]&gt;$P$4383,"ABNORMAL","NORMAL")</f>
        <v>NORMAL</v>
      </c>
      <c r="V4307">
        <f>(Table1[[#This Row],[Target_Production_t]]/8)*Table1[[#This Row],[Downtime_hr]]</f>
        <v>0.96997499999999992</v>
      </c>
    </row>
    <row r="4308" spans="1:22" x14ac:dyDescent="0.25">
      <c r="A4308" s="1">
        <v>46016</v>
      </c>
      <c r="B4308" s="1" t="str">
        <f>TEXT(Table1[[#This Row],[Date]],"mm")</f>
        <v>12</v>
      </c>
      <c r="C4308" t="s">
        <v>17</v>
      </c>
      <c r="D4308" t="s">
        <v>19</v>
      </c>
      <c r="E4308">
        <v>40.53</v>
      </c>
      <c r="F4308">
        <v>7.86</v>
      </c>
      <c r="G4308">
        <v>0.14000000000000001</v>
      </c>
      <c r="H4308">
        <v>37.78</v>
      </c>
      <c r="I4308">
        <v>37.07</v>
      </c>
      <c r="J4308">
        <v>0.72</v>
      </c>
      <c r="K4308">
        <v>98.1</v>
      </c>
      <c r="L4308">
        <v>98.25</v>
      </c>
      <c r="M4308">
        <v>93.74</v>
      </c>
      <c r="N4308">
        <v>90.35</v>
      </c>
      <c r="O4308">
        <v>31.21</v>
      </c>
      <c r="P4308">
        <v>2973.95</v>
      </c>
      <c r="Q4308" s="42">
        <f>Table1[[#This Row],[Steam_Consumed_t]]/Table1[[#This Row],[Production_t]]</f>
        <v>0.82609846479618843</v>
      </c>
      <c r="R4308" s="37">
        <f>Table1[[#This Row],[Power_Consumed_kWh]]/Table1[[#This Row],[Production_t]]</f>
        <v>78.717575436739011</v>
      </c>
      <c r="S4308" t="str">
        <f>IF(Table1[[#This Row],[Quality_pct]]&lt;96,"Below Spec","Ok")</f>
        <v>Ok</v>
      </c>
      <c r="T4308" t="str">
        <f>IF(Table1[Steam_Consumed_t]&gt;$O$4383,"ABNORMAL","NORMAL")</f>
        <v>NORMAL</v>
      </c>
      <c r="U4308" t="str">
        <f>IF(Table1[Power_Consumed_kWh]&gt;$P$4383,"ABNORMAL","NORMAL")</f>
        <v>NORMAL</v>
      </c>
      <c r="V4308">
        <f>(Table1[[#This Row],[Target_Production_t]]/8)*Table1[[#This Row],[Downtime_hr]]</f>
        <v>0.7092750000000001</v>
      </c>
    </row>
    <row r="4309" spans="1:22" x14ac:dyDescent="0.25">
      <c r="A4309" s="1">
        <v>46016</v>
      </c>
      <c r="B4309" s="1" t="str">
        <f>TEXT(Table1[[#This Row],[Date]],"mm")</f>
        <v>12</v>
      </c>
      <c r="C4309" t="s">
        <v>22</v>
      </c>
      <c r="D4309" t="s">
        <v>18</v>
      </c>
      <c r="E4309">
        <v>35.270000000000003</v>
      </c>
      <c r="F4309">
        <v>7.95</v>
      </c>
      <c r="G4309">
        <v>0.05</v>
      </c>
      <c r="H4309">
        <v>36.46</v>
      </c>
      <c r="I4309">
        <v>35.53</v>
      </c>
      <c r="J4309">
        <v>0.93</v>
      </c>
      <c r="K4309">
        <v>97.45</v>
      </c>
      <c r="L4309">
        <v>99.38</v>
      </c>
      <c r="M4309">
        <v>98.82</v>
      </c>
      <c r="N4309">
        <v>95.7</v>
      </c>
      <c r="O4309">
        <v>41.87</v>
      </c>
      <c r="P4309">
        <v>3573.8</v>
      </c>
      <c r="Q4309" s="42">
        <f>Table1[[#This Row],[Steam_Consumed_t]]/Table1[[#This Row],[Production_t]]</f>
        <v>1.148381788261108</v>
      </c>
      <c r="R4309" s="37">
        <f>Table1[[#This Row],[Power_Consumed_kWh]]/Table1[[#This Row],[Production_t]]</f>
        <v>98.019747668678008</v>
      </c>
      <c r="S4309" t="str">
        <f>IF(Table1[[#This Row],[Quality_pct]]&lt;96,"Below Spec","Ok")</f>
        <v>Ok</v>
      </c>
      <c r="T4309" t="str">
        <f>IF(Table1[Steam_Consumed_t]&gt;$O$4383,"ABNORMAL","NORMAL")</f>
        <v>NORMAL</v>
      </c>
      <c r="U4309" t="str">
        <f>IF(Table1[Power_Consumed_kWh]&gt;$P$4383,"ABNORMAL","NORMAL")</f>
        <v>NORMAL</v>
      </c>
      <c r="V4309">
        <f>(Table1[[#This Row],[Target_Production_t]]/8)*Table1[[#This Row],[Downtime_hr]]</f>
        <v>0.22043750000000004</v>
      </c>
    </row>
    <row r="4310" spans="1:22" x14ac:dyDescent="0.25">
      <c r="A4310" s="1">
        <v>46017</v>
      </c>
      <c r="B4310" s="1" t="str">
        <f>TEXT(Table1[[#This Row],[Date]],"mm")</f>
        <v>12</v>
      </c>
      <c r="C4310" t="s">
        <v>23</v>
      </c>
      <c r="D4310" t="s">
        <v>18</v>
      </c>
      <c r="E4310">
        <v>43.51</v>
      </c>
      <c r="F4310">
        <v>5.39</v>
      </c>
      <c r="G4310">
        <v>2.61</v>
      </c>
      <c r="H4310">
        <v>25.77</v>
      </c>
      <c r="I4310">
        <v>25.7</v>
      </c>
      <c r="J4310">
        <v>0.06</v>
      </c>
      <c r="K4310">
        <v>99.75</v>
      </c>
      <c r="L4310">
        <v>67.38</v>
      </c>
      <c r="M4310">
        <v>102.79</v>
      </c>
      <c r="N4310">
        <v>69.08</v>
      </c>
      <c r="O4310">
        <v>3.49</v>
      </c>
      <c r="P4310">
        <v>1004.99</v>
      </c>
      <c r="Q4310" s="42">
        <f>Table1[[#This Row],[Steam_Consumed_t]]/Table1[[#This Row],[Production_t]]</f>
        <v>0.13542879317035314</v>
      </c>
      <c r="R4310" s="37">
        <f>Table1[[#This Row],[Power_Consumed_kWh]]/Table1[[#This Row],[Production_t]]</f>
        <v>38.998447807528137</v>
      </c>
      <c r="S4310" t="str">
        <f>IF(Table1[[#This Row],[Quality_pct]]&lt;96,"Below Spec","Ok")</f>
        <v>Ok</v>
      </c>
      <c r="T4310" t="str">
        <f>IF(Table1[Steam_Consumed_t]&gt;$O$4383,"ABNORMAL","NORMAL")</f>
        <v>NORMAL</v>
      </c>
      <c r="U4310" t="str">
        <f>IF(Table1[Power_Consumed_kWh]&gt;$P$4383,"ABNORMAL","NORMAL")</f>
        <v>NORMAL</v>
      </c>
      <c r="V4310">
        <f>(Table1[[#This Row],[Target_Production_t]]/8)*Table1[[#This Row],[Downtime_hr]]</f>
        <v>14.1951375</v>
      </c>
    </row>
    <row r="4311" spans="1:22" x14ac:dyDescent="0.25">
      <c r="A4311" s="1">
        <v>46017</v>
      </c>
      <c r="B4311" s="1" t="str">
        <f>TEXT(Table1[[#This Row],[Date]],"mm")</f>
        <v>12</v>
      </c>
      <c r="C4311" t="s">
        <v>22</v>
      </c>
      <c r="D4311" t="s">
        <v>20</v>
      </c>
      <c r="E4311">
        <v>34</v>
      </c>
      <c r="F4311">
        <v>7.11</v>
      </c>
      <c r="G4311">
        <v>0.89</v>
      </c>
      <c r="H4311">
        <v>31.55</v>
      </c>
      <c r="I4311">
        <v>31.01</v>
      </c>
      <c r="J4311">
        <v>0.55000000000000004</v>
      </c>
      <c r="K4311">
        <v>98.27</v>
      </c>
      <c r="L4311">
        <v>88.88</v>
      </c>
      <c r="M4311">
        <v>93.76</v>
      </c>
      <c r="N4311">
        <v>81.88</v>
      </c>
      <c r="O4311">
        <v>33.520000000000003</v>
      </c>
      <c r="P4311">
        <v>3003.63</v>
      </c>
      <c r="Q4311" s="42">
        <f>Table1[[#This Row],[Steam_Consumed_t]]/Table1[[#This Row],[Production_t]]</f>
        <v>1.0624405705229796</v>
      </c>
      <c r="R4311" s="37">
        <f>Table1[[#This Row],[Power_Consumed_kWh]]/Table1[[#This Row],[Production_t]]</f>
        <v>95.202218700475441</v>
      </c>
      <c r="S4311" t="str">
        <f>IF(Table1[[#This Row],[Quality_pct]]&lt;96,"Below Spec","Ok")</f>
        <v>Ok</v>
      </c>
      <c r="T4311" t="str">
        <f>IF(Table1[Steam_Consumed_t]&gt;$O$4383,"ABNORMAL","NORMAL")</f>
        <v>NORMAL</v>
      </c>
      <c r="U4311" t="str">
        <f>IF(Table1[Power_Consumed_kWh]&gt;$P$4383,"ABNORMAL","NORMAL")</f>
        <v>NORMAL</v>
      </c>
      <c r="V4311">
        <f>(Table1[[#This Row],[Target_Production_t]]/8)*Table1[[#This Row],[Downtime_hr]]</f>
        <v>3.7825000000000002</v>
      </c>
    </row>
    <row r="4312" spans="1:22" x14ac:dyDescent="0.25">
      <c r="A4312" s="1">
        <v>46017</v>
      </c>
      <c r="B4312" s="1" t="str">
        <f>TEXT(Table1[[#This Row],[Date]],"mm")</f>
        <v>12</v>
      </c>
      <c r="C4312" t="s">
        <v>23</v>
      </c>
      <c r="D4312" t="s">
        <v>20</v>
      </c>
      <c r="E4312">
        <v>41.55</v>
      </c>
      <c r="F4312">
        <v>7.13</v>
      </c>
      <c r="G4312">
        <v>0.87</v>
      </c>
      <c r="H4312">
        <v>33.81</v>
      </c>
      <c r="I4312">
        <v>32.4</v>
      </c>
      <c r="J4312">
        <v>1.41</v>
      </c>
      <c r="K4312">
        <v>95.84</v>
      </c>
      <c r="L4312">
        <v>89.12</v>
      </c>
      <c r="M4312">
        <v>98.22</v>
      </c>
      <c r="N4312">
        <v>83.9</v>
      </c>
      <c r="O4312">
        <v>3.18</v>
      </c>
      <c r="P4312">
        <v>1437.61</v>
      </c>
      <c r="Q4312" s="42">
        <f>Table1[[#This Row],[Steam_Consumed_t]]/Table1[[#This Row],[Production_t]]</f>
        <v>9.4055013309671698E-2</v>
      </c>
      <c r="R4312" s="37">
        <f>Table1[[#This Row],[Power_Consumed_kWh]]/Table1[[#This Row],[Production_t]]</f>
        <v>42.520260278024246</v>
      </c>
      <c r="S4312" t="str">
        <f>IF(Table1[[#This Row],[Quality_pct]]&lt;96,"Below Spec","Ok")</f>
        <v>Below Spec</v>
      </c>
      <c r="T4312" t="str">
        <f>IF(Table1[Steam_Consumed_t]&gt;$O$4383,"ABNORMAL","NORMAL")</f>
        <v>NORMAL</v>
      </c>
      <c r="U4312" t="str">
        <f>IF(Table1[Power_Consumed_kWh]&gt;$P$4383,"ABNORMAL","NORMAL")</f>
        <v>NORMAL</v>
      </c>
      <c r="V4312">
        <f>(Table1[[#This Row],[Target_Production_t]]/8)*Table1[[#This Row],[Downtime_hr]]</f>
        <v>4.5185624999999998</v>
      </c>
    </row>
    <row r="4313" spans="1:22" x14ac:dyDescent="0.25">
      <c r="A4313" s="1">
        <v>46017</v>
      </c>
      <c r="B4313" s="1" t="str">
        <f>TEXT(Table1[[#This Row],[Date]],"mm")</f>
        <v>12</v>
      </c>
      <c r="C4313" t="s">
        <v>22</v>
      </c>
      <c r="D4313" t="s">
        <v>19</v>
      </c>
      <c r="E4313">
        <v>35.07</v>
      </c>
      <c r="F4313">
        <v>7.28</v>
      </c>
      <c r="G4313">
        <v>0.72</v>
      </c>
      <c r="H4313">
        <v>31.19</v>
      </c>
      <c r="I4313">
        <v>30.16</v>
      </c>
      <c r="J4313">
        <v>1.03</v>
      </c>
      <c r="K4313">
        <v>96.69</v>
      </c>
      <c r="L4313">
        <v>91</v>
      </c>
      <c r="M4313">
        <v>90.89</v>
      </c>
      <c r="N4313">
        <v>79.97</v>
      </c>
      <c r="O4313">
        <v>32.24</v>
      </c>
      <c r="P4313">
        <v>3088.3</v>
      </c>
      <c r="Q4313" s="42">
        <f>Table1[[#This Row],[Steam_Consumed_t]]/Table1[[#This Row],[Production_t]]</f>
        <v>1.0336646361013146</v>
      </c>
      <c r="R4313" s="37">
        <f>Table1[[#This Row],[Power_Consumed_kWh]]/Table1[[#This Row],[Production_t]]</f>
        <v>99.015710163513944</v>
      </c>
      <c r="S4313" t="str">
        <f>IF(Table1[[#This Row],[Quality_pct]]&lt;96,"Below Spec","Ok")</f>
        <v>Ok</v>
      </c>
      <c r="T4313" t="str">
        <f>IF(Table1[Steam_Consumed_t]&gt;$O$4383,"ABNORMAL","NORMAL")</f>
        <v>NORMAL</v>
      </c>
      <c r="U4313" t="str">
        <f>IF(Table1[Power_Consumed_kWh]&gt;$P$4383,"ABNORMAL","NORMAL")</f>
        <v>NORMAL</v>
      </c>
      <c r="V4313">
        <f>(Table1[[#This Row],[Target_Production_t]]/8)*Table1[[#This Row],[Downtime_hr]]</f>
        <v>3.1562999999999999</v>
      </c>
    </row>
    <row r="4314" spans="1:22" x14ac:dyDescent="0.25">
      <c r="A4314" s="1">
        <v>46017</v>
      </c>
      <c r="B4314" s="1" t="str">
        <f>TEXT(Table1[[#This Row],[Date]],"mm")</f>
        <v>12</v>
      </c>
      <c r="C4314" t="s">
        <v>21</v>
      </c>
      <c r="D4314" t="s">
        <v>20</v>
      </c>
      <c r="E4314">
        <v>35.89</v>
      </c>
      <c r="F4314">
        <v>7.37</v>
      </c>
      <c r="G4314">
        <v>0.63</v>
      </c>
      <c r="H4314">
        <v>32.64</v>
      </c>
      <c r="I4314">
        <v>32.130000000000003</v>
      </c>
      <c r="J4314">
        <v>0.51</v>
      </c>
      <c r="K4314">
        <v>98.44</v>
      </c>
      <c r="L4314">
        <v>92.12</v>
      </c>
      <c r="M4314">
        <v>98.62</v>
      </c>
      <c r="N4314">
        <v>89.43</v>
      </c>
      <c r="O4314">
        <v>48</v>
      </c>
      <c r="P4314">
        <v>3768.57</v>
      </c>
      <c r="Q4314" s="42">
        <f>Table1[[#This Row],[Steam_Consumed_t]]/Table1[[#This Row],[Production_t]]</f>
        <v>1.4705882352941175</v>
      </c>
      <c r="R4314" s="37">
        <f>Table1[[#This Row],[Power_Consumed_kWh]]/Table1[[#This Row],[Production_t]]</f>
        <v>115.45863970588236</v>
      </c>
      <c r="S4314" t="str">
        <f>IF(Table1[[#This Row],[Quality_pct]]&lt;96,"Below Spec","Ok")</f>
        <v>Ok</v>
      </c>
      <c r="T4314" t="str">
        <f>IF(Table1[Steam_Consumed_t]&gt;$O$4383,"ABNORMAL","NORMAL")</f>
        <v>NORMAL</v>
      </c>
      <c r="U4314" t="str">
        <f>IF(Table1[Power_Consumed_kWh]&gt;$P$4383,"ABNORMAL","NORMAL")</f>
        <v>NORMAL</v>
      </c>
      <c r="V4314">
        <f>(Table1[[#This Row],[Target_Production_t]]/8)*Table1[[#This Row],[Downtime_hr]]</f>
        <v>2.8263375000000002</v>
      </c>
    </row>
    <row r="4315" spans="1:22" x14ac:dyDescent="0.25">
      <c r="A4315" s="1">
        <v>46017</v>
      </c>
      <c r="B4315" s="1" t="str">
        <f>TEXT(Table1[[#This Row],[Date]],"mm")</f>
        <v>12</v>
      </c>
      <c r="C4315" t="s">
        <v>21</v>
      </c>
      <c r="D4315" t="s">
        <v>19</v>
      </c>
      <c r="E4315">
        <v>37.020000000000003</v>
      </c>
      <c r="F4315">
        <v>7.41</v>
      </c>
      <c r="G4315">
        <v>0.59</v>
      </c>
      <c r="H4315">
        <v>34.82</v>
      </c>
      <c r="I4315">
        <v>34.43</v>
      </c>
      <c r="J4315">
        <v>0.39</v>
      </c>
      <c r="K4315">
        <v>98.88</v>
      </c>
      <c r="L4315">
        <v>92.62</v>
      </c>
      <c r="M4315">
        <v>98.37</v>
      </c>
      <c r="N4315">
        <v>90.09</v>
      </c>
      <c r="O4315">
        <v>50.28</v>
      </c>
      <c r="P4315">
        <v>4140.3599999999997</v>
      </c>
      <c r="Q4315" s="42">
        <f>Table1[[#This Row],[Steam_Consumed_t]]/Table1[[#This Row],[Production_t]]</f>
        <v>1.4439977024698449</v>
      </c>
      <c r="R4315" s="37">
        <f>Table1[[#This Row],[Power_Consumed_kWh]]/Table1[[#This Row],[Production_t]]</f>
        <v>118.90752441125788</v>
      </c>
      <c r="S4315" t="str">
        <f>IF(Table1[[#This Row],[Quality_pct]]&lt;96,"Below Spec","Ok")</f>
        <v>Ok</v>
      </c>
      <c r="T4315" t="str">
        <f>IF(Table1[Steam_Consumed_t]&gt;$O$4383,"ABNORMAL","NORMAL")</f>
        <v>NORMAL</v>
      </c>
      <c r="U4315" t="str">
        <f>IF(Table1[Power_Consumed_kWh]&gt;$P$4383,"ABNORMAL","NORMAL")</f>
        <v>NORMAL</v>
      </c>
      <c r="V4315">
        <f>(Table1[[#This Row],[Target_Production_t]]/8)*Table1[[#This Row],[Downtime_hr]]</f>
        <v>2.7302249999999999</v>
      </c>
    </row>
    <row r="4316" spans="1:22" x14ac:dyDescent="0.25">
      <c r="A4316" s="1">
        <v>46017</v>
      </c>
      <c r="B4316" s="1" t="str">
        <f>TEXT(Table1[[#This Row],[Date]],"mm")</f>
        <v>12</v>
      </c>
      <c r="C4316" t="s">
        <v>17</v>
      </c>
      <c r="D4316" t="s">
        <v>20</v>
      </c>
      <c r="E4316">
        <v>39.67</v>
      </c>
      <c r="F4316">
        <v>7.47</v>
      </c>
      <c r="G4316">
        <v>0.53</v>
      </c>
      <c r="H4316">
        <v>34.71</v>
      </c>
      <c r="I4316">
        <v>34.25</v>
      </c>
      <c r="J4316">
        <v>0.46</v>
      </c>
      <c r="K4316">
        <v>98.67</v>
      </c>
      <c r="L4316">
        <v>93.38</v>
      </c>
      <c r="M4316">
        <v>95.23</v>
      </c>
      <c r="N4316">
        <v>87.74</v>
      </c>
      <c r="O4316">
        <v>30</v>
      </c>
      <c r="P4316">
        <v>2971.6</v>
      </c>
      <c r="Q4316" s="42">
        <f>Table1[[#This Row],[Steam_Consumed_t]]/Table1[[#This Row],[Production_t]]</f>
        <v>0.86430423509075194</v>
      </c>
      <c r="R4316" s="37">
        <f>Table1[[#This Row],[Power_Consumed_kWh]]/Table1[[#This Row],[Production_t]]</f>
        <v>85.612215499855949</v>
      </c>
      <c r="S4316" t="str">
        <f>IF(Table1[[#This Row],[Quality_pct]]&lt;96,"Below Spec","Ok")</f>
        <v>Ok</v>
      </c>
      <c r="T4316" t="str">
        <f>IF(Table1[Steam_Consumed_t]&gt;$O$4383,"ABNORMAL","NORMAL")</f>
        <v>NORMAL</v>
      </c>
      <c r="U4316" t="str">
        <f>IF(Table1[Power_Consumed_kWh]&gt;$P$4383,"ABNORMAL","NORMAL")</f>
        <v>NORMAL</v>
      </c>
      <c r="V4316">
        <f>(Table1[[#This Row],[Target_Production_t]]/8)*Table1[[#This Row],[Downtime_hr]]</f>
        <v>2.6281375000000002</v>
      </c>
    </row>
    <row r="4317" spans="1:22" x14ac:dyDescent="0.25">
      <c r="A4317" s="1">
        <v>46017</v>
      </c>
      <c r="B4317" s="1" t="str">
        <f>TEXT(Table1[[#This Row],[Date]],"mm")</f>
        <v>12</v>
      </c>
      <c r="C4317" t="s">
        <v>22</v>
      </c>
      <c r="D4317" t="s">
        <v>18</v>
      </c>
      <c r="E4317">
        <v>35.6</v>
      </c>
      <c r="F4317">
        <v>7.6</v>
      </c>
      <c r="G4317">
        <v>0.4</v>
      </c>
      <c r="H4317">
        <v>30</v>
      </c>
      <c r="I4317">
        <v>29.07</v>
      </c>
      <c r="J4317">
        <v>0.93</v>
      </c>
      <c r="K4317">
        <v>96.9</v>
      </c>
      <c r="L4317">
        <v>95</v>
      </c>
      <c r="M4317">
        <v>97.07</v>
      </c>
      <c r="N4317">
        <v>89.36</v>
      </c>
      <c r="O4317">
        <v>33.75</v>
      </c>
      <c r="P4317">
        <v>2881.75</v>
      </c>
      <c r="Q4317" s="42">
        <f>Table1[[#This Row],[Steam_Consumed_t]]/Table1[[#This Row],[Production_t]]</f>
        <v>1.125</v>
      </c>
      <c r="R4317" s="37">
        <f>Table1[[#This Row],[Power_Consumed_kWh]]/Table1[[#This Row],[Production_t]]</f>
        <v>96.058333333333337</v>
      </c>
      <c r="S4317" t="str">
        <f>IF(Table1[[#This Row],[Quality_pct]]&lt;96,"Below Spec","Ok")</f>
        <v>Ok</v>
      </c>
      <c r="T4317" t="str">
        <f>IF(Table1[Steam_Consumed_t]&gt;$O$4383,"ABNORMAL","NORMAL")</f>
        <v>NORMAL</v>
      </c>
      <c r="U4317" t="str">
        <f>IF(Table1[Power_Consumed_kWh]&gt;$P$4383,"ABNORMAL","NORMAL")</f>
        <v>NORMAL</v>
      </c>
      <c r="V4317">
        <f>(Table1[[#This Row],[Target_Production_t]]/8)*Table1[[#This Row],[Downtime_hr]]</f>
        <v>1.7800000000000002</v>
      </c>
    </row>
    <row r="4318" spans="1:22" x14ac:dyDescent="0.25">
      <c r="A4318" s="1">
        <v>46017</v>
      </c>
      <c r="B4318" s="1" t="str">
        <f>TEXT(Table1[[#This Row],[Date]],"mm")</f>
        <v>12</v>
      </c>
      <c r="C4318" t="s">
        <v>21</v>
      </c>
      <c r="D4318" t="s">
        <v>18</v>
      </c>
      <c r="E4318">
        <v>37.58</v>
      </c>
      <c r="F4318">
        <v>7.63</v>
      </c>
      <c r="G4318">
        <v>0.37</v>
      </c>
      <c r="H4318">
        <v>34.92</v>
      </c>
      <c r="I4318">
        <v>33.69</v>
      </c>
      <c r="J4318">
        <v>1.24</v>
      </c>
      <c r="K4318">
        <v>96.46</v>
      </c>
      <c r="L4318">
        <v>95.38</v>
      </c>
      <c r="M4318">
        <v>93.06</v>
      </c>
      <c r="N4318">
        <v>85.61</v>
      </c>
      <c r="O4318">
        <v>49.5</v>
      </c>
      <c r="P4318">
        <v>4016.51</v>
      </c>
      <c r="Q4318" s="42">
        <f>Table1[[#This Row],[Steam_Consumed_t]]/Table1[[#This Row],[Production_t]]</f>
        <v>1.4175257731958761</v>
      </c>
      <c r="R4318" s="37">
        <f>Table1[[#This Row],[Power_Consumed_kWh]]/Table1[[#This Row],[Production_t]]</f>
        <v>115.02033218785796</v>
      </c>
      <c r="S4318" t="str">
        <f>IF(Table1[[#This Row],[Quality_pct]]&lt;96,"Below Spec","Ok")</f>
        <v>Ok</v>
      </c>
      <c r="T4318" t="str">
        <f>IF(Table1[Steam_Consumed_t]&gt;$O$4383,"ABNORMAL","NORMAL")</f>
        <v>NORMAL</v>
      </c>
      <c r="U4318" t="str">
        <f>IF(Table1[Power_Consumed_kWh]&gt;$P$4383,"ABNORMAL","NORMAL")</f>
        <v>NORMAL</v>
      </c>
      <c r="V4318">
        <f>(Table1[[#This Row],[Target_Production_t]]/8)*Table1[[#This Row],[Downtime_hr]]</f>
        <v>1.7380749999999998</v>
      </c>
    </row>
    <row r="4319" spans="1:22" x14ac:dyDescent="0.25">
      <c r="A4319" s="1">
        <v>46017</v>
      </c>
      <c r="B4319" s="1" t="str">
        <f>TEXT(Table1[[#This Row],[Date]],"mm")</f>
        <v>12</v>
      </c>
      <c r="C4319" t="s">
        <v>17</v>
      </c>
      <c r="D4319" t="s">
        <v>19</v>
      </c>
      <c r="E4319">
        <v>40.909999999999997</v>
      </c>
      <c r="F4319">
        <v>7.69</v>
      </c>
      <c r="G4319">
        <v>0.31</v>
      </c>
      <c r="H4319">
        <v>37.44</v>
      </c>
      <c r="I4319">
        <v>36.630000000000003</v>
      </c>
      <c r="J4319">
        <v>0.8</v>
      </c>
      <c r="K4319">
        <v>97.85</v>
      </c>
      <c r="L4319">
        <v>96.12</v>
      </c>
      <c r="M4319">
        <v>99.36</v>
      </c>
      <c r="N4319">
        <v>93.46</v>
      </c>
      <c r="O4319">
        <v>30.99</v>
      </c>
      <c r="P4319">
        <v>3031.22</v>
      </c>
      <c r="Q4319" s="42">
        <f>Table1[[#This Row],[Steam_Consumed_t]]/Table1[[#This Row],[Production_t]]</f>
        <v>0.82772435897435903</v>
      </c>
      <c r="R4319" s="37">
        <f>Table1[[#This Row],[Power_Consumed_kWh]]/Table1[[#This Row],[Production_t]]</f>
        <v>80.962072649572647</v>
      </c>
      <c r="S4319" t="str">
        <f>IF(Table1[[#This Row],[Quality_pct]]&lt;96,"Below Spec","Ok")</f>
        <v>Ok</v>
      </c>
      <c r="T4319" t="str">
        <f>IF(Table1[Steam_Consumed_t]&gt;$O$4383,"ABNORMAL","NORMAL")</f>
        <v>NORMAL</v>
      </c>
      <c r="U4319" t="str">
        <f>IF(Table1[Power_Consumed_kWh]&gt;$P$4383,"ABNORMAL","NORMAL")</f>
        <v>NORMAL</v>
      </c>
      <c r="V4319">
        <f>(Table1[[#This Row],[Target_Production_t]]/8)*Table1[[#This Row],[Downtime_hr]]</f>
        <v>1.5852624999999998</v>
      </c>
    </row>
    <row r="4320" spans="1:22" x14ac:dyDescent="0.25">
      <c r="A4320" s="1">
        <v>46017</v>
      </c>
      <c r="B4320" s="1" t="str">
        <f>TEXT(Table1[[#This Row],[Date]],"mm")</f>
        <v>12</v>
      </c>
      <c r="C4320" t="s">
        <v>17</v>
      </c>
      <c r="D4320" t="s">
        <v>18</v>
      </c>
      <c r="E4320">
        <v>41.53</v>
      </c>
      <c r="F4320">
        <v>7.7</v>
      </c>
      <c r="G4320">
        <v>0.3</v>
      </c>
      <c r="H4320">
        <v>36.619999999999997</v>
      </c>
      <c r="I4320">
        <v>36.1</v>
      </c>
      <c r="J4320">
        <v>0.52</v>
      </c>
      <c r="K4320">
        <v>98.57</v>
      </c>
      <c r="L4320">
        <v>96.25</v>
      </c>
      <c r="M4320">
        <v>98.8</v>
      </c>
      <c r="N4320">
        <v>93.74</v>
      </c>
      <c r="O4320">
        <v>31.55</v>
      </c>
      <c r="P4320">
        <v>3162.22</v>
      </c>
      <c r="Q4320" s="42">
        <f>Table1[[#This Row],[Steam_Consumed_t]]/Table1[[#This Row],[Production_t]]</f>
        <v>0.86155106499180778</v>
      </c>
      <c r="R4320" s="37">
        <f>Table1[[#This Row],[Power_Consumed_kWh]]/Table1[[#This Row],[Production_t]]</f>
        <v>86.352266521026763</v>
      </c>
      <c r="S4320" t="str">
        <f>IF(Table1[[#This Row],[Quality_pct]]&lt;96,"Below Spec","Ok")</f>
        <v>Ok</v>
      </c>
      <c r="T4320" t="str">
        <f>IF(Table1[Steam_Consumed_t]&gt;$O$4383,"ABNORMAL","NORMAL")</f>
        <v>NORMAL</v>
      </c>
      <c r="U4320" t="str">
        <f>IF(Table1[Power_Consumed_kWh]&gt;$P$4383,"ABNORMAL","NORMAL")</f>
        <v>NORMAL</v>
      </c>
      <c r="V4320">
        <f>(Table1[[#This Row],[Target_Production_t]]/8)*Table1[[#This Row],[Downtime_hr]]</f>
        <v>1.557375</v>
      </c>
    </row>
    <row r="4321" spans="1:22" x14ac:dyDescent="0.25">
      <c r="A4321" s="1">
        <v>46017</v>
      </c>
      <c r="B4321" s="1" t="str">
        <f>TEXT(Table1[[#This Row],[Date]],"mm")</f>
        <v>12</v>
      </c>
      <c r="C4321" t="s">
        <v>23</v>
      </c>
      <c r="D4321" t="s">
        <v>19</v>
      </c>
      <c r="E4321">
        <v>42.86</v>
      </c>
      <c r="F4321">
        <v>7.75</v>
      </c>
      <c r="G4321">
        <v>0.25</v>
      </c>
      <c r="H4321">
        <v>41.12</v>
      </c>
      <c r="I4321">
        <v>41.1</v>
      </c>
      <c r="J4321">
        <v>0.02</v>
      </c>
      <c r="K4321">
        <v>99.95</v>
      </c>
      <c r="L4321">
        <v>96.88</v>
      </c>
      <c r="M4321">
        <v>101.81</v>
      </c>
      <c r="N4321">
        <v>98.58</v>
      </c>
      <c r="O4321">
        <v>5.69</v>
      </c>
      <c r="P4321">
        <v>1674.67</v>
      </c>
      <c r="Q4321" s="42">
        <f>Table1[[#This Row],[Steam_Consumed_t]]/Table1[[#This Row],[Production_t]]</f>
        <v>0.13837548638132297</v>
      </c>
      <c r="R4321" s="37">
        <f>Table1[[#This Row],[Power_Consumed_kWh]]/Table1[[#This Row],[Production_t]]</f>
        <v>40.726410505836583</v>
      </c>
      <c r="S4321" t="str">
        <f>IF(Table1[[#This Row],[Quality_pct]]&lt;96,"Below Spec","Ok")</f>
        <v>Ok</v>
      </c>
      <c r="T4321" t="str">
        <f>IF(Table1[Steam_Consumed_t]&gt;$O$4383,"ABNORMAL","NORMAL")</f>
        <v>NORMAL</v>
      </c>
      <c r="U4321" t="str">
        <f>IF(Table1[Power_Consumed_kWh]&gt;$P$4383,"ABNORMAL","NORMAL")</f>
        <v>NORMAL</v>
      </c>
      <c r="V4321">
        <f>(Table1[[#This Row],[Target_Production_t]]/8)*Table1[[#This Row],[Downtime_hr]]</f>
        <v>1.339375</v>
      </c>
    </row>
    <row r="4322" spans="1:22" x14ac:dyDescent="0.25">
      <c r="A4322" s="1">
        <v>46018</v>
      </c>
      <c r="B4322" s="1" t="str">
        <f>TEXT(Table1[[#This Row],[Date]],"mm")</f>
        <v>12</v>
      </c>
      <c r="C4322" t="s">
        <v>21</v>
      </c>
      <c r="D4322" t="s">
        <v>20</v>
      </c>
      <c r="E4322">
        <v>36.74</v>
      </c>
      <c r="F4322">
        <v>6.96</v>
      </c>
      <c r="G4322">
        <v>1.04</v>
      </c>
      <c r="H4322">
        <v>28.51</v>
      </c>
      <c r="I4322">
        <v>28.36</v>
      </c>
      <c r="J4322">
        <v>0.15</v>
      </c>
      <c r="K4322">
        <v>99.46</v>
      </c>
      <c r="L4322">
        <v>87</v>
      </c>
      <c r="M4322">
        <v>93.34</v>
      </c>
      <c r="N4322">
        <v>80.77</v>
      </c>
      <c r="O4322">
        <v>40.93</v>
      </c>
      <c r="P4322">
        <v>3282.85</v>
      </c>
      <c r="Q4322" s="42">
        <f>Table1[[#This Row],[Steam_Consumed_t]]/Table1[[#This Row],[Production_t]]</f>
        <v>1.43563661873027</v>
      </c>
      <c r="R4322" s="37">
        <f>Table1[[#This Row],[Power_Consumed_kWh]]/Table1[[#This Row],[Production_t]]</f>
        <v>115.14731673097158</v>
      </c>
      <c r="S4322" t="str">
        <f>IF(Table1[[#This Row],[Quality_pct]]&lt;96,"Below Spec","Ok")</f>
        <v>Ok</v>
      </c>
      <c r="T4322" t="str">
        <f>IF(Table1[Steam_Consumed_t]&gt;$O$4383,"ABNORMAL","NORMAL")</f>
        <v>NORMAL</v>
      </c>
      <c r="U4322" t="str">
        <f>IF(Table1[Power_Consumed_kWh]&gt;$P$4383,"ABNORMAL","NORMAL")</f>
        <v>NORMAL</v>
      </c>
      <c r="V4322">
        <f>(Table1[[#This Row],[Target_Production_t]]/8)*Table1[[#This Row],[Downtime_hr]]</f>
        <v>4.7762000000000002</v>
      </c>
    </row>
    <row r="4323" spans="1:22" x14ac:dyDescent="0.25">
      <c r="A4323" s="1">
        <v>46018</v>
      </c>
      <c r="B4323" s="1" t="str">
        <f>TEXT(Table1[[#This Row],[Date]],"mm")</f>
        <v>12</v>
      </c>
      <c r="C4323" t="s">
        <v>22</v>
      </c>
      <c r="D4323" t="s">
        <v>19</v>
      </c>
      <c r="E4323">
        <v>35.9</v>
      </c>
      <c r="F4323">
        <v>7.39</v>
      </c>
      <c r="G4323">
        <v>0.61</v>
      </c>
      <c r="H4323">
        <v>34.01</v>
      </c>
      <c r="I4323">
        <v>33.03</v>
      </c>
      <c r="J4323">
        <v>0.98</v>
      </c>
      <c r="K4323">
        <v>97.13</v>
      </c>
      <c r="L4323">
        <v>92.38</v>
      </c>
      <c r="M4323">
        <v>93.35</v>
      </c>
      <c r="N4323">
        <v>83.75</v>
      </c>
      <c r="O4323">
        <v>38.24</v>
      </c>
      <c r="P4323">
        <v>3347.74</v>
      </c>
      <c r="Q4323" s="42">
        <f>Table1[[#This Row],[Steam_Consumed_t]]/Table1[[#This Row],[Production_t]]</f>
        <v>1.1243751837694798</v>
      </c>
      <c r="R4323" s="37">
        <f>Table1[[#This Row],[Power_Consumed_kWh]]/Table1[[#This Row],[Production_t]]</f>
        <v>98.433990002940305</v>
      </c>
      <c r="S4323" t="str">
        <f>IF(Table1[[#This Row],[Quality_pct]]&lt;96,"Below Spec","Ok")</f>
        <v>Ok</v>
      </c>
      <c r="T4323" t="str">
        <f>IF(Table1[Steam_Consumed_t]&gt;$O$4383,"ABNORMAL","NORMAL")</f>
        <v>NORMAL</v>
      </c>
      <c r="U4323" t="str">
        <f>IF(Table1[Power_Consumed_kWh]&gt;$P$4383,"ABNORMAL","NORMAL")</f>
        <v>NORMAL</v>
      </c>
      <c r="V4323">
        <f>(Table1[[#This Row],[Target_Production_t]]/8)*Table1[[#This Row],[Downtime_hr]]</f>
        <v>2.7373749999999997</v>
      </c>
    </row>
    <row r="4324" spans="1:22" x14ac:dyDescent="0.25">
      <c r="A4324" s="1">
        <v>46018</v>
      </c>
      <c r="B4324" s="1" t="str">
        <f>TEXT(Table1[[#This Row],[Date]],"mm")</f>
        <v>12</v>
      </c>
      <c r="C4324" t="s">
        <v>17</v>
      </c>
      <c r="D4324" t="s">
        <v>18</v>
      </c>
      <c r="E4324">
        <v>42.52</v>
      </c>
      <c r="F4324">
        <v>7.4</v>
      </c>
      <c r="G4324">
        <v>0.6</v>
      </c>
      <c r="H4324">
        <v>38.090000000000003</v>
      </c>
      <c r="I4324">
        <v>37.35</v>
      </c>
      <c r="J4324">
        <v>0.74</v>
      </c>
      <c r="K4324">
        <v>98.06</v>
      </c>
      <c r="L4324">
        <v>92.5</v>
      </c>
      <c r="M4324">
        <v>100.5</v>
      </c>
      <c r="N4324">
        <v>91.16</v>
      </c>
      <c r="O4324">
        <v>32.840000000000003</v>
      </c>
      <c r="P4324">
        <v>3062.02</v>
      </c>
      <c r="Q4324" s="42">
        <f>Table1[[#This Row],[Steam_Consumed_t]]/Table1[[#This Row],[Production_t]]</f>
        <v>0.86216854817537414</v>
      </c>
      <c r="R4324" s="37">
        <f>Table1[[#This Row],[Power_Consumed_kWh]]/Table1[[#This Row],[Production_t]]</f>
        <v>80.389078498293514</v>
      </c>
      <c r="S4324" t="str">
        <f>IF(Table1[[#This Row],[Quality_pct]]&lt;96,"Below Spec","Ok")</f>
        <v>Ok</v>
      </c>
      <c r="T4324" t="str">
        <f>IF(Table1[Steam_Consumed_t]&gt;$O$4383,"ABNORMAL","NORMAL")</f>
        <v>NORMAL</v>
      </c>
      <c r="U4324" t="str">
        <f>IF(Table1[Power_Consumed_kWh]&gt;$P$4383,"ABNORMAL","NORMAL")</f>
        <v>NORMAL</v>
      </c>
      <c r="V4324">
        <f>(Table1[[#This Row],[Target_Production_t]]/8)*Table1[[#This Row],[Downtime_hr]]</f>
        <v>3.1890000000000001</v>
      </c>
    </row>
    <row r="4325" spans="1:22" x14ac:dyDescent="0.25">
      <c r="A4325" s="1">
        <v>46018</v>
      </c>
      <c r="B4325" s="1" t="str">
        <f>TEXT(Table1[[#This Row],[Date]],"mm")</f>
        <v>12</v>
      </c>
      <c r="C4325" t="s">
        <v>22</v>
      </c>
      <c r="D4325" t="s">
        <v>20</v>
      </c>
      <c r="E4325">
        <v>34.81</v>
      </c>
      <c r="F4325">
        <v>7.4</v>
      </c>
      <c r="G4325">
        <v>0.6</v>
      </c>
      <c r="H4325">
        <v>30.78</v>
      </c>
      <c r="I4325">
        <v>29.68</v>
      </c>
      <c r="J4325">
        <v>1.1000000000000001</v>
      </c>
      <c r="K4325">
        <v>96.42</v>
      </c>
      <c r="L4325">
        <v>92.5</v>
      </c>
      <c r="M4325">
        <v>91.73</v>
      </c>
      <c r="N4325">
        <v>81.81</v>
      </c>
      <c r="O4325">
        <v>34.32</v>
      </c>
      <c r="P4325">
        <v>2831.54</v>
      </c>
      <c r="Q4325" s="42">
        <f>Table1[[#This Row],[Steam_Consumed_t]]/Table1[[#This Row],[Production_t]]</f>
        <v>1.1150097465886939</v>
      </c>
      <c r="R4325" s="37">
        <f>Table1[[#This Row],[Power_Consumed_kWh]]/Table1[[#This Row],[Production_t]]</f>
        <v>91.992852501624427</v>
      </c>
      <c r="S4325" t="str">
        <f>IF(Table1[[#This Row],[Quality_pct]]&lt;96,"Below Spec","Ok")</f>
        <v>Ok</v>
      </c>
      <c r="T4325" t="str">
        <f>IF(Table1[Steam_Consumed_t]&gt;$O$4383,"ABNORMAL","NORMAL")</f>
        <v>NORMAL</v>
      </c>
      <c r="U4325" t="str">
        <f>IF(Table1[Power_Consumed_kWh]&gt;$P$4383,"ABNORMAL","NORMAL")</f>
        <v>NORMAL</v>
      </c>
      <c r="V4325">
        <f>(Table1[[#This Row],[Target_Production_t]]/8)*Table1[[#This Row],[Downtime_hr]]</f>
        <v>2.6107499999999999</v>
      </c>
    </row>
    <row r="4326" spans="1:22" x14ac:dyDescent="0.25">
      <c r="A4326" s="1">
        <v>46018</v>
      </c>
      <c r="B4326" s="1" t="str">
        <f>TEXT(Table1[[#This Row],[Date]],"mm")</f>
        <v>12</v>
      </c>
      <c r="C4326" t="s">
        <v>23</v>
      </c>
      <c r="D4326" t="s">
        <v>19</v>
      </c>
      <c r="E4326">
        <v>43.88</v>
      </c>
      <c r="F4326">
        <v>7.46</v>
      </c>
      <c r="G4326">
        <v>0.54</v>
      </c>
      <c r="H4326">
        <v>36.72</v>
      </c>
      <c r="I4326">
        <v>36.31</v>
      </c>
      <c r="J4326">
        <v>0.4</v>
      </c>
      <c r="K4326">
        <v>98.9</v>
      </c>
      <c r="L4326">
        <v>93.25</v>
      </c>
      <c r="M4326">
        <v>98.44</v>
      </c>
      <c r="N4326">
        <v>90.78</v>
      </c>
      <c r="O4326">
        <v>2.58</v>
      </c>
      <c r="P4326">
        <v>1514.59</v>
      </c>
      <c r="Q4326" s="42">
        <f>Table1[[#This Row],[Steam_Consumed_t]]/Table1[[#This Row],[Production_t]]</f>
        <v>7.0261437908496732E-2</v>
      </c>
      <c r="R4326" s="37">
        <f>Table1[[#This Row],[Power_Consumed_kWh]]/Table1[[#This Row],[Production_t]]</f>
        <v>41.247004357298472</v>
      </c>
      <c r="S4326" t="str">
        <f>IF(Table1[[#This Row],[Quality_pct]]&lt;96,"Below Spec","Ok")</f>
        <v>Ok</v>
      </c>
      <c r="T4326" t="str">
        <f>IF(Table1[Steam_Consumed_t]&gt;$O$4383,"ABNORMAL","NORMAL")</f>
        <v>NORMAL</v>
      </c>
      <c r="U4326" t="str">
        <f>IF(Table1[Power_Consumed_kWh]&gt;$P$4383,"ABNORMAL","NORMAL")</f>
        <v>NORMAL</v>
      </c>
      <c r="V4326">
        <f>(Table1[[#This Row],[Target_Production_t]]/8)*Table1[[#This Row],[Downtime_hr]]</f>
        <v>2.9619000000000004</v>
      </c>
    </row>
    <row r="4327" spans="1:22" x14ac:dyDescent="0.25">
      <c r="A4327" s="1">
        <v>46018</v>
      </c>
      <c r="B4327" s="1" t="str">
        <f>TEXT(Table1[[#This Row],[Date]],"mm")</f>
        <v>12</v>
      </c>
      <c r="C4327" t="s">
        <v>21</v>
      </c>
      <c r="D4327" t="s">
        <v>18</v>
      </c>
      <c r="E4327">
        <v>38.47</v>
      </c>
      <c r="F4327">
        <v>7.49</v>
      </c>
      <c r="G4327">
        <v>0.51</v>
      </c>
      <c r="H4327">
        <v>37.82</v>
      </c>
      <c r="I4327">
        <v>36.93</v>
      </c>
      <c r="J4327">
        <v>0.89</v>
      </c>
      <c r="K4327">
        <v>97.65</v>
      </c>
      <c r="L4327">
        <v>93.62</v>
      </c>
      <c r="M4327">
        <v>92.81</v>
      </c>
      <c r="N4327">
        <v>84.85</v>
      </c>
      <c r="O4327">
        <v>53.68</v>
      </c>
      <c r="P4327">
        <v>4488.18</v>
      </c>
      <c r="Q4327" s="42">
        <f>Table1[[#This Row],[Steam_Consumed_t]]/Table1[[#This Row],[Production_t]]</f>
        <v>1.4193548387096775</v>
      </c>
      <c r="R4327" s="37">
        <f>Table1[[#This Row],[Power_Consumed_kWh]]/Table1[[#This Row],[Production_t]]</f>
        <v>118.67213114754099</v>
      </c>
      <c r="S4327" t="str">
        <f>IF(Table1[[#This Row],[Quality_pct]]&lt;96,"Below Spec","Ok")</f>
        <v>Ok</v>
      </c>
      <c r="T4327" t="str">
        <f>IF(Table1[Steam_Consumed_t]&gt;$O$4383,"ABNORMAL","NORMAL")</f>
        <v>ABNORMAL</v>
      </c>
      <c r="U4327" t="str">
        <f>IF(Table1[Power_Consumed_kWh]&gt;$P$4383,"ABNORMAL","NORMAL")</f>
        <v>ABNORMAL</v>
      </c>
      <c r="V4327">
        <f>(Table1[[#This Row],[Target_Production_t]]/8)*Table1[[#This Row],[Downtime_hr]]</f>
        <v>2.4524624999999998</v>
      </c>
    </row>
    <row r="4328" spans="1:22" x14ac:dyDescent="0.25">
      <c r="A4328" s="1">
        <v>46018</v>
      </c>
      <c r="B4328" s="1" t="str">
        <f>TEXT(Table1[[#This Row],[Date]],"mm")</f>
        <v>12</v>
      </c>
      <c r="C4328" t="s">
        <v>23</v>
      </c>
      <c r="D4328" t="s">
        <v>20</v>
      </c>
      <c r="E4328">
        <v>42.54</v>
      </c>
      <c r="F4328">
        <v>7.6</v>
      </c>
      <c r="G4328">
        <v>0.4</v>
      </c>
      <c r="H4328">
        <v>40.31</v>
      </c>
      <c r="I4328">
        <v>39.97</v>
      </c>
      <c r="J4328">
        <v>0.34</v>
      </c>
      <c r="K4328">
        <v>99.16</v>
      </c>
      <c r="L4328">
        <v>95</v>
      </c>
      <c r="M4328">
        <v>95.26</v>
      </c>
      <c r="N4328">
        <v>89.74</v>
      </c>
      <c r="O4328">
        <v>5.83</v>
      </c>
      <c r="P4328">
        <v>1745.32</v>
      </c>
      <c r="Q4328" s="42">
        <f>Table1[[#This Row],[Steam_Consumed_t]]/Table1[[#This Row],[Production_t]]</f>
        <v>0.14462912428677746</v>
      </c>
      <c r="R4328" s="37">
        <f>Table1[[#This Row],[Power_Consumed_kWh]]/Table1[[#This Row],[Production_t]]</f>
        <v>43.297444802778465</v>
      </c>
      <c r="S4328" t="str">
        <f>IF(Table1[[#This Row],[Quality_pct]]&lt;96,"Below Spec","Ok")</f>
        <v>Ok</v>
      </c>
      <c r="T4328" t="str">
        <f>IF(Table1[Steam_Consumed_t]&gt;$O$4383,"ABNORMAL","NORMAL")</f>
        <v>NORMAL</v>
      </c>
      <c r="U4328" t="str">
        <f>IF(Table1[Power_Consumed_kWh]&gt;$P$4383,"ABNORMAL","NORMAL")</f>
        <v>NORMAL</v>
      </c>
      <c r="V4328">
        <f>(Table1[[#This Row],[Target_Production_t]]/8)*Table1[[#This Row],[Downtime_hr]]</f>
        <v>2.1270000000000002</v>
      </c>
    </row>
    <row r="4329" spans="1:22" x14ac:dyDescent="0.25">
      <c r="A4329" s="1">
        <v>46018</v>
      </c>
      <c r="B4329" s="1" t="str">
        <f>TEXT(Table1[[#This Row],[Date]],"mm")</f>
        <v>12</v>
      </c>
      <c r="C4329" t="s">
        <v>21</v>
      </c>
      <c r="D4329" t="s">
        <v>19</v>
      </c>
      <c r="E4329">
        <v>37.89</v>
      </c>
      <c r="F4329">
        <v>7.64</v>
      </c>
      <c r="G4329">
        <v>0.36</v>
      </c>
      <c r="H4329">
        <v>33.76</v>
      </c>
      <c r="I4329">
        <v>33.03</v>
      </c>
      <c r="J4329">
        <v>0.73</v>
      </c>
      <c r="K4329">
        <v>97.83</v>
      </c>
      <c r="L4329">
        <v>95.5</v>
      </c>
      <c r="M4329">
        <v>100.47</v>
      </c>
      <c r="N4329">
        <v>93.87</v>
      </c>
      <c r="O4329">
        <v>47.94</v>
      </c>
      <c r="P4329">
        <v>4017.5</v>
      </c>
      <c r="Q4329" s="42">
        <f>Table1[[#This Row],[Steam_Consumed_t]]/Table1[[#This Row],[Production_t]]</f>
        <v>1.4200236966824644</v>
      </c>
      <c r="R4329" s="37">
        <f>Table1[[#This Row],[Power_Consumed_kWh]]/Table1[[#This Row],[Production_t]]</f>
        <v>119.00177725118485</v>
      </c>
      <c r="S4329" t="str">
        <f>IF(Table1[[#This Row],[Quality_pct]]&lt;96,"Below Spec","Ok")</f>
        <v>Ok</v>
      </c>
      <c r="T4329" t="str">
        <f>IF(Table1[Steam_Consumed_t]&gt;$O$4383,"ABNORMAL","NORMAL")</f>
        <v>NORMAL</v>
      </c>
      <c r="U4329" t="str">
        <f>IF(Table1[Power_Consumed_kWh]&gt;$P$4383,"ABNORMAL","NORMAL")</f>
        <v>NORMAL</v>
      </c>
      <c r="V4329">
        <f>(Table1[[#This Row],[Target_Production_t]]/8)*Table1[[#This Row],[Downtime_hr]]</f>
        <v>1.70505</v>
      </c>
    </row>
    <row r="4330" spans="1:22" x14ac:dyDescent="0.25">
      <c r="A4330" s="1">
        <v>46018</v>
      </c>
      <c r="B4330" s="1" t="str">
        <f>TEXT(Table1[[#This Row],[Date]],"mm")</f>
        <v>12</v>
      </c>
      <c r="C4330" t="s">
        <v>17</v>
      </c>
      <c r="D4330" t="s">
        <v>20</v>
      </c>
      <c r="E4330">
        <v>40.61</v>
      </c>
      <c r="F4330">
        <v>7.66</v>
      </c>
      <c r="G4330">
        <v>0.34</v>
      </c>
      <c r="H4330">
        <v>34.82</v>
      </c>
      <c r="I4330">
        <v>33.92</v>
      </c>
      <c r="J4330">
        <v>0.9</v>
      </c>
      <c r="K4330">
        <v>97.41</v>
      </c>
      <c r="L4330">
        <v>95.75</v>
      </c>
      <c r="M4330">
        <v>96.16</v>
      </c>
      <c r="N4330">
        <v>89.69</v>
      </c>
      <c r="O4330">
        <v>30.66</v>
      </c>
      <c r="P4330">
        <v>2784.82</v>
      </c>
      <c r="Q4330" s="42">
        <f>Table1[[#This Row],[Steam_Consumed_t]]/Table1[[#This Row],[Production_t]]</f>
        <v>0.8805284319356691</v>
      </c>
      <c r="R4330" s="37">
        <f>Table1[[#This Row],[Power_Consumed_kWh]]/Table1[[#This Row],[Production_t]]</f>
        <v>79.977599080987943</v>
      </c>
      <c r="S4330" t="str">
        <f>IF(Table1[[#This Row],[Quality_pct]]&lt;96,"Below Spec","Ok")</f>
        <v>Ok</v>
      </c>
      <c r="T4330" t="str">
        <f>IF(Table1[Steam_Consumed_t]&gt;$O$4383,"ABNORMAL","NORMAL")</f>
        <v>NORMAL</v>
      </c>
      <c r="U4330" t="str">
        <f>IF(Table1[Power_Consumed_kWh]&gt;$P$4383,"ABNORMAL","NORMAL")</f>
        <v>NORMAL</v>
      </c>
      <c r="V4330">
        <f>(Table1[[#This Row],[Target_Production_t]]/8)*Table1[[#This Row],[Downtime_hr]]</f>
        <v>1.7259250000000002</v>
      </c>
    </row>
    <row r="4331" spans="1:22" x14ac:dyDescent="0.25">
      <c r="A4331" s="1">
        <v>46018</v>
      </c>
      <c r="B4331" s="1" t="str">
        <f>TEXT(Table1[[#This Row],[Date]],"mm")</f>
        <v>12</v>
      </c>
      <c r="C4331" t="s">
        <v>22</v>
      </c>
      <c r="D4331" t="s">
        <v>18</v>
      </c>
      <c r="E4331">
        <v>36.450000000000003</v>
      </c>
      <c r="F4331">
        <v>7.78</v>
      </c>
      <c r="G4331">
        <v>0.22</v>
      </c>
      <c r="H4331">
        <v>31.64</v>
      </c>
      <c r="I4331">
        <v>30.49</v>
      </c>
      <c r="J4331">
        <v>1.1499999999999999</v>
      </c>
      <c r="K4331">
        <v>96.36</v>
      </c>
      <c r="L4331">
        <v>97.25</v>
      </c>
      <c r="M4331">
        <v>88.15</v>
      </c>
      <c r="N4331">
        <v>82.6</v>
      </c>
      <c r="O4331">
        <v>34.94</v>
      </c>
      <c r="P4331">
        <v>3069.85</v>
      </c>
      <c r="Q4331" s="42">
        <f>Table1[[#This Row],[Steam_Consumed_t]]/Table1[[#This Row],[Production_t]]</f>
        <v>1.1042983565107458</v>
      </c>
      <c r="R4331" s="37">
        <f>Table1[[#This Row],[Power_Consumed_kWh]]/Table1[[#This Row],[Production_t]]</f>
        <v>97.024336283185832</v>
      </c>
      <c r="S4331" t="str">
        <f>IF(Table1[[#This Row],[Quality_pct]]&lt;96,"Below Spec","Ok")</f>
        <v>Ok</v>
      </c>
      <c r="T4331" t="str">
        <f>IF(Table1[Steam_Consumed_t]&gt;$O$4383,"ABNORMAL","NORMAL")</f>
        <v>NORMAL</v>
      </c>
      <c r="U4331" t="str">
        <f>IF(Table1[Power_Consumed_kWh]&gt;$P$4383,"ABNORMAL","NORMAL")</f>
        <v>NORMAL</v>
      </c>
      <c r="V4331">
        <f>(Table1[[#This Row],[Target_Production_t]]/8)*Table1[[#This Row],[Downtime_hr]]</f>
        <v>1.002375</v>
      </c>
    </row>
    <row r="4332" spans="1:22" x14ac:dyDescent="0.25">
      <c r="A4332" s="1">
        <v>46018</v>
      </c>
      <c r="B4332" s="1" t="str">
        <f>TEXT(Table1[[#This Row],[Date]],"mm")</f>
        <v>12</v>
      </c>
      <c r="C4332" t="s">
        <v>23</v>
      </c>
      <c r="D4332" t="s">
        <v>18</v>
      </c>
      <c r="E4332">
        <v>44.55</v>
      </c>
      <c r="F4332">
        <v>7.86</v>
      </c>
      <c r="G4332">
        <v>0.14000000000000001</v>
      </c>
      <c r="H4332">
        <v>38.549999999999997</v>
      </c>
      <c r="I4332">
        <v>38.340000000000003</v>
      </c>
      <c r="J4332">
        <v>0.21</v>
      </c>
      <c r="K4332">
        <v>99.46</v>
      </c>
      <c r="L4332">
        <v>98.25</v>
      </c>
      <c r="M4332">
        <v>101.07</v>
      </c>
      <c r="N4332">
        <v>98.77</v>
      </c>
      <c r="O4332">
        <v>5.0599999999999996</v>
      </c>
      <c r="P4332">
        <v>1579.38</v>
      </c>
      <c r="Q4332" s="42">
        <f>Table1[[#This Row],[Steam_Consumed_t]]/Table1[[#This Row],[Production_t]]</f>
        <v>0.13125810635538263</v>
      </c>
      <c r="R4332" s="37">
        <f>Table1[[#This Row],[Power_Consumed_kWh]]/Table1[[#This Row],[Production_t]]</f>
        <v>40.969649805447474</v>
      </c>
      <c r="S4332" t="str">
        <f>IF(Table1[[#This Row],[Quality_pct]]&lt;96,"Below Spec","Ok")</f>
        <v>Ok</v>
      </c>
      <c r="T4332" t="str">
        <f>IF(Table1[Steam_Consumed_t]&gt;$O$4383,"ABNORMAL","NORMAL")</f>
        <v>NORMAL</v>
      </c>
      <c r="U4332" t="str">
        <f>IF(Table1[Power_Consumed_kWh]&gt;$P$4383,"ABNORMAL","NORMAL")</f>
        <v>NORMAL</v>
      </c>
      <c r="V4332">
        <f>(Table1[[#This Row],[Target_Production_t]]/8)*Table1[[#This Row],[Downtime_hr]]</f>
        <v>0.77962500000000001</v>
      </c>
    </row>
    <row r="4333" spans="1:22" x14ac:dyDescent="0.25">
      <c r="A4333" s="1">
        <v>46018</v>
      </c>
      <c r="B4333" s="1" t="str">
        <f>TEXT(Table1[[#This Row],[Date]],"mm")</f>
        <v>12</v>
      </c>
      <c r="C4333" t="s">
        <v>17</v>
      </c>
      <c r="D4333" t="s">
        <v>19</v>
      </c>
      <c r="E4333">
        <v>41.88</v>
      </c>
      <c r="F4333">
        <v>8</v>
      </c>
      <c r="G4333">
        <v>0</v>
      </c>
      <c r="H4333">
        <v>37.89</v>
      </c>
      <c r="I4333">
        <v>37.4</v>
      </c>
      <c r="J4333">
        <v>0.49</v>
      </c>
      <c r="K4333">
        <v>98.7</v>
      </c>
      <c r="L4333">
        <v>100</v>
      </c>
      <c r="M4333">
        <v>99.72</v>
      </c>
      <c r="N4333">
        <v>98.43</v>
      </c>
      <c r="O4333">
        <v>32.43</v>
      </c>
      <c r="P4333">
        <v>3137.41</v>
      </c>
      <c r="Q4333" s="42">
        <f>Table1[[#This Row],[Steam_Consumed_t]]/Table1[[#This Row],[Production_t]]</f>
        <v>0.85589865399841647</v>
      </c>
      <c r="R4333" s="37">
        <f>Table1[[#This Row],[Power_Consumed_kWh]]/Table1[[#This Row],[Production_t]]</f>
        <v>82.803114278173652</v>
      </c>
      <c r="S4333" t="str">
        <f>IF(Table1[[#This Row],[Quality_pct]]&lt;96,"Below Spec","Ok")</f>
        <v>Ok</v>
      </c>
      <c r="T4333" t="str">
        <f>IF(Table1[Steam_Consumed_t]&gt;$O$4383,"ABNORMAL","NORMAL")</f>
        <v>NORMAL</v>
      </c>
      <c r="U4333" t="str">
        <f>IF(Table1[Power_Consumed_kWh]&gt;$P$4383,"ABNORMAL","NORMAL")</f>
        <v>NORMAL</v>
      </c>
      <c r="V4333">
        <f>(Table1[[#This Row],[Target_Production_t]]/8)*Table1[[#This Row],[Downtime_hr]]</f>
        <v>0</v>
      </c>
    </row>
    <row r="4334" spans="1:22" x14ac:dyDescent="0.25">
      <c r="A4334" s="1">
        <v>46019</v>
      </c>
      <c r="B4334" s="1" t="str">
        <f>TEXT(Table1[[#This Row],[Date]],"mm")</f>
        <v>12</v>
      </c>
      <c r="C4334" t="s">
        <v>21</v>
      </c>
      <c r="D4334" t="s">
        <v>20</v>
      </c>
      <c r="E4334">
        <v>34.270000000000003</v>
      </c>
      <c r="F4334">
        <v>7.26</v>
      </c>
      <c r="G4334">
        <v>0.74</v>
      </c>
      <c r="H4334">
        <v>29.81</v>
      </c>
      <c r="I4334">
        <v>28.78</v>
      </c>
      <c r="J4334">
        <v>1.04</v>
      </c>
      <c r="K4334">
        <v>96.52</v>
      </c>
      <c r="L4334">
        <v>90.75</v>
      </c>
      <c r="M4334">
        <v>92.88</v>
      </c>
      <c r="N4334">
        <v>81.349999999999994</v>
      </c>
      <c r="O4334">
        <v>41.01</v>
      </c>
      <c r="P4334">
        <v>3542.81</v>
      </c>
      <c r="Q4334" s="42">
        <f>Table1[[#This Row],[Steam_Consumed_t]]/Table1[[#This Row],[Production_t]]</f>
        <v>1.3757128480375713</v>
      </c>
      <c r="R4334" s="37">
        <f>Table1[[#This Row],[Power_Consumed_kWh]]/Table1[[#This Row],[Production_t]]</f>
        <v>118.84636028178464</v>
      </c>
      <c r="S4334" t="str">
        <f>IF(Table1[[#This Row],[Quality_pct]]&lt;96,"Below Spec","Ok")</f>
        <v>Ok</v>
      </c>
      <c r="T4334" t="str">
        <f>IF(Table1[Steam_Consumed_t]&gt;$O$4383,"ABNORMAL","NORMAL")</f>
        <v>NORMAL</v>
      </c>
      <c r="U4334" t="str">
        <f>IF(Table1[Power_Consumed_kWh]&gt;$P$4383,"ABNORMAL","NORMAL")</f>
        <v>NORMAL</v>
      </c>
      <c r="V4334">
        <f>(Table1[[#This Row],[Target_Production_t]]/8)*Table1[[#This Row],[Downtime_hr]]</f>
        <v>3.1699750000000004</v>
      </c>
    </row>
    <row r="4335" spans="1:22" x14ac:dyDescent="0.25">
      <c r="A4335" s="1">
        <v>46019</v>
      </c>
      <c r="B4335" s="1" t="str">
        <f>TEXT(Table1[[#This Row],[Date]],"mm")</f>
        <v>12</v>
      </c>
      <c r="C4335" t="s">
        <v>23</v>
      </c>
      <c r="D4335" t="s">
        <v>19</v>
      </c>
      <c r="E4335">
        <v>40.93</v>
      </c>
      <c r="F4335">
        <v>7.28</v>
      </c>
      <c r="G4335">
        <v>0.72</v>
      </c>
      <c r="H4335">
        <v>35.79</v>
      </c>
      <c r="I4335">
        <v>35.24</v>
      </c>
      <c r="J4335">
        <v>0.55000000000000004</v>
      </c>
      <c r="K4335">
        <v>98.45</v>
      </c>
      <c r="L4335">
        <v>91</v>
      </c>
      <c r="M4335">
        <v>95.02</v>
      </c>
      <c r="N4335">
        <v>85.13</v>
      </c>
      <c r="O4335">
        <v>5.2</v>
      </c>
      <c r="P4335">
        <v>1653.12</v>
      </c>
      <c r="Q4335" s="42">
        <f>Table1[[#This Row],[Steam_Consumed_t]]/Table1[[#This Row],[Production_t]]</f>
        <v>0.14529198100027943</v>
      </c>
      <c r="R4335" s="37">
        <f>Table1[[#This Row],[Power_Consumed_kWh]]/Table1[[#This Row],[Production_t]]</f>
        <v>46.189438390611897</v>
      </c>
      <c r="S4335" t="str">
        <f>IF(Table1[[#This Row],[Quality_pct]]&lt;96,"Below Spec","Ok")</f>
        <v>Ok</v>
      </c>
      <c r="T4335" t="str">
        <f>IF(Table1[Steam_Consumed_t]&gt;$O$4383,"ABNORMAL","NORMAL")</f>
        <v>NORMAL</v>
      </c>
      <c r="U4335" t="str">
        <f>IF(Table1[Power_Consumed_kWh]&gt;$P$4383,"ABNORMAL","NORMAL")</f>
        <v>NORMAL</v>
      </c>
      <c r="V4335">
        <f>(Table1[[#This Row],[Target_Production_t]]/8)*Table1[[#This Row],[Downtime_hr]]</f>
        <v>3.6837</v>
      </c>
    </row>
    <row r="4336" spans="1:22" x14ac:dyDescent="0.25">
      <c r="A4336" s="1">
        <v>46019</v>
      </c>
      <c r="B4336" s="1" t="str">
        <f>TEXT(Table1[[#This Row],[Date]],"mm")</f>
        <v>12</v>
      </c>
      <c r="C4336" t="s">
        <v>21</v>
      </c>
      <c r="D4336" t="s">
        <v>18</v>
      </c>
      <c r="E4336">
        <v>35.89</v>
      </c>
      <c r="F4336">
        <v>7.48</v>
      </c>
      <c r="G4336">
        <v>0.52</v>
      </c>
      <c r="H4336">
        <v>31.46</v>
      </c>
      <c r="I4336">
        <v>31.1</v>
      </c>
      <c r="J4336">
        <v>0.36</v>
      </c>
      <c r="K4336">
        <v>98.85</v>
      </c>
      <c r="L4336">
        <v>93.5</v>
      </c>
      <c r="M4336">
        <v>92.57</v>
      </c>
      <c r="N4336">
        <v>85.56</v>
      </c>
      <c r="O4336">
        <v>44.21</v>
      </c>
      <c r="P4336">
        <v>3734.5</v>
      </c>
      <c r="Q4336" s="42">
        <f>Table1[[#This Row],[Steam_Consumed_t]]/Table1[[#This Row],[Production_t]]</f>
        <v>1.405276541640178</v>
      </c>
      <c r="R4336" s="37">
        <f>Table1[[#This Row],[Power_Consumed_kWh]]/Table1[[#This Row],[Production_t]]</f>
        <v>118.70629370629371</v>
      </c>
      <c r="S4336" t="str">
        <f>IF(Table1[[#This Row],[Quality_pct]]&lt;96,"Below Spec","Ok")</f>
        <v>Ok</v>
      </c>
      <c r="T4336" t="str">
        <f>IF(Table1[Steam_Consumed_t]&gt;$O$4383,"ABNORMAL","NORMAL")</f>
        <v>NORMAL</v>
      </c>
      <c r="U4336" t="str">
        <f>IF(Table1[Power_Consumed_kWh]&gt;$P$4383,"ABNORMAL","NORMAL")</f>
        <v>NORMAL</v>
      </c>
      <c r="V4336">
        <f>(Table1[[#This Row],[Target_Production_t]]/8)*Table1[[#This Row],[Downtime_hr]]</f>
        <v>2.3328500000000001</v>
      </c>
    </row>
    <row r="4337" spans="1:22" x14ac:dyDescent="0.25">
      <c r="A4337" s="1">
        <v>46019</v>
      </c>
      <c r="B4337" s="1" t="str">
        <f>TEXT(Table1[[#This Row],[Date]],"mm")</f>
        <v>12</v>
      </c>
      <c r="C4337" t="s">
        <v>23</v>
      </c>
      <c r="D4337" t="s">
        <v>20</v>
      </c>
      <c r="E4337">
        <v>39.68</v>
      </c>
      <c r="F4337">
        <v>7.52</v>
      </c>
      <c r="G4337">
        <v>0.48</v>
      </c>
      <c r="H4337">
        <v>35.630000000000003</v>
      </c>
      <c r="I4337">
        <v>34.94</v>
      </c>
      <c r="J4337">
        <v>0.69</v>
      </c>
      <c r="K4337">
        <v>98.06</v>
      </c>
      <c r="L4337">
        <v>94</v>
      </c>
      <c r="M4337">
        <v>93.4</v>
      </c>
      <c r="N4337">
        <v>86.09</v>
      </c>
      <c r="O4337">
        <v>5.03</v>
      </c>
      <c r="P4337">
        <v>1566.02</v>
      </c>
      <c r="Q4337" s="42">
        <f>Table1[[#This Row],[Steam_Consumed_t]]/Table1[[#This Row],[Production_t]]</f>
        <v>0.14117316867808027</v>
      </c>
      <c r="R4337" s="37">
        <f>Table1[[#This Row],[Power_Consumed_kWh]]/Table1[[#This Row],[Production_t]]</f>
        <v>43.952287398259891</v>
      </c>
      <c r="S4337" t="str">
        <f>IF(Table1[[#This Row],[Quality_pct]]&lt;96,"Below Spec","Ok")</f>
        <v>Ok</v>
      </c>
      <c r="T4337" t="str">
        <f>IF(Table1[Steam_Consumed_t]&gt;$O$4383,"ABNORMAL","NORMAL")</f>
        <v>NORMAL</v>
      </c>
      <c r="U4337" t="str">
        <f>IF(Table1[Power_Consumed_kWh]&gt;$P$4383,"ABNORMAL","NORMAL")</f>
        <v>NORMAL</v>
      </c>
      <c r="V4337">
        <f>(Table1[[#This Row],[Target_Production_t]]/8)*Table1[[#This Row],[Downtime_hr]]</f>
        <v>2.3807999999999998</v>
      </c>
    </row>
    <row r="4338" spans="1:22" x14ac:dyDescent="0.25">
      <c r="A4338" s="1">
        <v>46019</v>
      </c>
      <c r="B4338" s="1" t="str">
        <f>TEXT(Table1[[#This Row],[Date]],"mm")</f>
        <v>12</v>
      </c>
      <c r="C4338" t="s">
        <v>22</v>
      </c>
      <c r="D4338" t="s">
        <v>19</v>
      </c>
      <c r="E4338">
        <v>33.49</v>
      </c>
      <c r="F4338">
        <v>7.61</v>
      </c>
      <c r="G4338">
        <v>0.39</v>
      </c>
      <c r="H4338">
        <v>29.26</v>
      </c>
      <c r="I4338">
        <v>28.41</v>
      </c>
      <c r="J4338">
        <v>0.85</v>
      </c>
      <c r="K4338">
        <v>97.09</v>
      </c>
      <c r="L4338">
        <v>95.12</v>
      </c>
      <c r="M4338">
        <v>98.75</v>
      </c>
      <c r="N4338">
        <v>91.21</v>
      </c>
      <c r="O4338">
        <v>32.39</v>
      </c>
      <c r="P4338">
        <v>2757.13</v>
      </c>
      <c r="Q4338" s="42">
        <f>Table1[[#This Row],[Steam_Consumed_t]]/Table1[[#This Row],[Production_t]]</f>
        <v>1.1069719753930281</v>
      </c>
      <c r="R4338" s="37">
        <f>Table1[[#This Row],[Power_Consumed_kWh]]/Table1[[#This Row],[Production_t]]</f>
        <v>94.228639781271355</v>
      </c>
      <c r="S4338" t="str">
        <f>IF(Table1[[#This Row],[Quality_pct]]&lt;96,"Below Spec","Ok")</f>
        <v>Ok</v>
      </c>
      <c r="T4338" t="str">
        <f>IF(Table1[Steam_Consumed_t]&gt;$O$4383,"ABNORMAL","NORMAL")</f>
        <v>NORMAL</v>
      </c>
      <c r="U4338" t="str">
        <f>IF(Table1[Power_Consumed_kWh]&gt;$P$4383,"ABNORMAL","NORMAL")</f>
        <v>NORMAL</v>
      </c>
      <c r="V4338">
        <f>(Table1[[#This Row],[Target_Production_t]]/8)*Table1[[#This Row],[Downtime_hr]]</f>
        <v>1.6326375000000002</v>
      </c>
    </row>
    <row r="4339" spans="1:22" x14ac:dyDescent="0.25">
      <c r="A4339" s="1">
        <v>46019</v>
      </c>
      <c r="B4339" s="1" t="str">
        <f>TEXT(Table1[[#This Row],[Date]],"mm")</f>
        <v>12</v>
      </c>
      <c r="C4339" t="s">
        <v>22</v>
      </c>
      <c r="D4339" t="s">
        <v>18</v>
      </c>
      <c r="E4339">
        <v>34</v>
      </c>
      <c r="F4339">
        <v>7.63</v>
      </c>
      <c r="G4339">
        <v>0.37</v>
      </c>
      <c r="H4339">
        <v>29.72</v>
      </c>
      <c r="I4339">
        <v>28.76</v>
      </c>
      <c r="J4339">
        <v>0.96</v>
      </c>
      <c r="K4339">
        <v>96.76</v>
      </c>
      <c r="L4339">
        <v>95.38</v>
      </c>
      <c r="M4339">
        <v>92.81</v>
      </c>
      <c r="N4339">
        <v>85.65</v>
      </c>
      <c r="O4339">
        <v>32.89</v>
      </c>
      <c r="P4339">
        <v>2757.34</v>
      </c>
      <c r="Q4339" s="42">
        <f>Table1[[#This Row],[Steam_Consumed_t]]/Table1[[#This Row],[Production_t]]</f>
        <v>1.1066621803499328</v>
      </c>
      <c r="R4339" s="37">
        <f>Table1[[#This Row],[Power_Consumed_kWh]]/Table1[[#This Row],[Production_t]]</f>
        <v>92.777254374158829</v>
      </c>
      <c r="S4339" t="str">
        <f>IF(Table1[[#This Row],[Quality_pct]]&lt;96,"Below Spec","Ok")</f>
        <v>Ok</v>
      </c>
      <c r="T4339" t="str">
        <f>IF(Table1[Steam_Consumed_t]&gt;$O$4383,"ABNORMAL","NORMAL")</f>
        <v>NORMAL</v>
      </c>
      <c r="U4339" t="str">
        <f>IF(Table1[Power_Consumed_kWh]&gt;$P$4383,"ABNORMAL","NORMAL")</f>
        <v>NORMAL</v>
      </c>
      <c r="V4339">
        <f>(Table1[[#This Row],[Target_Production_t]]/8)*Table1[[#This Row],[Downtime_hr]]</f>
        <v>1.5725</v>
      </c>
    </row>
    <row r="4340" spans="1:22" x14ac:dyDescent="0.25">
      <c r="A4340" s="1">
        <v>46019</v>
      </c>
      <c r="B4340" s="1" t="str">
        <f>TEXT(Table1[[#This Row],[Date]],"mm")</f>
        <v>12</v>
      </c>
      <c r="C4340" t="s">
        <v>17</v>
      </c>
      <c r="D4340" t="s">
        <v>20</v>
      </c>
      <c r="E4340">
        <v>37.880000000000003</v>
      </c>
      <c r="F4340">
        <v>7.66</v>
      </c>
      <c r="G4340">
        <v>0.34</v>
      </c>
      <c r="H4340">
        <v>34.21</v>
      </c>
      <c r="I4340">
        <v>33.35</v>
      </c>
      <c r="J4340">
        <v>0.86</v>
      </c>
      <c r="K4340">
        <v>97.48</v>
      </c>
      <c r="L4340">
        <v>95.75</v>
      </c>
      <c r="M4340">
        <v>91.27</v>
      </c>
      <c r="N4340">
        <v>85.19</v>
      </c>
      <c r="O4340">
        <v>30.07</v>
      </c>
      <c r="P4340">
        <v>2854.56</v>
      </c>
      <c r="Q4340" s="42">
        <f>Table1[[#This Row],[Steam_Consumed_t]]/Table1[[#This Row],[Production_t]]</f>
        <v>0.87898275358082434</v>
      </c>
      <c r="R4340" s="37">
        <f>Table1[[#This Row],[Power_Consumed_kWh]]/Table1[[#This Row],[Production_t]]</f>
        <v>83.442268342589884</v>
      </c>
      <c r="S4340" t="str">
        <f>IF(Table1[[#This Row],[Quality_pct]]&lt;96,"Below Spec","Ok")</f>
        <v>Ok</v>
      </c>
      <c r="T4340" t="str">
        <f>IF(Table1[Steam_Consumed_t]&gt;$O$4383,"ABNORMAL","NORMAL")</f>
        <v>NORMAL</v>
      </c>
      <c r="U4340" t="str">
        <f>IF(Table1[Power_Consumed_kWh]&gt;$P$4383,"ABNORMAL","NORMAL")</f>
        <v>NORMAL</v>
      </c>
      <c r="V4340">
        <f>(Table1[[#This Row],[Target_Production_t]]/8)*Table1[[#This Row],[Downtime_hr]]</f>
        <v>1.6099000000000003</v>
      </c>
    </row>
    <row r="4341" spans="1:22" x14ac:dyDescent="0.25">
      <c r="A4341" s="1">
        <v>46019</v>
      </c>
      <c r="B4341" s="1" t="str">
        <f>TEXT(Table1[[#This Row],[Date]],"mm")</f>
        <v>12</v>
      </c>
      <c r="C4341" t="s">
        <v>17</v>
      </c>
      <c r="D4341" t="s">
        <v>19</v>
      </c>
      <c r="E4341">
        <v>39.07</v>
      </c>
      <c r="F4341">
        <v>7.71</v>
      </c>
      <c r="G4341">
        <v>0.28999999999999998</v>
      </c>
      <c r="H4341">
        <v>39.54</v>
      </c>
      <c r="I4341">
        <v>38.01</v>
      </c>
      <c r="J4341">
        <v>1.52</v>
      </c>
      <c r="K4341">
        <v>96.15</v>
      </c>
      <c r="L4341">
        <v>96.38</v>
      </c>
      <c r="M4341">
        <v>96.98</v>
      </c>
      <c r="N4341">
        <v>89.87</v>
      </c>
      <c r="O4341">
        <v>33.39</v>
      </c>
      <c r="P4341">
        <v>3256.98</v>
      </c>
      <c r="Q4341" s="42">
        <f>Table1[[#This Row],[Steam_Consumed_t]]/Table1[[#This Row],[Production_t]]</f>
        <v>0.84446130500758732</v>
      </c>
      <c r="R4341" s="37">
        <f>Table1[[#This Row],[Power_Consumed_kWh]]/Table1[[#This Row],[Production_t]]</f>
        <v>82.371775417298934</v>
      </c>
      <c r="S4341" t="str">
        <f>IF(Table1[[#This Row],[Quality_pct]]&lt;96,"Below Spec","Ok")</f>
        <v>Ok</v>
      </c>
      <c r="T4341" t="str">
        <f>IF(Table1[Steam_Consumed_t]&gt;$O$4383,"ABNORMAL","NORMAL")</f>
        <v>NORMAL</v>
      </c>
      <c r="U4341" t="str">
        <f>IF(Table1[Power_Consumed_kWh]&gt;$P$4383,"ABNORMAL","NORMAL")</f>
        <v>NORMAL</v>
      </c>
      <c r="V4341">
        <f>(Table1[[#This Row],[Target_Production_t]]/8)*Table1[[#This Row],[Downtime_hr]]</f>
        <v>1.4162874999999999</v>
      </c>
    </row>
    <row r="4342" spans="1:22" x14ac:dyDescent="0.25">
      <c r="A4342" s="1">
        <v>46019</v>
      </c>
      <c r="B4342" s="1" t="str">
        <f>TEXT(Table1[[#This Row],[Date]],"mm")</f>
        <v>12</v>
      </c>
      <c r="C4342" t="s">
        <v>17</v>
      </c>
      <c r="D4342" t="s">
        <v>18</v>
      </c>
      <c r="E4342">
        <v>39.659999999999997</v>
      </c>
      <c r="F4342">
        <v>7.76</v>
      </c>
      <c r="G4342">
        <v>0.24</v>
      </c>
      <c r="H4342">
        <v>37.57</v>
      </c>
      <c r="I4342">
        <v>37.270000000000003</v>
      </c>
      <c r="J4342">
        <v>0.3</v>
      </c>
      <c r="K4342">
        <v>99.2</v>
      </c>
      <c r="L4342">
        <v>97</v>
      </c>
      <c r="M4342">
        <v>96.27</v>
      </c>
      <c r="N4342">
        <v>92.64</v>
      </c>
      <c r="O4342">
        <v>31.43</v>
      </c>
      <c r="P4342">
        <v>3000.16</v>
      </c>
      <c r="Q4342" s="42">
        <f>Table1[[#This Row],[Steam_Consumed_t]]/Table1[[#This Row],[Production_t]]</f>
        <v>0.83657173276550434</v>
      </c>
      <c r="R4342" s="37">
        <f>Table1[[#This Row],[Power_Consumed_kWh]]/Table1[[#This Row],[Production_t]]</f>
        <v>79.855203619909503</v>
      </c>
      <c r="S4342" t="str">
        <f>IF(Table1[[#This Row],[Quality_pct]]&lt;96,"Below Spec","Ok")</f>
        <v>Ok</v>
      </c>
      <c r="T4342" t="str">
        <f>IF(Table1[Steam_Consumed_t]&gt;$O$4383,"ABNORMAL","NORMAL")</f>
        <v>NORMAL</v>
      </c>
      <c r="U4342" t="str">
        <f>IF(Table1[Power_Consumed_kWh]&gt;$P$4383,"ABNORMAL","NORMAL")</f>
        <v>NORMAL</v>
      </c>
      <c r="V4342">
        <f>(Table1[[#This Row],[Target_Production_t]]/8)*Table1[[#This Row],[Downtime_hr]]</f>
        <v>1.1897999999999997</v>
      </c>
    </row>
    <row r="4343" spans="1:22" x14ac:dyDescent="0.25">
      <c r="A4343" s="1">
        <v>46019</v>
      </c>
      <c r="B4343" s="1" t="str">
        <f>TEXT(Table1[[#This Row],[Date]],"mm")</f>
        <v>12</v>
      </c>
      <c r="C4343" t="s">
        <v>22</v>
      </c>
      <c r="D4343" t="s">
        <v>20</v>
      </c>
      <c r="E4343">
        <v>32.47</v>
      </c>
      <c r="F4343">
        <v>7.78</v>
      </c>
      <c r="G4343">
        <v>0.22</v>
      </c>
      <c r="H4343">
        <v>31.74</v>
      </c>
      <c r="I4343">
        <v>30.91</v>
      </c>
      <c r="J4343">
        <v>0.83</v>
      </c>
      <c r="K4343">
        <v>97.37</v>
      </c>
      <c r="L4343">
        <v>97.25</v>
      </c>
      <c r="M4343">
        <v>90.63</v>
      </c>
      <c r="N4343">
        <v>85.82</v>
      </c>
      <c r="O4343">
        <v>34.090000000000003</v>
      </c>
      <c r="P4343">
        <v>3141.06</v>
      </c>
      <c r="Q4343" s="42">
        <f>Table1[[#This Row],[Steam_Consumed_t]]/Table1[[#This Row],[Production_t]]</f>
        <v>1.0740390674228104</v>
      </c>
      <c r="R4343" s="37">
        <f>Table1[[#This Row],[Power_Consumed_kWh]]/Table1[[#This Row],[Production_t]]</f>
        <v>98.962192816635167</v>
      </c>
      <c r="S4343" t="str">
        <f>IF(Table1[[#This Row],[Quality_pct]]&lt;96,"Below Spec","Ok")</f>
        <v>Ok</v>
      </c>
      <c r="T4343" t="str">
        <f>IF(Table1[Steam_Consumed_t]&gt;$O$4383,"ABNORMAL","NORMAL")</f>
        <v>NORMAL</v>
      </c>
      <c r="U4343" t="str">
        <f>IF(Table1[Power_Consumed_kWh]&gt;$P$4383,"ABNORMAL","NORMAL")</f>
        <v>NORMAL</v>
      </c>
      <c r="V4343">
        <f>(Table1[[#This Row],[Target_Production_t]]/8)*Table1[[#This Row],[Downtime_hr]]</f>
        <v>0.89292499999999997</v>
      </c>
    </row>
    <row r="4344" spans="1:22" x14ac:dyDescent="0.25">
      <c r="A4344" s="1">
        <v>46019</v>
      </c>
      <c r="B4344" s="1" t="str">
        <f>TEXT(Table1[[#This Row],[Date]],"mm")</f>
        <v>12</v>
      </c>
      <c r="C4344" t="s">
        <v>21</v>
      </c>
      <c r="D4344" t="s">
        <v>19</v>
      </c>
      <c r="E4344">
        <v>35.35</v>
      </c>
      <c r="F4344">
        <v>7.87</v>
      </c>
      <c r="G4344">
        <v>0.13</v>
      </c>
      <c r="H4344">
        <v>31.61</v>
      </c>
      <c r="I4344">
        <v>31.03</v>
      </c>
      <c r="J4344">
        <v>0.57999999999999996</v>
      </c>
      <c r="K4344">
        <v>98.16</v>
      </c>
      <c r="L4344">
        <v>98.38</v>
      </c>
      <c r="M4344">
        <v>96.33</v>
      </c>
      <c r="N4344">
        <v>93.03</v>
      </c>
      <c r="O4344">
        <v>46.22</v>
      </c>
      <c r="P4344">
        <v>3868.85</v>
      </c>
      <c r="Q4344" s="42">
        <f>Table1[[#This Row],[Steam_Consumed_t]]/Table1[[#This Row],[Production_t]]</f>
        <v>1.4621955077507118</v>
      </c>
      <c r="R4344" s="37">
        <f>Table1[[#This Row],[Power_Consumed_kWh]]/Table1[[#This Row],[Production_t]]</f>
        <v>122.39322999050933</v>
      </c>
      <c r="S4344" t="str">
        <f>IF(Table1[[#This Row],[Quality_pct]]&lt;96,"Below Spec","Ok")</f>
        <v>Ok</v>
      </c>
      <c r="T4344" t="str">
        <f>IF(Table1[Steam_Consumed_t]&gt;$O$4383,"ABNORMAL","NORMAL")</f>
        <v>NORMAL</v>
      </c>
      <c r="U4344" t="str">
        <f>IF(Table1[Power_Consumed_kWh]&gt;$P$4383,"ABNORMAL","NORMAL")</f>
        <v>NORMAL</v>
      </c>
      <c r="V4344">
        <f>(Table1[[#This Row],[Target_Production_t]]/8)*Table1[[#This Row],[Downtime_hr]]</f>
        <v>0.57443750000000005</v>
      </c>
    </row>
    <row r="4345" spans="1:22" x14ac:dyDescent="0.25">
      <c r="A4345" s="1">
        <v>46019</v>
      </c>
      <c r="B4345" s="1" t="str">
        <f>TEXT(Table1[[#This Row],[Date]],"mm")</f>
        <v>12</v>
      </c>
      <c r="C4345" t="s">
        <v>23</v>
      </c>
      <c r="D4345" t="s">
        <v>18</v>
      </c>
      <c r="E4345">
        <v>41.55</v>
      </c>
      <c r="F4345">
        <v>8</v>
      </c>
      <c r="G4345">
        <v>0</v>
      </c>
      <c r="H4345">
        <v>38.83</v>
      </c>
      <c r="I4345">
        <v>38.369999999999997</v>
      </c>
      <c r="J4345">
        <v>0.45</v>
      </c>
      <c r="K4345">
        <v>98.83</v>
      </c>
      <c r="L4345">
        <v>100</v>
      </c>
      <c r="M4345">
        <v>93.93</v>
      </c>
      <c r="N4345">
        <v>92.84</v>
      </c>
      <c r="O4345">
        <v>8.1300000000000008</v>
      </c>
      <c r="P4345">
        <v>1603.85</v>
      </c>
      <c r="Q4345" s="42">
        <f>Table1[[#This Row],[Steam_Consumed_t]]/Table1[[#This Row],[Production_t]]</f>
        <v>0.20937419520988929</v>
      </c>
      <c r="R4345" s="37">
        <f>Table1[[#This Row],[Power_Consumed_kWh]]/Table1[[#This Row],[Production_t]]</f>
        <v>41.304403811485962</v>
      </c>
      <c r="S4345" t="str">
        <f>IF(Table1[[#This Row],[Quality_pct]]&lt;96,"Below Spec","Ok")</f>
        <v>Ok</v>
      </c>
      <c r="T4345" t="str">
        <f>IF(Table1[Steam_Consumed_t]&gt;$O$4383,"ABNORMAL","NORMAL")</f>
        <v>NORMAL</v>
      </c>
      <c r="U4345" t="str">
        <f>IF(Table1[Power_Consumed_kWh]&gt;$P$4383,"ABNORMAL","NORMAL")</f>
        <v>NORMAL</v>
      </c>
      <c r="V4345">
        <f>(Table1[[#This Row],[Target_Production_t]]/8)*Table1[[#This Row],[Downtime_hr]]</f>
        <v>0</v>
      </c>
    </row>
    <row r="4346" spans="1:22" x14ac:dyDescent="0.25">
      <c r="A4346" s="1">
        <v>46020</v>
      </c>
      <c r="B4346" s="1" t="str">
        <f>TEXT(Table1[[#This Row],[Date]],"mm")</f>
        <v>12</v>
      </c>
      <c r="C4346" t="s">
        <v>17</v>
      </c>
      <c r="D4346" t="s">
        <v>19</v>
      </c>
      <c r="E4346">
        <v>40.39</v>
      </c>
      <c r="F4346">
        <v>7.28</v>
      </c>
      <c r="G4346">
        <v>0.72</v>
      </c>
      <c r="H4346">
        <v>34.83</v>
      </c>
      <c r="I4346">
        <v>34.08</v>
      </c>
      <c r="J4346">
        <v>0.75</v>
      </c>
      <c r="K4346">
        <v>97.85</v>
      </c>
      <c r="L4346">
        <v>91</v>
      </c>
      <c r="M4346">
        <v>101.46</v>
      </c>
      <c r="N4346">
        <v>90.35</v>
      </c>
      <c r="O4346">
        <v>30.14</v>
      </c>
      <c r="P4346">
        <v>2800.31</v>
      </c>
      <c r="Q4346" s="42">
        <f>Table1[[#This Row],[Steam_Consumed_t]]/Table1[[#This Row],[Production_t]]</f>
        <v>0.86534596612115999</v>
      </c>
      <c r="R4346" s="37">
        <f>Table1[[#This Row],[Power_Consumed_kWh]]/Table1[[#This Row],[Production_t]]</f>
        <v>80.399368360608676</v>
      </c>
      <c r="S4346" t="str">
        <f>IF(Table1[[#This Row],[Quality_pct]]&lt;96,"Below Spec","Ok")</f>
        <v>Ok</v>
      </c>
      <c r="T4346" t="str">
        <f>IF(Table1[Steam_Consumed_t]&gt;$O$4383,"ABNORMAL","NORMAL")</f>
        <v>NORMAL</v>
      </c>
      <c r="U4346" t="str">
        <f>IF(Table1[Power_Consumed_kWh]&gt;$P$4383,"ABNORMAL","NORMAL")</f>
        <v>NORMAL</v>
      </c>
      <c r="V4346">
        <f>(Table1[[#This Row],[Target_Production_t]]/8)*Table1[[#This Row],[Downtime_hr]]</f>
        <v>3.6351</v>
      </c>
    </row>
    <row r="4347" spans="1:22" x14ac:dyDescent="0.25">
      <c r="A4347" s="1">
        <v>46020</v>
      </c>
      <c r="B4347" s="1" t="str">
        <f>TEXT(Table1[[#This Row],[Date]],"mm")</f>
        <v>12</v>
      </c>
      <c r="C4347" t="s">
        <v>22</v>
      </c>
      <c r="D4347" t="s">
        <v>20</v>
      </c>
      <c r="E4347">
        <v>33.56</v>
      </c>
      <c r="F4347">
        <v>7.38</v>
      </c>
      <c r="G4347">
        <v>0.62</v>
      </c>
      <c r="H4347">
        <v>29.86</v>
      </c>
      <c r="I4347">
        <v>28.98</v>
      </c>
      <c r="J4347">
        <v>0.88</v>
      </c>
      <c r="K4347">
        <v>97.06</v>
      </c>
      <c r="L4347">
        <v>92.25</v>
      </c>
      <c r="M4347">
        <v>101.6</v>
      </c>
      <c r="N4347">
        <v>90.97</v>
      </c>
      <c r="O4347">
        <v>32.68</v>
      </c>
      <c r="P4347">
        <v>2969.39</v>
      </c>
      <c r="Q4347" s="42">
        <f>Table1[[#This Row],[Steam_Consumed_t]]/Table1[[#This Row],[Production_t]]</f>
        <v>1.0944407233757536</v>
      </c>
      <c r="R4347" s="37">
        <f>Table1[[#This Row],[Power_Consumed_kWh]]/Table1[[#This Row],[Production_t]]</f>
        <v>99.443737441393168</v>
      </c>
      <c r="S4347" t="str">
        <f>IF(Table1[[#This Row],[Quality_pct]]&lt;96,"Below Spec","Ok")</f>
        <v>Ok</v>
      </c>
      <c r="T4347" t="str">
        <f>IF(Table1[Steam_Consumed_t]&gt;$O$4383,"ABNORMAL","NORMAL")</f>
        <v>NORMAL</v>
      </c>
      <c r="U4347" t="str">
        <f>IF(Table1[Power_Consumed_kWh]&gt;$P$4383,"ABNORMAL","NORMAL")</f>
        <v>NORMAL</v>
      </c>
      <c r="V4347">
        <f>(Table1[[#This Row],[Target_Production_t]]/8)*Table1[[#This Row],[Downtime_hr]]</f>
        <v>2.6009000000000002</v>
      </c>
    </row>
    <row r="4348" spans="1:22" x14ac:dyDescent="0.25">
      <c r="A4348" s="1">
        <v>46020</v>
      </c>
      <c r="B4348" s="1" t="str">
        <f>TEXT(Table1[[#This Row],[Date]],"mm")</f>
        <v>12</v>
      </c>
      <c r="C4348" t="s">
        <v>21</v>
      </c>
      <c r="D4348" t="s">
        <v>18</v>
      </c>
      <c r="E4348">
        <v>37.1</v>
      </c>
      <c r="F4348">
        <v>7.41</v>
      </c>
      <c r="G4348">
        <v>0.59</v>
      </c>
      <c r="H4348">
        <v>35</v>
      </c>
      <c r="I4348">
        <v>34.47</v>
      </c>
      <c r="J4348">
        <v>0.53</v>
      </c>
      <c r="K4348">
        <v>98.49</v>
      </c>
      <c r="L4348">
        <v>92.62</v>
      </c>
      <c r="M4348">
        <v>93.8</v>
      </c>
      <c r="N4348">
        <v>85.57</v>
      </c>
      <c r="O4348">
        <v>51.56</v>
      </c>
      <c r="P4348">
        <v>4153.67</v>
      </c>
      <c r="Q4348" s="42">
        <f>Table1[[#This Row],[Steam_Consumed_t]]/Table1[[#This Row],[Production_t]]</f>
        <v>1.4731428571428573</v>
      </c>
      <c r="R4348" s="37">
        <f>Table1[[#This Row],[Power_Consumed_kWh]]/Table1[[#This Row],[Production_t]]</f>
        <v>118.67628571428571</v>
      </c>
      <c r="S4348" t="str">
        <f>IF(Table1[[#This Row],[Quality_pct]]&lt;96,"Below Spec","Ok")</f>
        <v>Ok</v>
      </c>
      <c r="T4348" t="str">
        <f>IF(Table1[Steam_Consumed_t]&gt;$O$4383,"ABNORMAL","NORMAL")</f>
        <v>ABNORMAL</v>
      </c>
      <c r="U4348" t="str">
        <f>IF(Table1[Power_Consumed_kWh]&gt;$P$4383,"ABNORMAL","NORMAL")</f>
        <v>NORMAL</v>
      </c>
      <c r="V4348">
        <f>(Table1[[#This Row],[Target_Production_t]]/8)*Table1[[#This Row],[Downtime_hr]]</f>
        <v>2.7361249999999999</v>
      </c>
    </row>
    <row r="4349" spans="1:22" x14ac:dyDescent="0.25">
      <c r="A4349" s="1">
        <v>46020</v>
      </c>
      <c r="B4349" s="1" t="str">
        <f>TEXT(Table1[[#This Row],[Date]],"mm")</f>
        <v>12</v>
      </c>
      <c r="C4349" t="s">
        <v>23</v>
      </c>
      <c r="D4349" t="s">
        <v>20</v>
      </c>
      <c r="E4349">
        <v>41.02</v>
      </c>
      <c r="F4349">
        <v>7.49</v>
      </c>
      <c r="G4349">
        <v>0.51</v>
      </c>
      <c r="H4349">
        <v>35.71</v>
      </c>
      <c r="I4349">
        <v>35.22</v>
      </c>
      <c r="J4349">
        <v>0.49</v>
      </c>
      <c r="K4349">
        <v>98.63</v>
      </c>
      <c r="L4349">
        <v>93.62</v>
      </c>
      <c r="M4349">
        <v>92.77</v>
      </c>
      <c r="N4349">
        <v>85.67</v>
      </c>
      <c r="O4349">
        <v>3.54</v>
      </c>
      <c r="P4349">
        <v>1432.74</v>
      </c>
      <c r="Q4349" s="42">
        <f>Table1[[#This Row],[Steam_Consumed_t]]/Table1[[#This Row],[Production_t]]</f>
        <v>9.9131895827499303E-2</v>
      </c>
      <c r="R4349" s="37">
        <f>Table1[[#This Row],[Power_Consumed_kWh]]/Table1[[#This Row],[Production_t]]</f>
        <v>40.121534584150098</v>
      </c>
      <c r="S4349" t="str">
        <f>IF(Table1[[#This Row],[Quality_pct]]&lt;96,"Below Spec","Ok")</f>
        <v>Ok</v>
      </c>
      <c r="T4349" t="str">
        <f>IF(Table1[Steam_Consumed_t]&gt;$O$4383,"ABNORMAL","NORMAL")</f>
        <v>NORMAL</v>
      </c>
      <c r="U4349" t="str">
        <f>IF(Table1[Power_Consumed_kWh]&gt;$P$4383,"ABNORMAL","NORMAL")</f>
        <v>NORMAL</v>
      </c>
      <c r="V4349">
        <f>(Table1[[#This Row],[Target_Production_t]]/8)*Table1[[#This Row],[Downtime_hr]]</f>
        <v>2.6150250000000002</v>
      </c>
    </row>
    <row r="4350" spans="1:22" x14ac:dyDescent="0.25">
      <c r="A4350" s="1">
        <v>46020</v>
      </c>
      <c r="B4350" s="1" t="str">
        <f>TEXT(Table1[[#This Row],[Date]],"mm")</f>
        <v>12</v>
      </c>
      <c r="C4350" t="s">
        <v>23</v>
      </c>
      <c r="D4350" t="s">
        <v>19</v>
      </c>
      <c r="E4350">
        <v>42.31</v>
      </c>
      <c r="F4350">
        <v>7.67</v>
      </c>
      <c r="G4350">
        <v>0.33</v>
      </c>
      <c r="H4350">
        <v>40.44</v>
      </c>
      <c r="I4350">
        <v>40.44</v>
      </c>
      <c r="J4350">
        <v>0</v>
      </c>
      <c r="K4350">
        <v>100</v>
      </c>
      <c r="L4350">
        <v>95.88</v>
      </c>
      <c r="M4350">
        <v>92.93</v>
      </c>
      <c r="N4350">
        <v>89.1</v>
      </c>
      <c r="O4350">
        <v>4.72</v>
      </c>
      <c r="P4350">
        <v>1546.84</v>
      </c>
      <c r="Q4350" s="42">
        <f>Table1[[#This Row],[Steam_Consumed_t]]/Table1[[#This Row],[Production_t]]</f>
        <v>0.11671612265084075</v>
      </c>
      <c r="R4350" s="37">
        <f>Table1[[#This Row],[Power_Consumed_kWh]]/Table1[[#This Row],[Production_t]]</f>
        <v>38.25024727992087</v>
      </c>
      <c r="S4350" t="str">
        <f>IF(Table1[[#This Row],[Quality_pct]]&lt;96,"Below Spec","Ok")</f>
        <v>Ok</v>
      </c>
      <c r="T4350" t="str">
        <f>IF(Table1[Steam_Consumed_t]&gt;$O$4383,"ABNORMAL","NORMAL")</f>
        <v>NORMAL</v>
      </c>
      <c r="U4350" t="str">
        <f>IF(Table1[Power_Consumed_kWh]&gt;$P$4383,"ABNORMAL","NORMAL")</f>
        <v>NORMAL</v>
      </c>
      <c r="V4350">
        <f>(Table1[[#This Row],[Target_Production_t]]/8)*Table1[[#This Row],[Downtime_hr]]</f>
        <v>1.7452875000000001</v>
      </c>
    </row>
    <row r="4351" spans="1:22" x14ac:dyDescent="0.25">
      <c r="A4351" s="1">
        <v>46020</v>
      </c>
      <c r="B4351" s="1" t="str">
        <f>TEXT(Table1[[#This Row],[Date]],"mm")</f>
        <v>12</v>
      </c>
      <c r="C4351" t="s">
        <v>21</v>
      </c>
      <c r="D4351" t="s">
        <v>19</v>
      </c>
      <c r="E4351">
        <v>36.54</v>
      </c>
      <c r="F4351">
        <v>7.68</v>
      </c>
      <c r="G4351">
        <v>0.32</v>
      </c>
      <c r="H4351">
        <v>35.979999999999997</v>
      </c>
      <c r="I4351">
        <v>35.26</v>
      </c>
      <c r="J4351">
        <v>0.72</v>
      </c>
      <c r="K4351">
        <v>98.01</v>
      </c>
      <c r="L4351">
        <v>96</v>
      </c>
      <c r="M4351">
        <v>94.48</v>
      </c>
      <c r="N4351">
        <v>88.9</v>
      </c>
      <c r="O4351">
        <v>51.8</v>
      </c>
      <c r="P4351">
        <v>4219.92</v>
      </c>
      <c r="Q4351" s="42">
        <f>Table1[[#This Row],[Steam_Consumed_t]]/Table1[[#This Row],[Production_t]]</f>
        <v>1.4396887159533074</v>
      </c>
      <c r="R4351" s="37">
        <f>Table1[[#This Row],[Power_Consumed_kWh]]/Table1[[#This Row],[Production_t]]</f>
        <v>117.2851584213452</v>
      </c>
      <c r="S4351" t="str">
        <f>IF(Table1[[#This Row],[Quality_pct]]&lt;96,"Below Spec","Ok")</f>
        <v>Ok</v>
      </c>
      <c r="T4351" t="str">
        <f>IF(Table1[Steam_Consumed_t]&gt;$O$4383,"ABNORMAL","NORMAL")</f>
        <v>ABNORMAL</v>
      </c>
      <c r="U4351" t="str">
        <f>IF(Table1[Power_Consumed_kWh]&gt;$P$4383,"ABNORMAL","NORMAL")</f>
        <v>ABNORMAL</v>
      </c>
      <c r="V4351">
        <f>(Table1[[#This Row],[Target_Production_t]]/8)*Table1[[#This Row],[Downtime_hr]]</f>
        <v>1.4616</v>
      </c>
    </row>
    <row r="4352" spans="1:22" x14ac:dyDescent="0.25">
      <c r="A4352" s="1">
        <v>46020</v>
      </c>
      <c r="B4352" s="1" t="str">
        <f>TEXT(Table1[[#This Row],[Date]],"mm")</f>
        <v>12</v>
      </c>
      <c r="C4352" t="s">
        <v>21</v>
      </c>
      <c r="D4352" t="s">
        <v>20</v>
      </c>
      <c r="E4352">
        <v>35.43</v>
      </c>
      <c r="F4352">
        <v>7.72</v>
      </c>
      <c r="G4352">
        <v>0.28000000000000003</v>
      </c>
      <c r="H4352">
        <v>32.4</v>
      </c>
      <c r="I4352">
        <v>31.51</v>
      </c>
      <c r="J4352">
        <v>0.89</v>
      </c>
      <c r="K4352">
        <v>97.24</v>
      </c>
      <c r="L4352">
        <v>96.5</v>
      </c>
      <c r="M4352">
        <v>99.47</v>
      </c>
      <c r="N4352">
        <v>93.34</v>
      </c>
      <c r="O4352">
        <v>47.74</v>
      </c>
      <c r="P4352">
        <v>3685.01</v>
      </c>
      <c r="Q4352" s="42">
        <f>Table1[[#This Row],[Steam_Consumed_t]]/Table1[[#This Row],[Production_t]]</f>
        <v>1.473456790123457</v>
      </c>
      <c r="R4352" s="37">
        <f>Table1[[#This Row],[Power_Consumed_kWh]]/Table1[[#This Row],[Production_t]]</f>
        <v>113.73487654320989</v>
      </c>
      <c r="S4352" t="str">
        <f>IF(Table1[[#This Row],[Quality_pct]]&lt;96,"Below Spec","Ok")</f>
        <v>Ok</v>
      </c>
      <c r="T4352" t="str">
        <f>IF(Table1[Steam_Consumed_t]&gt;$O$4383,"ABNORMAL","NORMAL")</f>
        <v>NORMAL</v>
      </c>
      <c r="U4352" t="str">
        <f>IF(Table1[Power_Consumed_kWh]&gt;$P$4383,"ABNORMAL","NORMAL")</f>
        <v>NORMAL</v>
      </c>
      <c r="V4352">
        <f>(Table1[[#This Row],[Target_Production_t]]/8)*Table1[[#This Row],[Downtime_hr]]</f>
        <v>1.2400500000000001</v>
      </c>
    </row>
    <row r="4353" spans="1:22" x14ac:dyDescent="0.25">
      <c r="A4353" s="1">
        <v>46020</v>
      </c>
      <c r="B4353" s="1" t="str">
        <f>TEXT(Table1[[#This Row],[Date]],"mm")</f>
        <v>12</v>
      </c>
      <c r="C4353" t="s">
        <v>23</v>
      </c>
      <c r="D4353" t="s">
        <v>18</v>
      </c>
      <c r="E4353">
        <v>42.95</v>
      </c>
      <c r="F4353">
        <v>7.76</v>
      </c>
      <c r="G4353">
        <v>0.24</v>
      </c>
      <c r="H4353">
        <v>38.200000000000003</v>
      </c>
      <c r="I4353">
        <v>37.71</v>
      </c>
      <c r="J4353">
        <v>0.49</v>
      </c>
      <c r="K4353">
        <v>98.71</v>
      </c>
      <c r="L4353">
        <v>97</v>
      </c>
      <c r="M4353">
        <v>90.58</v>
      </c>
      <c r="N4353">
        <v>86.73</v>
      </c>
      <c r="O4353">
        <v>5.89</v>
      </c>
      <c r="P4353">
        <v>1593.5</v>
      </c>
      <c r="Q4353" s="42">
        <f>Table1[[#This Row],[Steam_Consumed_t]]/Table1[[#This Row],[Production_t]]</f>
        <v>0.15418848167539265</v>
      </c>
      <c r="R4353" s="37">
        <f>Table1[[#This Row],[Power_Consumed_kWh]]/Table1[[#This Row],[Production_t]]</f>
        <v>41.714659685863872</v>
      </c>
      <c r="S4353" t="str">
        <f>IF(Table1[[#This Row],[Quality_pct]]&lt;96,"Below Spec","Ok")</f>
        <v>Ok</v>
      </c>
      <c r="T4353" t="str">
        <f>IF(Table1[Steam_Consumed_t]&gt;$O$4383,"ABNORMAL","NORMAL")</f>
        <v>NORMAL</v>
      </c>
      <c r="U4353" t="str">
        <f>IF(Table1[Power_Consumed_kWh]&gt;$P$4383,"ABNORMAL","NORMAL")</f>
        <v>NORMAL</v>
      </c>
      <c r="V4353">
        <f>(Table1[[#This Row],[Target_Production_t]]/8)*Table1[[#This Row],[Downtime_hr]]</f>
        <v>1.2885</v>
      </c>
    </row>
    <row r="4354" spans="1:22" x14ac:dyDescent="0.25">
      <c r="A4354" s="1">
        <v>46020</v>
      </c>
      <c r="B4354" s="1" t="str">
        <f>TEXT(Table1[[#This Row],[Date]],"mm")</f>
        <v>12</v>
      </c>
      <c r="C4354" t="s">
        <v>22</v>
      </c>
      <c r="D4354" t="s">
        <v>19</v>
      </c>
      <c r="E4354">
        <v>34.619999999999997</v>
      </c>
      <c r="F4354">
        <v>7.77</v>
      </c>
      <c r="G4354">
        <v>0.23</v>
      </c>
      <c r="H4354">
        <v>29.26</v>
      </c>
      <c r="I4354">
        <v>28.19</v>
      </c>
      <c r="J4354">
        <v>1.07</v>
      </c>
      <c r="K4354">
        <v>96.36</v>
      </c>
      <c r="L4354">
        <v>97.12</v>
      </c>
      <c r="M4354">
        <v>92.94</v>
      </c>
      <c r="N4354">
        <v>86.98</v>
      </c>
      <c r="O4354">
        <v>30.22</v>
      </c>
      <c r="P4354">
        <v>2757.1</v>
      </c>
      <c r="Q4354" s="42">
        <f>Table1[[#This Row],[Steam_Consumed_t]]/Table1[[#This Row],[Production_t]]</f>
        <v>1.0328092959671906</v>
      </c>
      <c r="R4354" s="37">
        <f>Table1[[#This Row],[Power_Consumed_kWh]]/Table1[[#This Row],[Production_t]]</f>
        <v>94.227614490772382</v>
      </c>
      <c r="S4354" t="str">
        <f>IF(Table1[[#This Row],[Quality_pct]]&lt;96,"Below Spec","Ok")</f>
        <v>Ok</v>
      </c>
      <c r="T4354" t="str">
        <f>IF(Table1[Steam_Consumed_t]&gt;$O$4383,"ABNORMAL","NORMAL")</f>
        <v>NORMAL</v>
      </c>
      <c r="U4354" t="str">
        <f>IF(Table1[Power_Consumed_kWh]&gt;$P$4383,"ABNORMAL","NORMAL")</f>
        <v>NORMAL</v>
      </c>
      <c r="V4354">
        <f>(Table1[[#This Row],[Target_Production_t]]/8)*Table1[[#This Row],[Downtime_hr]]</f>
        <v>0.99532500000000002</v>
      </c>
    </row>
    <row r="4355" spans="1:22" x14ac:dyDescent="0.25">
      <c r="A4355" s="1">
        <v>46020</v>
      </c>
      <c r="B4355" s="1" t="str">
        <f>TEXT(Table1[[#This Row],[Date]],"mm")</f>
        <v>12</v>
      </c>
      <c r="C4355" t="s">
        <v>22</v>
      </c>
      <c r="D4355" t="s">
        <v>18</v>
      </c>
      <c r="E4355">
        <v>35.14</v>
      </c>
      <c r="F4355">
        <v>7.8</v>
      </c>
      <c r="G4355">
        <v>0.2</v>
      </c>
      <c r="H4355">
        <v>29.66</v>
      </c>
      <c r="I4355">
        <v>28.95</v>
      </c>
      <c r="J4355">
        <v>0.71</v>
      </c>
      <c r="K4355">
        <v>97.59</v>
      </c>
      <c r="L4355">
        <v>97.5</v>
      </c>
      <c r="M4355">
        <v>96.5</v>
      </c>
      <c r="N4355">
        <v>91.82</v>
      </c>
      <c r="O4355">
        <v>32.880000000000003</v>
      </c>
      <c r="P4355">
        <v>2869.36</v>
      </c>
      <c r="Q4355" s="42">
        <f>Table1[[#This Row],[Steam_Consumed_t]]/Table1[[#This Row],[Production_t]]</f>
        <v>1.1085637221847606</v>
      </c>
      <c r="R4355" s="37">
        <f>Table1[[#This Row],[Power_Consumed_kWh]]/Table1[[#This Row],[Production_t]]</f>
        <v>96.741739716790292</v>
      </c>
      <c r="S4355" t="str">
        <f>IF(Table1[[#This Row],[Quality_pct]]&lt;96,"Below Spec","Ok")</f>
        <v>Ok</v>
      </c>
      <c r="T4355" t="str">
        <f>IF(Table1[Steam_Consumed_t]&gt;$O$4383,"ABNORMAL","NORMAL")</f>
        <v>NORMAL</v>
      </c>
      <c r="U4355" t="str">
        <f>IF(Table1[Power_Consumed_kWh]&gt;$P$4383,"ABNORMAL","NORMAL")</f>
        <v>NORMAL</v>
      </c>
      <c r="V4355">
        <f>(Table1[[#This Row],[Target_Production_t]]/8)*Table1[[#This Row],[Downtime_hr]]</f>
        <v>0.87850000000000006</v>
      </c>
    </row>
    <row r="4356" spans="1:22" x14ac:dyDescent="0.25">
      <c r="A4356" s="1">
        <v>46020</v>
      </c>
      <c r="B4356" s="1" t="str">
        <f>TEXT(Table1[[#This Row],[Date]],"mm")</f>
        <v>12</v>
      </c>
      <c r="C4356" t="s">
        <v>17</v>
      </c>
      <c r="D4356" t="s">
        <v>18</v>
      </c>
      <c r="E4356">
        <v>41</v>
      </c>
      <c r="F4356">
        <v>7.9</v>
      </c>
      <c r="G4356">
        <v>0.1</v>
      </c>
      <c r="H4356">
        <v>38.549999999999997</v>
      </c>
      <c r="I4356">
        <v>37.69</v>
      </c>
      <c r="J4356">
        <v>0.87</v>
      </c>
      <c r="K4356">
        <v>97.75</v>
      </c>
      <c r="L4356">
        <v>98.75</v>
      </c>
      <c r="M4356">
        <v>92.67</v>
      </c>
      <c r="N4356">
        <v>89.45</v>
      </c>
      <c r="O4356">
        <v>31.6</v>
      </c>
      <c r="P4356">
        <v>3088.08</v>
      </c>
      <c r="Q4356" s="42">
        <f>Table1[[#This Row],[Steam_Consumed_t]]/Table1[[#This Row],[Production_t]]</f>
        <v>0.81971465629053186</v>
      </c>
      <c r="R4356" s="37">
        <f>Table1[[#This Row],[Power_Consumed_kWh]]/Table1[[#This Row],[Production_t]]</f>
        <v>80.105836575875486</v>
      </c>
      <c r="S4356" t="str">
        <f>IF(Table1[[#This Row],[Quality_pct]]&lt;96,"Below Spec","Ok")</f>
        <v>Ok</v>
      </c>
      <c r="T4356" t="str">
        <f>IF(Table1[Steam_Consumed_t]&gt;$O$4383,"ABNORMAL","NORMAL")</f>
        <v>NORMAL</v>
      </c>
      <c r="U4356" t="str">
        <f>IF(Table1[Power_Consumed_kWh]&gt;$P$4383,"ABNORMAL","NORMAL")</f>
        <v>NORMAL</v>
      </c>
      <c r="V4356">
        <f>(Table1[[#This Row],[Target_Production_t]]/8)*Table1[[#This Row],[Downtime_hr]]</f>
        <v>0.51250000000000007</v>
      </c>
    </row>
    <row r="4357" spans="1:22" x14ac:dyDescent="0.25">
      <c r="A4357" s="1">
        <v>46020</v>
      </c>
      <c r="B4357" s="1" t="str">
        <f>TEXT(Table1[[#This Row],[Date]],"mm")</f>
        <v>12</v>
      </c>
      <c r="C4357" t="s">
        <v>17</v>
      </c>
      <c r="D4357" t="s">
        <v>20</v>
      </c>
      <c r="E4357">
        <v>39.159999999999997</v>
      </c>
      <c r="F4357">
        <v>7.95</v>
      </c>
      <c r="G4357">
        <v>0.05</v>
      </c>
      <c r="H4357">
        <v>38.409999999999997</v>
      </c>
      <c r="I4357">
        <v>37.450000000000003</v>
      </c>
      <c r="J4357">
        <v>0.95</v>
      </c>
      <c r="K4357">
        <v>97.52</v>
      </c>
      <c r="L4357">
        <v>99.38</v>
      </c>
      <c r="M4357">
        <v>90.91</v>
      </c>
      <c r="N4357">
        <v>88.1</v>
      </c>
      <c r="O4357">
        <v>31.89</v>
      </c>
      <c r="P4357">
        <v>3065.87</v>
      </c>
      <c r="Q4357" s="42">
        <f>Table1[[#This Row],[Steam_Consumed_t]]/Table1[[#This Row],[Production_t]]</f>
        <v>0.83025253840145807</v>
      </c>
      <c r="R4357" s="37">
        <f>Table1[[#This Row],[Power_Consumed_kWh]]/Table1[[#This Row],[Production_t]]</f>
        <v>79.81957823483468</v>
      </c>
      <c r="S4357" t="str">
        <f>IF(Table1[[#This Row],[Quality_pct]]&lt;96,"Below Spec","Ok")</f>
        <v>Ok</v>
      </c>
      <c r="T4357" t="str">
        <f>IF(Table1[Steam_Consumed_t]&gt;$O$4383,"ABNORMAL","NORMAL")</f>
        <v>NORMAL</v>
      </c>
      <c r="U4357" t="str">
        <f>IF(Table1[Power_Consumed_kWh]&gt;$P$4383,"ABNORMAL","NORMAL")</f>
        <v>NORMAL</v>
      </c>
      <c r="V4357">
        <f>(Table1[[#This Row],[Target_Production_t]]/8)*Table1[[#This Row],[Downtime_hr]]</f>
        <v>0.24475</v>
      </c>
    </row>
    <row r="4358" spans="1:22" x14ac:dyDescent="0.25">
      <c r="A4358" s="1">
        <v>46021</v>
      </c>
      <c r="B4358" s="1" t="str">
        <f>TEXT(Table1[[#This Row],[Date]],"mm")</f>
        <v>12</v>
      </c>
      <c r="C4358" t="s">
        <v>17</v>
      </c>
      <c r="D4358" t="s">
        <v>18</v>
      </c>
      <c r="E4358">
        <v>42.72</v>
      </c>
      <c r="F4358">
        <v>7.21</v>
      </c>
      <c r="G4358">
        <v>0.79</v>
      </c>
      <c r="H4358">
        <v>36.39</v>
      </c>
      <c r="I4358">
        <v>35.74</v>
      </c>
      <c r="J4358">
        <v>0.66</v>
      </c>
      <c r="K4358">
        <v>98.2</v>
      </c>
      <c r="L4358">
        <v>90.12</v>
      </c>
      <c r="M4358">
        <v>97.04</v>
      </c>
      <c r="N4358">
        <v>85.88</v>
      </c>
      <c r="O4358">
        <v>30.16</v>
      </c>
      <c r="P4358">
        <v>2971.55</v>
      </c>
      <c r="Q4358" s="42">
        <f>Table1[[#This Row],[Steam_Consumed_t]]/Table1[[#This Row],[Production_t]]</f>
        <v>0.8287991206375378</v>
      </c>
      <c r="R4358" s="37">
        <f>Table1[[#This Row],[Power_Consumed_kWh]]/Table1[[#This Row],[Production_t]]</f>
        <v>81.658422643583407</v>
      </c>
      <c r="S4358" t="str">
        <f>IF(Table1[[#This Row],[Quality_pct]]&lt;96,"Below Spec","Ok")</f>
        <v>Ok</v>
      </c>
      <c r="T4358" t="str">
        <f>IF(Table1[Steam_Consumed_t]&gt;$O$4383,"ABNORMAL","NORMAL")</f>
        <v>NORMAL</v>
      </c>
      <c r="U4358" t="str">
        <f>IF(Table1[Power_Consumed_kWh]&gt;$P$4383,"ABNORMAL","NORMAL")</f>
        <v>NORMAL</v>
      </c>
      <c r="V4358">
        <f>(Table1[[#This Row],[Target_Production_t]]/8)*Table1[[#This Row],[Downtime_hr]]</f>
        <v>4.2186000000000003</v>
      </c>
    </row>
    <row r="4359" spans="1:22" x14ac:dyDescent="0.25">
      <c r="A4359" s="1">
        <v>46021</v>
      </c>
      <c r="B4359" s="1" t="str">
        <f>TEXT(Table1[[#This Row],[Date]],"mm")</f>
        <v>12</v>
      </c>
      <c r="C4359" t="s">
        <v>23</v>
      </c>
      <c r="D4359" t="s">
        <v>20</v>
      </c>
      <c r="E4359">
        <v>42.74</v>
      </c>
      <c r="F4359">
        <v>7.3</v>
      </c>
      <c r="G4359">
        <v>0.7</v>
      </c>
      <c r="H4359">
        <v>36.380000000000003</v>
      </c>
      <c r="I4359">
        <v>35.69</v>
      </c>
      <c r="J4359">
        <v>0.69</v>
      </c>
      <c r="K4359">
        <v>98.11</v>
      </c>
      <c r="L4359">
        <v>91.25</v>
      </c>
      <c r="M4359">
        <v>91.8</v>
      </c>
      <c r="N4359">
        <v>82.18</v>
      </c>
      <c r="O4359">
        <v>5.33</v>
      </c>
      <c r="P4359">
        <v>1397.36</v>
      </c>
      <c r="Q4359" s="42">
        <f>Table1[[#This Row],[Steam_Consumed_t]]/Table1[[#This Row],[Production_t]]</f>
        <v>0.14650907091808685</v>
      </c>
      <c r="R4359" s="37">
        <f>Table1[[#This Row],[Power_Consumed_kWh]]/Table1[[#This Row],[Production_t]]</f>
        <v>38.410115448048373</v>
      </c>
      <c r="S4359" t="str">
        <f>IF(Table1[[#This Row],[Quality_pct]]&lt;96,"Below Spec","Ok")</f>
        <v>Ok</v>
      </c>
      <c r="T4359" t="str">
        <f>IF(Table1[Steam_Consumed_t]&gt;$O$4383,"ABNORMAL","NORMAL")</f>
        <v>NORMAL</v>
      </c>
      <c r="U4359" t="str">
        <f>IF(Table1[Power_Consumed_kWh]&gt;$P$4383,"ABNORMAL","NORMAL")</f>
        <v>NORMAL</v>
      </c>
      <c r="V4359">
        <f>(Table1[[#This Row],[Target_Production_t]]/8)*Table1[[#This Row],[Downtime_hr]]</f>
        <v>3.7397499999999999</v>
      </c>
    </row>
    <row r="4360" spans="1:22" x14ac:dyDescent="0.25">
      <c r="A4360" s="1">
        <v>46021</v>
      </c>
      <c r="B4360" s="1" t="str">
        <f>TEXT(Table1[[#This Row],[Date]],"mm")</f>
        <v>12</v>
      </c>
      <c r="C4360" t="s">
        <v>21</v>
      </c>
      <c r="D4360" t="s">
        <v>19</v>
      </c>
      <c r="E4360">
        <v>38.07</v>
      </c>
      <c r="F4360">
        <v>7.36</v>
      </c>
      <c r="G4360">
        <v>0.64</v>
      </c>
      <c r="H4360">
        <v>31.42</v>
      </c>
      <c r="I4360">
        <v>31.02</v>
      </c>
      <c r="J4360">
        <v>0.4</v>
      </c>
      <c r="K4360">
        <v>98.72</v>
      </c>
      <c r="L4360">
        <v>92</v>
      </c>
      <c r="M4360">
        <v>96.11</v>
      </c>
      <c r="N4360">
        <v>87.29</v>
      </c>
      <c r="O4360">
        <v>45.14</v>
      </c>
      <c r="P4360">
        <v>3692.87</v>
      </c>
      <c r="Q4360" s="42">
        <f>Table1[[#This Row],[Steam_Consumed_t]]/Table1[[#This Row],[Production_t]]</f>
        <v>1.4366645448758752</v>
      </c>
      <c r="R4360" s="37">
        <f>Table1[[#This Row],[Power_Consumed_kWh]]/Table1[[#This Row],[Production_t]]</f>
        <v>117.53246339910883</v>
      </c>
      <c r="S4360" t="str">
        <f>IF(Table1[[#This Row],[Quality_pct]]&lt;96,"Below Spec","Ok")</f>
        <v>Ok</v>
      </c>
      <c r="T4360" t="str">
        <f>IF(Table1[Steam_Consumed_t]&gt;$O$4383,"ABNORMAL","NORMAL")</f>
        <v>NORMAL</v>
      </c>
      <c r="U4360" t="str">
        <f>IF(Table1[Power_Consumed_kWh]&gt;$P$4383,"ABNORMAL","NORMAL")</f>
        <v>NORMAL</v>
      </c>
      <c r="V4360">
        <f>(Table1[[#This Row],[Target_Production_t]]/8)*Table1[[#This Row],[Downtime_hr]]</f>
        <v>3.0456000000000003</v>
      </c>
    </row>
    <row r="4361" spans="1:22" x14ac:dyDescent="0.25">
      <c r="A4361" s="1">
        <v>46021</v>
      </c>
      <c r="B4361" s="1" t="str">
        <f>TEXT(Table1[[#This Row],[Date]],"mm")</f>
        <v>12</v>
      </c>
      <c r="C4361" t="s">
        <v>21</v>
      </c>
      <c r="D4361" t="s">
        <v>20</v>
      </c>
      <c r="E4361">
        <v>36.909999999999997</v>
      </c>
      <c r="F4361">
        <v>7.39</v>
      </c>
      <c r="G4361">
        <v>0.61</v>
      </c>
      <c r="H4361">
        <v>31.04</v>
      </c>
      <c r="I4361">
        <v>30.54</v>
      </c>
      <c r="J4361">
        <v>0.5</v>
      </c>
      <c r="K4361">
        <v>98.4</v>
      </c>
      <c r="L4361">
        <v>92.38</v>
      </c>
      <c r="M4361">
        <v>96.22</v>
      </c>
      <c r="N4361">
        <v>87.46</v>
      </c>
      <c r="O4361">
        <v>44.6</v>
      </c>
      <c r="P4361">
        <v>3717.72</v>
      </c>
      <c r="Q4361" s="42">
        <f>Table1[[#This Row],[Steam_Consumed_t]]/Table1[[#This Row],[Production_t]]</f>
        <v>1.4368556701030928</v>
      </c>
      <c r="R4361" s="37">
        <f>Table1[[#This Row],[Power_Consumed_kWh]]/Table1[[#This Row],[Production_t]]</f>
        <v>119.77190721649484</v>
      </c>
      <c r="S4361" t="str">
        <f>IF(Table1[[#This Row],[Quality_pct]]&lt;96,"Below Spec","Ok")</f>
        <v>Ok</v>
      </c>
      <c r="T4361" t="str">
        <f>IF(Table1[Steam_Consumed_t]&gt;$O$4383,"ABNORMAL","NORMAL")</f>
        <v>NORMAL</v>
      </c>
      <c r="U4361" t="str">
        <f>IF(Table1[Power_Consumed_kWh]&gt;$P$4383,"ABNORMAL","NORMAL")</f>
        <v>NORMAL</v>
      </c>
      <c r="V4361">
        <f>(Table1[[#This Row],[Target_Production_t]]/8)*Table1[[#This Row],[Downtime_hr]]</f>
        <v>2.8143874999999996</v>
      </c>
    </row>
    <row r="4362" spans="1:22" x14ac:dyDescent="0.25">
      <c r="A4362" s="1">
        <v>46021</v>
      </c>
      <c r="B4362" s="1" t="str">
        <f>TEXT(Table1[[#This Row],[Date]],"mm")</f>
        <v>12</v>
      </c>
      <c r="C4362" t="s">
        <v>22</v>
      </c>
      <c r="D4362" t="s">
        <v>19</v>
      </c>
      <c r="E4362">
        <v>36.07</v>
      </c>
      <c r="F4362">
        <v>7.49</v>
      </c>
      <c r="G4362">
        <v>0.51</v>
      </c>
      <c r="H4362">
        <v>29.5</v>
      </c>
      <c r="I4362">
        <v>28.91</v>
      </c>
      <c r="J4362">
        <v>0.59</v>
      </c>
      <c r="K4362">
        <v>98.01</v>
      </c>
      <c r="L4362">
        <v>93.62</v>
      </c>
      <c r="M4362">
        <v>94.61</v>
      </c>
      <c r="N4362">
        <v>86.82</v>
      </c>
      <c r="O4362">
        <v>31.05</v>
      </c>
      <c r="P4362">
        <v>2868.44</v>
      </c>
      <c r="Q4362" s="42">
        <f>Table1[[#This Row],[Steam_Consumed_t]]/Table1[[#This Row],[Production_t]]</f>
        <v>1.0525423728813559</v>
      </c>
      <c r="R4362" s="37">
        <f>Table1[[#This Row],[Power_Consumed_kWh]]/Table1[[#This Row],[Production_t]]</f>
        <v>97.235254237288132</v>
      </c>
      <c r="S4362" t="str">
        <f>IF(Table1[[#This Row],[Quality_pct]]&lt;96,"Below Spec","Ok")</f>
        <v>Ok</v>
      </c>
      <c r="T4362" t="str">
        <f>IF(Table1[Steam_Consumed_t]&gt;$O$4383,"ABNORMAL","NORMAL")</f>
        <v>NORMAL</v>
      </c>
      <c r="U4362" t="str">
        <f>IF(Table1[Power_Consumed_kWh]&gt;$P$4383,"ABNORMAL","NORMAL")</f>
        <v>NORMAL</v>
      </c>
      <c r="V4362">
        <f>(Table1[[#This Row],[Target_Production_t]]/8)*Table1[[#This Row],[Downtime_hr]]</f>
        <v>2.2994625000000002</v>
      </c>
    </row>
    <row r="4363" spans="1:22" x14ac:dyDescent="0.25">
      <c r="A4363" s="1">
        <v>46021</v>
      </c>
      <c r="B4363" s="1" t="str">
        <f>TEXT(Table1[[#This Row],[Date]],"mm")</f>
        <v>12</v>
      </c>
      <c r="C4363" t="s">
        <v>23</v>
      </c>
      <c r="D4363" t="s">
        <v>18</v>
      </c>
      <c r="E4363">
        <v>44.76</v>
      </c>
      <c r="F4363">
        <v>7.61</v>
      </c>
      <c r="G4363">
        <v>0.39</v>
      </c>
      <c r="H4363">
        <v>38.75</v>
      </c>
      <c r="I4363">
        <v>38.08</v>
      </c>
      <c r="J4363">
        <v>0.67</v>
      </c>
      <c r="K4363">
        <v>98.27</v>
      </c>
      <c r="L4363">
        <v>95.12</v>
      </c>
      <c r="M4363">
        <v>92.48</v>
      </c>
      <c r="N4363">
        <v>86.45</v>
      </c>
      <c r="O4363">
        <v>3.73</v>
      </c>
      <c r="P4363">
        <v>1702.81</v>
      </c>
      <c r="Q4363" s="42">
        <f>Table1[[#This Row],[Steam_Consumed_t]]/Table1[[#This Row],[Production_t]]</f>
        <v>9.6258064516129033E-2</v>
      </c>
      <c r="R4363" s="37">
        <f>Table1[[#This Row],[Power_Consumed_kWh]]/Table1[[#This Row],[Production_t]]</f>
        <v>43.943483870967739</v>
      </c>
      <c r="S4363" t="str">
        <f>IF(Table1[[#This Row],[Quality_pct]]&lt;96,"Below Spec","Ok")</f>
        <v>Ok</v>
      </c>
      <c r="T4363" t="str">
        <f>IF(Table1[Steam_Consumed_t]&gt;$O$4383,"ABNORMAL","NORMAL")</f>
        <v>NORMAL</v>
      </c>
      <c r="U4363" t="str">
        <f>IF(Table1[Power_Consumed_kWh]&gt;$P$4383,"ABNORMAL","NORMAL")</f>
        <v>NORMAL</v>
      </c>
      <c r="V4363">
        <f>(Table1[[#This Row],[Target_Production_t]]/8)*Table1[[#This Row],[Downtime_hr]]</f>
        <v>2.1820499999999998</v>
      </c>
    </row>
    <row r="4364" spans="1:22" x14ac:dyDescent="0.25">
      <c r="A4364" s="1">
        <v>46021</v>
      </c>
      <c r="B4364" s="1" t="str">
        <f>TEXT(Table1[[#This Row],[Date]],"mm")</f>
        <v>12</v>
      </c>
      <c r="C4364" t="s">
        <v>17</v>
      </c>
      <c r="D4364" t="s">
        <v>20</v>
      </c>
      <c r="E4364">
        <v>40.799999999999997</v>
      </c>
      <c r="F4364">
        <v>7.64</v>
      </c>
      <c r="G4364">
        <v>0.36</v>
      </c>
      <c r="H4364">
        <v>36.229999999999997</v>
      </c>
      <c r="I4364">
        <v>35.99</v>
      </c>
      <c r="J4364">
        <v>0.25</v>
      </c>
      <c r="K4364">
        <v>99.32</v>
      </c>
      <c r="L4364">
        <v>95.5</v>
      </c>
      <c r="M4364">
        <v>90.65</v>
      </c>
      <c r="N4364">
        <v>85.98</v>
      </c>
      <c r="O4364">
        <v>31.33</v>
      </c>
      <c r="P4364">
        <v>2994.28</v>
      </c>
      <c r="Q4364" s="42">
        <f>Table1[[#This Row],[Steam_Consumed_t]]/Table1[[#This Row],[Production_t]]</f>
        <v>0.86475296715429206</v>
      </c>
      <c r="R4364" s="37">
        <f>Table1[[#This Row],[Power_Consumed_kWh]]/Table1[[#This Row],[Production_t]]</f>
        <v>82.646425614131942</v>
      </c>
      <c r="S4364" t="str">
        <f>IF(Table1[[#This Row],[Quality_pct]]&lt;96,"Below Spec","Ok")</f>
        <v>Ok</v>
      </c>
      <c r="T4364" t="str">
        <f>IF(Table1[Steam_Consumed_t]&gt;$O$4383,"ABNORMAL","NORMAL")</f>
        <v>NORMAL</v>
      </c>
      <c r="U4364" t="str">
        <f>IF(Table1[Power_Consumed_kWh]&gt;$P$4383,"ABNORMAL","NORMAL")</f>
        <v>NORMAL</v>
      </c>
      <c r="V4364">
        <f>(Table1[[#This Row],[Target_Production_t]]/8)*Table1[[#This Row],[Downtime_hr]]</f>
        <v>1.8359999999999999</v>
      </c>
    </row>
    <row r="4365" spans="1:22" x14ac:dyDescent="0.25">
      <c r="A4365" s="1">
        <v>46021</v>
      </c>
      <c r="B4365" s="1" t="str">
        <f>TEXT(Table1[[#This Row],[Date]],"mm")</f>
        <v>12</v>
      </c>
      <c r="C4365" t="s">
        <v>22</v>
      </c>
      <c r="D4365" t="s">
        <v>20</v>
      </c>
      <c r="E4365">
        <v>34.97</v>
      </c>
      <c r="F4365">
        <v>7.68</v>
      </c>
      <c r="G4365">
        <v>0.32</v>
      </c>
      <c r="H4365">
        <v>32.32</v>
      </c>
      <c r="I4365">
        <v>31.57</v>
      </c>
      <c r="J4365">
        <v>0.76</v>
      </c>
      <c r="K4365">
        <v>97.66</v>
      </c>
      <c r="L4365">
        <v>96</v>
      </c>
      <c r="M4365">
        <v>87.42</v>
      </c>
      <c r="N4365">
        <v>81.96</v>
      </c>
      <c r="O4365">
        <v>36.6</v>
      </c>
      <c r="P4365">
        <v>3116.49</v>
      </c>
      <c r="Q4365" s="42">
        <f>Table1[[#This Row],[Steam_Consumed_t]]/Table1[[#This Row],[Production_t]]</f>
        <v>1.1324257425742574</v>
      </c>
      <c r="R4365" s="37">
        <f>Table1[[#This Row],[Power_Consumed_kWh]]/Table1[[#This Row],[Production_t]]</f>
        <v>96.426051980198011</v>
      </c>
      <c r="S4365" t="str">
        <f>IF(Table1[[#This Row],[Quality_pct]]&lt;96,"Below Spec","Ok")</f>
        <v>Ok</v>
      </c>
      <c r="T4365" t="str">
        <f>IF(Table1[Steam_Consumed_t]&gt;$O$4383,"ABNORMAL","NORMAL")</f>
        <v>NORMAL</v>
      </c>
      <c r="U4365" t="str">
        <f>IF(Table1[Power_Consumed_kWh]&gt;$P$4383,"ABNORMAL","NORMAL")</f>
        <v>NORMAL</v>
      </c>
      <c r="V4365">
        <f>(Table1[[#This Row],[Target_Production_t]]/8)*Table1[[#This Row],[Downtime_hr]]</f>
        <v>1.3988</v>
      </c>
    </row>
    <row r="4366" spans="1:22" x14ac:dyDescent="0.25">
      <c r="A4366" s="1">
        <v>46021</v>
      </c>
      <c r="B4366" s="1" t="str">
        <f>TEXT(Table1[[#This Row],[Date]],"mm")</f>
        <v>12</v>
      </c>
      <c r="C4366" t="s">
        <v>22</v>
      </c>
      <c r="D4366" t="s">
        <v>18</v>
      </c>
      <c r="E4366">
        <v>36.619999999999997</v>
      </c>
      <c r="F4366">
        <v>7.73</v>
      </c>
      <c r="G4366">
        <v>0.27</v>
      </c>
      <c r="H4366">
        <v>31.89</v>
      </c>
      <c r="I4366">
        <v>31.1</v>
      </c>
      <c r="J4366">
        <v>0.79</v>
      </c>
      <c r="K4366">
        <v>97.52</v>
      </c>
      <c r="L4366">
        <v>96.62</v>
      </c>
      <c r="M4366">
        <v>93.96</v>
      </c>
      <c r="N4366">
        <v>88.54</v>
      </c>
      <c r="O4366">
        <v>35.619999999999997</v>
      </c>
      <c r="P4366">
        <v>3118.54</v>
      </c>
      <c r="Q4366" s="42">
        <f>Table1[[#This Row],[Steam_Consumed_t]]/Table1[[#This Row],[Production_t]]</f>
        <v>1.116964565694575</v>
      </c>
      <c r="R4366" s="37">
        <f>Table1[[#This Row],[Power_Consumed_kWh]]/Table1[[#This Row],[Production_t]]</f>
        <v>97.790529946691748</v>
      </c>
      <c r="S4366" t="str">
        <f>IF(Table1[[#This Row],[Quality_pct]]&lt;96,"Below Spec","Ok")</f>
        <v>Ok</v>
      </c>
      <c r="T4366" t="str">
        <f>IF(Table1[Steam_Consumed_t]&gt;$O$4383,"ABNORMAL","NORMAL")</f>
        <v>NORMAL</v>
      </c>
      <c r="U4366" t="str">
        <f>IF(Table1[Power_Consumed_kWh]&gt;$P$4383,"ABNORMAL","NORMAL")</f>
        <v>NORMAL</v>
      </c>
      <c r="V4366">
        <f>(Table1[[#This Row],[Target_Production_t]]/8)*Table1[[#This Row],[Downtime_hr]]</f>
        <v>1.2359249999999999</v>
      </c>
    </row>
    <row r="4367" spans="1:22" x14ac:dyDescent="0.25">
      <c r="A4367" s="1">
        <v>46021</v>
      </c>
      <c r="B4367" s="1" t="str">
        <f>TEXT(Table1[[#This Row],[Date]],"mm")</f>
        <v>12</v>
      </c>
      <c r="C4367" t="s">
        <v>17</v>
      </c>
      <c r="D4367" t="s">
        <v>19</v>
      </c>
      <c r="E4367">
        <v>42.08</v>
      </c>
      <c r="F4367">
        <v>7.84</v>
      </c>
      <c r="G4367">
        <v>0.16</v>
      </c>
      <c r="H4367">
        <v>42.22</v>
      </c>
      <c r="I4367">
        <v>41.42</v>
      </c>
      <c r="J4367">
        <v>0.8</v>
      </c>
      <c r="K4367">
        <v>98.11</v>
      </c>
      <c r="L4367">
        <v>98</v>
      </c>
      <c r="M4367">
        <v>97.45</v>
      </c>
      <c r="N4367">
        <v>93.69</v>
      </c>
      <c r="O4367">
        <v>35.97</v>
      </c>
      <c r="P4367">
        <v>3512.34</v>
      </c>
      <c r="Q4367" s="42">
        <f>Table1[[#This Row],[Steam_Consumed_t]]/Table1[[#This Row],[Production_t]]</f>
        <v>0.85196589294173375</v>
      </c>
      <c r="R4367" s="37">
        <f>Table1[[#This Row],[Power_Consumed_kWh]]/Table1[[#This Row],[Production_t]]</f>
        <v>83.19137849360493</v>
      </c>
      <c r="S4367" t="str">
        <f>IF(Table1[[#This Row],[Quality_pct]]&lt;96,"Below Spec","Ok")</f>
        <v>Ok</v>
      </c>
      <c r="T4367" t="str">
        <f>IF(Table1[Steam_Consumed_t]&gt;$O$4383,"ABNORMAL","NORMAL")</f>
        <v>NORMAL</v>
      </c>
      <c r="U4367" t="str">
        <f>IF(Table1[Power_Consumed_kWh]&gt;$P$4383,"ABNORMAL","NORMAL")</f>
        <v>NORMAL</v>
      </c>
      <c r="V4367">
        <f>(Table1[[#This Row],[Target_Production_t]]/8)*Table1[[#This Row],[Downtime_hr]]</f>
        <v>0.84160000000000001</v>
      </c>
    </row>
    <row r="4368" spans="1:22" x14ac:dyDescent="0.25">
      <c r="A4368" s="1">
        <v>46021</v>
      </c>
      <c r="B4368" s="1" t="str">
        <f>TEXT(Table1[[#This Row],[Date]],"mm")</f>
        <v>12</v>
      </c>
      <c r="C4368" t="s">
        <v>23</v>
      </c>
      <c r="D4368" t="s">
        <v>19</v>
      </c>
      <c r="E4368">
        <v>44.09</v>
      </c>
      <c r="F4368">
        <v>7.91</v>
      </c>
      <c r="G4368">
        <v>0.09</v>
      </c>
      <c r="H4368">
        <v>41.73</v>
      </c>
      <c r="I4368">
        <v>40.909999999999997</v>
      </c>
      <c r="J4368">
        <v>0.81</v>
      </c>
      <c r="K4368">
        <v>98.05</v>
      </c>
      <c r="L4368">
        <v>98.88</v>
      </c>
      <c r="M4368">
        <v>94.55</v>
      </c>
      <c r="N4368">
        <v>91.66</v>
      </c>
      <c r="O4368">
        <v>5.4</v>
      </c>
      <c r="P4368">
        <v>1603.66</v>
      </c>
      <c r="Q4368" s="42">
        <f>Table1[[#This Row],[Steam_Consumed_t]]/Table1[[#This Row],[Production_t]]</f>
        <v>0.12940330697340044</v>
      </c>
      <c r="R4368" s="37">
        <f>Table1[[#This Row],[Power_Consumed_kWh]]/Table1[[#This Row],[Production_t]]</f>
        <v>38.429427270548771</v>
      </c>
      <c r="S4368" t="str">
        <f>IF(Table1[[#This Row],[Quality_pct]]&lt;96,"Below Spec","Ok")</f>
        <v>Ok</v>
      </c>
      <c r="T4368" t="str">
        <f>IF(Table1[Steam_Consumed_t]&gt;$O$4383,"ABNORMAL","NORMAL")</f>
        <v>NORMAL</v>
      </c>
      <c r="U4368" t="str">
        <f>IF(Table1[Power_Consumed_kWh]&gt;$P$4383,"ABNORMAL","NORMAL")</f>
        <v>NORMAL</v>
      </c>
      <c r="V4368">
        <f>(Table1[[#This Row],[Target_Production_t]]/8)*Table1[[#This Row],[Downtime_hr]]</f>
        <v>0.49601250000000002</v>
      </c>
    </row>
    <row r="4369" spans="1:22" x14ac:dyDescent="0.25">
      <c r="A4369" s="1">
        <v>46021</v>
      </c>
      <c r="B4369" s="1" t="str">
        <f>TEXT(Table1[[#This Row],[Date]],"mm")</f>
        <v>12</v>
      </c>
      <c r="C4369" t="s">
        <v>21</v>
      </c>
      <c r="D4369" t="s">
        <v>18</v>
      </c>
      <c r="E4369">
        <v>38.65</v>
      </c>
      <c r="F4369">
        <v>7.94</v>
      </c>
      <c r="G4369">
        <v>0.06</v>
      </c>
      <c r="H4369">
        <v>35.24</v>
      </c>
      <c r="I4369">
        <v>34.549999999999997</v>
      </c>
      <c r="J4369">
        <v>0.69</v>
      </c>
      <c r="K4369">
        <v>98.03</v>
      </c>
      <c r="L4369">
        <v>99.25</v>
      </c>
      <c r="M4369">
        <v>99</v>
      </c>
      <c r="N4369">
        <v>96.33</v>
      </c>
      <c r="O4369">
        <v>53.82</v>
      </c>
      <c r="P4369">
        <v>4275.68</v>
      </c>
      <c r="Q4369" s="42">
        <f>Table1[[#This Row],[Steam_Consumed_t]]/Table1[[#This Row],[Production_t]]</f>
        <v>1.5272417707150965</v>
      </c>
      <c r="R4369" s="37">
        <f>Table1[[#This Row],[Power_Consumed_kWh]]/Table1[[#This Row],[Production_t]]</f>
        <v>121.33030646992054</v>
      </c>
      <c r="S4369" t="str">
        <f>IF(Table1[[#This Row],[Quality_pct]]&lt;96,"Below Spec","Ok")</f>
        <v>Ok</v>
      </c>
      <c r="T4369" t="str">
        <f>IF(Table1[Steam_Consumed_t]&gt;$O$4383,"ABNORMAL","NORMAL")</f>
        <v>ABNORMAL</v>
      </c>
      <c r="U4369" t="str">
        <f>IF(Table1[Power_Consumed_kWh]&gt;$P$4383,"ABNORMAL","NORMAL")</f>
        <v>ABNORMAL</v>
      </c>
      <c r="V4369">
        <f>(Table1[[#This Row],[Target_Production_t]]/8)*Table1[[#This Row],[Downtime_hr]]</f>
        <v>0.28987499999999999</v>
      </c>
    </row>
    <row r="4370" spans="1:22" x14ac:dyDescent="0.25">
      <c r="A4370" s="1">
        <v>46022</v>
      </c>
      <c r="B4370" s="1" t="str">
        <f>TEXT(Table1[[#This Row],[Date]],"mm")</f>
        <v>12</v>
      </c>
      <c r="C4370" t="s">
        <v>17</v>
      </c>
      <c r="D4370" t="s">
        <v>18</v>
      </c>
      <c r="E4370">
        <v>41.68</v>
      </c>
      <c r="F4370">
        <v>7.25</v>
      </c>
      <c r="G4370">
        <v>0.75</v>
      </c>
      <c r="H4370">
        <v>36.42</v>
      </c>
      <c r="I4370">
        <v>35.43</v>
      </c>
      <c r="J4370">
        <v>0.99</v>
      </c>
      <c r="K4370">
        <v>97.27</v>
      </c>
      <c r="L4370">
        <v>90.62</v>
      </c>
      <c r="M4370">
        <v>97.28</v>
      </c>
      <c r="N4370">
        <v>85.76</v>
      </c>
      <c r="O4370">
        <v>32.18</v>
      </c>
      <c r="P4370">
        <v>3031.34</v>
      </c>
      <c r="Q4370" s="42">
        <f>Table1[[#This Row],[Steam_Consumed_t]]/Table1[[#This Row],[Production_t]]</f>
        <v>0.88358045030203181</v>
      </c>
      <c r="R4370" s="37">
        <f>Table1[[#This Row],[Power_Consumed_kWh]]/Table1[[#This Row],[Production_t]]</f>
        <v>83.232839099395932</v>
      </c>
      <c r="S4370" t="str">
        <f>IF(Table1[[#This Row],[Quality_pct]]&lt;96,"Below Spec","Ok")</f>
        <v>Ok</v>
      </c>
      <c r="T4370" t="str">
        <f>IF(Table1[Steam_Consumed_t]&gt;$O$4383,"ABNORMAL","NORMAL")</f>
        <v>NORMAL</v>
      </c>
      <c r="U4370" t="str">
        <f>IF(Table1[Power_Consumed_kWh]&gt;$P$4383,"ABNORMAL","NORMAL")</f>
        <v>NORMAL</v>
      </c>
      <c r="V4370">
        <f>(Table1[[#This Row],[Target_Production_t]]/8)*Table1[[#This Row],[Downtime_hr]]</f>
        <v>3.9074999999999998</v>
      </c>
    </row>
    <row r="4371" spans="1:22" x14ac:dyDescent="0.25">
      <c r="A4371" s="1">
        <v>46022</v>
      </c>
      <c r="B4371" s="1" t="str">
        <f>TEXT(Table1[[#This Row],[Date]],"mm")</f>
        <v>12</v>
      </c>
      <c r="C4371" t="s">
        <v>21</v>
      </c>
      <c r="D4371" t="s">
        <v>19</v>
      </c>
      <c r="E4371">
        <v>37.15</v>
      </c>
      <c r="F4371">
        <v>7.4</v>
      </c>
      <c r="G4371">
        <v>0.6</v>
      </c>
      <c r="H4371">
        <v>33.1</v>
      </c>
      <c r="I4371">
        <v>32.67</v>
      </c>
      <c r="J4371">
        <v>0.42</v>
      </c>
      <c r="K4371">
        <v>98.72</v>
      </c>
      <c r="L4371">
        <v>92.5</v>
      </c>
      <c r="M4371">
        <v>100.65</v>
      </c>
      <c r="N4371">
        <v>91.91</v>
      </c>
      <c r="O4371">
        <v>46.89</v>
      </c>
      <c r="P4371">
        <v>4036.56</v>
      </c>
      <c r="Q4371" s="42">
        <f>Table1[[#This Row],[Steam_Consumed_t]]/Table1[[#This Row],[Production_t]]</f>
        <v>1.4166163141993957</v>
      </c>
      <c r="R4371" s="37">
        <f>Table1[[#This Row],[Power_Consumed_kWh]]/Table1[[#This Row],[Production_t]]</f>
        <v>121.95045317220543</v>
      </c>
      <c r="S4371" t="str">
        <f>IF(Table1[[#This Row],[Quality_pct]]&lt;96,"Below Spec","Ok")</f>
        <v>Ok</v>
      </c>
      <c r="T4371" t="str">
        <f>IF(Table1[Steam_Consumed_t]&gt;$O$4383,"ABNORMAL","NORMAL")</f>
        <v>NORMAL</v>
      </c>
      <c r="U4371" t="str">
        <f>IF(Table1[Power_Consumed_kWh]&gt;$P$4383,"ABNORMAL","NORMAL")</f>
        <v>NORMAL</v>
      </c>
      <c r="V4371">
        <f>(Table1[[#This Row],[Target_Production_t]]/8)*Table1[[#This Row],[Downtime_hr]]</f>
        <v>2.7862499999999999</v>
      </c>
    </row>
    <row r="4372" spans="1:22" x14ac:dyDescent="0.25">
      <c r="A4372" s="1">
        <v>46022</v>
      </c>
      <c r="B4372" s="1" t="str">
        <f>TEXT(Table1[[#This Row],[Date]],"mm")</f>
        <v>12</v>
      </c>
      <c r="C4372" t="s">
        <v>22</v>
      </c>
      <c r="D4372" t="s">
        <v>18</v>
      </c>
      <c r="E4372">
        <v>35.729999999999997</v>
      </c>
      <c r="F4372">
        <v>7.46</v>
      </c>
      <c r="G4372">
        <v>0.54</v>
      </c>
      <c r="H4372">
        <v>30.41</v>
      </c>
      <c r="I4372">
        <v>28.98</v>
      </c>
      <c r="J4372">
        <v>1.43</v>
      </c>
      <c r="K4372">
        <v>95.3</v>
      </c>
      <c r="L4372">
        <v>93.25</v>
      </c>
      <c r="M4372">
        <v>96.09</v>
      </c>
      <c r="N4372">
        <v>85.4</v>
      </c>
      <c r="O4372">
        <v>34.450000000000003</v>
      </c>
      <c r="P4372">
        <v>2824.34</v>
      </c>
      <c r="Q4372" s="42">
        <f>Table1[[#This Row],[Steam_Consumed_t]]/Table1[[#This Row],[Production_t]]</f>
        <v>1.1328510358434727</v>
      </c>
      <c r="R4372" s="37">
        <f>Table1[[#This Row],[Power_Consumed_kWh]]/Table1[[#This Row],[Production_t]]</f>
        <v>92.875369944097343</v>
      </c>
      <c r="S4372" t="str">
        <f>IF(Table1[[#This Row],[Quality_pct]]&lt;96,"Below Spec","Ok")</f>
        <v>Below Spec</v>
      </c>
      <c r="T4372" t="str">
        <f>IF(Table1[Steam_Consumed_t]&gt;$O$4383,"ABNORMAL","NORMAL")</f>
        <v>NORMAL</v>
      </c>
      <c r="U4372" t="str">
        <f>IF(Table1[Power_Consumed_kWh]&gt;$P$4383,"ABNORMAL","NORMAL")</f>
        <v>NORMAL</v>
      </c>
      <c r="V4372">
        <f>(Table1[[#This Row],[Target_Production_t]]/8)*Table1[[#This Row],[Downtime_hr]]</f>
        <v>2.411775</v>
      </c>
    </row>
    <row r="4373" spans="1:22" x14ac:dyDescent="0.25">
      <c r="A4373" s="1">
        <v>46022</v>
      </c>
      <c r="B4373" s="1" t="str">
        <f>TEXT(Table1[[#This Row],[Date]],"mm")</f>
        <v>12</v>
      </c>
      <c r="C4373" t="s">
        <v>21</v>
      </c>
      <c r="D4373" t="s">
        <v>18</v>
      </c>
      <c r="E4373">
        <v>37.71</v>
      </c>
      <c r="F4373">
        <v>7.48</v>
      </c>
      <c r="G4373">
        <v>0.52</v>
      </c>
      <c r="H4373">
        <v>31.54</v>
      </c>
      <c r="I4373">
        <v>31.23</v>
      </c>
      <c r="J4373">
        <v>0.3</v>
      </c>
      <c r="K4373">
        <v>99.04</v>
      </c>
      <c r="L4373">
        <v>93.5</v>
      </c>
      <c r="M4373">
        <v>97.29</v>
      </c>
      <c r="N4373">
        <v>90.09</v>
      </c>
      <c r="O4373">
        <v>46.47</v>
      </c>
      <c r="P4373">
        <v>3744.07</v>
      </c>
      <c r="Q4373" s="42">
        <f>Table1[[#This Row],[Steam_Consumed_t]]/Table1[[#This Row],[Production_t]]</f>
        <v>1.4733671528218135</v>
      </c>
      <c r="R4373" s="37">
        <f>Table1[[#This Row],[Power_Consumed_kWh]]/Table1[[#This Row],[Production_t]]</f>
        <v>118.70862396956247</v>
      </c>
      <c r="S4373" t="str">
        <f>IF(Table1[[#This Row],[Quality_pct]]&lt;96,"Below Spec","Ok")</f>
        <v>Ok</v>
      </c>
      <c r="T4373" t="str">
        <f>IF(Table1[Steam_Consumed_t]&gt;$O$4383,"ABNORMAL","NORMAL")</f>
        <v>NORMAL</v>
      </c>
      <c r="U4373" t="str">
        <f>IF(Table1[Power_Consumed_kWh]&gt;$P$4383,"ABNORMAL","NORMAL")</f>
        <v>NORMAL</v>
      </c>
      <c r="V4373">
        <f>(Table1[[#This Row],[Target_Production_t]]/8)*Table1[[#This Row],[Downtime_hr]]</f>
        <v>2.4511500000000002</v>
      </c>
    </row>
    <row r="4374" spans="1:22" x14ac:dyDescent="0.25">
      <c r="A4374" s="1">
        <v>46022</v>
      </c>
      <c r="B4374" s="1" t="str">
        <f>TEXT(Table1[[#This Row],[Date]],"mm")</f>
        <v>12</v>
      </c>
      <c r="C4374" t="s">
        <v>23</v>
      </c>
      <c r="D4374" t="s">
        <v>20</v>
      </c>
      <c r="E4374">
        <v>41.7</v>
      </c>
      <c r="F4374">
        <v>7.55</v>
      </c>
      <c r="G4374">
        <v>0.45</v>
      </c>
      <c r="H4374">
        <v>37.07</v>
      </c>
      <c r="I4374">
        <v>36.619999999999997</v>
      </c>
      <c r="J4374">
        <v>0.45</v>
      </c>
      <c r="K4374">
        <v>98.78</v>
      </c>
      <c r="L4374">
        <v>94.38</v>
      </c>
      <c r="M4374">
        <v>94.56</v>
      </c>
      <c r="N4374">
        <v>88.15</v>
      </c>
      <c r="O4374">
        <v>3.69</v>
      </c>
      <c r="P4374">
        <v>1680.61</v>
      </c>
      <c r="Q4374" s="42">
        <f>Table1[[#This Row],[Steam_Consumed_t]]/Table1[[#This Row],[Production_t]]</f>
        <v>9.9541408146749388E-2</v>
      </c>
      <c r="R4374" s="37">
        <f>Table1[[#This Row],[Power_Consumed_kWh]]/Table1[[#This Row],[Production_t]]</f>
        <v>45.336120852441326</v>
      </c>
      <c r="S4374" t="str">
        <f>IF(Table1[[#This Row],[Quality_pct]]&lt;96,"Below Spec","Ok")</f>
        <v>Ok</v>
      </c>
      <c r="T4374" t="str">
        <f>IF(Table1[Steam_Consumed_t]&gt;$O$4383,"ABNORMAL","NORMAL")</f>
        <v>NORMAL</v>
      </c>
      <c r="U4374" t="str">
        <f>IF(Table1[Power_Consumed_kWh]&gt;$P$4383,"ABNORMAL","NORMAL")</f>
        <v>NORMAL</v>
      </c>
      <c r="V4374">
        <f>(Table1[[#This Row],[Target_Production_t]]/8)*Table1[[#This Row],[Downtime_hr]]</f>
        <v>2.3456250000000001</v>
      </c>
    </row>
    <row r="4375" spans="1:22" x14ac:dyDescent="0.25">
      <c r="A4375" s="1">
        <v>46022</v>
      </c>
      <c r="B4375" s="1" t="str">
        <f>TEXT(Table1[[#This Row],[Date]],"mm")</f>
        <v>12</v>
      </c>
      <c r="C4375" t="s">
        <v>23</v>
      </c>
      <c r="D4375" t="s">
        <v>19</v>
      </c>
      <c r="E4375">
        <v>43.01</v>
      </c>
      <c r="F4375">
        <v>7.56</v>
      </c>
      <c r="G4375">
        <v>0.44</v>
      </c>
      <c r="H4375">
        <v>37.28</v>
      </c>
      <c r="I4375">
        <v>37</v>
      </c>
      <c r="J4375">
        <v>0.28000000000000003</v>
      </c>
      <c r="K4375">
        <v>99.25</v>
      </c>
      <c r="L4375">
        <v>94.5</v>
      </c>
      <c r="M4375">
        <v>93.43</v>
      </c>
      <c r="N4375">
        <v>87.63</v>
      </c>
      <c r="O4375">
        <v>6.16</v>
      </c>
      <c r="P4375">
        <v>1681.54</v>
      </c>
      <c r="Q4375" s="42">
        <f>Table1[[#This Row],[Steam_Consumed_t]]/Table1[[#This Row],[Production_t]]</f>
        <v>0.16523605150214593</v>
      </c>
      <c r="R4375" s="37">
        <f>Table1[[#This Row],[Power_Consumed_kWh]]/Table1[[#This Row],[Production_t]]</f>
        <v>45.105686695278969</v>
      </c>
      <c r="S4375" t="str">
        <f>IF(Table1[[#This Row],[Quality_pct]]&lt;96,"Below Spec","Ok")</f>
        <v>Ok</v>
      </c>
      <c r="T4375" t="str">
        <f>IF(Table1[Steam_Consumed_t]&gt;$O$4383,"ABNORMAL","NORMAL")</f>
        <v>NORMAL</v>
      </c>
      <c r="U4375" t="str">
        <f>IF(Table1[Power_Consumed_kWh]&gt;$P$4383,"ABNORMAL","NORMAL")</f>
        <v>NORMAL</v>
      </c>
      <c r="V4375">
        <f>(Table1[[#This Row],[Target_Production_t]]/8)*Table1[[#This Row],[Downtime_hr]]</f>
        <v>2.3655499999999998</v>
      </c>
    </row>
    <row r="4376" spans="1:22" x14ac:dyDescent="0.25">
      <c r="A4376" s="1">
        <v>46022</v>
      </c>
      <c r="B4376" s="1" t="str">
        <f>TEXT(Table1[[#This Row],[Date]],"mm")</f>
        <v>12</v>
      </c>
      <c r="C4376" t="s">
        <v>21</v>
      </c>
      <c r="D4376" t="s">
        <v>20</v>
      </c>
      <c r="E4376">
        <v>36.020000000000003</v>
      </c>
      <c r="F4376">
        <v>7.62</v>
      </c>
      <c r="G4376">
        <v>0.38</v>
      </c>
      <c r="H4376">
        <v>31.9</v>
      </c>
      <c r="I4376">
        <v>31.32</v>
      </c>
      <c r="J4376">
        <v>0.57999999999999996</v>
      </c>
      <c r="K4376">
        <v>98.19</v>
      </c>
      <c r="L4376">
        <v>95.25</v>
      </c>
      <c r="M4376">
        <v>94.39</v>
      </c>
      <c r="N4376">
        <v>88.28</v>
      </c>
      <c r="O4376">
        <v>45.69</v>
      </c>
      <c r="P4376">
        <v>3599.48</v>
      </c>
      <c r="Q4376" s="42">
        <f>Table1[[#This Row],[Steam_Consumed_t]]/Table1[[#This Row],[Production_t]]</f>
        <v>1.4322884012539185</v>
      </c>
      <c r="R4376" s="37">
        <f>Table1[[#This Row],[Power_Consumed_kWh]]/Table1[[#This Row],[Production_t]]</f>
        <v>112.83636363636364</v>
      </c>
      <c r="S4376" t="str">
        <f>IF(Table1[[#This Row],[Quality_pct]]&lt;96,"Below Spec","Ok")</f>
        <v>Ok</v>
      </c>
      <c r="T4376" t="str">
        <f>IF(Table1[Steam_Consumed_t]&gt;$O$4383,"ABNORMAL","NORMAL")</f>
        <v>NORMAL</v>
      </c>
      <c r="U4376" t="str">
        <f>IF(Table1[Power_Consumed_kWh]&gt;$P$4383,"ABNORMAL","NORMAL")</f>
        <v>NORMAL</v>
      </c>
      <c r="V4376">
        <f>(Table1[[#This Row],[Target_Production_t]]/8)*Table1[[#This Row],[Downtime_hr]]</f>
        <v>1.7109500000000002</v>
      </c>
    </row>
    <row r="4377" spans="1:22" x14ac:dyDescent="0.25">
      <c r="A4377" s="1">
        <v>46022</v>
      </c>
      <c r="B4377" s="1" t="str">
        <f>TEXT(Table1[[#This Row],[Date]],"mm")</f>
        <v>12</v>
      </c>
      <c r="C4377" t="s">
        <v>17</v>
      </c>
      <c r="D4377" t="s">
        <v>20</v>
      </c>
      <c r="E4377">
        <v>39.81</v>
      </c>
      <c r="F4377">
        <v>7.64</v>
      </c>
      <c r="G4377">
        <v>0.36</v>
      </c>
      <c r="H4377">
        <v>34.69</v>
      </c>
      <c r="I4377">
        <v>34.270000000000003</v>
      </c>
      <c r="J4377">
        <v>0.42</v>
      </c>
      <c r="K4377">
        <v>98.79</v>
      </c>
      <c r="L4377">
        <v>95.5</v>
      </c>
      <c r="M4377">
        <v>94.13</v>
      </c>
      <c r="N4377">
        <v>88.81</v>
      </c>
      <c r="O4377">
        <v>29.89</v>
      </c>
      <c r="P4377">
        <v>2727.1</v>
      </c>
      <c r="Q4377" s="42">
        <f>Table1[[#This Row],[Steam_Consumed_t]]/Table1[[#This Row],[Production_t]]</f>
        <v>0.86163159411934287</v>
      </c>
      <c r="R4377" s="37">
        <f>Table1[[#This Row],[Power_Consumed_kWh]]/Table1[[#This Row],[Production_t]]</f>
        <v>78.613433266070913</v>
      </c>
      <c r="S4377" t="str">
        <f>IF(Table1[[#This Row],[Quality_pct]]&lt;96,"Below Spec","Ok")</f>
        <v>Ok</v>
      </c>
      <c r="T4377" t="str">
        <f>IF(Table1[Steam_Consumed_t]&gt;$O$4383,"ABNORMAL","NORMAL")</f>
        <v>NORMAL</v>
      </c>
      <c r="U4377" t="str">
        <f>IF(Table1[Power_Consumed_kWh]&gt;$P$4383,"ABNORMAL","NORMAL")</f>
        <v>NORMAL</v>
      </c>
      <c r="V4377">
        <f>(Table1[[#This Row],[Target_Production_t]]/8)*Table1[[#This Row],[Downtime_hr]]</f>
        <v>1.79145</v>
      </c>
    </row>
    <row r="4378" spans="1:22" x14ac:dyDescent="0.25">
      <c r="A4378" s="1">
        <v>46022</v>
      </c>
      <c r="B4378" s="1" t="str">
        <f>TEXT(Table1[[#This Row],[Date]],"mm")</f>
        <v>12</v>
      </c>
      <c r="C4378" t="s">
        <v>23</v>
      </c>
      <c r="D4378" t="s">
        <v>18</v>
      </c>
      <c r="E4378">
        <v>43.67</v>
      </c>
      <c r="F4378">
        <v>7.66</v>
      </c>
      <c r="G4378">
        <v>0.34</v>
      </c>
      <c r="H4378">
        <v>39.770000000000003</v>
      </c>
      <c r="I4378">
        <v>39.409999999999997</v>
      </c>
      <c r="J4378">
        <v>0.35</v>
      </c>
      <c r="K4378">
        <v>99.11</v>
      </c>
      <c r="L4378">
        <v>95.75</v>
      </c>
      <c r="M4378">
        <v>99.55</v>
      </c>
      <c r="N4378">
        <v>94.47</v>
      </c>
      <c r="O4378">
        <v>5.14</v>
      </c>
      <c r="P4378">
        <v>1646.72</v>
      </c>
      <c r="Q4378" s="42">
        <f>Table1[[#This Row],[Steam_Consumed_t]]/Table1[[#This Row],[Production_t]]</f>
        <v>0.12924314810158408</v>
      </c>
      <c r="R4378" s="37">
        <f>Table1[[#This Row],[Power_Consumed_kWh]]/Table1[[#This Row],[Production_t]]</f>
        <v>41.406084988684938</v>
      </c>
      <c r="S4378" t="str">
        <f>IF(Table1[[#This Row],[Quality_pct]]&lt;96,"Below Spec","Ok")</f>
        <v>Ok</v>
      </c>
      <c r="T4378" t="str">
        <f>IF(Table1[Steam_Consumed_t]&gt;$O$4383,"ABNORMAL","NORMAL")</f>
        <v>NORMAL</v>
      </c>
      <c r="U4378" t="str">
        <f>IF(Table1[Power_Consumed_kWh]&gt;$P$4383,"ABNORMAL","NORMAL")</f>
        <v>NORMAL</v>
      </c>
      <c r="V4378">
        <f>(Table1[[#This Row],[Target_Production_t]]/8)*Table1[[#This Row],[Downtime_hr]]</f>
        <v>1.8559750000000002</v>
      </c>
    </row>
    <row r="4379" spans="1:22" x14ac:dyDescent="0.25">
      <c r="A4379" s="1">
        <v>46022</v>
      </c>
      <c r="B4379" s="1" t="str">
        <f>TEXT(Table1[[#This Row],[Date]],"mm")</f>
        <v>12</v>
      </c>
      <c r="C4379" t="s">
        <v>22</v>
      </c>
      <c r="D4379" t="s">
        <v>20</v>
      </c>
      <c r="E4379">
        <v>34.119999999999997</v>
      </c>
      <c r="F4379">
        <v>7.67</v>
      </c>
      <c r="G4379">
        <v>0.33</v>
      </c>
      <c r="H4379">
        <v>29.92</v>
      </c>
      <c r="I4379">
        <v>28.9</v>
      </c>
      <c r="J4379">
        <v>1.02</v>
      </c>
      <c r="K4379">
        <v>96.58</v>
      </c>
      <c r="L4379">
        <v>95.88</v>
      </c>
      <c r="M4379">
        <v>93.97</v>
      </c>
      <c r="N4379">
        <v>87.01</v>
      </c>
      <c r="O4379">
        <v>33.119999999999997</v>
      </c>
      <c r="P4379">
        <v>2877.48</v>
      </c>
      <c r="Q4379" s="42">
        <f>Table1[[#This Row],[Steam_Consumed_t]]/Table1[[#This Row],[Production_t]]</f>
        <v>1.1069518716577538</v>
      </c>
      <c r="R4379" s="37">
        <f>Table1[[#This Row],[Power_Consumed_kWh]]/Table1[[#This Row],[Production_t]]</f>
        <v>96.172459893048128</v>
      </c>
      <c r="S4379" t="str">
        <f>IF(Table1[[#This Row],[Quality_pct]]&lt;96,"Below Spec","Ok")</f>
        <v>Ok</v>
      </c>
      <c r="T4379" t="str">
        <f>IF(Table1[Steam_Consumed_t]&gt;$O$4383,"ABNORMAL","NORMAL")</f>
        <v>NORMAL</v>
      </c>
      <c r="U4379" t="str">
        <f>IF(Table1[Power_Consumed_kWh]&gt;$P$4383,"ABNORMAL","NORMAL")</f>
        <v>NORMAL</v>
      </c>
      <c r="V4379">
        <f>(Table1[[#This Row],[Target_Production_t]]/8)*Table1[[#This Row],[Downtime_hr]]</f>
        <v>1.4074499999999999</v>
      </c>
    </row>
    <row r="4380" spans="1:22" x14ac:dyDescent="0.25">
      <c r="A4380" s="1">
        <v>46022</v>
      </c>
      <c r="B4380" s="1" t="str">
        <f>TEXT(Table1[[#This Row],[Date]],"mm")</f>
        <v>12</v>
      </c>
      <c r="C4380" t="s">
        <v>22</v>
      </c>
      <c r="D4380" t="s">
        <v>19</v>
      </c>
      <c r="E4380">
        <v>35.19</v>
      </c>
      <c r="F4380">
        <v>7.69</v>
      </c>
      <c r="G4380">
        <v>0.31</v>
      </c>
      <c r="H4380">
        <v>34.630000000000003</v>
      </c>
      <c r="I4380">
        <v>33.659999999999997</v>
      </c>
      <c r="J4380">
        <v>0.96</v>
      </c>
      <c r="K4380">
        <v>97.22</v>
      </c>
      <c r="L4380">
        <v>96.12</v>
      </c>
      <c r="M4380">
        <v>91.61</v>
      </c>
      <c r="N4380">
        <v>85.61</v>
      </c>
      <c r="O4380">
        <v>38.200000000000003</v>
      </c>
      <c r="P4380">
        <v>3286.07</v>
      </c>
      <c r="Q4380" s="42">
        <f>Table1[[#This Row],[Steam_Consumed_t]]/Table1[[#This Row],[Production_t]]</f>
        <v>1.1030898065261334</v>
      </c>
      <c r="R4380" s="37">
        <f>Table1[[#This Row],[Power_Consumed_kWh]]/Table1[[#This Row],[Production_t]]</f>
        <v>94.89084608720762</v>
      </c>
      <c r="S4380" t="str">
        <f>IF(Table1[[#This Row],[Quality_pct]]&lt;96,"Below Spec","Ok")</f>
        <v>Ok</v>
      </c>
      <c r="T4380" t="str">
        <f>IF(Table1[Steam_Consumed_t]&gt;$O$4383,"ABNORMAL","NORMAL")</f>
        <v>NORMAL</v>
      </c>
      <c r="U4380" t="str">
        <f>IF(Table1[Power_Consumed_kWh]&gt;$P$4383,"ABNORMAL","NORMAL")</f>
        <v>NORMAL</v>
      </c>
      <c r="V4380">
        <f>(Table1[[#This Row],[Target_Production_t]]/8)*Table1[[#This Row],[Downtime_hr]]</f>
        <v>1.3636124999999999</v>
      </c>
    </row>
    <row r="4381" spans="1:22" x14ac:dyDescent="0.25">
      <c r="A4381" s="1">
        <v>46022</v>
      </c>
      <c r="B4381" s="1" t="str">
        <f>TEXT(Table1[[#This Row],[Date]],"mm")</f>
        <v>12</v>
      </c>
      <c r="C4381" t="s">
        <v>17</v>
      </c>
      <c r="D4381" t="s">
        <v>19</v>
      </c>
      <c r="E4381">
        <v>41.06</v>
      </c>
      <c r="F4381">
        <v>7.71</v>
      </c>
      <c r="G4381">
        <v>0.28999999999999998</v>
      </c>
      <c r="H4381">
        <v>38.39</v>
      </c>
      <c r="I4381">
        <v>37.19</v>
      </c>
      <c r="J4381">
        <v>1.2</v>
      </c>
      <c r="K4381">
        <v>96.87</v>
      </c>
      <c r="L4381">
        <v>96.38</v>
      </c>
      <c r="M4381">
        <v>91.15</v>
      </c>
      <c r="N4381">
        <v>85.1</v>
      </c>
      <c r="O4381">
        <v>32.74</v>
      </c>
      <c r="P4381">
        <v>3063.61</v>
      </c>
      <c r="Q4381" s="42">
        <f>Table1[[#This Row],[Steam_Consumed_t]]/Table1[[#This Row],[Production_t]]</f>
        <v>0.85282625683771818</v>
      </c>
      <c r="R4381" s="37">
        <f>Table1[[#This Row],[Power_Consumed_kWh]]/Table1[[#This Row],[Production_t]]</f>
        <v>79.802292263610312</v>
      </c>
      <c r="S4381" t="str">
        <f>IF(Table1[[#This Row],[Quality_pct]]&lt;96,"Below Spec","Ok")</f>
        <v>Ok</v>
      </c>
      <c r="T4381" t="str">
        <f>IF(Table1[Steam_Consumed_t]&gt;$O$4383,"ABNORMAL","NORMAL")</f>
        <v>NORMAL</v>
      </c>
      <c r="U4381" t="str">
        <f>IF(Table1[Power_Consumed_kWh]&gt;$P$4383,"ABNORMAL","NORMAL")</f>
        <v>NORMAL</v>
      </c>
      <c r="V4381">
        <f>(Table1[[#This Row],[Target_Production_t]]/8)*Table1[[#This Row],[Downtime_hr]]</f>
        <v>1.4884249999999999</v>
      </c>
    </row>
    <row r="4383" spans="1:22" x14ac:dyDescent="0.25">
      <c r="I4383" s="9" t="s">
        <v>66</v>
      </c>
      <c r="J4383" s="10">
        <f>SUM(Table1[Production_t])</f>
        <v>153243.51000000047</v>
      </c>
      <c r="N4383" s="8" t="s">
        <v>505</v>
      </c>
      <c r="O4383" s="45">
        <f>_xlfn.PERCENTILE.INC(Table1[Steam_Consumed_t],0.95)</f>
        <v>51.500500000000002</v>
      </c>
      <c r="P4383" s="8">
        <f>_xlfn.PERCENTILE.INC(Table1[Power_Consumed_kWh],0.95)</f>
        <v>4206.7905000000001</v>
      </c>
    </row>
    <row r="4384" spans="1:22" x14ac:dyDescent="0.25">
      <c r="I4384" s="11" t="s">
        <v>67</v>
      </c>
      <c r="J4384" s="12">
        <f>SUM(Table1[Good_Production_t])</f>
        <v>150209.82000000015</v>
      </c>
    </row>
    <row r="4385" spans="9:10" x14ac:dyDescent="0.25">
      <c r="I4385" s="11" t="s">
        <v>68</v>
      </c>
      <c r="J4385" s="12">
        <f>AVERAGE(Table1[OEE_pct])</f>
        <v>87.742068493150541</v>
      </c>
    </row>
    <row r="4386" spans="9:10" x14ac:dyDescent="0.25">
      <c r="I4386" s="11" t="s">
        <v>69</v>
      </c>
      <c r="J4386" s="12">
        <f>AVERAGE(Table1[Quality_pct])</f>
        <v>97.980369863013763</v>
      </c>
    </row>
    <row r="4387" spans="9:10" x14ac:dyDescent="0.25">
      <c r="I4387" s="13" t="s">
        <v>70</v>
      </c>
      <c r="J4387" s="14">
        <f>AVERAGE(Table1[Availability_pct])</f>
        <v>93.950995433790027</v>
      </c>
    </row>
  </sheetData>
  <conditionalFormatting sqref="S2:S4381">
    <cfRule type="containsText" dxfId="6" priority="6" operator="containsText" text="Below Spec">
      <formula>NOT(ISERROR(SEARCH("Below Spec",S2)))</formula>
    </cfRule>
    <cfRule type="expression" dxfId="5" priority="8">
      <formula>$S$4362:$S$4381="Ok"</formula>
    </cfRule>
  </conditionalFormatting>
  <conditionalFormatting sqref="T2:T4381">
    <cfRule type="containsText" dxfId="4" priority="3" operator="containsText" text="ABNORMAL">
      <formula>NOT(ISERROR(SEARCH("ABNORMAL",T2)))</formula>
    </cfRule>
    <cfRule type="expression" dxfId="3" priority="4">
      <formula>$T$2:$T$4381="ABNORMAL"</formula>
    </cfRule>
    <cfRule type="expression" dxfId="2" priority="5">
      <formula>$T$2:$T$4381="NORMAL"</formula>
    </cfRule>
  </conditionalFormatting>
  <conditionalFormatting sqref="U2:U4381">
    <cfRule type="containsText" dxfId="1" priority="1" operator="containsText" text="ABNORMAL">
      <formula>NOT(ISERROR(SEARCH("ABNORMAL",U2)))</formula>
    </cfRule>
    <cfRule type="containsText" dxfId="0" priority="2" operator="containsText" text="NORMAL">
      <formula>NOT(ISERROR(SEARCH("NORMAL",U2)))</formula>
    </cfRule>
  </conditionalFormatting>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2D311-6050-44A4-A5A6-1A09D86EEFF1}">
  <sheetPr>
    <tabColor rgb="FF69F808"/>
  </sheetPr>
  <dimension ref="A2:Q225"/>
  <sheetViews>
    <sheetView workbookViewId="0">
      <selection activeCell="E226" sqref="E226"/>
    </sheetView>
  </sheetViews>
  <sheetFormatPr defaultRowHeight="15" x14ac:dyDescent="0.25"/>
  <cols>
    <col min="1" max="1" width="12.85546875" bestFit="1" customWidth="1"/>
    <col min="2" max="2" width="9.42578125" customWidth="1"/>
    <col min="3" max="3" width="17.7109375" bestFit="1" customWidth="1"/>
  </cols>
  <sheetData>
    <row r="2" spans="1:17" ht="28.5" x14ac:dyDescent="0.45">
      <c r="A2" s="46" t="s">
        <v>55</v>
      </c>
      <c r="B2" s="46"/>
      <c r="C2" s="46"/>
      <c r="D2" s="46"/>
      <c r="E2" s="46"/>
      <c r="F2" s="46"/>
      <c r="G2" s="46"/>
      <c r="H2" s="46"/>
      <c r="I2" s="46"/>
      <c r="J2" s="46"/>
      <c r="K2" s="46"/>
      <c r="L2" s="46"/>
      <c r="M2" s="46"/>
      <c r="N2" s="46"/>
      <c r="O2" s="46"/>
      <c r="P2" s="46"/>
      <c r="Q2" s="46"/>
    </row>
    <row r="4" spans="1:17" ht="18.75" x14ac:dyDescent="0.3">
      <c r="A4" s="36" t="s">
        <v>501</v>
      </c>
    </row>
    <row r="5" spans="1:17" x14ac:dyDescent="0.25">
      <c r="A5" s="35" t="s">
        <v>502</v>
      </c>
      <c r="B5" s="35" t="s">
        <v>503</v>
      </c>
      <c r="C5" s="35" t="s">
        <v>504</v>
      </c>
    </row>
    <row r="6" spans="1:17" x14ac:dyDescent="0.25">
      <c r="A6" s="21">
        <v>9.0999999999999998E-2</v>
      </c>
      <c r="B6" s="15">
        <v>98.3</v>
      </c>
      <c r="C6" s="15">
        <v>0</v>
      </c>
    </row>
    <row r="7" spans="1:17" x14ac:dyDescent="0.25">
      <c r="A7" s="21">
        <v>0.11799999999999999</v>
      </c>
      <c r="B7" s="15">
        <v>98.79</v>
      </c>
      <c r="C7" s="15">
        <v>0</v>
      </c>
    </row>
    <row r="8" spans="1:17" x14ac:dyDescent="0.25">
      <c r="A8" s="21">
        <v>0.123</v>
      </c>
      <c r="B8" s="15">
        <v>98.09</v>
      </c>
      <c r="C8" s="15">
        <v>0</v>
      </c>
    </row>
    <row r="9" spans="1:17" x14ac:dyDescent="0.25">
      <c r="A9" s="21">
        <v>0.13800000000000001</v>
      </c>
      <c r="B9" s="15">
        <v>97.83</v>
      </c>
      <c r="C9" s="15">
        <v>0</v>
      </c>
    </row>
    <row r="10" spans="1:17" x14ac:dyDescent="0.25">
      <c r="A10" s="21">
        <v>0.156</v>
      </c>
      <c r="B10" s="15">
        <v>97.83</v>
      </c>
      <c r="C10" s="15">
        <v>1</v>
      </c>
    </row>
    <row r="11" spans="1:17" x14ac:dyDescent="0.25">
      <c r="A11" s="21">
        <v>0.157</v>
      </c>
      <c r="B11" s="15">
        <v>98.87</v>
      </c>
      <c r="C11" s="15">
        <v>0</v>
      </c>
    </row>
    <row r="12" spans="1:17" x14ac:dyDescent="0.25">
      <c r="A12" s="21">
        <v>0.159</v>
      </c>
      <c r="B12" s="15">
        <v>98.22</v>
      </c>
      <c r="C12" s="15">
        <v>0</v>
      </c>
    </row>
    <row r="13" spans="1:17" x14ac:dyDescent="0.25">
      <c r="A13" s="21">
        <v>0.17100000000000001</v>
      </c>
      <c r="B13" s="15">
        <v>99.01</v>
      </c>
      <c r="C13" s="15">
        <v>1</v>
      </c>
    </row>
    <row r="14" spans="1:17" x14ac:dyDescent="0.25">
      <c r="A14" s="21">
        <v>0.185</v>
      </c>
      <c r="B14" s="15">
        <v>195.02999999999997</v>
      </c>
      <c r="C14" s="15">
        <v>1</v>
      </c>
    </row>
    <row r="15" spans="1:17" x14ac:dyDescent="0.25">
      <c r="A15" s="21">
        <v>0.186</v>
      </c>
      <c r="B15" s="15">
        <v>98.85</v>
      </c>
      <c r="C15" s="15">
        <v>0</v>
      </c>
    </row>
    <row r="16" spans="1:17" x14ac:dyDescent="0.25">
      <c r="A16" s="21">
        <v>0.192</v>
      </c>
      <c r="B16" s="15">
        <v>97.18</v>
      </c>
      <c r="C16" s="15">
        <v>0</v>
      </c>
    </row>
    <row r="17" spans="1:3" x14ac:dyDescent="0.25">
      <c r="A17" s="21">
        <v>0.19600000000000001</v>
      </c>
      <c r="B17" s="15">
        <v>98.12</v>
      </c>
      <c r="C17" s="15">
        <v>0</v>
      </c>
    </row>
    <row r="18" spans="1:3" x14ac:dyDescent="0.25">
      <c r="A18" s="21">
        <v>0.20499999999999999</v>
      </c>
      <c r="B18" s="15">
        <v>98.64</v>
      </c>
      <c r="C18" s="15">
        <v>1</v>
      </c>
    </row>
    <row r="19" spans="1:3" x14ac:dyDescent="0.25">
      <c r="A19" s="21">
        <v>0.216</v>
      </c>
      <c r="B19" s="15">
        <v>98.52</v>
      </c>
      <c r="C19" s="15">
        <v>0</v>
      </c>
    </row>
    <row r="20" spans="1:3" x14ac:dyDescent="0.25">
      <c r="A20" s="21">
        <v>0.218</v>
      </c>
      <c r="B20" s="15">
        <v>194.23000000000002</v>
      </c>
      <c r="C20" s="15">
        <v>1</v>
      </c>
    </row>
    <row r="21" spans="1:3" x14ac:dyDescent="0.25">
      <c r="A21" s="21">
        <v>0.219</v>
      </c>
      <c r="B21" s="15">
        <v>96.82</v>
      </c>
      <c r="C21" s="15">
        <v>0</v>
      </c>
    </row>
    <row r="22" spans="1:3" x14ac:dyDescent="0.25">
      <c r="A22" s="21">
        <v>0.22</v>
      </c>
      <c r="B22" s="15">
        <v>99.11</v>
      </c>
      <c r="C22" s="15">
        <v>0</v>
      </c>
    </row>
    <row r="23" spans="1:3" x14ac:dyDescent="0.25">
      <c r="A23" s="21">
        <v>0.22500000000000001</v>
      </c>
      <c r="B23" s="15">
        <v>97.85</v>
      </c>
      <c r="C23" s="15">
        <v>1</v>
      </c>
    </row>
    <row r="24" spans="1:3" x14ac:dyDescent="0.25">
      <c r="A24" s="21">
        <v>0.22600000000000001</v>
      </c>
      <c r="B24" s="15">
        <v>196.17000000000002</v>
      </c>
      <c r="C24" s="15">
        <v>0</v>
      </c>
    </row>
    <row r="25" spans="1:3" x14ac:dyDescent="0.25">
      <c r="A25" s="21">
        <v>0.22800000000000001</v>
      </c>
      <c r="B25" s="15">
        <v>98.84</v>
      </c>
      <c r="C25" s="15">
        <v>1</v>
      </c>
    </row>
    <row r="26" spans="1:3" x14ac:dyDescent="0.25">
      <c r="A26" s="21">
        <v>0.22900000000000001</v>
      </c>
      <c r="B26" s="15">
        <v>99.78</v>
      </c>
      <c r="C26" s="15">
        <v>0</v>
      </c>
    </row>
    <row r="27" spans="1:3" x14ac:dyDescent="0.25">
      <c r="A27" s="21">
        <v>0.23</v>
      </c>
      <c r="B27" s="15">
        <v>196.44</v>
      </c>
      <c r="C27" s="15">
        <v>0</v>
      </c>
    </row>
    <row r="28" spans="1:3" x14ac:dyDescent="0.25">
      <c r="A28" s="21">
        <v>0.23100000000000001</v>
      </c>
      <c r="B28" s="15">
        <v>98.6</v>
      </c>
      <c r="C28" s="15">
        <v>0</v>
      </c>
    </row>
    <row r="29" spans="1:3" x14ac:dyDescent="0.25">
      <c r="A29" s="21">
        <v>0.23599999999999999</v>
      </c>
      <c r="B29" s="15">
        <v>98.38</v>
      </c>
      <c r="C29" s="15">
        <v>0</v>
      </c>
    </row>
    <row r="30" spans="1:3" x14ac:dyDescent="0.25">
      <c r="A30" s="21">
        <v>0.23899999999999999</v>
      </c>
      <c r="B30" s="15">
        <v>98.21</v>
      </c>
      <c r="C30" s="15">
        <v>0</v>
      </c>
    </row>
    <row r="31" spans="1:3" x14ac:dyDescent="0.25">
      <c r="A31" s="21">
        <v>0.24099999999999999</v>
      </c>
      <c r="B31" s="15">
        <v>97.67</v>
      </c>
      <c r="C31" s="15">
        <v>0</v>
      </c>
    </row>
    <row r="32" spans="1:3" x14ac:dyDescent="0.25">
      <c r="A32" s="21">
        <v>0.24399999999999999</v>
      </c>
      <c r="B32" s="15">
        <v>98.43</v>
      </c>
      <c r="C32" s="15">
        <v>0</v>
      </c>
    </row>
    <row r="33" spans="1:3" x14ac:dyDescent="0.25">
      <c r="A33" s="21">
        <v>0.245</v>
      </c>
      <c r="B33" s="15">
        <v>98.95</v>
      </c>
      <c r="C33" s="15">
        <v>0</v>
      </c>
    </row>
    <row r="34" spans="1:3" x14ac:dyDescent="0.25">
      <c r="A34" s="21">
        <v>0.246</v>
      </c>
      <c r="B34" s="15">
        <v>98.51</v>
      </c>
      <c r="C34" s="15">
        <v>0</v>
      </c>
    </row>
    <row r="35" spans="1:3" x14ac:dyDescent="0.25">
      <c r="A35" s="21">
        <v>0.247</v>
      </c>
      <c r="B35" s="15">
        <v>196.78</v>
      </c>
      <c r="C35" s="15">
        <v>1</v>
      </c>
    </row>
    <row r="36" spans="1:3" x14ac:dyDescent="0.25">
      <c r="A36" s="21">
        <v>0.249</v>
      </c>
      <c r="B36" s="15">
        <v>195.60000000000002</v>
      </c>
      <c r="C36" s="15">
        <v>0</v>
      </c>
    </row>
    <row r="37" spans="1:3" x14ac:dyDescent="0.25">
      <c r="A37" s="21">
        <v>0.25</v>
      </c>
      <c r="B37" s="15">
        <v>98.39</v>
      </c>
      <c r="C37" s="15">
        <v>0</v>
      </c>
    </row>
    <row r="38" spans="1:3" x14ac:dyDescent="0.25">
      <c r="A38" s="21">
        <v>0.251</v>
      </c>
      <c r="B38" s="15">
        <v>196.31</v>
      </c>
      <c r="C38" s="15">
        <v>0</v>
      </c>
    </row>
    <row r="39" spans="1:3" x14ac:dyDescent="0.25">
      <c r="A39" s="21">
        <v>0.252</v>
      </c>
      <c r="B39" s="15">
        <v>98.28</v>
      </c>
      <c r="C39" s="15">
        <v>0</v>
      </c>
    </row>
    <row r="40" spans="1:3" x14ac:dyDescent="0.25">
      <c r="A40" s="21">
        <v>0.253</v>
      </c>
      <c r="B40" s="15">
        <v>98.41</v>
      </c>
      <c r="C40" s="15">
        <v>0</v>
      </c>
    </row>
    <row r="41" spans="1:3" x14ac:dyDescent="0.25">
      <c r="A41" s="21">
        <v>0.25600000000000001</v>
      </c>
      <c r="B41" s="15">
        <v>196.9</v>
      </c>
      <c r="C41" s="15">
        <v>1</v>
      </c>
    </row>
    <row r="42" spans="1:3" x14ac:dyDescent="0.25">
      <c r="A42" s="21">
        <v>0.25700000000000001</v>
      </c>
      <c r="B42" s="15">
        <v>97.24</v>
      </c>
      <c r="C42" s="15">
        <v>0</v>
      </c>
    </row>
    <row r="43" spans="1:3" x14ac:dyDescent="0.25">
      <c r="A43" s="21">
        <v>0.25800000000000001</v>
      </c>
      <c r="B43" s="15">
        <v>98.27</v>
      </c>
      <c r="C43" s="15">
        <v>1</v>
      </c>
    </row>
    <row r="44" spans="1:3" x14ac:dyDescent="0.25">
      <c r="A44" s="21">
        <v>0.25900000000000001</v>
      </c>
      <c r="B44" s="15">
        <v>98.07</v>
      </c>
      <c r="C44" s="15">
        <v>0</v>
      </c>
    </row>
    <row r="45" spans="1:3" x14ac:dyDescent="0.25">
      <c r="A45" s="21">
        <v>0.26</v>
      </c>
      <c r="B45" s="15">
        <v>97.83</v>
      </c>
      <c r="C45" s="15">
        <v>0</v>
      </c>
    </row>
    <row r="46" spans="1:3" x14ac:dyDescent="0.25">
      <c r="A46" s="21">
        <v>0.26200000000000001</v>
      </c>
      <c r="B46" s="15">
        <v>97.77</v>
      </c>
      <c r="C46" s="15">
        <v>1</v>
      </c>
    </row>
    <row r="47" spans="1:3" x14ac:dyDescent="0.25">
      <c r="A47" s="21">
        <v>0.26400000000000001</v>
      </c>
      <c r="B47" s="15">
        <v>196.07999999999998</v>
      </c>
      <c r="C47" s="15">
        <v>0</v>
      </c>
    </row>
    <row r="48" spans="1:3" x14ac:dyDescent="0.25">
      <c r="A48" s="21">
        <v>0.26600000000000001</v>
      </c>
      <c r="B48" s="15">
        <v>196.42</v>
      </c>
      <c r="C48" s="15">
        <v>1</v>
      </c>
    </row>
    <row r="49" spans="1:3" x14ac:dyDescent="0.25">
      <c r="A49" s="21">
        <v>0.26700000000000002</v>
      </c>
      <c r="B49" s="15">
        <v>98.45</v>
      </c>
      <c r="C49" s="15">
        <v>0</v>
      </c>
    </row>
    <row r="50" spans="1:3" x14ac:dyDescent="0.25">
      <c r="A50" s="21">
        <v>0.26800000000000002</v>
      </c>
      <c r="B50" s="15">
        <v>98.8</v>
      </c>
      <c r="C50" s="15">
        <v>1</v>
      </c>
    </row>
    <row r="51" spans="1:3" x14ac:dyDescent="0.25">
      <c r="A51" s="21">
        <v>0.27</v>
      </c>
      <c r="B51" s="15">
        <v>97.96</v>
      </c>
      <c r="C51" s="15">
        <v>0</v>
      </c>
    </row>
    <row r="52" spans="1:3" x14ac:dyDescent="0.25">
      <c r="A52" s="21">
        <v>0.27200000000000002</v>
      </c>
      <c r="B52" s="15">
        <v>98.82</v>
      </c>
      <c r="C52" s="15">
        <v>0</v>
      </c>
    </row>
    <row r="53" spans="1:3" x14ac:dyDescent="0.25">
      <c r="A53" s="21">
        <v>0.27300000000000002</v>
      </c>
      <c r="B53" s="15">
        <v>196.87</v>
      </c>
      <c r="C53" s="15">
        <v>1</v>
      </c>
    </row>
    <row r="54" spans="1:3" x14ac:dyDescent="0.25">
      <c r="A54" s="21">
        <v>0.27400000000000002</v>
      </c>
      <c r="B54" s="15">
        <v>295.39999999999998</v>
      </c>
      <c r="C54" s="15">
        <v>2</v>
      </c>
    </row>
    <row r="55" spans="1:3" x14ac:dyDescent="0.25">
      <c r="A55" s="21">
        <v>0.27500000000000002</v>
      </c>
      <c r="B55" s="15">
        <v>98.81</v>
      </c>
      <c r="C55" s="15">
        <v>1</v>
      </c>
    </row>
    <row r="56" spans="1:3" x14ac:dyDescent="0.25">
      <c r="A56" s="21">
        <v>0.27600000000000002</v>
      </c>
      <c r="B56" s="15">
        <v>392.45</v>
      </c>
      <c r="C56" s="15">
        <v>0</v>
      </c>
    </row>
    <row r="57" spans="1:3" x14ac:dyDescent="0.25">
      <c r="A57" s="21">
        <v>0.27700000000000002</v>
      </c>
      <c r="B57" s="15">
        <v>392.49999999999994</v>
      </c>
      <c r="C57" s="15">
        <v>0</v>
      </c>
    </row>
    <row r="58" spans="1:3" x14ac:dyDescent="0.25">
      <c r="A58" s="21">
        <v>0.27900000000000003</v>
      </c>
      <c r="B58" s="15">
        <v>195.76</v>
      </c>
      <c r="C58" s="15">
        <v>1</v>
      </c>
    </row>
    <row r="59" spans="1:3" x14ac:dyDescent="0.25">
      <c r="A59" s="21">
        <v>0.28000000000000003</v>
      </c>
      <c r="B59" s="15">
        <v>98.61</v>
      </c>
      <c r="C59" s="15">
        <v>1</v>
      </c>
    </row>
    <row r="60" spans="1:3" x14ac:dyDescent="0.25">
      <c r="A60" s="21">
        <v>0.28100000000000003</v>
      </c>
      <c r="B60" s="15">
        <v>98.05</v>
      </c>
      <c r="C60" s="15">
        <v>0</v>
      </c>
    </row>
    <row r="61" spans="1:3" x14ac:dyDescent="0.25">
      <c r="A61" s="21">
        <v>0.28199999999999997</v>
      </c>
      <c r="B61" s="15">
        <v>97.76</v>
      </c>
      <c r="C61" s="15">
        <v>0</v>
      </c>
    </row>
    <row r="62" spans="1:3" x14ac:dyDescent="0.25">
      <c r="A62" s="21">
        <v>0.28299999999999997</v>
      </c>
      <c r="B62" s="15">
        <v>196.42000000000002</v>
      </c>
      <c r="C62" s="15">
        <v>0</v>
      </c>
    </row>
    <row r="63" spans="1:3" x14ac:dyDescent="0.25">
      <c r="A63" s="21">
        <v>0.28399999999999997</v>
      </c>
      <c r="B63" s="15">
        <v>194.87</v>
      </c>
      <c r="C63" s="15">
        <v>1</v>
      </c>
    </row>
    <row r="64" spans="1:3" x14ac:dyDescent="0.25">
      <c r="A64" s="21">
        <v>0.28899999999999998</v>
      </c>
      <c r="B64" s="15">
        <v>195.69</v>
      </c>
      <c r="C64" s="15">
        <v>0</v>
      </c>
    </row>
    <row r="65" spans="1:3" x14ac:dyDescent="0.25">
      <c r="A65" s="21">
        <v>0.28999999999999998</v>
      </c>
      <c r="B65" s="15">
        <v>98.24</v>
      </c>
      <c r="C65" s="15">
        <v>0</v>
      </c>
    </row>
    <row r="66" spans="1:3" x14ac:dyDescent="0.25">
      <c r="A66" s="21">
        <v>0.29099999999999998</v>
      </c>
      <c r="B66" s="15">
        <v>196.15</v>
      </c>
      <c r="C66" s="15">
        <v>0</v>
      </c>
    </row>
    <row r="67" spans="1:3" x14ac:dyDescent="0.25">
      <c r="A67" s="21">
        <v>0.29199999999999998</v>
      </c>
      <c r="B67" s="15">
        <v>98.47</v>
      </c>
      <c r="C67" s="15">
        <v>0</v>
      </c>
    </row>
    <row r="68" spans="1:3" x14ac:dyDescent="0.25">
      <c r="A68" s="21">
        <v>0.29299999999999998</v>
      </c>
      <c r="B68" s="15">
        <v>196.46</v>
      </c>
      <c r="C68" s="15">
        <v>0</v>
      </c>
    </row>
    <row r="69" spans="1:3" x14ac:dyDescent="0.25">
      <c r="A69" s="21">
        <v>0.29399999999999998</v>
      </c>
      <c r="B69" s="15">
        <v>294.27999999999997</v>
      </c>
      <c r="C69" s="15">
        <v>1</v>
      </c>
    </row>
    <row r="70" spans="1:3" x14ac:dyDescent="0.25">
      <c r="A70" s="21">
        <v>0.29499999999999998</v>
      </c>
      <c r="B70" s="15">
        <v>98.99</v>
      </c>
      <c r="C70" s="15">
        <v>0</v>
      </c>
    </row>
    <row r="71" spans="1:3" x14ac:dyDescent="0.25">
      <c r="A71" s="21">
        <v>0.29699999999999999</v>
      </c>
      <c r="B71" s="15">
        <v>393.05</v>
      </c>
      <c r="C71" s="15">
        <v>3</v>
      </c>
    </row>
    <row r="72" spans="1:3" x14ac:dyDescent="0.25">
      <c r="A72" s="21">
        <v>0.29799999999999999</v>
      </c>
      <c r="B72" s="15">
        <v>293.10000000000002</v>
      </c>
      <c r="C72" s="15">
        <v>1</v>
      </c>
    </row>
    <row r="73" spans="1:3" x14ac:dyDescent="0.25">
      <c r="A73" s="21">
        <v>0.30099999999999999</v>
      </c>
      <c r="B73" s="15">
        <v>97.91</v>
      </c>
      <c r="C73" s="15">
        <v>0</v>
      </c>
    </row>
    <row r="74" spans="1:3" x14ac:dyDescent="0.25">
      <c r="A74" s="21">
        <v>0.30199999999999999</v>
      </c>
      <c r="B74" s="15">
        <v>98.12</v>
      </c>
      <c r="C74" s="15">
        <v>0</v>
      </c>
    </row>
    <row r="75" spans="1:3" x14ac:dyDescent="0.25">
      <c r="A75" s="21">
        <v>0.30299999999999999</v>
      </c>
      <c r="B75" s="15">
        <v>393.21999999999997</v>
      </c>
      <c r="C75" s="15">
        <v>3</v>
      </c>
    </row>
    <row r="76" spans="1:3" x14ac:dyDescent="0.25">
      <c r="A76" s="21">
        <v>0.30399999999999999</v>
      </c>
      <c r="B76" s="15">
        <v>195.82</v>
      </c>
      <c r="C76" s="15">
        <v>0</v>
      </c>
    </row>
    <row r="77" spans="1:3" x14ac:dyDescent="0.25">
      <c r="A77" s="21">
        <v>0.30599999999999999</v>
      </c>
      <c r="B77" s="15">
        <v>98.42</v>
      </c>
      <c r="C77" s="15">
        <v>0</v>
      </c>
    </row>
    <row r="78" spans="1:3" x14ac:dyDescent="0.25">
      <c r="A78" s="21">
        <v>0.307</v>
      </c>
      <c r="B78" s="15">
        <v>198.3</v>
      </c>
      <c r="C78" s="15">
        <v>0</v>
      </c>
    </row>
    <row r="79" spans="1:3" x14ac:dyDescent="0.25">
      <c r="A79" s="21">
        <v>0.308</v>
      </c>
      <c r="B79" s="15">
        <v>195.83999999999997</v>
      </c>
      <c r="C79" s="15">
        <v>0</v>
      </c>
    </row>
    <row r="80" spans="1:3" x14ac:dyDescent="0.25">
      <c r="A80" s="21">
        <v>0.309</v>
      </c>
      <c r="B80" s="15">
        <v>97.96</v>
      </c>
      <c r="C80" s="15">
        <v>0</v>
      </c>
    </row>
    <row r="81" spans="1:3" x14ac:dyDescent="0.25">
      <c r="A81" s="21">
        <v>0.31</v>
      </c>
      <c r="B81" s="15">
        <v>294.98</v>
      </c>
      <c r="C81" s="15">
        <v>2</v>
      </c>
    </row>
    <row r="82" spans="1:3" x14ac:dyDescent="0.25">
      <c r="A82" s="21">
        <v>0.312</v>
      </c>
      <c r="B82" s="15">
        <v>394.96</v>
      </c>
      <c r="C82" s="15">
        <v>0</v>
      </c>
    </row>
    <row r="83" spans="1:3" x14ac:dyDescent="0.25">
      <c r="A83" s="21">
        <v>0.314</v>
      </c>
      <c r="B83" s="15">
        <v>98.66</v>
      </c>
      <c r="C83" s="15">
        <v>1</v>
      </c>
    </row>
    <row r="84" spans="1:3" x14ac:dyDescent="0.25">
      <c r="A84" s="21">
        <v>0.315</v>
      </c>
      <c r="B84" s="15">
        <v>98.41</v>
      </c>
      <c r="C84" s="15">
        <v>1</v>
      </c>
    </row>
    <row r="85" spans="1:3" x14ac:dyDescent="0.25">
      <c r="A85" s="21">
        <v>0.316</v>
      </c>
      <c r="B85" s="15">
        <v>195.45</v>
      </c>
      <c r="C85" s="15">
        <v>1</v>
      </c>
    </row>
    <row r="86" spans="1:3" x14ac:dyDescent="0.25">
      <c r="A86" s="21">
        <v>0.317</v>
      </c>
      <c r="B86" s="15">
        <v>99.21</v>
      </c>
      <c r="C86" s="15">
        <v>1</v>
      </c>
    </row>
    <row r="87" spans="1:3" x14ac:dyDescent="0.25">
      <c r="A87" s="21">
        <v>0.318</v>
      </c>
      <c r="B87" s="15">
        <v>294.56</v>
      </c>
      <c r="C87" s="15">
        <v>1</v>
      </c>
    </row>
    <row r="88" spans="1:3" x14ac:dyDescent="0.25">
      <c r="A88" s="21">
        <v>0.31900000000000001</v>
      </c>
      <c r="B88" s="15">
        <v>490.57</v>
      </c>
      <c r="C88" s="15">
        <v>1</v>
      </c>
    </row>
    <row r="89" spans="1:3" x14ac:dyDescent="0.25">
      <c r="A89" s="21">
        <v>0.32100000000000001</v>
      </c>
      <c r="B89" s="15">
        <v>196</v>
      </c>
      <c r="C89" s="15">
        <v>0</v>
      </c>
    </row>
    <row r="90" spans="1:3" x14ac:dyDescent="0.25">
      <c r="A90" s="21">
        <v>0.32200000000000001</v>
      </c>
      <c r="B90" s="15">
        <v>98.08</v>
      </c>
      <c r="C90" s="15">
        <v>0</v>
      </c>
    </row>
    <row r="91" spans="1:3" x14ac:dyDescent="0.25">
      <c r="A91" s="21">
        <v>0.32300000000000001</v>
      </c>
      <c r="B91" s="15">
        <v>294.02999999999997</v>
      </c>
      <c r="C91" s="15">
        <v>0</v>
      </c>
    </row>
    <row r="92" spans="1:3" x14ac:dyDescent="0.25">
      <c r="A92" s="21">
        <v>0.32400000000000001</v>
      </c>
      <c r="B92" s="15">
        <v>97.56</v>
      </c>
      <c r="C92" s="15">
        <v>0</v>
      </c>
    </row>
    <row r="93" spans="1:3" x14ac:dyDescent="0.25">
      <c r="A93" s="21">
        <v>0.32500000000000001</v>
      </c>
      <c r="B93" s="15">
        <v>98.17</v>
      </c>
      <c r="C93" s="15">
        <v>0</v>
      </c>
    </row>
    <row r="94" spans="1:3" x14ac:dyDescent="0.25">
      <c r="A94" s="21">
        <v>0.32700000000000001</v>
      </c>
      <c r="B94" s="15">
        <v>98.19</v>
      </c>
      <c r="C94" s="15">
        <v>0</v>
      </c>
    </row>
    <row r="95" spans="1:3" x14ac:dyDescent="0.25">
      <c r="A95" s="21">
        <v>0.32800000000000001</v>
      </c>
      <c r="B95" s="15">
        <v>98.16</v>
      </c>
      <c r="C95" s="15">
        <v>0</v>
      </c>
    </row>
    <row r="96" spans="1:3" x14ac:dyDescent="0.25">
      <c r="A96" s="21">
        <v>0.33</v>
      </c>
      <c r="B96" s="15">
        <v>97.89</v>
      </c>
      <c r="C96" s="15">
        <v>0</v>
      </c>
    </row>
    <row r="97" spans="1:3" x14ac:dyDescent="0.25">
      <c r="A97" s="21">
        <v>0.33100000000000002</v>
      </c>
      <c r="B97" s="15">
        <v>196.75</v>
      </c>
      <c r="C97" s="15">
        <v>0</v>
      </c>
    </row>
    <row r="98" spans="1:3" x14ac:dyDescent="0.25">
      <c r="A98" s="21">
        <v>0.33200000000000002</v>
      </c>
      <c r="B98" s="15">
        <v>196.11</v>
      </c>
      <c r="C98" s="15">
        <v>1</v>
      </c>
    </row>
    <row r="99" spans="1:3" x14ac:dyDescent="0.25">
      <c r="A99" s="21">
        <v>0.33300000000000002</v>
      </c>
      <c r="B99" s="15">
        <v>98.16</v>
      </c>
      <c r="C99" s="15">
        <v>0</v>
      </c>
    </row>
    <row r="100" spans="1:3" x14ac:dyDescent="0.25">
      <c r="A100" s="21">
        <v>0.33400000000000002</v>
      </c>
      <c r="B100" s="15">
        <v>196.07999999999998</v>
      </c>
      <c r="C100" s="15">
        <v>1</v>
      </c>
    </row>
    <row r="101" spans="1:3" x14ac:dyDescent="0.25">
      <c r="A101" s="21">
        <v>0.33500000000000002</v>
      </c>
      <c r="B101" s="15">
        <v>98.4</v>
      </c>
      <c r="C101" s="15">
        <v>0</v>
      </c>
    </row>
    <row r="102" spans="1:3" x14ac:dyDescent="0.25">
      <c r="A102" s="21">
        <v>0.33700000000000002</v>
      </c>
      <c r="B102" s="15">
        <v>196.06</v>
      </c>
      <c r="C102" s="15">
        <v>1</v>
      </c>
    </row>
    <row r="103" spans="1:3" x14ac:dyDescent="0.25">
      <c r="A103" s="21">
        <v>0.33800000000000002</v>
      </c>
      <c r="B103" s="15">
        <v>196.47</v>
      </c>
      <c r="C103" s="15">
        <v>0</v>
      </c>
    </row>
    <row r="104" spans="1:3" x14ac:dyDescent="0.25">
      <c r="A104" s="21">
        <v>0.33900000000000002</v>
      </c>
      <c r="B104" s="15">
        <v>97.9</v>
      </c>
      <c r="C104" s="15">
        <v>0</v>
      </c>
    </row>
    <row r="105" spans="1:3" x14ac:dyDescent="0.25">
      <c r="A105" s="21">
        <v>0.34</v>
      </c>
      <c r="B105" s="15">
        <v>295.8</v>
      </c>
      <c r="C105" s="15">
        <v>1</v>
      </c>
    </row>
    <row r="106" spans="1:3" x14ac:dyDescent="0.25">
      <c r="A106" s="21">
        <v>0.34100000000000003</v>
      </c>
      <c r="B106" s="15">
        <v>98.51</v>
      </c>
      <c r="C106" s="15">
        <v>0</v>
      </c>
    </row>
    <row r="107" spans="1:3" x14ac:dyDescent="0.25">
      <c r="A107" s="21">
        <v>0.34200000000000003</v>
      </c>
      <c r="B107" s="15">
        <v>392.56</v>
      </c>
      <c r="C107" s="15">
        <v>1</v>
      </c>
    </row>
    <row r="108" spans="1:3" x14ac:dyDescent="0.25">
      <c r="A108" s="21">
        <v>0.34300000000000003</v>
      </c>
      <c r="B108" s="15">
        <v>196.14</v>
      </c>
      <c r="C108" s="15">
        <v>0</v>
      </c>
    </row>
    <row r="109" spans="1:3" x14ac:dyDescent="0.25">
      <c r="A109" s="21">
        <v>0.34399999999999997</v>
      </c>
      <c r="B109" s="15">
        <v>197.04</v>
      </c>
      <c r="C109" s="15">
        <v>0</v>
      </c>
    </row>
    <row r="110" spans="1:3" x14ac:dyDescent="0.25">
      <c r="A110" s="21">
        <v>0.34699999999999998</v>
      </c>
      <c r="B110" s="15">
        <v>195.74</v>
      </c>
      <c r="C110" s="15">
        <v>0</v>
      </c>
    </row>
    <row r="111" spans="1:3" x14ac:dyDescent="0.25">
      <c r="A111" s="21">
        <v>0.34799999999999998</v>
      </c>
      <c r="B111" s="15">
        <v>295.86</v>
      </c>
      <c r="C111" s="15">
        <v>1</v>
      </c>
    </row>
    <row r="112" spans="1:3" x14ac:dyDescent="0.25">
      <c r="A112" s="21">
        <v>0.34899999999999998</v>
      </c>
      <c r="B112" s="15">
        <v>195.87</v>
      </c>
      <c r="C112" s="15">
        <v>0</v>
      </c>
    </row>
    <row r="113" spans="1:3" x14ac:dyDescent="0.25">
      <c r="A113" s="21">
        <v>0.35</v>
      </c>
      <c r="B113" s="15">
        <v>98.98</v>
      </c>
      <c r="C113" s="15">
        <v>1</v>
      </c>
    </row>
    <row r="114" spans="1:3" x14ac:dyDescent="0.25">
      <c r="A114" s="21">
        <v>0.35099999999999998</v>
      </c>
      <c r="B114" s="15">
        <v>196.47000000000003</v>
      </c>
      <c r="C114" s="15">
        <v>2</v>
      </c>
    </row>
    <row r="115" spans="1:3" x14ac:dyDescent="0.25">
      <c r="A115" s="21">
        <v>0.35199999999999998</v>
      </c>
      <c r="B115" s="15">
        <v>394.09</v>
      </c>
      <c r="C115" s="15">
        <v>0</v>
      </c>
    </row>
    <row r="116" spans="1:3" x14ac:dyDescent="0.25">
      <c r="A116" s="21">
        <v>0.35299999999999998</v>
      </c>
      <c r="B116" s="15">
        <v>393.53999999999996</v>
      </c>
      <c r="C116" s="15">
        <v>2</v>
      </c>
    </row>
    <row r="117" spans="1:3" x14ac:dyDescent="0.25">
      <c r="A117" s="21">
        <v>0.35399999999999998</v>
      </c>
      <c r="B117" s="15">
        <v>196.07</v>
      </c>
      <c r="C117" s="15">
        <v>3</v>
      </c>
    </row>
    <row r="118" spans="1:3" x14ac:dyDescent="0.25">
      <c r="A118" s="21">
        <v>0.35499999999999998</v>
      </c>
      <c r="B118" s="15">
        <v>98.11</v>
      </c>
      <c r="C118" s="15">
        <v>0</v>
      </c>
    </row>
    <row r="119" spans="1:3" x14ac:dyDescent="0.25">
      <c r="A119" s="21">
        <v>0.35599999999999998</v>
      </c>
      <c r="B119" s="15">
        <v>391.61</v>
      </c>
      <c r="C119" s="15">
        <v>2</v>
      </c>
    </row>
    <row r="120" spans="1:3" x14ac:dyDescent="0.25">
      <c r="A120" s="21">
        <v>0.35699999999999998</v>
      </c>
      <c r="B120" s="15">
        <v>689.29</v>
      </c>
      <c r="C120" s="15">
        <v>1</v>
      </c>
    </row>
    <row r="121" spans="1:3" x14ac:dyDescent="0.25">
      <c r="A121" s="21">
        <v>0.35799999999999998</v>
      </c>
      <c r="B121" s="15">
        <v>294.87</v>
      </c>
      <c r="C121" s="15">
        <v>0</v>
      </c>
    </row>
    <row r="122" spans="1:3" x14ac:dyDescent="0.25">
      <c r="A122" s="21">
        <v>0.35899999999999999</v>
      </c>
      <c r="B122" s="15">
        <v>195.28</v>
      </c>
      <c r="C122" s="15">
        <v>0</v>
      </c>
    </row>
    <row r="123" spans="1:3" x14ac:dyDescent="0.25">
      <c r="A123" s="21">
        <v>0.36</v>
      </c>
      <c r="B123" s="15">
        <v>98.01</v>
      </c>
      <c r="C123" s="15">
        <v>0</v>
      </c>
    </row>
    <row r="124" spans="1:3" x14ac:dyDescent="0.25">
      <c r="A124" s="21">
        <v>0.36099999999999999</v>
      </c>
      <c r="B124" s="15">
        <v>197.2</v>
      </c>
      <c r="C124" s="15">
        <v>0</v>
      </c>
    </row>
    <row r="125" spans="1:3" x14ac:dyDescent="0.25">
      <c r="A125" s="21">
        <v>0.36199999999999999</v>
      </c>
      <c r="B125" s="15">
        <v>490.11</v>
      </c>
      <c r="C125" s="15">
        <v>2</v>
      </c>
    </row>
    <row r="126" spans="1:3" x14ac:dyDescent="0.25">
      <c r="A126" s="21">
        <v>0.36299999999999999</v>
      </c>
      <c r="B126" s="15">
        <v>98.33</v>
      </c>
      <c r="C126" s="15">
        <v>0</v>
      </c>
    </row>
    <row r="127" spans="1:3" x14ac:dyDescent="0.25">
      <c r="A127" s="21">
        <v>0.36399999999999999</v>
      </c>
      <c r="B127" s="15">
        <v>98.81</v>
      </c>
      <c r="C127" s="15">
        <v>0</v>
      </c>
    </row>
    <row r="128" spans="1:3" x14ac:dyDescent="0.25">
      <c r="A128" s="21">
        <v>0.36499999999999999</v>
      </c>
      <c r="B128" s="15">
        <v>98.4</v>
      </c>
      <c r="C128" s="15">
        <v>0</v>
      </c>
    </row>
    <row r="129" spans="1:3" x14ac:dyDescent="0.25">
      <c r="A129" s="21">
        <v>0.36599999999999999</v>
      </c>
      <c r="B129" s="15">
        <v>390.44000000000005</v>
      </c>
      <c r="C129" s="15">
        <v>1</v>
      </c>
    </row>
    <row r="130" spans="1:3" x14ac:dyDescent="0.25">
      <c r="A130" s="21">
        <v>0.36699999999999999</v>
      </c>
      <c r="B130" s="15">
        <v>98.76</v>
      </c>
      <c r="C130" s="15">
        <v>0</v>
      </c>
    </row>
    <row r="131" spans="1:3" x14ac:dyDescent="0.25">
      <c r="A131" s="21">
        <v>0.36899999999999999</v>
      </c>
      <c r="B131" s="15">
        <v>196.5</v>
      </c>
      <c r="C131" s="15">
        <v>0</v>
      </c>
    </row>
    <row r="132" spans="1:3" x14ac:dyDescent="0.25">
      <c r="A132" s="21">
        <v>0.37</v>
      </c>
      <c r="B132" s="15">
        <v>98.57</v>
      </c>
      <c r="C132" s="15">
        <v>0</v>
      </c>
    </row>
    <row r="133" spans="1:3" x14ac:dyDescent="0.25">
      <c r="A133" s="21">
        <v>0.372</v>
      </c>
      <c r="B133" s="15">
        <v>195.34</v>
      </c>
      <c r="C133" s="15">
        <v>0</v>
      </c>
    </row>
    <row r="134" spans="1:3" x14ac:dyDescent="0.25">
      <c r="A134" s="21">
        <v>0.373</v>
      </c>
      <c r="B134" s="15">
        <v>195.25</v>
      </c>
      <c r="C134" s="15">
        <v>2</v>
      </c>
    </row>
    <row r="135" spans="1:3" x14ac:dyDescent="0.25">
      <c r="A135" s="21">
        <v>0.375</v>
      </c>
      <c r="B135" s="15">
        <v>196.66</v>
      </c>
      <c r="C135" s="15">
        <v>1</v>
      </c>
    </row>
    <row r="136" spans="1:3" x14ac:dyDescent="0.25">
      <c r="A136" s="21">
        <v>0.377</v>
      </c>
      <c r="B136" s="15">
        <v>196.02</v>
      </c>
      <c r="C136" s="15">
        <v>0</v>
      </c>
    </row>
    <row r="137" spans="1:3" x14ac:dyDescent="0.25">
      <c r="A137" s="21">
        <v>0.378</v>
      </c>
      <c r="B137" s="15">
        <v>98.84</v>
      </c>
      <c r="C137" s="15">
        <v>2</v>
      </c>
    </row>
    <row r="138" spans="1:3" x14ac:dyDescent="0.25">
      <c r="A138" s="21">
        <v>0.379</v>
      </c>
      <c r="B138" s="15">
        <v>98.07</v>
      </c>
      <c r="C138" s="15">
        <v>0</v>
      </c>
    </row>
    <row r="139" spans="1:3" x14ac:dyDescent="0.25">
      <c r="A139" s="21">
        <v>0.38</v>
      </c>
      <c r="B139" s="15">
        <v>97.77</v>
      </c>
      <c r="C139" s="15">
        <v>1</v>
      </c>
    </row>
    <row r="140" spans="1:3" x14ac:dyDescent="0.25">
      <c r="A140" s="21">
        <v>0.38100000000000001</v>
      </c>
      <c r="B140" s="15">
        <v>294.43</v>
      </c>
      <c r="C140" s="15">
        <v>0</v>
      </c>
    </row>
    <row r="141" spans="1:3" x14ac:dyDescent="0.25">
      <c r="A141" s="21">
        <v>0.38200000000000001</v>
      </c>
      <c r="B141" s="15">
        <v>195.76999999999998</v>
      </c>
      <c r="C141" s="15">
        <v>0</v>
      </c>
    </row>
    <row r="142" spans="1:3" x14ac:dyDescent="0.25">
      <c r="A142" s="21">
        <v>0.38300000000000001</v>
      </c>
      <c r="B142" s="15">
        <v>98.14</v>
      </c>
      <c r="C142" s="15">
        <v>0</v>
      </c>
    </row>
    <row r="143" spans="1:3" x14ac:dyDescent="0.25">
      <c r="A143" s="21">
        <v>0.38400000000000001</v>
      </c>
      <c r="B143" s="15">
        <v>390.06</v>
      </c>
      <c r="C143" s="15">
        <v>1</v>
      </c>
    </row>
    <row r="144" spans="1:3" x14ac:dyDescent="0.25">
      <c r="A144" s="21">
        <v>0.38800000000000001</v>
      </c>
      <c r="B144" s="15">
        <v>391.86</v>
      </c>
      <c r="C144" s="15">
        <v>0</v>
      </c>
    </row>
    <row r="145" spans="1:3" x14ac:dyDescent="0.25">
      <c r="A145" s="21">
        <v>0.38900000000000001</v>
      </c>
      <c r="B145" s="15">
        <v>98.76</v>
      </c>
      <c r="C145" s="15">
        <v>0</v>
      </c>
    </row>
    <row r="146" spans="1:3" x14ac:dyDescent="0.25">
      <c r="A146" s="21">
        <v>0.39</v>
      </c>
      <c r="B146" s="15">
        <v>98.76</v>
      </c>
      <c r="C146" s="15">
        <v>0</v>
      </c>
    </row>
    <row r="147" spans="1:3" x14ac:dyDescent="0.25">
      <c r="A147" s="21">
        <v>0.39100000000000001</v>
      </c>
      <c r="B147" s="15">
        <v>195.68</v>
      </c>
      <c r="C147" s="15">
        <v>0</v>
      </c>
    </row>
    <row r="148" spans="1:3" x14ac:dyDescent="0.25">
      <c r="A148" s="21">
        <v>0.39200000000000002</v>
      </c>
      <c r="B148" s="15">
        <v>99.14</v>
      </c>
      <c r="C148" s="15">
        <v>1</v>
      </c>
    </row>
    <row r="149" spans="1:3" x14ac:dyDescent="0.25">
      <c r="A149" s="21">
        <v>0.39300000000000002</v>
      </c>
      <c r="B149" s="15">
        <v>99.24</v>
      </c>
      <c r="C149" s="15">
        <v>0</v>
      </c>
    </row>
    <row r="150" spans="1:3" x14ac:dyDescent="0.25">
      <c r="A150" s="21">
        <v>0.39500000000000002</v>
      </c>
      <c r="B150" s="15">
        <v>97.54</v>
      </c>
      <c r="C150" s="15">
        <v>0</v>
      </c>
    </row>
    <row r="151" spans="1:3" x14ac:dyDescent="0.25">
      <c r="A151" s="21">
        <v>0.39600000000000002</v>
      </c>
      <c r="B151" s="15">
        <v>98.22</v>
      </c>
      <c r="C151" s="15">
        <v>0</v>
      </c>
    </row>
    <row r="152" spans="1:3" x14ac:dyDescent="0.25">
      <c r="A152" s="21">
        <v>0.39700000000000002</v>
      </c>
      <c r="B152" s="15">
        <v>293.24</v>
      </c>
      <c r="C152" s="15">
        <v>0</v>
      </c>
    </row>
    <row r="153" spans="1:3" x14ac:dyDescent="0.25">
      <c r="A153" s="21">
        <v>0.39800000000000002</v>
      </c>
      <c r="B153" s="15">
        <v>97.83</v>
      </c>
      <c r="C153" s="15">
        <v>0</v>
      </c>
    </row>
    <row r="154" spans="1:3" x14ac:dyDescent="0.25">
      <c r="A154" s="21">
        <v>0.39900000000000002</v>
      </c>
      <c r="B154" s="15">
        <v>197.13</v>
      </c>
      <c r="C154" s="15">
        <v>0</v>
      </c>
    </row>
    <row r="155" spans="1:3" x14ac:dyDescent="0.25">
      <c r="A155" s="21">
        <v>0.4</v>
      </c>
      <c r="B155" s="15">
        <v>196.03</v>
      </c>
      <c r="C155" s="15">
        <v>0</v>
      </c>
    </row>
    <row r="156" spans="1:3" x14ac:dyDescent="0.25">
      <c r="A156" s="21">
        <v>0.40300000000000002</v>
      </c>
      <c r="B156" s="15">
        <v>98.46</v>
      </c>
      <c r="C156" s="15">
        <v>0</v>
      </c>
    </row>
    <row r="157" spans="1:3" x14ac:dyDescent="0.25">
      <c r="A157" s="21">
        <v>0.40400000000000003</v>
      </c>
      <c r="B157" s="15">
        <v>195.41</v>
      </c>
      <c r="C157" s="15">
        <v>2</v>
      </c>
    </row>
    <row r="158" spans="1:3" x14ac:dyDescent="0.25">
      <c r="A158" s="21">
        <v>0.40500000000000003</v>
      </c>
      <c r="B158" s="15">
        <v>97.78</v>
      </c>
      <c r="C158" s="15">
        <v>0</v>
      </c>
    </row>
    <row r="159" spans="1:3" x14ac:dyDescent="0.25">
      <c r="A159" s="21">
        <v>0.40600000000000003</v>
      </c>
      <c r="B159" s="15">
        <v>98.56</v>
      </c>
      <c r="C159" s="15">
        <v>0</v>
      </c>
    </row>
    <row r="160" spans="1:3" x14ac:dyDescent="0.25">
      <c r="A160" s="21">
        <v>0.40699999999999997</v>
      </c>
      <c r="B160" s="15">
        <v>98.12</v>
      </c>
      <c r="C160" s="15">
        <v>0</v>
      </c>
    </row>
    <row r="161" spans="1:3" x14ac:dyDescent="0.25">
      <c r="A161" s="21">
        <v>0.40799999999999997</v>
      </c>
      <c r="B161" s="15">
        <v>295.33</v>
      </c>
      <c r="C161" s="15">
        <v>0</v>
      </c>
    </row>
    <row r="162" spans="1:3" x14ac:dyDescent="0.25">
      <c r="A162" s="21">
        <v>0.40899999999999997</v>
      </c>
      <c r="B162" s="15">
        <v>293.36</v>
      </c>
      <c r="C162" s="15">
        <v>0</v>
      </c>
    </row>
    <row r="163" spans="1:3" x14ac:dyDescent="0.25">
      <c r="A163" s="21">
        <v>0.41</v>
      </c>
      <c r="B163" s="15">
        <v>98.27</v>
      </c>
      <c r="C163" s="15">
        <v>0</v>
      </c>
    </row>
    <row r="164" spans="1:3" x14ac:dyDescent="0.25">
      <c r="A164" s="21">
        <v>0.41099999999999998</v>
      </c>
      <c r="B164" s="15">
        <v>98.46</v>
      </c>
      <c r="C164" s="15">
        <v>0</v>
      </c>
    </row>
    <row r="165" spans="1:3" x14ac:dyDescent="0.25">
      <c r="A165" s="21">
        <v>0.41199999999999998</v>
      </c>
      <c r="B165" s="15">
        <v>196.45</v>
      </c>
      <c r="C165" s="15">
        <v>1</v>
      </c>
    </row>
    <row r="166" spans="1:3" x14ac:dyDescent="0.25">
      <c r="A166" s="21">
        <v>0.41299999999999998</v>
      </c>
      <c r="B166" s="15">
        <v>97.74</v>
      </c>
      <c r="C166" s="15">
        <v>1</v>
      </c>
    </row>
    <row r="167" spans="1:3" x14ac:dyDescent="0.25">
      <c r="A167" s="21">
        <v>0.41399999999999998</v>
      </c>
      <c r="B167" s="15">
        <v>196.68</v>
      </c>
      <c r="C167" s="15">
        <v>0</v>
      </c>
    </row>
    <row r="168" spans="1:3" x14ac:dyDescent="0.25">
      <c r="A168" s="21">
        <v>0.41499999999999998</v>
      </c>
      <c r="B168" s="15">
        <v>98.74</v>
      </c>
      <c r="C168" s="15">
        <v>1</v>
      </c>
    </row>
    <row r="169" spans="1:3" x14ac:dyDescent="0.25">
      <c r="A169" s="21">
        <v>0.41599999999999998</v>
      </c>
      <c r="B169" s="15">
        <v>98.35</v>
      </c>
      <c r="C169" s="15">
        <v>0</v>
      </c>
    </row>
    <row r="170" spans="1:3" x14ac:dyDescent="0.25">
      <c r="A170" s="21">
        <v>0.41699999999999998</v>
      </c>
      <c r="B170" s="15">
        <v>292.99</v>
      </c>
      <c r="C170" s="15">
        <v>1</v>
      </c>
    </row>
    <row r="171" spans="1:3" x14ac:dyDescent="0.25">
      <c r="A171" s="21">
        <v>0.41799999999999998</v>
      </c>
      <c r="B171" s="15">
        <v>196.97</v>
      </c>
      <c r="C171" s="15">
        <v>0</v>
      </c>
    </row>
    <row r="172" spans="1:3" x14ac:dyDescent="0.25">
      <c r="A172" s="21">
        <v>0.41899999999999998</v>
      </c>
      <c r="B172" s="15">
        <v>196.7</v>
      </c>
      <c r="C172" s="15">
        <v>2</v>
      </c>
    </row>
    <row r="173" spans="1:3" x14ac:dyDescent="0.25">
      <c r="A173" s="21">
        <v>0.42</v>
      </c>
      <c r="B173" s="15">
        <v>98.03</v>
      </c>
      <c r="C173" s="15">
        <v>0</v>
      </c>
    </row>
    <row r="174" spans="1:3" x14ac:dyDescent="0.25">
      <c r="A174" s="21">
        <v>0.42399999999999999</v>
      </c>
      <c r="B174" s="15">
        <v>99.1</v>
      </c>
      <c r="C174" s="15">
        <v>0</v>
      </c>
    </row>
    <row r="175" spans="1:3" x14ac:dyDescent="0.25">
      <c r="A175" s="21">
        <v>0.42499999999999999</v>
      </c>
      <c r="B175" s="15">
        <v>98.38</v>
      </c>
      <c r="C175" s="15">
        <v>1</v>
      </c>
    </row>
    <row r="176" spans="1:3" x14ac:dyDescent="0.25">
      <c r="A176" s="21">
        <v>0.42599999999999999</v>
      </c>
      <c r="B176" s="15">
        <v>392.56</v>
      </c>
      <c r="C176" s="15">
        <v>0</v>
      </c>
    </row>
    <row r="177" spans="1:3" x14ac:dyDescent="0.25">
      <c r="A177" s="21">
        <v>0.42899999999999999</v>
      </c>
      <c r="B177" s="15">
        <v>98.7</v>
      </c>
      <c r="C177" s="15">
        <v>0</v>
      </c>
    </row>
    <row r="178" spans="1:3" x14ac:dyDescent="0.25">
      <c r="A178" s="21">
        <v>0.43</v>
      </c>
      <c r="B178" s="15">
        <v>195.78</v>
      </c>
      <c r="C178" s="15">
        <v>0</v>
      </c>
    </row>
    <row r="179" spans="1:3" x14ac:dyDescent="0.25">
      <c r="A179" s="21">
        <v>0.432</v>
      </c>
      <c r="B179" s="15">
        <v>97.78</v>
      </c>
      <c r="C179" s="15">
        <v>1</v>
      </c>
    </row>
    <row r="180" spans="1:3" x14ac:dyDescent="0.25">
      <c r="A180" s="21">
        <v>0.433</v>
      </c>
      <c r="B180" s="15">
        <v>98.36</v>
      </c>
      <c r="C180" s="15">
        <v>0</v>
      </c>
    </row>
    <row r="181" spans="1:3" x14ac:dyDescent="0.25">
      <c r="A181" s="21">
        <v>0.434</v>
      </c>
      <c r="B181" s="15">
        <v>98.54</v>
      </c>
      <c r="C181" s="15">
        <v>0</v>
      </c>
    </row>
    <row r="182" spans="1:3" x14ac:dyDescent="0.25">
      <c r="A182" s="21">
        <v>0.435</v>
      </c>
      <c r="B182" s="15">
        <v>98.24</v>
      </c>
      <c r="C182" s="15">
        <v>0</v>
      </c>
    </row>
    <row r="183" spans="1:3" x14ac:dyDescent="0.25">
      <c r="A183" s="21">
        <v>0.436</v>
      </c>
      <c r="B183" s="15">
        <v>98.29</v>
      </c>
      <c r="C183" s="15">
        <v>0</v>
      </c>
    </row>
    <row r="184" spans="1:3" x14ac:dyDescent="0.25">
      <c r="A184" s="21">
        <v>0.437</v>
      </c>
      <c r="B184" s="15">
        <v>97.78</v>
      </c>
      <c r="C184" s="15">
        <v>0</v>
      </c>
    </row>
    <row r="185" spans="1:3" x14ac:dyDescent="0.25">
      <c r="A185" s="21">
        <v>0.438</v>
      </c>
      <c r="B185" s="15">
        <v>197.64</v>
      </c>
      <c r="C185" s="15">
        <v>1</v>
      </c>
    </row>
    <row r="186" spans="1:3" x14ac:dyDescent="0.25">
      <c r="A186" s="21">
        <v>0.439</v>
      </c>
      <c r="B186" s="15">
        <v>97.77</v>
      </c>
      <c r="C186" s="15">
        <v>0</v>
      </c>
    </row>
    <row r="187" spans="1:3" x14ac:dyDescent="0.25">
      <c r="A187" s="21">
        <v>0.44</v>
      </c>
      <c r="B187" s="15">
        <v>195.76999999999998</v>
      </c>
      <c r="C187" s="15">
        <v>1</v>
      </c>
    </row>
    <row r="188" spans="1:3" x14ac:dyDescent="0.25">
      <c r="A188" s="21">
        <v>0.441</v>
      </c>
      <c r="B188" s="15">
        <v>196.23000000000002</v>
      </c>
      <c r="C188" s="15">
        <v>0</v>
      </c>
    </row>
    <row r="189" spans="1:3" x14ac:dyDescent="0.25">
      <c r="A189" s="21">
        <v>0.442</v>
      </c>
      <c r="B189" s="15">
        <v>98.23</v>
      </c>
      <c r="C189" s="15">
        <v>1</v>
      </c>
    </row>
    <row r="190" spans="1:3" x14ac:dyDescent="0.25">
      <c r="A190" s="21">
        <v>0.443</v>
      </c>
      <c r="B190" s="15">
        <v>97.36</v>
      </c>
      <c r="C190" s="15">
        <v>1</v>
      </c>
    </row>
    <row r="191" spans="1:3" x14ac:dyDescent="0.25">
      <c r="A191" s="21">
        <v>0.44600000000000001</v>
      </c>
      <c r="B191" s="15">
        <v>98.18</v>
      </c>
      <c r="C191" s="15">
        <v>1</v>
      </c>
    </row>
    <row r="192" spans="1:3" x14ac:dyDescent="0.25">
      <c r="A192" s="21">
        <v>0.44700000000000001</v>
      </c>
      <c r="B192" s="15">
        <v>97.22</v>
      </c>
      <c r="C192" s="15">
        <v>0</v>
      </c>
    </row>
    <row r="193" spans="1:3" x14ac:dyDescent="0.25">
      <c r="A193" s="21">
        <v>0.44800000000000001</v>
      </c>
      <c r="B193" s="15">
        <v>98.7</v>
      </c>
      <c r="C193" s="15">
        <v>0</v>
      </c>
    </row>
    <row r="194" spans="1:3" x14ac:dyDescent="0.25">
      <c r="A194" s="21">
        <v>0.44900000000000001</v>
      </c>
      <c r="B194" s="15">
        <v>98.16</v>
      </c>
      <c r="C194" s="15">
        <v>0</v>
      </c>
    </row>
    <row r="195" spans="1:3" x14ac:dyDescent="0.25">
      <c r="A195" s="21">
        <v>0.45</v>
      </c>
      <c r="B195" s="15">
        <v>197.17</v>
      </c>
      <c r="C195" s="15">
        <v>0</v>
      </c>
    </row>
    <row r="196" spans="1:3" x14ac:dyDescent="0.25">
      <c r="A196" s="21">
        <v>0.45100000000000001</v>
      </c>
      <c r="B196" s="15">
        <v>295.63</v>
      </c>
      <c r="C196" s="15">
        <v>0</v>
      </c>
    </row>
    <row r="197" spans="1:3" x14ac:dyDescent="0.25">
      <c r="A197" s="21">
        <v>0.45300000000000001</v>
      </c>
      <c r="B197" s="15">
        <v>196.79000000000002</v>
      </c>
      <c r="C197" s="15">
        <v>0</v>
      </c>
    </row>
    <row r="198" spans="1:3" x14ac:dyDescent="0.25">
      <c r="A198" s="21">
        <v>0.45500000000000002</v>
      </c>
      <c r="B198" s="15">
        <v>196.18</v>
      </c>
      <c r="C198" s="15">
        <v>0</v>
      </c>
    </row>
    <row r="199" spans="1:3" x14ac:dyDescent="0.25">
      <c r="A199" s="21">
        <v>0.45700000000000002</v>
      </c>
      <c r="B199" s="15">
        <v>196.16</v>
      </c>
      <c r="C199" s="15">
        <v>0</v>
      </c>
    </row>
    <row r="200" spans="1:3" x14ac:dyDescent="0.25">
      <c r="A200" s="21">
        <v>0.45800000000000002</v>
      </c>
      <c r="B200" s="15">
        <v>196.9</v>
      </c>
      <c r="C200" s="15">
        <v>0</v>
      </c>
    </row>
    <row r="201" spans="1:3" x14ac:dyDescent="0.25">
      <c r="A201" s="21">
        <v>0.45900000000000002</v>
      </c>
      <c r="B201" s="15">
        <v>97.75</v>
      </c>
      <c r="C201" s="15">
        <v>1</v>
      </c>
    </row>
    <row r="202" spans="1:3" x14ac:dyDescent="0.25">
      <c r="A202" s="21">
        <v>0.46</v>
      </c>
      <c r="B202" s="15">
        <v>196.7</v>
      </c>
      <c r="C202" s="15">
        <v>0</v>
      </c>
    </row>
    <row r="203" spans="1:3" x14ac:dyDescent="0.25">
      <c r="A203" s="21">
        <v>0.46200000000000002</v>
      </c>
      <c r="B203" s="15">
        <v>97.95</v>
      </c>
      <c r="C203" s="15">
        <v>0</v>
      </c>
    </row>
    <row r="204" spans="1:3" x14ac:dyDescent="0.25">
      <c r="A204" s="21">
        <v>0.46600000000000003</v>
      </c>
      <c r="B204" s="15">
        <v>98.28</v>
      </c>
      <c r="C204" s="15">
        <v>0</v>
      </c>
    </row>
    <row r="205" spans="1:3" x14ac:dyDescent="0.25">
      <c r="A205" s="21">
        <v>0.46700000000000003</v>
      </c>
      <c r="B205" s="15">
        <v>98.89</v>
      </c>
      <c r="C205" s="15">
        <v>0</v>
      </c>
    </row>
    <row r="206" spans="1:3" x14ac:dyDescent="0.25">
      <c r="A206" s="21">
        <v>0.47</v>
      </c>
      <c r="B206" s="15">
        <v>97.82</v>
      </c>
      <c r="C206" s="15">
        <v>1</v>
      </c>
    </row>
    <row r="207" spans="1:3" x14ac:dyDescent="0.25">
      <c r="A207" s="21">
        <v>0.47199999999999998</v>
      </c>
      <c r="B207" s="15">
        <v>97.76</v>
      </c>
      <c r="C207" s="15">
        <v>1</v>
      </c>
    </row>
    <row r="208" spans="1:3" x14ac:dyDescent="0.25">
      <c r="A208" s="21">
        <v>0.47699999999999998</v>
      </c>
      <c r="B208" s="15">
        <v>98.21</v>
      </c>
      <c r="C208" s="15">
        <v>0</v>
      </c>
    </row>
    <row r="209" spans="1:3" x14ac:dyDescent="0.25">
      <c r="A209" s="21">
        <v>0.47899999999999998</v>
      </c>
      <c r="B209" s="15">
        <v>98.54</v>
      </c>
      <c r="C209" s="15">
        <v>0</v>
      </c>
    </row>
    <row r="210" spans="1:3" x14ac:dyDescent="0.25">
      <c r="A210" s="21">
        <v>0.48</v>
      </c>
      <c r="B210" s="15">
        <v>98.88</v>
      </c>
      <c r="C210" s="15">
        <v>0</v>
      </c>
    </row>
    <row r="211" spans="1:3" x14ac:dyDescent="0.25">
      <c r="A211" s="21">
        <v>0.48099999999999998</v>
      </c>
      <c r="B211" s="15">
        <v>98.03</v>
      </c>
      <c r="C211" s="15">
        <v>0</v>
      </c>
    </row>
    <row r="212" spans="1:3" x14ac:dyDescent="0.25">
      <c r="A212" s="21">
        <v>0.48199999999999998</v>
      </c>
      <c r="B212" s="15">
        <v>293.49</v>
      </c>
      <c r="C212" s="15">
        <v>0</v>
      </c>
    </row>
    <row r="213" spans="1:3" x14ac:dyDescent="0.25">
      <c r="A213" s="21">
        <v>0.48799999999999999</v>
      </c>
      <c r="B213" s="15">
        <v>98.27</v>
      </c>
      <c r="C213" s="15">
        <v>0</v>
      </c>
    </row>
    <row r="214" spans="1:3" x14ac:dyDescent="0.25">
      <c r="A214" s="21">
        <v>0.49099999999999999</v>
      </c>
      <c r="B214" s="15">
        <v>98.2</v>
      </c>
      <c r="C214" s="15">
        <v>0</v>
      </c>
    </row>
    <row r="215" spans="1:3" x14ac:dyDescent="0.25">
      <c r="A215" s="21">
        <v>0.49299999999999999</v>
      </c>
      <c r="B215" s="15">
        <v>196.6</v>
      </c>
      <c r="C215" s="15">
        <v>0</v>
      </c>
    </row>
    <row r="216" spans="1:3" x14ac:dyDescent="0.25">
      <c r="A216" s="21">
        <v>0.499</v>
      </c>
      <c r="B216" s="15">
        <v>98.57</v>
      </c>
      <c r="C216" s="15">
        <v>0</v>
      </c>
    </row>
    <row r="217" spans="1:3" x14ac:dyDescent="0.25">
      <c r="A217" s="21">
        <v>0.502</v>
      </c>
      <c r="B217" s="15">
        <v>98.47</v>
      </c>
      <c r="C217" s="15">
        <v>0</v>
      </c>
    </row>
    <row r="218" spans="1:3" x14ac:dyDescent="0.25">
      <c r="A218" s="21">
        <v>0.505</v>
      </c>
      <c r="B218" s="15">
        <v>97.69</v>
      </c>
      <c r="C218" s="15">
        <v>0</v>
      </c>
    </row>
    <row r="219" spans="1:3" x14ac:dyDescent="0.25">
      <c r="A219" s="21">
        <v>0.50600000000000001</v>
      </c>
      <c r="B219" s="15">
        <v>97.7</v>
      </c>
      <c r="C219" s="15">
        <v>0</v>
      </c>
    </row>
    <row r="220" spans="1:3" x14ac:dyDescent="0.25">
      <c r="A220" s="21">
        <v>0.50700000000000001</v>
      </c>
      <c r="B220" s="15">
        <v>96.65</v>
      </c>
      <c r="C220" s="15">
        <v>0</v>
      </c>
    </row>
    <row r="221" spans="1:3" x14ac:dyDescent="0.25">
      <c r="A221" s="21">
        <v>0.51900000000000002</v>
      </c>
      <c r="B221" s="15">
        <v>98.32</v>
      </c>
      <c r="C221" s="15">
        <v>0</v>
      </c>
    </row>
    <row r="222" spans="1:3" x14ac:dyDescent="0.25">
      <c r="A222" s="21">
        <v>0.52200000000000002</v>
      </c>
      <c r="B222" s="15">
        <v>97.43</v>
      </c>
      <c r="C222" s="15">
        <v>0</v>
      </c>
    </row>
    <row r="223" spans="1:3" x14ac:dyDescent="0.25">
      <c r="A223" s="21">
        <v>0.52300000000000002</v>
      </c>
      <c r="B223" s="15">
        <v>97.79</v>
      </c>
      <c r="C223" s="15">
        <v>1</v>
      </c>
    </row>
    <row r="224" spans="1:3" x14ac:dyDescent="0.25">
      <c r="A224" s="21">
        <v>0.55400000000000005</v>
      </c>
      <c r="B224" s="15">
        <v>97.99</v>
      </c>
      <c r="C224" s="15">
        <v>0</v>
      </c>
    </row>
    <row r="225" spans="1:3" x14ac:dyDescent="0.25">
      <c r="A225" s="21">
        <v>0.58799999999999997</v>
      </c>
      <c r="B225" s="15">
        <v>99.19</v>
      </c>
      <c r="C225" s="15">
        <v>0</v>
      </c>
    </row>
  </sheetData>
  <mergeCells count="1">
    <mergeCell ref="A2:Q2"/>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23F17-15FF-4B3A-ADA5-256814A77C0E}">
  <sheetPr>
    <tabColor rgb="FFFF0000"/>
  </sheetPr>
  <dimension ref="A1:C224"/>
  <sheetViews>
    <sheetView workbookViewId="0">
      <selection activeCell="F14" sqref="F14"/>
    </sheetView>
  </sheetViews>
  <sheetFormatPr defaultRowHeight="15" x14ac:dyDescent="0.25"/>
  <cols>
    <col min="1" max="1" width="13.140625" bestFit="1" customWidth="1"/>
    <col min="2" max="2" width="16.42578125" bestFit="1" customWidth="1"/>
    <col min="3" max="3" width="22.7109375" bestFit="1" customWidth="1"/>
  </cols>
  <sheetData>
    <row r="1" spans="1:3" x14ac:dyDescent="0.25">
      <c r="A1" s="17" t="s">
        <v>1</v>
      </c>
      <c r="B1" t="s">
        <v>22</v>
      </c>
    </row>
    <row r="3" spans="1:3" x14ac:dyDescent="0.25">
      <c r="A3" s="17" t="s">
        <v>72</v>
      </c>
      <c r="B3" t="s">
        <v>500</v>
      </c>
      <c r="C3" t="s">
        <v>499</v>
      </c>
    </row>
    <row r="4" spans="1:3" x14ac:dyDescent="0.25">
      <c r="A4" s="18">
        <v>9.0999999999999998E-2</v>
      </c>
      <c r="B4">
        <v>98.3</v>
      </c>
      <c r="C4">
        <v>0</v>
      </c>
    </row>
    <row r="5" spans="1:3" x14ac:dyDescent="0.25">
      <c r="A5" s="18">
        <v>0.11799999999999999</v>
      </c>
      <c r="B5">
        <v>98.79</v>
      </c>
      <c r="C5">
        <v>0</v>
      </c>
    </row>
    <row r="6" spans="1:3" x14ac:dyDescent="0.25">
      <c r="A6" s="18">
        <v>0.123</v>
      </c>
      <c r="B6">
        <v>98.09</v>
      </c>
      <c r="C6">
        <v>0</v>
      </c>
    </row>
    <row r="7" spans="1:3" x14ac:dyDescent="0.25">
      <c r="A7" s="18">
        <v>0.13800000000000001</v>
      </c>
      <c r="B7">
        <v>97.83</v>
      </c>
      <c r="C7">
        <v>0</v>
      </c>
    </row>
    <row r="8" spans="1:3" x14ac:dyDescent="0.25">
      <c r="A8" s="18">
        <v>0.156</v>
      </c>
      <c r="B8">
        <v>97.83</v>
      </c>
      <c r="C8">
        <v>1</v>
      </c>
    </row>
    <row r="9" spans="1:3" x14ac:dyDescent="0.25">
      <c r="A9" s="18">
        <v>0.157</v>
      </c>
      <c r="B9">
        <v>98.87</v>
      </c>
      <c r="C9">
        <v>0</v>
      </c>
    </row>
    <row r="10" spans="1:3" x14ac:dyDescent="0.25">
      <c r="A10" s="18">
        <v>0.159</v>
      </c>
      <c r="B10">
        <v>98.22</v>
      </c>
      <c r="C10">
        <v>0</v>
      </c>
    </row>
    <row r="11" spans="1:3" x14ac:dyDescent="0.25">
      <c r="A11" s="18">
        <v>0.17100000000000001</v>
      </c>
      <c r="B11">
        <v>99.01</v>
      </c>
      <c r="C11">
        <v>1</v>
      </c>
    </row>
    <row r="12" spans="1:3" x14ac:dyDescent="0.25">
      <c r="A12" s="18">
        <v>0.185</v>
      </c>
      <c r="B12">
        <v>195.02999999999997</v>
      </c>
      <c r="C12">
        <v>1</v>
      </c>
    </row>
    <row r="13" spans="1:3" x14ac:dyDescent="0.25">
      <c r="A13" s="18">
        <v>0.186</v>
      </c>
      <c r="B13">
        <v>98.85</v>
      </c>
      <c r="C13">
        <v>0</v>
      </c>
    </row>
    <row r="14" spans="1:3" x14ac:dyDescent="0.25">
      <c r="A14" s="18">
        <v>0.192</v>
      </c>
      <c r="B14">
        <v>97.18</v>
      </c>
      <c r="C14">
        <v>0</v>
      </c>
    </row>
    <row r="15" spans="1:3" x14ac:dyDescent="0.25">
      <c r="A15" s="18">
        <v>0.19600000000000001</v>
      </c>
      <c r="B15">
        <v>98.12</v>
      </c>
      <c r="C15">
        <v>0</v>
      </c>
    </row>
    <row r="16" spans="1:3" x14ac:dyDescent="0.25">
      <c r="A16" s="18">
        <v>0.20499999999999999</v>
      </c>
      <c r="B16">
        <v>98.64</v>
      </c>
      <c r="C16">
        <v>1</v>
      </c>
    </row>
    <row r="17" spans="1:3" x14ac:dyDescent="0.25">
      <c r="A17" s="18">
        <v>0.216</v>
      </c>
      <c r="B17">
        <v>98.52</v>
      </c>
      <c r="C17">
        <v>0</v>
      </c>
    </row>
    <row r="18" spans="1:3" x14ac:dyDescent="0.25">
      <c r="A18" s="18">
        <v>0.218</v>
      </c>
      <c r="B18">
        <v>194.23000000000002</v>
      </c>
      <c r="C18">
        <v>1</v>
      </c>
    </row>
    <row r="19" spans="1:3" x14ac:dyDescent="0.25">
      <c r="A19" s="18">
        <v>0.219</v>
      </c>
      <c r="B19">
        <v>96.82</v>
      </c>
      <c r="C19">
        <v>0</v>
      </c>
    </row>
    <row r="20" spans="1:3" x14ac:dyDescent="0.25">
      <c r="A20" s="18">
        <v>0.22</v>
      </c>
      <c r="B20">
        <v>99.11</v>
      </c>
      <c r="C20">
        <v>0</v>
      </c>
    </row>
    <row r="21" spans="1:3" x14ac:dyDescent="0.25">
      <c r="A21" s="18">
        <v>0.22500000000000001</v>
      </c>
      <c r="B21">
        <v>97.85</v>
      </c>
      <c r="C21">
        <v>1</v>
      </c>
    </row>
    <row r="22" spans="1:3" x14ac:dyDescent="0.25">
      <c r="A22" s="18">
        <v>0.22600000000000001</v>
      </c>
      <c r="B22">
        <v>196.17000000000002</v>
      </c>
      <c r="C22">
        <v>0</v>
      </c>
    </row>
    <row r="23" spans="1:3" x14ac:dyDescent="0.25">
      <c r="A23" s="18">
        <v>0.22800000000000001</v>
      </c>
      <c r="B23">
        <v>98.84</v>
      </c>
      <c r="C23">
        <v>1</v>
      </c>
    </row>
    <row r="24" spans="1:3" x14ac:dyDescent="0.25">
      <c r="A24" s="18">
        <v>0.22900000000000001</v>
      </c>
      <c r="B24">
        <v>99.78</v>
      </c>
      <c r="C24">
        <v>0</v>
      </c>
    </row>
    <row r="25" spans="1:3" x14ac:dyDescent="0.25">
      <c r="A25" s="18">
        <v>0.23</v>
      </c>
      <c r="B25">
        <v>196.44</v>
      </c>
      <c r="C25">
        <v>0</v>
      </c>
    </row>
    <row r="26" spans="1:3" x14ac:dyDescent="0.25">
      <c r="A26" s="18">
        <v>0.23100000000000001</v>
      </c>
      <c r="B26">
        <v>98.6</v>
      </c>
      <c r="C26">
        <v>0</v>
      </c>
    </row>
    <row r="27" spans="1:3" x14ac:dyDescent="0.25">
      <c r="A27" s="18">
        <v>0.23599999999999999</v>
      </c>
      <c r="B27">
        <v>98.38</v>
      </c>
      <c r="C27">
        <v>0</v>
      </c>
    </row>
    <row r="28" spans="1:3" x14ac:dyDescent="0.25">
      <c r="A28" s="18">
        <v>0.23899999999999999</v>
      </c>
      <c r="B28">
        <v>98.21</v>
      </c>
      <c r="C28">
        <v>0</v>
      </c>
    </row>
    <row r="29" spans="1:3" x14ac:dyDescent="0.25">
      <c r="A29" s="18">
        <v>0.24099999999999999</v>
      </c>
      <c r="B29">
        <v>97.67</v>
      </c>
      <c r="C29">
        <v>0</v>
      </c>
    </row>
    <row r="30" spans="1:3" x14ac:dyDescent="0.25">
      <c r="A30" s="18">
        <v>0.24399999999999999</v>
      </c>
      <c r="B30">
        <v>98.43</v>
      </c>
      <c r="C30">
        <v>0</v>
      </c>
    </row>
    <row r="31" spans="1:3" x14ac:dyDescent="0.25">
      <c r="A31" s="18">
        <v>0.245</v>
      </c>
      <c r="B31">
        <v>98.95</v>
      </c>
      <c r="C31">
        <v>0</v>
      </c>
    </row>
    <row r="32" spans="1:3" x14ac:dyDescent="0.25">
      <c r="A32" s="18">
        <v>0.246</v>
      </c>
      <c r="B32">
        <v>98.51</v>
      </c>
      <c r="C32">
        <v>0</v>
      </c>
    </row>
    <row r="33" spans="1:3" x14ac:dyDescent="0.25">
      <c r="A33" s="18">
        <v>0.247</v>
      </c>
      <c r="B33">
        <v>196.78</v>
      </c>
      <c r="C33">
        <v>1</v>
      </c>
    </row>
    <row r="34" spans="1:3" x14ac:dyDescent="0.25">
      <c r="A34" s="18">
        <v>0.249</v>
      </c>
      <c r="B34">
        <v>195.60000000000002</v>
      </c>
      <c r="C34">
        <v>0</v>
      </c>
    </row>
    <row r="35" spans="1:3" x14ac:dyDescent="0.25">
      <c r="A35" s="18">
        <v>0.25</v>
      </c>
      <c r="B35">
        <v>98.39</v>
      </c>
      <c r="C35">
        <v>0</v>
      </c>
    </row>
    <row r="36" spans="1:3" x14ac:dyDescent="0.25">
      <c r="A36" s="18">
        <v>0.251</v>
      </c>
      <c r="B36">
        <v>196.31</v>
      </c>
      <c r="C36">
        <v>0</v>
      </c>
    </row>
    <row r="37" spans="1:3" x14ac:dyDescent="0.25">
      <c r="A37" s="18">
        <v>0.252</v>
      </c>
      <c r="B37">
        <v>98.28</v>
      </c>
      <c r="C37">
        <v>0</v>
      </c>
    </row>
    <row r="38" spans="1:3" x14ac:dyDescent="0.25">
      <c r="A38" s="18">
        <v>0.253</v>
      </c>
      <c r="B38">
        <v>98.41</v>
      </c>
      <c r="C38">
        <v>0</v>
      </c>
    </row>
    <row r="39" spans="1:3" x14ac:dyDescent="0.25">
      <c r="A39" s="18">
        <v>0.25600000000000001</v>
      </c>
      <c r="B39">
        <v>196.9</v>
      </c>
      <c r="C39">
        <v>1</v>
      </c>
    </row>
    <row r="40" spans="1:3" x14ac:dyDescent="0.25">
      <c r="A40" s="18">
        <v>0.25700000000000001</v>
      </c>
      <c r="B40">
        <v>97.24</v>
      </c>
      <c r="C40">
        <v>0</v>
      </c>
    </row>
    <row r="41" spans="1:3" x14ac:dyDescent="0.25">
      <c r="A41" s="18">
        <v>0.25800000000000001</v>
      </c>
      <c r="B41">
        <v>98.27</v>
      </c>
      <c r="C41">
        <v>1</v>
      </c>
    </row>
    <row r="42" spans="1:3" x14ac:dyDescent="0.25">
      <c r="A42" s="18">
        <v>0.25900000000000001</v>
      </c>
      <c r="B42">
        <v>98.07</v>
      </c>
      <c r="C42">
        <v>0</v>
      </c>
    </row>
    <row r="43" spans="1:3" x14ac:dyDescent="0.25">
      <c r="A43" s="18">
        <v>0.26</v>
      </c>
      <c r="B43">
        <v>97.83</v>
      </c>
      <c r="C43">
        <v>0</v>
      </c>
    </row>
    <row r="44" spans="1:3" x14ac:dyDescent="0.25">
      <c r="A44" s="18">
        <v>0.26200000000000001</v>
      </c>
      <c r="B44">
        <v>97.77</v>
      </c>
      <c r="C44">
        <v>1</v>
      </c>
    </row>
    <row r="45" spans="1:3" x14ac:dyDescent="0.25">
      <c r="A45" s="18">
        <v>0.26400000000000001</v>
      </c>
      <c r="B45">
        <v>196.07999999999998</v>
      </c>
      <c r="C45">
        <v>0</v>
      </c>
    </row>
    <row r="46" spans="1:3" x14ac:dyDescent="0.25">
      <c r="A46" s="18">
        <v>0.26600000000000001</v>
      </c>
      <c r="B46">
        <v>196.42</v>
      </c>
      <c r="C46">
        <v>1</v>
      </c>
    </row>
    <row r="47" spans="1:3" x14ac:dyDescent="0.25">
      <c r="A47" s="18">
        <v>0.26700000000000002</v>
      </c>
      <c r="B47">
        <v>98.45</v>
      </c>
      <c r="C47">
        <v>0</v>
      </c>
    </row>
    <row r="48" spans="1:3" x14ac:dyDescent="0.25">
      <c r="A48" s="18">
        <v>0.26800000000000002</v>
      </c>
      <c r="B48">
        <v>98.8</v>
      </c>
      <c r="C48">
        <v>1</v>
      </c>
    </row>
    <row r="49" spans="1:3" x14ac:dyDescent="0.25">
      <c r="A49" s="18">
        <v>0.27</v>
      </c>
      <c r="B49">
        <v>97.96</v>
      </c>
      <c r="C49">
        <v>0</v>
      </c>
    </row>
    <row r="50" spans="1:3" x14ac:dyDescent="0.25">
      <c r="A50" s="18">
        <v>0.27200000000000002</v>
      </c>
      <c r="B50">
        <v>98.82</v>
      </c>
      <c r="C50">
        <v>0</v>
      </c>
    </row>
    <row r="51" spans="1:3" x14ac:dyDescent="0.25">
      <c r="A51" s="18">
        <v>0.27300000000000002</v>
      </c>
      <c r="B51">
        <v>196.87</v>
      </c>
      <c r="C51">
        <v>1</v>
      </c>
    </row>
    <row r="52" spans="1:3" x14ac:dyDescent="0.25">
      <c r="A52" s="18">
        <v>0.27400000000000002</v>
      </c>
      <c r="B52">
        <v>295.39999999999998</v>
      </c>
      <c r="C52">
        <v>2</v>
      </c>
    </row>
    <row r="53" spans="1:3" x14ac:dyDescent="0.25">
      <c r="A53" s="18">
        <v>0.27500000000000002</v>
      </c>
      <c r="B53">
        <v>98.81</v>
      </c>
      <c r="C53">
        <v>1</v>
      </c>
    </row>
    <row r="54" spans="1:3" x14ac:dyDescent="0.25">
      <c r="A54" s="18">
        <v>0.27600000000000002</v>
      </c>
      <c r="B54">
        <v>392.45</v>
      </c>
      <c r="C54">
        <v>0</v>
      </c>
    </row>
    <row r="55" spans="1:3" x14ac:dyDescent="0.25">
      <c r="A55" s="18">
        <v>0.27700000000000002</v>
      </c>
      <c r="B55">
        <v>392.49999999999994</v>
      </c>
      <c r="C55">
        <v>0</v>
      </c>
    </row>
    <row r="56" spans="1:3" x14ac:dyDescent="0.25">
      <c r="A56" s="18">
        <v>0.27900000000000003</v>
      </c>
      <c r="B56">
        <v>195.76</v>
      </c>
      <c r="C56">
        <v>1</v>
      </c>
    </row>
    <row r="57" spans="1:3" x14ac:dyDescent="0.25">
      <c r="A57" s="18">
        <v>0.28000000000000003</v>
      </c>
      <c r="B57">
        <v>98.61</v>
      </c>
      <c r="C57">
        <v>1</v>
      </c>
    </row>
    <row r="58" spans="1:3" x14ac:dyDescent="0.25">
      <c r="A58" s="18">
        <v>0.28100000000000003</v>
      </c>
      <c r="B58">
        <v>98.05</v>
      </c>
      <c r="C58">
        <v>0</v>
      </c>
    </row>
    <row r="59" spans="1:3" x14ac:dyDescent="0.25">
      <c r="A59" s="18">
        <v>0.28199999999999997</v>
      </c>
      <c r="B59">
        <v>97.76</v>
      </c>
      <c r="C59">
        <v>0</v>
      </c>
    </row>
    <row r="60" spans="1:3" x14ac:dyDescent="0.25">
      <c r="A60" s="18">
        <v>0.28299999999999997</v>
      </c>
      <c r="B60">
        <v>196.42000000000002</v>
      </c>
      <c r="C60">
        <v>0</v>
      </c>
    </row>
    <row r="61" spans="1:3" x14ac:dyDescent="0.25">
      <c r="A61" s="18">
        <v>0.28399999999999997</v>
      </c>
      <c r="B61">
        <v>194.87</v>
      </c>
      <c r="C61">
        <v>1</v>
      </c>
    </row>
    <row r="62" spans="1:3" x14ac:dyDescent="0.25">
      <c r="A62" s="18">
        <v>0.28899999999999998</v>
      </c>
      <c r="B62">
        <v>195.69</v>
      </c>
      <c r="C62">
        <v>0</v>
      </c>
    </row>
    <row r="63" spans="1:3" x14ac:dyDescent="0.25">
      <c r="A63" s="18">
        <v>0.28999999999999998</v>
      </c>
      <c r="B63">
        <v>98.24</v>
      </c>
      <c r="C63">
        <v>0</v>
      </c>
    </row>
    <row r="64" spans="1:3" x14ac:dyDescent="0.25">
      <c r="A64" s="18">
        <v>0.29099999999999998</v>
      </c>
      <c r="B64">
        <v>196.15</v>
      </c>
      <c r="C64">
        <v>0</v>
      </c>
    </row>
    <row r="65" spans="1:3" x14ac:dyDescent="0.25">
      <c r="A65" s="18">
        <v>0.29199999999999998</v>
      </c>
      <c r="B65">
        <v>98.47</v>
      </c>
      <c r="C65">
        <v>0</v>
      </c>
    </row>
    <row r="66" spans="1:3" x14ac:dyDescent="0.25">
      <c r="A66" s="18">
        <v>0.29299999999999998</v>
      </c>
      <c r="B66">
        <v>196.46</v>
      </c>
      <c r="C66">
        <v>0</v>
      </c>
    </row>
    <row r="67" spans="1:3" x14ac:dyDescent="0.25">
      <c r="A67" s="18">
        <v>0.29399999999999998</v>
      </c>
      <c r="B67">
        <v>294.27999999999997</v>
      </c>
      <c r="C67">
        <v>1</v>
      </c>
    </row>
    <row r="68" spans="1:3" x14ac:dyDescent="0.25">
      <c r="A68" s="18">
        <v>0.29499999999999998</v>
      </c>
      <c r="B68">
        <v>98.99</v>
      </c>
      <c r="C68">
        <v>0</v>
      </c>
    </row>
    <row r="69" spans="1:3" x14ac:dyDescent="0.25">
      <c r="A69" s="18">
        <v>0.29699999999999999</v>
      </c>
      <c r="B69">
        <v>393.05</v>
      </c>
      <c r="C69">
        <v>3</v>
      </c>
    </row>
    <row r="70" spans="1:3" x14ac:dyDescent="0.25">
      <c r="A70" s="18">
        <v>0.29799999999999999</v>
      </c>
      <c r="B70">
        <v>293.10000000000002</v>
      </c>
      <c r="C70">
        <v>1</v>
      </c>
    </row>
    <row r="71" spans="1:3" x14ac:dyDescent="0.25">
      <c r="A71" s="18">
        <v>0.30099999999999999</v>
      </c>
      <c r="B71">
        <v>97.91</v>
      </c>
      <c r="C71">
        <v>0</v>
      </c>
    </row>
    <row r="72" spans="1:3" x14ac:dyDescent="0.25">
      <c r="A72" s="18">
        <v>0.30199999999999999</v>
      </c>
      <c r="B72">
        <v>98.12</v>
      </c>
      <c r="C72">
        <v>0</v>
      </c>
    </row>
    <row r="73" spans="1:3" x14ac:dyDescent="0.25">
      <c r="A73" s="18">
        <v>0.30299999999999999</v>
      </c>
      <c r="B73">
        <v>393.21999999999997</v>
      </c>
      <c r="C73">
        <v>3</v>
      </c>
    </row>
    <row r="74" spans="1:3" x14ac:dyDescent="0.25">
      <c r="A74" s="18">
        <v>0.30399999999999999</v>
      </c>
      <c r="B74">
        <v>195.82</v>
      </c>
      <c r="C74">
        <v>0</v>
      </c>
    </row>
    <row r="75" spans="1:3" x14ac:dyDescent="0.25">
      <c r="A75" s="18">
        <v>0.30599999999999999</v>
      </c>
      <c r="B75">
        <v>98.42</v>
      </c>
      <c r="C75">
        <v>0</v>
      </c>
    </row>
    <row r="76" spans="1:3" x14ac:dyDescent="0.25">
      <c r="A76" s="18">
        <v>0.307</v>
      </c>
      <c r="B76">
        <v>198.3</v>
      </c>
      <c r="C76">
        <v>0</v>
      </c>
    </row>
    <row r="77" spans="1:3" x14ac:dyDescent="0.25">
      <c r="A77" s="18">
        <v>0.308</v>
      </c>
      <c r="B77">
        <v>195.83999999999997</v>
      </c>
      <c r="C77">
        <v>0</v>
      </c>
    </row>
    <row r="78" spans="1:3" x14ac:dyDescent="0.25">
      <c r="A78" s="18">
        <v>0.309</v>
      </c>
      <c r="B78">
        <v>97.96</v>
      </c>
      <c r="C78">
        <v>0</v>
      </c>
    </row>
    <row r="79" spans="1:3" x14ac:dyDescent="0.25">
      <c r="A79" s="18">
        <v>0.31</v>
      </c>
      <c r="B79">
        <v>294.98</v>
      </c>
      <c r="C79">
        <v>2</v>
      </c>
    </row>
    <row r="80" spans="1:3" x14ac:dyDescent="0.25">
      <c r="A80" s="18">
        <v>0.312</v>
      </c>
      <c r="B80">
        <v>394.96</v>
      </c>
      <c r="C80">
        <v>0</v>
      </c>
    </row>
    <row r="81" spans="1:3" x14ac:dyDescent="0.25">
      <c r="A81" s="18">
        <v>0.314</v>
      </c>
      <c r="B81">
        <v>98.66</v>
      </c>
      <c r="C81">
        <v>1</v>
      </c>
    </row>
    <row r="82" spans="1:3" x14ac:dyDescent="0.25">
      <c r="A82" s="18">
        <v>0.315</v>
      </c>
      <c r="B82">
        <v>98.41</v>
      </c>
      <c r="C82">
        <v>1</v>
      </c>
    </row>
    <row r="83" spans="1:3" x14ac:dyDescent="0.25">
      <c r="A83" s="18">
        <v>0.316</v>
      </c>
      <c r="B83">
        <v>195.45</v>
      </c>
      <c r="C83">
        <v>1</v>
      </c>
    </row>
    <row r="84" spans="1:3" x14ac:dyDescent="0.25">
      <c r="A84" s="18">
        <v>0.317</v>
      </c>
      <c r="B84">
        <v>99.21</v>
      </c>
      <c r="C84">
        <v>1</v>
      </c>
    </row>
    <row r="85" spans="1:3" x14ac:dyDescent="0.25">
      <c r="A85" s="18">
        <v>0.318</v>
      </c>
      <c r="B85">
        <v>294.56</v>
      </c>
      <c r="C85">
        <v>1</v>
      </c>
    </row>
    <row r="86" spans="1:3" x14ac:dyDescent="0.25">
      <c r="A86" s="18">
        <v>0.31900000000000001</v>
      </c>
      <c r="B86">
        <v>490.57</v>
      </c>
      <c r="C86">
        <v>1</v>
      </c>
    </row>
    <row r="87" spans="1:3" x14ac:dyDescent="0.25">
      <c r="A87" s="18">
        <v>0.32100000000000001</v>
      </c>
      <c r="B87">
        <v>196</v>
      </c>
      <c r="C87">
        <v>0</v>
      </c>
    </row>
    <row r="88" spans="1:3" x14ac:dyDescent="0.25">
      <c r="A88" s="18">
        <v>0.32200000000000001</v>
      </c>
      <c r="B88">
        <v>98.08</v>
      </c>
      <c r="C88">
        <v>0</v>
      </c>
    </row>
    <row r="89" spans="1:3" x14ac:dyDescent="0.25">
      <c r="A89" s="18">
        <v>0.32300000000000001</v>
      </c>
      <c r="B89">
        <v>294.02999999999997</v>
      </c>
      <c r="C89">
        <v>0</v>
      </c>
    </row>
    <row r="90" spans="1:3" x14ac:dyDescent="0.25">
      <c r="A90" s="18">
        <v>0.32400000000000001</v>
      </c>
      <c r="B90">
        <v>97.56</v>
      </c>
      <c r="C90">
        <v>0</v>
      </c>
    </row>
    <row r="91" spans="1:3" x14ac:dyDescent="0.25">
      <c r="A91" s="18">
        <v>0.32500000000000001</v>
      </c>
      <c r="B91">
        <v>98.17</v>
      </c>
      <c r="C91">
        <v>0</v>
      </c>
    </row>
    <row r="92" spans="1:3" x14ac:dyDescent="0.25">
      <c r="A92" s="18">
        <v>0.32700000000000001</v>
      </c>
      <c r="B92">
        <v>98.19</v>
      </c>
      <c r="C92">
        <v>0</v>
      </c>
    </row>
    <row r="93" spans="1:3" x14ac:dyDescent="0.25">
      <c r="A93" s="18">
        <v>0.32800000000000001</v>
      </c>
      <c r="B93">
        <v>98.16</v>
      </c>
      <c r="C93">
        <v>0</v>
      </c>
    </row>
    <row r="94" spans="1:3" x14ac:dyDescent="0.25">
      <c r="A94" s="18">
        <v>0.33</v>
      </c>
      <c r="B94">
        <v>97.89</v>
      </c>
      <c r="C94">
        <v>0</v>
      </c>
    </row>
    <row r="95" spans="1:3" x14ac:dyDescent="0.25">
      <c r="A95" s="18">
        <v>0.33100000000000002</v>
      </c>
      <c r="B95">
        <v>196.75</v>
      </c>
      <c r="C95">
        <v>0</v>
      </c>
    </row>
    <row r="96" spans="1:3" x14ac:dyDescent="0.25">
      <c r="A96" s="18">
        <v>0.33200000000000002</v>
      </c>
      <c r="B96">
        <v>196.11</v>
      </c>
      <c r="C96">
        <v>1</v>
      </c>
    </row>
    <row r="97" spans="1:3" x14ac:dyDescent="0.25">
      <c r="A97" s="18">
        <v>0.33300000000000002</v>
      </c>
      <c r="B97">
        <v>98.16</v>
      </c>
      <c r="C97">
        <v>0</v>
      </c>
    </row>
    <row r="98" spans="1:3" x14ac:dyDescent="0.25">
      <c r="A98" s="18">
        <v>0.33400000000000002</v>
      </c>
      <c r="B98">
        <v>196.07999999999998</v>
      </c>
      <c r="C98">
        <v>1</v>
      </c>
    </row>
    <row r="99" spans="1:3" x14ac:dyDescent="0.25">
      <c r="A99" s="18">
        <v>0.33500000000000002</v>
      </c>
      <c r="B99">
        <v>98.4</v>
      </c>
      <c r="C99">
        <v>0</v>
      </c>
    </row>
    <row r="100" spans="1:3" x14ac:dyDescent="0.25">
      <c r="A100" s="18">
        <v>0.33700000000000002</v>
      </c>
      <c r="B100">
        <v>196.06</v>
      </c>
      <c r="C100">
        <v>1</v>
      </c>
    </row>
    <row r="101" spans="1:3" x14ac:dyDescent="0.25">
      <c r="A101" s="18">
        <v>0.33800000000000002</v>
      </c>
      <c r="B101">
        <v>196.47</v>
      </c>
      <c r="C101">
        <v>0</v>
      </c>
    </row>
    <row r="102" spans="1:3" x14ac:dyDescent="0.25">
      <c r="A102" s="18">
        <v>0.33900000000000002</v>
      </c>
      <c r="B102">
        <v>97.9</v>
      </c>
      <c r="C102">
        <v>0</v>
      </c>
    </row>
    <row r="103" spans="1:3" x14ac:dyDescent="0.25">
      <c r="A103" s="18">
        <v>0.34</v>
      </c>
      <c r="B103">
        <v>295.8</v>
      </c>
      <c r="C103">
        <v>1</v>
      </c>
    </row>
    <row r="104" spans="1:3" x14ac:dyDescent="0.25">
      <c r="A104" s="18">
        <v>0.34100000000000003</v>
      </c>
      <c r="B104">
        <v>98.51</v>
      </c>
      <c r="C104">
        <v>0</v>
      </c>
    </row>
    <row r="105" spans="1:3" x14ac:dyDescent="0.25">
      <c r="A105" s="18">
        <v>0.34200000000000003</v>
      </c>
      <c r="B105">
        <v>392.56</v>
      </c>
      <c r="C105">
        <v>1</v>
      </c>
    </row>
    <row r="106" spans="1:3" x14ac:dyDescent="0.25">
      <c r="A106" s="18">
        <v>0.34300000000000003</v>
      </c>
      <c r="B106">
        <v>196.14</v>
      </c>
      <c r="C106">
        <v>0</v>
      </c>
    </row>
    <row r="107" spans="1:3" x14ac:dyDescent="0.25">
      <c r="A107" s="18">
        <v>0.34399999999999997</v>
      </c>
      <c r="B107">
        <v>197.04</v>
      </c>
      <c r="C107">
        <v>0</v>
      </c>
    </row>
    <row r="108" spans="1:3" x14ac:dyDescent="0.25">
      <c r="A108" s="18">
        <v>0.34699999999999998</v>
      </c>
      <c r="B108">
        <v>195.74</v>
      </c>
      <c r="C108">
        <v>0</v>
      </c>
    </row>
    <row r="109" spans="1:3" x14ac:dyDescent="0.25">
      <c r="A109" s="18">
        <v>0.34799999999999998</v>
      </c>
      <c r="B109">
        <v>295.86</v>
      </c>
      <c r="C109">
        <v>1</v>
      </c>
    </row>
    <row r="110" spans="1:3" x14ac:dyDescent="0.25">
      <c r="A110" s="18">
        <v>0.34899999999999998</v>
      </c>
      <c r="B110">
        <v>195.87</v>
      </c>
      <c r="C110">
        <v>0</v>
      </c>
    </row>
    <row r="111" spans="1:3" x14ac:dyDescent="0.25">
      <c r="A111" s="18">
        <v>0.35</v>
      </c>
      <c r="B111">
        <v>98.98</v>
      </c>
      <c r="C111">
        <v>1</v>
      </c>
    </row>
    <row r="112" spans="1:3" x14ac:dyDescent="0.25">
      <c r="A112" s="18">
        <v>0.35099999999999998</v>
      </c>
      <c r="B112">
        <v>196.47000000000003</v>
      </c>
      <c r="C112">
        <v>2</v>
      </c>
    </row>
    <row r="113" spans="1:3" x14ac:dyDescent="0.25">
      <c r="A113" s="18">
        <v>0.35199999999999998</v>
      </c>
      <c r="B113">
        <v>394.09</v>
      </c>
      <c r="C113">
        <v>0</v>
      </c>
    </row>
    <row r="114" spans="1:3" x14ac:dyDescent="0.25">
      <c r="A114" s="18">
        <v>0.35299999999999998</v>
      </c>
      <c r="B114">
        <v>393.53999999999996</v>
      </c>
      <c r="C114">
        <v>2</v>
      </c>
    </row>
    <row r="115" spans="1:3" x14ac:dyDescent="0.25">
      <c r="A115" s="18">
        <v>0.35399999999999998</v>
      </c>
      <c r="B115">
        <v>196.07</v>
      </c>
      <c r="C115">
        <v>3</v>
      </c>
    </row>
    <row r="116" spans="1:3" x14ac:dyDescent="0.25">
      <c r="A116" s="18">
        <v>0.35499999999999998</v>
      </c>
      <c r="B116">
        <v>98.11</v>
      </c>
      <c r="C116">
        <v>0</v>
      </c>
    </row>
    <row r="117" spans="1:3" x14ac:dyDescent="0.25">
      <c r="A117" s="18">
        <v>0.35599999999999998</v>
      </c>
      <c r="B117">
        <v>391.61</v>
      </c>
      <c r="C117">
        <v>2</v>
      </c>
    </row>
    <row r="118" spans="1:3" x14ac:dyDescent="0.25">
      <c r="A118" s="18">
        <v>0.35699999999999998</v>
      </c>
      <c r="B118">
        <v>689.29</v>
      </c>
      <c r="C118">
        <v>1</v>
      </c>
    </row>
    <row r="119" spans="1:3" x14ac:dyDescent="0.25">
      <c r="A119" s="18">
        <v>0.35799999999999998</v>
      </c>
      <c r="B119">
        <v>294.87</v>
      </c>
      <c r="C119">
        <v>0</v>
      </c>
    </row>
    <row r="120" spans="1:3" x14ac:dyDescent="0.25">
      <c r="A120" s="18">
        <v>0.35899999999999999</v>
      </c>
      <c r="B120">
        <v>195.28</v>
      </c>
      <c r="C120">
        <v>0</v>
      </c>
    </row>
    <row r="121" spans="1:3" x14ac:dyDescent="0.25">
      <c r="A121" s="18">
        <v>0.36</v>
      </c>
      <c r="B121">
        <v>98.01</v>
      </c>
      <c r="C121">
        <v>0</v>
      </c>
    </row>
    <row r="122" spans="1:3" x14ac:dyDescent="0.25">
      <c r="A122" s="18">
        <v>0.36099999999999999</v>
      </c>
      <c r="B122">
        <v>197.2</v>
      </c>
      <c r="C122">
        <v>0</v>
      </c>
    </row>
    <row r="123" spans="1:3" x14ac:dyDescent="0.25">
      <c r="A123" s="18">
        <v>0.36199999999999999</v>
      </c>
      <c r="B123">
        <v>490.11</v>
      </c>
      <c r="C123">
        <v>2</v>
      </c>
    </row>
    <row r="124" spans="1:3" x14ac:dyDescent="0.25">
      <c r="A124" s="18">
        <v>0.36299999999999999</v>
      </c>
      <c r="B124">
        <v>98.33</v>
      </c>
      <c r="C124">
        <v>0</v>
      </c>
    </row>
    <row r="125" spans="1:3" x14ac:dyDescent="0.25">
      <c r="A125" s="18">
        <v>0.36399999999999999</v>
      </c>
      <c r="B125">
        <v>98.81</v>
      </c>
      <c r="C125">
        <v>0</v>
      </c>
    </row>
    <row r="126" spans="1:3" x14ac:dyDescent="0.25">
      <c r="A126" s="18">
        <v>0.36499999999999999</v>
      </c>
      <c r="B126">
        <v>98.4</v>
      </c>
      <c r="C126">
        <v>0</v>
      </c>
    </row>
    <row r="127" spans="1:3" x14ac:dyDescent="0.25">
      <c r="A127" s="18">
        <v>0.36599999999999999</v>
      </c>
      <c r="B127">
        <v>390.44000000000005</v>
      </c>
      <c r="C127">
        <v>1</v>
      </c>
    </row>
    <row r="128" spans="1:3" x14ac:dyDescent="0.25">
      <c r="A128" s="18">
        <v>0.36699999999999999</v>
      </c>
      <c r="B128">
        <v>98.76</v>
      </c>
      <c r="C128">
        <v>0</v>
      </c>
    </row>
    <row r="129" spans="1:3" x14ac:dyDescent="0.25">
      <c r="A129" s="18">
        <v>0.36899999999999999</v>
      </c>
      <c r="B129">
        <v>196.5</v>
      </c>
      <c r="C129">
        <v>0</v>
      </c>
    </row>
    <row r="130" spans="1:3" x14ac:dyDescent="0.25">
      <c r="A130" s="18">
        <v>0.37</v>
      </c>
      <c r="B130">
        <v>98.57</v>
      </c>
      <c r="C130">
        <v>0</v>
      </c>
    </row>
    <row r="131" spans="1:3" x14ac:dyDescent="0.25">
      <c r="A131" s="18">
        <v>0.372</v>
      </c>
      <c r="B131">
        <v>195.34</v>
      </c>
      <c r="C131">
        <v>0</v>
      </c>
    </row>
    <row r="132" spans="1:3" x14ac:dyDescent="0.25">
      <c r="A132" s="18">
        <v>0.373</v>
      </c>
      <c r="B132">
        <v>195.25</v>
      </c>
      <c r="C132">
        <v>2</v>
      </c>
    </row>
    <row r="133" spans="1:3" x14ac:dyDescent="0.25">
      <c r="A133" s="18">
        <v>0.375</v>
      </c>
      <c r="B133">
        <v>196.66</v>
      </c>
      <c r="C133">
        <v>1</v>
      </c>
    </row>
    <row r="134" spans="1:3" x14ac:dyDescent="0.25">
      <c r="A134" s="18">
        <v>0.377</v>
      </c>
      <c r="B134">
        <v>196.02</v>
      </c>
      <c r="C134">
        <v>0</v>
      </c>
    </row>
    <row r="135" spans="1:3" x14ac:dyDescent="0.25">
      <c r="A135" s="18">
        <v>0.378</v>
      </c>
      <c r="B135">
        <v>98.84</v>
      </c>
      <c r="C135">
        <v>2</v>
      </c>
    </row>
    <row r="136" spans="1:3" x14ac:dyDescent="0.25">
      <c r="A136" s="18">
        <v>0.379</v>
      </c>
      <c r="B136">
        <v>98.07</v>
      </c>
      <c r="C136">
        <v>0</v>
      </c>
    </row>
    <row r="137" spans="1:3" x14ac:dyDescent="0.25">
      <c r="A137" s="18">
        <v>0.38</v>
      </c>
      <c r="B137">
        <v>97.77</v>
      </c>
      <c r="C137">
        <v>1</v>
      </c>
    </row>
    <row r="138" spans="1:3" x14ac:dyDescent="0.25">
      <c r="A138" s="18">
        <v>0.38100000000000001</v>
      </c>
      <c r="B138">
        <v>294.43</v>
      </c>
      <c r="C138">
        <v>0</v>
      </c>
    </row>
    <row r="139" spans="1:3" x14ac:dyDescent="0.25">
      <c r="A139" s="18">
        <v>0.38200000000000001</v>
      </c>
      <c r="B139">
        <v>195.76999999999998</v>
      </c>
      <c r="C139">
        <v>0</v>
      </c>
    </row>
    <row r="140" spans="1:3" x14ac:dyDescent="0.25">
      <c r="A140" s="18">
        <v>0.38300000000000001</v>
      </c>
      <c r="B140">
        <v>98.14</v>
      </c>
      <c r="C140">
        <v>0</v>
      </c>
    </row>
    <row r="141" spans="1:3" x14ac:dyDescent="0.25">
      <c r="A141" s="18">
        <v>0.38400000000000001</v>
      </c>
      <c r="B141">
        <v>390.06</v>
      </c>
      <c r="C141">
        <v>1</v>
      </c>
    </row>
    <row r="142" spans="1:3" x14ac:dyDescent="0.25">
      <c r="A142" s="18">
        <v>0.38800000000000001</v>
      </c>
      <c r="B142">
        <v>391.86</v>
      </c>
      <c r="C142">
        <v>0</v>
      </c>
    </row>
    <row r="143" spans="1:3" x14ac:dyDescent="0.25">
      <c r="A143" s="18">
        <v>0.38900000000000001</v>
      </c>
      <c r="B143">
        <v>98.76</v>
      </c>
      <c r="C143">
        <v>0</v>
      </c>
    </row>
    <row r="144" spans="1:3" x14ac:dyDescent="0.25">
      <c r="A144" s="18">
        <v>0.39</v>
      </c>
      <c r="B144">
        <v>98.76</v>
      </c>
      <c r="C144">
        <v>0</v>
      </c>
    </row>
    <row r="145" spans="1:3" x14ac:dyDescent="0.25">
      <c r="A145" s="18">
        <v>0.39100000000000001</v>
      </c>
      <c r="B145">
        <v>195.68</v>
      </c>
      <c r="C145">
        <v>0</v>
      </c>
    </row>
    <row r="146" spans="1:3" x14ac:dyDescent="0.25">
      <c r="A146" s="18">
        <v>0.39200000000000002</v>
      </c>
      <c r="B146">
        <v>99.14</v>
      </c>
      <c r="C146">
        <v>1</v>
      </c>
    </row>
    <row r="147" spans="1:3" x14ac:dyDescent="0.25">
      <c r="A147" s="18">
        <v>0.39300000000000002</v>
      </c>
      <c r="B147">
        <v>99.24</v>
      </c>
      <c r="C147">
        <v>0</v>
      </c>
    </row>
    <row r="148" spans="1:3" x14ac:dyDescent="0.25">
      <c r="A148" s="18">
        <v>0.39500000000000002</v>
      </c>
      <c r="B148">
        <v>97.54</v>
      </c>
      <c r="C148">
        <v>0</v>
      </c>
    </row>
    <row r="149" spans="1:3" x14ac:dyDescent="0.25">
      <c r="A149" s="18">
        <v>0.39600000000000002</v>
      </c>
      <c r="B149">
        <v>98.22</v>
      </c>
      <c r="C149">
        <v>0</v>
      </c>
    </row>
    <row r="150" spans="1:3" x14ac:dyDescent="0.25">
      <c r="A150" s="18">
        <v>0.39700000000000002</v>
      </c>
      <c r="B150">
        <v>293.24</v>
      </c>
      <c r="C150">
        <v>0</v>
      </c>
    </row>
    <row r="151" spans="1:3" x14ac:dyDescent="0.25">
      <c r="A151" s="18">
        <v>0.39800000000000002</v>
      </c>
      <c r="B151">
        <v>97.83</v>
      </c>
      <c r="C151">
        <v>0</v>
      </c>
    </row>
    <row r="152" spans="1:3" x14ac:dyDescent="0.25">
      <c r="A152" s="18">
        <v>0.39900000000000002</v>
      </c>
      <c r="B152">
        <v>197.13</v>
      </c>
      <c r="C152">
        <v>0</v>
      </c>
    </row>
    <row r="153" spans="1:3" x14ac:dyDescent="0.25">
      <c r="A153" s="18">
        <v>0.4</v>
      </c>
      <c r="B153">
        <v>196.03</v>
      </c>
      <c r="C153">
        <v>0</v>
      </c>
    </row>
    <row r="154" spans="1:3" x14ac:dyDescent="0.25">
      <c r="A154" s="18">
        <v>0.40300000000000002</v>
      </c>
      <c r="B154">
        <v>98.46</v>
      </c>
      <c r="C154">
        <v>0</v>
      </c>
    </row>
    <row r="155" spans="1:3" x14ac:dyDescent="0.25">
      <c r="A155" s="18">
        <v>0.40400000000000003</v>
      </c>
      <c r="B155">
        <v>195.41</v>
      </c>
      <c r="C155">
        <v>2</v>
      </c>
    </row>
    <row r="156" spans="1:3" x14ac:dyDescent="0.25">
      <c r="A156" s="18">
        <v>0.40500000000000003</v>
      </c>
      <c r="B156">
        <v>97.78</v>
      </c>
      <c r="C156">
        <v>0</v>
      </c>
    </row>
    <row r="157" spans="1:3" x14ac:dyDescent="0.25">
      <c r="A157" s="18">
        <v>0.40600000000000003</v>
      </c>
      <c r="B157">
        <v>98.56</v>
      </c>
      <c r="C157">
        <v>0</v>
      </c>
    </row>
    <row r="158" spans="1:3" x14ac:dyDescent="0.25">
      <c r="A158" s="18">
        <v>0.40699999999999997</v>
      </c>
      <c r="B158">
        <v>98.12</v>
      </c>
      <c r="C158">
        <v>0</v>
      </c>
    </row>
    <row r="159" spans="1:3" x14ac:dyDescent="0.25">
      <c r="A159" s="18">
        <v>0.40799999999999997</v>
      </c>
      <c r="B159">
        <v>295.33</v>
      </c>
      <c r="C159">
        <v>0</v>
      </c>
    </row>
    <row r="160" spans="1:3" x14ac:dyDescent="0.25">
      <c r="A160" s="18">
        <v>0.40899999999999997</v>
      </c>
      <c r="B160">
        <v>293.36</v>
      </c>
      <c r="C160">
        <v>0</v>
      </c>
    </row>
    <row r="161" spans="1:3" x14ac:dyDescent="0.25">
      <c r="A161" s="18">
        <v>0.41</v>
      </c>
      <c r="B161">
        <v>98.27</v>
      </c>
      <c r="C161">
        <v>0</v>
      </c>
    </row>
    <row r="162" spans="1:3" x14ac:dyDescent="0.25">
      <c r="A162" s="18">
        <v>0.41099999999999998</v>
      </c>
      <c r="B162">
        <v>98.46</v>
      </c>
      <c r="C162">
        <v>0</v>
      </c>
    </row>
    <row r="163" spans="1:3" x14ac:dyDescent="0.25">
      <c r="A163" s="18">
        <v>0.41199999999999998</v>
      </c>
      <c r="B163">
        <v>196.45</v>
      </c>
      <c r="C163">
        <v>1</v>
      </c>
    </row>
    <row r="164" spans="1:3" x14ac:dyDescent="0.25">
      <c r="A164" s="18">
        <v>0.41299999999999998</v>
      </c>
      <c r="B164">
        <v>97.74</v>
      </c>
      <c r="C164">
        <v>1</v>
      </c>
    </row>
    <row r="165" spans="1:3" x14ac:dyDescent="0.25">
      <c r="A165" s="18">
        <v>0.41399999999999998</v>
      </c>
      <c r="B165">
        <v>196.68</v>
      </c>
      <c r="C165">
        <v>0</v>
      </c>
    </row>
    <row r="166" spans="1:3" x14ac:dyDescent="0.25">
      <c r="A166" s="18">
        <v>0.41499999999999998</v>
      </c>
      <c r="B166">
        <v>98.74</v>
      </c>
      <c r="C166">
        <v>1</v>
      </c>
    </row>
    <row r="167" spans="1:3" x14ac:dyDescent="0.25">
      <c r="A167" s="18">
        <v>0.41599999999999998</v>
      </c>
      <c r="B167">
        <v>98.35</v>
      </c>
      <c r="C167">
        <v>0</v>
      </c>
    </row>
    <row r="168" spans="1:3" x14ac:dyDescent="0.25">
      <c r="A168" s="18">
        <v>0.41699999999999998</v>
      </c>
      <c r="B168">
        <v>292.99</v>
      </c>
      <c r="C168">
        <v>1</v>
      </c>
    </row>
    <row r="169" spans="1:3" x14ac:dyDescent="0.25">
      <c r="A169" s="18">
        <v>0.41799999999999998</v>
      </c>
      <c r="B169">
        <v>196.97</v>
      </c>
      <c r="C169">
        <v>0</v>
      </c>
    </row>
    <row r="170" spans="1:3" x14ac:dyDescent="0.25">
      <c r="A170" s="18">
        <v>0.41899999999999998</v>
      </c>
      <c r="B170">
        <v>196.7</v>
      </c>
      <c r="C170">
        <v>2</v>
      </c>
    </row>
    <row r="171" spans="1:3" x14ac:dyDescent="0.25">
      <c r="A171" s="18">
        <v>0.42</v>
      </c>
      <c r="B171">
        <v>98.03</v>
      </c>
      <c r="C171">
        <v>0</v>
      </c>
    </row>
    <row r="172" spans="1:3" x14ac:dyDescent="0.25">
      <c r="A172" s="18">
        <v>0.42399999999999999</v>
      </c>
      <c r="B172">
        <v>99.1</v>
      </c>
      <c r="C172">
        <v>0</v>
      </c>
    </row>
    <row r="173" spans="1:3" x14ac:dyDescent="0.25">
      <c r="A173" s="18">
        <v>0.42499999999999999</v>
      </c>
      <c r="B173">
        <v>98.38</v>
      </c>
      <c r="C173">
        <v>1</v>
      </c>
    </row>
    <row r="174" spans="1:3" x14ac:dyDescent="0.25">
      <c r="A174" s="18">
        <v>0.42599999999999999</v>
      </c>
      <c r="B174">
        <v>392.56</v>
      </c>
      <c r="C174">
        <v>0</v>
      </c>
    </row>
    <row r="175" spans="1:3" x14ac:dyDescent="0.25">
      <c r="A175" s="18">
        <v>0.42899999999999999</v>
      </c>
      <c r="B175">
        <v>98.7</v>
      </c>
      <c r="C175">
        <v>0</v>
      </c>
    </row>
    <row r="176" spans="1:3" x14ac:dyDescent="0.25">
      <c r="A176" s="18">
        <v>0.43</v>
      </c>
      <c r="B176">
        <v>195.78</v>
      </c>
      <c r="C176">
        <v>0</v>
      </c>
    </row>
    <row r="177" spans="1:3" x14ac:dyDescent="0.25">
      <c r="A177" s="18">
        <v>0.432</v>
      </c>
      <c r="B177">
        <v>97.78</v>
      </c>
      <c r="C177">
        <v>1</v>
      </c>
    </row>
    <row r="178" spans="1:3" x14ac:dyDescent="0.25">
      <c r="A178" s="18">
        <v>0.433</v>
      </c>
      <c r="B178">
        <v>98.36</v>
      </c>
      <c r="C178">
        <v>0</v>
      </c>
    </row>
    <row r="179" spans="1:3" x14ac:dyDescent="0.25">
      <c r="A179" s="18">
        <v>0.434</v>
      </c>
      <c r="B179">
        <v>98.54</v>
      </c>
      <c r="C179">
        <v>0</v>
      </c>
    </row>
    <row r="180" spans="1:3" x14ac:dyDescent="0.25">
      <c r="A180" s="18">
        <v>0.435</v>
      </c>
      <c r="B180">
        <v>98.24</v>
      </c>
      <c r="C180">
        <v>0</v>
      </c>
    </row>
    <row r="181" spans="1:3" x14ac:dyDescent="0.25">
      <c r="A181" s="18">
        <v>0.436</v>
      </c>
      <c r="B181">
        <v>98.29</v>
      </c>
      <c r="C181">
        <v>0</v>
      </c>
    </row>
    <row r="182" spans="1:3" x14ac:dyDescent="0.25">
      <c r="A182" s="18">
        <v>0.437</v>
      </c>
      <c r="B182">
        <v>97.78</v>
      </c>
      <c r="C182">
        <v>0</v>
      </c>
    </row>
    <row r="183" spans="1:3" x14ac:dyDescent="0.25">
      <c r="A183" s="18">
        <v>0.438</v>
      </c>
      <c r="B183">
        <v>197.64</v>
      </c>
      <c r="C183">
        <v>1</v>
      </c>
    </row>
    <row r="184" spans="1:3" x14ac:dyDescent="0.25">
      <c r="A184" s="18">
        <v>0.439</v>
      </c>
      <c r="B184">
        <v>97.77</v>
      </c>
      <c r="C184">
        <v>0</v>
      </c>
    </row>
    <row r="185" spans="1:3" x14ac:dyDescent="0.25">
      <c r="A185" s="18">
        <v>0.44</v>
      </c>
      <c r="B185">
        <v>195.76999999999998</v>
      </c>
      <c r="C185">
        <v>1</v>
      </c>
    </row>
    <row r="186" spans="1:3" x14ac:dyDescent="0.25">
      <c r="A186" s="18">
        <v>0.441</v>
      </c>
      <c r="B186">
        <v>196.23000000000002</v>
      </c>
      <c r="C186">
        <v>0</v>
      </c>
    </row>
    <row r="187" spans="1:3" x14ac:dyDescent="0.25">
      <c r="A187" s="18">
        <v>0.442</v>
      </c>
      <c r="B187">
        <v>98.23</v>
      </c>
      <c r="C187">
        <v>1</v>
      </c>
    </row>
    <row r="188" spans="1:3" x14ac:dyDescent="0.25">
      <c r="A188" s="18">
        <v>0.443</v>
      </c>
      <c r="B188">
        <v>97.36</v>
      </c>
      <c r="C188">
        <v>1</v>
      </c>
    </row>
    <row r="189" spans="1:3" x14ac:dyDescent="0.25">
      <c r="A189" s="18">
        <v>0.44600000000000001</v>
      </c>
      <c r="B189">
        <v>98.18</v>
      </c>
      <c r="C189">
        <v>1</v>
      </c>
    </row>
    <row r="190" spans="1:3" x14ac:dyDescent="0.25">
      <c r="A190" s="18">
        <v>0.44700000000000001</v>
      </c>
      <c r="B190">
        <v>97.22</v>
      </c>
      <c r="C190">
        <v>0</v>
      </c>
    </row>
    <row r="191" spans="1:3" x14ac:dyDescent="0.25">
      <c r="A191" s="18">
        <v>0.44800000000000001</v>
      </c>
      <c r="B191">
        <v>98.7</v>
      </c>
      <c r="C191">
        <v>0</v>
      </c>
    </row>
    <row r="192" spans="1:3" x14ac:dyDescent="0.25">
      <c r="A192" s="18">
        <v>0.44900000000000001</v>
      </c>
      <c r="B192">
        <v>98.16</v>
      </c>
      <c r="C192">
        <v>0</v>
      </c>
    </row>
    <row r="193" spans="1:3" x14ac:dyDescent="0.25">
      <c r="A193" s="18">
        <v>0.45</v>
      </c>
      <c r="B193">
        <v>197.17</v>
      </c>
      <c r="C193">
        <v>0</v>
      </c>
    </row>
    <row r="194" spans="1:3" x14ac:dyDescent="0.25">
      <c r="A194" s="18">
        <v>0.45100000000000001</v>
      </c>
      <c r="B194">
        <v>295.63</v>
      </c>
      <c r="C194">
        <v>0</v>
      </c>
    </row>
    <row r="195" spans="1:3" x14ac:dyDescent="0.25">
      <c r="A195" s="18">
        <v>0.45300000000000001</v>
      </c>
      <c r="B195">
        <v>196.79000000000002</v>
      </c>
      <c r="C195">
        <v>0</v>
      </c>
    </row>
    <row r="196" spans="1:3" x14ac:dyDescent="0.25">
      <c r="A196" s="18">
        <v>0.45500000000000002</v>
      </c>
      <c r="B196">
        <v>196.18</v>
      </c>
      <c r="C196">
        <v>0</v>
      </c>
    </row>
    <row r="197" spans="1:3" x14ac:dyDescent="0.25">
      <c r="A197" s="18">
        <v>0.45700000000000002</v>
      </c>
      <c r="B197">
        <v>196.16</v>
      </c>
      <c r="C197">
        <v>0</v>
      </c>
    </row>
    <row r="198" spans="1:3" x14ac:dyDescent="0.25">
      <c r="A198" s="18">
        <v>0.45800000000000002</v>
      </c>
      <c r="B198">
        <v>196.9</v>
      </c>
      <c r="C198">
        <v>0</v>
      </c>
    </row>
    <row r="199" spans="1:3" x14ac:dyDescent="0.25">
      <c r="A199" s="18">
        <v>0.45900000000000002</v>
      </c>
      <c r="B199">
        <v>97.75</v>
      </c>
      <c r="C199">
        <v>1</v>
      </c>
    </row>
    <row r="200" spans="1:3" x14ac:dyDescent="0.25">
      <c r="A200" s="18">
        <v>0.46</v>
      </c>
      <c r="B200">
        <v>196.7</v>
      </c>
      <c r="C200">
        <v>0</v>
      </c>
    </row>
    <row r="201" spans="1:3" x14ac:dyDescent="0.25">
      <c r="A201" s="18">
        <v>0.46200000000000002</v>
      </c>
      <c r="B201">
        <v>97.95</v>
      </c>
      <c r="C201">
        <v>0</v>
      </c>
    </row>
    <row r="202" spans="1:3" x14ac:dyDescent="0.25">
      <c r="A202" s="18">
        <v>0.46600000000000003</v>
      </c>
      <c r="B202">
        <v>98.28</v>
      </c>
      <c r="C202">
        <v>0</v>
      </c>
    </row>
    <row r="203" spans="1:3" x14ac:dyDescent="0.25">
      <c r="A203" s="18">
        <v>0.46700000000000003</v>
      </c>
      <c r="B203">
        <v>98.89</v>
      </c>
      <c r="C203">
        <v>0</v>
      </c>
    </row>
    <row r="204" spans="1:3" x14ac:dyDescent="0.25">
      <c r="A204" s="18">
        <v>0.47</v>
      </c>
      <c r="B204">
        <v>97.82</v>
      </c>
      <c r="C204">
        <v>1</v>
      </c>
    </row>
    <row r="205" spans="1:3" x14ac:dyDescent="0.25">
      <c r="A205" s="18">
        <v>0.47199999999999998</v>
      </c>
      <c r="B205">
        <v>97.76</v>
      </c>
      <c r="C205">
        <v>1</v>
      </c>
    </row>
    <row r="206" spans="1:3" x14ac:dyDescent="0.25">
      <c r="A206" s="18">
        <v>0.47699999999999998</v>
      </c>
      <c r="B206">
        <v>98.21</v>
      </c>
      <c r="C206">
        <v>0</v>
      </c>
    </row>
    <row r="207" spans="1:3" x14ac:dyDescent="0.25">
      <c r="A207" s="18">
        <v>0.47899999999999998</v>
      </c>
      <c r="B207">
        <v>98.54</v>
      </c>
      <c r="C207">
        <v>0</v>
      </c>
    </row>
    <row r="208" spans="1:3" x14ac:dyDescent="0.25">
      <c r="A208" s="18">
        <v>0.48</v>
      </c>
      <c r="B208">
        <v>98.88</v>
      </c>
      <c r="C208">
        <v>0</v>
      </c>
    </row>
    <row r="209" spans="1:3" x14ac:dyDescent="0.25">
      <c r="A209" s="18">
        <v>0.48099999999999998</v>
      </c>
      <c r="B209">
        <v>98.03</v>
      </c>
      <c r="C209">
        <v>0</v>
      </c>
    </row>
    <row r="210" spans="1:3" x14ac:dyDescent="0.25">
      <c r="A210" s="18">
        <v>0.48199999999999998</v>
      </c>
      <c r="B210">
        <v>293.49</v>
      </c>
      <c r="C210">
        <v>0</v>
      </c>
    </row>
    <row r="211" spans="1:3" x14ac:dyDescent="0.25">
      <c r="A211" s="18">
        <v>0.48799999999999999</v>
      </c>
      <c r="B211">
        <v>98.27</v>
      </c>
      <c r="C211">
        <v>0</v>
      </c>
    </row>
    <row r="212" spans="1:3" x14ac:dyDescent="0.25">
      <c r="A212" s="18">
        <v>0.49099999999999999</v>
      </c>
      <c r="B212">
        <v>98.2</v>
      </c>
      <c r="C212">
        <v>0</v>
      </c>
    </row>
    <row r="213" spans="1:3" x14ac:dyDescent="0.25">
      <c r="A213" s="18">
        <v>0.49299999999999999</v>
      </c>
      <c r="B213">
        <v>196.6</v>
      </c>
      <c r="C213">
        <v>0</v>
      </c>
    </row>
    <row r="214" spans="1:3" x14ac:dyDescent="0.25">
      <c r="A214" s="18">
        <v>0.499</v>
      </c>
      <c r="B214">
        <v>98.57</v>
      </c>
      <c r="C214">
        <v>0</v>
      </c>
    </row>
    <row r="215" spans="1:3" x14ac:dyDescent="0.25">
      <c r="A215" s="18">
        <v>0.502</v>
      </c>
      <c r="B215">
        <v>98.47</v>
      </c>
      <c r="C215">
        <v>0</v>
      </c>
    </row>
    <row r="216" spans="1:3" x14ac:dyDescent="0.25">
      <c r="A216" s="18">
        <v>0.505</v>
      </c>
      <c r="B216">
        <v>97.69</v>
      </c>
      <c r="C216">
        <v>0</v>
      </c>
    </row>
    <row r="217" spans="1:3" x14ac:dyDescent="0.25">
      <c r="A217" s="18">
        <v>0.50600000000000001</v>
      </c>
      <c r="B217">
        <v>97.7</v>
      </c>
      <c r="C217">
        <v>0</v>
      </c>
    </row>
    <row r="218" spans="1:3" x14ac:dyDescent="0.25">
      <c r="A218" s="18">
        <v>0.50700000000000001</v>
      </c>
      <c r="B218">
        <v>96.65</v>
      </c>
      <c r="C218">
        <v>0</v>
      </c>
    </row>
    <row r="219" spans="1:3" x14ac:dyDescent="0.25">
      <c r="A219" s="18">
        <v>0.51900000000000002</v>
      </c>
      <c r="B219">
        <v>98.32</v>
      </c>
      <c r="C219">
        <v>0</v>
      </c>
    </row>
    <row r="220" spans="1:3" x14ac:dyDescent="0.25">
      <c r="A220" s="18">
        <v>0.52200000000000002</v>
      </c>
      <c r="B220">
        <v>97.43</v>
      </c>
      <c r="C220">
        <v>0</v>
      </c>
    </row>
    <row r="221" spans="1:3" x14ac:dyDescent="0.25">
      <c r="A221" s="18">
        <v>0.52300000000000002</v>
      </c>
      <c r="B221">
        <v>97.79</v>
      </c>
      <c r="C221">
        <v>1</v>
      </c>
    </row>
    <row r="222" spans="1:3" x14ac:dyDescent="0.25">
      <c r="A222" s="18">
        <v>0.55400000000000005</v>
      </c>
      <c r="B222">
        <v>97.99</v>
      </c>
      <c r="C222">
        <v>0</v>
      </c>
    </row>
    <row r="223" spans="1:3" x14ac:dyDescent="0.25">
      <c r="A223" s="18">
        <v>0.58799999999999997</v>
      </c>
      <c r="B223">
        <v>99.19</v>
      </c>
      <c r="C223">
        <v>0</v>
      </c>
    </row>
    <row r="224" spans="1:3" x14ac:dyDescent="0.25">
      <c r="A224" s="18" t="s">
        <v>85</v>
      </c>
      <c r="B224">
        <v>35835.89</v>
      </c>
      <c r="C224">
        <v>83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66"/>
  </sheetPr>
  <dimension ref="A1:E1096"/>
  <sheetViews>
    <sheetView workbookViewId="0">
      <selection activeCell="H11" sqref="H11"/>
    </sheetView>
  </sheetViews>
  <sheetFormatPr defaultRowHeight="15" x14ac:dyDescent="0.25"/>
  <cols>
    <col min="1" max="1" width="10.42578125" bestFit="1" customWidth="1"/>
    <col min="2" max="2" width="10.7109375" bestFit="1" customWidth="1"/>
    <col min="3" max="3" width="11.85546875" customWidth="1"/>
    <col min="4" max="4" width="15" customWidth="1"/>
    <col min="5" max="5" width="17.85546875" customWidth="1"/>
  </cols>
  <sheetData>
    <row r="1" spans="1:5" x14ac:dyDescent="0.25">
      <c r="A1" s="44" t="s">
        <v>0</v>
      </c>
      <c r="B1" s="44" t="s">
        <v>1</v>
      </c>
      <c r="C1" s="44" t="s">
        <v>34</v>
      </c>
      <c r="D1" s="44" t="s">
        <v>35</v>
      </c>
      <c r="E1" s="44" t="s">
        <v>36</v>
      </c>
    </row>
    <row r="2" spans="1:5" x14ac:dyDescent="0.25">
      <c r="A2" s="1">
        <v>45658</v>
      </c>
      <c r="B2" t="s">
        <v>17</v>
      </c>
      <c r="C2">
        <v>98.81</v>
      </c>
      <c r="D2">
        <v>0.20300000000000001</v>
      </c>
      <c r="E2">
        <v>0</v>
      </c>
    </row>
    <row r="3" spans="1:5" x14ac:dyDescent="0.25">
      <c r="A3" s="1">
        <v>45658</v>
      </c>
      <c r="B3" t="s">
        <v>21</v>
      </c>
      <c r="C3">
        <v>98.59</v>
      </c>
      <c r="D3">
        <v>0.113</v>
      </c>
      <c r="E3">
        <v>1</v>
      </c>
    </row>
    <row r="4" spans="1:5" x14ac:dyDescent="0.25">
      <c r="A4" s="1">
        <v>45658</v>
      </c>
      <c r="B4" t="s">
        <v>22</v>
      </c>
      <c r="C4">
        <v>97.91</v>
      </c>
      <c r="D4">
        <v>0.22600000000000001</v>
      </c>
      <c r="E4">
        <v>0</v>
      </c>
    </row>
    <row r="5" spans="1:5" x14ac:dyDescent="0.25">
      <c r="A5" s="1">
        <v>45659</v>
      </c>
      <c r="B5" t="s">
        <v>17</v>
      </c>
      <c r="C5">
        <v>98.51</v>
      </c>
      <c r="D5">
        <v>0.20499999999999999</v>
      </c>
      <c r="E5">
        <v>0</v>
      </c>
    </row>
    <row r="6" spans="1:5" x14ac:dyDescent="0.25">
      <c r="A6" s="1">
        <v>45659</v>
      </c>
      <c r="B6" t="s">
        <v>21</v>
      </c>
      <c r="C6">
        <v>98.86</v>
      </c>
      <c r="D6">
        <v>0.14699999999999999</v>
      </c>
      <c r="E6">
        <v>0</v>
      </c>
    </row>
    <row r="7" spans="1:5" x14ac:dyDescent="0.25">
      <c r="A7" s="1">
        <v>45659</v>
      </c>
      <c r="B7" t="s">
        <v>22</v>
      </c>
      <c r="C7">
        <v>98.28</v>
      </c>
      <c r="D7">
        <v>0.252</v>
      </c>
      <c r="E7">
        <v>0</v>
      </c>
    </row>
    <row r="8" spans="1:5" x14ac:dyDescent="0.25">
      <c r="A8" s="1">
        <v>45660</v>
      </c>
      <c r="B8" t="s">
        <v>17</v>
      </c>
      <c r="C8">
        <v>98.22</v>
      </c>
      <c r="D8">
        <v>7.2999999999999995E-2</v>
      </c>
      <c r="E8">
        <v>0</v>
      </c>
    </row>
    <row r="9" spans="1:5" x14ac:dyDescent="0.25">
      <c r="A9" s="1">
        <v>45660</v>
      </c>
      <c r="B9" t="s">
        <v>21</v>
      </c>
      <c r="C9">
        <v>99.51</v>
      </c>
      <c r="D9">
        <v>0.14299999999999999</v>
      </c>
      <c r="E9">
        <v>0</v>
      </c>
    </row>
    <row r="10" spans="1:5" x14ac:dyDescent="0.25">
      <c r="A10" s="1">
        <v>45660</v>
      </c>
      <c r="B10" t="s">
        <v>22</v>
      </c>
      <c r="C10">
        <v>98.07</v>
      </c>
      <c r="D10">
        <v>0.25900000000000001</v>
      </c>
      <c r="E10">
        <v>0</v>
      </c>
    </row>
    <row r="11" spans="1:5" x14ac:dyDescent="0.25">
      <c r="A11" s="1">
        <v>45661</v>
      </c>
      <c r="B11" t="s">
        <v>17</v>
      </c>
      <c r="C11">
        <v>98.95</v>
      </c>
      <c r="D11">
        <v>0.182</v>
      </c>
      <c r="E11">
        <v>0</v>
      </c>
    </row>
    <row r="12" spans="1:5" x14ac:dyDescent="0.25">
      <c r="A12" s="1">
        <v>45661</v>
      </c>
      <c r="B12" t="s">
        <v>21</v>
      </c>
      <c r="C12">
        <v>98.7</v>
      </c>
      <c r="D12">
        <v>0.32900000000000001</v>
      </c>
      <c r="E12">
        <v>0</v>
      </c>
    </row>
    <row r="13" spans="1:5" x14ac:dyDescent="0.25">
      <c r="A13" s="1">
        <v>45661</v>
      </c>
      <c r="B13" t="s">
        <v>22</v>
      </c>
      <c r="C13">
        <v>96.68</v>
      </c>
      <c r="D13">
        <v>0.36599999999999999</v>
      </c>
      <c r="E13">
        <v>0</v>
      </c>
    </row>
    <row r="14" spans="1:5" x14ac:dyDescent="0.25">
      <c r="A14" s="1">
        <v>45662</v>
      </c>
      <c r="B14" t="s">
        <v>17</v>
      </c>
      <c r="C14">
        <v>98.38</v>
      </c>
      <c r="D14">
        <v>0.17299999999999999</v>
      </c>
      <c r="E14">
        <v>0</v>
      </c>
    </row>
    <row r="15" spans="1:5" x14ac:dyDescent="0.25">
      <c r="A15" s="1">
        <v>45662</v>
      </c>
      <c r="B15" t="s">
        <v>21</v>
      </c>
      <c r="C15">
        <v>100</v>
      </c>
      <c r="D15">
        <v>0.19400000000000001</v>
      </c>
      <c r="E15">
        <v>0</v>
      </c>
    </row>
    <row r="16" spans="1:5" x14ac:dyDescent="0.25">
      <c r="A16" s="1">
        <v>45662</v>
      </c>
      <c r="B16" t="s">
        <v>22</v>
      </c>
      <c r="C16">
        <v>98.11</v>
      </c>
      <c r="D16">
        <v>0.33400000000000002</v>
      </c>
      <c r="E16">
        <v>1</v>
      </c>
    </row>
    <row r="17" spans="1:5" x14ac:dyDescent="0.25">
      <c r="A17" s="1">
        <v>45663</v>
      </c>
      <c r="B17" t="s">
        <v>17</v>
      </c>
      <c r="C17">
        <v>98.32</v>
      </c>
      <c r="D17">
        <v>0.36299999999999999</v>
      </c>
      <c r="E17">
        <v>0</v>
      </c>
    </row>
    <row r="18" spans="1:5" x14ac:dyDescent="0.25">
      <c r="A18" s="1">
        <v>45663</v>
      </c>
      <c r="B18" t="s">
        <v>21</v>
      </c>
      <c r="C18">
        <v>99.14</v>
      </c>
      <c r="D18">
        <v>0.14000000000000001</v>
      </c>
      <c r="E18">
        <v>0</v>
      </c>
    </row>
    <row r="19" spans="1:5" x14ac:dyDescent="0.25">
      <c r="A19" s="1">
        <v>45663</v>
      </c>
      <c r="B19" t="s">
        <v>22</v>
      </c>
      <c r="C19">
        <v>98.19</v>
      </c>
      <c r="D19">
        <v>0.32100000000000001</v>
      </c>
      <c r="E19">
        <v>0</v>
      </c>
    </row>
    <row r="20" spans="1:5" x14ac:dyDescent="0.25">
      <c r="A20" s="1">
        <v>45664</v>
      </c>
      <c r="B20" t="s">
        <v>17</v>
      </c>
      <c r="C20">
        <v>99.63</v>
      </c>
      <c r="D20">
        <v>0.22500000000000001</v>
      </c>
      <c r="E20">
        <v>0</v>
      </c>
    </row>
    <row r="21" spans="1:5" x14ac:dyDescent="0.25">
      <c r="A21" s="1">
        <v>45664</v>
      </c>
      <c r="B21" t="s">
        <v>21</v>
      </c>
      <c r="C21">
        <v>98.03</v>
      </c>
      <c r="D21">
        <v>0.112</v>
      </c>
      <c r="E21">
        <v>0</v>
      </c>
    </row>
    <row r="22" spans="1:5" x14ac:dyDescent="0.25">
      <c r="A22" s="1">
        <v>45664</v>
      </c>
      <c r="B22" t="s">
        <v>22</v>
      </c>
      <c r="C22">
        <v>97.62</v>
      </c>
      <c r="D22">
        <v>0.42599999999999999</v>
      </c>
      <c r="E22">
        <v>0</v>
      </c>
    </row>
    <row r="23" spans="1:5" x14ac:dyDescent="0.25">
      <c r="A23" s="1">
        <v>45665</v>
      </c>
      <c r="B23" t="s">
        <v>17</v>
      </c>
      <c r="C23">
        <v>99.02</v>
      </c>
      <c r="D23">
        <v>0.248</v>
      </c>
      <c r="E23">
        <v>0</v>
      </c>
    </row>
    <row r="24" spans="1:5" x14ac:dyDescent="0.25">
      <c r="A24" s="1">
        <v>45665</v>
      </c>
      <c r="B24" t="s">
        <v>21</v>
      </c>
      <c r="C24">
        <v>99.24</v>
      </c>
      <c r="D24">
        <v>9.2999999999999999E-2</v>
      </c>
      <c r="E24">
        <v>0</v>
      </c>
    </row>
    <row r="25" spans="1:5" x14ac:dyDescent="0.25">
      <c r="A25" s="1">
        <v>45665</v>
      </c>
      <c r="B25" t="s">
        <v>22</v>
      </c>
      <c r="C25">
        <v>98.64</v>
      </c>
      <c r="D25">
        <v>0.20499999999999999</v>
      </c>
      <c r="E25">
        <v>1</v>
      </c>
    </row>
    <row r="26" spans="1:5" x14ac:dyDescent="0.25">
      <c r="A26" s="1">
        <v>45666</v>
      </c>
      <c r="B26" t="s">
        <v>17</v>
      </c>
      <c r="C26">
        <v>98.73</v>
      </c>
      <c r="D26">
        <v>0.251</v>
      </c>
      <c r="E26">
        <v>0</v>
      </c>
    </row>
    <row r="27" spans="1:5" x14ac:dyDescent="0.25">
      <c r="A27" s="1">
        <v>45666</v>
      </c>
      <c r="B27" t="s">
        <v>21</v>
      </c>
      <c r="C27">
        <v>98.37</v>
      </c>
      <c r="D27">
        <v>0.22600000000000001</v>
      </c>
      <c r="E27">
        <v>1</v>
      </c>
    </row>
    <row r="28" spans="1:5" x14ac:dyDescent="0.25">
      <c r="A28" s="1">
        <v>45666</v>
      </c>
      <c r="B28" t="s">
        <v>22</v>
      </c>
      <c r="C28">
        <v>98.87</v>
      </c>
      <c r="D28">
        <v>0.157</v>
      </c>
      <c r="E28">
        <v>0</v>
      </c>
    </row>
    <row r="29" spans="1:5" x14ac:dyDescent="0.25">
      <c r="A29" s="1">
        <v>45667</v>
      </c>
      <c r="B29" t="s">
        <v>17</v>
      </c>
      <c r="C29">
        <v>98.59</v>
      </c>
      <c r="D29">
        <v>0.214</v>
      </c>
      <c r="E29">
        <v>0</v>
      </c>
    </row>
    <row r="30" spans="1:5" x14ac:dyDescent="0.25">
      <c r="A30" s="1">
        <v>45667</v>
      </c>
      <c r="B30" t="s">
        <v>21</v>
      </c>
      <c r="C30">
        <v>98.32</v>
      </c>
      <c r="D30">
        <v>0.27800000000000002</v>
      </c>
      <c r="E30">
        <v>0</v>
      </c>
    </row>
    <row r="31" spans="1:5" x14ac:dyDescent="0.25">
      <c r="A31" s="1">
        <v>45667</v>
      </c>
      <c r="B31" t="s">
        <v>22</v>
      </c>
      <c r="C31">
        <v>98.4</v>
      </c>
      <c r="D31">
        <v>0.36499999999999999</v>
      </c>
      <c r="E31">
        <v>0</v>
      </c>
    </row>
    <row r="32" spans="1:5" x14ac:dyDescent="0.25">
      <c r="A32" s="1">
        <v>45668</v>
      </c>
      <c r="B32" t="s">
        <v>17</v>
      </c>
      <c r="C32">
        <v>99</v>
      </c>
      <c r="D32">
        <v>0.13800000000000001</v>
      </c>
      <c r="E32">
        <v>0</v>
      </c>
    </row>
    <row r="33" spans="1:5" x14ac:dyDescent="0.25">
      <c r="A33" s="1">
        <v>45668</v>
      </c>
      <c r="B33" t="s">
        <v>21</v>
      </c>
      <c r="C33">
        <v>98.32</v>
      </c>
      <c r="D33">
        <v>9.6000000000000002E-2</v>
      </c>
      <c r="E33">
        <v>0</v>
      </c>
    </row>
    <row r="34" spans="1:5" x14ac:dyDescent="0.25">
      <c r="A34" s="1">
        <v>45668</v>
      </c>
      <c r="B34" t="s">
        <v>22</v>
      </c>
      <c r="C34">
        <v>98.08</v>
      </c>
      <c r="D34">
        <v>0.38400000000000001</v>
      </c>
      <c r="E34">
        <v>0</v>
      </c>
    </row>
    <row r="35" spans="1:5" x14ac:dyDescent="0.25">
      <c r="A35" s="1">
        <v>45669</v>
      </c>
      <c r="B35" t="s">
        <v>17</v>
      </c>
      <c r="C35">
        <v>98.22</v>
      </c>
      <c r="D35">
        <v>0.26500000000000001</v>
      </c>
      <c r="E35">
        <v>0</v>
      </c>
    </row>
    <row r="36" spans="1:5" x14ac:dyDescent="0.25">
      <c r="A36" s="1">
        <v>45669</v>
      </c>
      <c r="B36" t="s">
        <v>21</v>
      </c>
      <c r="C36">
        <v>97.65</v>
      </c>
      <c r="D36">
        <v>0.17699999999999999</v>
      </c>
      <c r="E36">
        <v>0</v>
      </c>
    </row>
    <row r="37" spans="1:5" x14ac:dyDescent="0.25">
      <c r="A37" s="1">
        <v>45669</v>
      </c>
      <c r="B37" t="s">
        <v>22</v>
      </c>
      <c r="C37">
        <v>98.11</v>
      </c>
      <c r="D37">
        <v>0.316</v>
      </c>
      <c r="E37">
        <v>1</v>
      </c>
    </row>
    <row r="38" spans="1:5" x14ac:dyDescent="0.25">
      <c r="A38" s="1">
        <v>45670</v>
      </c>
      <c r="B38" t="s">
        <v>17</v>
      </c>
      <c r="C38">
        <v>98.39</v>
      </c>
      <c r="D38">
        <v>0.16400000000000001</v>
      </c>
      <c r="E38">
        <v>0</v>
      </c>
    </row>
    <row r="39" spans="1:5" x14ac:dyDescent="0.25">
      <c r="A39" s="1">
        <v>45670</v>
      </c>
      <c r="B39" t="s">
        <v>21</v>
      </c>
      <c r="C39">
        <v>98.44</v>
      </c>
      <c r="D39">
        <v>0.20899999999999999</v>
      </c>
      <c r="E39">
        <v>0</v>
      </c>
    </row>
    <row r="40" spans="1:5" x14ac:dyDescent="0.25">
      <c r="A40" s="1">
        <v>45670</v>
      </c>
      <c r="B40" t="s">
        <v>22</v>
      </c>
      <c r="C40">
        <v>97.82</v>
      </c>
      <c r="D40">
        <v>0.47</v>
      </c>
      <c r="E40">
        <v>1</v>
      </c>
    </row>
    <row r="41" spans="1:5" x14ac:dyDescent="0.25">
      <c r="A41" s="1">
        <v>45671</v>
      </c>
      <c r="B41" t="s">
        <v>17</v>
      </c>
      <c r="C41">
        <v>98.79</v>
      </c>
      <c r="D41">
        <v>0.159</v>
      </c>
      <c r="E41">
        <v>0</v>
      </c>
    </row>
    <row r="42" spans="1:5" x14ac:dyDescent="0.25">
      <c r="A42" s="1">
        <v>45671</v>
      </c>
      <c r="B42" t="s">
        <v>21</v>
      </c>
      <c r="C42">
        <v>97.48</v>
      </c>
      <c r="D42">
        <v>0.32400000000000001</v>
      </c>
      <c r="E42">
        <v>0</v>
      </c>
    </row>
    <row r="43" spans="1:5" x14ac:dyDescent="0.25">
      <c r="A43" s="1">
        <v>45671</v>
      </c>
      <c r="B43" t="s">
        <v>22</v>
      </c>
      <c r="C43">
        <v>98.46</v>
      </c>
      <c r="D43">
        <v>0.41099999999999998</v>
      </c>
      <c r="E43">
        <v>0</v>
      </c>
    </row>
    <row r="44" spans="1:5" x14ac:dyDescent="0.25">
      <c r="A44" s="1">
        <v>45672</v>
      </c>
      <c r="B44" t="s">
        <v>17</v>
      </c>
      <c r="C44">
        <v>98.56</v>
      </c>
      <c r="D44">
        <v>0.27600000000000002</v>
      </c>
      <c r="E44">
        <v>0</v>
      </c>
    </row>
    <row r="45" spans="1:5" x14ac:dyDescent="0.25">
      <c r="A45" s="1">
        <v>45672</v>
      </c>
      <c r="B45" t="s">
        <v>21</v>
      </c>
      <c r="C45">
        <v>99.16</v>
      </c>
      <c r="D45">
        <v>6.6000000000000003E-2</v>
      </c>
      <c r="E45">
        <v>1</v>
      </c>
    </row>
    <row r="46" spans="1:5" x14ac:dyDescent="0.25">
      <c r="A46" s="1">
        <v>45672</v>
      </c>
      <c r="B46" t="s">
        <v>22</v>
      </c>
      <c r="C46">
        <v>98.14</v>
      </c>
      <c r="D46">
        <v>0.30399999999999999</v>
      </c>
      <c r="E46">
        <v>0</v>
      </c>
    </row>
    <row r="47" spans="1:5" x14ac:dyDescent="0.25">
      <c r="A47" s="1">
        <v>45673</v>
      </c>
      <c r="B47" t="s">
        <v>17</v>
      </c>
      <c r="C47">
        <v>97.85</v>
      </c>
      <c r="D47">
        <v>0.16300000000000001</v>
      </c>
      <c r="E47">
        <v>0</v>
      </c>
    </row>
    <row r="48" spans="1:5" x14ac:dyDescent="0.25">
      <c r="A48" s="1">
        <v>45673</v>
      </c>
      <c r="B48" t="s">
        <v>21</v>
      </c>
      <c r="C48">
        <v>98.86</v>
      </c>
      <c r="D48">
        <v>0.222</v>
      </c>
      <c r="E48">
        <v>0</v>
      </c>
    </row>
    <row r="49" spans="1:5" x14ac:dyDescent="0.25">
      <c r="A49" s="1">
        <v>45673</v>
      </c>
      <c r="B49" t="s">
        <v>22</v>
      </c>
      <c r="C49">
        <v>98.14</v>
      </c>
      <c r="D49">
        <v>0.38300000000000001</v>
      </c>
      <c r="E49">
        <v>0</v>
      </c>
    </row>
    <row r="50" spans="1:5" x14ac:dyDescent="0.25">
      <c r="A50" s="1">
        <v>45674</v>
      </c>
      <c r="B50" t="s">
        <v>17</v>
      </c>
      <c r="C50">
        <v>98.48</v>
      </c>
      <c r="D50">
        <v>0.25800000000000001</v>
      </c>
      <c r="E50">
        <v>0</v>
      </c>
    </row>
    <row r="51" spans="1:5" x14ac:dyDescent="0.25">
      <c r="A51" s="1">
        <v>45674</v>
      </c>
      <c r="B51" t="s">
        <v>21</v>
      </c>
      <c r="C51">
        <v>99.21</v>
      </c>
      <c r="D51">
        <v>0.156</v>
      </c>
      <c r="E51">
        <v>0</v>
      </c>
    </row>
    <row r="52" spans="1:5" x14ac:dyDescent="0.25">
      <c r="A52" s="1">
        <v>45674</v>
      </c>
      <c r="B52" t="s">
        <v>22</v>
      </c>
      <c r="C52">
        <v>98.19</v>
      </c>
      <c r="D52">
        <v>0.32700000000000001</v>
      </c>
      <c r="E52">
        <v>0</v>
      </c>
    </row>
    <row r="53" spans="1:5" x14ac:dyDescent="0.25">
      <c r="A53" s="1">
        <v>45675</v>
      </c>
      <c r="B53" t="s">
        <v>17</v>
      </c>
      <c r="C53">
        <v>97.75</v>
      </c>
      <c r="D53">
        <v>0.245</v>
      </c>
      <c r="E53">
        <v>0</v>
      </c>
    </row>
    <row r="54" spans="1:5" x14ac:dyDescent="0.25">
      <c r="A54" s="1">
        <v>45675</v>
      </c>
      <c r="B54" t="s">
        <v>21</v>
      </c>
      <c r="C54">
        <v>98.84</v>
      </c>
      <c r="D54">
        <v>0.108</v>
      </c>
      <c r="E54">
        <v>0</v>
      </c>
    </row>
    <row r="55" spans="1:5" x14ac:dyDescent="0.25">
      <c r="A55" s="1">
        <v>45675</v>
      </c>
      <c r="B55" t="s">
        <v>22</v>
      </c>
      <c r="C55">
        <v>98.78</v>
      </c>
      <c r="D55">
        <v>0.46</v>
      </c>
      <c r="E55">
        <v>0</v>
      </c>
    </row>
    <row r="56" spans="1:5" x14ac:dyDescent="0.25">
      <c r="A56" s="1">
        <v>45676</v>
      </c>
      <c r="B56" t="s">
        <v>17</v>
      </c>
      <c r="C56">
        <v>98.26</v>
      </c>
      <c r="D56">
        <v>0.23599999999999999</v>
      </c>
      <c r="E56">
        <v>0</v>
      </c>
    </row>
    <row r="57" spans="1:5" x14ac:dyDescent="0.25">
      <c r="A57" s="1">
        <v>45676</v>
      </c>
      <c r="B57" t="s">
        <v>21</v>
      </c>
      <c r="C57">
        <v>99.14</v>
      </c>
      <c r="D57">
        <v>7.0999999999999994E-2</v>
      </c>
      <c r="E57">
        <v>0</v>
      </c>
    </row>
    <row r="58" spans="1:5" x14ac:dyDescent="0.25">
      <c r="A58" s="1">
        <v>45676</v>
      </c>
      <c r="B58" t="s">
        <v>22</v>
      </c>
      <c r="C58">
        <v>98.39</v>
      </c>
      <c r="D58">
        <v>0.34699999999999998</v>
      </c>
      <c r="E58">
        <v>0</v>
      </c>
    </row>
    <row r="59" spans="1:5" x14ac:dyDescent="0.25">
      <c r="A59" s="1">
        <v>45677</v>
      </c>
      <c r="B59" t="s">
        <v>17</v>
      </c>
      <c r="C59">
        <v>98.62</v>
      </c>
      <c r="D59">
        <v>8.4000000000000005E-2</v>
      </c>
      <c r="E59">
        <v>0</v>
      </c>
    </row>
    <row r="60" spans="1:5" x14ac:dyDescent="0.25">
      <c r="A60" s="1">
        <v>45677</v>
      </c>
      <c r="B60" t="s">
        <v>21</v>
      </c>
      <c r="C60">
        <v>98.88</v>
      </c>
      <c r="D60">
        <v>0.27500000000000002</v>
      </c>
      <c r="E60">
        <v>0</v>
      </c>
    </row>
    <row r="61" spans="1:5" x14ac:dyDescent="0.25">
      <c r="A61" s="1">
        <v>45677</v>
      </c>
      <c r="B61" t="s">
        <v>22</v>
      </c>
      <c r="C61">
        <v>97.66</v>
      </c>
      <c r="D61">
        <v>0.33200000000000002</v>
      </c>
      <c r="E61">
        <v>0</v>
      </c>
    </row>
    <row r="62" spans="1:5" x14ac:dyDescent="0.25">
      <c r="A62" s="1">
        <v>45678</v>
      </c>
      <c r="B62" t="s">
        <v>17</v>
      </c>
      <c r="C62">
        <v>99.03</v>
      </c>
      <c r="D62">
        <v>0.16900000000000001</v>
      </c>
      <c r="E62">
        <v>0</v>
      </c>
    </row>
    <row r="63" spans="1:5" x14ac:dyDescent="0.25">
      <c r="A63" s="1">
        <v>45678</v>
      </c>
      <c r="B63" t="s">
        <v>21</v>
      </c>
      <c r="C63">
        <v>98.44</v>
      </c>
      <c r="D63">
        <v>0.21199999999999999</v>
      </c>
      <c r="E63">
        <v>0</v>
      </c>
    </row>
    <row r="64" spans="1:5" x14ac:dyDescent="0.25">
      <c r="A64" s="1">
        <v>45678</v>
      </c>
      <c r="B64" t="s">
        <v>22</v>
      </c>
      <c r="C64">
        <v>98.21</v>
      </c>
      <c r="D64">
        <v>0.23899999999999999</v>
      </c>
      <c r="E64">
        <v>0</v>
      </c>
    </row>
    <row r="65" spans="1:5" x14ac:dyDescent="0.25">
      <c r="A65" s="1">
        <v>45679</v>
      </c>
      <c r="B65" t="s">
        <v>17</v>
      </c>
      <c r="C65">
        <v>98.92</v>
      </c>
      <c r="D65">
        <v>0.42699999999999999</v>
      </c>
      <c r="E65">
        <v>0</v>
      </c>
    </row>
    <row r="66" spans="1:5" x14ac:dyDescent="0.25">
      <c r="A66" s="1">
        <v>45679</v>
      </c>
      <c r="B66" t="s">
        <v>21</v>
      </c>
      <c r="C66">
        <v>98.34</v>
      </c>
      <c r="D66">
        <v>0.25700000000000001</v>
      </c>
      <c r="E66">
        <v>0</v>
      </c>
    </row>
    <row r="67" spans="1:5" x14ac:dyDescent="0.25">
      <c r="A67" s="1">
        <v>45679</v>
      </c>
      <c r="B67" t="s">
        <v>22</v>
      </c>
      <c r="C67">
        <v>98.38</v>
      </c>
      <c r="D67">
        <v>0.27400000000000002</v>
      </c>
      <c r="E67">
        <v>0</v>
      </c>
    </row>
    <row r="68" spans="1:5" x14ac:dyDescent="0.25">
      <c r="A68" s="1">
        <v>45680</v>
      </c>
      <c r="B68" t="s">
        <v>17</v>
      </c>
      <c r="C68">
        <v>98.22</v>
      </c>
      <c r="D68">
        <v>8.2000000000000003E-2</v>
      </c>
      <c r="E68">
        <v>0</v>
      </c>
    </row>
    <row r="69" spans="1:5" x14ac:dyDescent="0.25">
      <c r="A69" s="1">
        <v>45680</v>
      </c>
      <c r="B69" t="s">
        <v>21</v>
      </c>
      <c r="C69">
        <v>99.71</v>
      </c>
      <c r="D69">
        <v>0.24399999999999999</v>
      </c>
      <c r="E69">
        <v>0</v>
      </c>
    </row>
    <row r="70" spans="1:5" x14ac:dyDescent="0.25">
      <c r="A70" s="1">
        <v>45680</v>
      </c>
      <c r="B70" t="s">
        <v>22</v>
      </c>
      <c r="C70">
        <v>98.89</v>
      </c>
      <c r="D70">
        <v>0.46700000000000003</v>
      </c>
      <c r="E70">
        <v>0</v>
      </c>
    </row>
    <row r="71" spans="1:5" x14ac:dyDescent="0.25">
      <c r="A71" s="1">
        <v>45681</v>
      </c>
      <c r="B71" t="s">
        <v>17</v>
      </c>
      <c r="C71">
        <v>99.72</v>
      </c>
      <c r="D71">
        <v>0.34599999999999997</v>
      </c>
      <c r="E71">
        <v>0</v>
      </c>
    </row>
    <row r="72" spans="1:5" x14ac:dyDescent="0.25">
      <c r="A72" s="1">
        <v>45681</v>
      </c>
      <c r="B72" t="s">
        <v>21</v>
      </c>
      <c r="C72">
        <v>99.4</v>
      </c>
      <c r="D72">
        <v>0.221</v>
      </c>
      <c r="E72">
        <v>0</v>
      </c>
    </row>
    <row r="73" spans="1:5" x14ac:dyDescent="0.25">
      <c r="A73" s="1">
        <v>45681</v>
      </c>
      <c r="B73" t="s">
        <v>22</v>
      </c>
      <c r="C73">
        <v>98.33</v>
      </c>
      <c r="D73">
        <v>0.36299999999999999</v>
      </c>
      <c r="E73">
        <v>0</v>
      </c>
    </row>
    <row r="74" spans="1:5" x14ac:dyDescent="0.25">
      <c r="A74" s="1">
        <v>45682</v>
      </c>
      <c r="B74" t="s">
        <v>17</v>
      </c>
      <c r="C74">
        <v>98.64</v>
      </c>
      <c r="D74">
        <v>0.20799999999999999</v>
      </c>
      <c r="E74">
        <v>0</v>
      </c>
    </row>
    <row r="75" spans="1:5" x14ac:dyDescent="0.25">
      <c r="A75" s="1">
        <v>45682</v>
      </c>
      <c r="B75" t="s">
        <v>21</v>
      </c>
      <c r="C75">
        <v>99.01</v>
      </c>
      <c r="D75">
        <v>0.25900000000000001</v>
      </c>
      <c r="E75">
        <v>0</v>
      </c>
    </row>
    <row r="76" spans="1:5" x14ac:dyDescent="0.25">
      <c r="A76" s="1">
        <v>45682</v>
      </c>
      <c r="B76" t="s">
        <v>22</v>
      </c>
      <c r="C76">
        <v>98.47</v>
      </c>
      <c r="D76">
        <v>0.29199999999999998</v>
      </c>
      <c r="E76">
        <v>0</v>
      </c>
    </row>
    <row r="77" spans="1:5" x14ac:dyDescent="0.25">
      <c r="A77" s="1">
        <v>45683</v>
      </c>
      <c r="B77" t="s">
        <v>17</v>
      </c>
      <c r="C77">
        <v>97.94</v>
      </c>
      <c r="D77">
        <v>0.308</v>
      </c>
      <c r="E77">
        <v>0</v>
      </c>
    </row>
    <row r="78" spans="1:5" x14ac:dyDescent="0.25">
      <c r="A78" s="1">
        <v>45683</v>
      </c>
      <c r="B78" t="s">
        <v>21</v>
      </c>
      <c r="C78">
        <v>99.66</v>
      </c>
      <c r="D78">
        <v>7.1999999999999995E-2</v>
      </c>
      <c r="E78">
        <v>0</v>
      </c>
    </row>
    <row r="79" spans="1:5" x14ac:dyDescent="0.25">
      <c r="A79" s="1">
        <v>45683</v>
      </c>
      <c r="B79" t="s">
        <v>22</v>
      </c>
      <c r="C79">
        <v>97.73</v>
      </c>
      <c r="D79">
        <v>0.318</v>
      </c>
      <c r="E79">
        <v>0</v>
      </c>
    </row>
    <row r="80" spans="1:5" x14ac:dyDescent="0.25">
      <c r="A80" s="1">
        <v>45684</v>
      </c>
      <c r="B80" t="s">
        <v>17</v>
      </c>
      <c r="C80">
        <v>99.01</v>
      </c>
      <c r="D80">
        <v>0.153</v>
      </c>
      <c r="E80">
        <v>0</v>
      </c>
    </row>
    <row r="81" spans="1:5" x14ac:dyDescent="0.25">
      <c r="A81" s="1">
        <v>45684</v>
      </c>
      <c r="B81" t="s">
        <v>21</v>
      </c>
      <c r="C81">
        <v>98.72</v>
      </c>
      <c r="D81">
        <v>0.192</v>
      </c>
      <c r="E81">
        <v>0</v>
      </c>
    </row>
    <row r="82" spans="1:5" x14ac:dyDescent="0.25">
      <c r="A82" s="1">
        <v>45684</v>
      </c>
      <c r="B82" t="s">
        <v>22</v>
      </c>
      <c r="C82">
        <v>98.41</v>
      </c>
      <c r="D82">
        <v>0.315</v>
      </c>
      <c r="E82">
        <v>1</v>
      </c>
    </row>
    <row r="83" spans="1:5" x14ac:dyDescent="0.25">
      <c r="A83" s="1">
        <v>45685</v>
      </c>
      <c r="B83" t="s">
        <v>17</v>
      </c>
      <c r="C83">
        <v>98.08</v>
      </c>
      <c r="D83">
        <v>0.112</v>
      </c>
      <c r="E83">
        <v>1</v>
      </c>
    </row>
    <row r="84" spans="1:5" x14ac:dyDescent="0.25">
      <c r="A84" s="1">
        <v>45685</v>
      </c>
      <c r="B84" t="s">
        <v>21</v>
      </c>
      <c r="C84">
        <v>98.74</v>
      </c>
      <c r="D84">
        <v>0.19500000000000001</v>
      </c>
      <c r="E84">
        <v>0</v>
      </c>
    </row>
    <row r="85" spans="1:5" x14ac:dyDescent="0.25">
      <c r="A85" s="1">
        <v>45685</v>
      </c>
      <c r="B85" t="s">
        <v>22</v>
      </c>
      <c r="C85">
        <v>97.46</v>
      </c>
      <c r="D85">
        <v>0.185</v>
      </c>
      <c r="E85">
        <v>0</v>
      </c>
    </row>
    <row r="86" spans="1:5" x14ac:dyDescent="0.25">
      <c r="A86" s="1">
        <v>45686</v>
      </c>
      <c r="B86" t="s">
        <v>17</v>
      </c>
      <c r="C86">
        <v>98.42</v>
      </c>
      <c r="D86">
        <v>0.03</v>
      </c>
      <c r="E86">
        <v>0</v>
      </c>
    </row>
    <row r="87" spans="1:5" x14ac:dyDescent="0.25">
      <c r="A87" s="1">
        <v>45686</v>
      </c>
      <c r="B87" t="s">
        <v>21</v>
      </c>
      <c r="C87">
        <v>98.25</v>
      </c>
      <c r="D87">
        <v>0.12</v>
      </c>
      <c r="E87">
        <v>1</v>
      </c>
    </row>
    <row r="88" spans="1:5" x14ac:dyDescent="0.25">
      <c r="A88" s="1">
        <v>45686</v>
      </c>
      <c r="B88" t="s">
        <v>22</v>
      </c>
      <c r="C88">
        <v>98.37</v>
      </c>
      <c r="D88">
        <v>0.45100000000000001</v>
      </c>
      <c r="E88">
        <v>0</v>
      </c>
    </row>
    <row r="89" spans="1:5" x14ac:dyDescent="0.25">
      <c r="A89" s="1">
        <v>45687</v>
      </c>
      <c r="B89" t="s">
        <v>17</v>
      </c>
      <c r="C89">
        <v>99.68</v>
      </c>
      <c r="D89">
        <v>0.161</v>
      </c>
      <c r="E89">
        <v>0</v>
      </c>
    </row>
    <row r="90" spans="1:5" x14ac:dyDescent="0.25">
      <c r="A90" s="1">
        <v>45687</v>
      </c>
      <c r="B90" t="s">
        <v>21</v>
      </c>
      <c r="C90">
        <v>99.05</v>
      </c>
      <c r="D90">
        <v>0.16</v>
      </c>
      <c r="E90">
        <v>0</v>
      </c>
    </row>
    <row r="91" spans="1:5" x14ac:dyDescent="0.25">
      <c r="A91" s="1">
        <v>45687</v>
      </c>
      <c r="B91" t="s">
        <v>22</v>
      </c>
      <c r="C91">
        <v>99.11</v>
      </c>
      <c r="D91">
        <v>0.438</v>
      </c>
      <c r="E91">
        <v>1</v>
      </c>
    </row>
    <row r="92" spans="1:5" x14ac:dyDescent="0.25">
      <c r="A92" s="1">
        <v>45688</v>
      </c>
      <c r="B92" t="s">
        <v>17</v>
      </c>
      <c r="C92">
        <v>99.36</v>
      </c>
      <c r="D92">
        <v>0.20799999999999999</v>
      </c>
      <c r="E92">
        <v>0</v>
      </c>
    </row>
    <row r="93" spans="1:5" x14ac:dyDescent="0.25">
      <c r="A93" s="1">
        <v>45688</v>
      </c>
      <c r="B93" t="s">
        <v>21</v>
      </c>
      <c r="C93">
        <v>99.41</v>
      </c>
      <c r="D93">
        <v>6.4000000000000001E-2</v>
      </c>
      <c r="E93">
        <v>0</v>
      </c>
    </row>
    <row r="94" spans="1:5" x14ac:dyDescent="0.25">
      <c r="A94" s="1">
        <v>45688</v>
      </c>
      <c r="B94" t="s">
        <v>22</v>
      </c>
      <c r="C94">
        <v>97.73</v>
      </c>
      <c r="D94">
        <v>0.38800000000000001</v>
      </c>
      <c r="E94">
        <v>0</v>
      </c>
    </row>
    <row r="95" spans="1:5" x14ac:dyDescent="0.25">
      <c r="A95" s="1">
        <v>45689</v>
      </c>
      <c r="B95" t="s">
        <v>17</v>
      </c>
      <c r="C95">
        <v>98.82</v>
      </c>
      <c r="D95">
        <v>0.23899999999999999</v>
      </c>
      <c r="E95">
        <v>0</v>
      </c>
    </row>
    <row r="96" spans="1:5" x14ac:dyDescent="0.25">
      <c r="A96" s="1">
        <v>45689</v>
      </c>
      <c r="B96" t="s">
        <v>21</v>
      </c>
      <c r="C96">
        <v>98.77</v>
      </c>
      <c r="D96">
        <v>0.33900000000000002</v>
      </c>
      <c r="E96">
        <v>0</v>
      </c>
    </row>
    <row r="97" spans="1:5" x14ac:dyDescent="0.25">
      <c r="A97" s="1">
        <v>45689</v>
      </c>
      <c r="B97" t="s">
        <v>22</v>
      </c>
      <c r="C97">
        <v>98.98</v>
      </c>
      <c r="D97">
        <v>0.34</v>
      </c>
      <c r="E97">
        <v>0</v>
      </c>
    </row>
    <row r="98" spans="1:5" x14ac:dyDescent="0.25">
      <c r="A98" s="1">
        <v>45690</v>
      </c>
      <c r="B98" t="s">
        <v>17</v>
      </c>
      <c r="C98">
        <v>98.96</v>
      </c>
      <c r="D98">
        <v>0.22</v>
      </c>
      <c r="E98">
        <v>1</v>
      </c>
    </row>
    <row r="99" spans="1:5" x14ac:dyDescent="0.25">
      <c r="A99" s="1">
        <v>45690</v>
      </c>
      <c r="B99" t="s">
        <v>21</v>
      </c>
      <c r="C99">
        <v>99.14</v>
      </c>
      <c r="D99">
        <v>0.127</v>
      </c>
      <c r="E99">
        <v>1</v>
      </c>
    </row>
    <row r="100" spans="1:5" x14ac:dyDescent="0.25">
      <c r="A100" s="1">
        <v>45690</v>
      </c>
      <c r="B100" t="s">
        <v>22</v>
      </c>
      <c r="C100">
        <v>97.85</v>
      </c>
      <c r="D100">
        <v>0.39700000000000002</v>
      </c>
      <c r="E100">
        <v>0</v>
      </c>
    </row>
    <row r="101" spans="1:5" x14ac:dyDescent="0.25">
      <c r="A101" s="1">
        <v>45691</v>
      </c>
      <c r="B101" t="s">
        <v>17</v>
      </c>
      <c r="C101">
        <v>98.09</v>
      </c>
      <c r="D101">
        <v>0.17100000000000001</v>
      </c>
      <c r="E101">
        <v>0</v>
      </c>
    </row>
    <row r="102" spans="1:5" x14ac:dyDescent="0.25">
      <c r="A102" s="1">
        <v>45691</v>
      </c>
      <c r="B102" t="s">
        <v>21</v>
      </c>
      <c r="C102">
        <v>98.76</v>
      </c>
      <c r="D102">
        <v>0.152</v>
      </c>
      <c r="E102">
        <v>0</v>
      </c>
    </row>
    <row r="103" spans="1:5" x14ac:dyDescent="0.25">
      <c r="A103" s="1">
        <v>45691</v>
      </c>
      <c r="B103" t="s">
        <v>22</v>
      </c>
      <c r="C103">
        <v>97.5</v>
      </c>
      <c r="D103">
        <v>0.38400000000000001</v>
      </c>
      <c r="E103">
        <v>0</v>
      </c>
    </row>
    <row r="104" spans="1:5" x14ac:dyDescent="0.25">
      <c r="A104" s="1">
        <v>45692</v>
      </c>
      <c r="B104" t="s">
        <v>17</v>
      </c>
      <c r="C104">
        <v>98.52</v>
      </c>
      <c r="D104">
        <v>0.17599999999999999</v>
      </c>
      <c r="E104">
        <v>0</v>
      </c>
    </row>
    <row r="105" spans="1:5" x14ac:dyDescent="0.25">
      <c r="A105" s="1">
        <v>45692</v>
      </c>
      <c r="B105" t="s">
        <v>21</v>
      </c>
      <c r="C105">
        <v>99.23</v>
      </c>
      <c r="D105">
        <v>0.16500000000000001</v>
      </c>
      <c r="E105">
        <v>0</v>
      </c>
    </row>
    <row r="106" spans="1:5" x14ac:dyDescent="0.25">
      <c r="A106" s="1">
        <v>45692</v>
      </c>
      <c r="B106" t="s">
        <v>22</v>
      </c>
      <c r="C106">
        <v>98.72</v>
      </c>
      <c r="D106">
        <v>0.35399999999999998</v>
      </c>
      <c r="E106">
        <v>3</v>
      </c>
    </row>
    <row r="107" spans="1:5" x14ac:dyDescent="0.25">
      <c r="A107" s="1">
        <v>45693</v>
      </c>
      <c r="B107" t="s">
        <v>17</v>
      </c>
      <c r="C107">
        <v>98.5</v>
      </c>
      <c r="D107">
        <v>0.13600000000000001</v>
      </c>
      <c r="E107">
        <v>0</v>
      </c>
    </row>
    <row r="108" spans="1:5" x14ac:dyDescent="0.25">
      <c r="A108" s="1">
        <v>45693</v>
      </c>
      <c r="B108" t="s">
        <v>21</v>
      </c>
      <c r="C108">
        <v>98.15</v>
      </c>
      <c r="D108">
        <v>0.248</v>
      </c>
      <c r="E108">
        <v>0</v>
      </c>
    </row>
    <row r="109" spans="1:5" x14ac:dyDescent="0.25">
      <c r="A109" s="1">
        <v>45693</v>
      </c>
      <c r="B109" t="s">
        <v>22</v>
      </c>
      <c r="C109">
        <v>97.71</v>
      </c>
      <c r="D109">
        <v>0.35599999999999998</v>
      </c>
      <c r="E109">
        <v>1</v>
      </c>
    </row>
    <row r="110" spans="1:5" x14ac:dyDescent="0.25">
      <c r="A110" s="1">
        <v>45694</v>
      </c>
      <c r="B110" t="s">
        <v>17</v>
      </c>
      <c r="C110">
        <v>99.17</v>
      </c>
      <c r="D110">
        <v>0.28100000000000003</v>
      </c>
      <c r="E110">
        <v>0</v>
      </c>
    </row>
    <row r="111" spans="1:5" x14ac:dyDescent="0.25">
      <c r="A111" s="1">
        <v>45694</v>
      </c>
      <c r="B111" t="s">
        <v>21</v>
      </c>
      <c r="C111">
        <v>99.86</v>
      </c>
      <c r="D111">
        <v>0.14299999999999999</v>
      </c>
      <c r="E111">
        <v>0</v>
      </c>
    </row>
    <row r="112" spans="1:5" x14ac:dyDescent="0.25">
      <c r="A112" s="1">
        <v>45694</v>
      </c>
      <c r="B112" t="s">
        <v>22</v>
      </c>
      <c r="C112">
        <v>97.73</v>
      </c>
      <c r="D112">
        <v>0.34300000000000003</v>
      </c>
      <c r="E112">
        <v>0</v>
      </c>
    </row>
    <row r="113" spans="1:5" x14ac:dyDescent="0.25">
      <c r="A113" s="1">
        <v>45695</v>
      </c>
      <c r="B113" t="s">
        <v>17</v>
      </c>
      <c r="C113">
        <v>98.74</v>
      </c>
      <c r="D113">
        <v>0.25600000000000001</v>
      </c>
      <c r="E113">
        <v>1</v>
      </c>
    </row>
    <row r="114" spans="1:5" x14ac:dyDescent="0.25">
      <c r="A114" s="1">
        <v>45695</v>
      </c>
      <c r="B114" t="s">
        <v>21</v>
      </c>
      <c r="C114">
        <v>98.33</v>
      </c>
      <c r="D114">
        <v>0.104</v>
      </c>
      <c r="E114">
        <v>0</v>
      </c>
    </row>
    <row r="115" spans="1:5" x14ac:dyDescent="0.25">
      <c r="A115" s="1">
        <v>45695</v>
      </c>
      <c r="B115" t="s">
        <v>22</v>
      </c>
      <c r="C115">
        <v>96.94</v>
      </c>
      <c r="D115">
        <v>0.218</v>
      </c>
      <c r="E115">
        <v>1</v>
      </c>
    </row>
    <row r="116" spans="1:5" x14ac:dyDescent="0.25">
      <c r="A116" s="1">
        <v>45696</v>
      </c>
      <c r="B116" t="s">
        <v>17</v>
      </c>
      <c r="C116">
        <v>98</v>
      </c>
      <c r="D116">
        <v>0.311</v>
      </c>
      <c r="E116">
        <v>1</v>
      </c>
    </row>
    <row r="117" spans="1:5" x14ac:dyDescent="0.25">
      <c r="A117" s="1">
        <v>45696</v>
      </c>
      <c r="B117" t="s">
        <v>21</v>
      </c>
      <c r="C117">
        <v>99.17</v>
      </c>
      <c r="D117">
        <v>0.26400000000000001</v>
      </c>
      <c r="E117">
        <v>0</v>
      </c>
    </row>
    <row r="118" spans="1:5" x14ac:dyDescent="0.25">
      <c r="A118" s="1">
        <v>45696</v>
      </c>
      <c r="B118" t="s">
        <v>22</v>
      </c>
      <c r="C118">
        <v>97.97</v>
      </c>
      <c r="D118">
        <v>0.34899999999999998</v>
      </c>
      <c r="E118">
        <v>0</v>
      </c>
    </row>
    <row r="119" spans="1:5" x14ac:dyDescent="0.25">
      <c r="A119" s="1">
        <v>45697</v>
      </c>
      <c r="B119" t="s">
        <v>17</v>
      </c>
      <c r="C119">
        <v>98.56</v>
      </c>
      <c r="D119">
        <v>0.27900000000000003</v>
      </c>
      <c r="E119">
        <v>0</v>
      </c>
    </row>
    <row r="120" spans="1:5" x14ac:dyDescent="0.25">
      <c r="A120" s="1">
        <v>45697</v>
      </c>
      <c r="B120" t="s">
        <v>21</v>
      </c>
      <c r="C120">
        <v>98.48</v>
      </c>
      <c r="D120">
        <v>7.9000000000000001E-2</v>
      </c>
      <c r="E120">
        <v>0</v>
      </c>
    </row>
    <row r="121" spans="1:5" x14ac:dyDescent="0.25">
      <c r="A121" s="1">
        <v>45697</v>
      </c>
      <c r="B121" t="s">
        <v>22</v>
      </c>
      <c r="C121">
        <v>97.16</v>
      </c>
      <c r="D121">
        <v>0.34200000000000003</v>
      </c>
      <c r="E121">
        <v>0</v>
      </c>
    </row>
    <row r="122" spans="1:5" x14ac:dyDescent="0.25">
      <c r="A122" s="1">
        <v>45698</v>
      </c>
      <c r="B122" t="s">
        <v>17</v>
      </c>
      <c r="C122">
        <v>98.83</v>
      </c>
      <c r="D122">
        <v>0.23200000000000001</v>
      </c>
      <c r="E122">
        <v>0</v>
      </c>
    </row>
    <row r="123" spans="1:5" x14ac:dyDescent="0.25">
      <c r="A123" s="1">
        <v>45698</v>
      </c>
      <c r="B123" t="s">
        <v>21</v>
      </c>
      <c r="C123">
        <v>98.65</v>
      </c>
      <c r="D123">
        <v>0.23599999999999999</v>
      </c>
      <c r="E123">
        <v>0</v>
      </c>
    </row>
    <row r="124" spans="1:5" x14ac:dyDescent="0.25">
      <c r="A124" s="1">
        <v>45698</v>
      </c>
      <c r="B124" t="s">
        <v>22</v>
      </c>
      <c r="C124">
        <v>98.96</v>
      </c>
      <c r="D124">
        <v>0.40799999999999997</v>
      </c>
      <c r="E124">
        <v>0</v>
      </c>
    </row>
    <row r="125" spans="1:5" x14ac:dyDescent="0.25">
      <c r="A125" s="1">
        <v>45699</v>
      </c>
      <c r="B125" t="s">
        <v>17</v>
      </c>
      <c r="C125">
        <v>99.19</v>
      </c>
      <c r="D125">
        <v>0.29599999999999999</v>
      </c>
      <c r="E125">
        <v>0</v>
      </c>
    </row>
    <row r="126" spans="1:5" x14ac:dyDescent="0.25">
      <c r="A126" s="1">
        <v>45699</v>
      </c>
      <c r="B126" t="s">
        <v>21</v>
      </c>
      <c r="C126">
        <v>98.9</v>
      </c>
      <c r="D126">
        <v>0.20799999999999999</v>
      </c>
      <c r="E126">
        <v>0</v>
      </c>
    </row>
    <row r="127" spans="1:5" x14ac:dyDescent="0.25">
      <c r="A127" s="1">
        <v>45699</v>
      </c>
      <c r="B127" t="s">
        <v>22</v>
      </c>
      <c r="C127">
        <v>98.16</v>
      </c>
      <c r="D127">
        <v>0.44900000000000001</v>
      </c>
      <c r="E127">
        <v>0</v>
      </c>
    </row>
    <row r="128" spans="1:5" x14ac:dyDescent="0.25">
      <c r="A128" s="1">
        <v>45700</v>
      </c>
      <c r="B128" t="s">
        <v>17</v>
      </c>
      <c r="C128">
        <v>98.5</v>
      </c>
      <c r="D128">
        <v>0.13900000000000001</v>
      </c>
      <c r="E128">
        <v>0</v>
      </c>
    </row>
    <row r="129" spans="1:5" x14ac:dyDescent="0.25">
      <c r="A129" s="1">
        <v>45700</v>
      </c>
      <c r="B129" t="s">
        <v>21</v>
      </c>
      <c r="C129">
        <v>99.02</v>
      </c>
      <c r="D129">
        <v>0.123</v>
      </c>
      <c r="E129">
        <v>1</v>
      </c>
    </row>
    <row r="130" spans="1:5" x14ac:dyDescent="0.25">
      <c r="A130" s="1">
        <v>45700</v>
      </c>
      <c r="B130" t="s">
        <v>22</v>
      </c>
      <c r="C130">
        <v>98.61</v>
      </c>
      <c r="D130">
        <v>0.28000000000000003</v>
      </c>
      <c r="E130">
        <v>1</v>
      </c>
    </row>
    <row r="131" spans="1:5" x14ac:dyDescent="0.25">
      <c r="A131" s="1">
        <v>45701</v>
      </c>
      <c r="B131" t="s">
        <v>17</v>
      </c>
      <c r="C131">
        <v>98.63</v>
      </c>
      <c r="D131">
        <v>0.24</v>
      </c>
      <c r="E131">
        <v>0</v>
      </c>
    </row>
    <row r="132" spans="1:5" x14ac:dyDescent="0.25">
      <c r="A132" s="1">
        <v>45701</v>
      </c>
      <c r="B132" t="s">
        <v>21</v>
      </c>
      <c r="C132">
        <v>98.65</v>
      </c>
      <c r="D132">
        <v>0.24399999999999999</v>
      </c>
      <c r="E132">
        <v>0</v>
      </c>
    </row>
    <row r="133" spans="1:5" x14ac:dyDescent="0.25">
      <c r="A133" s="1">
        <v>45701</v>
      </c>
      <c r="B133" t="s">
        <v>22</v>
      </c>
      <c r="C133">
        <v>98.29</v>
      </c>
      <c r="D133">
        <v>0.36599999999999999</v>
      </c>
      <c r="E133">
        <v>0</v>
      </c>
    </row>
    <row r="134" spans="1:5" x14ac:dyDescent="0.25">
      <c r="A134" s="1">
        <v>45702</v>
      </c>
      <c r="B134" t="s">
        <v>17</v>
      </c>
      <c r="C134">
        <v>99.3</v>
      </c>
      <c r="D134">
        <v>0.159</v>
      </c>
      <c r="E134">
        <v>0</v>
      </c>
    </row>
    <row r="135" spans="1:5" x14ac:dyDescent="0.25">
      <c r="A135" s="1">
        <v>45702</v>
      </c>
      <c r="B135" t="s">
        <v>21</v>
      </c>
      <c r="C135">
        <v>97.81</v>
      </c>
      <c r="D135">
        <v>0.23300000000000001</v>
      </c>
      <c r="E135">
        <v>0</v>
      </c>
    </row>
    <row r="136" spans="1:5" x14ac:dyDescent="0.25">
      <c r="A136" s="1">
        <v>45702</v>
      </c>
      <c r="B136" t="s">
        <v>22</v>
      </c>
      <c r="C136">
        <v>98.03</v>
      </c>
      <c r="D136">
        <v>0.35899999999999999</v>
      </c>
      <c r="E136">
        <v>0</v>
      </c>
    </row>
    <row r="137" spans="1:5" x14ac:dyDescent="0.25">
      <c r="A137" s="1">
        <v>45703</v>
      </c>
      <c r="B137" t="s">
        <v>17</v>
      </c>
      <c r="C137">
        <v>98.72</v>
      </c>
      <c r="D137">
        <v>0.28799999999999998</v>
      </c>
      <c r="E137">
        <v>0</v>
      </c>
    </row>
    <row r="138" spans="1:5" x14ac:dyDescent="0.25">
      <c r="A138" s="1">
        <v>45703</v>
      </c>
      <c r="B138" t="s">
        <v>21</v>
      </c>
      <c r="C138">
        <v>99.39</v>
      </c>
      <c r="D138">
        <v>0.183</v>
      </c>
      <c r="E138">
        <v>0</v>
      </c>
    </row>
    <row r="139" spans="1:5" x14ac:dyDescent="0.25">
      <c r="A139" s="1">
        <v>45703</v>
      </c>
      <c r="B139" t="s">
        <v>22</v>
      </c>
      <c r="C139">
        <v>97.9</v>
      </c>
      <c r="D139">
        <v>0.33900000000000002</v>
      </c>
      <c r="E139">
        <v>0</v>
      </c>
    </row>
    <row r="140" spans="1:5" x14ac:dyDescent="0.25">
      <c r="A140" s="1">
        <v>45704</v>
      </c>
      <c r="B140" t="s">
        <v>17</v>
      </c>
      <c r="C140">
        <v>98.47</v>
      </c>
      <c r="D140">
        <v>0.23699999999999999</v>
      </c>
      <c r="E140">
        <v>0</v>
      </c>
    </row>
    <row r="141" spans="1:5" x14ac:dyDescent="0.25">
      <c r="A141" s="1">
        <v>45704</v>
      </c>
      <c r="B141" t="s">
        <v>21</v>
      </c>
      <c r="C141">
        <v>98.57</v>
      </c>
      <c r="D141">
        <v>0.14099999999999999</v>
      </c>
      <c r="E141">
        <v>0</v>
      </c>
    </row>
    <row r="142" spans="1:5" x14ac:dyDescent="0.25">
      <c r="A142" s="1">
        <v>45704</v>
      </c>
      <c r="B142" t="s">
        <v>22</v>
      </c>
      <c r="C142">
        <v>98.37</v>
      </c>
      <c r="D142">
        <v>0.4</v>
      </c>
      <c r="E142">
        <v>0</v>
      </c>
    </row>
    <row r="143" spans="1:5" x14ac:dyDescent="0.25">
      <c r="A143" s="1">
        <v>45705</v>
      </c>
      <c r="B143" t="s">
        <v>17</v>
      </c>
      <c r="C143">
        <v>99.36</v>
      </c>
      <c r="D143">
        <v>0.14000000000000001</v>
      </c>
      <c r="E143">
        <v>0</v>
      </c>
    </row>
    <row r="144" spans="1:5" x14ac:dyDescent="0.25">
      <c r="A144" s="1">
        <v>45705</v>
      </c>
      <c r="B144" t="s">
        <v>21</v>
      </c>
      <c r="C144">
        <v>98.37</v>
      </c>
      <c r="D144">
        <v>0.122</v>
      </c>
      <c r="E144">
        <v>0</v>
      </c>
    </row>
    <row r="145" spans="1:5" x14ac:dyDescent="0.25">
      <c r="A145" s="1">
        <v>45705</v>
      </c>
      <c r="B145" t="s">
        <v>22</v>
      </c>
      <c r="C145">
        <v>97.32</v>
      </c>
      <c r="D145">
        <v>0.35699999999999998</v>
      </c>
      <c r="E145">
        <v>0</v>
      </c>
    </row>
    <row r="146" spans="1:5" x14ac:dyDescent="0.25">
      <c r="A146" s="1">
        <v>45706</v>
      </c>
      <c r="B146" t="s">
        <v>17</v>
      </c>
      <c r="C146">
        <v>98.76</v>
      </c>
      <c r="D146">
        <v>0.20799999999999999</v>
      </c>
      <c r="E146">
        <v>1</v>
      </c>
    </row>
    <row r="147" spans="1:5" x14ac:dyDescent="0.25">
      <c r="A147" s="1">
        <v>45706</v>
      </c>
      <c r="B147" t="s">
        <v>21</v>
      </c>
      <c r="C147">
        <v>98.25</v>
      </c>
      <c r="D147">
        <v>0.13500000000000001</v>
      </c>
      <c r="E147">
        <v>0</v>
      </c>
    </row>
    <row r="148" spans="1:5" x14ac:dyDescent="0.25">
      <c r="A148" s="1">
        <v>45706</v>
      </c>
      <c r="B148" t="s">
        <v>22</v>
      </c>
      <c r="C148">
        <v>97.86</v>
      </c>
      <c r="D148">
        <v>0.38100000000000001</v>
      </c>
      <c r="E148">
        <v>0</v>
      </c>
    </row>
    <row r="149" spans="1:5" x14ac:dyDescent="0.25">
      <c r="A149" s="1">
        <v>45707</v>
      </c>
      <c r="B149" t="s">
        <v>17</v>
      </c>
      <c r="C149">
        <v>99.44</v>
      </c>
      <c r="D149">
        <v>0.12</v>
      </c>
      <c r="E149">
        <v>0</v>
      </c>
    </row>
    <row r="150" spans="1:5" x14ac:dyDescent="0.25">
      <c r="A150" s="1">
        <v>45707</v>
      </c>
      <c r="B150" t="s">
        <v>21</v>
      </c>
      <c r="C150">
        <v>98.38</v>
      </c>
      <c r="D150">
        <v>0.13200000000000001</v>
      </c>
      <c r="E150">
        <v>0</v>
      </c>
    </row>
    <row r="151" spans="1:5" x14ac:dyDescent="0.25">
      <c r="A151" s="1">
        <v>45707</v>
      </c>
      <c r="B151" t="s">
        <v>22</v>
      </c>
      <c r="C151">
        <v>98.6</v>
      </c>
      <c r="D151">
        <v>0.29399999999999998</v>
      </c>
      <c r="E151">
        <v>0</v>
      </c>
    </row>
    <row r="152" spans="1:5" x14ac:dyDescent="0.25">
      <c r="A152" s="1">
        <v>45708</v>
      </c>
      <c r="B152" t="s">
        <v>17</v>
      </c>
      <c r="C152">
        <v>98.06</v>
      </c>
      <c r="D152">
        <v>0.22700000000000001</v>
      </c>
      <c r="E152">
        <v>0</v>
      </c>
    </row>
    <row r="153" spans="1:5" x14ac:dyDescent="0.25">
      <c r="A153" s="1">
        <v>45708</v>
      </c>
      <c r="B153" t="s">
        <v>21</v>
      </c>
      <c r="C153">
        <v>98.37</v>
      </c>
      <c r="D153">
        <v>0.218</v>
      </c>
      <c r="E153">
        <v>0</v>
      </c>
    </row>
    <row r="154" spans="1:5" x14ac:dyDescent="0.25">
      <c r="A154" s="1">
        <v>45708</v>
      </c>
      <c r="B154" t="s">
        <v>22</v>
      </c>
      <c r="C154">
        <v>97.9</v>
      </c>
      <c r="D154">
        <v>0.34899999999999998</v>
      </c>
      <c r="E154">
        <v>0</v>
      </c>
    </row>
    <row r="155" spans="1:5" x14ac:dyDescent="0.25">
      <c r="A155" s="1">
        <v>45709</v>
      </c>
      <c r="B155" t="s">
        <v>17</v>
      </c>
      <c r="C155">
        <v>98.98</v>
      </c>
      <c r="D155">
        <v>0.19700000000000001</v>
      </c>
      <c r="E155">
        <v>0</v>
      </c>
    </row>
    <row r="156" spans="1:5" x14ac:dyDescent="0.25">
      <c r="A156" s="1">
        <v>45709</v>
      </c>
      <c r="B156" t="s">
        <v>21</v>
      </c>
      <c r="C156">
        <v>99.15</v>
      </c>
      <c r="D156">
        <v>0.12</v>
      </c>
      <c r="E156">
        <v>0</v>
      </c>
    </row>
    <row r="157" spans="1:5" x14ac:dyDescent="0.25">
      <c r="A157" s="1">
        <v>45709</v>
      </c>
      <c r="B157" t="s">
        <v>22</v>
      </c>
      <c r="C157">
        <v>98.12</v>
      </c>
      <c r="D157">
        <v>0.30199999999999999</v>
      </c>
      <c r="E157">
        <v>0</v>
      </c>
    </row>
    <row r="158" spans="1:5" x14ac:dyDescent="0.25">
      <c r="A158" s="1">
        <v>45710</v>
      </c>
      <c r="B158" t="s">
        <v>17</v>
      </c>
      <c r="C158">
        <v>98.53</v>
      </c>
      <c r="D158">
        <v>0.20899999999999999</v>
      </c>
      <c r="E158">
        <v>0</v>
      </c>
    </row>
    <row r="159" spans="1:5" x14ac:dyDescent="0.25">
      <c r="A159" s="1">
        <v>45710</v>
      </c>
      <c r="B159" t="s">
        <v>21</v>
      </c>
      <c r="C159">
        <v>99.2</v>
      </c>
      <c r="D159">
        <v>0.20300000000000001</v>
      </c>
      <c r="E159">
        <v>0</v>
      </c>
    </row>
    <row r="160" spans="1:5" x14ac:dyDescent="0.25">
      <c r="A160" s="1">
        <v>45710</v>
      </c>
      <c r="B160" t="s">
        <v>22</v>
      </c>
      <c r="C160">
        <v>97.48</v>
      </c>
      <c r="D160">
        <v>0.29299999999999998</v>
      </c>
      <c r="E160">
        <v>0</v>
      </c>
    </row>
    <row r="161" spans="1:5" x14ac:dyDescent="0.25">
      <c r="A161" s="1">
        <v>45711</v>
      </c>
      <c r="B161" t="s">
        <v>17</v>
      </c>
      <c r="C161">
        <v>98.72</v>
      </c>
      <c r="D161">
        <v>0.214</v>
      </c>
      <c r="E161">
        <v>1</v>
      </c>
    </row>
    <row r="162" spans="1:5" x14ac:dyDescent="0.25">
      <c r="A162" s="1">
        <v>45711</v>
      </c>
      <c r="B162" t="s">
        <v>21</v>
      </c>
      <c r="C162">
        <v>98.05</v>
      </c>
      <c r="D162">
        <v>9.6000000000000002E-2</v>
      </c>
      <c r="E162">
        <v>0</v>
      </c>
    </row>
    <row r="163" spans="1:5" x14ac:dyDescent="0.25">
      <c r="A163" s="1">
        <v>45711</v>
      </c>
      <c r="B163" t="s">
        <v>22</v>
      </c>
      <c r="C163">
        <v>98.81</v>
      </c>
      <c r="D163">
        <v>0.45100000000000001</v>
      </c>
      <c r="E163">
        <v>0</v>
      </c>
    </row>
    <row r="164" spans="1:5" x14ac:dyDescent="0.25">
      <c r="A164" s="1">
        <v>45712</v>
      </c>
      <c r="B164" t="s">
        <v>17</v>
      </c>
      <c r="C164">
        <v>98.44</v>
      </c>
      <c r="D164">
        <v>0.157</v>
      </c>
      <c r="E164">
        <v>0</v>
      </c>
    </row>
    <row r="165" spans="1:5" x14ac:dyDescent="0.25">
      <c r="A165" s="1">
        <v>45712</v>
      </c>
      <c r="B165" t="s">
        <v>21</v>
      </c>
      <c r="C165">
        <v>99.21</v>
      </c>
      <c r="D165">
        <v>0.28499999999999998</v>
      </c>
      <c r="E165">
        <v>0</v>
      </c>
    </row>
    <row r="166" spans="1:5" x14ac:dyDescent="0.25">
      <c r="A166" s="1">
        <v>45712</v>
      </c>
      <c r="B166" t="s">
        <v>22</v>
      </c>
      <c r="C166">
        <v>97.78</v>
      </c>
      <c r="D166">
        <v>0.41399999999999998</v>
      </c>
      <c r="E166">
        <v>0</v>
      </c>
    </row>
    <row r="167" spans="1:5" x14ac:dyDescent="0.25">
      <c r="A167" s="1">
        <v>45713</v>
      </c>
      <c r="B167" t="s">
        <v>17</v>
      </c>
      <c r="C167">
        <v>98.84</v>
      </c>
      <c r="D167">
        <v>0.152</v>
      </c>
      <c r="E167">
        <v>0</v>
      </c>
    </row>
    <row r="168" spans="1:5" x14ac:dyDescent="0.25">
      <c r="A168" s="1">
        <v>45713</v>
      </c>
      <c r="B168" t="s">
        <v>21</v>
      </c>
      <c r="C168">
        <v>99</v>
      </c>
      <c r="D168">
        <v>0.13300000000000001</v>
      </c>
      <c r="E168">
        <v>0</v>
      </c>
    </row>
    <row r="169" spans="1:5" x14ac:dyDescent="0.25">
      <c r="A169" s="1">
        <v>45713</v>
      </c>
      <c r="B169" t="s">
        <v>22</v>
      </c>
      <c r="C169">
        <v>98.27</v>
      </c>
      <c r="D169">
        <v>0.41</v>
      </c>
      <c r="E169">
        <v>0</v>
      </c>
    </row>
    <row r="170" spans="1:5" x14ac:dyDescent="0.25">
      <c r="A170" s="1">
        <v>45714</v>
      </c>
      <c r="B170" t="s">
        <v>17</v>
      </c>
      <c r="C170">
        <v>98.19</v>
      </c>
      <c r="D170">
        <v>0.17499999999999999</v>
      </c>
      <c r="E170">
        <v>0</v>
      </c>
    </row>
    <row r="171" spans="1:5" x14ac:dyDescent="0.25">
      <c r="A171" s="1">
        <v>45714</v>
      </c>
      <c r="B171" t="s">
        <v>21</v>
      </c>
      <c r="C171">
        <v>99.15</v>
      </c>
      <c r="D171">
        <v>0.21099999999999999</v>
      </c>
      <c r="E171">
        <v>0</v>
      </c>
    </row>
    <row r="172" spans="1:5" x14ac:dyDescent="0.25">
      <c r="A172" s="1">
        <v>45714</v>
      </c>
      <c r="B172" t="s">
        <v>22</v>
      </c>
      <c r="C172">
        <v>98.03</v>
      </c>
      <c r="D172">
        <v>0.42</v>
      </c>
      <c r="E172">
        <v>0</v>
      </c>
    </row>
    <row r="173" spans="1:5" x14ac:dyDescent="0.25">
      <c r="A173" s="1">
        <v>45715</v>
      </c>
      <c r="B173" t="s">
        <v>17</v>
      </c>
      <c r="C173">
        <v>97.73</v>
      </c>
      <c r="D173">
        <v>0.29199999999999998</v>
      </c>
      <c r="E173">
        <v>0</v>
      </c>
    </row>
    <row r="174" spans="1:5" x14ac:dyDescent="0.25">
      <c r="A174" s="1">
        <v>45715</v>
      </c>
      <c r="B174" t="s">
        <v>21</v>
      </c>
      <c r="C174">
        <v>98.73</v>
      </c>
      <c r="D174">
        <v>3.2000000000000001E-2</v>
      </c>
      <c r="E174">
        <v>0</v>
      </c>
    </row>
    <row r="175" spans="1:5" x14ac:dyDescent="0.25">
      <c r="A175" s="1">
        <v>45715</v>
      </c>
      <c r="B175" t="s">
        <v>22</v>
      </c>
      <c r="C175">
        <v>96.83</v>
      </c>
      <c r="D175">
        <v>0.372</v>
      </c>
      <c r="E175">
        <v>0</v>
      </c>
    </row>
    <row r="176" spans="1:5" x14ac:dyDescent="0.25">
      <c r="A176" s="1">
        <v>45716</v>
      </c>
      <c r="B176" t="s">
        <v>17</v>
      </c>
      <c r="C176">
        <v>99.05</v>
      </c>
      <c r="D176">
        <v>0.22700000000000001</v>
      </c>
      <c r="E176">
        <v>0</v>
      </c>
    </row>
    <row r="177" spans="1:5" x14ac:dyDescent="0.25">
      <c r="A177" s="1">
        <v>45716</v>
      </c>
      <c r="B177" t="s">
        <v>21</v>
      </c>
      <c r="C177">
        <v>99.68</v>
      </c>
      <c r="D177">
        <v>0.14799999999999999</v>
      </c>
      <c r="E177">
        <v>0</v>
      </c>
    </row>
    <row r="178" spans="1:5" x14ac:dyDescent="0.25">
      <c r="A178" s="1">
        <v>45716</v>
      </c>
      <c r="B178" t="s">
        <v>22</v>
      </c>
      <c r="C178">
        <v>97.91</v>
      </c>
      <c r="D178">
        <v>0.32300000000000001</v>
      </c>
      <c r="E178">
        <v>0</v>
      </c>
    </row>
    <row r="179" spans="1:5" x14ac:dyDescent="0.25">
      <c r="A179" s="1">
        <v>45717</v>
      </c>
      <c r="B179" t="s">
        <v>17</v>
      </c>
      <c r="C179">
        <v>98.13</v>
      </c>
      <c r="D179">
        <v>0.129</v>
      </c>
      <c r="E179">
        <v>0</v>
      </c>
    </row>
    <row r="180" spans="1:5" x14ac:dyDescent="0.25">
      <c r="A180" s="1">
        <v>45717</v>
      </c>
      <c r="B180" t="s">
        <v>21</v>
      </c>
      <c r="C180">
        <v>99.1</v>
      </c>
      <c r="D180">
        <v>0.03</v>
      </c>
      <c r="E180">
        <v>0</v>
      </c>
    </row>
    <row r="181" spans="1:5" x14ac:dyDescent="0.25">
      <c r="A181" s="1">
        <v>45717</v>
      </c>
      <c r="B181" t="s">
        <v>22</v>
      </c>
      <c r="C181">
        <v>98.01</v>
      </c>
      <c r="D181">
        <v>0.36</v>
      </c>
      <c r="E181">
        <v>0</v>
      </c>
    </row>
    <row r="182" spans="1:5" x14ac:dyDescent="0.25">
      <c r="A182" s="1">
        <v>45718</v>
      </c>
      <c r="B182" t="s">
        <v>17</v>
      </c>
      <c r="C182">
        <v>98.47</v>
      </c>
      <c r="D182">
        <v>8.6999999999999994E-2</v>
      </c>
      <c r="E182">
        <v>0</v>
      </c>
    </row>
    <row r="183" spans="1:5" x14ac:dyDescent="0.25">
      <c r="A183" s="1">
        <v>45718</v>
      </c>
      <c r="B183" t="s">
        <v>21</v>
      </c>
      <c r="C183">
        <v>98.41</v>
      </c>
      <c r="D183">
        <v>8.8999999999999996E-2</v>
      </c>
      <c r="E183">
        <v>0</v>
      </c>
    </row>
    <row r="184" spans="1:5" x14ac:dyDescent="0.25">
      <c r="A184" s="1">
        <v>45718</v>
      </c>
      <c r="B184" t="s">
        <v>22</v>
      </c>
      <c r="C184">
        <v>97.65</v>
      </c>
      <c r="D184">
        <v>0.32300000000000001</v>
      </c>
      <c r="E184">
        <v>0</v>
      </c>
    </row>
    <row r="185" spans="1:5" x14ac:dyDescent="0.25">
      <c r="A185" s="1">
        <v>45719</v>
      </c>
      <c r="B185" t="s">
        <v>17</v>
      </c>
      <c r="C185">
        <v>98.74</v>
      </c>
      <c r="D185">
        <v>0.112</v>
      </c>
      <c r="E185">
        <v>0</v>
      </c>
    </row>
    <row r="186" spans="1:5" x14ac:dyDescent="0.25">
      <c r="A186" s="1">
        <v>45719</v>
      </c>
      <c r="B186" t="s">
        <v>21</v>
      </c>
      <c r="C186">
        <v>98.8</v>
      </c>
      <c r="D186">
        <v>0.29099999999999998</v>
      </c>
      <c r="E186">
        <v>0</v>
      </c>
    </row>
    <row r="187" spans="1:5" x14ac:dyDescent="0.25">
      <c r="A187" s="1">
        <v>45719</v>
      </c>
      <c r="B187" t="s">
        <v>22</v>
      </c>
      <c r="C187">
        <v>97.85</v>
      </c>
      <c r="D187">
        <v>0.22500000000000001</v>
      </c>
      <c r="E187">
        <v>1</v>
      </c>
    </row>
    <row r="188" spans="1:5" x14ac:dyDescent="0.25">
      <c r="A188" s="1">
        <v>45720</v>
      </c>
      <c r="B188" t="s">
        <v>17</v>
      </c>
      <c r="C188">
        <v>99.4</v>
      </c>
      <c r="D188">
        <v>0.13800000000000001</v>
      </c>
      <c r="E188">
        <v>1</v>
      </c>
    </row>
    <row r="189" spans="1:5" x14ac:dyDescent="0.25">
      <c r="A189" s="1">
        <v>45720</v>
      </c>
      <c r="B189" t="s">
        <v>21</v>
      </c>
      <c r="C189">
        <v>99.79</v>
      </c>
      <c r="D189">
        <v>0.317</v>
      </c>
      <c r="E189">
        <v>0</v>
      </c>
    </row>
    <row r="190" spans="1:5" x14ac:dyDescent="0.25">
      <c r="A190" s="1">
        <v>45720</v>
      </c>
      <c r="B190" t="s">
        <v>22</v>
      </c>
      <c r="C190">
        <v>98.02</v>
      </c>
      <c r="D190">
        <v>0.45700000000000002</v>
      </c>
      <c r="E190">
        <v>0</v>
      </c>
    </row>
    <row r="191" spans="1:5" x14ac:dyDescent="0.25">
      <c r="A191" s="1">
        <v>45721</v>
      </c>
      <c r="B191" t="s">
        <v>17</v>
      </c>
      <c r="C191">
        <v>99.2</v>
      </c>
      <c r="D191">
        <v>0.1</v>
      </c>
      <c r="E191">
        <v>0</v>
      </c>
    </row>
    <row r="192" spans="1:5" x14ac:dyDescent="0.25">
      <c r="A192" s="1">
        <v>45721</v>
      </c>
      <c r="B192" t="s">
        <v>21</v>
      </c>
      <c r="C192">
        <v>99.89</v>
      </c>
      <c r="D192">
        <v>0.22600000000000001</v>
      </c>
      <c r="E192">
        <v>1</v>
      </c>
    </row>
    <row r="193" spans="1:5" x14ac:dyDescent="0.25">
      <c r="A193" s="1">
        <v>45721</v>
      </c>
      <c r="B193" t="s">
        <v>22</v>
      </c>
      <c r="C193">
        <v>98.05</v>
      </c>
      <c r="D193">
        <v>0.30299999999999999</v>
      </c>
      <c r="E193">
        <v>1</v>
      </c>
    </row>
    <row r="194" spans="1:5" x14ac:dyDescent="0.25">
      <c r="A194" s="1">
        <v>45722</v>
      </c>
      <c r="B194" t="s">
        <v>17</v>
      </c>
      <c r="C194">
        <v>98.65</v>
      </c>
      <c r="D194">
        <v>0.18</v>
      </c>
      <c r="E194">
        <v>1</v>
      </c>
    </row>
    <row r="195" spans="1:5" x14ac:dyDescent="0.25">
      <c r="A195" s="1">
        <v>45722</v>
      </c>
      <c r="B195" t="s">
        <v>21</v>
      </c>
      <c r="C195">
        <v>98.95</v>
      </c>
      <c r="D195">
        <v>0.184</v>
      </c>
      <c r="E195">
        <v>0</v>
      </c>
    </row>
    <row r="196" spans="1:5" x14ac:dyDescent="0.25">
      <c r="A196" s="1">
        <v>45722</v>
      </c>
      <c r="B196" t="s">
        <v>22</v>
      </c>
      <c r="C196">
        <v>97.79</v>
      </c>
      <c r="D196">
        <v>0.52300000000000002</v>
      </c>
      <c r="E196">
        <v>1</v>
      </c>
    </row>
    <row r="197" spans="1:5" x14ac:dyDescent="0.25">
      <c r="A197" s="1">
        <v>45723</v>
      </c>
      <c r="B197" t="s">
        <v>17</v>
      </c>
      <c r="C197">
        <v>98.93</v>
      </c>
      <c r="D197">
        <v>0.375</v>
      </c>
      <c r="E197">
        <v>0</v>
      </c>
    </row>
    <row r="198" spans="1:5" x14ac:dyDescent="0.25">
      <c r="A198" s="1">
        <v>45723</v>
      </c>
      <c r="B198" t="s">
        <v>21</v>
      </c>
      <c r="C198">
        <v>99.24</v>
      </c>
      <c r="D198">
        <v>7.5999999999999998E-2</v>
      </c>
      <c r="E198">
        <v>0</v>
      </c>
    </row>
    <row r="199" spans="1:5" x14ac:dyDescent="0.25">
      <c r="A199" s="1">
        <v>45723</v>
      </c>
      <c r="B199" t="s">
        <v>22</v>
      </c>
      <c r="C199">
        <v>98.09</v>
      </c>
      <c r="D199">
        <v>0.377</v>
      </c>
      <c r="E199">
        <v>0</v>
      </c>
    </row>
    <row r="200" spans="1:5" x14ac:dyDescent="0.25">
      <c r="A200" s="1">
        <v>45724</v>
      </c>
      <c r="B200" t="s">
        <v>17</v>
      </c>
      <c r="C200">
        <v>99.28</v>
      </c>
      <c r="D200">
        <v>0.14899999999999999</v>
      </c>
      <c r="E200">
        <v>0</v>
      </c>
    </row>
    <row r="201" spans="1:5" x14ac:dyDescent="0.25">
      <c r="A201" s="1">
        <v>45724</v>
      </c>
      <c r="B201" t="s">
        <v>21</v>
      </c>
      <c r="C201">
        <v>98.94</v>
      </c>
      <c r="D201">
        <v>0.16800000000000001</v>
      </c>
      <c r="E201">
        <v>0</v>
      </c>
    </row>
    <row r="202" spans="1:5" x14ac:dyDescent="0.25">
      <c r="A202" s="1">
        <v>45724</v>
      </c>
      <c r="B202" t="s">
        <v>22</v>
      </c>
      <c r="C202">
        <v>98.27</v>
      </c>
      <c r="D202">
        <v>0.23</v>
      </c>
      <c r="E202">
        <v>0</v>
      </c>
    </row>
    <row r="203" spans="1:5" x14ac:dyDescent="0.25">
      <c r="A203" s="1">
        <v>45725</v>
      </c>
      <c r="B203" t="s">
        <v>17</v>
      </c>
      <c r="C203">
        <v>98.97</v>
      </c>
      <c r="D203">
        <v>0.191</v>
      </c>
      <c r="E203">
        <v>0</v>
      </c>
    </row>
    <row r="204" spans="1:5" x14ac:dyDescent="0.25">
      <c r="A204" s="1">
        <v>45725</v>
      </c>
      <c r="B204" t="s">
        <v>21</v>
      </c>
      <c r="C204">
        <v>99.15</v>
      </c>
      <c r="D204">
        <v>0.28000000000000003</v>
      </c>
      <c r="E204">
        <v>0</v>
      </c>
    </row>
    <row r="205" spans="1:5" x14ac:dyDescent="0.25">
      <c r="A205" s="1">
        <v>45725</v>
      </c>
      <c r="B205" t="s">
        <v>22</v>
      </c>
      <c r="C205">
        <v>98.17</v>
      </c>
      <c r="D205">
        <v>0.34200000000000003</v>
      </c>
      <c r="E205">
        <v>0</v>
      </c>
    </row>
    <row r="206" spans="1:5" x14ac:dyDescent="0.25">
      <c r="A206" s="1">
        <v>45726</v>
      </c>
      <c r="B206" t="s">
        <v>17</v>
      </c>
      <c r="C206">
        <v>98.2</v>
      </c>
      <c r="D206">
        <v>0.14399999999999999</v>
      </c>
      <c r="E206">
        <v>0</v>
      </c>
    </row>
    <row r="207" spans="1:5" x14ac:dyDescent="0.25">
      <c r="A207" s="1">
        <v>45726</v>
      </c>
      <c r="B207" t="s">
        <v>21</v>
      </c>
      <c r="C207">
        <v>97.45</v>
      </c>
      <c r="D207">
        <v>0.24299999999999999</v>
      </c>
      <c r="E207">
        <v>0</v>
      </c>
    </row>
    <row r="208" spans="1:5" x14ac:dyDescent="0.25">
      <c r="A208" s="1">
        <v>45726</v>
      </c>
      <c r="B208" t="s">
        <v>22</v>
      </c>
      <c r="C208">
        <v>99.02</v>
      </c>
      <c r="D208">
        <v>0.48199999999999998</v>
      </c>
      <c r="E208">
        <v>0</v>
      </c>
    </row>
    <row r="209" spans="1:5" x14ac:dyDescent="0.25">
      <c r="A209" s="1">
        <v>45727</v>
      </c>
      <c r="B209" t="s">
        <v>17</v>
      </c>
      <c r="C209">
        <v>99.8</v>
      </c>
      <c r="D209">
        <v>0.128</v>
      </c>
      <c r="E209">
        <v>0</v>
      </c>
    </row>
    <row r="210" spans="1:5" x14ac:dyDescent="0.25">
      <c r="A210" s="1">
        <v>45727</v>
      </c>
      <c r="B210" t="s">
        <v>21</v>
      </c>
      <c r="C210">
        <v>99.59</v>
      </c>
      <c r="D210">
        <v>0.25800000000000001</v>
      </c>
      <c r="E210">
        <v>0</v>
      </c>
    </row>
    <row r="211" spans="1:5" x14ac:dyDescent="0.25">
      <c r="A211" s="1">
        <v>45727</v>
      </c>
      <c r="B211" t="s">
        <v>22</v>
      </c>
      <c r="C211">
        <v>98.07</v>
      </c>
      <c r="D211">
        <v>0.308</v>
      </c>
      <c r="E211">
        <v>0</v>
      </c>
    </row>
    <row r="212" spans="1:5" x14ac:dyDescent="0.25">
      <c r="A212" s="1">
        <v>45728</v>
      </c>
      <c r="B212" t="s">
        <v>17</v>
      </c>
      <c r="C212">
        <v>98.4</v>
      </c>
      <c r="D212">
        <v>0.185</v>
      </c>
      <c r="E212">
        <v>0</v>
      </c>
    </row>
    <row r="213" spans="1:5" x14ac:dyDescent="0.25">
      <c r="A213" s="1">
        <v>45728</v>
      </c>
      <c r="B213" t="s">
        <v>21</v>
      </c>
      <c r="C213">
        <v>97.66</v>
      </c>
      <c r="D213">
        <v>0.155</v>
      </c>
      <c r="E213">
        <v>0</v>
      </c>
    </row>
    <row r="214" spans="1:5" x14ac:dyDescent="0.25">
      <c r="A214" s="1">
        <v>45728</v>
      </c>
      <c r="B214" t="s">
        <v>22</v>
      </c>
      <c r="C214">
        <v>97.99</v>
      </c>
      <c r="D214">
        <v>0.28899999999999998</v>
      </c>
      <c r="E214">
        <v>0</v>
      </c>
    </row>
    <row r="215" spans="1:5" x14ac:dyDescent="0.25">
      <c r="A215" s="1">
        <v>45729</v>
      </c>
      <c r="B215" t="s">
        <v>17</v>
      </c>
      <c r="C215">
        <v>98.97</v>
      </c>
      <c r="D215">
        <v>0.152</v>
      </c>
      <c r="E215">
        <v>0</v>
      </c>
    </row>
    <row r="216" spans="1:5" x14ac:dyDescent="0.25">
      <c r="A216" s="1">
        <v>45729</v>
      </c>
      <c r="B216" t="s">
        <v>21</v>
      </c>
      <c r="C216">
        <v>99.07</v>
      </c>
      <c r="D216">
        <v>0.15</v>
      </c>
      <c r="E216">
        <v>0</v>
      </c>
    </row>
    <row r="217" spans="1:5" x14ac:dyDescent="0.25">
      <c r="A217" s="1">
        <v>45729</v>
      </c>
      <c r="B217" t="s">
        <v>22</v>
      </c>
      <c r="C217">
        <v>98.92</v>
      </c>
      <c r="D217">
        <v>0.34200000000000003</v>
      </c>
      <c r="E217">
        <v>1</v>
      </c>
    </row>
    <row r="218" spans="1:5" x14ac:dyDescent="0.25">
      <c r="A218" s="1">
        <v>45730</v>
      </c>
      <c r="B218" t="s">
        <v>17</v>
      </c>
      <c r="C218">
        <v>98.68</v>
      </c>
      <c r="D218">
        <v>0.182</v>
      </c>
      <c r="E218">
        <v>0</v>
      </c>
    </row>
    <row r="219" spans="1:5" x14ac:dyDescent="0.25">
      <c r="A219" s="1">
        <v>45730</v>
      </c>
      <c r="B219" t="s">
        <v>21</v>
      </c>
      <c r="C219">
        <v>99.19</v>
      </c>
      <c r="D219">
        <v>0.29899999999999999</v>
      </c>
      <c r="E219">
        <v>0</v>
      </c>
    </row>
    <row r="220" spans="1:5" x14ac:dyDescent="0.25">
      <c r="A220" s="1">
        <v>45730</v>
      </c>
      <c r="B220" t="s">
        <v>22</v>
      </c>
      <c r="C220">
        <v>97.29</v>
      </c>
      <c r="D220">
        <v>0.218</v>
      </c>
      <c r="E220">
        <v>0</v>
      </c>
    </row>
    <row r="221" spans="1:5" x14ac:dyDescent="0.25">
      <c r="A221" s="1">
        <v>45731</v>
      </c>
      <c r="B221" t="s">
        <v>17</v>
      </c>
      <c r="C221">
        <v>98.45</v>
      </c>
      <c r="D221">
        <v>0.111</v>
      </c>
      <c r="E221">
        <v>0</v>
      </c>
    </row>
    <row r="222" spans="1:5" x14ac:dyDescent="0.25">
      <c r="A222" s="1">
        <v>45731</v>
      </c>
      <c r="B222" t="s">
        <v>21</v>
      </c>
      <c r="C222">
        <v>98.44</v>
      </c>
      <c r="D222">
        <v>0.14399999999999999</v>
      </c>
      <c r="E222">
        <v>0</v>
      </c>
    </row>
    <row r="223" spans="1:5" x14ac:dyDescent="0.25">
      <c r="A223" s="1">
        <v>45731</v>
      </c>
      <c r="B223" t="s">
        <v>22</v>
      </c>
      <c r="C223">
        <v>97.36</v>
      </c>
      <c r="D223">
        <v>0.39100000000000001</v>
      </c>
      <c r="E223">
        <v>0</v>
      </c>
    </row>
    <row r="224" spans="1:5" x14ac:dyDescent="0.25">
      <c r="A224" s="1">
        <v>45732</v>
      </c>
      <c r="B224" t="s">
        <v>17</v>
      </c>
      <c r="C224">
        <v>98.34</v>
      </c>
      <c r="D224">
        <v>0.20399999999999999</v>
      </c>
      <c r="E224">
        <v>0</v>
      </c>
    </row>
    <row r="225" spans="1:5" x14ac:dyDescent="0.25">
      <c r="A225" s="1">
        <v>45732</v>
      </c>
      <c r="B225" t="s">
        <v>21</v>
      </c>
      <c r="C225">
        <v>99.1</v>
      </c>
      <c r="D225">
        <v>0.03</v>
      </c>
      <c r="E225">
        <v>0</v>
      </c>
    </row>
    <row r="226" spans="1:5" x14ac:dyDescent="0.25">
      <c r="A226" s="1">
        <v>45732</v>
      </c>
      <c r="B226" t="s">
        <v>22</v>
      </c>
      <c r="C226">
        <v>98.4</v>
      </c>
      <c r="D226">
        <v>0.33500000000000002</v>
      </c>
      <c r="E226">
        <v>0</v>
      </c>
    </row>
    <row r="227" spans="1:5" x14ac:dyDescent="0.25">
      <c r="A227" s="1">
        <v>45733</v>
      </c>
      <c r="B227" t="s">
        <v>17</v>
      </c>
      <c r="C227">
        <v>99.11</v>
      </c>
      <c r="D227">
        <v>0.20399999999999999</v>
      </c>
      <c r="E227">
        <v>0</v>
      </c>
    </row>
    <row r="228" spans="1:5" x14ac:dyDescent="0.25">
      <c r="A228" s="1">
        <v>45733</v>
      </c>
      <c r="B228" t="s">
        <v>21</v>
      </c>
      <c r="C228">
        <v>99.92</v>
      </c>
      <c r="D228">
        <v>0.182</v>
      </c>
      <c r="E228">
        <v>0</v>
      </c>
    </row>
    <row r="229" spans="1:5" x14ac:dyDescent="0.25">
      <c r="A229" s="1">
        <v>45733</v>
      </c>
      <c r="B229" t="s">
        <v>22</v>
      </c>
      <c r="C229">
        <v>98.14</v>
      </c>
      <c r="D229">
        <v>0.45700000000000002</v>
      </c>
      <c r="E229">
        <v>0</v>
      </c>
    </row>
    <row r="230" spans="1:5" x14ac:dyDescent="0.25">
      <c r="A230" s="1">
        <v>45734</v>
      </c>
      <c r="B230" t="s">
        <v>17</v>
      </c>
      <c r="C230">
        <v>98.71</v>
      </c>
      <c r="D230">
        <v>6.5000000000000002E-2</v>
      </c>
      <c r="E230">
        <v>0</v>
      </c>
    </row>
    <row r="231" spans="1:5" x14ac:dyDescent="0.25">
      <c r="A231" s="1">
        <v>45734</v>
      </c>
      <c r="B231" t="s">
        <v>21</v>
      </c>
      <c r="C231">
        <v>98.67</v>
      </c>
      <c r="D231">
        <v>0.126</v>
      </c>
      <c r="E231">
        <v>1</v>
      </c>
    </row>
    <row r="232" spans="1:5" x14ac:dyDescent="0.25">
      <c r="A232" s="1">
        <v>45734</v>
      </c>
      <c r="B232" t="s">
        <v>22</v>
      </c>
      <c r="C232">
        <v>97.86</v>
      </c>
      <c r="D232">
        <v>0.39700000000000002</v>
      </c>
      <c r="E232">
        <v>0</v>
      </c>
    </row>
    <row r="233" spans="1:5" x14ac:dyDescent="0.25">
      <c r="A233" s="1">
        <v>45735</v>
      </c>
      <c r="B233" t="s">
        <v>17</v>
      </c>
      <c r="C233">
        <v>98.84</v>
      </c>
      <c r="D233">
        <v>8.7999999999999995E-2</v>
      </c>
      <c r="E233">
        <v>0</v>
      </c>
    </row>
    <row r="234" spans="1:5" x14ac:dyDescent="0.25">
      <c r="A234" s="1">
        <v>45735</v>
      </c>
      <c r="B234" t="s">
        <v>21</v>
      </c>
      <c r="C234">
        <v>98.31</v>
      </c>
      <c r="D234">
        <v>0.17</v>
      </c>
      <c r="E234">
        <v>1</v>
      </c>
    </row>
    <row r="235" spans="1:5" x14ac:dyDescent="0.25">
      <c r="A235" s="1">
        <v>45735</v>
      </c>
      <c r="B235" t="s">
        <v>22</v>
      </c>
      <c r="C235">
        <v>97.11</v>
      </c>
      <c r="D235">
        <v>0.36599999999999999</v>
      </c>
      <c r="E235">
        <v>1</v>
      </c>
    </row>
    <row r="236" spans="1:5" x14ac:dyDescent="0.25">
      <c r="A236" s="1">
        <v>45736</v>
      </c>
      <c r="B236" t="s">
        <v>17</v>
      </c>
      <c r="C236">
        <v>98.65</v>
      </c>
      <c r="D236">
        <v>0.36</v>
      </c>
      <c r="E236">
        <v>1</v>
      </c>
    </row>
    <row r="237" spans="1:5" x14ac:dyDescent="0.25">
      <c r="A237" s="1">
        <v>45736</v>
      </c>
      <c r="B237" t="s">
        <v>21</v>
      </c>
      <c r="C237">
        <v>99.12</v>
      </c>
      <c r="D237">
        <v>0.188</v>
      </c>
      <c r="E237">
        <v>0</v>
      </c>
    </row>
    <row r="238" spans="1:5" x14ac:dyDescent="0.25">
      <c r="A238" s="1">
        <v>45736</v>
      </c>
      <c r="B238" t="s">
        <v>22</v>
      </c>
      <c r="C238">
        <v>98.26</v>
      </c>
      <c r="D238">
        <v>0.22600000000000001</v>
      </c>
      <c r="E238">
        <v>0</v>
      </c>
    </row>
    <row r="239" spans="1:5" x14ac:dyDescent="0.25">
      <c r="A239" s="1">
        <v>45737</v>
      </c>
      <c r="B239" t="s">
        <v>17</v>
      </c>
      <c r="C239">
        <v>98.72</v>
      </c>
      <c r="D239">
        <v>0.20100000000000001</v>
      </c>
      <c r="E239">
        <v>0</v>
      </c>
    </row>
    <row r="240" spans="1:5" x14ac:dyDescent="0.25">
      <c r="A240" s="1">
        <v>45737</v>
      </c>
      <c r="B240" t="s">
        <v>21</v>
      </c>
      <c r="C240">
        <v>98.31</v>
      </c>
      <c r="D240">
        <v>0.26800000000000002</v>
      </c>
      <c r="E240">
        <v>1</v>
      </c>
    </row>
    <row r="241" spans="1:5" x14ac:dyDescent="0.25">
      <c r="A241" s="1">
        <v>45737</v>
      </c>
      <c r="B241" t="s">
        <v>22</v>
      </c>
      <c r="C241">
        <v>97.54</v>
      </c>
      <c r="D241">
        <v>0.29799999999999999</v>
      </c>
      <c r="E241">
        <v>0</v>
      </c>
    </row>
    <row r="242" spans="1:5" x14ac:dyDescent="0.25">
      <c r="A242" s="1">
        <v>45738</v>
      </c>
      <c r="B242" t="s">
        <v>17</v>
      </c>
      <c r="C242">
        <v>99.37</v>
      </c>
      <c r="D242">
        <v>0.253</v>
      </c>
      <c r="E242">
        <v>1</v>
      </c>
    </row>
    <row r="243" spans="1:5" x14ac:dyDescent="0.25">
      <c r="A243" s="1">
        <v>45738</v>
      </c>
      <c r="B243" t="s">
        <v>21</v>
      </c>
      <c r="C243">
        <v>98.34</v>
      </c>
      <c r="D243">
        <v>0.13700000000000001</v>
      </c>
      <c r="E243">
        <v>1</v>
      </c>
    </row>
    <row r="244" spans="1:5" x14ac:dyDescent="0.25">
      <c r="A244" s="1">
        <v>45738</v>
      </c>
      <c r="B244" t="s">
        <v>22</v>
      </c>
      <c r="C244">
        <v>98.12</v>
      </c>
      <c r="D244">
        <v>0.40699999999999997</v>
      </c>
      <c r="E244">
        <v>0</v>
      </c>
    </row>
    <row r="245" spans="1:5" x14ac:dyDescent="0.25">
      <c r="A245" s="1">
        <v>45739</v>
      </c>
      <c r="B245" t="s">
        <v>17</v>
      </c>
      <c r="C245">
        <v>98.26</v>
      </c>
      <c r="D245">
        <v>0.21199999999999999</v>
      </c>
      <c r="E245">
        <v>0</v>
      </c>
    </row>
    <row r="246" spans="1:5" x14ac:dyDescent="0.25">
      <c r="A246" s="1">
        <v>45739</v>
      </c>
      <c r="B246" t="s">
        <v>21</v>
      </c>
      <c r="C246">
        <v>98.81</v>
      </c>
      <c r="D246">
        <v>0.318</v>
      </c>
      <c r="E246">
        <v>0</v>
      </c>
    </row>
    <row r="247" spans="1:5" x14ac:dyDescent="0.25">
      <c r="A247" s="1">
        <v>45739</v>
      </c>
      <c r="B247" t="s">
        <v>22</v>
      </c>
      <c r="C247">
        <v>98.3</v>
      </c>
      <c r="D247">
        <v>0.373</v>
      </c>
      <c r="E247">
        <v>1</v>
      </c>
    </row>
    <row r="248" spans="1:5" x14ac:dyDescent="0.25">
      <c r="A248" s="1">
        <v>45740</v>
      </c>
      <c r="B248" t="s">
        <v>17</v>
      </c>
      <c r="C248">
        <v>98.15</v>
      </c>
      <c r="D248">
        <v>0.21099999999999999</v>
      </c>
      <c r="E248">
        <v>0</v>
      </c>
    </row>
    <row r="249" spans="1:5" x14ac:dyDescent="0.25">
      <c r="A249" s="1">
        <v>45740</v>
      </c>
      <c r="B249" t="s">
        <v>21</v>
      </c>
      <c r="C249">
        <v>98.44</v>
      </c>
      <c r="D249">
        <v>0.17799999999999999</v>
      </c>
      <c r="E249">
        <v>0</v>
      </c>
    </row>
    <row r="250" spans="1:5" x14ac:dyDescent="0.25">
      <c r="A250" s="1">
        <v>45740</v>
      </c>
      <c r="B250" t="s">
        <v>22</v>
      </c>
      <c r="C250">
        <v>97.7</v>
      </c>
      <c r="D250">
        <v>0.28899999999999998</v>
      </c>
      <c r="E250">
        <v>0</v>
      </c>
    </row>
    <row r="251" spans="1:5" x14ac:dyDescent="0.25">
      <c r="A251" s="1">
        <v>45741</v>
      </c>
      <c r="B251" t="s">
        <v>17</v>
      </c>
      <c r="C251">
        <v>97.73</v>
      </c>
      <c r="D251">
        <v>0.153</v>
      </c>
      <c r="E251">
        <v>0</v>
      </c>
    </row>
    <row r="252" spans="1:5" x14ac:dyDescent="0.25">
      <c r="A252" s="1">
        <v>45741</v>
      </c>
      <c r="B252" t="s">
        <v>21</v>
      </c>
      <c r="C252">
        <v>98.37</v>
      </c>
      <c r="D252">
        <v>0.14699999999999999</v>
      </c>
      <c r="E252">
        <v>0</v>
      </c>
    </row>
    <row r="253" spans="1:5" x14ac:dyDescent="0.25">
      <c r="A253" s="1">
        <v>45741</v>
      </c>
      <c r="B253" t="s">
        <v>22</v>
      </c>
      <c r="C253">
        <v>97.89</v>
      </c>
      <c r="D253">
        <v>0.33</v>
      </c>
      <c r="E253">
        <v>0</v>
      </c>
    </row>
    <row r="254" spans="1:5" x14ac:dyDescent="0.25">
      <c r="A254" s="1">
        <v>45742</v>
      </c>
      <c r="B254" t="s">
        <v>17</v>
      </c>
      <c r="C254">
        <v>99.42</v>
      </c>
      <c r="D254">
        <v>0.222</v>
      </c>
      <c r="E254">
        <v>0</v>
      </c>
    </row>
    <row r="255" spans="1:5" x14ac:dyDescent="0.25">
      <c r="A255" s="1">
        <v>45742</v>
      </c>
      <c r="B255" t="s">
        <v>21</v>
      </c>
      <c r="C255">
        <v>99.13</v>
      </c>
      <c r="D255">
        <v>0.22600000000000001</v>
      </c>
      <c r="E255">
        <v>0</v>
      </c>
    </row>
    <row r="256" spans="1:5" x14ac:dyDescent="0.25">
      <c r="A256" s="1">
        <v>45742</v>
      </c>
      <c r="B256" t="s">
        <v>22</v>
      </c>
      <c r="C256">
        <v>98.04</v>
      </c>
      <c r="D256">
        <v>0.35099999999999998</v>
      </c>
      <c r="E256">
        <v>1</v>
      </c>
    </row>
    <row r="257" spans="1:5" x14ac:dyDescent="0.25">
      <c r="A257" s="1">
        <v>45743</v>
      </c>
      <c r="B257" t="s">
        <v>17</v>
      </c>
      <c r="C257">
        <v>99.33</v>
      </c>
      <c r="D257">
        <v>0.184</v>
      </c>
      <c r="E257">
        <v>0</v>
      </c>
    </row>
    <row r="258" spans="1:5" x14ac:dyDescent="0.25">
      <c r="A258" s="1">
        <v>45743</v>
      </c>
      <c r="B258" t="s">
        <v>21</v>
      </c>
      <c r="C258">
        <v>99.44</v>
      </c>
      <c r="D258">
        <v>0.113</v>
      </c>
      <c r="E258">
        <v>0</v>
      </c>
    </row>
    <row r="259" spans="1:5" x14ac:dyDescent="0.25">
      <c r="A259" s="1">
        <v>45743</v>
      </c>
      <c r="B259" t="s">
        <v>22</v>
      </c>
      <c r="C259">
        <v>98.21</v>
      </c>
      <c r="D259">
        <v>0.318</v>
      </c>
      <c r="E259">
        <v>1</v>
      </c>
    </row>
    <row r="260" spans="1:5" x14ac:dyDescent="0.25">
      <c r="A260" s="1">
        <v>45744</v>
      </c>
      <c r="B260" t="s">
        <v>17</v>
      </c>
      <c r="C260">
        <v>99.11</v>
      </c>
      <c r="D260">
        <v>5.2999999999999999E-2</v>
      </c>
      <c r="E260">
        <v>0</v>
      </c>
    </row>
    <row r="261" spans="1:5" x14ac:dyDescent="0.25">
      <c r="A261" s="1">
        <v>45744</v>
      </c>
      <c r="B261" t="s">
        <v>21</v>
      </c>
      <c r="C261">
        <v>98.55</v>
      </c>
      <c r="D261">
        <v>0.21199999999999999</v>
      </c>
      <c r="E261">
        <v>0</v>
      </c>
    </row>
    <row r="262" spans="1:5" x14ac:dyDescent="0.25">
      <c r="A262" s="1">
        <v>45744</v>
      </c>
      <c r="B262" t="s">
        <v>22</v>
      </c>
      <c r="C262">
        <v>97.56</v>
      </c>
      <c r="D262">
        <v>0.32400000000000001</v>
      </c>
      <c r="E262">
        <v>0</v>
      </c>
    </row>
    <row r="263" spans="1:5" x14ac:dyDescent="0.25">
      <c r="A263" s="1">
        <v>45745</v>
      </c>
      <c r="B263" t="s">
        <v>17</v>
      </c>
      <c r="C263">
        <v>98.5</v>
      </c>
      <c r="D263">
        <v>7.3999999999999996E-2</v>
      </c>
      <c r="E263">
        <v>0</v>
      </c>
    </row>
    <row r="264" spans="1:5" x14ac:dyDescent="0.25">
      <c r="A264" s="1">
        <v>45745</v>
      </c>
      <c r="B264" t="s">
        <v>21</v>
      </c>
      <c r="C264">
        <v>98.89</v>
      </c>
      <c r="D264">
        <v>8.3000000000000004E-2</v>
      </c>
      <c r="E264">
        <v>0</v>
      </c>
    </row>
    <row r="265" spans="1:5" x14ac:dyDescent="0.25">
      <c r="A265" s="1">
        <v>45745</v>
      </c>
      <c r="B265" t="s">
        <v>22</v>
      </c>
      <c r="C265">
        <v>98.03</v>
      </c>
      <c r="D265">
        <v>0.36199999999999999</v>
      </c>
      <c r="E265">
        <v>0</v>
      </c>
    </row>
    <row r="266" spans="1:5" x14ac:dyDescent="0.25">
      <c r="A266" s="1">
        <v>45746</v>
      </c>
      <c r="B266" t="s">
        <v>17</v>
      </c>
      <c r="C266">
        <v>99.19</v>
      </c>
      <c r="D266">
        <v>0.32900000000000001</v>
      </c>
      <c r="E266">
        <v>0</v>
      </c>
    </row>
    <row r="267" spans="1:5" x14ac:dyDescent="0.25">
      <c r="A267" s="1">
        <v>45746</v>
      </c>
      <c r="B267" t="s">
        <v>21</v>
      </c>
      <c r="C267">
        <v>98.72</v>
      </c>
      <c r="D267">
        <v>0.19700000000000001</v>
      </c>
      <c r="E267">
        <v>0</v>
      </c>
    </row>
    <row r="268" spans="1:5" x14ac:dyDescent="0.25">
      <c r="A268" s="1">
        <v>45746</v>
      </c>
      <c r="B268" t="s">
        <v>22</v>
      </c>
      <c r="C268">
        <v>98.56</v>
      </c>
      <c r="D268">
        <v>0.35299999999999998</v>
      </c>
      <c r="E268">
        <v>0</v>
      </c>
    </row>
    <row r="269" spans="1:5" x14ac:dyDescent="0.25">
      <c r="A269" s="1">
        <v>45747</v>
      </c>
      <c r="B269" t="s">
        <v>17</v>
      </c>
      <c r="C269">
        <v>98.47</v>
      </c>
      <c r="D269">
        <v>0.34100000000000003</v>
      </c>
      <c r="E269">
        <v>0</v>
      </c>
    </row>
    <row r="270" spans="1:5" x14ac:dyDescent="0.25">
      <c r="A270" s="1">
        <v>45747</v>
      </c>
      <c r="B270" t="s">
        <v>21</v>
      </c>
      <c r="C270">
        <v>100</v>
      </c>
      <c r="D270">
        <v>9.1999999999999998E-2</v>
      </c>
      <c r="E270">
        <v>0</v>
      </c>
    </row>
    <row r="271" spans="1:5" x14ac:dyDescent="0.25">
      <c r="A271" s="1">
        <v>45747</v>
      </c>
      <c r="B271" t="s">
        <v>22</v>
      </c>
      <c r="C271">
        <v>98.53</v>
      </c>
      <c r="D271">
        <v>0.35699999999999998</v>
      </c>
      <c r="E271">
        <v>0</v>
      </c>
    </row>
    <row r="272" spans="1:5" x14ac:dyDescent="0.25">
      <c r="A272" s="1">
        <v>45748</v>
      </c>
      <c r="B272" t="s">
        <v>17</v>
      </c>
      <c r="C272">
        <v>98.86</v>
      </c>
      <c r="D272">
        <v>0.20300000000000001</v>
      </c>
      <c r="E272">
        <v>0</v>
      </c>
    </row>
    <row r="273" spans="1:5" x14ac:dyDescent="0.25">
      <c r="A273" s="1">
        <v>45748</v>
      </c>
      <c r="B273" t="s">
        <v>21</v>
      </c>
      <c r="C273">
        <v>97.92</v>
      </c>
      <c r="D273">
        <v>0.14299999999999999</v>
      </c>
      <c r="E273">
        <v>0</v>
      </c>
    </row>
    <row r="274" spans="1:5" x14ac:dyDescent="0.25">
      <c r="A274" s="1">
        <v>45748</v>
      </c>
      <c r="B274" t="s">
        <v>22</v>
      </c>
      <c r="C274">
        <v>98.11</v>
      </c>
      <c r="D274">
        <v>0.31</v>
      </c>
      <c r="E274">
        <v>1</v>
      </c>
    </row>
    <row r="275" spans="1:5" x14ac:dyDescent="0.25">
      <c r="A275" s="1">
        <v>45749</v>
      </c>
      <c r="B275" t="s">
        <v>17</v>
      </c>
      <c r="C275">
        <v>98.95</v>
      </c>
      <c r="D275">
        <v>0.112</v>
      </c>
      <c r="E275">
        <v>0</v>
      </c>
    </row>
    <row r="276" spans="1:5" x14ac:dyDescent="0.25">
      <c r="A276" s="1">
        <v>45749</v>
      </c>
      <c r="B276" t="s">
        <v>21</v>
      </c>
      <c r="C276">
        <v>100</v>
      </c>
      <c r="D276">
        <v>0.158</v>
      </c>
      <c r="E276">
        <v>1</v>
      </c>
    </row>
    <row r="277" spans="1:5" x14ac:dyDescent="0.25">
      <c r="A277" s="1">
        <v>45749</v>
      </c>
      <c r="B277" t="s">
        <v>22</v>
      </c>
      <c r="C277">
        <v>98.99</v>
      </c>
      <c r="D277">
        <v>0.28299999999999997</v>
      </c>
      <c r="E277">
        <v>0</v>
      </c>
    </row>
    <row r="278" spans="1:5" x14ac:dyDescent="0.25">
      <c r="A278" s="1">
        <v>45750</v>
      </c>
      <c r="B278" t="s">
        <v>17</v>
      </c>
      <c r="C278">
        <v>99.14</v>
      </c>
      <c r="D278">
        <v>0.109</v>
      </c>
      <c r="E278">
        <v>0</v>
      </c>
    </row>
    <row r="279" spans="1:5" x14ac:dyDescent="0.25">
      <c r="A279" s="1">
        <v>45750</v>
      </c>
      <c r="B279" t="s">
        <v>21</v>
      </c>
      <c r="C279">
        <v>98.78</v>
      </c>
      <c r="D279">
        <v>5.7000000000000002E-2</v>
      </c>
      <c r="E279">
        <v>1</v>
      </c>
    </row>
    <row r="280" spans="1:5" x14ac:dyDescent="0.25">
      <c r="A280" s="1">
        <v>45750</v>
      </c>
      <c r="B280" t="s">
        <v>22</v>
      </c>
      <c r="C280">
        <v>98.81</v>
      </c>
      <c r="D280">
        <v>0.27500000000000002</v>
      </c>
      <c r="E280">
        <v>1</v>
      </c>
    </row>
    <row r="281" spans="1:5" x14ac:dyDescent="0.25">
      <c r="A281" s="1">
        <v>45751</v>
      </c>
      <c r="B281" t="s">
        <v>17</v>
      </c>
      <c r="C281">
        <v>98.79</v>
      </c>
      <c r="D281">
        <v>0.155</v>
      </c>
      <c r="E281">
        <v>0</v>
      </c>
    </row>
    <row r="282" spans="1:5" x14ac:dyDescent="0.25">
      <c r="A282" s="1">
        <v>45751</v>
      </c>
      <c r="B282" t="s">
        <v>21</v>
      </c>
      <c r="C282">
        <v>99.19</v>
      </c>
      <c r="D282">
        <v>0.20100000000000001</v>
      </c>
      <c r="E282">
        <v>0</v>
      </c>
    </row>
    <row r="283" spans="1:5" x14ac:dyDescent="0.25">
      <c r="A283" s="1">
        <v>45751</v>
      </c>
      <c r="B283" t="s">
        <v>22</v>
      </c>
      <c r="C283">
        <v>97.57</v>
      </c>
      <c r="D283">
        <v>0.185</v>
      </c>
      <c r="E283">
        <v>1</v>
      </c>
    </row>
    <row r="284" spans="1:5" x14ac:dyDescent="0.25">
      <c r="A284" s="1">
        <v>45752</v>
      </c>
      <c r="B284" t="s">
        <v>17</v>
      </c>
      <c r="C284">
        <v>98.84</v>
      </c>
      <c r="D284">
        <v>0.17899999999999999</v>
      </c>
      <c r="E284">
        <v>1</v>
      </c>
    </row>
    <row r="285" spans="1:5" x14ac:dyDescent="0.25">
      <c r="A285" s="1">
        <v>45752</v>
      </c>
      <c r="B285" t="s">
        <v>21</v>
      </c>
      <c r="C285">
        <v>98.81</v>
      </c>
      <c r="D285">
        <v>0.03</v>
      </c>
      <c r="E285">
        <v>0</v>
      </c>
    </row>
    <row r="286" spans="1:5" x14ac:dyDescent="0.25">
      <c r="A286" s="1">
        <v>45752</v>
      </c>
      <c r="B286" t="s">
        <v>22</v>
      </c>
      <c r="C286">
        <v>97.5</v>
      </c>
      <c r="D286">
        <v>0.35599999999999998</v>
      </c>
      <c r="E286">
        <v>1</v>
      </c>
    </row>
    <row r="287" spans="1:5" x14ac:dyDescent="0.25">
      <c r="A287" s="1">
        <v>45753</v>
      </c>
      <c r="B287" t="s">
        <v>17</v>
      </c>
      <c r="C287">
        <v>98.58</v>
      </c>
      <c r="D287">
        <v>0.20399999999999999</v>
      </c>
      <c r="E287">
        <v>0</v>
      </c>
    </row>
    <row r="288" spans="1:5" x14ac:dyDescent="0.25">
      <c r="A288" s="1">
        <v>45753</v>
      </c>
      <c r="B288" t="s">
        <v>21</v>
      </c>
      <c r="C288">
        <v>99.27</v>
      </c>
      <c r="D288">
        <v>0.188</v>
      </c>
      <c r="E288">
        <v>0</v>
      </c>
    </row>
    <row r="289" spans="1:5" x14ac:dyDescent="0.25">
      <c r="A289" s="1">
        <v>45753</v>
      </c>
      <c r="B289" t="s">
        <v>22</v>
      </c>
      <c r="C289">
        <v>98.22</v>
      </c>
      <c r="D289">
        <v>0.39600000000000002</v>
      </c>
      <c r="E289">
        <v>0</v>
      </c>
    </row>
    <row r="290" spans="1:5" x14ac:dyDescent="0.25">
      <c r="A290" s="1">
        <v>45754</v>
      </c>
      <c r="B290" t="s">
        <v>17</v>
      </c>
      <c r="C290">
        <v>99.79</v>
      </c>
      <c r="D290">
        <v>0.17899999999999999</v>
      </c>
      <c r="E290">
        <v>0</v>
      </c>
    </row>
    <row r="291" spans="1:5" x14ac:dyDescent="0.25">
      <c r="A291" s="1">
        <v>45754</v>
      </c>
      <c r="B291" t="s">
        <v>21</v>
      </c>
      <c r="C291">
        <v>98.53</v>
      </c>
      <c r="D291">
        <v>0.21199999999999999</v>
      </c>
      <c r="E291">
        <v>0</v>
      </c>
    </row>
    <row r="292" spans="1:5" x14ac:dyDescent="0.25">
      <c r="A292" s="1">
        <v>45754</v>
      </c>
      <c r="B292" t="s">
        <v>22</v>
      </c>
      <c r="C292">
        <v>97.49</v>
      </c>
      <c r="D292">
        <v>0.29699999999999999</v>
      </c>
      <c r="E292">
        <v>0</v>
      </c>
    </row>
    <row r="293" spans="1:5" x14ac:dyDescent="0.25">
      <c r="A293" s="1">
        <v>45755</v>
      </c>
      <c r="B293" t="s">
        <v>17</v>
      </c>
      <c r="C293">
        <v>99.23</v>
      </c>
      <c r="D293">
        <v>0.1</v>
      </c>
      <c r="E293">
        <v>0</v>
      </c>
    </row>
    <row r="294" spans="1:5" x14ac:dyDescent="0.25">
      <c r="A294" s="1">
        <v>45755</v>
      </c>
      <c r="B294" t="s">
        <v>21</v>
      </c>
      <c r="C294">
        <v>99.27</v>
      </c>
      <c r="D294">
        <v>0.161</v>
      </c>
      <c r="E294">
        <v>0</v>
      </c>
    </row>
    <row r="295" spans="1:5" x14ac:dyDescent="0.25">
      <c r="A295" s="1">
        <v>45755</v>
      </c>
      <c r="B295" t="s">
        <v>22</v>
      </c>
      <c r="C295">
        <v>99.19</v>
      </c>
      <c r="D295">
        <v>0.58799999999999997</v>
      </c>
      <c r="E295">
        <v>0</v>
      </c>
    </row>
    <row r="296" spans="1:5" x14ac:dyDescent="0.25">
      <c r="A296" s="1">
        <v>45756</v>
      </c>
      <c r="B296" t="s">
        <v>17</v>
      </c>
      <c r="C296">
        <v>98.76</v>
      </c>
      <c r="D296">
        <v>0.186</v>
      </c>
      <c r="E296">
        <v>0</v>
      </c>
    </row>
    <row r="297" spans="1:5" x14ac:dyDescent="0.25">
      <c r="A297" s="1">
        <v>45756</v>
      </c>
      <c r="B297" t="s">
        <v>21</v>
      </c>
      <c r="C297">
        <v>98.35</v>
      </c>
      <c r="D297">
        <v>0.19</v>
      </c>
      <c r="E297">
        <v>0</v>
      </c>
    </row>
    <row r="298" spans="1:5" x14ac:dyDescent="0.25">
      <c r="A298" s="1">
        <v>45756</v>
      </c>
      <c r="B298" t="s">
        <v>22</v>
      </c>
      <c r="C298">
        <v>98.39</v>
      </c>
      <c r="D298">
        <v>0.45300000000000001</v>
      </c>
      <c r="E298">
        <v>0</v>
      </c>
    </row>
    <row r="299" spans="1:5" x14ac:dyDescent="0.25">
      <c r="A299" s="1">
        <v>45757</v>
      </c>
      <c r="B299" t="s">
        <v>17</v>
      </c>
      <c r="C299">
        <v>98.43</v>
      </c>
      <c r="D299">
        <v>0.21</v>
      </c>
      <c r="E299">
        <v>1</v>
      </c>
    </row>
    <row r="300" spans="1:5" x14ac:dyDescent="0.25">
      <c r="A300" s="1">
        <v>45757</v>
      </c>
      <c r="B300" t="s">
        <v>21</v>
      </c>
      <c r="C300">
        <v>98.9</v>
      </c>
      <c r="D300">
        <v>0.157</v>
      </c>
      <c r="E300">
        <v>0</v>
      </c>
    </row>
    <row r="301" spans="1:5" x14ac:dyDescent="0.25">
      <c r="A301" s="1">
        <v>45757</v>
      </c>
      <c r="B301" t="s">
        <v>22</v>
      </c>
      <c r="C301">
        <v>98.61</v>
      </c>
      <c r="D301">
        <v>0.27600000000000002</v>
      </c>
      <c r="E301">
        <v>0</v>
      </c>
    </row>
    <row r="302" spans="1:5" x14ac:dyDescent="0.25">
      <c r="A302" s="1">
        <v>45758</v>
      </c>
      <c r="B302" t="s">
        <v>17</v>
      </c>
      <c r="C302">
        <v>98.96</v>
      </c>
      <c r="D302">
        <v>0.23</v>
      </c>
      <c r="E302">
        <v>0</v>
      </c>
    </row>
    <row r="303" spans="1:5" x14ac:dyDescent="0.25">
      <c r="A303" s="1">
        <v>45758</v>
      </c>
      <c r="B303" t="s">
        <v>21</v>
      </c>
      <c r="C303">
        <v>99.32</v>
      </c>
      <c r="D303">
        <v>0.28799999999999998</v>
      </c>
      <c r="E303">
        <v>0</v>
      </c>
    </row>
    <row r="304" spans="1:5" x14ac:dyDescent="0.25">
      <c r="A304" s="1">
        <v>45758</v>
      </c>
      <c r="B304" t="s">
        <v>22</v>
      </c>
      <c r="C304">
        <v>97.79</v>
      </c>
      <c r="D304">
        <v>0.29099999999999998</v>
      </c>
      <c r="E304">
        <v>0</v>
      </c>
    </row>
    <row r="305" spans="1:5" x14ac:dyDescent="0.25">
      <c r="A305" s="1">
        <v>45759</v>
      </c>
      <c r="B305" t="s">
        <v>17</v>
      </c>
      <c r="C305">
        <v>98.4</v>
      </c>
      <c r="D305">
        <v>0.128</v>
      </c>
      <c r="E305">
        <v>0</v>
      </c>
    </row>
    <row r="306" spans="1:5" x14ac:dyDescent="0.25">
      <c r="A306" s="1">
        <v>45759</v>
      </c>
      <c r="B306" t="s">
        <v>21</v>
      </c>
      <c r="C306">
        <v>98.24</v>
      </c>
      <c r="D306">
        <v>9.8000000000000004E-2</v>
      </c>
      <c r="E306">
        <v>0</v>
      </c>
    </row>
    <row r="307" spans="1:5" x14ac:dyDescent="0.25">
      <c r="A307" s="1">
        <v>45759</v>
      </c>
      <c r="B307" t="s">
        <v>22</v>
      </c>
      <c r="C307">
        <v>98.31</v>
      </c>
      <c r="D307">
        <v>0.34799999999999998</v>
      </c>
      <c r="E307">
        <v>1</v>
      </c>
    </row>
    <row r="308" spans="1:5" x14ac:dyDescent="0.25">
      <c r="A308" s="1">
        <v>45760</v>
      </c>
      <c r="B308" t="s">
        <v>17</v>
      </c>
      <c r="C308">
        <v>98.94</v>
      </c>
      <c r="D308">
        <v>0.155</v>
      </c>
      <c r="E308">
        <v>0</v>
      </c>
    </row>
    <row r="309" spans="1:5" x14ac:dyDescent="0.25">
      <c r="A309" s="1">
        <v>45760</v>
      </c>
      <c r="B309" t="s">
        <v>21</v>
      </c>
      <c r="C309">
        <v>99.35</v>
      </c>
      <c r="D309">
        <v>9.2999999999999999E-2</v>
      </c>
      <c r="E309">
        <v>1</v>
      </c>
    </row>
    <row r="310" spans="1:5" x14ac:dyDescent="0.25">
      <c r="A310" s="1">
        <v>45760</v>
      </c>
      <c r="B310" t="s">
        <v>22</v>
      </c>
      <c r="C310">
        <v>99.24</v>
      </c>
      <c r="D310">
        <v>0.39300000000000002</v>
      </c>
      <c r="E310">
        <v>0</v>
      </c>
    </row>
    <row r="311" spans="1:5" x14ac:dyDescent="0.25">
      <c r="A311" s="1">
        <v>45761</v>
      </c>
      <c r="B311" t="s">
        <v>17</v>
      </c>
      <c r="C311">
        <v>98.29</v>
      </c>
      <c r="D311">
        <v>0.27500000000000002</v>
      </c>
      <c r="E311">
        <v>0</v>
      </c>
    </row>
    <row r="312" spans="1:5" x14ac:dyDescent="0.25">
      <c r="A312" s="1">
        <v>45761</v>
      </c>
      <c r="B312" t="s">
        <v>21</v>
      </c>
      <c r="C312">
        <v>99.3</v>
      </c>
      <c r="D312">
        <v>0.106</v>
      </c>
      <c r="E312">
        <v>0</v>
      </c>
    </row>
    <row r="313" spans="1:5" x14ac:dyDescent="0.25">
      <c r="A313" s="1">
        <v>45761</v>
      </c>
      <c r="B313" t="s">
        <v>22</v>
      </c>
      <c r="C313">
        <v>99.01</v>
      </c>
      <c r="D313">
        <v>0.17100000000000001</v>
      </c>
      <c r="E313">
        <v>1</v>
      </c>
    </row>
    <row r="314" spans="1:5" x14ac:dyDescent="0.25">
      <c r="A314" s="1">
        <v>45762</v>
      </c>
      <c r="B314" t="s">
        <v>17</v>
      </c>
      <c r="C314">
        <v>99.04</v>
      </c>
      <c r="D314">
        <v>0.20599999999999999</v>
      </c>
      <c r="E314">
        <v>0</v>
      </c>
    </row>
    <row r="315" spans="1:5" x14ac:dyDescent="0.25">
      <c r="A315" s="1">
        <v>45762</v>
      </c>
      <c r="B315" t="s">
        <v>21</v>
      </c>
      <c r="C315">
        <v>98.69</v>
      </c>
      <c r="D315">
        <v>0.23</v>
      </c>
      <c r="E315">
        <v>1</v>
      </c>
    </row>
    <row r="316" spans="1:5" x14ac:dyDescent="0.25">
      <c r="A316" s="1">
        <v>45762</v>
      </c>
      <c r="B316" t="s">
        <v>22</v>
      </c>
      <c r="C316">
        <v>98.09</v>
      </c>
      <c r="D316">
        <v>0.35599999999999998</v>
      </c>
      <c r="E316">
        <v>0</v>
      </c>
    </row>
    <row r="317" spans="1:5" x14ac:dyDescent="0.25">
      <c r="A317" s="1">
        <v>45763</v>
      </c>
      <c r="B317" t="s">
        <v>17</v>
      </c>
      <c r="C317">
        <v>99.25</v>
      </c>
      <c r="D317">
        <v>0.10199999999999999</v>
      </c>
      <c r="E317">
        <v>0</v>
      </c>
    </row>
    <row r="318" spans="1:5" x14ac:dyDescent="0.25">
      <c r="A318" s="1">
        <v>45763</v>
      </c>
      <c r="B318" t="s">
        <v>21</v>
      </c>
      <c r="C318">
        <v>98.6</v>
      </c>
      <c r="D318">
        <v>0.184</v>
      </c>
      <c r="E318">
        <v>0</v>
      </c>
    </row>
    <row r="319" spans="1:5" x14ac:dyDescent="0.25">
      <c r="A319" s="1">
        <v>45763</v>
      </c>
      <c r="B319" t="s">
        <v>22</v>
      </c>
      <c r="C319">
        <v>97.77</v>
      </c>
      <c r="D319">
        <v>0.38</v>
      </c>
      <c r="E319">
        <v>1</v>
      </c>
    </row>
    <row r="320" spans="1:5" x14ac:dyDescent="0.25">
      <c r="A320" s="1">
        <v>45764</v>
      </c>
      <c r="B320" t="s">
        <v>17</v>
      </c>
      <c r="C320">
        <v>99.08</v>
      </c>
      <c r="D320">
        <v>0.184</v>
      </c>
      <c r="E320">
        <v>0</v>
      </c>
    </row>
    <row r="321" spans="1:5" x14ac:dyDescent="0.25">
      <c r="A321" s="1">
        <v>45764</v>
      </c>
      <c r="B321" t="s">
        <v>21</v>
      </c>
      <c r="C321">
        <v>98.74</v>
      </c>
      <c r="D321">
        <v>0.16700000000000001</v>
      </c>
      <c r="E321">
        <v>0</v>
      </c>
    </row>
    <row r="322" spans="1:5" x14ac:dyDescent="0.25">
      <c r="A322" s="1">
        <v>45764</v>
      </c>
      <c r="B322" t="s">
        <v>22</v>
      </c>
      <c r="C322">
        <v>97.55</v>
      </c>
      <c r="D322">
        <v>0.43</v>
      </c>
      <c r="E322">
        <v>0</v>
      </c>
    </row>
    <row r="323" spans="1:5" x14ac:dyDescent="0.25">
      <c r="A323" s="1">
        <v>45765</v>
      </c>
      <c r="B323" t="s">
        <v>17</v>
      </c>
      <c r="C323">
        <v>98.43</v>
      </c>
      <c r="D323">
        <v>0.104</v>
      </c>
      <c r="E323">
        <v>0</v>
      </c>
    </row>
    <row r="324" spans="1:5" x14ac:dyDescent="0.25">
      <c r="A324" s="1">
        <v>45765</v>
      </c>
      <c r="B324" t="s">
        <v>21</v>
      </c>
      <c r="C324">
        <v>98.9</v>
      </c>
      <c r="D324">
        <v>0.14899999999999999</v>
      </c>
      <c r="E324">
        <v>0</v>
      </c>
    </row>
    <row r="325" spans="1:5" x14ac:dyDescent="0.25">
      <c r="A325" s="1">
        <v>45765</v>
      </c>
      <c r="B325" t="s">
        <v>22</v>
      </c>
      <c r="C325">
        <v>98.06</v>
      </c>
      <c r="D325">
        <v>0.35799999999999998</v>
      </c>
      <c r="E325">
        <v>0</v>
      </c>
    </row>
    <row r="326" spans="1:5" x14ac:dyDescent="0.25">
      <c r="A326" s="1">
        <v>45766</v>
      </c>
      <c r="B326" t="s">
        <v>17</v>
      </c>
      <c r="C326">
        <v>98.34</v>
      </c>
      <c r="D326">
        <v>0.27100000000000002</v>
      </c>
      <c r="E326">
        <v>0</v>
      </c>
    </row>
    <row r="327" spans="1:5" x14ac:dyDescent="0.25">
      <c r="A327" s="1">
        <v>45766</v>
      </c>
      <c r="B327" t="s">
        <v>21</v>
      </c>
      <c r="C327">
        <v>98.84</v>
      </c>
      <c r="D327">
        <v>0.21299999999999999</v>
      </c>
      <c r="E327">
        <v>1</v>
      </c>
    </row>
    <row r="328" spans="1:5" x14ac:dyDescent="0.25">
      <c r="A328" s="1">
        <v>45766</v>
      </c>
      <c r="B328" t="s">
        <v>22</v>
      </c>
      <c r="C328">
        <v>99.13</v>
      </c>
      <c r="D328">
        <v>0.34399999999999997</v>
      </c>
      <c r="E328">
        <v>0</v>
      </c>
    </row>
    <row r="329" spans="1:5" x14ac:dyDescent="0.25">
      <c r="A329" s="1">
        <v>45767</v>
      </c>
      <c r="B329" t="s">
        <v>17</v>
      </c>
      <c r="C329">
        <v>98.94</v>
      </c>
      <c r="D329">
        <v>0.1</v>
      </c>
      <c r="E329">
        <v>0</v>
      </c>
    </row>
    <row r="330" spans="1:5" x14ac:dyDescent="0.25">
      <c r="A330" s="1">
        <v>45767</v>
      </c>
      <c r="B330" t="s">
        <v>21</v>
      </c>
      <c r="C330">
        <v>99.34</v>
      </c>
      <c r="D330">
        <v>0.16600000000000001</v>
      </c>
      <c r="E330">
        <v>0</v>
      </c>
    </row>
    <row r="331" spans="1:5" x14ac:dyDescent="0.25">
      <c r="A331" s="1">
        <v>45767</v>
      </c>
      <c r="B331" t="s">
        <v>22</v>
      </c>
      <c r="C331">
        <v>98.47</v>
      </c>
      <c r="D331">
        <v>0.32300000000000001</v>
      </c>
      <c r="E331">
        <v>0</v>
      </c>
    </row>
    <row r="332" spans="1:5" x14ac:dyDescent="0.25">
      <c r="A332" s="1">
        <v>45768</v>
      </c>
      <c r="B332" t="s">
        <v>17</v>
      </c>
      <c r="C332">
        <v>98.78</v>
      </c>
      <c r="D332">
        <v>0.125</v>
      </c>
      <c r="E332">
        <v>0</v>
      </c>
    </row>
    <row r="333" spans="1:5" x14ac:dyDescent="0.25">
      <c r="A333" s="1">
        <v>45768</v>
      </c>
      <c r="B333" t="s">
        <v>21</v>
      </c>
      <c r="C333">
        <v>98.66</v>
      </c>
      <c r="D333">
        <v>0.223</v>
      </c>
      <c r="E333">
        <v>0</v>
      </c>
    </row>
    <row r="334" spans="1:5" x14ac:dyDescent="0.25">
      <c r="A334" s="1">
        <v>45768</v>
      </c>
      <c r="B334" t="s">
        <v>22</v>
      </c>
      <c r="C334">
        <v>98.29</v>
      </c>
      <c r="D334">
        <v>0.35699999999999998</v>
      </c>
      <c r="E334">
        <v>0</v>
      </c>
    </row>
    <row r="335" spans="1:5" x14ac:dyDescent="0.25">
      <c r="A335" s="1">
        <v>45769</v>
      </c>
      <c r="B335" t="s">
        <v>17</v>
      </c>
      <c r="C335">
        <v>98.08</v>
      </c>
      <c r="D335">
        <v>0.14000000000000001</v>
      </c>
      <c r="E335">
        <v>0</v>
      </c>
    </row>
    <row r="336" spans="1:5" x14ac:dyDescent="0.25">
      <c r="A336" s="1">
        <v>45769</v>
      </c>
      <c r="B336" t="s">
        <v>21</v>
      </c>
      <c r="C336">
        <v>99.37</v>
      </c>
      <c r="D336">
        <v>0.186</v>
      </c>
      <c r="E336">
        <v>0</v>
      </c>
    </row>
    <row r="337" spans="1:5" x14ac:dyDescent="0.25">
      <c r="A337" s="1">
        <v>45769</v>
      </c>
      <c r="B337" t="s">
        <v>22</v>
      </c>
      <c r="C337">
        <v>98.4</v>
      </c>
      <c r="D337">
        <v>0.41699999999999998</v>
      </c>
      <c r="E337">
        <v>0</v>
      </c>
    </row>
    <row r="338" spans="1:5" x14ac:dyDescent="0.25">
      <c r="A338" s="1">
        <v>45770</v>
      </c>
      <c r="B338" t="s">
        <v>17</v>
      </c>
      <c r="C338">
        <v>98.14</v>
      </c>
      <c r="D338">
        <v>0.16500000000000001</v>
      </c>
      <c r="E338">
        <v>0</v>
      </c>
    </row>
    <row r="339" spans="1:5" x14ac:dyDescent="0.25">
      <c r="A339" s="1">
        <v>45770</v>
      </c>
      <c r="B339" t="s">
        <v>21</v>
      </c>
      <c r="C339">
        <v>98.53</v>
      </c>
      <c r="D339">
        <v>0.13100000000000001</v>
      </c>
      <c r="E339">
        <v>1</v>
      </c>
    </row>
    <row r="340" spans="1:5" x14ac:dyDescent="0.25">
      <c r="A340" s="1">
        <v>45770</v>
      </c>
      <c r="B340" t="s">
        <v>22</v>
      </c>
      <c r="C340">
        <v>97.82</v>
      </c>
      <c r="D340">
        <v>0.40799999999999997</v>
      </c>
      <c r="E340">
        <v>0</v>
      </c>
    </row>
    <row r="341" spans="1:5" x14ac:dyDescent="0.25">
      <c r="A341" s="1">
        <v>45771</v>
      </c>
      <c r="B341" t="s">
        <v>17</v>
      </c>
      <c r="C341">
        <v>99.67</v>
      </c>
      <c r="D341">
        <v>0.14299999999999999</v>
      </c>
      <c r="E341">
        <v>0</v>
      </c>
    </row>
    <row r="342" spans="1:5" x14ac:dyDescent="0.25">
      <c r="A342" s="1">
        <v>45771</v>
      </c>
      <c r="B342" t="s">
        <v>21</v>
      </c>
      <c r="C342">
        <v>98.43</v>
      </c>
      <c r="D342">
        <v>7.0999999999999994E-2</v>
      </c>
      <c r="E342">
        <v>0</v>
      </c>
    </row>
    <row r="343" spans="1:5" x14ac:dyDescent="0.25">
      <c r="A343" s="1">
        <v>45771</v>
      </c>
      <c r="B343" t="s">
        <v>22</v>
      </c>
      <c r="C343">
        <v>98.7</v>
      </c>
      <c r="D343">
        <v>0.44800000000000001</v>
      </c>
      <c r="E343">
        <v>0</v>
      </c>
    </row>
    <row r="344" spans="1:5" x14ac:dyDescent="0.25">
      <c r="A344" s="1">
        <v>45772</v>
      </c>
      <c r="B344" t="s">
        <v>17</v>
      </c>
      <c r="C344">
        <v>99.65</v>
      </c>
      <c r="D344">
        <v>0.23100000000000001</v>
      </c>
      <c r="E344">
        <v>0</v>
      </c>
    </row>
    <row r="345" spans="1:5" x14ac:dyDescent="0.25">
      <c r="A345" s="1">
        <v>45772</v>
      </c>
      <c r="B345" t="s">
        <v>21</v>
      </c>
      <c r="C345">
        <v>98.13</v>
      </c>
      <c r="D345">
        <v>0.20799999999999999</v>
      </c>
      <c r="E345">
        <v>0</v>
      </c>
    </row>
    <row r="346" spans="1:5" x14ac:dyDescent="0.25">
      <c r="A346" s="1">
        <v>45772</v>
      </c>
      <c r="B346" t="s">
        <v>22</v>
      </c>
      <c r="C346">
        <v>97.81</v>
      </c>
      <c r="D346">
        <v>0.32100000000000001</v>
      </c>
      <c r="E346">
        <v>0</v>
      </c>
    </row>
    <row r="347" spans="1:5" x14ac:dyDescent="0.25">
      <c r="A347" s="1">
        <v>45773</v>
      </c>
      <c r="B347" t="s">
        <v>17</v>
      </c>
      <c r="C347">
        <v>98.67</v>
      </c>
      <c r="D347">
        <v>5.2999999999999999E-2</v>
      </c>
      <c r="E347">
        <v>0</v>
      </c>
    </row>
    <row r="348" spans="1:5" x14ac:dyDescent="0.25">
      <c r="A348" s="1">
        <v>45773</v>
      </c>
      <c r="B348" t="s">
        <v>21</v>
      </c>
      <c r="C348">
        <v>99.11</v>
      </c>
      <c r="D348">
        <v>0.28000000000000003</v>
      </c>
      <c r="E348">
        <v>1</v>
      </c>
    </row>
    <row r="349" spans="1:5" x14ac:dyDescent="0.25">
      <c r="A349" s="1">
        <v>45773</v>
      </c>
      <c r="B349" t="s">
        <v>22</v>
      </c>
      <c r="C349">
        <v>97.88</v>
      </c>
      <c r="D349">
        <v>0.41699999999999998</v>
      </c>
      <c r="E349">
        <v>1</v>
      </c>
    </row>
    <row r="350" spans="1:5" x14ac:dyDescent="0.25">
      <c r="A350" s="1">
        <v>45774</v>
      </c>
      <c r="B350" t="s">
        <v>17</v>
      </c>
      <c r="C350">
        <v>98.9</v>
      </c>
      <c r="D350">
        <v>0.26800000000000002</v>
      </c>
      <c r="E350">
        <v>1</v>
      </c>
    </row>
    <row r="351" spans="1:5" x14ac:dyDescent="0.25">
      <c r="A351" s="1">
        <v>45774</v>
      </c>
      <c r="B351" t="s">
        <v>21</v>
      </c>
      <c r="C351">
        <v>99.2</v>
      </c>
      <c r="D351">
        <v>0.182</v>
      </c>
      <c r="E351">
        <v>0</v>
      </c>
    </row>
    <row r="352" spans="1:5" x14ac:dyDescent="0.25">
      <c r="A352" s="1">
        <v>45774</v>
      </c>
      <c r="B352" t="s">
        <v>22</v>
      </c>
      <c r="C352">
        <v>98.17</v>
      </c>
      <c r="D352">
        <v>0.32500000000000001</v>
      </c>
      <c r="E352">
        <v>0</v>
      </c>
    </row>
    <row r="353" spans="1:5" x14ac:dyDescent="0.25">
      <c r="A353" s="1">
        <v>45775</v>
      </c>
      <c r="B353" t="s">
        <v>17</v>
      </c>
      <c r="C353">
        <v>98.32</v>
      </c>
      <c r="D353">
        <v>0.23699999999999999</v>
      </c>
      <c r="E353">
        <v>0</v>
      </c>
    </row>
    <row r="354" spans="1:5" x14ac:dyDescent="0.25">
      <c r="A354" s="1">
        <v>45775</v>
      </c>
      <c r="B354" t="s">
        <v>21</v>
      </c>
      <c r="C354">
        <v>99.18</v>
      </c>
      <c r="D354">
        <v>0.14799999999999999</v>
      </c>
      <c r="E354">
        <v>0</v>
      </c>
    </row>
    <row r="355" spans="1:5" x14ac:dyDescent="0.25">
      <c r="A355" s="1">
        <v>45775</v>
      </c>
      <c r="B355" t="s">
        <v>22</v>
      </c>
      <c r="C355">
        <v>98.66</v>
      </c>
      <c r="D355">
        <v>0.314</v>
      </c>
      <c r="E355">
        <v>1</v>
      </c>
    </row>
    <row r="356" spans="1:5" x14ac:dyDescent="0.25">
      <c r="A356" s="1">
        <v>45776</v>
      </c>
      <c r="B356" t="s">
        <v>17</v>
      </c>
      <c r="C356">
        <v>98.78</v>
      </c>
      <c r="D356">
        <v>0.114</v>
      </c>
      <c r="E356">
        <v>0</v>
      </c>
    </row>
    <row r="357" spans="1:5" x14ac:dyDescent="0.25">
      <c r="A357" s="1">
        <v>45776</v>
      </c>
      <c r="B357" t="s">
        <v>21</v>
      </c>
      <c r="C357">
        <v>98.45</v>
      </c>
      <c r="D357">
        <v>0.17699999999999999</v>
      </c>
      <c r="E357">
        <v>0</v>
      </c>
    </row>
    <row r="358" spans="1:5" x14ac:dyDescent="0.25">
      <c r="A358" s="1">
        <v>45776</v>
      </c>
      <c r="B358" t="s">
        <v>22</v>
      </c>
      <c r="C358">
        <v>97.68</v>
      </c>
      <c r="D358">
        <v>0.30399999999999999</v>
      </c>
      <c r="E358">
        <v>0</v>
      </c>
    </row>
    <row r="359" spans="1:5" x14ac:dyDescent="0.25">
      <c r="A359" s="1">
        <v>45777</v>
      </c>
      <c r="B359" t="s">
        <v>17</v>
      </c>
      <c r="C359">
        <v>98.56</v>
      </c>
      <c r="D359">
        <v>0.24</v>
      </c>
      <c r="E359">
        <v>0</v>
      </c>
    </row>
    <row r="360" spans="1:5" x14ac:dyDescent="0.25">
      <c r="A360" s="1">
        <v>45777</v>
      </c>
      <c r="B360" t="s">
        <v>21</v>
      </c>
      <c r="C360">
        <v>98.41</v>
      </c>
      <c r="D360">
        <v>6.8000000000000005E-2</v>
      </c>
      <c r="E360">
        <v>0</v>
      </c>
    </row>
    <row r="361" spans="1:5" x14ac:dyDescent="0.25">
      <c r="A361" s="1">
        <v>45777</v>
      </c>
      <c r="B361" t="s">
        <v>22</v>
      </c>
      <c r="C361">
        <v>96.87</v>
      </c>
      <c r="D361">
        <v>0.36199999999999999</v>
      </c>
      <c r="E361">
        <v>0</v>
      </c>
    </row>
    <row r="362" spans="1:5" x14ac:dyDescent="0.25">
      <c r="A362" s="1">
        <v>45778</v>
      </c>
      <c r="B362" t="s">
        <v>17</v>
      </c>
      <c r="C362">
        <v>98.88</v>
      </c>
      <c r="D362">
        <v>0.35199999999999998</v>
      </c>
      <c r="E362">
        <v>0</v>
      </c>
    </row>
    <row r="363" spans="1:5" x14ac:dyDescent="0.25">
      <c r="A363" s="1">
        <v>45778</v>
      </c>
      <c r="B363" t="s">
        <v>21</v>
      </c>
      <c r="C363">
        <v>98.15</v>
      </c>
      <c r="D363">
        <v>8.8999999999999996E-2</v>
      </c>
      <c r="E363">
        <v>0</v>
      </c>
    </row>
    <row r="364" spans="1:5" x14ac:dyDescent="0.25">
      <c r="A364" s="1">
        <v>45778</v>
      </c>
      <c r="B364" t="s">
        <v>22</v>
      </c>
      <c r="C364">
        <v>97.96</v>
      </c>
      <c r="D364">
        <v>0.26600000000000001</v>
      </c>
      <c r="E364">
        <v>0</v>
      </c>
    </row>
    <row r="365" spans="1:5" x14ac:dyDescent="0.25">
      <c r="A365" s="1">
        <v>45779</v>
      </c>
      <c r="B365" t="s">
        <v>17</v>
      </c>
      <c r="C365">
        <v>98.72</v>
      </c>
      <c r="D365">
        <v>0.17799999999999999</v>
      </c>
      <c r="E365">
        <v>2</v>
      </c>
    </row>
    <row r="366" spans="1:5" x14ac:dyDescent="0.25">
      <c r="A366" s="1">
        <v>45779</v>
      </c>
      <c r="B366" t="s">
        <v>21</v>
      </c>
      <c r="C366">
        <v>98.59</v>
      </c>
      <c r="D366">
        <v>0.16700000000000001</v>
      </c>
      <c r="E366">
        <v>0</v>
      </c>
    </row>
    <row r="367" spans="1:5" x14ac:dyDescent="0.25">
      <c r="A367" s="1">
        <v>45779</v>
      </c>
      <c r="B367" t="s">
        <v>22</v>
      </c>
      <c r="C367">
        <v>97.35</v>
      </c>
      <c r="D367">
        <v>0.35399999999999998</v>
      </c>
      <c r="E367">
        <v>0</v>
      </c>
    </row>
    <row r="368" spans="1:5" x14ac:dyDescent="0.25">
      <c r="A368" s="1">
        <v>45780</v>
      </c>
      <c r="B368" t="s">
        <v>17</v>
      </c>
      <c r="C368">
        <v>98.94</v>
      </c>
      <c r="D368">
        <v>0.20399999999999999</v>
      </c>
      <c r="E368">
        <v>1</v>
      </c>
    </row>
    <row r="369" spans="1:5" x14ac:dyDescent="0.25">
      <c r="A369" s="1">
        <v>45780</v>
      </c>
      <c r="B369" t="s">
        <v>21</v>
      </c>
      <c r="C369">
        <v>98.25</v>
      </c>
      <c r="D369">
        <v>0.23200000000000001</v>
      </c>
      <c r="E369">
        <v>0</v>
      </c>
    </row>
    <row r="370" spans="1:5" x14ac:dyDescent="0.25">
      <c r="A370" s="1">
        <v>45780</v>
      </c>
      <c r="B370" t="s">
        <v>22</v>
      </c>
      <c r="C370">
        <v>97.73</v>
      </c>
      <c r="D370">
        <v>0.27900000000000003</v>
      </c>
      <c r="E370">
        <v>1</v>
      </c>
    </row>
    <row r="371" spans="1:5" x14ac:dyDescent="0.25">
      <c r="A371" s="1">
        <v>45781</v>
      </c>
      <c r="B371" t="s">
        <v>17</v>
      </c>
      <c r="C371">
        <v>99.07</v>
      </c>
      <c r="D371">
        <v>0.25700000000000001</v>
      </c>
      <c r="E371">
        <v>0</v>
      </c>
    </row>
    <row r="372" spans="1:5" x14ac:dyDescent="0.25">
      <c r="A372" s="1">
        <v>45781</v>
      </c>
      <c r="B372" t="s">
        <v>21</v>
      </c>
      <c r="C372">
        <v>99.36</v>
      </c>
      <c r="D372">
        <v>0.14699999999999999</v>
      </c>
      <c r="E372">
        <v>0</v>
      </c>
    </row>
    <row r="373" spans="1:5" x14ac:dyDescent="0.25">
      <c r="A373" s="1">
        <v>45781</v>
      </c>
      <c r="B373" t="s">
        <v>22</v>
      </c>
      <c r="C373">
        <v>98.03</v>
      </c>
      <c r="D373">
        <v>0.48099999999999998</v>
      </c>
      <c r="E373">
        <v>0</v>
      </c>
    </row>
    <row r="374" spans="1:5" x14ac:dyDescent="0.25">
      <c r="A374" s="1">
        <v>45782</v>
      </c>
      <c r="B374" t="s">
        <v>17</v>
      </c>
      <c r="C374">
        <v>99.08</v>
      </c>
      <c r="D374">
        <v>0.16800000000000001</v>
      </c>
      <c r="E374">
        <v>0</v>
      </c>
    </row>
    <row r="375" spans="1:5" x14ac:dyDescent="0.25">
      <c r="A375" s="1">
        <v>45782</v>
      </c>
      <c r="B375" t="s">
        <v>21</v>
      </c>
      <c r="C375">
        <v>98.72</v>
      </c>
      <c r="D375">
        <v>0.126</v>
      </c>
      <c r="E375">
        <v>0</v>
      </c>
    </row>
    <row r="376" spans="1:5" x14ac:dyDescent="0.25">
      <c r="A376" s="1">
        <v>45782</v>
      </c>
      <c r="B376" t="s">
        <v>22</v>
      </c>
      <c r="C376">
        <v>98.52</v>
      </c>
      <c r="D376">
        <v>0.216</v>
      </c>
      <c r="E376">
        <v>0</v>
      </c>
    </row>
    <row r="377" spans="1:5" x14ac:dyDescent="0.25">
      <c r="A377" s="1">
        <v>45783</v>
      </c>
      <c r="B377" t="s">
        <v>17</v>
      </c>
      <c r="C377">
        <v>98.13</v>
      </c>
      <c r="D377">
        <v>0.29499999999999998</v>
      </c>
      <c r="E377">
        <v>0</v>
      </c>
    </row>
    <row r="378" spans="1:5" x14ac:dyDescent="0.25">
      <c r="A378" s="1">
        <v>45783</v>
      </c>
      <c r="B378" t="s">
        <v>21</v>
      </c>
      <c r="C378">
        <v>98.43</v>
      </c>
      <c r="D378">
        <v>0.13300000000000001</v>
      </c>
      <c r="E378">
        <v>0</v>
      </c>
    </row>
    <row r="379" spans="1:5" x14ac:dyDescent="0.25">
      <c r="A379" s="1">
        <v>45783</v>
      </c>
      <c r="B379" t="s">
        <v>22</v>
      </c>
      <c r="C379">
        <v>97.24</v>
      </c>
      <c r="D379">
        <v>0.25700000000000001</v>
      </c>
      <c r="E379">
        <v>0</v>
      </c>
    </row>
    <row r="380" spans="1:5" x14ac:dyDescent="0.25">
      <c r="A380" s="1">
        <v>45784</v>
      </c>
      <c r="B380" t="s">
        <v>17</v>
      </c>
      <c r="C380">
        <v>97.71</v>
      </c>
      <c r="D380">
        <v>0.32</v>
      </c>
      <c r="E380">
        <v>1</v>
      </c>
    </row>
    <row r="381" spans="1:5" x14ac:dyDescent="0.25">
      <c r="A381" s="1">
        <v>45784</v>
      </c>
      <c r="B381" t="s">
        <v>21</v>
      </c>
      <c r="C381">
        <v>98.38</v>
      </c>
      <c r="D381">
        <v>0.20300000000000001</v>
      </c>
      <c r="E381">
        <v>0</v>
      </c>
    </row>
    <row r="382" spans="1:5" x14ac:dyDescent="0.25">
      <c r="A382" s="1">
        <v>45784</v>
      </c>
      <c r="B382" t="s">
        <v>22</v>
      </c>
      <c r="C382">
        <v>98.9</v>
      </c>
      <c r="D382">
        <v>0.41399999999999998</v>
      </c>
      <c r="E382">
        <v>0</v>
      </c>
    </row>
    <row r="383" spans="1:5" x14ac:dyDescent="0.25">
      <c r="A383" s="1">
        <v>45785</v>
      </c>
      <c r="B383" t="s">
        <v>17</v>
      </c>
      <c r="C383">
        <v>98.39</v>
      </c>
      <c r="D383">
        <v>0.26500000000000001</v>
      </c>
      <c r="E383">
        <v>1</v>
      </c>
    </row>
    <row r="384" spans="1:5" x14ac:dyDescent="0.25">
      <c r="A384" s="1">
        <v>45785</v>
      </c>
      <c r="B384" t="s">
        <v>21</v>
      </c>
      <c r="C384">
        <v>98.91</v>
      </c>
      <c r="D384">
        <v>0.21199999999999999</v>
      </c>
      <c r="E384">
        <v>0</v>
      </c>
    </row>
    <row r="385" spans="1:5" x14ac:dyDescent="0.25">
      <c r="A385" s="1">
        <v>45785</v>
      </c>
      <c r="B385" t="s">
        <v>22</v>
      </c>
      <c r="C385">
        <v>97.25</v>
      </c>
      <c r="D385">
        <v>0.35899999999999999</v>
      </c>
      <c r="E385">
        <v>0</v>
      </c>
    </row>
    <row r="386" spans="1:5" x14ac:dyDescent="0.25">
      <c r="A386" s="1">
        <v>45786</v>
      </c>
      <c r="B386" t="s">
        <v>17</v>
      </c>
      <c r="C386">
        <v>98.65</v>
      </c>
      <c r="D386">
        <v>0.23699999999999999</v>
      </c>
      <c r="E386">
        <v>0</v>
      </c>
    </row>
    <row r="387" spans="1:5" x14ac:dyDescent="0.25">
      <c r="A387" s="1">
        <v>45786</v>
      </c>
      <c r="B387" t="s">
        <v>21</v>
      </c>
      <c r="C387">
        <v>98.26</v>
      </c>
      <c r="D387">
        <v>0.26100000000000001</v>
      </c>
      <c r="E387">
        <v>1</v>
      </c>
    </row>
    <row r="388" spans="1:5" x14ac:dyDescent="0.25">
      <c r="A388" s="1">
        <v>45786</v>
      </c>
      <c r="B388" t="s">
        <v>22</v>
      </c>
      <c r="C388">
        <v>98.54</v>
      </c>
      <c r="D388">
        <v>0.434</v>
      </c>
      <c r="E388">
        <v>0</v>
      </c>
    </row>
    <row r="389" spans="1:5" x14ac:dyDescent="0.25">
      <c r="A389" s="1">
        <v>45787</v>
      </c>
      <c r="B389" t="s">
        <v>17</v>
      </c>
      <c r="C389">
        <v>98.7</v>
      </c>
      <c r="D389">
        <v>0.03</v>
      </c>
      <c r="E389">
        <v>0</v>
      </c>
    </row>
    <row r="390" spans="1:5" x14ac:dyDescent="0.25">
      <c r="A390" s="1">
        <v>45787</v>
      </c>
      <c r="B390" t="s">
        <v>21</v>
      </c>
      <c r="C390">
        <v>98.66</v>
      </c>
      <c r="D390">
        <v>0.188</v>
      </c>
      <c r="E390">
        <v>0</v>
      </c>
    </row>
    <row r="391" spans="1:5" x14ac:dyDescent="0.25">
      <c r="A391" s="1">
        <v>45787</v>
      </c>
      <c r="B391" t="s">
        <v>22</v>
      </c>
      <c r="C391">
        <v>98.05</v>
      </c>
      <c r="D391">
        <v>0.45500000000000002</v>
      </c>
      <c r="E391">
        <v>0</v>
      </c>
    </row>
    <row r="392" spans="1:5" x14ac:dyDescent="0.25">
      <c r="A392" s="1">
        <v>45788</v>
      </c>
      <c r="B392" t="s">
        <v>17</v>
      </c>
      <c r="C392">
        <v>97.74</v>
      </c>
      <c r="D392">
        <v>0.216</v>
      </c>
      <c r="E392">
        <v>0</v>
      </c>
    </row>
    <row r="393" spans="1:5" x14ac:dyDescent="0.25">
      <c r="A393" s="1">
        <v>45788</v>
      </c>
      <c r="B393" t="s">
        <v>21</v>
      </c>
      <c r="C393">
        <v>99.14</v>
      </c>
      <c r="D393">
        <v>0.32200000000000001</v>
      </c>
      <c r="E393">
        <v>0</v>
      </c>
    </row>
    <row r="394" spans="1:5" x14ac:dyDescent="0.25">
      <c r="A394" s="1">
        <v>45788</v>
      </c>
      <c r="B394" t="s">
        <v>22</v>
      </c>
      <c r="C394">
        <v>97.41</v>
      </c>
      <c r="D394">
        <v>0.251</v>
      </c>
      <c r="E394">
        <v>0</v>
      </c>
    </row>
    <row r="395" spans="1:5" x14ac:dyDescent="0.25">
      <c r="A395" s="1">
        <v>45789</v>
      </c>
      <c r="B395" t="s">
        <v>17</v>
      </c>
      <c r="C395">
        <v>99.02</v>
      </c>
      <c r="D395">
        <v>0.34799999999999998</v>
      </c>
      <c r="E395">
        <v>0</v>
      </c>
    </row>
    <row r="396" spans="1:5" x14ac:dyDescent="0.25">
      <c r="A396" s="1">
        <v>45789</v>
      </c>
      <c r="B396" t="s">
        <v>21</v>
      </c>
      <c r="C396">
        <v>99.71</v>
      </c>
      <c r="D396">
        <v>0.23</v>
      </c>
      <c r="E396">
        <v>0</v>
      </c>
    </row>
    <row r="397" spans="1:5" x14ac:dyDescent="0.25">
      <c r="A397" s="1">
        <v>45789</v>
      </c>
      <c r="B397" t="s">
        <v>22</v>
      </c>
      <c r="C397">
        <v>97.76</v>
      </c>
      <c r="D397">
        <v>0.47199999999999998</v>
      </c>
      <c r="E397">
        <v>1</v>
      </c>
    </row>
    <row r="398" spans="1:5" x14ac:dyDescent="0.25">
      <c r="A398" s="1">
        <v>45790</v>
      </c>
      <c r="B398" t="s">
        <v>17</v>
      </c>
      <c r="C398">
        <v>98.71</v>
      </c>
      <c r="D398">
        <v>0.153</v>
      </c>
      <c r="E398">
        <v>0</v>
      </c>
    </row>
    <row r="399" spans="1:5" x14ac:dyDescent="0.25">
      <c r="A399" s="1">
        <v>45790</v>
      </c>
      <c r="B399" t="s">
        <v>21</v>
      </c>
      <c r="C399">
        <v>98.57</v>
      </c>
      <c r="D399">
        <v>0.29899999999999999</v>
      </c>
      <c r="E399">
        <v>0</v>
      </c>
    </row>
    <row r="400" spans="1:5" x14ac:dyDescent="0.25">
      <c r="A400" s="1">
        <v>45790</v>
      </c>
      <c r="B400" t="s">
        <v>22</v>
      </c>
      <c r="C400">
        <v>96.95</v>
      </c>
      <c r="D400">
        <v>0.48199999999999998</v>
      </c>
      <c r="E400">
        <v>0</v>
      </c>
    </row>
    <row r="401" spans="1:5" x14ac:dyDescent="0.25">
      <c r="A401" s="1">
        <v>45791</v>
      </c>
      <c r="B401" t="s">
        <v>17</v>
      </c>
      <c r="C401">
        <v>98.67</v>
      </c>
      <c r="D401">
        <v>0.17299999999999999</v>
      </c>
      <c r="E401">
        <v>0</v>
      </c>
    </row>
    <row r="402" spans="1:5" x14ac:dyDescent="0.25">
      <c r="A402" s="1">
        <v>45791</v>
      </c>
      <c r="B402" t="s">
        <v>21</v>
      </c>
      <c r="C402">
        <v>98.16</v>
      </c>
      <c r="D402">
        <v>0.14799999999999999</v>
      </c>
      <c r="E402">
        <v>0</v>
      </c>
    </row>
    <row r="403" spans="1:5" x14ac:dyDescent="0.25">
      <c r="A403" s="1">
        <v>45791</v>
      </c>
      <c r="B403" t="s">
        <v>22</v>
      </c>
      <c r="C403">
        <v>97.89</v>
      </c>
      <c r="D403">
        <v>0.45800000000000002</v>
      </c>
      <c r="E403">
        <v>0</v>
      </c>
    </row>
    <row r="404" spans="1:5" x14ac:dyDescent="0.25">
      <c r="A404" s="1">
        <v>45792</v>
      </c>
      <c r="B404" t="s">
        <v>17</v>
      </c>
      <c r="C404">
        <v>98.14</v>
      </c>
      <c r="D404">
        <v>0.17799999999999999</v>
      </c>
      <c r="E404">
        <v>1</v>
      </c>
    </row>
    <row r="405" spans="1:5" x14ac:dyDescent="0.25">
      <c r="A405" s="1">
        <v>45792</v>
      </c>
      <c r="B405" t="s">
        <v>21</v>
      </c>
      <c r="C405">
        <v>98.84</v>
      </c>
      <c r="D405">
        <v>0.16</v>
      </c>
      <c r="E405">
        <v>0</v>
      </c>
    </row>
    <row r="406" spans="1:5" x14ac:dyDescent="0.25">
      <c r="A406" s="1">
        <v>45792</v>
      </c>
      <c r="B406" t="s">
        <v>22</v>
      </c>
      <c r="C406">
        <v>97.43</v>
      </c>
      <c r="D406">
        <v>0.28299999999999997</v>
      </c>
      <c r="E406">
        <v>0</v>
      </c>
    </row>
    <row r="407" spans="1:5" x14ac:dyDescent="0.25">
      <c r="A407" s="1">
        <v>45793</v>
      </c>
      <c r="B407" t="s">
        <v>17</v>
      </c>
      <c r="C407">
        <v>98.59</v>
      </c>
      <c r="D407">
        <v>0.03</v>
      </c>
      <c r="E407">
        <v>0</v>
      </c>
    </row>
    <row r="408" spans="1:5" x14ac:dyDescent="0.25">
      <c r="A408" s="1">
        <v>45793</v>
      </c>
      <c r="B408" t="s">
        <v>21</v>
      </c>
      <c r="C408">
        <v>98.23</v>
      </c>
      <c r="D408">
        <v>0.24399999999999999</v>
      </c>
      <c r="E408">
        <v>0</v>
      </c>
    </row>
    <row r="409" spans="1:5" x14ac:dyDescent="0.25">
      <c r="A409" s="1">
        <v>45793</v>
      </c>
      <c r="B409" t="s">
        <v>22</v>
      </c>
      <c r="C409">
        <v>98.01</v>
      </c>
      <c r="D409">
        <v>0.29799999999999999</v>
      </c>
      <c r="E409">
        <v>1</v>
      </c>
    </row>
    <row r="410" spans="1:5" x14ac:dyDescent="0.25">
      <c r="A410" s="1">
        <v>45794</v>
      </c>
      <c r="B410" t="s">
        <v>17</v>
      </c>
      <c r="C410">
        <v>98.31</v>
      </c>
      <c r="D410">
        <v>0.373</v>
      </c>
      <c r="E410">
        <v>0</v>
      </c>
    </row>
    <row r="411" spans="1:5" x14ac:dyDescent="0.25">
      <c r="A411" s="1">
        <v>45794</v>
      </c>
      <c r="B411" t="s">
        <v>21</v>
      </c>
      <c r="C411">
        <v>98.67</v>
      </c>
      <c r="D411">
        <v>0.16800000000000001</v>
      </c>
      <c r="E411">
        <v>0</v>
      </c>
    </row>
    <row r="412" spans="1:5" x14ac:dyDescent="0.25">
      <c r="A412" s="1">
        <v>45794</v>
      </c>
      <c r="B412" t="s">
        <v>22</v>
      </c>
      <c r="C412">
        <v>98.58</v>
      </c>
      <c r="D412">
        <v>0.42599999999999999</v>
      </c>
      <c r="E412">
        <v>0</v>
      </c>
    </row>
    <row r="413" spans="1:5" x14ac:dyDescent="0.25">
      <c r="A413" s="1">
        <v>45795</v>
      </c>
      <c r="B413" t="s">
        <v>17</v>
      </c>
      <c r="C413">
        <v>99.27</v>
      </c>
      <c r="D413">
        <v>9.6000000000000002E-2</v>
      </c>
      <c r="E413">
        <v>0</v>
      </c>
    </row>
    <row r="414" spans="1:5" x14ac:dyDescent="0.25">
      <c r="A414" s="1">
        <v>45795</v>
      </c>
      <c r="B414" t="s">
        <v>21</v>
      </c>
      <c r="C414">
        <v>98.7</v>
      </c>
      <c r="D414">
        <v>0.19</v>
      </c>
      <c r="E414">
        <v>0</v>
      </c>
    </row>
    <row r="415" spans="1:5" x14ac:dyDescent="0.25">
      <c r="A415" s="1">
        <v>45795</v>
      </c>
      <c r="B415" t="s">
        <v>22</v>
      </c>
      <c r="C415">
        <v>98.29</v>
      </c>
      <c r="D415">
        <v>0.436</v>
      </c>
      <c r="E415">
        <v>0</v>
      </c>
    </row>
    <row r="416" spans="1:5" x14ac:dyDescent="0.25">
      <c r="A416" s="1">
        <v>45796</v>
      </c>
      <c r="B416" t="s">
        <v>17</v>
      </c>
      <c r="C416">
        <v>97.86</v>
      </c>
      <c r="D416">
        <v>0.29599999999999999</v>
      </c>
      <c r="E416">
        <v>0</v>
      </c>
    </row>
    <row r="417" spans="1:5" x14ac:dyDescent="0.25">
      <c r="A417" s="1">
        <v>45796</v>
      </c>
      <c r="B417" t="s">
        <v>21</v>
      </c>
      <c r="C417">
        <v>96.99</v>
      </c>
      <c r="D417">
        <v>5.8000000000000003E-2</v>
      </c>
      <c r="E417">
        <v>1</v>
      </c>
    </row>
    <row r="418" spans="1:5" x14ac:dyDescent="0.25">
      <c r="A418" s="1">
        <v>45796</v>
      </c>
      <c r="B418" t="s">
        <v>22</v>
      </c>
      <c r="C418">
        <v>99.02</v>
      </c>
      <c r="D418">
        <v>0.35199999999999998</v>
      </c>
      <c r="E418">
        <v>0</v>
      </c>
    </row>
    <row r="419" spans="1:5" x14ac:dyDescent="0.25">
      <c r="A419" s="1">
        <v>45797</v>
      </c>
      <c r="B419" t="s">
        <v>17</v>
      </c>
      <c r="C419">
        <v>98.8</v>
      </c>
      <c r="D419">
        <v>0.24199999999999999</v>
      </c>
      <c r="E419">
        <v>0</v>
      </c>
    </row>
    <row r="420" spans="1:5" x14ac:dyDescent="0.25">
      <c r="A420" s="1">
        <v>45797</v>
      </c>
      <c r="B420" t="s">
        <v>21</v>
      </c>
      <c r="C420">
        <v>97.82</v>
      </c>
      <c r="D420">
        <v>0.16300000000000001</v>
      </c>
      <c r="E420">
        <v>0</v>
      </c>
    </row>
    <row r="421" spans="1:5" x14ac:dyDescent="0.25">
      <c r="A421" s="1">
        <v>45797</v>
      </c>
      <c r="B421" t="s">
        <v>22</v>
      </c>
      <c r="C421">
        <v>97.98</v>
      </c>
      <c r="D421">
        <v>0.31900000000000001</v>
      </c>
      <c r="E421">
        <v>0</v>
      </c>
    </row>
    <row r="422" spans="1:5" x14ac:dyDescent="0.25">
      <c r="A422" s="1">
        <v>45798</v>
      </c>
      <c r="B422" t="s">
        <v>17</v>
      </c>
      <c r="C422">
        <v>98.62</v>
      </c>
      <c r="D422">
        <v>0.27700000000000002</v>
      </c>
      <c r="E422">
        <v>1</v>
      </c>
    </row>
    <row r="423" spans="1:5" x14ac:dyDescent="0.25">
      <c r="A423" s="1">
        <v>45798</v>
      </c>
      <c r="B423" t="s">
        <v>21</v>
      </c>
      <c r="C423">
        <v>99.58</v>
      </c>
      <c r="D423">
        <v>0.123</v>
      </c>
      <c r="E423">
        <v>0</v>
      </c>
    </row>
    <row r="424" spans="1:5" x14ac:dyDescent="0.25">
      <c r="A424" s="1">
        <v>45798</v>
      </c>
      <c r="B424" t="s">
        <v>22</v>
      </c>
      <c r="C424">
        <v>98.3</v>
      </c>
      <c r="D424">
        <v>0.26400000000000001</v>
      </c>
      <c r="E424">
        <v>0</v>
      </c>
    </row>
    <row r="425" spans="1:5" x14ac:dyDescent="0.25">
      <c r="A425" s="1">
        <v>45799</v>
      </c>
      <c r="B425" t="s">
        <v>17</v>
      </c>
      <c r="C425">
        <v>99</v>
      </c>
      <c r="D425">
        <v>0.315</v>
      </c>
      <c r="E425">
        <v>0</v>
      </c>
    </row>
    <row r="426" spans="1:5" x14ac:dyDescent="0.25">
      <c r="A426" s="1">
        <v>45799</v>
      </c>
      <c r="B426" t="s">
        <v>21</v>
      </c>
      <c r="C426">
        <v>98.61</v>
      </c>
      <c r="D426">
        <v>7.6999999999999999E-2</v>
      </c>
      <c r="E426">
        <v>0</v>
      </c>
    </row>
    <row r="427" spans="1:5" x14ac:dyDescent="0.25">
      <c r="A427" s="1">
        <v>45799</v>
      </c>
      <c r="B427" t="s">
        <v>22</v>
      </c>
      <c r="C427">
        <v>99.14</v>
      </c>
      <c r="D427">
        <v>0.39200000000000002</v>
      </c>
      <c r="E427">
        <v>1</v>
      </c>
    </row>
    <row r="428" spans="1:5" x14ac:dyDescent="0.25">
      <c r="A428" s="1">
        <v>45800</v>
      </c>
      <c r="B428" t="s">
        <v>17</v>
      </c>
      <c r="C428">
        <v>98.03</v>
      </c>
      <c r="D428">
        <v>0.23</v>
      </c>
      <c r="E428">
        <v>0</v>
      </c>
    </row>
    <row r="429" spans="1:5" x14ac:dyDescent="0.25">
      <c r="A429" s="1">
        <v>45800</v>
      </c>
      <c r="B429" t="s">
        <v>21</v>
      </c>
      <c r="C429">
        <v>98.85</v>
      </c>
      <c r="D429">
        <v>7.3999999999999996E-2</v>
      </c>
      <c r="E429">
        <v>1</v>
      </c>
    </row>
    <row r="430" spans="1:5" x14ac:dyDescent="0.25">
      <c r="A430" s="1">
        <v>45800</v>
      </c>
      <c r="B430" t="s">
        <v>22</v>
      </c>
      <c r="C430">
        <v>97.96</v>
      </c>
      <c r="D430">
        <v>0.27700000000000002</v>
      </c>
      <c r="E430">
        <v>0</v>
      </c>
    </row>
    <row r="431" spans="1:5" x14ac:dyDescent="0.25">
      <c r="A431" s="1">
        <v>45801</v>
      </c>
      <c r="B431" t="s">
        <v>17</v>
      </c>
      <c r="C431">
        <v>98.53</v>
      </c>
      <c r="D431">
        <v>0.216</v>
      </c>
      <c r="E431">
        <v>0</v>
      </c>
    </row>
    <row r="432" spans="1:5" x14ac:dyDescent="0.25">
      <c r="A432" s="1">
        <v>45801</v>
      </c>
      <c r="B432" t="s">
        <v>21</v>
      </c>
      <c r="C432">
        <v>98.57</v>
      </c>
      <c r="D432">
        <v>0.313</v>
      </c>
      <c r="E432">
        <v>1</v>
      </c>
    </row>
    <row r="433" spans="1:5" x14ac:dyDescent="0.25">
      <c r="A433" s="1">
        <v>45801</v>
      </c>
      <c r="B433" t="s">
        <v>22</v>
      </c>
      <c r="C433">
        <v>98.56</v>
      </c>
      <c r="D433">
        <v>0.33800000000000002</v>
      </c>
      <c r="E433">
        <v>0</v>
      </c>
    </row>
    <row r="434" spans="1:5" x14ac:dyDescent="0.25">
      <c r="A434" s="1">
        <v>45802</v>
      </c>
      <c r="B434" t="s">
        <v>17</v>
      </c>
      <c r="C434">
        <v>99.36</v>
      </c>
      <c r="D434">
        <v>0.03</v>
      </c>
      <c r="E434">
        <v>1</v>
      </c>
    </row>
    <row r="435" spans="1:5" x14ac:dyDescent="0.25">
      <c r="A435" s="1">
        <v>45802</v>
      </c>
      <c r="B435" t="s">
        <v>21</v>
      </c>
      <c r="C435">
        <v>98.21</v>
      </c>
      <c r="D435">
        <v>0.20200000000000001</v>
      </c>
      <c r="E435">
        <v>0</v>
      </c>
    </row>
    <row r="436" spans="1:5" x14ac:dyDescent="0.25">
      <c r="A436" s="1">
        <v>45802</v>
      </c>
      <c r="B436" t="s">
        <v>22</v>
      </c>
      <c r="C436">
        <v>98.21</v>
      </c>
      <c r="D436">
        <v>0.45</v>
      </c>
      <c r="E436">
        <v>0</v>
      </c>
    </row>
    <row r="437" spans="1:5" x14ac:dyDescent="0.25">
      <c r="A437" s="1">
        <v>45803</v>
      </c>
      <c r="B437" t="s">
        <v>17</v>
      </c>
      <c r="C437">
        <v>98.52</v>
      </c>
      <c r="D437">
        <v>0.16400000000000001</v>
      </c>
      <c r="E437">
        <v>0</v>
      </c>
    </row>
    <row r="438" spans="1:5" x14ac:dyDescent="0.25">
      <c r="A438" s="1">
        <v>45803</v>
      </c>
      <c r="B438" t="s">
        <v>21</v>
      </c>
      <c r="C438">
        <v>99.11</v>
      </c>
      <c r="D438">
        <v>0.03</v>
      </c>
      <c r="E438">
        <v>0</v>
      </c>
    </row>
    <row r="439" spans="1:5" x14ac:dyDescent="0.25">
      <c r="A439" s="1">
        <v>45803</v>
      </c>
      <c r="B439" t="s">
        <v>22</v>
      </c>
      <c r="C439">
        <v>97.64</v>
      </c>
      <c r="D439">
        <v>0.29399999999999998</v>
      </c>
      <c r="E439">
        <v>1</v>
      </c>
    </row>
    <row r="440" spans="1:5" x14ac:dyDescent="0.25">
      <c r="A440" s="1">
        <v>45804</v>
      </c>
      <c r="B440" t="s">
        <v>17</v>
      </c>
      <c r="C440">
        <v>98.19</v>
      </c>
      <c r="D440">
        <v>0.161</v>
      </c>
      <c r="E440">
        <v>0</v>
      </c>
    </row>
    <row r="441" spans="1:5" x14ac:dyDescent="0.25">
      <c r="A441" s="1">
        <v>45804</v>
      </c>
      <c r="B441" t="s">
        <v>21</v>
      </c>
      <c r="C441">
        <v>97.53</v>
      </c>
      <c r="D441">
        <v>0.17299999999999999</v>
      </c>
      <c r="E441">
        <v>0</v>
      </c>
    </row>
    <row r="442" spans="1:5" x14ac:dyDescent="0.25">
      <c r="A442" s="1">
        <v>45804</v>
      </c>
      <c r="B442" t="s">
        <v>22</v>
      </c>
      <c r="C442">
        <v>99.78</v>
      </c>
      <c r="D442">
        <v>0.22900000000000001</v>
      </c>
      <c r="E442">
        <v>0</v>
      </c>
    </row>
    <row r="443" spans="1:5" x14ac:dyDescent="0.25">
      <c r="A443" s="1">
        <v>45805</v>
      </c>
      <c r="B443" t="s">
        <v>17</v>
      </c>
      <c r="C443">
        <v>97.81</v>
      </c>
      <c r="D443">
        <v>0.247</v>
      </c>
      <c r="E443">
        <v>1</v>
      </c>
    </row>
    <row r="444" spans="1:5" x14ac:dyDescent="0.25">
      <c r="A444" s="1">
        <v>45805</v>
      </c>
      <c r="B444" t="s">
        <v>21</v>
      </c>
      <c r="C444">
        <v>98.26</v>
      </c>
      <c r="D444">
        <v>0.126</v>
      </c>
      <c r="E444">
        <v>0</v>
      </c>
    </row>
    <row r="445" spans="1:5" x14ac:dyDescent="0.25">
      <c r="A445" s="1">
        <v>45805</v>
      </c>
      <c r="B445" t="s">
        <v>22</v>
      </c>
      <c r="C445">
        <v>97.5</v>
      </c>
      <c r="D445">
        <v>0.40400000000000003</v>
      </c>
      <c r="E445">
        <v>1</v>
      </c>
    </row>
    <row r="446" spans="1:5" x14ac:dyDescent="0.25">
      <c r="A446" s="1">
        <v>45806</v>
      </c>
      <c r="B446" t="s">
        <v>17</v>
      </c>
      <c r="C446">
        <v>98.78</v>
      </c>
      <c r="D446">
        <v>0.17799999999999999</v>
      </c>
      <c r="E446">
        <v>0</v>
      </c>
    </row>
    <row r="447" spans="1:5" x14ac:dyDescent="0.25">
      <c r="A447" s="1">
        <v>45806</v>
      </c>
      <c r="B447" t="s">
        <v>21</v>
      </c>
      <c r="C447">
        <v>98.25</v>
      </c>
      <c r="D447">
        <v>0.151</v>
      </c>
      <c r="E447">
        <v>1</v>
      </c>
    </row>
    <row r="448" spans="1:5" x14ac:dyDescent="0.25">
      <c r="A448" s="1">
        <v>45806</v>
      </c>
      <c r="B448" t="s">
        <v>22</v>
      </c>
      <c r="C448">
        <v>97.66</v>
      </c>
      <c r="D448">
        <v>0.4</v>
      </c>
      <c r="E448">
        <v>0</v>
      </c>
    </row>
    <row r="449" spans="1:5" x14ac:dyDescent="0.25">
      <c r="A449" s="1">
        <v>45807</v>
      </c>
      <c r="B449" t="s">
        <v>17</v>
      </c>
      <c r="C449">
        <v>98.93</v>
      </c>
      <c r="D449">
        <v>0.28899999999999998</v>
      </c>
      <c r="E449">
        <v>1</v>
      </c>
    </row>
    <row r="450" spans="1:5" x14ac:dyDescent="0.25">
      <c r="A450" s="1">
        <v>45807</v>
      </c>
      <c r="B450" t="s">
        <v>21</v>
      </c>
      <c r="C450">
        <v>98.77</v>
      </c>
      <c r="D450">
        <v>0.1</v>
      </c>
      <c r="E450">
        <v>0</v>
      </c>
    </row>
    <row r="451" spans="1:5" x14ac:dyDescent="0.25">
      <c r="A451" s="1">
        <v>45807</v>
      </c>
      <c r="B451" t="s">
        <v>22</v>
      </c>
      <c r="C451">
        <v>98.34</v>
      </c>
      <c r="D451">
        <v>0.36199999999999999</v>
      </c>
      <c r="E451">
        <v>1</v>
      </c>
    </row>
    <row r="452" spans="1:5" x14ac:dyDescent="0.25">
      <c r="A452" s="1">
        <v>45808</v>
      </c>
      <c r="B452" t="s">
        <v>17</v>
      </c>
      <c r="C452">
        <v>97.78</v>
      </c>
      <c r="D452">
        <v>0.19500000000000001</v>
      </c>
      <c r="E452">
        <v>1</v>
      </c>
    </row>
    <row r="453" spans="1:5" x14ac:dyDescent="0.25">
      <c r="A453" s="1">
        <v>45808</v>
      </c>
      <c r="B453" t="s">
        <v>21</v>
      </c>
      <c r="C453">
        <v>99.37</v>
      </c>
      <c r="D453">
        <v>0.13400000000000001</v>
      </c>
      <c r="E453">
        <v>0</v>
      </c>
    </row>
    <row r="454" spans="1:5" x14ac:dyDescent="0.25">
      <c r="A454" s="1">
        <v>45808</v>
      </c>
      <c r="B454" t="s">
        <v>22</v>
      </c>
      <c r="C454">
        <v>98.43</v>
      </c>
      <c r="D454">
        <v>0.24399999999999999</v>
      </c>
      <c r="E454">
        <v>0</v>
      </c>
    </row>
    <row r="455" spans="1:5" x14ac:dyDescent="0.25">
      <c r="A455" s="1">
        <v>45809</v>
      </c>
      <c r="B455" t="s">
        <v>17</v>
      </c>
      <c r="C455">
        <v>98.71</v>
      </c>
      <c r="D455">
        <v>0.183</v>
      </c>
      <c r="E455">
        <v>0</v>
      </c>
    </row>
    <row r="456" spans="1:5" x14ac:dyDescent="0.25">
      <c r="A456" s="1">
        <v>45809</v>
      </c>
      <c r="B456" t="s">
        <v>21</v>
      </c>
      <c r="C456">
        <v>99.06</v>
      </c>
      <c r="D456">
        <v>0.16700000000000001</v>
      </c>
      <c r="E456">
        <v>0</v>
      </c>
    </row>
    <row r="457" spans="1:5" x14ac:dyDescent="0.25">
      <c r="A457" s="1">
        <v>45809</v>
      </c>
      <c r="B457" t="s">
        <v>22</v>
      </c>
      <c r="C457">
        <v>98.98</v>
      </c>
      <c r="D457">
        <v>0.35</v>
      </c>
      <c r="E457">
        <v>1</v>
      </c>
    </row>
    <row r="458" spans="1:5" x14ac:dyDescent="0.25">
      <c r="A458" s="1">
        <v>45810</v>
      </c>
      <c r="B458" t="s">
        <v>17</v>
      </c>
      <c r="C458">
        <v>98.76</v>
      </c>
      <c r="D458">
        <v>0.216</v>
      </c>
      <c r="E458">
        <v>0</v>
      </c>
    </row>
    <row r="459" spans="1:5" x14ac:dyDescent="0.25">
      <c r="A459" s="1">
        <v>45810</v>
      </c>
      <c r="B459" t="s">
        <v>21</v>
      </c>
      <c r="C459">
        <v>97.69</v>
      </c>
      <c r="D459">
        <v>0.18</v>
      </c>
      <c r="E459">
        <v>0</v>
      </c>
    </row>
    <row r="460" spans="1:5" x14ac:dyDescent="0.25">
      <c r="A460" s="1">
        <v>45810</v>
      </c>
      <c r="B460" t="s">
        <v>22</v>
      </c>
      <c r="C460">
        <v>98.56</v>
      </c>
      <c r="D460">
        <v>0.247</v>
      </c>
      <c r="E460">
        <v>0</v>
      </c>
    </row>
    <row r="461" spans="1:5" x14ac:dyDescent="0.25">
      <c r="A461" s="1">
        <v>45811</v>
      </c>
      <c r="B461" t="s">
        <v>17</v>
      </c>
      <c r="C461">
        <v>98.96</v>
      </c>
      <c r="D461">
        <v>9.0999999999999998E-2</v>
      </c>
      <c r="E461">
        <v>0</v>
      </c>
    </row>
    <row r="462" spans="1:5" x14ac:dyDescent="0.25">
      <c r="A462" s="1">
        <v>45811</v>
      </c>
      <c r="B462" t="s">
        <v>21</v>
      </c>
      <c r="C462">
        <v>99.55</v>
      </c>
      <c r="D462">
        <v>0.19900000000000001</v>
      </c>
      <c r="E462">
        <v>0</v>
      </c>
    </row>
    <row r="463" spans="1:5" x14ac:dyDescent="0.25">
      <c r="A463" s="1">
        <v>45811</v>
      </c>
      <c r="B463" t="s">
        <v>22</v>
      </c>
      <c r="C463">
        <v>98.41</v>
      </c>
      <c r="D463">
        <v>0.253</v>
      </c>
      <c r="E463">
        <v>0</v>
      </c>
    </row>
    <row r="464" spans="1:5" x14ac:dyDescent="0.25">
      <c r="A464" s="1">
        <v>45812</v>
      </c>
      <c r="B464" t="s">
        <v>17</v>
      </c>
      <c r="C464">
        <v>98.9</v>
      </c>
      <c r="D464">
        <v>0.161</v>
      </c>
      <c r="E464">
        <v>0</v>
      </c>
    </row>
    <row r="465" spans="1:5" x14ac:dyDescent="0.25">
      <c r="A465" s="1">
        <v>45812</v>
      </c>
      <c r="B465" t="s">
        <v>21</v>
      </c>
      <c r="C465">
        <v>99.16</v>
      </c>
      <c r="D465">
        <v>5.6000000000000001E-2</v>
      </c>
      <c r="E465">
        <v>0</v>
      </c>
    </row>
    <row r="466" spans="1:5" x14ac:dyDescent="0.25">
      <c r="A466" s="1">
        <v>45812</v>
      </c>
      <c r="B466" t="s">
        <v>22</v>
      </c>
      <c r="C466">
        <v>97.78</v>
      </c>
      <c r="D466">
        <v>0.26400000000000001</v>
      </c>
      <c r="E466">
        <v>0</v>
      </c>
    </row>
    <row r="467" spans="1:5" x14ac:dyDescent="0.25">
      <c r="A467" s="1">
        <v>45813</v>
      </c>
      <c r="B467" t="s">
        <v>17</v>
      </c>
      <c r="C467">
        <v>98.67</v>
      </c>
      <c r="D467">
        <v>0.26600000000000001</v>
      </c>
      <c r="E467">
        <v>0</v>
      </c>
    </row>
    <row r="468" spans="1:5" x14ac:dyDescent="0.25">
      <c r="A468" s="1">
        <v>45813</v>
      </c>
      <c r="B468" t="s">
        <v>21</v>
      </c>
      <c r="C468">
        <v>97.96</v>
      </c>
      <c r="D468">
        <v>0.23599999999999999</v>
      </c>
      <c r="E468">
        <v>0</v>
      </c>
    </row>
    <row r="469" spans="1:5" x14ac:dyDescent="0.25">
      <c r="A469" s="1">
        <v>45813</v>
      </c>
      <c r="B469" t="s">
        <v>22</v>
      </c>
      <c r="C469">
        <v>97.55</v>
      </c>
      <c r="D469">
        <v>0.29799999999999999</v>
      </c>
      <c r="E469">
        <v>0</v>
      </c>
    </row>
    <row r="470" spans="1:5" x14ac:dyDescent="0.25">
      <c r="A470" s="1">
        <v>45814</v>
      </c>
      <c r="B470" t="s">
        <v>17</v>
      </c>
      <c r="C470">
        <v>99.31</v>
      </c>
      <c r="D470">
        <v>0.151</v>
      </c>
      <c r="E470">
        <v>0</v>
      </c>
    </row>
    <row r="471" spans="1:5" x14ac:dyDescent="0.25">
      <c r="A471" s="1">
        <v>45814</v>
      </c>
      <c r="B471" t="s">
        <v>21</v>
      </c>
      <c r="C471">
        <v>99.02</v>
      </c>
      <c r="D471">
        <v>0.19700000000000001</v>
      </c>
      <c r="E471">
        <v>0</v>
      </c>
    </row>
    <row r="472" spans="1:5" x14ac:dyDescent="0.25">
      <c r="A472" s="1">
        <v>45814</v>
      </c>
      <c r="B472" t="s">
        <v>22</v>
      </c>
      <c r="C472">
        <v>98.47</v>
      </c>
      <c r="D472">
        <v>0.41899999999999998</v>
      </c>
      <c r="E472">
        <v>1</v>
      </c>
    </row>
    <row r="473" spans="1:5" x14ac:dyDescent="0.25">
      <c r="A473" s="1">
        <v>45815</v>
      </c>
      <c r="B473" t="s">
        <v>17</v>
      </c>
      <c r="C473">
        <v>98.43</v>
      </c>
      <c r="D473">
        <v>0.155</v>
      </c>
      <c r="E473">
        <v>1</v>
      </c>
    </row>
    <row r="474" spans="1:5" x14ac:dyDescent="0.25">
      <c r="A474" s="1">
        <v>45815</v>
      </c>
      <c r="B474" t="s">
        <v>21</v>
      </c>
      <c r="C474">
        <v>99.26</v>
      </c>
      <c r="D474">
        <v>0.13200000000000001</v>
      </c>
      <c r="E474">
        <v>0</v>
      </c>
    </row>
    <row r="475" spans="1:5" x14ac:dyDescent="0.25">
      <c r="A475" s="1">
        <v>45815</v>
      </c>
      <c r="B475" t="s">
        <v>22</v>
      </c>
      <c r="C475">
        <v>97.84</v>
      </c>
      <c r="D475">
        <v>0.35299999999999998</v>
      </c>
      <c r="E475">
        <v>1</v>
      </c>
    </row>
    <row r="476" spans="1:5" x14ac:dyDescent="0.25">
      <c r="A476" s="1">
        <v>45816</v>
      </c>
      <c r="B476" t="s">
        <v>17</v>
      </c>
      <c r="C476">
        <v>98.38</v>
      </c>
      <c r="D476">
        <v>0.03</v>
      </c>
      <c r="E476">
        <v>0</v>
      </c>
    </row>
    <row r="477" spans="1:5" x14ac:dyDescent="0.25">
      <c r="A477" s="1">
        <v>45816</v>
      </c>
      <c r="B477" t="s">
        <v>21</v>
      </c>
      <c r="C477">
        <v>97.86</v>
      </c>
      <c r="D477">
        <v>0.17199999999999999</v>
      </c>
      <c r="E477">
        <v>0</v>
      </c>
    </row>
    <row r="478" spans="1:5" x14ac:dyDescent="0.25">
      <c r="A478" s="1">
        <v>45816</v>
      </c>
      <c r="B478" t="s">
        <v>22</v>
      </c>
      <c r="C478">
        <v>98.9</v>
      </c>
      <c r="D478">
        <v>0.251</v>
      </c>
      <c r="E478">
        <v>0</v>
      </c>
    </row>
    <row r="479" spans="1:5" x14ac:dyDescent="0.25">
      <c r="A479" s="1">
        <v>45817</v>
      </c>
      <c r="B479" t="s">
        <v>17</v>
      </c>
      <c r="C479">
        <v>98.1</v>
      </c>
      <c r="D479">
        <v>5.0999999999999997E-2</v>
      </c>
      <c r="E479">
        <v>0</v>
      </c>
    </row>
    <row r="480" spans="1:5" x14ac:dyDescent="0.25">
      <c r="A480" s="1">
        <v>45817</v>
      </c>
      <c r="B480" t="s">
        <v>21</v>
      </c>
      <c r="C480">
        <v>98.01</v>
      </c>
      <c r="D480">
        <v>0.27300000000000002</v>
      </c>
      <c r="E480">
        <v>0</v>
      </c>
    </row>
    <row r="481" spans="1:5" x14ac:dyDescent="0.25">
      <c r="A481" s="1">
        <v>45817</v>
      </c>
      <c r="B481" t="s">
        <v>22</v>
      </c>
      <c r="C481">
        <v>98.54</v>
      </c>
      <c r="D481">
        <v>0.47899999999999998</v>
      </c>
      <c r="E481">
        <v>0</v>
      </c>
    </row>
    <row r="482" spans="1:5" x14ac:dyDescent="0.25">
      <c r="A482" s="1">
        <v>45818</v>
      </c>
      <c r="B482" t="s">
        <v>17</v>
      </c>
      <c r="C482">
        <v>99.32</v>
      </c>
      <c r="D482">
        <v>4.5999999999999999E-2</v>
      </c>
      <c r="E482">
        <v>0</v>
      </c>
    </row>
    <row r="483" spans="1:5" x14ac:dyDescent="0.25">
      <c r="A483" s="1">
        <v>45818</v>
      </c>
      <c r="B483" t="s">
        <v>21</v>
      </c>
      <c r="C483">
        <v>98.89</v>
      </c>
      <c r="D483">
        <v>0.129</v>
      </c>
      <c r="E483">
        <v>0</v>
      </c>
    </row>
    <row r="484" spans="1:5" x14ac:dyDescent="0.25">
      <c r="A484" s="1">
        <v>45818</v>
      </c>
      <c r="B484" t="s">
        <v>22</v>
      </c>
      <c r="C484">
        <v>98.05</v>
      </c>
      <c r="D484">
        <v>0.28100000000000003</v>
      </c>
      <c r="E484">
        <v>0</v>
      </c>
    </row>
    <row r="485" spans="1:5" x14ac:dyDescent="0.25">
      <c r="A485" s="1">
        <v>45819</v>
      </c>
      <c r="B485" t="s">
        <v>17</v>
      </c>
      <c r="C485">
        <v>98.17</v>
      </c>
      <c r="D485">
        <v>0.19900000000000001</v>
      </c>
      <c r="E485">
        <v>0</v>
      </c>
    </row>
    <row r="486" spans="1:5" x14ac:dyDescent="0.25">
      <c r="A486" s="1">
        <v>45819</v>
      </c>
      <c r="B486" t="s">
        <v>21</v>
      </c>
      <c r="C486">
        <v>98.88</v>
      </c>
      <c r="D486">
        <v>0.17499999999999999</v>
      </c>
      <c r="E486">
        <v>0</v>
      </c>
    </row>
    <row r="487" spans="1:5" x14ac:dyDescent="0.25">
      <c r="A487" s="1">
        <v>45819</v>
      </c>
      <c r="B487" t="s">
        <v>22</v>
      </c>
      <c r="C487">
        <v>98.79</v>
      </c>
      <c r="D487">
        <v>0.11799999999999999</v>
      </c>
      <c r="E487">
        <v>0</v>
      </c>
    </row>
    <row r="488" spans="1:5" x14ac:dyDescent="0.25">
      <c r="A488" s="1">
        <v>45820</v>
      </c>
      <c r="B488" t="s">
        <v>17</v>
      </c>
      <c r="C488">
        <v>99.28</v>
      </c>
      <c r="D488">
        <v>3.1E-2</v>
      </c>
      <c r="E488">
        <v>0</v>
      </c>
    </row>
    <row r="489" spans="1:5" x14ac:dyDescent="0.25">
      <c r="A489" s="1">
        <v>45820</v>
      </c>
      <c r="B489" t="s">
        <v>21</v>
      </c>
      <c r="C489">
        <v>99.16</v>
      </c>
      <c r="D489">
        <v>0.26800000000000002</v>
      </c>
      <c r="E489">
        <v>0</v>
      </c>
    </row>
    <row r="490" spans="1:5" x14ac:dyDescent="0.25">
      <c r="A490" s="1">
        <v>45820</v>
      </c>
      <c r="B490" t="s">
        <v>22</v>
      </c>
      <c r="C490">
        <v>98.42</v>
      </c>
      <c r="D490">
        <v>0.30599999999999999</v>
      </c>
      <c r="E490">
        <v>0</v>
      </c>
    </row>
    <row r="491" spans="1:5" x14ac:dyDescent="0.25">
      <c r="A491" s="1">
        <v>45821</v>
      </c>
      <c r="B491" t="s">
        <v>17</v>
      </c>
      <c r="C491">
        <v>98.84</v>
      </c>
      <c r="D491">
        <v>6.8000000000000005E-2</v>
      </c>
      <c r="E491">
        <v>0</v>
      </c>
    </row>
    <row r="492" spans="1:5" x14ac:dyDescent="0.25">
      <c r="A492" s="1">
        <v>45821</v>
      </c>
      <c r="B492" t="s">
        <v>21</v>
      </c>
      <c r="C492">
        <v>97.88</v>
      </c>
      <c r="D492">
        <v>0.114</v>
      </c>
      <c r="E492">
        <v>0</v>
      </c>
    </row>
    <row r="493" spans="1:5" x14ac:dyDescent="0.25">
      <c r="A493" s="1">
        <v>45821</v>
      </c>
      <c r="B493" t="s">
        <v>22</v>
      </c>
      <c r="C493">
        <v>98.44</v>
      </c>
      <c r="D493">
        <v>0.41799999999999998</v>
      </c>
      <c r="E493">
        <v>0</v>
      </c>
    </row>
    <row r="494" spans="1:5" x14ac:dyDescent="0.25">
      <c r="A494" s="1">
        <v>45822</v>
      </c>
      <c r="B494" t="s">
        <v>17</v>
      </c>
      <c r="C494">
        <v>99.55</v>
      </c>
      <c r="D494">
        <v>0.187</v>
      </c>
      <c r="E494">
        <v>0</v>
      </c>
    </row>
    <row r="495" spans="1:5" x14ac:dyDescent="0.25">
      <c r="A495" s="1">
        <v>45822</v>
      </c>
      <c r="B495" t="s">
        <v>21</v>
      </c>
      <c r="C495">
        <v>99.56</v>
      </c>
      <c r="D495">
        <v>0.18099999999999999</v>
      </c>
      <c r="E495">
        <v>0</v>
      </c>
    </row>
    <row r="496" spans="1:5" x14ac:dyDescent="0.25">
      <c r="A496" s="1">
        <v>45822</v>
      </c>
      <c r="B496" t="s">
        <v>22</v>
      </c>
      <c r="C496">
        <v>98.86</v>
      </c>
      <c r="D496">
        <v>0.29699999999999999</v>
      </c>
      <c r="E496">
        <v>0</v>
      </c>
    </row>
    <row r="497" spans="1:5" x14ac:dyDescent="0.25">
      <c r="A497" s="1">
        <v>45823</v>
      </c>
      <c r="B497" t="s">
        <v>17</v>
      </c>
      <c r="C497">
        <v>98.45</v>
      </c>
      <c r="D497">
        <v>0.14000000000000001</v>
      </c>
      <c r="E497">
        <v>0</v>
      </c>
    </row>
    <row r="498" spans="1:5" x14ac:dyDescent="0.25">
      <c r="A498" s="1">
        <v>45823</v>
      </c>
      <c r="B498" t="s">
        <v>21</v>
      </c>
      <c r="C498">
        <v>98.81</v>
      </c>
      <c r="D498">
        <v>0.27800000000000002</v>
      </c>
      <c r="E498">
        <v>0</v>
      </c>
    </row>
    <row r="499" spans="1:5" x14ac:dyDescent="0.25">
      <c r="A499" s="1">
        <v>45823</v>
      </c>
      <c r="B499" t="s">
        <v>22</v>
      </c>
      <c r="C499">
        <v>98.89</v>
      </c>
      <c r="D499">
        <v>0.30299999999999999</v>
      </c>
      <c r="E499">
        <v>0</v>
      </c>
    </row>
    <row r="500" spans="1:5" x14ac:dyDescent="0.25">
      <c r="A500" s="1">
        <v>45824</v>
      </c>
      <c r="B500" t="s">
        <v>17</v>
      </c>
      <c r="C500">
        <v>98.59</v>
      </c>
      <c r="D500">
        <v>0.14099999999999999</v>
      </c>
      <c r="E500">
        <v>0</v>
      </c>
    </row>
    <row r="501" spans="1:5" x14ac:dyDescent="0.25">
      <c r="A501" s="1">
        <v>45824</v>
      </c>
      <c r="B501" t="s">
        <v>21</v>
      </c>
      <c r="C501">
        <v>98.81</v>
      </c>
      <c r="D501">
        <v>0.27400000000000002</v>
      </c>
      <c r="E501">
        <v>0</v>
      </c>
    </row>
    <row r="502" spans="1:5" x14ac:dyDescent="0.25">
      <c r="A502" s="1">
        <v>45824</v>
      </c>
      <c r="B502" t="s">
        <v>22</v>
      </c>
      <c r="C502">
        <v>98.76</v>
      </c>
      <c r="D502">
        <v>0.39</v>
      </c>
      <c r="E502">
        <v>0</v>
      </c>
    </row>
    <row r="503" spans="1:5" x14ac:dyDescent="0.25">
      <c r="A503" s="1">
        <v>45825</v>
      </c>
      <c r="B503" t="s">
        <v>17</v>
      </c>
      <c r="C503">
        <v>98.79</v>
      </c>
      <c r="D503">
        <v>0.252</v>
      </c>
      <c r="E503">
        <v>0</v>
      </c>
    </row>
    <row r="504" spans="1:5" x14ac:dyDescent="0.25">
      <c r="A504" s="1">
        <v>45825</v>
      </c>
      <c r="B504" t="s">
        <v>21</v>
      </c>
      <c r="C504">
        <v>98.04</v>
      </c>
      <c r="D504">
        <v>0.189</v>
      </c>
      <c r="E504">
        <v>0</v>
      </c>
    </row>
    <row r="505" spans="1:5" x14ac:dyDescent="0.25">
      <c r="A505" s="1">
        <v>45825</v>
      </c>
      <c r="B505" t="s">
        <v>22</v>
      </c>
      <c r="C505">
        <v>96.95</v>
      </c>
      <c r="D505">
        <v>0.373</v>
      </c>
      <c r="E505">
        <v>1</v>
      </c>
    </row>
    <row r="506" spans="1:5" x14ac:dyDescent="0.25">
      <c r="A506" s="1">
        <v>45826</v>
      </c>
      <c r="B506" t="s">
        <v>17</v>
      </c>
      <c r="C506">
        <v>99.11</v>
      </c>
      <c r="D506">
        <v>9.9000000000000005E-2</v>
      </c>
      <c r="E506">
        <v>0</v>
      </c>
    </row>
    <row r="507" spans="1:5" x14ac:dyDescent="0.25">
      <c r="A507" s="1">
        <v>45826</v>
      </c>
      <c r="B507" t="s">
        <v>21</v>
      </c>
      <c r="C507">
        <v>98.86</v>
      </c>
      <c r="D507">
        <v>0.185</v>
      </c>
      <c r="E507">
        <v>1</v>
      </c>
    </row>
    <row r="508" spans="1:5" x14ac:dyDescent="0.25">
      <c r="A508" s="1">
        <v>45826</v>
      </c>
      <c r="B508" t="s">
        <v>22</v>
      </c>
      <c r="C508">
        <v>98.51</v>
      </c>
      <c r="D508">
        <v>0.372</v>
      </c>
      <c r="E508">
        <v>0</v>
      </c>
    </row>
    <row r="509" spans="1:5" x14ac:dyDescent="0.25">
      <c r="A509" s="1">
        <v>45827</v>
      </c>
      <c r="B509" t="s">
        <v>17</v>
      </c>
      <c r="C509">
        <v>98.07</v>
      </c>
      <c r="D509">
        <v>0.251</v>
      </c>
      <c r="E509">
        <v>1</v>
      </c>
    </row>
    <row r="510" spans="1:5" x14ac:dyDescent="0.25">
      <c r="A510" s="1">
        <v>45827</v>
      </c>
      <c r="B510" t="s">
        <v>21</v>
      </c>
      <c r="C510">
        <v>98.15</v>
      </c>
      <c r="D510">
        <v>0.252</v>
      </c>
      <c r="E510">
        <v>2</v>
      </c>
    </row>
    <row r="511" spans="1:5" x14ac:dyDescent="0.25">
      <c r="A511" s="1">
        <v>45827</v>
      </c>
      <c r="B511" t="s">
        <v>22</v>
      </c>
      <c r="C511">
        <v>97.67</v>
      </c>
      <c r="D511">
        <v>0.24099999999999999</v>
      </c>
      <c r="E511">
        <v>0</v>
      </c>
    </row>
    <row r="512" spans="1:5" x14ac:dyDescent="0.25">
      <c r="A512" s="1">
        <v>45828</v>
      </c>
      <c r="B512" t="s">
        <v>17</v>
      </c>
      <c r="C512">
        <v>98.79</v>
      </c>
      <c r="D512">
        <v>0.20799999999999999</v>
      </c>
      <c r="E512">
        <v>0</v>
      </c>
    </row>
    <row r="513" spans="1:5" x14ac:dyDescent="0.25">
      <c r="A513" s="1">
        <v>45828</v>
      </c>
      <c r="B513" t="s">
        <v>21</v>
      </c>
      <c r="C513">
        <v>97.96</v>
      </c>
      <c r="D513">
        <v>0.108</v>
      </c>
      <c r="E513">
        <v>0</v>
      </c>
    </row>
    <row r="514" spans="1:5" x14ac:dyDescent="0.25">
      <c r="A514" s="1">
        <v>45828</v>
      </c>
      <c r="B514" t="s">
        <v>22</v>
      </c>
      <c r="C514">
        <v>97.97</v>
      </c>
      <c r="D514">
        <v>0.38800000000000001</v>
      </c>
      <c r="E514">
        <v>0</v>
      </c>
    </row>
    <row r="515" spans="1:5" x14ac:dyDescent="0.25">
      <c r="A515" s="1">
        <v>45829</v>
      </c>
      <c r="B515" t="s">
        <v>17</v>
      </c>
      <c r="C515">
        <v>98.13</v>
      </c>
      <c r="D515">
        <v>0.105</v>
      </c>
      <c r="E515">
        <v>0</v>
      </c>
    </row>
    <row r="516" spans="1:5" x14ac:dyDescent="0.25">
      <c r="A516" s="1">
        <v>45829</v>
      </c>
      <c r="B516" t="s">
        <v>21</v>
      </c>
      <c r="C516">
        <v>98.37</v>
      </c>
      <c r="D516">
        <v>0.17</v>
      </c>
      <c r="E516">
        <v>0</v>
      </c>
    </row>
    <row r="517" spans="1:5" x14ac:dyDescent="0.25">
      <c r="A517" s="1">
        <v>45829</v>
      </c>
      <c r="B517" t="s">
        <v>22</v>
      </c>
      <c r="C517">
        <v>97.83</v>
      </c>
      <c r="D517">
        <v>0.26</v>
      </c>
      <c r="E517">
        <v>0</v>
      </c>
    </row>
    <row r="518" spans="1:5" x14ac:dyDescent="0.25">
      <c r="A518" s="1">
        <v>45830</v>
      </c>
      <c r="B518" t="s">
        <v>17</v>
      </c>
      <c r="C518">
        <v>100</v>
      </c>
      <c r="D518">
        <v>0.13</v>
      </c>
      <c r="E518">
        <v>0</v>
      </c>
    </row>
    <row r="519" spans="1:5" x14ac:dyDescent="0.25">
      <c r="A519" s="1">
        <v>45830</v>
      </c>
      <c r="B519" t="s">
        <v>21</v>
      </c>
      <c r="C519">
        <v>99.09</v>
      </c>
      <c r="D519">
        <v>0.109</v>
      </c>
      <c r="E519">
        <v>0</v>
      </c>
    </row>
    <row r="520" spans="1:5" x14ac:dyDescent="0.25">
      <c r="A520" s="1">
        <v>45830</v>
      </c>
      <c r="B520" t="s">
        <v>22</v>
      </c>
      <c r="C520">
        <v>98.29</v>
      </c>
      <c r="D520">
        <v>0.35299999999999998</v>
      </c>
      <c r="E520">
        <v>0</v>
      </c>
    </row>
    <row r="521" spans="1:5" x14ac:dyDescent="0.25">
      <c r="A521" s="1">
        <v>45831</v>
      </c>
      <c r="B521" t="s">
        <v>17</v>
      </c>
      <c r="C521">
        <v>99.44</v>
      </c>
      <c r="D521">
        <v>0.159</v>
      </c>
      <c r="E521">
        <v>0</v>
      </c>
    </row>
    <row r="522" spans="1:5" x14ac:dyDescent="0.25">
      <c r="A522" s="1">
        <v>45831</v>
      </c>
      <c r="B522" t="s">
        <v>21</v>
      </c>
      <c r="C522">
        <v>99.52</v>
      </c>
      <c r="D522">
        <v>0.20799999999999999</v>
      </c>
      <c r="E522">
        <v>0</v>
      </c>
    </row>
    <row r="523" spans="1:5" x14ac:dyDescent="0.25">
      <c r="A523" s="1">
        <v>45831</v>
      </c>
      <c r="B523" t="s">
        <v>22</v>
      </c>
      <c r="C523">
        <v>98.2</v>
      </c>
      <c r="D523">
        <v>0.38100000000000001</v>
      </c>
      <c r="E523">
        <v>0</v>
      </c>
    </row>
    <row r="524" spans="1:5" x14ac:dyDescent="0.25">
      <c r="A524" s="1">
        <v>45832</v>
      </c>
      <c r="B524" t="s">
        <v>17</v>
      </c>
      <c r="C524">
        <v>98.76</v>
      </c>
      <c r="D524">
        <v>0.29299999999999998</v>
      </c>
      <c r="E524">
        <v>1</v>
      </c>
    </row>
    <row r="525" spans="1:5" x14ac:dyDescent="0.25">
      <c r="A525" s="1">
        <v>45832</v>
      </c>
      <c r="B525" t="s">
        <v>21</v>
      </c>
      <c r="C525">
        <v>99.14</v>
      </c>
      <c r="D525">
        <v>0.03</v>
      </c>
      <c r="E525">
        <v>0</v>
      </c>
    </row>
    <row r="526" spans="1:5" x14ac:dyDescent="0.25">
      <c r="A526" s="1">
        <v>45832</v>
      </c>
      <c r="B526" t="s">
        <v>22</v>
      </c>
      <c r="C526">
        <v>97.77</v>
      </c>
      <c r="D526">
        <v>0.26200000000000001</v>
      </c>
      <c r="E526">
        <v>1</v>
      </c>
    </row>
    <row r="527" spans="1:5" x14ac:dyDescent="0.25">
      <c r="A527" s="1">
        <v>45833</v>
      </c>
      <c r="B527" t="s">
        <v>17</v>
      </c>
      <c r="C527">
        <v>98.63</v>
      </c>
      <c r="D527">
        <v>0.16400000000000001</v>
      </c>
      <c r="E527">
        <v>0</v>
      </c>
    </row>
    <row r="528" spans="1:5" x14ac:dyDescent="0.25">
      <c r="A528" s="1">
        <v>45833</v>
      </c>
      <c r="B528" t="s">
        <v>21</v>
      </c>
      <c r="C528">
        <v>99.43</v>
      </c>
      <c r="D528">
        <v>0.24299999999999999</v>
      </c>
      <c r="E528">
        <v>0</v>
      </c>
    </row>
    <row r="529" spans="1:5" x14ac:dyDescent="0.25">
      <c r="A529" s="1">
        <v>45833</v>
      </c>
      <c r="B529" t="s">
        <v>22</v>
      </c>
      <c r="C529">
        <v>98.57</v>
      </c>
      <c r="D529">
        <v>0.499</v>
      </c>
      <c r="E529">
        <v>0</v>
      </c>
    </row>
    <row r="530" spans="1:5" x14ac:dyDescent="0.25">
      <c r="A530" s="1">
        <v>45834</v>
      </c>
      <c r="B530" t="s">
        <v>17</v>
      </c>
      <c r="C530">
        <v>97.7</v>
      </c>
      <c r="D530">
        <v>0.21299999999999999</v>
      </c>
      <c r="E530">
        <v>1</v>
      </c>
    </row>
    <row r="531" spans="1:5" x14ac:dyDescent="0.25">
      <c r="A531" s="1">
        <v>45834</v>
      </c>
      <c r="B531" t="s">
        <v>21</v>
      </c>
      <c r="C531">
        <v>97.52</v>
      </c>
      <c r="D531">
        <v>0.17799999999999999</v>
      </c>
      <c r="E531">
        <v>0</v>
      </c>
    </row>
    <row r="532" spans="1:5" x14ac:dyDescent="0.25">
      <c r="A532" s="1">
        <v>45834</v>
      </c>
      <c r="B532" t="s">
        <v>22</v>
      </c>
      <c r="C532">
        <v>97.35</v>
      </c>
      <c r="D532">
        <v>0.34699999999999998</v>
      </c>
      <c r="E532">
        <v>0</v>
      </c>
    </row>
    <row r="533" spans="1:5" x14ac:dyDescent="0.25">
      <c r="A533" s="1">
        <v>45835</v>
      </c>
      <c r="B533" t="s">
        <v>17</v>
      </c>
      <c r="C533">
        <v>98.61</v>
      </c>
      <c r="D533">
        <v>0.21199999999999999</v>
      </c>
      <c r="E533">
        <v>0</v>
      </c>
    </row>
    <row r="534" spans="1:5" x14ac:dyDescent="0.25">
      <c r="A534" s="1">
        <v>45835</v>
      </c>
      <c r="B534" t="s">
        <v>21</v>
      </c>
      <c r="C534">
        <v>98.66</v>
      </c>
      <c r="D534">
        <v>0.32800000000000001</v>
      </c>
      <c r="E534">
        <v>0</v>
      </c>
    </row>
    <row r="535" spans="1:5" x14ac:dyDescent="0.25">
      <c r="A535" s="1">
        <v>45835</v>
      </c>
      <c r="B535" t="s">
        <v>22</v>
      </c>
      <c r="C535">
        <v>97.91</v>
      </c>
      <c r="D535">
        <v>0.34399999999999997</v>
      </c>
      <c r="E535">
        <v>0</v>
      </c>
    </row>
    <row r="536" spans="1:5" x14ac:dyDescent="0.25">
      <c r="A536" s="1">
        <v>45836</v>
      </c>
      <c r="B536" t="s">
        <v>17</v>
      </c>
      <c r="C536">
        <v>98.97</v>
      </c>
      <c r="D536">
        <v>0.30199999999999999</v>
      </c>
      <c r="E536">
        <v>1</v>
      </c>
    </row>
    <row r="537" spans="1:5" x14ac:dyDescent="0.25">
      <c r="A537" s="1">
        <v>45836</v>
      </c>
      <c r="B537" t="s">
        <v>21</v>
      </c>
      <c r="C537">
        <v>98.71</v>
      </c>
      <c r="D537">
        <v>0.17499999999999999</v>
      </c>
      <c r="E537">
        <v>1</v>
      </c>
    </row>
    <row r="538" spans="1:5" x14ac:dyDescent="0.25">
      <c r="A538" s="1">
        <v>45836</v>
      </c>
      <c r="B538" t="s">
        <v>22</v>
      </c>
      <c r="C538">
        <v>98.44</v>
      </c>
      <c r="D538">
        <v>0.49299999999999999</v>
      </c>
      <c r="E538">
        <v>0</v>
      </c>
    </row>
    <row r="539" spans="1:5" x14ac:dyDescent="0.25">
      <c r="A539" s="1">
        <v>45837</v>
      </c>
      <c r="B539" t="s">
        <v>17</v>
      </c>
      <c r="C539">
        <v>97.74</v>
      </c>
      <c r="D539">
        <v>0.20100000000000001</v>
      </c>
      <c r="E539">
        <v>0</v>
      </c>
    </row>
    <row r="540" spans="1:5" x14ac:dyDescent="0.25">
      <c r="A540" s="1">
        <v>45837</v>
      </c>
      <c r="B540" t="s">
        <v>21</v>
      </c>
      <c r="C540">
        <v>98.77</v>
      </c>
      <c r="D540">
        <v>0.14199999999999999</v>
      </c>
      <c r="E540">
        <v>0</v>
      </c>
    </row>
    <row r="541" spans="1:5" x14ac:dyDescent="0.25">
      <c r="A541" s="1">
        <v>45837</v>
      </c>
      <c r="B541" t="s">
        <v>22</v>
      </c>
      <c r="C541">
        <v>98.23</v>
      </c>
      <c r="D541">
        <v>0.41899999999999998</v>
      </c>
      <c r="E541">
        <v>1</v>
      </c>
    </row>
    <row r="542" spans="1:5" x14ac:dyDescent="0.25">
      <c r="A542" s="1">
        <v>45838</v>
      </c>
      <c r="B542" t="s">
        <v>17</v>
      </c>
      <c r="C542">
        <v>98.27</v>
      </c>
      <c r="D542">
        <v>0.13400000000000001</v>
      </c>
      <c r="E542">
        <v>0</v>
      </c>
    </row>
    <row r="543" spans="1:5" x14ac:dyDescent="0.25">
      <c r="A543" s="1">
        <v>45838</v>
      </c>
      <c r="B543" t="s">
        <v>21</v>
      </c>
      <c r="C543">
        <v>99.86</v>
      </c>
      <c r="D543">
        <v>0.21299999999999999</v>
      </c>
      <c r="E543">
        <v>1</v>
      </c>
    </row>
    <row r="544" spans="1:5" x14ac:dyDescent="0.25">
      <c r="A544" s="1">
        <v>45838</v>
      </c>
      <c r="B544" t="s">
        <v>22</v>
      </c>
      <c r="C544">
        <v>98.96</v>
      </c>
      <c r="D544">
        <v>0.312</v>
      </c>
      <c r="E544">
        <v>0</v>
      </c>
    </row>
    <row r="545" spans="1:5" x14ac:dyDescent="0.25">
      <c r="A545" s="1">
        <v>45839</v>
      </c>
      <c r="B545" t="s">
        <v>17</v>
      </c>
      <c r="C545">
        <v>98.31</v>
      </c>
      <c r="D545">
        <v>0.13600000000000001</v>
      </c>
      <c r="E545">
        <v>0</v>
      </c>
    </row>
    <row r="546" spans="1:5" x14ac:dyDescent="0.25">
      <c r="A546" s="1">
        <v>45839</v>
      </c>
      <c r="B546" t="s">
        <v>21</v>
      </c>
      <c r="C546">
        <v>98.93</v>
      </c>
      <c r="D546">
        <v>0.21199999999999999</v>
      </c>
      <c r="E546">
        <v>0</v>
      </c>
    </row>
    <row r="547" spans="1:5" x14ac:dyDescent="0.25">
      <c r="A547" s="1">
        <v>45839</v>
      </c>
      <c r="B547" t="s">
        <v>22</v>
      </c>
      <c r="C547">
        <v>99.15</v>
      </c>
      <c r="D547">
        <v>0.312</v>
      </c>
      <c r="E547">
        <v>0</v>
      </c>
    </row>
    <row r="548" spans="1:5" x14ac:dyDescent="0.25">
      <c r="A548" s="1">
        <v>45840</v>
      </c>
      <c r="B548" t="s">
        <v>17</v>
      </c>
      <c r="C548">
        <v>97.28</v>
      </c>
      <c r="D548">
        <v>0.17399999999999999</v>
      </c>
      <c r="E548">
        <v>1</v>
      </c>
    </row>
    <row r="549" spans="1:5" x14ac:dyDescent="0.25">
      <c r="A549" s="1">
        <v>45840</v>
      </c>
      <c r="B549" t="s">
        <v>21</v>
      </c>
      <c r="C549">
        <v>98.36</v>
      </c>
      <c r="D549">
        <v>6.8000000000000005E-2</v>
      </c>
      <c r="E549">
        <v>0</v>
      </c>
    </row>
    <row r="550" spans="1:5" x14ac:dyDescent="0.25">
      <c r="A550" s="1">
        <v>45840</v>
      </c>
      <c r="B550" t="s">
        <v>22</v>
      </c>
      <c r="C550">
        <v>98.22</v>
      </c>
      <c r="D550">
        <v>0.40899999999999997</v>
      </c>
      <c r="E550">
        <v>0</v>
      </c>
    </row>
    <row r="551" spans="1:5" x14ac:dyDescent="0.25">
      <c r="A551" s="1">
        <v>45841</v>
      </c>
      <c r="B551" t="s">
        <v>17</v>
      </c>
      <c r="C551">
        <v>98.28</v>
      </c>
      <c r="D551">
        <v>0.13900000000000001</v>
      </c>
      <c r="E551">
        <v>0</v>
      </c>
    </row>
    <row r="552" spans="1:5" x14ac:dyDescent="0.25">
      <c r="A552" s="1">
        <v>45841</v>
      </c>
      <c r="B552" t="s">
        <v>21</v>
      </c>
      <c r="C552">
        <v>98.53</v>
      </c>
      <c r="D552">
        <v>0.23100000000000001</v>
      </c>
      <c r="E552">
        <v>0</v>
      </c>
    </row>
    <row r="553" spans="1:5" x14ac:dyDescent="0.25">
      <c r="A553" s="1">
        <v>45841</v>
      </c>
      <c r="B553" t="s">
        <v>22</v>
      </c>
      <c r="C553">
        <v>97.87</v>
      </c>
      <c r="D553">
        <v>0.441</v>
      </c>
      <c r="E553">
        <v>0</v>
      </c>
    </row>
    <row r="554" spans="1:5" x14ac:dyDescent="0.25">
      <c r="A554" s="1">
        <v>45842</v>
      </c>
      <c r="B554" t="s">
        <v>17</v>
      </c>
      <c r="C554">
        <v>99.37</v>
      </c>
      <c r="D554">
        <v>0.16400000000000001</v>
      </c>
      <c r="E554">
        <v>0</v>
      </c>
    </row>
    <row r="555" spans="1:5" x14ac:dyDescent="0.25">
      <c r="A555" s="1">
        <v>45842</v>
      </c>
      <c r="B555" t="s">
        <v>21</v>
      </c>
      <c r="C555">
        <v>99.48</v>
      </c>
      <c r="D555">
        <v>0.24099999999999999</v>
      </c>
      <c r="E555">
        <v>0</v>
      </c>
    </row>
    <row r="556" spans="1:5" x14ac:dyDescent="0.25">
      <c r="A556" s="1">
        <v>45842</v>
      </c>
      <c r="B556" t="s">
        <v>22</v>
      </c>
      <c r="C556">
        <v>98.16</v>
      </c>
      <c r="D556">
        <v>0.33300000000000002</v>
      </c>
      <c r="E556">
        <v>0</v>
      </c>
    </row>
    <row r="557" spans="1:5" x14ac:dyDescent="0.25">
      <c r="A557" s="1">
        <v>45843</v>
      </c>
      <c r="B557" t="s">
        <v>17</v>
      </c>
      <c r="C557">
        <v>99.48</v>
      </c>
      <c r="D557">
        <v>0.23200000000000001</v>
      </c>
      <c r="E557">
        <v>2</v>
      </c>
    </row>
    <row r="558" spans="1:5" x14ac:dyDescent="0.25">
      <c r="A558" s="1">
        <v>45843</v>
      </c>
      <c r="B558" t="s">
        <v>21</v>
      </c>
      <c r="C558">
        <v>98.94</v>
      </c>
      <c r="D558">
        <v>0.21199999999999999</v>
      </c>
      <c r="E558">
        <v>0</v>
      </c>
    </row>
    <row r="559" spans="1:5" x14ac:dyDescent="0.25">
      <c r="A559" s="1">
        <v>45843</v>
      </c>
      <c r="B559" t="s">
        <v>22</v>
      </c>
      <c r="C559">
        <v>97.36</v>
      </c>
      <c r="D559">
        <v>0.443</v>
      </c>
      <c r="E559">
        <v>1</v>
      </c>
    </row>
    <row r="560" spans="1:5" x14ac:dyDescent="0.25">
      <c r="A560" s="1">
        <v>45844</v>
      </c>
      <c r="B560" t="s">
        <v>17</v>
      </c>
      <c r="C560">
        <v>98.51</v>
      </c>
      <c r="D560">
        <v>0.13200000000000001</v>
      </c>
      <c r="E560">
        <v>0</v>
      </c>
    </row>
    <row r="561" spans="1:5" x14ac:dyDescent="0.25">
      <c r="A561" s="1">
        <v>45844</v>
      </c>
      <c r="B561" t="s">
        <v>21</v>
      </c>
      <c r="C561">
        <v>98.44</v>
      </c>
      <c r="D561">
        <v>0.26800000000000002</v>
      </c>
      <c r="E561">
        <v>1</v>
      </c>
    </row>
    <row r="562" spans="1:5" x14ac:dyDescent="0.25">
      <c r="A562" s="1">
        <v>45844</v>
      </c>
      <c r="B562" t="s">
        <v>22</v>
      </c>
      <c r="C562">
        <v>97.91</v>
      </c>
      <c r="D562">
        <v>0.30099999999999999</v>
      </c>
      <c r="E562">
        <v>0</v>
      </c>
    </row>
    <row r="563" spans="1:5" x14ac:dyDescent="0.25">
      <c r="A563" s="1">
        <v>45845</v>
      </c>
      <c r="B563" t="s">
        <v>17</v>
      </c>
      <c r="C563">
        <v>98.13</v>
      </c>
      <c r="D563">
        <v>0.129</v>
      </c>
      <c r="E563">
        <v>0</v>
      </c>
    </row>
    <row r="564" spans="1:5" x14ac:dyDescent="0.25">
      <c r="A564" s="1">
        <v>45845</v>
      </c>
      <c r="B564" t="s">
        <v>21</v>
      </c>
      <c r="C564">
        <v>98.43</v>
      </c>
      <c r="D564">
        <v>0.27500000000000002</v>
      </c>
      <c r="E564">
        <v>0</v>
      </c>
    </row>
    <row r="565" spans="1:5" x14ac:dyDescent="0.25">
      <c r="A565" s="1">
        <v>45845</v>
      </c>
      <c r="B565" t="s">
        <v>22</v>
      </c>
      <c r="C565">
        <v>98.4</v>
      </c>
      <c r="D565">
        <v>0.45300000000000001</v>
      </c>
      <c r="E565">
        <v>0</v>
      </c>
    </row>
    <row r="566" spans="1:5" x14ac:dyDescent="0.25">
      <c r="A566" s="1">
        <v>45846</v>
      </c>
      <c r="B566" t="s">
        <v>17</v>
      </c>
      <c r="C566">
        <v>98.32</v>
      </c>
      <c r="D566">
        <v>0.20899999999999999</v>
      </c>
      <c r="E566">
        <v>0</v>
      </c>
    </row>
    <row r="567" spans="1:5" x14ac:dyDescent="0.25">
      <c r="A567" s="1">
        <v>45846</v>
      </c>
      <c r="B567" t="s">
        <v>21</v>
      </c>
      <c r="C567">
        <v>98.14</v>
      </c>
      <c r="D567">
        <v>0.03</v>
      </c>
      <c r="E567">
        <v>1</v>
      </c>
    </row>
    <row r="568" spans="1:5" x14ac:dyDescent="0.25">
      <c r="A568" s="1">
        <v>45846</v>
      </c>
      <c r="B568" t="s">
        <v>22</v>
      </c>
      <c r="C568">
        <v>97.78</v>
      </c>
      <c r="D568">
        <v>0.432</v>
      </c>
      <c r="E568">
        <v>1</v>
      </c>
    </row>
    <row r="569" spans="1:5" x14ac:dyDescent="0.25">
      <c r="A569" s="1">
        <v>45847</v>
      </c>
      <c r="B569" t="s">
        <v>17</v>
      </c>
      <c r="C569">
        <v>98.37</v>
      </c>
      <c r="D569">
        <v>0.27300000000000002</v>
      </c>
      <c r="E569">
        <v>0</v>
      </c>
    </row>
    <row r="570" spans="1:5" x14ac:dyDescent="0.25">
      <c r="A570" s="1">
        <v>45847</v>
      </c>
      <c r="B570" t="s">
        <v>21</v>
      </c>
      <c r="C570">
        <v>99.29</v>
      </c>
      <c r="D570">
        <v>0.16700000000000001</v>
      </c>
      <c r="E570">
        <v>0</v>
      </c>
    </row>
    <row r="571" spans="1:5" x14ac:dyDescent="0.25">
      <c r="A571" s="1">
        <v>45847</v>
      </c>
      <c r="B571" t="s">
        <v>22</v>
      </c>
      <c r="C571">
        <v>97.96</v>
      </c>
      <c r="D571">
        <v>0.309</v>
      </c>
      <c r="E571">
        <v>0</v>
      </c>
    </row>
    <row r="572" spans="1:5" x14ac:dyDescent="0.25">
      <c r="A572" s="1">
        <v>45848</v>
      </c>
      <c r="B572" t="s">
        <v>17</v>
      </c>
      <c r="C572">
        <v>98.91</v>
      </c>
      <c r="D572">
        <v>3.4000000000000002E-2</v>
      </c>
      <c r="E572">
        <v>1</v>
      </c>
    </row>
    <row r="573" spans="1:5" x14ac:dyDescent="0.25">
      <c r="A573" s="1">
        <v>45848</v>
      </c>
      <c r="B573" t="s">
        <v>21</v>
      </c>
      <c r="C573">
        <v>98.69</v>
      </c>
      <c r="D573">
        <v>0.221</v>
      </c>
      <c r="E573">
        <v>1</v>
      </c>
    </row>
    <row r="574" spans="1:5" x14ac:dyDescent="0.25">
      <c r="A574" s="1">
        <v>45848</v>
      </c>
      <c r="B574" t="s">
        <v>22</v>
      </c>
      <c r="C574">
        <v>98.12</v>
      </c>
      <c r="D574">
        <v>0.19600000000000001</v>
      </c>
      <c r="E574">
        <v>0</v>
      </c>
    </row>
    <row r="575" spans="1:5" x14ac:dyDescent="0.25">
      <c r="A575" s="1">
        <v>45849</v>
      </c>
      <c r="B575" t="s">
        <v>17</v>
      </c>
      <c r="C575">
        <v>99.02</v>
      </c>
      <c r="D575">
        <v>8.5999999999999993E-2</v>
      </c>
      <c r="E575">
        <v>0</v>
      </c>
    </row>
    <row r="576" spans="1:5" x14ac:dyDescent="0.25">
      <c r="A576" s="1">
        <v>45849</v>
      </c>
      <c r="B576" t="s">
        <v>21</v>
      </c>
      <c r="C576">
        <v>98.77</v>
      </c>
      <c r="D576">
        <v>0.114</v>
      </c>
      <c r="E576">
        <v>0</v>
      </c>
    </row>
    <row r="577" spans="1:5" x14ac:dyDescent="0.25">
      <c r="A577" s="1">
        <v>45849</v>
      </c>
      <c r="B577" t="s">
        <v>22</v>
      </c>
      <c r="C577">
        <v>98.46</v>
      </c>
      <c r="D577">
        <v>0.27600000000000002</v>
      </c>
      <c r="E577">
        <v>0</v>
      </c>
    </row>
    <row r="578" spans="1:5" x14ac:dyDescent="0.25">
      <c r="A578" s="1">
        <v>45850</v>
      </c>
      <c r="B578" t="s">
        <v>17</v>
      </c>
      <c r="C578">
        <v>97.69</v>
      </c>
      <c r="D578">
        <v>7.4999999999999997E-2</v>
      </c>
      <c r="E578">
        <v>0</v>
      </c>
    </row>
    <row r="579" spans="1:5" x14ac:dyDescent="0.25">
      <c r="A579" s="1">
        <v>45850</v>
      </c>
      <c r="B579" t="s">
        <v>21</v>
      </c>
      <c r="C579">
        <v>99.21</v>
      </c>
      <c r="D579">
        <v>0.108</v>
      </c>
      <c r="E579">
        <v>0</v>
      </c>
    </row>
    <row r="580" spans="1:5" x14ac:dyDescent="0.25">
      <c r="A580" s="1">
        <v>45850</v>
      </c>
      <c r="B580" t="s">
        <v>22</v>
      </c>
      <c r="C580">
        <v>98.99</v>
      </c>
      <c r="D580">
        <v>0.29499999999999998</v>
      </c>
      <c r="E580">
        <v>0</v>
      </c>
    </row>
    <row r="581" spans="1:5" x14ac:dyDescent="0.25">
      <c r="A581" s="1">
        <v>45851</v>
      </c>
      <c r="B581" t="s">
        <v>17</v>
      </c>
      <c r="C581">
        <v>98.47</v>
      </c>
      <c r="D581">
        <v>0.22900000000000001</v>
      </c>
      <c r="E581">
        <v>1</v>
      </c>
    </row>
    <row r="582" spans="1:5" x14ac:dyDescent="0.25">
      <c r="A582" s="1">
        <v>45851</v>
      </c>
      <c r="B582" t="s">
        <v>21</v>
      </c>
      <c r="C582">
        <v>98.16</v>
      </c>
      <c r="D582">
        <v>0.34699999999999998</v>
      </c>
      <c r="E582">
        <v>0</v>
      </c>
    </row>
    <row r="583" spans="1:5" x14ac:dyDescent="0.25">
      <c r="A583" s="1">
        <v>45851</v>
      </c>
      <c r="B583" t="s">
        <v>22</v>
      </c>
      <c r="C583">
        <v>98.38</v>
      </c>
      <c r="D583">
        <v>0.42499999999999999</v>
      </c>
      <c r="E583">
        <v>1</v>
      </c>
    </row>
    <row r="584" spans="1:5" x14ac:dyDescent="0.25">
      <c r="A584" s="1">
        <v>45852</v>
      </c>
      <c r="B584" t="s">
        <v>17</v>
      </c>
      <c r="C584">
        <v>98.29</v>
      </c>
      <c r="D584">
        <v>0.122</v>
      </c>
      <c r="E584">
        <v>1</v>
      </c>
    </row>
    <row r="585" spans="1:5" x14ac:dyDescent="0.25">
      <c r="A585" s="1">
        <v>45852</v>
      </c>
      <c r="B585" t="s">
        <v>21</v>
      </c>
      <c r="C585">
        <v>98.03</v>
      </c>
      <c r="D585">
        <v>0.15</v>
      </c>
      <c r="E585">
        <v>0</v>
      </c>
    </row>
    <row r="586" spans="1:5" x14ac:dyDescent="0.25">
      <c r="A586" s="1">
        <v>45852</v>
      </c>
      <c r="B586" t="s">
        <v>22</v>
      </c>
      <c r="C586">
        <v>98.21</v>
      </c>
      <c r="D586">
        <v>0.47699999999999998</v>
      </c>
      <c r="E586">
        <v>0</v>
      </c>
    </row>
    <row r="587" spans="1:5" x14ac:dyDescent="0.25">
      <c r="A587" s="1">
        <v>45853</v>
      </c>
      <c r="B587" t="s">
        <v>17</v>
      </c>
      <c r="C587">
        <v>99.42</v>
      </c>
      <c r="D587">
        <v>0.03</v>
      </c>
      <c r="E587">
        <v>0</v>
      </c>
    </row>
    <row r="588" spans="1:5" x14ac:dyDescent="0.25">
      <c r="A588" s="1">
        <v>45853</v>
      </c>
      <c r="B588" t="s">
        <v>21</v>
      </c>
      <c r="C588">
        <v>99.59</v>
      </c>
      <c r="D588">
        <v>0.309</v>
      </c>
      <c r="E588">
        <v>1</v>
      </c>
    </row>
    <row r="589" spans="1:5" x14ac:dyDescent="0.25">
      <c r="A589" s="1">
        <v>45853</v>
      </c>
      <c r="B589" t="s">
        <v>22</v>
      </c>
      <c r="C589">
        <v>98.76</v>
      </c>
      <c r="D589">
        <v>0.38900000000000001</v>
      </c>
      <c r="E589">
        <v>0</v>
      </c>
    </row>
    <row r="590" spans="1:5" x14ac:dyDescent="0.25">
      <c r="A590" s="1">
        <v>45854</v>
      </c>
      <c r="B590" t="s">
        <v>17</v>
      </c>
      <c r="C590">
        <v>98.94</v>
      </c>
      <c r="D590">
        <v>0.11899999999999999</v>
      </c>
      <c r="E590">
        <v>1</v>
      </c>
    </row>
    <row r="591" spans="1:5" x14ac:dyDescent="0.25">
      <c r="A591" s="1">
        <v>45854</v>
      </c>
      <c r="B591" t="s">
        <v>21</v>
      </c>
      <c r="C591">
        <v>99.86</v>
      </c>
      <c r="D591">
        <v>8.7999999999999995E-2</v>
      </c>
      <c r="E591">
        <v>0</v>
      </c>
    </row>
    <row r="592" spans="1:5" x14ac:dyDescent="0.25">
      <c r="A592" s="1">
        <v>45854</v>
      </c>
      <c r="B592" t="s">
        <v>22</v>
      </c>
      <c r="C592">
        <v>98.41</v>
      </c>
      <c r="D592">
        <v>0.34300000000000003</v>
      </c>
      <c r="E592">
        <v>0</v>
      </c>
    </row>
    <row r="593" spans="1:5" x14ac:dyDescent="0.25">
      <c r="A593" s="1">
        <v>45855</v>
      </c>
      <c r="B593" t="s">
        <v>17</v>
      </c>
      <c r="C593">
        <v>98.58</v>
      </c>
      <c r="D593">
        <v>0.22900000000000001</v>
      </c>
      <c r="E593">
        <v>0</v>
      </c>
    </row>
    <row r="594" spans="1:5" x14ac:dyDescent="0.25">
      <c r="A594" s="1">
        <v>45855</v>
      </c>
      <c r="B594" t="s">
        <v>21</v>
      </c>
      <c r="C594">
        <v>98.6</v>
      </c>
      <c r="D594">
        <v>0.113</v>
      </c>
      <c r="E594">
        <v>0</v>
      </c>
    </row>
    <row r="595" spans="1:5" x14ac:dyDescent="0.25">
      <c r="A595" s="1">
        <v>45855</v>
      </c>
      <c r="B595" t="s">
        <v>22</v>
      </c>
      <c r="C595">
        <v>98.16</v>
      </c>
      <c r="D595">
        <v>0.49299999999999999</v>
      </c>
      <c r="E595">
        <v>0</v>
      </c>
    </row>
    <row r="596" spans="1:5" x14ac:dyDescent="0.25">
      <c r="A596" s="1">
        <v>45856</v>
      </c>
      <c r="B596" t="s">
        <v>17</v>
      </c>
      <c r="C596">
        <v>98.31</v>
      </c>
      <c r="D596">
        <v>0.11</v>
      </c>
      <c r="E596">
        <v>0</v>
      </c>
    </row>
    <row r="597" spans="1:5" x14ac:dyDescent="0.25">
      <c r="A597" s="1">
        <v>45856</v>
      </c>
      <c r="B597" t="s">
        <v>21</v>
      </c>
      <c r="C597">
        <v>98.43</v>
      </c>
      <c r="D597">
        <v>0.188</v>
      </c>
      <c r="E597">
        <v>0</v>
      </c>
    </row>
    <row r="598" spans="1:5" x14ac:dyDescent="0.25">
      <c r="A598" s="1">
        <v>45856</v>
      </c>
      <c r="B598" t="s">
        <v>22</v>
      </c>
      <c r="C598">
        <v>98.46</v>
      </c>
      <c r="D598">
        <v>0.29699999999999999</v>
      </c>
      <c r="E598">
        <v>1</v>
      </c>
    </row>
    <row r="599" spans="1:5" x14ac:dyDescent="0.25">
      <c r="A599" s="1">
        <v>45857</v>
      </c>
      <c r="B599" t="s">
        <v>17</v>
      </c>
      <c r="C599">
        <v>98.55</v>
      </c>
      <c r="D599">
        <v>0.153</v>
      </c>
      <c r="E599">
        <v>1</v>
      </c>
    </row>
    <row r="600" spans="1:5" x14ac:dyDescent="0.25">
      <c r="A600" s="1">
        <v>45857</v>
      </c>
      <c r="B600" t="s">
        <v>21</v>
      </c>
      <c r="C600">
        <v>99.28</v>
      </c>
      <c r="D600">
        <v>0.24299999999999999</v>
      </c>
      <c r="E600">
        <v>0</v>
      </c>
    </row>
    <row r="601" spans="1:5" x14ac:dyDescent="0.25">
      <c r="A601" s="1">
        <v>45857</v>
      </c>
      <c r="B601" t="s">
        <v>22</v>
      </c>
      <c r="C601">
        <v>98.47</v>
      </c>
      <c r="D601">
        <v>0.502</v>
      </c>
      <c r="E601">
        <v>0</v>
      </c>
    </row>
    <row r="602" spans="1:5" x14ac:dyDescent="0.25">
      <c r="A602" s="1">
        <v>45858</v>
      </c>
      <c r="B602" t="s">
        <v>17</v>
      </c>
      <c r="C602">
        <v>97.94</v>
      </c>
      <c r="D602">
        <v>7.5999999999999998E-2</v>
      </c>
      <c r="E602">
        <v>0</v>
      </c>
    </row>
    <row r="603" spans="1:5" x14ac:dyDescent="0.25">
      <c r="A603" s="1">
        <v>45858</v>
      </c>
      <c r="B603" t="s">
        <v>21</v>
      </c>
      <c r="C603">
        <v>98.69</v>
      </c>
      <c r="D603">
        <v>0.32200000000000001</v>
      </c>
      <c r="E603">
        <v>1</v>
      </c>
    </row>
    <row r="604" spans="1:5" x14ac:dyDescent="0.25">
      <c r="A604" s="1">
        <v>45858</v>
      </c>
      <c r="B604" t="s">
        <v>22</v>
      </c>
      <c r="C604">
        <v>98.22</v>
      </c>
      <c r="D604">
        <v>0.159</v>
      </c>
      <c r="E604">
        <v>0</v>
      </c>
    </row>
    <row r="605" spans="1:5" x14ac:dyDescent="0.25">
      <c r="A605" s="1">
        <v>45859</v>
      </c>
      <c r="B605" t="s">
        <v>17</v>
      </c>
      <c r="C605">
        <v>99.08</v>
      </c>
      <c r="D605">
        <v>0.13</v>
      </c>
      <c r="E605">
        <v>0</v>
      </c>
    </row>
    <row r="606" spans="1:5" x14ac:dyDescent="0.25">
      <c r="A606" s="1">
        <v>45859</v>
      </c>
      <c r="B606" t="s">
        <v>21</v>
      </c>
      <c r="C606">
        <v>99.22</v>
      </c>
      <c r="D606">
        <v>0.11600000000000001</v>
      </c>
      <c r="E606">
        <v>0</v>
      </c>
    </row>
    <row r="607" spans="1:5" x14ac:dyDescent="0.25">
      <c r="A607" s="1">
        <v>45859</v>
      </c>
      <c r="B607" t="s">
        <v>22</v>
      </c>
      <c r="C607">
        <v>99.05</v>
      </c>
      <c r="D607">
        <v>0.35199999999999998</v>
      </c>
      <c r="E607">
        <v>0</v>
      </c>
    </row>
    <row r="608" spans="1:5" x14ac:dyDescent="0.25">
      <c r="A608" s="1">
        <v>45860</v>
      </c>
      <c r="B608" t="s">
        <v>17</v>
      </c>
      <c r="C608">
        <v>98.91</v>
      </c>
      <c r="D608">
        <v>7.2999999999999995E-2</v>
      </c>
      <c r="E608">
        <v>0</v>
      </c>
    </row>
    <row r="609" spans="1:5" x14ac:dyDescent="0.25">
      <c r="A609" s="1">
        <v>45860</v>
      </c>
      <c r="B609" t="s">
        <v>21</v>
      </c>
      <c r="C609">
        <v>98.26</v>
      </c>
      <c r="D609">
        <v>6.5000000000000002E-2</v>
      </c>
      <c r="E609">
        <v>0</v>
      </c>
    </row>
    <row r="610" spans="1:5" x14ac:dyDescent="0.25">
      <c r="A610" s="1">
        <v>45860</v>
      </c>
      <c r="B610" t="s">
        <v>22</v>
      </c>
      <c r="C610">
        <v>97.91</v>
      </c>
      <c r="D610">
        <v>0.40400000000000003</v>
      </c>
      <c r="E610">
        <v>1</v>
      </c>
    </row>
    <row r="611" spans="1:5" x14ac:dyDescent="0.25">
      <c r="A611" s="1">
        <v>45861</v>
      </c>
      <c r="B611" t="s">
        <v>17</v>
      </c>
      <c r="C611">
        <v>98.82</v>
      </c>
      <c r="D611">
        <v>0.13100000000000001</v>
      </c>
      <c r="E611">
        <v>0</v>
      </c>
    </row>
    <row r="612" spans="1:5" x14ac:dyDescent="0.25">
      <c r="A612" s="1">
        <v>45861</v>
      </c>
      <c r="B612" t="s">
        <v>21</v>
      </c>
      <c r="C612">
        <v>99.44</v>
      </c>
      <c r="D612">
        <v>5.7000000000000002E-2</v>
      </c>
      <c r="E612">
        <v>0</v>
      </c>
    </row>
    <row r="613" spans="1:5" x14ac:dyDescent="0.25">
      <c r="A613" s="1">
        <v>45861</v>
      </c>
      <c r="B613" t="s">
        <v>22</v>
      </c>
      <c r="C613">
        <v>98.62</v>
      </c>
      <c r="D613">
        <v>0.318</v>
      </c>
      <c r="E613">
        <v>0</v>
      </c>
    </row>
    <row r="614" spans="1:5" x14ac:dyDescent="0.25">
      <c r="A614" s="1">
        <v>45862</v>
      </c>
      <c r="B614" t="s">
        <v>17</v>
      </c>
      <c r="C614">
        <v>98.47</v>
      </c>
      <c r="D614">
        <v>0.10199999999999999</v>
      </c>
      <c r="E614">
        <v>0</v>
      </c>
    </row>
    <row r="615" spans="1:5" x14ac:dyDescent="0.25">
      <c r="A615" s="1">
        <v>45862</v>
      </c>
      <c r="B615" t="s">
        <v>21</v>
      </c>
      <c r="C615">
        <v>98.78</v>
      </c>
      <c r="D615">
        <v>9.8000000000000004E-2</v>
      </c>
      <c r="E615">
        <v>1</v>
      </c>
    </row>
    <row r="616" spans="1:5" x14ac:dyDescent="0.25">
      <c r="A616" s="1">
        <v>45862</v>
      </c>
      <c r="B616" t="s">
        <v>22</v>
      </c>
      <c r="C616">
        <v>98.8</v>
      </c>
      <c r="D616">
        <v>0.36899999999999999</v>
      </c>
      <c r="E616">
        <v>0</v>
      </c>
    </row>
    <row r="617" spans="1:5" x14ac:dyDescent="0.25">
      <c r="A617" s="1">
        <v>45863</v>
      </c>
      <c r="B617" t="s">
        <v>17</v>
      </c>
      <c r="C617">
        <v>98.56</v>
      </c>
      <c r="D617">
        <v>0.28000000000000003</v>
      </c>
      <c r="E617">
        <v>0</v>
      </c>
    </row>
    <row r="618" spans="1:5" x14ac:dyDescent="0.25">
      <c r="A618" s="1">
        <v>45863</v>
      </c>
      <c r="B618" t="s">
        <v>21</v>
      </c>
      <c r="C618">
        <v>98.32</v>
      </c>
      <c r="D618">
        <v>0.193</v>
      </c>
      <c r="E618">
        <v>1</v>
      </c>
    </row>
    <row r="619" spans="1:5" x14ac:dyDescent="0.25">
      <c r="A619" s="1">
        <v>45863</v>
      </c>
      <c r="B619" t="s">
        <v>22</v>
      </c>
      <c r="C619">
        <v>98.45</v>
      </c>
      <c r="D619">
        <v>0.36099999999999999</v>
      </c>
      <c r="E619">
        <v>0</v>
      </c>
    </row>
    <row r="620" spans="1:5" x14ac:dyDescent="0.25">
      <c r="A620" s="1">
        <v>45864</v>
      </c>
      <c r="B620" t="s">
        <v>17</v>
      </c>
      <c r="C620">
        <v>97.11</v>
      </c>
      <c r="D620">
        <v>0.26500000000000001</v>
      </c>
      <c r="E620">
        <v>0</v>
      </c>
    </row>
    <row r="621" spans="1:5" x14ac:dyDescent="0.25">
      <c r="A621" s="1">
        <v>45864</v>
      </c>
      <c r="B621" t="s">
        <v>21</v>
      </c>
      <c r="C621">
        <v>97.94</v>
      </c>
      <c r="D621">
        <v>0.23300000000000001</v>
      </c>
      <c r="E621">
        <v>0</v>
      </c>
    </row>
    <row r="622" spans="1:5" x14ac:dyDescent="0.25">
      <c r="A622" s="1">
        <v>45864</v>
      </c>
      <c r="B622" t="s">
        <v>22</v>
      </c>
      <c r="C622">
        <v>98.47</v>
      </c>
      <c r="D622">
        <v>0.27700000000000002</v>
      </c>
      <c r="E622">
        <v>0</v>
      </c>
    </row>
    <row r="623" spans="1:5" x14ac:dyDescent="0.25">
      <c r="A623" s="1">
        <v>45865</v>
      </c>
      <c r="B623" t="s">
        <v>17</v>
      </c>
      <c r="C623">
        <v>98.95</v>
      </c>
      <c r="D623">
        <v>0.14099999999999999</v>
      </c>
      <c r="E623">
        <v>0</v>
      </c>
    </row>
    <row r="624" spans="1:5" x14ac:dyDescent="0.25">
      <c r="A624" s="1">
        <v>45865</v>
      </c>
      <c r="B624" t="s">
        <v>21</v>
      </c>
      <c r="C624">
        <v>97.97</v>
      </c>
      <c r="D624">
        <v>0.113</v>
      </c>
      <c r="E624">
        <v>0</v>
      </c>
    </row>
    <row r="625" spans="1:5" x14ac:dyDescent="0.25">
      <c r="A625" s="1">
        <v>45865</v>
      </c>
      <c r="B625" t="s">
        <v>22</v>
      </c>
      <c r="C625">
        <v>97.91</v>
      </c>
      <c r="D625">
        <v>0.27700000000000002</v>
      </c>
      <c r="E625">
        <v>0</v>
      </c>
    </row>
    <row r="626" spans="1:5" x14ac:dyDescent="0.25">
      <c r="A626" s="1">
        <v>45866</v>
      </c>
      <c r="B626" t="s">
        <v>17</v>
      </c>
      <c r="C626">
        <v>99.01</v>
      </c>
      <c r="D626">
        <v>0.16500000000000001</v>
      </c>
      <c r="E626">
        <v>0</v>
      </c>
    </row>
    <row r="627" spans="1:5" x14ac:dyDescent="0.25">
      <c r="A627" s="1">
        <v>45866</v>
      </c>
      <c r="B627" t="s">
        <v>21</v>
      </c>
      <c r="C627">
        <v>98.68</v>
      </c>
      <c r="D627">
        <v>0.25800000000000001</v>
      </c>
      <c r="E627">
        <v>1</v>
      </c>
    </row>
    <row r="628" spans="1:5" x14ac:dyDescent="0.25">
      <c r="A628" s="1">
        <v>45866</v>
      </c>
      <c r="B628" t="s">
        <v>22</v>
      </c>
      <c r="C628">
        <v>97.76</v>
      </c>
      <c r="D628">
        <v>0.28199999999999997</v>
      </c>
      <c r="E628">
        <v>0</v>
      </c>
    </row>
    <row r="629" spans="1:5" x14ac:dyDescent="0.25">
      <c r="A629" s="1">
        <v>45867</v>
      </c>
      <c r="B629" t="s">
        <v>17</v>
      </c>
      <c r="C629">
        <v>98.41</v>
      </c>
      <c r="D629">
        <v>0.26</v>
      </c>
      <c r="E629">
        <v>0</v>
      </c>
    </row>
    <row r="630" spans="1:5" x14ac:dyDescent="0.25">
      <c r="A630" s="1">
        <v>45867</v>
      </c>
      <c r="B630" t="s">
        <v>21</v>
      </c>
      <c r="C630">
        <v>98.74</v>
      </c>
      <c r="D630">
        <v>0.16500000000000001</v>
      </c>
      <c r="E630">
        <v>0</v>
      </c>
    </row>
    <row r="631" spans="1:5" x14ac:dyDescent="0.25">
      <c r="A631" s="1">
        <v>45867</v>
      </c>
      <c r="B631" t="s">
        <v>22</v>
      </c>
      <c r="C631">
        <v>97.69</v>
      </c>
      <c r="D631">
        <v>0.505</v>
      </c>
      <c r="E631">
        <v>0</v>
      </c>
    </row>
    <row r="632" spans="1:5" x14ac:dyDescent="0.25">
      <c r="A632" s="1">
        <v>45868</v>
      </c>
      <c r="B632" t="s">
        <v>17</v>
      </c>
      <c r="C632">
        <v>98.9</v>
      </c>
      <c r="D632">
        <v>0.14899999999999999</v>
      </c>
      <c r="E632">
        <v>0</v>
      </c>
    </row>
    <row r="633" spans="1:5" x14ac:dyDescent="0.25">
      <c r="A633" s="1">
        <v>45868</v>
      </c>
      <c r="B633" t="s">
        <v>21</v>
      </c>
      <c r="C633">
        <v>99.55</v>
      </c>
      <c r="D633">
        <v>0.17499999999999999</v>
      </c>
      <c r="E633">
        <v>0</v>
      </c>
    </row>
    <row r="634" spans="1:5" x14ac:dyDescent="0.25">
      <c r="A634" s="1">
        <v>45868</v>
      </c>
      <c r="B634" t="s">
        <v>22</v>
      </c>
      <c r="C634">
        <v>97.99</v>
      </c>
      <c r="D634">
        <v>0.55400000000000005</v>
      </c>
      <c r="E634">
        <v>0</v>
      </c>
    </row>
    <row r="635" spans="1:5" x14ac:dyDescent="0.25">
      <c r="A635" s="1">
        <v>45869</v>
      </c>
      <c r="B635" t="s">
        <v>17</v>
      </c>
      <c r="C635">
        <v>98.81</v>
      </c>
      <c r="D635">
        <v>0.151</v>
      </c>
      <c r="E635">
        <v>0</v>
      </c>
    </row>
    <row r="636" spans="1:5" x14ac:dyDescent="0.25">
      <c r="A636" s="1">
        <v>45869</v>
      </c>
      <c r="B636" t="s">
        <v>21</v>
      </c>
      <c r="C636">
        <v>98.82</v>
      </c>
      <c r="D636">
        <v>0.19800000000000001</v>
      </c>
      <c r="E636">
        <v>0</v>
      </c>
    </row>
    <row r="637" spans="1:5" x14ac:dyDescent="0.25">
      <c r="A637" s="1">
        <v>45869</v>
      </c>
      <c r="B637" t="s">
        <v>22</v>
      </c>
      <c r="C637">
        <v>98.36</v>
      </c>
      <c r="D637">
        <v>0.433</v>
      </c>
      <c r="E637">
        <v>0</v>
      </c>
    </row>
    <row r="638" spans="1:5" x14ac:dyDescent="0.25">
      <c r="A638" s="1">
        <v>45870</v>
      </c>
      <c r="B638" t="s">
        <v>17</v>
      </c>
      <c r="C638">
        <v>98.81</v>
      </c>
      <c r="D638">
        <v>0.19600000000000001</v>
      </c>
      <c r="E638">
        <v>0</v>
      </c>
    </row>
    <row r="639" spans="1:5" x14ac:dyDescent="0.25">
      <c r="A639" s="1">
        <v>45870</v>
      </c>
      <c r="B639" t="s">
        <v>21</v>
      </c>
      <c r="C639">
        <v>99.36</v>
      </c>
      <c r="D639">
        <v>6.9000000000000006E-2</v>
      </c>
      <c r="E639">
        <v>0</v>
      </c>
    </row>
    <row r="640" spans="1:5" x14ac:dyDescent="0.25">
      <c r="A640" s="1">
        <v>45870</v>
      </c>
      <c r="B640" t="s">
        <v>22</v>
      </c>
      <c r="C640">
        <v>98.51</v>
      </c>
      <c r="D640">
        <v>0.246</v>
      </c>
      <c r="E640">
        <v>0</v>
      </c>
    </row>
    <row r="641" spans="1:5" x14ac:dyDescent="0.25">
      <c r="A641" s="1">
        <v>45871</v>
      </c>
      <c r="B641" t="s">
        <v>17</v>
      </c>
      <c r="C641">
        <v>98.05</v>
      </c>
      <c r="D641">
        <v>0.20599999999999999</v>
      </c>
      <c r="E641">
        <v>0</v>
      </c>
    </row>
    <row r="642" spans="1:5" x14ac:dyDescent="0.25">
      <c r="A642" s="1">
        <v>45871</v>
      </c>
      <c r="B642" t="s">
        <v>21</v>
      </c>
      <c r="C642">
        <v>98.01</v>
      </c>
      <c r="D642">
        <v>0.221</v>
      </c>
      <c r="E642">
        <v>0</v>
      </c>
    </row>
    <row r="643" spans="1:5" x14ac:dyDescent="0.25">
      <c r="A643" s="1">
        <v>45871</v>
      </c>
      <c r="B643" t="s">
        <v>22</v>
      </c>
      <c r="C643">
        <v>98.36</v>
      </c>
      <c r="D643">
        <v>0.38200000000000001</v>
      </c>
      <c r="E643">
        <v>0</v>
      </c>
    </row>
    <row r="644" spans="1:5" x14ac:dyDescent="0.25">
      <c r="A644" s="1">
        <v>45872</v>
      </c>
      <c r="B644" t="s">
        <v>17</v>
      </c>
      <c r="C644">
        <v>97.89</v>
      </c>
      <c r="D644">
        <v>0.156</v>
      </c>
      <c r="E644">
        <v>1</v>
      </c>
    </row>
    <row r="645" spans="1:5" x14ac:dyDescent="0.25">
      <c r="A645" s="1">
        <v>45872</v>
      </c>
      <c r="B645" t="s">
        <v>21</v>
      </c>
      <c r="C645">
        <v>98.34</v>
      </c>
      <c r="D645">
        <v>8.5000000000000006E-2</v>
      </c>
      <c r="E645">
        <v>0</v>
      </c>
    </row>
    <row r="646" spans="1:5" x14ac:dyDescent="0.25">
      <c r="A646" s="1">
        <v>45872</v>
      </c>
      <c r="B646" t="s">
        <v>22</v>
      </c>
      <c r="C646">
        <v>97.43</v>
      </c>
      <c r="D646">
        <v>0.52200000000000002</v>
      </c>
      <c r="E646">
        <v>0</v>
      </c>
    </row>
    <row r="647" spans="1:5" x14ac:dyDescent="0.25">
      <c r="A647" s="1">
        <v>45873</v>
      </c>
      <c r="B647" t="s">
        <v>17</v>
      </c>
      <c r="C647">
        <v>99.21</v>
      </c>
      <c r="D647">
        <v>0.30099999999999999</v>
      </c>
      <c r="E647">
        <v>0</v>
      </c>
    </row>
    <row r="648" spans="1:5" x14ac:dyDescent="0.25">
      <c r="A648" s="1">
        <v>45873</v>
      </c>
      <c r="B648" t="s">
        <v>21</v>
      </c>
      <c r="C648">
        <v>98.32</v>
      </c>
      <c r="D648">
        <v>0.29199999999999998</v>
      </c>
      <c r="E648">
        <v>1</v>
      </c>
    </row>
    <row r="649" spans="1:5" x14ac:dyDescent="0.25">
      <c r="A649" s="1">
        <v>45873</v>
      </c>
      <c r="B649" t="s">
        <v>22</v>
      </c>
      <c r="C649">
        <v>96.71</v>
      </c>
      <c r="D649">
        <v>0.41699999999999998</v>
      </c>
      <c r="E649">
        <v>0</v>
      </c>
    </row>
    <row r="650" spans="1:5" x14ac:dyDescent="0.25">
      <c r="A650" s="1">
        <v>45874</v>
      </c>
      <c r="B650" t="s">
        <v>17</v>
      </c>
      <c r="C650">
        <v>98.4</v>
      </c>
      <c r="D650">
        <v>0.111</v>
      </c>
      <c r="E650">
        <v>0</v>
      </c>
    </row>
    <row r="651" spans="1:5" x14ac:dyDescent="0.25">
      <c r="A651" s="1">
        <v>45874</v>
      </c>
      <c r="B651" t="s">
        <v>21</v>
      </c>
      <c r="C651">
        <v>98.49</v>
      </c>
      <c r="D651">
        <v>0.221</v>
      </c>
      <c r="E651">
        <v>0</v>
      </c>
    </row>
    <row r="652" spans="1:5" x14ac:dyDescent="0.25">
      <c r="A652" s="1">
        <v>45874</v>
      </c>
      <c r="B652" t="s">
        <v>22</v>
      </c>
      <c r="C652">
        <v>98.84</v>
      </c>
      <c r="D652">
        <v>0.22800000000000001</v>
      </c>
      <c r="E652">
        <v>1</v>
      </c>
    </row>
    <row r="653" spans="1:5" x14ac:dyDescent="0.25">
      <c r="A653" s="1">
        <v>45875</v>
      </c>
      <c r="B653" t="s">
        <v>17</v>
      </c>
      <c r="C653">
        <v>98.23</v>
      </c>
      <c r="D653">
        <v>0.17199999999999999</v>
      </c>
      <c r="E653">
        <v>0</v>
      </c>
    </row>
    <row r="654" spans="1:5" x14ac:dyDescent="0.25">
      <c r="A654" s="1">
        <v>45875</v>
      </c>
      <c r="B654" t="s">
        <v>21</v>
      </c>
      <c r="C654">
        <v>98.18</v>
      </c>
      <c r="D654">
        <v>0.27700000000000002</v>
      </c>
      <c r="E654">
        <v>1</v>
      </c>
    </row>
    <row r="655" spans="1:5" x14ac:dyDescent="0.25">
      <c r="A655" s="1">
        <v>45875</v>
      </c>
      <c r="B655" t="s">
        <v>22</v>
      </c>
      <c r="C655">
        <v>97.7</v>
      </c>
      <c r="D655">
        <v>0.249</v>
      </c>
      <c r="E655">
        <v>0</v>
      </c>
    </row>
    <row r="656" spans="1:5" x14ac:dyDescent="0.25">
      <c r="A656" s="1">
        <v>45876</v>
      </c>
      <c r="B656" t="s">
        <v>17</v>
      </c>
      <c r="C656">
        <v>97.8</v>
      </c>
      <c r="D656">
        <v>0.24</v>
      </c>
      <c r="E656">
        <v>0</v>
      </c>
    </row>
    <row r="657" spans="1:5" x14ac:dyDescent="0.25">
      <c r="A657" s="1">
        <v>45876</v>
      </c>
      <c r="B657" t="s">
        <v>21</v>
      </c>
      <c r="C657">
        <v>98.8</v>
      </c>
      <c r="D657">
        <v>0.13</v>
      </c>
      <c r="E657">
        <v>0</v>
      </c>
    </row>
    <row r="658" spans="1:5" x14ac:dyDescent="0.25">
      <c r="A658" s="1">
        <v>45876</v>
      </c>
      <c r="B658" t="s">
        <v>22</v>
      </c>
      <c r="C658">
        <v>98.13</v>
      </c>
      <c r="D658">
        <v>0.31</v>
      </c>
      <c r="E658">
        <v>0</v>
      </c>
    </row>
    <row r="659" spans="1:5" x14ac:dyDescent="0.25">
      <c r="A659" s="1">
        <v>45877</v>
      </c>
      <c r="B659" t="s">
        <v>17</v>
      </c>
      <c r="C659">
        <v>99.38</v>
      </c>
      <c r="D659">
        <v>9.0999999999999998E-2</v>
      </c>
      <c r="E659">
        <v>0</v>
      </c>
    </row>
    <row r="660" spans="1:5" x14ac:dyDescent="0.25">
      <c r="A660" s="1">
        <v>45877</v>
      </c>
      <c r="B660" t="s">
        <v>21</v>
      </c>
      <c r="C660">
        <v>98.4</v>
      </c>
      <c r="D660">
        <v>0.115</v>
      </c>
      <c r="E660">
        <v>0</v>
      </c>
    </row>
    <row r="661" spans="1:5" x14ac:dyDescent="0.25">
      <c r="A661" s="1">
        <v>45877</v>
      </c>
      <c r="B661" t="s">
        <v>22</v>
      </c>
      <c r="C661">
        <v>98.1</v>
      </c>
      <c r="D661">
        <v>0.35799999999999998</v>
      </c>
      <c r="E661">
        <v>0</v>
      </c>
    </row>
    <row r="662" spans="1:5" x14ac:dyDescent="0.25">
      <c r="A662" s="1">
        <v>45878</v>
      </c>
      <c r="B662" t="s">
        <v>17</v>
      </c>
      <c r="C662">
        <v>99.1</v>
      </c>
      <c r="D662">
        <v>0.25800000000000001</v>
      </c>
      <c r="E662">
        <v>0</v>
      </c>
    </row>
    <row r="663" spans="1:5" x14ac:dyDescent="0.25">
      <c r="A663" s="1">
        <v>45878</v>
      </c>
      <c r="B663" t="s">
        <v>21</v>
      </c>
      <c r="C663">
        <v>98.82</v>
      </c>
      <c r="D663">
        <v>0.215</v>
      </c>
      <c r="E663">
        <v>1</v>
      </c>
    </row>
    <row r="664" spans="1:5" x14ac:dyDescent="0.25">
      <c r="A664" s="1">
        <v>45878</v>
      </c>
      <c r="B664" t="s">
        <v>22</v>
      </c>
      <c r="C664">
        <v>97.97</v>
      </c>
      <c r="D664">
        <v>0.27600000000000002</v>
      </c>
      <c r="E664">
        <v>0</v>
      </c>
    </row>
    <row r="665" spans="1:5" x14ac:dyDescent="0.25">
      <c r="A665" s="1">
        <v>45879</v>
      </c>
      <c r="B665" t="s">
        <v>17</v>
      </c>
      <c r="C665">
        <v>99.21</v>
      </c>
      <c r="D665">
        <v>4.1000000000000002E-2</v>
      </c>
      <c r="E665">
        <v>0</v>
      </c>
    </row>
    <row r="666" spans="1:5" x14ac:dyDescent="0.25">
      <c r="A666" s="1">
        <v>45879</v>
      </c>
      <c r="B666" t="s">
        <v>21</v>
      </c>
      <c r="C666">
        <v>98.88</v>
      </c>
      <c r="D666">
        <v>0.36299999999999999</v>
      </c>
      <c r="E666">
        <v>0</v>
      </c>
    </row>
    <row r="667" spans="1:5" x14ac:dyDescent="0.25">
      <c r="A667" s="1">
        <v>45879</v>
      </c>
      <c r="B667" t="s">
        <v>22</v>
      </c>
      <c r="C667">
        <v>97.33</v>
      </c>
      <c r="D667">
        <v>0.40899999999999997</v>
      </c>
      <c r="E667">
        <v>0</v>
      </c>
    </row>
    <row r="668" spans="1:5" x14ac:dyDescent="0.25">
      <c r="A668" s="1">
        <v>45880</v>
      </c>
      <c r="B668" t="s">
        <v>17</v>
      </c>
      <c r="C668">
        <v>98.25</v>
      </c>
      <c r="D668">
        <v>0.23599999999999999</v>
      </c>
      <c r="E668">
        <v>0</v>
      </c>
    </row>
    <row r="669" spans="1:5" x14ac:dyDescent="0.25">
      <c r="A669" s="1">
        <v>45880</v>
      </c>
      <c r="B669" t="s">
        <v>21</v>
      </c>
      <c r="C669">
        <v>99.35</v>
      </c>
      <c r="D669">
        <v>0.23899999999999999</v>
      </c>
      <c r="E669">
        <v>0</v>
      </c>
    </row>
    <row r="670" spans="1:5" x14ac:dyDescent="0.25">
      <c r="A670" s="1">
        <v>45880</v>
      </c>
      <c r="B670" t="s">
        <v>22</v>
      </c>
      <c r="C670">
        <v>97.18</v>
      </c>
      <c r="D670">
        <v>0.192</v>
      </c>
      <c r="E670">
        <v>0</v>
      </c>
    </row>
    <row r="671" spans="1:5" x14ac:dyDescent="0.25">
      <c r="A671" s="1">
        <v>45881</v>
      </c>
      <c r="B671" t="s">
        <v>17</v>
      </c>
      <c r="C671">
        <v>98.99</v>
      </c>
      <c r="D671">
        <v>0.03</v>
      </c>
      <c r="E671">
        <v>0</v>
      </c>
    </row>
    <row r="672" spans="1:5" x14ac:dyDescent="0.25">
      <c r="A672" s="1">
        <v>45881</v>
      </c>
      <c r="B672" t="s">
        <v>21</v>
      </c>
      <c r="C672">
        <v>98.72</v>
      </c>
      <c r="D672">
        <v>0.20799999999999999</v>
      </c>
      <c r="E672">
        <v>0</v>
      </c>
    </row>
    <row r="673" spans="1:5" x14ac:dyDescent="0.25">
      <c r="A673" s="1">
        <v>45881</v>
      </c>
      <c r="B673" t="s">
        <v>22</v>
      </c>
      <c r="C673">
        <v>98.36</v>
      </c>
      <c r="D673">
        <v>0.441</v>
      </c>
      <c r="E673">
        <v>0</v>
      </c>
    </row>
    <row r="674" spans="1:5" x14ac:dyDescent="0.25">
      <c r="A674" s="1">
        <v>45882</v>
      </c>
      <c r="B674" t="s">
        <v>17</v>
      </c>
      <c r="C674">
        <v>98.09</v>
      </c>
      <c r="D674">
        <v>0.23300000000000001</v>
      </c>
      <c r="E674">
        <v>0</v>
      </c>
    </row>
    <row r="675" spans="1:5" x14ac:dyDescent="0.25">
      <c r="A675" s="1">
        <v>45882</v>
      </c>
      <c r="B675" t="s">
        <v>21</v>
      </c>
      <c r="C675">
        <v>98.1</v>
      </c>
      <c r="D675">
        <v>3.7999999999999999E-2</v>
      </c>
      <c r="E675">
        <v>0</v>
      </c>
    </row>
    <row r="676" spans="1:5" x14ac:dyDescent="0.25">
      <c r="A676" s="1">
        <v>45882</v>
      </c>
      <c r="B676" t="s">
        <v>22</v>
      </c>
      <c r="C676">
        <v>98.32</v>
      </c>
      <c r="D676">
        <v>0.51900000000000002</v>
      </c>
      <c r="E676">
        <v>0</v>
      </c>
    </row>
    <row r="677" spans="1:5" x14ac:dyDescent="0.25">
      <c r="A677" s="1">
        <v>45883</v>
      </c>
      <c r="B677" t="s">
        <v>17</v>
      </c>
      <c r="C677">
        <v>98.45</v>
      </c>
      <c r="D677">
        <v>0.185</v>
      </c>
      <c r="E677">
        <v>0</v>
      </c>
    </row>
    <row r="678" spans="1:5" x14ac:dyDescent="0.25">
      <c r="A678" s="1">
        <v>45883</v>
      </c>
      <c r="B678" t="s">
        <v>21</v>
      </c>
      <c r="C678">
        <v>99.08</v>
      </c>
      <c r="D678">
        <v>0.28100000000000003</v>
      </c>
      <c r="E678">
        <v>0</v>
      </c>
    </row>
    <row r="679" spans="1:5" x14ac:dyDescent="0.25">
      <c r="A679" s="1">
        <v>45883</v>
      </c>
      <c r="B679" t="s">
        <v>22</v>
      </c>
      <c r="C679">
        <v>99.19</v>
      </c>
      <c r="D679">
        <v>0.33700000000000002</v>
      </c>
      <c r="E679">
        <v>1</v>
      </c>
    </row>
    <row r="680" spans="1:5" x14ac:dyDescent="0.25">
      <c r="A680" s="1">
        <v>45884</v>
      </c>
      <c r="B680" t="s">
        <v>17</v>
      </c>
      <c r="C680">
        <v>99.11</v>
      </c>
      <c r="D680">
        <v>0.151</v>
      </c>
      <c r="E680">
        <v>0</v>
      </c>
    </row>
    <row r="681" spans="1:5" x14ac:dyDescent="0.25">
      <c r="A681" s="1">
        <v>45884</v>
      </c>
      <c r="B681" t="s">
        <v>21</v>
      </c>
      <c r="C681">
        <v>99.87</v>
      </c>
      <c r="D681">
        <v>9.8000000000000004E-2</v>
      </c>
      <c r="E681">
        <v>0</v>
      </c>
    </row>
    <row r="682" spans="1:5" x14ac:dyDescent="0.25">
      <c r="A682" s="1">
        <v>45884</v>
      </c>
      <c r="B682" t="s">
        <v>22</v>
      </c>
      <c r="C682">
        <v>97.91</v>
      </c>
      <c r="D682">
        <v>0.33800000000000002</v>
      </c>
      <c r="E682">
        <v>0</v>
      </c>
    </row>
    <row r="683" spans="1:5" x14ac:dyDescent="0.25">
      <c r="A683" s="1">
        <v>45885</v>
      </c>
      <c r="B683" t="s">
        <v>17</v>
      </c>
      <c r="C683">
        <v>98.79</v>
      </c>
      <c r="D683">
        <v>0.25700000000000001</v>
      </c>
      <c r="E683">
        <v>0</v>
      </c>
    </row>
    <row r="684" spans="1:5" x14ac:dyDescent="0.25">
      <c r="A684" s="1">
        <v>45885</v>
      </c>
      <c r="B684" t="s">
        <v>21</v>
      </c>
      <c r="C684">
        <v>99.09</v>
      </c>
      <c r="D684">
        <v>0.18</v>
      </c>
      <c r="E684">
        <v>0</v>
      </c>
    </row>
    <row r="685" spans="1:5" x14ac:dyDescent="0.25">
      <c r="A685" s="1">
        <v>45885</v>
      </c>
      <c r="B685" t="s">
        <v>22</v>
      </c>
      <c r="C685">
        <v>97.92</v>
      </c>
      <c r="D685">
        <v>0.44</v>
      </c>
      <c r="E685">
        <v>1</v>
      </c>
    </row>
    <row r="686" spans="1:5" x14ac:dyDescent="0.25">
      <c r="A686" s="1">
        <v>45886</v>
      </c>
      <c r="B686" t="s">
        <v>17</v>
      </c>
      <c r="C686">
        <v>99.03</v>
      </c>
      <c r="D686">
        <v>0.151</v>
      </c>
      <c r="E686">
        <v>0</v>
      </c>
    </row>
    <row r="687" spans="1:5" x14ac:dyDescent="0.25">
      <c r="A687" s="1">
        <v>45886</v>
      </c>
      <c r="B687" t="s">
        <v>21</v>
      </c>
      <c r="C687">
        <v>98.47</v>
      </c>
      <c r="D687">
        <v>0.17399999999999999</v>
      </c>
      <c r="E687">
        <v>0</v>
      </c>
    </row>
    <row r="688" spans="1:5" x14ac:dyDescent="0.25">
      <c r="A688" s="1">
        <v>45886</v>
      </c>
      <c r="B688" t="s">
        <v>22</v>
      </c>
      <c r="C688">
        <v>98.23</v>
      </c>
      <c r="D688">
        <v>0.442</v>
      </c>
      <c r="E688">
        <v>1</v>
      </c>
    </row>
    <row r="689" spans="1:5" x14ac:dyDescent="0.25">
      <c r="A689" s="1">
        <v>45887</v>
      </c>
      <c r="B689" t="s">
        <v>17</v>
      </c>
      <c r="C689">
        <v>98.05</v>
      </c>
      <c r="D689">
        <v>5.6000000000000001E-2</v>
      </c>
      <c r="E689">
        <v>0</v>
      </c>
    </row>
    <row r="690" spans="1:5" x14ac:dyDescent="0.25">
      <c r="A690" s="1">
        <v>45887</v>
      </c>
      <c r="B690" t="s">
        <v>21</v>
      </c>
      <c r="C690">
        <v>99.1</v>
      </c>
      <c r="D690">
        <v>0.184</v>
      </c>
      <c r="E690">
        <v>0</v>
      </c>
    </row>
    <row r="691" spans="1:5" x14ac:dyDescent="0.25">
      <c r="A691" s="1">
        <v>45887</v>
      </c>
      <c r="B691" t="s">
        <v>22</v>
      </c>
      <c r="C691">
        <v>98.89</v>
      </c>
      <c r="D691">
        <v>0.36199999999999999</v>
      </c>
      <c r="E691">
        <v>1</v>
      </c>
    </row>
    <row r="692" spans="1:5" x14ac:dyDescent="0.25">
      <c r="A692" s="1">
        <v>45888</v>
      </c>
      <c r="B692" t="s">
        <v>17</v>
      </c>
      <c r="C692">
        <v>98.81</v>
      </c>
      <c r="D692">
        <v>0.24</v>
      </c>
      <c r="E692">
        <v>0</v>
      </c>
    </row>
    <row r="693" spans="1:5" x14ac:dyDescent="0.25">
      <c r="A693" s="1">
        <v>45888</v>
      </c>
      <c r="B693" t="s">
        <v>21</v>
      </c>
      <c r="C693">
        <v>98.5</v>
      </c>
      <c r="D693">
        <v>0.318</v>
      </c>
      <c r="E693">
        <v>0</v>
      </c>
    </row>
    <row r="694" spans="1:5" x14ac:dyDescent="0.25">
      <c r="A694" s="1">
        <v>45888</v>
      </c>
      <c r="B694" t="s">
        <v>22</v>
      </c>
      <c r="C694">
        <v>98.18</v>
      </c>
      <c r="D694">
        <v>0.44600000000000001</v>
      </c>
      <c r="E694">
        <v>1</v>
      </c>
    </row>
    <row r="695" spans="1:5" x14ac:dyDescent="0.25">
      <c r="A695" s="1">
        <v>45889</v>
      </c>
      <c r="B695" t="s">
        <v>17</v>
      </c>
      <c r="C695">
        <v>98.88</v>
      </c>
      <c r="D695">
        <v>0.27200000000000002</v>
      </c>
      <c r="E695">
        <v>0</v>
      </c>
    </row>
    <row r="696" spans="1:5" x14ac:dyDescent="0.25">
      <c r="A696" s="1">
        <v>45889</v>
      </c>
      <c r="B696" t="s">
        <v>21</v>
      </c>
      <c r="C696">
        <v>98.05</v>
      </c>
      <c r="D696">
        <v>9.4E-2</v>
      </c>
      <c r="E696">
        <v>1</v>
      </c>
    </row>
    <row r="697" spans="1:5" x14ac:dyDescent="0.25">
      <c r="A697" s="1">
        <v>45889</v>
      </c>
      <c r="B697" t="s">
        <v>22</v>
      </c>
      <c r="C697">
        <v>97.83</v>
      </c>
      <c r="D697">
        <v>0.39800000000000002</v>
      </c>
      <c r="E697">
        <v>0</v>
      </c>
    </row>
    <row r="698" spans="1:5" x14ac:dyDescent="0.25">
      <c r="A698" s="1">
        <v>45890</v>
      </c>
      <c r="B698" t="s">
        <v>17</v>
      </c>
      <c r="C698">
        <v>98.07</v>
      </c>
      <c r="D698">
        <v>0.14599999999999999</v>
      </c>
      <c r="E698">
        <v>0</v>
      </c>
    </row>
    <row r="699" spans="1:5" x14ac:dyDescent="0.25">
      <c r="A699" s="1">
        <v>45890</v>
      </c>
      <c r="B699" t="s">
        <v>21</v>
      </c>
      <c r="C699">
        <v>100</v>
      </c>
      <c r="D699">
        <v>0.14599999999999999</v>
      </c>
      <c r="E699">
        <v>0</v>
      </c>
    </row>
    <row r="700" spans="1:5" x14ac:dyDescent="0.25">
      <c r="A700" s="1">
        <v>45890</v>
      </c>
      <c r="B700" t="s">
        <v>22</v>
      </c>
      <c r="C700">
        <v>98.74</v>
      </c>
      <c r="D700">
        <v>0.31900000000000001</v>
      </c>
      <c r="E700">
        <v>0</v>
      </c>
    </row>
    <row r="701" spans="1:5" x14ac:dyDescent="0.25">
      <c r="A701" s="1">
        <v>45891</v>
      </c>
      <c r="B701" t="s">
        <v>17</v>
      </c>
      <c r="C701">
        <v>99.22</v>
      </c>
      <c r="D701">
        <v>0.11899999999999999</v>
      </c>
      <c r="E701">
        <v>1</v>
      </c>
    </row>
    <row r="702" spans="1:5" x14ac:dyDescent="0.25">
      <c r="A702" s="1">
        <v>45891</v>
      </c>
      <c r="B702" t="s">
        <v>21</v>
      </c>
      <c r="C702">
        <v>97.99</v>
      </c>
      <c r="D702">
        <v>5.8999999999999997E-2</v>
      </c>
      <c r="E702">
        <v>0</v>
      </c>
    </row>
    <row r="703" spans="1:5" x14ac:dyDescent="0.25">
      <c r="A703" s="1">
        <v>45891</v>
      </c>
      <c r="B703" t="s">
        <v>22</v>
      </c>
      <c r="C703">
        <v>99.4</v>
      </c>
      <c r="D703">
        <v>0.35699999999999998</v>
      </c>
      <c r="E703">
        <v>0</v>
      </c>
    </row>
    <row r="704" spans="1:5" x14ac:dyDescent="0.25">
      <c r="A704" s="1">
        <v>45892</v>
      </c>
      <c r="B704" t="s">
        <v>17</v>
      </c>
      <c r="C704">
        <v>97.73</v>
      </c>
      <c r="D704">
        <v>0.191</v>
      </c>
      <c r="E704">
        <v>0</v>
      </c>
    </row>
    <row r="705" spans="1:5" x14ac:dyDescent="0.25">
      <c r="A705" s="1">
        <v>45892</v>
      </c>
      <c r="B705" t="s">
        <v>21</v>
      </c>
      <c r="C705">
        <v>98.35</v>
      </c>
      <c r="D705">
        <v>0.30199999999999999</v>
      </c>
      <c r="E705">
        <v>0</v>
      </c>
    </row>
    <row r="706" spans="1:5" x14ac:dyDescent="0.25">
      <c r="A706" s="1">
        <v>45892</v>
      </c>
      <c r="B706" t="s">
        <v>22</v>
      </c>
      <c r="C706">
        <v>96.82</v>
      </c>
      <c r="D706">
        <v>0.219</v>
      </c>
      <c r="E706">
        <v>0</v>
      </c>
    </row>
    <row r="707" spans="1:5" x14ac:dyDescent="0.25">
      <c r="A707" s="1">
        <v>45893</v>
      </c>
      <c r="B707" t="s">
        <v>17</v>
      </c>
      <c r="C707">
        <v>98.99</v>
      </c>
      <c r="D707">
        <v>0.219</v>
      </c>
      <c r="E707">
        <v>1</v>
      </c>
    </row>
    <row r="708" spans="1:5" x14ac:dyDescent="0.25">
      <c r="A708" s="1">
        <v>45893</v>
      </c>
      <c r="B708" t="s">
        <v>21</v>
      </c>
      <c r="C708">
        <v>98.92</v>
      </c>
      <c r="D708">
        <v>0.218</v>
      </c>
      <c r="E708">
        <v>0</v>
      </c>
    </row>
    <row r="709" spans="1:5" x14ac:dyDescent="0.25">
      <c r="A709" s="1">
        <v>45893</v>
      </c>
      <c r="B709" t="s">
        <v>22</v>
      </c>
      <c r="C709">
        <v>98.55</v>
      </c>
      <c r="D709">
        <v>0.40799999999999997</v>
      </c>
      <c r="E709">
        <v>0</v>
      </c>
    </row>
    <row r="710" spans="1:5" x14ac:dyDescent="0.25">
      <c r="A710" s="1">
        <v>45894</v>
      </c>
      <c r="B710" t="s">
        <v>17</v>
      </c>
      <c r="C710">
        <v>98.33</v>
      </c>
      <c r="D710">
        <v>0.25</v>
      </c>
      <c r="E710">
        <v>0</v>
      </c>
    </row>
    <row r="711" spans="1:5" x14ac:dyDescent="0.25">
      <c r="A711" s="1">
        <v>45894</v>
      </c>
      <c r="B711" t="s">
        <v>21</v>
      </c>
      <c r="C711">
        <v>99.15</v>
      </c>
      <c r="D711">
        <v>0.20200000000000001</v>
      </c>
      <c r="E711">
        <v>0</v>
      </c>
    </row>
    <row r="712" spans="1:5" x14ac:dyDescent="0.25">
      <c r="A712" s="1">
        <v>45894</v>
      </c>
      <c r="B712" t="s">
        <v>22</v>
      </c>
      <c r="C712">
        <v>97.9</v>
      </c>
      <c r="D712">
        <v>0.249</v>
      </c>
      <c r="E712">
        <v>0</v>
      </c>
    </row>
    <row r="713" spans="1:5" x14ac:dyDescent="0.25">
      <c r="A713" s="1">
        <v>45895</v>
      </c>
      <c r="B713" t="s">
        <v>17</v>
      </c>
      <c r="C713">
        <v>98.01</v>
      </c>
      <c r="D713">
        <v>9.0999999999999998E-2</v>
      </c>
      <c r="E713">
        <v>0</v>
      </c>
    </row>
    <row r="714" spans="1:5" x14ac:dyDescent="0.25">
      <c r="A714" s="1">
        <v>45895</v>
      </c>
      <c r="B714" t="s">
        <v>21</v>
      </c>
      <c r="C714">
        <v>98.85</v>
      </c>
      <c r="D714">
        <v>0.186</v>
      </c>
      <c r="E714">
        <v>0</v>
      </c>
    </row>
    <row r="715" spans="1:5" x14ac:dyDescent="0.25">
      <c r="A715" s="1">
        <v>45895</v>
      </c>
      <c r="B715" t="s">
        <v>22</v>
      </c>
      <c r="C715">
        <v>96.87</v>
      </c>
      <c r="D715">
        <v>0.33700000000000002</v>
      </c>
      <c r="E715">
        <v>0</v>
      </c>
    </row>
    <row r="716" spans="1:5" x14ac:dyDescent="0.25">
      <c r="A716" s="1">
        <v>45896</v>
      </c>
      <c r="B716" t="s">
        <v>17</v>
      </c>
      <c r="C716">
        <v>99.41</v>
      </c>
      <c r="D716">
        <v>0.25900000000000001</v>
      </c>
      <c r="E716">
        <v>0</v>
      </c>
    </row>
    <row r="717" spans="1:5" x14ac:dyDescent="0.25">
      <c r="A717" s="1">
        <v>45896</v>
      </c>
      <c r="B717" t="s">
        <v>21</v>
      </c>
      <c r="C717">
        <v>98.79</v>
      </c>
      <c r="D717">
        <v>0.19800000000000001</v>
      </c>
      <c r="E717">
        <v>0</v>
      </c>
    </row>
    <row r="718" spans="1:5" x14ac:dyDescent="0.25">
      <c r="A718" s="1">
        <v>45896</v>
      </c>
      <c r="B718" t="s">
        <v>22</v>
      </c>
      <c r="C718">
        <v>98.23</v>
      </c>
      <c r="D718">
        <v>0.42599999999999999</v>
      </c>
      <c r="E718">
        <v>0</v>
      </c>
    </row>
    <row r="719" spans="1:5" x14ac:dyDescent="0.25">
      <c r="A719" s="1">
        <v>45897</v>
      </c>
      <c r="B719" t="s">
        <v>17</v>
      </c>
      <c r="C719">
        <v>99.38</v>
      </c>
      <c r="D719">
        <v>0.112</v>
      </c>
      <c r="E719">
        <v>0</v>
      </c>
    </row>
    <row r="720" spans="1:5" x14ac:dyDescent="0.25">
      <c r="A720" s="1">
        <v>45897</v>
      </c>
      <c r="B720" t="s">
        <v>21</v>
      </c>
      <c r="C720">
        <v>99.44</v>
      </c>
      <c r="D720">
        <v>0.186</v>
      </c>
      <c r="E720">
        <v>0</v>
      </c>
    </row>
    <row r="721" spans="1:5" x14ac:dyDescent="0.25">
      <c r="A721" s="1">
        <v>45897</v>
      </c>
      <c r="B721" t="s">
        <v>22</v>
      </c>
      <c r="C721">
        <v>98.2</v>
      </c>
      <c r="D721">
        <v>0.49099999999999999</v>
      </c>
      <c r="E721">
        <v>0</v>
      </c>
    </row>
    <row r="722" spans="1:5" x14ac:dyDescent="0.25">
      <c r="A722" s="1">
        <v>45898</v>
      </c>
      <c r="B722" t="s">
        <v>17</v>
      </c>
      <c r="C722">
        <v>99.07</v>
      </c>
      <c r="D722">
        <v>0.26300000000000001</v>
      </c>
      <c r="E722">
        <v>0</v>
      </c>
    </row>
    <row r="723" spans="1:5" x14ac:dyDescent="0.25">
      <c r="A723" s="1">
        <v>45898</v>
      </c>
      <c r="B723" t="s">
        <v>21</v>
      </c>
      <c r="C723">
        <v>99.2</v>
      </c>
      <c r="D723">
        <v>0.21199999999999999</v>
      </c>
      <c r="E723">
        <v>0</v>
      </c>
    </row>
    <row r="724" spans="1:5" x14ac:dyDescent="0.25">
      <c r="A724" s="1">
        <v>45898</v>
      </c>
      <c r="B724" t="s">
        <v>22</v>
      </c>
      <c r="C724">
        <v>98.22</v>
      </c>
      <c r="D724">
        <v>0.247</v>
      </c>
      <c r="E724">
        <v>1</v>
      </c>
    </row>
    <row r="725" spans="1:5" x14ac:dyDescent="0.25">
      <c r="A725" s="1">
        <v>45899</v>
      </c>
      <c r="B725" t="s">
        <v>17</v>
      </c>
      <c r="C725">
        <v>98.91</v>
      </c>
      <c r="D725">
        <v>0.193</v>
      </c>
      <c r="E725">
        <v>1</v>
      </c>
    </row>
    <row r="726" spans="1:5" x14ac:dyDescent="0.25">
      <c r="A726" s="1">
        <v>45899</v>
      </c>
      <c r="B726" t="s">
        <v>21</v>
      </c>
      <c r="C726">
        <v>98.15</v>
      </c>
      <c r="D726">
        <v>0.111</v>
      </c>
      <c r="E726">
        <v>0</v>
      </c>
    </row>
    <row r="727" spans="1:5" x14ac:dyDescent="0.25">
      <c r="A727" s="1">
        <v>45899</v>
      </c>
      <c r="B727" t="s">
        <v>22</v>
      </c>
      <c r="C727">
        <v>97.87</v>
      </c>
      <c r="D727">
        <v>0.30299999999999999</v>
      </c>
      <c r="E727">
        <v>2</v>
      </c>
    </row>
    <row r="728" spans="1:5" x14ac:dyDescent="0.25">
      <c r="A728" s="1">
        <v>45900</v>
      </c>
      <c r="B728" t="s">
        <v>17</v>
      </c>
      <c r="C728">
        <v>98.22</v>
      </c>
      <c r="D728">
        <v>9.9000000000000005E-2</v>
      </c>
      <c r="E728">
        <v>0</v>
      </c>
    </row>
    <row r="729" spans="1:5" x14ac:dyDescent="0.25">
      <c r="A729" s="1">
        <v>45900</v>
      </c>
      <c r="B729" t="s">
        <v>21</v>
      </c>
      <c r="C729">
        <v>98.22</v>
      </c>
      <c r="D729">
        <v>0.19700000000000001</v>
      </c>
      <c r="E729">
        <v>0</v>
      </c>
    </row>
    <row r="730" spans="1:5" x14ac:dyDescent="0.25">
      <c r="A730" s="1">
        <v>45900</v>
      </c>
      <c r="B730" t="s">
        <v>22</v>
      </c>
      <c r="C730">
        <v>98.46</v>
      </c>
      <c r="D730">
        <v>0.26600000000000001</v>
      </c>
      <c r="E730">
        <v>1</v>
      </c>
    </row>
    <row r="731" spans="1:5" x14ac:dyDescent="0.25">
      <c r="A731" s="1">
        <v>45901</v>
      </c>
      <c r="B731" t="s">
        <v>17</v>
      </c>
      <c r="C731">
        <v>98.68</v>
      </c>
      <c r="D731">
        <v>0.186</v>
      </c>
      <c r="E731">
        <v>1</v>
      </c>
    </row>
    <row r="732" spans="1:5" x14ac:dyDescent="0.25">
      <c r="A732" s="1">
        <v>45901</v>
      </c>
      <c r="B732" t="s">
        <v>21</v>
      </c>
      <c r="C732">
        <v>99.28</v>
      </c>
      <c r="D732">
        <v>0.13300000000000001</v>
      </c>
      <c r="E732">
        <v>1</v>
      </c>
    </row>
    <row r="733" spans="1:5" x14ac:dyDescent="0.25">
      <c r="A733" s="1">
        <v>45901</v>
      </c>
      <c r="B733" t="s">
        <v>22</v>
      </c>
      <c r="C733">
        <v>99.61</v>
      </c>
      <c r="D733">
        <v>0.307</v>
      </c>
      <c r="E733">
        <v>0</v>
      </c>
    </row>
    <row r="734" spans="1:5" x14ac:dyDescent="0.25">
      <c r="A734" s="1">
        <v>45902</v>
      </c>
      <c r="B734" t="s">
        <v>17</v>
      </c>
      <c r="C734">
        <v>98.94</v>
      </c>
      <c r="D734">
        <v>0.27700000000000002</v>
      </c>
      <c r="E734">
        <v>0</v>
      </c>
    </row>
    <row r="735" spans="1:5" x14ac:dyDescent="0.25">
      <c r="A735" s="1">
        <v>45902</v>
      </c>
      <c r="B735" t="s">
        <v>21</v>
      </c>
      <c r="C735">
        <v>98.46</v>
      </c>
      <c r="D735">
        <v>0.1</v>
      </c>
      <c r="E735">
        <v>0</v>
      </c>
    </row>
    <row r="736" spans="1:5" x14ac:dyDescent="0.25">
      <c r="A736" s="1">
        <v>45902</v>
      </c>
      <c r="B736" t="s">
        <v>22</v>
      </c>
      <c r="C736">
        <v>98.69</v>
      </c>
      <c r="D736">
        <v>0.35699999999999998</v>
      </c>
      <c r="E736">
        <v>0</v>
      </c>
    </row>
    <row r="737" spans="1:5" x14ac:dyDescent="0.25">
      <c r="A737" s="1">
        <v>45903</v>
      </c>
      <c r="B737" t="s">
        <v>17</v>
      </c>
      <c r="C737">
        <v>98.88</v>
      </c>
      <c r="D737">
        <v>0.255</v>
      </c>
      <c r="E737">
        <v>0</v>
      </c>
    </row>
    <row r="738" spans="1:5" x14ac:dyDescent="0.25">
      <c r="A738" s="1">
        <v>45903</v>
      </c>
      <c r="B738" t="s">
        <v>21</v>
      </c>
      <c r="C738">
        <v>98.83</v>
      </c>
      <c r="D738">
        <v>0.24199999999999999</v>
      </c>
      <c r="E738">
        <v>0</v>
      </c>
    </row>
    <row r="739" spans="1:5" x14ac:dyDescent="0.25">
      <c r="A739" s="1">
        <v>45903</v>
      </c>
      <c r="B739" t="s">
        <v>22</v>
      </c>
      <c r="C739">
        <v>97.7</v>
      </c>
      <c r="D739">
        <v>0.36899999999999999</v>
      </c>
      <c r="E739">
        <v>0</v>
      </c>
    </row>
    <row r="740" spans="1:5" x14ac:dyDescent="0.25">
      <c r="A740" s="1">
        <v>45904</v>
      </c>
      <c r="B740" t="s">
        <v>17</v>
      </c>
      <c r="C740">
        <v>99.45</v>
      </c>
      <c r="D740">
        <v>0.192</v>
      </c>
      <c r="E740">
        <v>0</v>
      </c>
    </row>
    <row r="741" spans="1:5" x14ac:dyDescent="0.25">
      <c r="A741" s="1">
        <v>45904</v>
      </c>
      <c r="B741" t="s">
        <v>21</v>
      </c>
      <c r="C741">
        <v>98.61</v>
      </c>
      <c r="D741">
        <v>0.183</v>
      </c>
      <c r="E741">
        <v>1</v>
      </c>
    </row>
    <row r="742" spans="1:5" x14ac:dyDescent="0.25">
      <c r="A742" s="1">
        <v>45904</v>
      </c>
      <c r="B742" t="s">
        <v>22</v>
      </c>
      <c r="C742">
        <v>98.07</v>
      </c>
      <c r="D742">
        <v>0.379</v>
      </c>
      <c r="E742">
        <v>0</v>
      </c>
    </row>
    <row r="743" spans="1:5" x14ac:dyDescent="0.25">
      <c r="A743" s="1">
        <v>45905</v>
      </c>
      <c r="B743" t="s">
        <v>17</v>
      </c>
      <c r="C743">
        <v>99.04</v>
      </c>
      <c r="D743">
        <v>0.187</v>
      </c>
      <c r="E743">
        <v>0</v>
      </c>
    </row>
    <row r="744" spans="1:5" x14ac:dyDescent="0.25">
      <c r="A744" s="1">
        <v>45905</v>
      </c>
      <c r="B744" t="s">
        <v>21</v>
      </c>
      <c r="C744">
        <v>98.08</v>
      </c>
      <c r="D744">
        <v>0.158</v>
      </c>
      <c r="E744">
        <v>0</v>
      </c>
    </row>
    <row r="745" spans="1:5" x14ac:dyDescent="0.25">
      <c r="A745" s="1">
        <v>45905</v>
      </c>
      <c r="B745" t="s">
        <v>22</v>
      </c>
      <c r="C745">
        <v>98.85</v>
      </c>
      <c r="D745">
        <v>0.186</v>
      </c>
      <c r="E745">
        <v>0</v>
      </c>
    </row>
    <row r="746" spans="1:5" x14ac:dyDescent="0.25">
      <c r="A746" s="1">
        <v>45906</v>
      </c>
      <c r="B746" t="s">
        <v>17</v>
      </c>
      <c r="C746">
        <v>97.98</v>
      </c>
      <c r="D746">
        <v>0.152</v>
      </c>
      <c r="E746">
        <v>1</v>
      </c>
    </row>
    <row r="747" spans="1:5" x14ac:dyDescent="0.25">
      <c r="A747" s="1">
        <v>45906</v>
      </c>
      <c r="B747" t="s">
        <v>21</v>
      </c>
      <c r="C747">
        <v>98.67</v>
      </c>
      <c r="D747">
        <v>0.25800000000000001</v>
      </c>
      <c r="E747">
        <v>0</v>
      </c>
    </row>
    <row r="748" spans="1:5" x14ac:dyDescent="0.25">
      <c r="A748" s="1">
        <v>45906</v>
      </c>
      <c r="B748" t="s">
        <v>22</v>
      </c>
      <c r="C748">
        <v>98.45</v>
      </c>
      <c r="D748">
        <v>0.33200000000000002</v>
      </c>
      <c r="E748">
        <v>1</v>
      </c>
    </row>
    <row r="749" spans="1:5" x14ac:dyDescent="0.25">
      <c r="A749" s="1">
        <v>45907</v>
      </c>
      <c r="B749" t="s">
        <v>17</v>
      </c>
      <c r="C749">
        <v>98.41</v>
      </c>
      <c r="D749">
        <v>0.158</v>
      </c>
      <c r="E749">
        <v>0</v>
      </c>
    </row>
    <row r="750" spans="1:5" x14ac:dyDescent="0.25">
      <c r="A750" s="1">
        <v>45907</v>
      </c>
      <c r="B750" t="s">
        <v>21</v>
      </c>
      <c r="C750">
        <v>98.54</v>
      </c>
      <c r="D750">
        <v>0.19900000000000001</v>
      </c>
      <c r="E750">
        <v>0</v>
      </c>
    </row>
    <row r="751" spans="1:5" x14ac:dyDescent="0.25">
      <c r="A751" s="1">
        <v>45907</v>
      </c>
      <c r="B751" t="s">
        <v>22</v>
      </c>
      <c r="C751">
        <v>98.4</v>
      </c>
      <c r="D751">
        <v>0.25600000000000001</v>
      </c>
      <c r="E751">
        <v>1</v>
      </c>
    </row>
    <row r="752" spans="1:5" x14ac:dyDescent="0.25">
      <c r="A752" s="1">
        <v>45908</v>
      </c>
      <c r="B752" t="s">
        <v>17</v>
      </c>
      <c r="C752">
        <v>98.6</v>
      </c>
      <c r="D752">
        <v>7.3999999999999996E-2</v>
      </c>
      <c r="E752">
        <v>1</v>
      </c>
    </row>
    <row r="753" spans="1:5" x14ac:dyDescent="0.25">
      <c r="A753" s="1">
        <v>45908</v>
      </c>
      <c r="B753" t="s">
        <v>21</v>
      </c>
      <c r="C753">
        <v>98.86</v>
      </c>
      <c r="D753">
        <v>0.22600000000000001</v>
      </c>
      <c r="E753">
        <v>0</v>
      </c>
    </row>
    <row r="754" spans="1:5" x14ac:dyDescent="0.25">
      <c r="A754" s="1">
        <v>45908</v>
      </c>
      <c r="B754" t="s">
        <v>22</v>
      </c>
      <c r="C754">
        <v>98.31</v>
      </c>
      <c r="D754">
        <v>0.35599999999999998</v>
      </c>
      <c r="E754">
        <v>0</v>
      </c>
    </row>
    <row r="755" spans="1:5" x14ac:dyDescent="0.25">
      <c r="A755" s="1">
        <v>45909</v>
      </c>
      <c r="B755" t="s">
        <v>17</v>
      </c>
      <c r="C755">
        <v>99.6</v>
      </c>
      <c r="D755">
        <v>0.34899999999999998</v>
      </c>
      <c r="E755">
        <v>0</v>
      </c>
    </row>
    <row r="756" spans="1:5" x14ac:dyDescent="0.25">
      <c r="A756" s="1">
        <v>45909</v>
      </c>
      <c r="B756" t="s">
        <v>21</v>
      </c>
      <c r="C756">
        <v>98.35</v>
      </c>
      <c r="D756">
        <v>0.2</v>
      </c>
      <c r="E756">
        <v>0</v>
      </c>
    </row>
    <row r="757" spans="1:5" x14ac:dyDescent="0.25">
      <c r="A757" s="1">
        <v>45909</v>
      </c>
      <c r="B757" t="s">
        <v>22</v>
      </c>
      <c r="C757">
        <v>97.22</v>
      </c>
      <c r="D757">
        <v>0.44700000000000001</v>
      </c>
      <c r="E757">
        <v>0</v>
      </c>
    </row>
    <row r="758" spans="1:5" x14ac:dyDescent="0.25">
      <c r="A758" s="1">
        <v>45910</v>
      </c>
      <c r="B758" t="s">
        <v>17</v>
      </c>
      <c r="C758">
        <v>99.65</v>
      </c>
      <c r="D758">
        <v>0.32</v>
      </c>
      <c r="E758">
        <v>0</v>
      </c>
    </row>
    <row r="759" spans="1:5" x14ac:dyDescent="0.25">
      <c r="A759" s="1">
        <v>45910</v>
      </c>
      <c r="B759" t="s">
        <v>21</v>
      </c>
      <c r="C759">
        <v>98.59</v>
      </c>
      <c r="D759">
        <v>7.2999999999999995E-2</v>
      </c>
      <c r="E759">
        <v>0</v>
      </c>
    </row>
    <row r="760" spans="1:5" x14ac:dyDescent="0.25">
      <c r="A760" s="1">
        <v>45910</v>
      </c>
      <c r="B760" t="s">
        <v>22</v>
      </c>
      <c r="C760">
        <v>98.84</v>
      </c>
      <c r="D760">
        <v>0.378</v>
      </c>
      <c r="E760">
        <v>2</v>
      </c>
    </row>
    <row r="761" spans="1:5" x14ac:dyDescent="0.25">
      <c r="A761" s="1">
        <v>45911</v>
      </c>
      <c r="B761" t="s">
        <v>17</v>
      </c>
      <c r="C761">
        <v>98.14</v>
      </c>
      <c r="D761">
        <v>0.18099999999999999</v>
      </c>
      <c r="E761">
        <v>1</v>
      </c>
    </row>
    <row r="762" spans="1:5" x14ac:dyDescent="0.25">
      <c r="A762" s="1">
        <v>45911</v>
      </c>
      <c r="B762" t="s">
        <v>21</v>
      </c>
      <c r="C762">
        <v>98.42</v>
      </c>
      <c r="D762">
        <v>0.217</v>
      </c>
      <c r="E762">
        <v>1</v>
      </c>
    </row>
    <row r="763" spans="1:5" x14ac:dyDescent="0.25">
      <c r="A763" s="1">
        <v>45911</v>
      </c>
      <c r="B763" t="s">
        <v>22</v>
      </c>
      <c r="C763">
        <v>97.41</v>
      </c>
      <c r="D763">
        <v>0.27600000000000002</v>
      </c>
      <c r="E763">
        <v>0</v>
      </c>
    </row>
    <row r="764" spans="1:5" x14ac:dyDescent="0.25">
      <c r="A764" s="1">
        <v>45912</v>
      </c>
      <c r="B764" t="s">
        <v>17</v>
      </c>
      <c r="C764">
        <v>98.13</v>
      </c>
      <c r="D764">
        <v>0.19400000000000001</v>
      </c>
      <c r="E764">
        <v>0</v>
      </c>
    </row>
    <row r="765" spans="1:5" x14ac:dyDescent="0.25">
      <c r="A765" s="1">
        <v>45912</v>
      </c>
      <c r="B765" t="s">
        <v>21</v>
      </c>
      <c r="C765">
        <v>98.25</v>
      </c>
      <c r="D765">
        <v>0.09</v>
      </c>
      <c r="E765">
        <v>0</v>
      </c>
    </row>
    <row r="766" spans="1:5" x14ac:dyDescent="0.25">
      <c r="A766" s="1">
        <v>45912</v>
      </c>
      <c r="B766" t="s">
        <v>22</v>
      </c>
      <c r="C766">
        <v>98.6</v>
      </c>
      <c r="D766">
        <v>0.23100000000000001</v>
      </c>
      <c r="E766">
        <v>0</v>
      </c>
    </row>
    <row r="767" spans="1:5" x14ac:dyDescent="0.25">
      <c r="A767" s="1">
        <v>45913</v>
      </c>
      <c r="B767" t="s">
        <v>17</v>
      </c>
      <c r="C767">
        <v>97.65</v>
      </c>
      <c r="D767">
        <v>0.129</v>
      </c>
      <c r="E767">
        <v>1</v>
      </c>
    </row>
    <row r="768" spans="1:5" x14ac:dyDescent="0.25">
      <c r="A768" s="1">
        <v>45913</v>
      </c>
      <c r="B768" t="s">
        <v>21</v>
      </c>
      <c r="C768">
        <v>99.36</v>
      </c>
      <c r="D768">
        <v>0.17599999999999999</v>
      </c>
      <c r="E768">
        <v>0</v>
      </c>
    </row>
    <row r="769" spans="1:5" x14ac:dyDescent="0.25">
      <c r="A769" s="1">
        <v>45913</v>
      </c>
      <c r="B769" t="s">
        <v>22</v>
      </c>
      <c r="C769">
        <v>98.69</v>
      </c>
      <c r="D769">
        <v>0.307</v>
      </c>
      <c r="E769">
        <v>0</v>
      </c>
    </row>
    <row r="770" spans="1:5" x14ac:dyDescent="0.25">
      <c r="A770" s="1">
        <v>45914</v>
      </c>
      <c r="B770" t="s">
        <v>17</v>
      </c>
      <c r="C770">
        <v>98.68</v>
      </c>
      <c r="D770">
        <v>0.27100000000000002</v>
      </c>
      <c r="E770">
        <v>1</v>
      </c>
    </row>
    <row r="771" spans="1:5" x14ac:dyDescent="0.25">
      <c r="A771" s="1">
        <v>45914</v>
      </c>
      <c r="B771" t="s">
        <v>21</v>
      </c>
      <c r="C771">
        <v>99.42</v>
      </c>
      <c r="D771">
        <v>0.11600000000000001</v>
      </c>
      <c r="E771">
        <v>1</v>
      </c>
    </row>
    <row r="772" spans="1:5" x14ac:dyDescent="0.25">
      <c r="A772" s="1">
        <v>45914</v>
      </c>
      <c r="B772" t="s">
        <v>22</v>
      </c>
      <c r="C772">
        <v>98.23</v>
      </c>
      <c r="D772">
        <v>0.43</v>
      </c>
      <c r="E772">
        <v>0</v>
      </c>
    </row>
    <row r="773" spans="1:5" x14ac:dyDescent="0.25">
      <c r="A773" s="1">
        <v>45915</v>
      </c>
      <c r="B773" t="s">
        <v>17</v>
      </c>
      <c r="C773">
        <v>99.07</v>
      </c>
      <c r="D773">
        <v>9.9000000000000005E-2</v>
      </c>
      <c r="E773">
        <v>0</v>
      </c>
    </row>
    <row r="774" spans="1:5" x14ac:dyDescent="0.25">
      <c r="A774" s="1">
        <v>45915</v>
      </c>
      <c r="B774" t="s">
        <v>21</v>
      </c>
      <c r="C774">
        <v>97.96</v>
      </c>
      <c r="D774">
        <v>9.0999999999999998E-2</v>
      </c>
      <c r="E774">
        <v>0</v>
      </c>
    </row>
    <row r="775" spans="1:5" x14ac:dyDescent="0.25">
      <c r="A775" s="1">
        <v>45915</v>
      </c>
      <c r="B775" t="s">
        <v>22</v>
      </c>
      <c r="C775">
        <v>97.93</v>
      </c>
      <c r="D775">
        <v>0.377</v>
      </c>
      <c r="E775">
        <v>0</v>
      </c>
    </row>
    <row r="776" spans="1:5" x14ac:dyDescent="0.25">
      <c r="A776" s="1">
        <v>45916</v>
      </c>
      <c r="B776" t="s">
        <v>17</v>
      </c>
      <c r="C776">
        <v>98.25</v>
      </c>
      <c r="D776">
        <v>0.23300000000000001</v>
      </c>
      <c r="E776">
        <v>0</v>
      </c>
    </row>
    <row r="777" spans="1:5" x14ac:dyDescent="0.25">
      <c r="A777" s="1">
        <v>45916</v>
      </c>
      <c r="B777" t="s">
        <v>21</v>
      </c>
      <c r="C777">
        <v>98.88</v>
      </c>
      <c r="D777">
        <v>0.124</v>
      </c>
      <c r="E777">
        <v>0</v>
      </c>
    </row>
    <row r="778" spans="1:5" x14ac:dyDescent="0.25">
      <c r="A778" s="1">
        <v>45916</v>
      </c>
      <c r="B778" t="s">
        <v>22</v>
      </c>
      <c r="C778">
        <v>98.72</v>
      </c>
      <c r="D778">
        <v>0.34799999999999998</v>
      </c>
      <c r="E778">
        <v>0</v>
      </c>
    </row>
    <row r="779" spans="1:5" x14ac:dyDescent="0.25">
      <c r="A779" s="1">
        <v>45917</v>
      </c>
      <c r="B779" t="s">
        <v>17</v>
      </c>
      <c r="C779">
        <v>97.8</v>
      </c>
      <c r="D779">
        <v>5.7000000000000002E-2</v>
      </c>
      <c r="E779">
        <v>0</v>
      </c>
    </row>
    <row r="780" spans="1:5" x14ac:dyDescent="0.25">
      <c r="A780" s="1">
        <v>45917</v>
      </c>
      <c r="B780" t="s">
        <v>21</v>
      </c>
      <c r="C780">
        <v>99.07</v>
      </c>
      <c r="D780">
        <v>0.13</v>
      </c>
      <c r="E780">
        <v>0</v>
      </c>
    </row>
    <row r="781" spans="1:5" x14ac:dyDescent="0.25">
      <c r="A781" s="1">
        <v>45917</v>
      </c>
      <c r="B781" t="s">
        <v>22</v>
      </c>
      <c r="C781">
        <v>98.88</v>
      </c>
      <c r="D781">
        <v>0.48</v>
      </c>
      <c r="E781">
        <v>0</v>
      </c>
    </row>
    <row r="782" spans="1:5" x14ac:dyDescent="0.25">
      <c r="A782" s="1">
        <v>45918</v>
      </c>
      <c r="B782" t="s">
        <v>17</v>
      </c>
      <c r="C782">
        <v>98.21</v>
      </c>
      <c r="D782">
        <v>0.23</v>
      </c>
      <c r="E782">
        <v>0</v>
      </c>
    </row>
    <row r="783" spans="1:5" x14ac:dyDescent="0.25">
      <c r="A783" s="1">
        <v>45918</v>
      </c>
      <c r="B783" t="s">
        <v>21</v>
      </c>
      <c r="C783">
        <v>98.22</v>
      </c>
      <c r="D783">
        <v>0.17100000000000001</v>
      </c>
      <c r="E783">
        <v>0</v>
      </c>
    </row>
    <row r="784" spans="1:5" x14ac:dyDescent="0.25">
      <c r="A784" s="1">
        <v>45918</v>
      </c>
      <c r="B784" t="s">
        <v>22</v>
      </c>
      <c r="C784">
        <v>99.34</v>
      </c>
      <c r="D784">
        <v>0.27400000000000002</v>
      </c>
      <c r="E784">
        <v>1</v>
      </c>
    </row>
    <row r="785" spans="1:5" x14ac:dyDescent="0.25">
      <c r="A785" s="1">
        <v>45919</v>
      </c>
      <c r="B785" t="s">
        <v>17</v>
      </c>
      <c r="C785">
        <v>98.83</v>
      </c>
      <c r="D785">
        <v>0.215</v>
      </c>
      <c r="E785">
        <v>0</v>
      </c>
    </row>
    <row r="786" spans="1:5" x14ac:dyDescent="0.25">
      <c r="A786" s="1">
        <v>45919</v>
      </c>
      <c r="B786" t="s">
        <v>21</v>
      </c>
      <c r="C786">
        <v>98.95</v>
      </c>
      <c r="D786">
        <v>0.04</v>
      </c>
      <c r="E786">
        <v>0</v>
      </c>
    </row>
    <row r="787" spans="1:5" x14ac:dyDescent="0.25">
      <c r="A787" s="1">
        <v>45919</v>
      </c>
      <c r="B787" t="s">
        <v>22</v>
      </c>
      <c r="C787">
        <v>98.08</v>
      </c>
      <c r="D787">
        <v>0.31900000000000001</v>
      </c>
      <c r="E787">
        <v>1</v>
      </c>
    </row>
    <row r="788" spans="1:5" x14ac:dyDescent="0.25">
      <c r="A788" s="1">
        <v>45920</v>
      </c>
      <c r="B788" t="s">
        <v>17</v>
      </c>
      <c r="C788">
        <v>99.44</v>
      </c>
      <c r="D788">
        <v>0.03</v>
      </c>
      <c r="E788">
        <v>0</v>
      </c>
    </row>
    <row r="789" spans="1:5" x14ac:dyDescent="0.25">
      <c r="A789" s="1">
        <v>45920</v>
      </c>
      <c r="B789" t="s">
        <v>21</v>
      </c>
      <c r="C789">
        <v>98.43</v>
      </c>
      <c r="D789">
        <v>0.113</v>
      </c>
      <c r="E789">
        <v>0</v>
      </c>
    </row>
    <row r="790" spans="1:5" x14ac:dyDescent="0.25">
      <c r="A790" s="1">
        <v>45920</v>
      </c>
      <c r="B790" t="s">
        <v>22</v>
      </c>
      <c r="C790">
        <v>98.85</v>
      </c>
      <c r="D790">
        <v>0.35299999999999998</v>
      </c>
      <c r="E790">
        <v>1</v>
      </c>
    </row>
    <row r="791" spans="1:5" x14ac:dyDescent="0.25">
      <c r="A791" s="1">
        <v>45921</v>
      </c>
      <c r="B791" t="s">
        <v>17</v>
      </c>
      <c r="C791">
        <v>99.08</v>
      </c>
      <c r="D791">
        <v>0.11600000000000001</v>
      </c>
      <c r="E791">
        <v>0</v>
      </c>
    </row>
    <row r="792" spans="1:5" x14ac:dyDescent="0.25">
      <c r="A792" s="1">
        <v>45921</v>
      </c>
      <c r="B792" t="s">
        <v>21</v>
      </c>
      <c r="C792">
        <v>99.01</v>
      </c>
      <c r="D792">
        <v>0.03</v>
      </c>
      <c r="E792">
        <v>0</v>
      </c>
    </row>
    <row r="793" spans="1:5" x14ac:dyDescent="0.25">
      <c r="A793" s="1">
        <v>45921</v>
      </c>
      <c r="B793" t="s">
        <v>22</v>
      </c>
      <c r="C793">
        <v>98.74</v>
      </c>
      <c r="D793">
        <v>0.31</v>
      </c>
      <c r="E793">
        <v>1</v>
      </c>
    </row>
    <row r="794" spans="1:5" x14ac:dyDescent="0.25">
      <c r="A794" s="1">
        <v>45922</v>
      </c>
      <c r="B794" t="s">
        <v>17</v>
      </c>
      <c r="C794">
        <v>98.1</v>
      </c>
      <c r="D794">
        <v>0.189</v>
      </c>
      <c r="E794">
        <v>0</v>
      </c>
    </row>
    <row r="795" spans="1:5" x14ac:dyDescent="0.25">
      <c r="A795" s="1">
        <v>45922</v>
      </c>
      <c r="B795" t="s">
        <v>21</v>
      </c>
      <c r="C795">
        <v>98.39</v>
      </c>
      <c r="D795">
        <v>0.185</v>
      </c>
      <c r="E795">
        <v>0</v>
      </c>
    </row>
    <row r="796" spans="1:5" x14ac:dyDescent="0.25">
      <c r="A796" s="1">
        <v>45922</v>
      </c>
      <c r="B796" t="s">
        <v>22</v>
      </c>
      <c r="C796">
        <v>98.37</v>
      </c>
      <c r="D796">
        <v>0.33100000000000002</v>
      </c>
      <c r="E796">
        <v>0</v>
      </c>
    </row>
    <row r="797" spans="1:5" x14ac:dyDescent="0.25">
      <c r="A797" s="1">
        <v>45923</v>
      </c>
      <c r="B797" t="s">
        <v>17</v>
      </c>
      <c r="C797">
        <v>97.55</v>
      </c>
      <c r="D797">
        <v>0.19400000000000001</v>
      </c>
      <c r="E797">
        <v>0</v>
      </c>
    </row>
    <row r="798" spans="1:5" x14ac:dyDescent="0.25">
      <c r="A798" s="1">
        <v>45923</v>
      </c>
      <c r="B798" t="s">
        <v>21</v>
      </c>
      <c r="C798">
        <v>99.05</v>
      </c>
      <c r="D798">
        <v>0.34699999999999998</v>
      </c>
      <c r="E798">
        <v>0</v>
      </c>
    </row>
    <row r="799" spans="1:5" x14ac:dyDescent="0.25">
      <c r="A799" s="1">
        <v>45923</v>
      </c>
      <c r="B799" t="s">
        <v>22</v>
      </c>
      <c r="C799">
        <v>98.43</v>
      </c>
      <c r="D799">
        <v>0.39900000000000002</v>
      </c>
      <c r="E799">
        <v>0</v>
      </c>
    </row>
    <row r="800" spans="1:5" x14ac:dyDescent="0.25">
      <c r="A800" s="1">
        <v>45924</v>
      </c>
      <c r="B800" t="s">
        <v>17</v>
      </c>
      <c r="C800">
        <v>98.8</v>
      </c>
      <c r="D800">
        <v>0.28599999999999998</v>
      </c>
      <c r="E800">
        <v>0</v>
      </c>
    </row>
    <row r="801" spans="1:5" x14ac:dyDescent="0.25">
      <c r="A801" s="1">
        <v>45924</v>
      </c>
      <c r="B801" t="s">
        <v>21</v>
      </c>
      <c r="C801">
        <v>98.8</v>
      </c>
      <c r="D801">
        <v>0.09</v>
      </c>
      <c r="E801">
        <v>0</v>
      </c>
    </row>
    <row r="802" spans="1:5" x14ac:dyDescent="0.25">
      <c r="A802" s="1">
        <v>45924</v>
      </c>
      <c r="B802" t="s">
        <v>22</v>
      </c>
      <c r="C802">
        <v>97.97</v>
      </c>
      <c r="D802">
        <v>0.33400000000000002</v>
      </c>
      <c r="E802">
        <v>0</v>
      </c>
    </row>
    <row r="803" spans="1:5" x14ac:dyDescent="0.25">
      <c r="A803" s="1">
        <v>45925</v>
      </c>
      <c r="B803" t="s">
        <v>17</v>
      </c>
      <c r="C803">
        <v>99.18</v>
      </c>
      <c r="D803">
        <v>0.3</v>
      </c>
      <c r="E803">
        <v>0</v>
      </c>
    </row>
    <row r="804" spans="1:5" x14ac:dyDescent="0.25">
      <c r="A804" s="1">
        <v>45925</v>
      </c>
      <c r="B804" t="s">
        <v>21</v>
      </c>
      <c r="C804">
        <v>98.11</v>
      </c>
      <c r="D804">
        <v>0.16900000000000001</v>
      </c>
      <c r="E804">
        <v>0</v>
      </c>
    </row>
    <row r="805" spans="1:5" x14ac:dyDescent="0.25">
      <c r="A805" s="1">
        <v>45925</v>
      </c>
      <c r="B805" t="s">
        <v>22</v>
      </c>
      <c r="C805">
        <v>98.38</v>
      </c>
      <c r="D805">
        <v>0.23599999999999999</v>
      </c>
      <c r="E805">
        <v>0</v>
      </c>
    </row>
    <row r="806" spans="1:5" x14ac:dyDescent="0.25">
      <c r="A806" s="1">
        <v>45926</v>
      </c>
      <c r="B806" t="s">
        <v>17</v>
      </c>
      <c r="C806">
        <v>99.34</v>
      </c>
      <c r="D806">
        <v>0.10100000000000001</v>
      </c>
      <c r="E806">
        <v>0</v>
      </c>
    </row>
    <row r="807" spans="1:5" x14ac:dyDescent="0.25">
      <c r="A807" s="1">
        <v>45926</v>
      </c>
      <c r="B807" t="s">
        <v>21</v>
      </c>
      <c r="C807">
        <v>98.67</v>
      </c>
      <c r="D807">
        <v>0.124</v>
      </c>
      <c r="E807">
        <v>0</v>
      </c>
    </row>
    <row r="808" spans="1:5" x14ac:dyDescent="0.25">
      <c r="A808" s="1">
        <v>45926</v>
      </c>
      <c r="B808" t="s">
        <v>22</v>
      </c>
      <c r="C808">
        <v>98.41</v>
      </c>
      <c r="D808">
        <v>0.35699999999999998</v>
      </c>
      <c r="E808">
        <v>1</v>
      </c>
    </row>
    <row r="809" spans="1:5" x14ac:dyDescent="0.25">
      <c r="A809" s="1">
        <v>45927</v>
      </c>
      <c r="B809" t="s">
        <v>17</v>
      </c>
      <c r="C809">
        <v>99.06</v>
      </c>
      <c r="D809">
        <v>0.11600000000000001</v>
      </c>
      <c r="E809">
        <v>0</v>
      </c>
    </row>
    <row r="810" spans="1:5" x14ac:dyDescent="0.25">
      <c r="A810" s="1">
        <v>45927</v>
      </c>
      <c r="B810" t="s">
        <v>21</v>
      </c>
      <c r="C810">
        <v>98.67</v>
      </c>
      <c r="D810">
        <v>0.158</v>
      </c>
      <c r="E810">
        <v>0</v>
      </c>
    </row>
    <row r="811" spans="1:5" x14ac:dyDescent="0.25">
      <c r="A811" s="1">
        <v>45927</v>
      </c>
      <c r="B811" t="s">
        <v>22</v>
      </c>
      <c r="C811">
        <v>97.77</v>
      </c>
      <c r="D811">
        <v>0.439</v>
      </c>
      <c r="E811">
        <v>0</v>
      </c>
    </row>
    <row r="812" spans="1:5" x14ac:dyDescent="0.25">
      <c r="A812" s="1">
        <v>45928</v>
      </c>
      <c r="B812" t="s">
        <v>17</v>
      </c>
      <c r="C812">
        <v>98.5</v>
      </c>
      <c r="D812">
        <v>0.10299999999999999</v>
      </c>
      <c r="E812">
        <v>0</v>
      </c>
    </row>
    <row r="813" spans="1:5" x14ac:dyDescent="0.25">
      <c r="A813" s="1">
        <v>45928</v>
      </c>
      <c r="B813" t="s">
        <v>21</v>
      </c>
      <c r="C813">
        <v>99.04</v>
      </c>
      <c r="D813">
        <v>0.34</v>
      </c>
      <c r="E813">
        <v>0</v>
      </c>
    </row>
    <row r="814" spans="1:5" x14ac:dyDescent="0.25">
      <c r="A814" s="1">
        <v>45928</v>
      </c>
      <c r="B814" t="s">
        <v>22</v>
      </c>
      <c r="C814">
        <v>98.53</v>
      </c>
      <c r="D814">
        <v>0.438</v>
      </c>
      <c r="E814">
        <v>0</v>
      </c>
    </row>
    <row r="815" spans="1:5" x14ac:dyDescent="0.25">
      <c r="A815" s="1">
        <v>45929</v>
      </c>
      <c r="B815" t="s">
        <v>17</v>
      </c>
      <c r="C815">
        <v>98.76</v>
      </c>
      <c r="D815">
        <v>0.19500000000000001</v>
      </c>
      <c r="E815">
        <v>0</v>
      </c>
    </row>
    <row r="816" spans="1:5" x14ac:dyDescent="0.25">
      <c r="A816" s="1">
        <v>45929</v>
      </c>
      <c r="B816" t="s">
        <v>21</v>
      </c>
      <c r="C816">
        <v>99.1</v>
      </c>
      <c r="D816">
        <v>0.13100000000000001</v>
      </c>
      <c r="E816">
        <v>0</v>
      </c>
    </row>
    <row r="817" spans="1:5" x14ac:dyDescent="0.25">
      <c r="A817" s="1">
        <v>45929</v>
      </c>
      <c r="B817" t="s">
        <v>22</v>
      </c>
      <c r="C817">
        <v>97.74</v>
      </c>
      <c r="D817">
        <v>0.41299999999999998</v>
      </c>
      <c r="E817">
        <v>1</v>
      </c>
    </row>
    <row r="818" spans="1:5" x14ac:dyDescent="0.25">
      <c r="A818" s="1">
        <v>45930</v>
      </c>
      <c r="B818" t="s">
        <v>17</v>
      </c>
      <c r="C818">
        <v>98.69</v>
      </c>
      <c r="D818">
        <v>0.23899999999999999</v>
      </c>
      <c r="E818">
        <v>0</v>
      </c>
    </row>
    <row r="819" spans="1:5" x14ac:dyDescent="0.25">
      <c r="A819" s="1">
        <v>45930</v>
      </c>
      <c r="B819" t="s">
        <v>21</v>
      </c>
      <c r="C819">
        <v>98.56</v>
      </c>
      <c r="D819">
        <v>0.23599999999999999</v>
      </c>
      <c r="E819">
        <v>0</v>
      </c>
    </row>
    <row r="820" spans="1:5" x14ac:dyDescent="0.25">
      <c r="A820" s="1">
        <v>45930</v>
      </c>
      <c r="B820" t="s">
        <v>22</v>
      </c>
      <c r="C820">
        <v>98.57</v>
      </c>
      <c r="D820">
        <v>0.37</v>
      </c>
      <c r="E820">
        <v>0</v>
      </c>
    </row>
    <row r="821" spans="1:5" x14ac:dyDescent="0.25">
      <c r="A821" s="1">
        <v>45931</v>
      </c>
      <c r="B821" t="s">
        <v>17</v>
      </c>
      <c r="C821">
        <v>99.73</v>
      </c>
      <c r="D821">
        <v>6.7000000000000004E-2</v>
      </c>
      <c r="E821">
        <v>0</v>
      </c>
    </row>
    <row r="822" spans="1:5" x14ac:dyDescent="0.25">
      <c r="A822" s="1">
        <v>45931</v>
      </c>
      <c r="B822" t="s">
        <v>21</v>
      </c>
      <c r="C822">
        <v>99.61</v>
      </c>
      <c r="D822">
        <v>0.18099999999999999</v>
      </c>
      <c r="E822">
        <v>0</v>
      </c>
    </row>
    <row r="823" spans="1:5" x14ac:dyDescent="0.25">
      <c r="A823" s="1">
        <v>45931</v>
      </c>
      <c r="B823" t="s">
        <v>22</v>
      </c>
      <c r="C823">
        <v>98.35</v>
      </c>
      <c r="D823">
        <v>0.41599999999999998</v>
      </c>
      <c r="E823">
        <v>0</v>
      </c>
    </row>
    <row r="824" spans="1:5" x14ac:dyDescent="0.25">
      <c r="A824" s="1">
        <v>45932</v>
      </c>
      <c r="B824" t="s">
        <v>17</v>
      </c>
      <c r="C824">
        <v>99.39</v>
      </c>
      <c r="D824">
        <v>0.41199999999999998</v>
      </c>
      <c r="E824">
        <v>0</v>
      </c>
    </row>
    <row r="825" spans="1:5" x14ac:dyDescent="0.25">
      <c r="A825" s="1">
        <v>45932</v>
      </c>
      <c r="B825" t="s">
        <v>21</v>
      </c>
      <c r="C825">
        <v>98.98</v>
      </c>
      <c r="D825">
        <v>0.20799999999999999</v>
      </c>
      <c r="E825">
        <v>0</v>
      </c>
    </row>
    <row r="826" spans="1:5" x14ac:dyDescent="0.25">
      <c r="A826" s="1">
        <v>45932</v>
      </c>
      <c r="B826" t="s">
        <v>22</v>
      </c>
      <c r="C826">
        <v>98.75</v>
      </c>
      <c r="D826">
        <v>0.36099999999999999</v>
      </c>
      <c r="E826">
        <v>0</v>
      </c>
    </row>
    <row r="827" spans="1:5" x14ac:dyDescent="0.25">
      <c r="A827" s="1">
        <v>45933</v>
      </c>
      <c r="B827" t="s">
        <v>17</v>
      </c>
      <c r="C827">
        <v>97.72</v>
      </c>
      <c r="D827">
        <v>0.21</v>
      </c>
      <c r="E827">
        <v>0</v>
      </c>
    </row>
    <row r="828" spans="1:5" x14ac:dyDescent="0.25">
      <c r="A828" s="1">
        <v>45933</v>
      </c>
      <c r="B828" t="s">
        <v>21</v>
      </c>
      <c r="C828">
        <v>98.84</v>
      </c>
      <c r="D828">
        <v>0.25</v>
      </c>
      <c r="E828">
        <v>1</v>
      </c>
    </row>
    <row r="829" spans="1:5" x14ac:dyDescent="0.25">
      <c r="A829" s="1">
        <v>45933</v>
      </c>
      <c r="B829" t="s">
        <v>22</v>
      </c>
      <c r="C829">
        <v>98.31</v>
      </c>
      <c r="D829">
        <v>0.34200000000000003</v>
      </c>
      <c r="E829">
        <v>0</v>
      </c>
    </row>
    <row r="830" spans="1:5" x14ac:dyDescent="0.25">
      <c r="A830" s="1">
        <v>45934</v>
      </c>
      <c r="B830" t="s">
        <v>17</v>
      </c>
      <c r="C830">
        <v>99.79</v>
      </c>
      <c r="D830">
        <v>0.19900000000000001</v>
      </c>
      <c r="E830">
        <v>0</v>
      </c>
    </row>
    <row r="831" spans="1:5" x14ac:dyDescent="0.25">
      <c r="A831" s="1">
        <v>45934</v>
      </c>
      <c r="B831" t="s">
        <v>21</v>
      </c>
      <c r="C831">
        <v>98.69</v>
      </c>
      <c r="D831">
        <v>0.13300000000000001</v>
      </c>
      <c r="E831">
        <v>0</v>
      </c>
    </row>
    <row r="832" spans="1:5" x14ac:dyDescent="0.25">
      <c r="A832" s="1">
        <v>45934</v>
      </c>
      <c r="B832" t="s">
        <v>22</v>
      </c>
      <c r="C832">
        <v>98.76</v>
      </c>
      <c r="D832">
        <v>0.36699999999999999</v>
      </c>
      <c r="E832">
        <v>0</v>
      </c>
    </row>
    <row r="833" spans="1:5" x14ac:dyDescent="0.25">
      <c r="A833" s="1">
        <v>45935</v>
      </c>
      <c r="B833" t="s">
        <v>17</v>
      </c>
      <c r="C833">
        <v>98.53</v>
      </c>
      <c r="D833">
        <v>0.224</v>
      </c>
      <c r="E833">
        <v>0</v>
      </c>
    </row>
    <row r="834" spans="1:5" x14ac:dyDescent="0.25">
      <c r="A834" s="1">
        <v>45935</v>
      </c>
      <c r="B834" t="s">
        <v>21</v>
      </c>
      <c r="C834">
        <v>98.11</v>
      </c>
      <c r="D834">
        <v>0.314</v>
      </c>
      <c r="E834">
        <v>1</v>
      </c>
    </row>
    <row r="835" spans="1:5" x14ac:dyDescent="0.25">
      <c r="A835" s="1">
        <v>45935</v>
      </c>
      <c r="B835" t="s">
        <v>22</v>
      </c>
      <c r="C835">
        <v>98.45</v>
      </c>
      <c r="D835">
        <v>0.45100000000000001</v>
      </c>
      <c r="E835">
        <v>0</v>
      </c>
    </row>
    <row r="836" spans="1:5" x14ac:dyDescent="0.25">
      <c r="A836" s="1">
        <v>45936</v>
      </c>
      <c r="B836" t="s">
        <v>17</v>
      </c>
      <c r="C836">
        <v>98.21</v>
      </c>
      <c r="D836">
        <v>0.14599999999999999</v>
      </c>
      <c r="E836">
        <v>0</v>
      </c>
    </row>
    <row r="837" spans="1:5" x14ac:dyDescent="0.25">
      <c r="A837" s="1">
        <v>45936</v>
      </c>
      <c r="B837" t="s">
        <v>21</v>
      </c>
      <c r="C837">
        <v>98.61</v>
      </c>
      <c r="D837">
        <v>0.214</v>
      </c>
      <c r="E837">
        <v>0</v>
      </c>
    </row>
    <row r="838" spans="1:5" x14ac:dyDescent="0.25">
      <c r="A838" s="1">
        <v>45936</v>
      </c>
      <c r="B838" t="s">
        <v>22</v>
      </c>
      <c r="C838">
        <v>98.98</v>
      </c>
      <c r="D838">
        <v>0.29299999999999998</v>
      </c>
      <c r="E838">
        <v>0</v>
      </c>
    </row>
    <row r="839" spans="1:5" x14ac:dyDescent="0.25">
      <c r="A839" s="1">
        <v>45937</v>
      </c>
      <c r="B839" t="s">
        <v>17</v>
      </c>
      <c r="C839">
        <v>99</v>
      </c>
      <c r="D839">
        <v>0.04</v>
      </c>
      <c r="E839">
        <v>0</v>
      </c>
    </row>
    <row r="840" spans="1:5" x14ac:dyDescent="0.25">
      <c r="A840" s="1">
        <v>45937</v>
      </c>
      <c r="B840" t="s">
        <v>21</v>
      </c>
      <c r="C840">
        <v>98.04</v>
      </c>
      <c r="D840">
        <v>0.28599999999999998</v>
      </c>
      <c r="E840">
        <v>0</v>
      </c>
    </row>
    <row r="841" spans="1:5" x14ac:dyDescent="0.25">
      <c r="A841" s="1">
        <v>45937</v>
      </c>
      <c r="B841" t="s">
        <v>22</v>
      </c>
      <c r="C841">
        <v>98.57</v>
      </c>
      <c r="D841">
        <v>0.312</v>
      </c>
      <c r="E841">
        <v>0</v>
      </c>
    </row>
    <row r="842" spans="1:5" x14ac:dyDescent="0.25">
      <c r="A842" s="1">
        <v>45938</v>
      </c>
      <c r="B842" t="s">
        <v>17</v>
      </c>
      <c r="C842">
        <v>98.96</v>
      </c>
      <c r="D842">
        <v>0.17100000000000001</v>
      </c>
      <c r="E842">
        <v>0</v>
      </c>
    </row>
    <row r="843" spans="1:5" x14ac:dyDescent="0.25">
      <c r="A843" s="1">
        <v>45938</v>
      </c>
      <c r="B843" t="s">
        <v>21</v>
      </c>
      <c r="C843">
        <v>98.88</v>
      </c>
      <c r="D843">
        <v>6.3E-2</v>
      </c>
      <c r="E843">
        <v>0</v>
      </c>
    </row>
    <row r="844" spans="1:5" x14ac:dyDescent="0.25">
      <c r="A844" s="1">
        <v>45938</v>
      </c>
      <c r="B844" t="s">
        <v>22</v>
      </c>
      <c r="C844">
        <v>96.65</v>
      </c>
      <c r="D844">
        <v>0.50700000000000001</v>
      </c>
      <c r="E844">
        <v>0</v>
      </c>
    </row>
    <row r="845" spans="1:5" x14ac:dyDescent="0.25">
      <c r="A845" s="1">
        <v>45939</v>
      </c>
      <c r="B845" t="s">
        <v>17</v>
      </c>
      <c r="C845">
        <v>98.62</v>
      </c>
      <c r="D845">
        <v>9.5000000000000001E-2</v>
      </c>
      <c r="E845">
        <v>0</v>
      </c>
    </row>
    <row r="846" spans="1:5" x14ac:dyDescent="0.25">
      <c r="A846" s="1">
        <v>45939</v>
      </c>
      <c r="B846" t="s">
        <v>21</v>
      </c>
      <c r="C846">
        <v>99.02</v>
      </c>
      <c r="D846">
        <v>5.0999999999999997E-2</v>
      </c>
      <c r="E846">
        <v>0</v>
      </c>
    </row>
    <row r="847" spans="1:5" x14ac:dyDescent="0.25">
      <c r="A847" s="1">
        <v>45939</v>
      </c>
      <c r="B847" t="s">
        <v>22</v>
      </c>
      <c r="C847">
        <v>98.28</v>
      </c>
      <c r="D847">
        <v>0.46600000000000003</v>
      </c>
      <c r="E847">
        <v>0</v>
      </c>
    </row>
    <row r="848" spans="1:5" x14ac:dyDescent="0.25">
      <c r="A848" s="1">
        <v>45940</v>
      </c>
      <c r="B848" t="s">
        <v>17</v>
      </c>
      <c r="C848">
        <v>98.78</v>
      </c>
      <c r="D848">
        <v>0.28299999999999997</v>
      </c>
      <c r="E848">
        <v>0</v>
      </c>
    </row>
    <row r="849" spans="1:5" x14ac:dyDescent="0.25">
      <c r="A849" s="1">
        <v>45940</v>
      </c>
      <c r="B849" t="s">
        <v>21</v>
      </c>
      <c r="C849">
        <v>98.82</v>
      </c>
      <c r="D849">
        <v>7.3999999999999996E-2</v>
      </c>
      <c r="E849">
        <v>0</v>
      </c>
    </row>
    <row r="850" spans="1:5" x14ac:dyDescent="0.25">
      <c r="A850" s="1">
        <v>45940</v>
      </c>
      <c r="B850" t="s">
        <v>22</v>
      </c>
      <c r="C850">
        <v>97.07</v>
      </c>
      <c r="D850">
        <v>0.31900000000000001</v>
      </c>
      <c r="E850">
        <v>0</v>
      </c>
    </row>
    <row r="851" spans="1:5" x14ac:dyDescent="0.25">
      <c r="A851" s="1">
        <v>45941</v>
      </c>
      <c r="B851" t="s">
        <v>17</v>
      </c>
      <c r="C851">
        <v>97.66</v>
      </c>
      <c r="D851">
        <v>0.23899999999999999</v>
      </c>
      <c r="E851">
        <v>1</v>
      </c>
    </row>
    <row r="852" spans="1:5" x14ac:dyDescent="0.25">
      <c r="A852" s="1">
        <v>45941</v>
      </c>
      <c r="B852" t="s">
        <v>21</v>
      </c>
      <c r="C852">
        <v>98.11</v>
      </c>
      <c r="D852">
        <v>0.27200000000000002</v>
      </c>
      <c r="E852">
        <v>0</v>
      </c>
    </row>
    <row r="853" spans="1:5" x14ac:dyDescent="0.25">
      <c r="A853" s="1">
        <v>45941</v>
      </c>
      <c r="B853" t="s">
        <v>22</v>
      </c>
      <c r="C853">
        <v>97.95</v>
      </c>
      <c r="D853">
        <v>0.38800000000000001</v>
      </c>
      <c r="E853">
        <v>0</v>
      </c>
    </row>
    <row r="854" spans="1:5" x14ac:dyDescent="0.25">
      <c r="A854" s="1">
        <v>45942</v>
      </c>
      <c r="B854" t="s">
        <v>17</v>
      </c>
      <c r="C854">
        <v>99.44</v>
      </c>
      <c r="D854">
        <v>0.33400000000000002</v>
      </c>
      <c r="E854">
        <v>0</v>
      </c>
    </row>
    <row r="855" spans="1:5" x14ac:dyDescent="0.25">
      <c r="A855" s="1">
        <v>45942</v>
      </c>
      <c r="B855" t="s">
        <v>21</v>
      </c>
      <c r="C855">
        <v>99.17</v>
      </c>
      <c r="D855">
        <v>0.19800000000000001</v>
      </c>
      <c r="E855">
        <v>1</v>
      </c>
    </row>
    <row r="856" spans="1:5" x14ac:dyDescent="0.25">
      <c r="A856" s="1">
        <v>45942</v>
      </c>
      <c r="B856" t="s">
        <v>22</v>
      </c>
      <c r="C856">
        <v>98.37</v>
      </c>
      <c r="D856">
        <v>0.34</v>
      </c>
      <c r="E856">
        <v>0</v>
      </c>
    </row>
    <row r="857" spans="1:5" x14ac:dyDescent="0.25">
      <c r="A857" s="1">
        <v>45943</v>
      </c>
      <c r="B857" t="s">
        <v>17</v>
      </c>
      <c r="C857">
        <v>98.52</v>
      </c>
      <c r="D857">
        <v>0.307</v>
      </c>
      <c r="E857">
        <v>0</v>
      </c>
    </row>
    <row r="858" spans="1:5" x14ac:dyDescent="0.25">
      <c r="A858" s="1">
        <v>45943</v>
      </c>
      <c r="B858" t="s">
        <v>21</v>
      </c>
      <c r="C858">
        <v>98.83</v>
      </c>
      <c r="D858">
        <v>0.17100000000000001</v>
      </c>
      <c r="E858">
        <v>0</v>
      </c>
    </row>
    <row r="859" spans="1:5" x14ac:dyDescent="0.25">
      <c r="A859" s="1">
        <v>45943</v>
      </c>
      <c r="B859" t="s">
        <v>22</v>
      </c>
      <c r="C859">
        <v>97.06</v>
      </c>
      <c r="D859">
        <v>0.28399999999999997</v>
      </c>
      <c r="E859">
        <v>0</v>
      </c>
    </row>
    <row r="860" spans="1:5" x14ac:dyDescent="0.25">
      <c r="A860" s="1">
        <v>45944</v>
      </c>
      <c r="B860" t="s">
        <v>17</v>
      </c>
      <c r="C860">
        <v>99.22</v>
      </c>
      <c r="D860">
        <v>0.03</v>
      </c>
      <c r="E860">
        <v>0</v>
      </c>
    </row>
    <row r="861" spans="1:5" x14ac:dyDescent="0.25">
      <c r="A861" s="1">
        <v>45944</v>
      </c>
      <c r="B861" t="s">
        <v>21</v>
      </c>
      <c r="C861">
        <v>98.48</v>
      </c>
      <c r="D861">
        <v>0.15</v>
      </c>
      <c r="E861">
        <v>0</v>
      </c>
    </row>
    <row r="862" spans="1:5" x14ac:dyDescent="0.25">
      <c r="A862" s="1">
        <v>45944</v>
      </c>
      <c r="B862" t="s">
        <v>22</v>
      </c>
      <c r="C862">
        <v>98.3</v>
      </c>
      <c r="D862">
        <v>9.0999999999999998E-2</v>
      </c>
      <c r="E862">
        <v>0</v>
      </c>
    </row>
    <row r="863" spans="1:5" x14ac:dyDescent="0.25">
      <c r="A863" s="1">
        <v>45945</v>
      </c>
      <c r="B863" t="s">
        <v>17</v>
      </c>
      <c r="C863">
        <v>97.96</v>
      </c>
      <c r="D863">
        <v>7.3999999999999996E-2</v>
      </c>
      <c r="E863">
        <v>0</v>
      </c>
    </row>
    <row r="864" spans="1:5" x14ac:dyDescent="0.25">
      <c r="A864" s="1">
        <v>45945</v>
      </c>
      <c r="B864" t="s">
        <v>21</v>
      </c>
      <c r="C864">
        <v>99.52</v>
      </c>
      <c r="D864">
        <v>0.23699999999999999</v>
      </c>
      <c r="E864">
        <v>0</v>
      </c>
    </row>
    <row r="865" spans="1:5" x14ac:dyDescent="0.25">
      <c r="A865" s="1">
        <v>45945</v>
      </c>
      <c r="B865" t="s">
        <v>22</v>
      </c>
      <c r="C865">
        <v>98.21</v>
      </c>
      <c r="D865">
        <v>0.38800000000000001</v>
      </c>
      <c r="E865">
        <v>0</v>
      </c>
    </row>
    <row r="866" spans="1:5" x14ac:dyDescent="0.25">
      <c r="A866" s="1">
        <v>45946</v>
      </c>
      <c r="B866" t="s">
        <v>17</v>
      </c>
      <c r="C866">
        <v>98.77</v>
      </c>
      <c r="D866">
        <v>0.128</v>
      </c>
      <c r="E866">
        <v>1</v>
      </c>
    </row>
    <row r="867" spans="1:5" x14ac:dyDescent="0.25">
      <c r="A867" s="1">
        <v>45946</v>
      </c>
      <c r="B867" t="s">
        <v>21</v>
      </c>
      <c r="C867">
        <v>98.78</v>
      </c>
      <c r="D867">
        <v>0.14099999999999999</v>
      </c>
      <c r="E867">
        <v>0</v>
      </c>
    </row>
    <row r="868" spans="1:5" x14ac:dyDescent="0.25">
      <c r="A868" s="1">
        <v>45946</v>
      </c>
      <c r="B868" t="s">
        <v>22</v>
      </c>
      <c r="C868">
        <v>97.54</v>
      </c>
      <c r="D868">
        <v>0.39500000000000002</v>
      </c>
      <c r="E868">
        <v>0</v>
      </c>
    </row>
    <row r="869" spans="1:5" x14ac:dyDescent="0.25">
      <c r="A869" s="1">
        <v>45947</v>
      </c>
      <c r="B869" t="s">
        <v>17</v>
      </c>
      <c r="C869">
        <v>98.46</v>
      </c>
      <c r="D869">
        <v>0.20899999999999999</v>
      </c>
      <c r="E869">
        <v>0</v>
      </c>
    </row>
    <row r="870" spans="1:5" x14ac:dyDescent="0.25">
      <c r="A870" s="1">
        <v>45947</v>
      </c>
      <c r="B870" t="s">
        <v>21</v>
      </c>
      <c r="C870">
        <v>98.76</v>
      </c>
      <c r="D870">
        <v>0.20200000000000001</v>
      </c>
      <c r="E870">
        <v>1</v>
      </c>
    </row>
    <row r="871" spans="1:5" x14ac:dyDescent="0.25">
      <c r="A871" s="1">
        <v>45947</v>
      </c>
      <c r="B871" t="s">
        <v>22</v>
      </c>
      <c r="C871">
        <v>97.98</v>
      </c>
      <c r="D871">
        <v>0.36199999999999999</v>
      </c>
      <c r="E871">
        <v>0</v>
      </c>
    </row>
    <row r="872" spans="1:5" x14ac:dyDescent="0.25">
      <c r="A872" s="1">
        <v>45948</v>
      </c>
      <c r="B872" t="s">
        <v>17</v>
      </c>
      <c r="C872">
        <v>97.49</v>
      </c>
      <c r="D872">
        <v>0.03</v>
      </c>
      <c r="E872">
        <v>0</v>
      </c>
    </row>
    <row r="873" spans="1:5" x14ac:dyDescent="0.25">
      <c r="A873" s="1">
        <v>45948</v>
      </c>
      <c r="B873" t="s">
        <v>21</v>
      </c>
      <c r="C873">
        <v>97.33</v>
      </c>
      <c r="D873">
        <v>0.155</v>
      </c>
      <c r="E873">
        <v>0</v>
      </c>
    </row>
    <row r="874" spans="1:5" x14ac:dyDescent="0.25">
      <c r="A874" s="1">
        <v>45948</v>
      </c>
      <c r="B874" t="s">
        <v>22</v>
      </c>
      <c r="C874">
        <v>98.56</v>
      </c>
      <c r="D874">
        <v>0.41199999999999998</v>
      </c>
      <c r="E874">
        <v>0</v>
      </c>
    </row>
    <row r="875" spans="1:5" x14ac:dyDescent="0.25">
      <c r="A875" s="1">
        <v>45949</v>
      </c>
      <c r="B875" t="s">
        <v>17</v>
      </c>
      <c r="C875">
        <v>98.72</v>
      </c>
      <c r="D875">
        <v>0.14499999999999999</v>
      </c>
      <c r="E875">
        <v>0</v>
      </c>
    </row>
    <row r="876" spans="1:5" x14ac:dyDescent="0.25">
      <c r="A876" s="1">
        <v>45949</v>
      </c>
      <c r="B876" t="s">
        <v>21</v>
      </c>
      <c r="C876">
        <v>99.16</v>
      </c>
      <c r="D876">
        <v>0.221</v>
      </c>
      <c r="E876">
        <v>0</v>
      </c>
    </row>
    <row r="877" spans="1:5" x14ac:dyDescent="0.25">
      <c r="A877" s="1">
        <v>45949</v>
      </c>
      <c r="B877" t="s">
        <v>22</v>
      </c>
      <c r="C877">
        <v>97.27</v>
      </c>
      <c r="D877">
        <v>0.35199999999999998</v>
      </c>
      <c r="E877">
        <v>0</v>
      </c>
    </row>
    <row r="878" spans="1:5" x14ac:dyDescent="0.25">
      <c r="A878" s="1">
        <v>45950</v>
      </c>
      <c r="B878" t="s">
        <v>17</v>
      </c>
      <c r="C878">
        <v>98.76</v>
      </c>
      <c r="D878">
        <v>8.3000000000000004E-2</v>
      </c>
      <c r="E878">
        <v>1</v>
      </c>
    </row>
    <row r="879" spans="1:5" x14ac:dyDescent="0.25">
      <c r="A879" s="1">
        <v>45950</v>
      </c>
      <c r="B879" t="s">
        <v>21</v>
      </c>
      <c r="C879">
        <v>98.84</v>
      </c>
      <c r="D879">
        <v>0.25</v>
      </c>
      <c r="E879">
        <v>0</v>
      </c>
    </row>
    <row r="880" spans="1:5" x14ac:dyDescent="0.25">
      <c r="A880" s="1">
        <v>45950</v>
      </c>
      <c r="B880" t="s">
        <v>22</v>
      </c>
      <c r="C880">
        <v>98.5</v>
      </c>
      <c r="D880">
        <v>0.25600000000000001</v>
      </c>
      <c r="E880">
        <v>0</v>
      </c>
    </row>
    <row r="881" spans="1:5" x14ac:dyDescent="0.25">
      <c r="A881" s="1">
        <v>45951</v>
      </c>
      <c r="B881" t="s">
        <v>17</v>
      </c>
      <c r="C881">
        <v>98.92</v>
      </c>
      <c r="D881">
        <v>0.14699999999999999</v>
      </c>
      <c r="E881">
        <v>0</v>
      </c>
    </row>
    <row r="882" spans="1:5" x14ac:dyDescent="0.25">
      <c r="A882" s="1">
        <v>45951</v>
      </c>
      <c r="B882" t="s">
        <v>21</v>
      </c>
      <c r="C882">
        <v>98.07</v>
      </c>
      <c r="D882">
        <v>0.20100000000000001</v>
      </c>
      <c r="E882">
        <v>0</v>
      </c>
    </row>
    <row r="883" spans="1:5" x14ac:dyDescent="0.25">
      <c r="A883" s="1">
        <v>45951</v>
      </c>
      <c r="B883" t="s">
        <v>22</v>
      </c>
      <c r="C883">
        <v>98.41</v>
      </c>
      <c r="D883">
        <v>0.30299999999999999</v>
      </c>
      <c r="E883">
        <v>0</v>
      </c>
    </row>
    <row r="884" spans="1:5" x14ac:dyDescent="0.25">
      <c r="A884" s="1">
        <v>45952</v>
      </c>
      <c r="B884" t="s">
        <v>17</v>
      </c>
      <c r="C884">
        <v>98.48</v>
      </c>
      <c r="D884">
        <v>0.159</v>
      </c>
      <c r="E884">
        <v>0</v>
      </c>
    </row>
    <row r="885" spans="1:5" x14ac:dyDescent="0.25">
      <c r="A885" s="1">
        <v>45952</v>
      </c>
      <c r="B885" t="s">
        <v>21</v>
      </c>
      <c r="C885">
        <v>98.82</v>
      </c>
      <c r="D885">
        <v>0.154</v>
      </c>
      <c r="E885">
        <v>0</v>
      </c>
    </row>
    <row r="886" spans="1:5" x14ac:dyDescent="0.25">
      <c r="A886" s="1">
        <v>45952</v>
      </c>
      <c r="B886" t="s">
        <v>22</v>
      </c>
      <c r="C886">
        <v>97.41</v>
      </c>
      <c r="D886">
        <v>0.38200000000000001</v>
      </c>
      <c r="E886">
        <v>0</v>
      </c>
    </row>
    <row r="887" spans="1:5" x14ac:dyDescent="0.25">
      <c r="A887" s="1">
        <v>45953</v>
      </c>
      <c r="B887" t="s">
        <v>17</v>
      </c>
      <c r="C887">
        <v>97.95</v>
      </c>
      <c r="D887">
        <v>0.432</v>
      </c>
      <c r="E887">
        <v>0</v>
      </c>
    </row>
    <row r="888" spans="1:5" x14ac:dyDescent="0.25">
      <c r="A888" s="1">
        <v>45953</v>
      </c>
      <c r="B888" t="s">
        <v>21</v>
      </c>
      <c r="C888">
        <v>98.37</v>
      </c>
      <c r="D888">
        <v>0.151</v>
      </c>
      <c r="E888">
        <v>0</v>
      </c>
    </row>
    <row r="889" spans="1:5" x14ac:dyDescent="0.25">
      <c r="A889" s="1">
        <v>45953</v>
      </c>
      <c r="B889" t="s">
        <v>22</v>
      </c>
      <c r="C889">
        <v>99.01</v>
      </c>
      <c r="D889">
        <v>0.45800000000000002</v>
      </c>
      <c r="E889">
        <v>0</v>
      </c>
    </row>
    <row r="890" spans="1:5" x14ac:dyDescent="0.25">
      <c r="A890" s="1">
        <v>45954</v>
      </c>
      <c r="B890" t="s">
        <v>17</v>
      </c>
      <c r="C890">
        <v>98.65</v>
      </c>
      <c r="D890">
        <v>0.20799999999999999</v>
      </c>
      <c r="E890">
        <v>0</v>
      </c>
    </row>
    <row r="891" spans="1:5" x14ac:dyDescent="0.25">
      <c r="A891" s="1">
        <v>45954</v>
      </c>
      <c r="B891" t="s">
        <v>21</v>
      </c>
      <c r="C891">
        <v>98.68</v>
      </c>
      <c r="D891">
        <v>0.218</v>
      </c>
      <c r="E891">
        <v>0</v>
      </c>
    </row>
    <row r="892" spans="1:5" x14ac:dyDescent="0.25">
      <c r="A892" s="1">
        <v>45954</v>
      </c>
      <c r="B892" t="s">
        <v>22</v>
      </c>
      <c r="C892">
        <v>98.27</v>
      </c>
      <c r="D892">
        <v>0.48799999999999999</v>
      </c>
      <c r="E892">
        <v>0</v>
      </c>
    </row>
    <row r="893" spans="1:5" x14ac:dyDescent="0.25">
      <c r="A893" s="1">
        <v>45955</v>
      </c>
      <c r="B893" t="s">
        <v>17</v>
      </c>
      <c r="C893">
        <v>99.69</v>
      </c>
      <c r="D893">
        <v>0.24399999999999999</v>
      </c>
      <c r="E893">
        <v>0</v>
      </c>
    </row>
    <row r="894" spans="1:5" x14ac:dyDescent="0.25">
      <c r="A894" s="1">
        <v>45955</v>
      </c>
      <c r="B894" t="s">
        <v>21</v>
      </c>
      <c r="C894">
        <v>98.8</v>
      </c>
      <c r="D894">
        <v>0.20899999999999999</v>
      </c>
      <c r="E894">
        <v>0</v>
      </c>
    </row>
    <row r="895" spans="1:5" x14ac:dyDescent="0.25">
      <c r="A895" s="1">
        <v>45955</v>
      </c>
      <c r="B895" t="s">
        <v>22</v>
      </c>
      <c r="C895">
        <v>98.46</v>
      </c>
      <c r="D895">
        <v>0.40300000000000002</v>
      </c>
      <c r="E895">
        <v>0</v>
      </c>
    </row>
    <row r="896" spans="1:5" x14ac:dyDescent="0.25">
      <c r="A896" s="1">
        <v>45956</v>
      </c>
      <c r="B896" t="s">
        <v>17</v>
      </c>
      <c r="C896">
        <v>99.06</v>
      </c>
      <c r="D896">
        <v>0.13</v>
      </c>
      <c r="E896">
        <v>1</v>
      </c>
    </row>
    <row r="897" spans="1:5" x14ac:dyDescent="0.25">
      <c r="A897" s="1">
        <v>45956</v>
      </c>
      <c r="B897" t="s">
        <v>21</v>
      </c>
      <c r="C897">
        <v>98.95</v>
      </c>
      <c r="D897">
        <v>0.23200000000000001</v>
      </c>
      <c r="E897">
        <v>0</v>
      </c>
    </row>
    <row r="898" spans="1:5" x14ac:dyDescent="0.25">
      <c r="A898" s="1">
        <v>45956</v>
      </c>
      <c r="B898" t="s">
        <v>22</v>
      </c>
      <c r="C898">
        <v>98.08</v>
      </c>
      <c r="D898">
        <v>0.32200000000000001</v>
      </c>
      <c r="E898">
        <v>0</v>
      </c>
    </row>
    <row r="899" spans="1:5" x14ac:dyDescent="0.25">
      <c r="A899" s="1">
        <v>45957</v>
      </c>
      <c r="B899" t="s">
        <v>17</v>
      </c>
      <c r="C899">
        <v>98.75</v>
      </c>
      <c r="D899">
        <v>0.09</v>
      </c>
      <c r="E899">
        <v>1</v>
      </c>
    </row>
    <row r="900" spans="1:5" x14ac:dyDescent="0.25">
      <c r="A900" s="1">
        <v>45957</v>
      </c>
      <c r="B900" t="s">
        <v>21</v>
      </c>
      <c r="C900">
        <v>98.91</v>
      </c>
      <c r="D900">
        <v>0.16</v>
      </c>
      <c r="E900">
        <v>0</v>
      </c>
    </row>
    <row r="901" spans="1:5" x14ac:dyDescent="0.25">
      <c r="A901" s="1">
        <v>45957</v>
      </c>
      <c r="B901" t="s">
        <v>22</v>
      </c>
      <c r="C901">
        <v>97.34</v>
      </c>
      <c r="D901">
        <v>0.316</v>
      </c>
      <c r="E901">
        <v>0</v>
      </c>
    </row>
    <row r="902" spans="1:5" x14ac:dyDescent="0.25">
      <c r="A902" s="1">
        <v>45958</v>
      </c>
      <c r="B902" t="s">
        <v>17</v>
      </c>
      <c r="C902">
        <v>98.75</v>
      </c>
      <c r="D902">
        <v>0.311</v>
      </c>
      <c r="E902">
        <v>0</v>
      </c>
    </row>
    <row r="903" spans="1:5" x14ac:dyDescent="0.25">
      <c r="A903" s="1">
        <v>45958</v>
      </c>
      <c r="B903" t="s">
        <v>21</v>
      </c>
      <c r="C903">
        <v>98.42</v>
      </c>
      <c r="D903">
        <v>0.14299999999999999</v>
      </c>
      <c r="E903">
        <v>0</v>
      </c>
    </row>
    <row r="904" spans="1:5" x14ac:dyDescent="0.25">
      <c r="A904" s="1">
        <v>45958</v>
      </c>
      <c r="B904" t="s">
        <v>22</v>
      </c>
      <c r="C904">
        <v>98.81</v>
      </c>
      <c r="D904">
        <v>0.36399999999999999</v>
      </c>
      <c r="E904">
        <v>0</v>
      </c>
    </row>
    <row r="905" spans="1:5" x14ac:dyDescent="0.25">
      <c r="A905" s="1">
        <v>45959</v>
      </c>
      <c r="B905" t="s">
        <v>17</v>
      </c>
      <c r="C905">
        <v>99.08</v>
      </c>
      <c r="D905">
        <v>0.14099999999999999</v>
      </c>
      <c r="E905">
        <v>0</v>
      </c>
    </row>
    <row r="906" spans="1:5" x14ac:dyDescent="0.25">
      <c r="A906" s="1">
        <v>45959</v>
      </c>
      <c r="B906" t="s">
        <v>21</v>
      </c>
      <c r="C906">
        <v>98.49</v>
      </c>
      <c r="D906">
        <v>0.23699999999999999</v>
      </c>
      <c r="E906">
        <v>0</v>
      </c>
    </row>
    <row r="907" spans="1:5" x14ac:dyDescent="0.25">
      <c r="A907" s="1">
        <v>45959</v>
      </c>
      <c r="B907" t="s">
        <v>22</v>
      </c>
      <c r="C907">
        <v>98.65</v>
      </c>
      <c r="D907">
        <v>0.35699999999999998</v>
      </c>
      <c r="E907">
        <v>0</v>
      </c>
    </row>
    <row r="908" spans="1:5" x14ac:dyDescent="0.25">
      <c r="A908" s="1">
        <v>45960</v>
      </c>
      <c r="B908" t="s">
        <v>17</v>
      </c>
      <c r="C908">
        <v>98.73</v>
      </c>
      <c r="D908">
        <v>0.104</v>
      </c>
      <c r="E908">
        <v>1</v>
      </c>
    </row>
    <row r="909" spans="1:5" x14ac:dyDescent="0.25">
      <c r="A909" s="1">
        <v>45960</v>
      </c>
      <c r="B909" t="s">
        <v>21</v>
      </c>
      <c r="C909">
        <v>98.71</v>
      </c>
      <c r="D909">
        <v>9.8000000000000004E-2</v>
      </c>
      <c r="E909">
        <v>0</v>
      </c>
    </row>
    <row r="910" spans="1:5" x14ac:dyDescent="0.25">
      <c r="A910" s="1">
        <v>45960</v>
      </c>
      <c r="B910" t="s">
        <v>22</v>
      </c>
      <c r="C910">
        <v>98.36</v>
      </c>
      <c r="D910">
        <v>0.36599999999999999</v>
      </c>
      <c r="E910">
        <v>0</v>
      </c>
    </row>
    <row r="911" spans="1:5" x14ac:dyDescent="0.25">
      <c r="A911" s="1">
        <v>45961</v>
      </c>
      <c r="B911" t="s">
        <v>17</v>
      </c>
      <c r="C911">
        <v>97.9</v>
      </c>
      <c r="D911">
        <v>0.247</v>
      </c>
      <c r="E911">
        <v>0</v>
      </c>
    </row>
    <row r="912" spans="1:5" x14ac:dyDescent="0.25">
      <c r="A912" s="1">
        <v>45961</v>
      </c>
      <c r="B912" t="s">
        <v>21</v>
      </c>
      <c r="C912">
        <v>98.04</v>
      </c>
      <c r="D912">
        <v>0.27200000000000002</v>
      </c>
      <c r="E912">
        <v>0</v>
      </c>
    </row>
    <row r="913" spans="1:5" x14ac:dyDescent="0.25">
      <c r="A913" s="1">
        <v>45961</v>
      </c>
      <c r="B913" t="s">
        <v>22</v>
      </c>
      <c r="C913">
        <v>97.83</v>
      </c>
      <c r="D913">
        <v>0.13800000000000001</v>
      </c>
      <c r="E913">
        <v>0</v>
      </c>
    </row>
    <row r="914" spans="1:5" x14ac:dyDescent="0.25">
      <c r="A914" s="1">
        <v>45962</v>
      </c>
      <c r="B914" t="s">
        <v>17</v>
      </c>
      <c r="C914">
        <v>97.73</v>
      </c>
      <c r="D914">
        <v>0.24299999999999999</v>
      </c>
      <c r="E914">
        <v>1</v>
      </c>
    </row>
    <row r="915" spans="1:5" x14ac:dyDescent="0.25">
      <c r="A915" s="1">
        <v>45962</v>
      </c>
      <c r="B915" t="s">
        <v>21</v>
      </c>
      <c r="C915">
        <v>99.37</v>
      </c>
      <c r="D915">
        <v>0.09</v>
      </c>
      <c r="E915">
        <v>0</v>
      </c>
    </row>
    <row r="916" spans="1:5" x14ac:dyDescent="0.25">
      <c r="A916" s="1">
        <v>45962</v>
      </c>
      <c r="B916" t="s">
        <v>22</v>
      </c>
      <c r="C916">
        <v>98.28</v>
      </c>
      <c r="D916">
        <v>0.312</v>
      </c>
      <c r="E916">
        <v>0</v>
      </c>
    </row>
    <row r="917" spans="1:5" x14ac:dyDescent="0.25">
      <c r="A917" s="1">
        <v>45963</v>
      </c>
      <c r="B917" t="s">
        <v>17</v>
      </c>
      <c r="C917">
        <v>99.69</v>
      </c>
      <c r="D917">
        <v>0.03</v>
      </c>
      <c r="E917">
        <v>0</v>
      </c>
    </row>
    <row r="918" spans="1:5" x14ac:dyDescent="0.25">
      <c r="A918" s="1">
        <v>45963</v>
      </c>
      <c r="B918" t="s">
        <v>21</v>
      </c>
      <c r="C918">
        <v>97.13</v>
      </c>
      <c r="D918">
        <v>0.122</v>
      </c>
      <c r="E918">
        <v>1</v>
      </c>
    </row>
    <row r="919" spans="1:5" x14ac:dyDescent="0.25">
      <c r="A919" s="1">
        <v>45963</v>
      </c>
      <c r="B919" t="s">
        <v>22</v>
      </c>
      <c r="C919">
        <v>98.03</v>
      </c>
      <c r="D919">
        <v>0.27900000000000003</v>
      </c>
      <c r="E919">
        <v>0</v>
      </c>
    </row>
    <row r="920" spans="1:5" x14ac:dyDescent="0.25">
      <c r="A920" s="1">
        <v>45964</v>
      </c>
      <c r="B920" t="s">
        <v>17</v>
      </c>
      <c r="C920">
        <v>99.02</v>
      </c>
      <c r="D920">
        <v>0.16300000000000001</v>
      </c>
      <c r="E920">
        <v>0</v>
      </c>
    </row>
    <row r="921" spans="1:5" x14ac:dyDescent="0.25">
      <c r="A921" s="1">
        <v>45964</v>
      </c>
      <c r="B921" t="s">
        <v>21</v>
      </c>
      <c r="C921">
        <v>98.8</v>
      </c>
      <c r="D921">
        <v>0.18</v>
      </c>
      <c r="E921">
        <v>0</v>
      </c>
    </row>
    <row r="922" spans="1:5" x14ac:dyDescent="0.25">
      <c r="A922" s="1">
        <v>45964</v>
      </c>
      <c r="B922" t="s">
        <v>22</v>
      </c>
      <c r="C922">
        <v>97.68</v>
      </c>
      <c r="D922">
        <v>0.27400000000000002</v>
      </c>
      <c r="E922">
        <v>1</v>
      </c>
    </row>
    <row r="923" spans="1:5" x14ac:dyDescent="0.25">
      <c r="A923" s="1">
        <v>45965</v>
      </c>
      <c r="B923" t="s">
        <v>17</v>
      </c>
      <c r="C923">
        <v>100</v>
      </c>
      <c r="D923">
        <v>8.2000000000000003E-2</v>
      </c>
      <c r="E923">
        <v>0</v>
      </c>
    </row>
    <row r="924" spans="1:5" x14ac:dyDescent="0.25">
      <c r="A924" s="1">
        <v>45965</v>
      </c>
      <c r="B924" t="s">
        <v>21</v>
      </c>
      <c r="C924">
        <v>99.53</v>
      </c>
      <c r="D924">
        <v>0.16600000000000001</v>
      </c>
      <c r="E924">
        <v>0</v>
      </c>
    </row>
    <row r="925" spans="1:5" x14ac:dyDescent="0.25">
      <c r="A925" s="1">
        <v>45965</v>
      </c>
      <c r="B925" t="s">
        <v>22</v>
      </c>
      <c r="C925">
        <v>97.83</v>
      </c>
      <c r="D925">
        <v>0.156</v>
      </c>
      <c r="E925">
        <v>1</v>
      </c>
    </row>
    <row r="926" spans="1:5" x14ac:dyDescent="0.25">
      <c r="A926" s="1">
        <v>45966</v>
      </c>
      <c r="B926" t="s">
        <v>17</v>
      </c>
      <c r="C926">
        <v>98.74</v>
      </c>
      <c r="D926">
        <v>0.27500000000000002</v>
      </c>
      <c r="E926">
        <v>0</v>
      </c>
    </row>
    <row r="927" spans="1:5" x14ac:dyDescent="0.25">
      <c r="A927" s="1">
        <v>45966</v>
      </c>
      <c r="B927" t="s">
        <v>21</v>
      </c>
      <c r="C927">
        <v>99.7</v>
      </c>
      <c r="D927">
        <v>0.17499999999999999</v>
      </c>
      <c r="E927">
        <v>0</v>
      </c>
    </row>
    <row r="928" spans="1:5" x14ac:dyDescent="0.25">
      <c r="A928" s="1">
        <v>45966</v>
      </c>
      <c r="B928" t="s">
        <v>22</v>
      </c>
      <c r="C928">
        <v>98.24</v>
      </c>
      <c r="D928">
        <v>0.28999999999999998</v>
      </c>
      <c r="E928">
        <v>0</v>
      </c>
    </row>
    <row r="929" spans="1:5" x14ac:dyDescent="0.25">
      <c r="A929" s="1">
        <v>45967</v>
      </c>
      <c r="B929" t="s">
        <v>17</v>
      </c>
      <c r="C929">
        <v>99.35</v>
      </c>
      <c r="D929">
        <v>0.09</v>
      </c>
      <c r="E929">
        <v>1</v>
      </c>
    </row>
    <row r="930" spans="1:5" x14ac:dyDescent="0.25">
      <c r="A930" s="1">
        <v>45967</v>
      </c>
      <c r="B930" t="s">
        <v>21</v>
      </c>
      <c r="C930">
        <v>99.37</v>
      </c>
      <c r="D930">
        <v>0.159</v>
      </c>
      <c r="E930">
        <v>0</v>
      </c>
    </row>
    <row r="931" spans="1:5" x14ac:dyDescent="0.25">
      <c r="A931" s="1">
        <v>45967</v>
      </c>
      <c r="B931" t="s">
        <v>22</v>
      </c>
      <c r="C931">
        <v>96.63</v>
      </c>
      <c r="D931">
        <v>0.38400000000000001</v>
      </c>
      <c r="E931">
        <v>0</v>
      </c>
    </row>
    <row r="932" spans="1:5" x14ac:dyDescent="0.25">
      <c r="A932" s="1">
        <v>45968</v>
      </c>
      <c r="B932" t="s">
        <v>17</v>
      </c>
      <c r="C932">
        <v>99.33</v>
      </c>
      <c r="D932">
        <v>0.182</v>
      </c>
      <c r="E932">
        <v>0</v>
      </c>
    </row>
    <row r="933" spans="1:5" x14ac:dyDescent="0.25">
      <c r="A933" s="1">
        <v>45968</v>
      </c>
      <c r="B933" t="s">
        <v>21</v>
      </c>
      <c r="C933">
        <v>98.29</v>
      </c>
      <c r="D933">
        <v>0.28100000000000003</v>
      </c>
      <c r="E933">
        <v>1</v>
      </c>
    </row>
    <row r="934" spans="1:5" x14ac:dyDescent="0.25">
      <c r="A934" s="1">
        <v>45968</v>
      </c>
      <c r="B934" t="s">
        <v>22</v>
      </c>
      <c r="C934">
        <v>98.45</v>
      </c>
      <c r="D934">
        <v>0.26700000000000002</v>
      </c>
      <c r="E934">
        <v>0</v>
      </c>
    </row>
    <row r="935" spans="1:5" x14ac:dyDescent="0.25">
      <c r="A935" s="1">
        <v>45969</v>
      </c>
      <c r="B935" t="s">
        <v>17</v>
      </c>
      <c r="C935">
        <v>98.86</v>
      </c>
      <c r="D935">
        <v>0.18</v>
      </c>
      <c r="E935">
        <v>0</v>
      </c>
    </row>
    <row r="936" spans="1:5" x14ac:dyDescent="0.25">
      <c r="A936" s="1">
        <v>45969</v>
      </c>
      <c r="B936" t="s">
        <v>21</v>
      </c>
      <c r="C936">
        <v>99.09</v>
      </c>
      <c r="D936">
        <v>0.24399999999999999</v>
      </c>
      <c r="E936">
        <v>0</v>
      </c>
    </row>
    <row r="937" spans="1:5" x14ac:dyDescent="0.25">
      <c r="A937" s="1">
        <v>45969</v>
      </c>
      <c r="B937" t="s">
        <v>22</v>
      </c>
      <c r="C937">
        <v>98.27</v>
      </c>
      <c r="D937">
        <v>0.25800000000000001</v>
      </c>
      <c r="E937">
        <v>1</v>
      </c>
    </row>
    <row r="938" spans="1:5" x14ac:dyDescent="0.25">
      <c r="A938" s="1">
        <v>45970</v>
      </c>
      <c r="B938" t="s">
        <v>17</v>
      </c>
      <c r="C938">
        <v>98.92</v>
      </c>
      <c r="D938">
        <v>0.17199999999999999</v>
      </c>
      <c r="E938">
        <v>0</v>
      </c>
    </row>
    <row r="939" spans="1:5" x14ac:dyDescent="0.25">
      <c r="A939" s="1">
        <v>45970</v>
      </c>
      <c r="B939" t="s">
        <v>21</v>
      </c>
      <c r="C939">
        <v>98.98</v>
      </c>
      <c r="D939">
        <v>0.16500000000000001</v>
      </c>
      <c r="E939">
        <v>0</v>
      </c>
    </row>
    <row r="940" spans="1:5" x14ac:dyDescent="0.25">
      <c r="A940" s="1">
        <v>45970</v>
      </c>
      <c r="B940" t="s">
        <v>22</v>
      </c>
      <c r="C940">
        <v>99.11</v>
      </c>
      <c r="D940">
        <v>0.22</v>
      </c>
      <c r="E940">
        <v>0</v>
      </c>
    </row>
    <row r="941" spans="1:5" x14ac:dyDescent="0.25">
      <c r="A941" s="1">
        <v>45971</v>
      </c>
      <c r="B941" t="s">
        <v>17</v>
      </c>
      <c r="C941">
        <v>98.89</v>
      </c>
      <c r="D941">
        <v>0.14499999999999999</v>
      </c>
      <c r="E941">
        <v>0</v>
      </c>
    </row>
    <row r="942" spans="1:5" x14ac:dyDescent="0.25">
      <c r="A942" s="1">
        <v>45971</v>
      </c>
      <c r="B942" t="s">
        <v>21</v>
      </c>
      <c r="C942">
        <v>98.34</v>
      </c>
      <c r="D942">
        <v>0.16900000000000001</v>
      </c>
      <c r="E942">
        <v>1</v>
      </c>
    </row>
    <row r="943" spans="1:5" x14ac:dyDescent="0.25">
      <c r="A943" s="1">
        <v>45971</v>
      </c>
      <c r="B943" t="s">
        <v>22</v>
      </c>
      <c r="C943">
        <v>98.36</v>
      </c>
      <c r="D943">
        <v>0.29099999999999998</v>
      </c>
      <c r="E943">
        <v>0</v>
      </c>
    </row>
    <row r="944" spans="1:5" x14ac:dyDescent="0.25">
      <c r="A944" s="1">
        <v>45972</v>
      </c>
      <c r="B944" t="s">
        <v>17</v>
      </c>
      <c r="C944">
        <v>98.19</v>
      </c>
      <c r="D944">
        <v>0.04</v>
      </c>
      <c r="E944">
        <v>1</v>
      </c>
    </row>
    <row r="945" spans="1:5" x14ac:dyDescent="0.25">
      <c r="A945" s="1">
        <v>45972</v>
      </c>
      <c r="B945" t="s">
        <v>21</v>
      </c>
      <c r="C945">
        <v>99.08</v>
      </c>
      <c r="D945">
        <v>0.16400000000000001</v>
      </c>
      <c r="E945">
        <v>0</v>
      </c>
    </row>
    <row r="946" spans="1:5" x14ac:dyDescent="0.25">
      <c r="A946" s="1">
        <v>45972</v>
      </c>
      <c r="B946" t="s">
        <v>22</v>
      </c>
      <c r="C946">
        <v>98.95</v>
      </c>
      <c r="D946">
        <v>0.245</v>
      </c>
      <c r="E946">
        <v>0</v>
      </c>
    </row>
    <row r="947" spans="1:5" x14ac:dyDescent="0.25">
      <c r="A947" s="1">
        <v>45973</v>
      </c>
      <c r="B947" t="s">
        <v>17</v>
      </c>
      <c r="C947">
        <v>98.92</v>
      </c>
      <c r="D947">
        <v>0.26500000000000001</v>
      </c>
      <c r="E947">
        <v>0</v>
      </c>
    </row>
    <row r="948" spans="1:5" x14ac:dyDescent="0.25">
      <c r="A948" s="1">
        <v>45973</v>
      </c>
      <c r="B948" t="s">
        <v>21</v>
      </c>
      <c r="C948">
        <v>99.13</v>
      </c>
      <c r="D948">
        <v>0.22500000000000001</v>
      </c>
      <c r="E948">
        <v>0</v>
      </c>
    </row>
    <row r="949" spans="1:5" x14ac:dyDescent="0.25">
      <c r="A949" s="1">
        <v>45973</v>
      </c>
      <c r="B949" t="s">
        <v>22</v>
      </c>
      <c r="C949">
        <v>98.32</v>
      </c>
      <c r="D949">
        <v>0.39100000000000001</v>
      </c>
      <c r="E949">
        <v>0</v>
      </c>
    </row>
    <row r="950" spans="1:5" x14ac:dyDescent="0.25">
      <c r="A950" s="1">
        <v>45974</v>
      </c>
      <c r="B950" t="s">
        <v>17</v>
      </c>
      <c r="C950">
        <v>98.63</v>
      </c>
      <c r="D950">
        <v>0.108</v>
      </c>
      <c r="E950">
        <v>0</v>
      </c>
    </row>
    <row r="951" spans="1:5" x14ac:dyDescent="0.25">
      <c r="A951" s="1">
        <v>45974</v>
      </c>
      <c r="B951" t="s">
        <v>21</v>
      </c>
      <c r="C951">
        <v>98.44</v>
      </c>
      <c r="D951">
        <v>0.23</v>
      </c>
      <c r="E951">
        <v>0</v>
      </c>
    </row>
    <row r="952" spans="1:5" x14ac:dyDescent="0.25">
      <c r="A952" s="1">
        <v>45974</v>
      </c>
      <c r="B952" t="s">
        <v>22</v>
      </c>
      <c r="C952">
        <v>98.7</v>
      </c>
      <c r="D952">
        <v>0.42899999999999999</v>
      </c>
      <c r="E952">
        <v>0</v>
      </c>
    </row>
    <row r="953" spans="1:5" x14ac:dyDescent="0.25">
      <c r="A953" s="1">
        <v>45975</v>
      </c>
      <c r="B953" t="s">
        <v>17</v>
      </c>
      <c r="C953">
        <v>99.02</v>
      </c>
      <c r="D953">
        <v>9.5000000000000001E-2</v>
      </c>
      <c r="E953">
        <v>0</v>
      </c>
    </row>
    <row r="954" spans="1:5" x14ac:dyDescent="0.25">
      <c r="A954" s="1">
        <v>45975</v>
      </c>
      <c r="B954" t="s">
        <v>21</v>
      </c>
      <c r="C954">
        <v>99.24</v>
      </c>
      <c r="D954">
        <v>0.14199999999999999</v>
      </c>
      <c r="E954">
        <v>0</v>
      </c>
    </row>
    <row r="955" spans="1:5" x14ac:dyDescent="0.25">
      <c r="A955" s="1">
        <v>45975</v>
      </c>
      <c r="B955" t="s">
        <v>22</v>
      </c>
      <c r="C955">
        <v>98.51</v>
      </c>
      <c r="D955">
        <v>0.34100000000000003</v>
      </c>
      <c r="E955">
        <v>0</v>
      </c>
    </row>
    <row r="956" spans="1:5" x14ac:dyDescent="0.25">
      <c r="A956" s="1">
        <v>45976</v>
      </c>
      <c r="B956" t="s">
        <v>17</v>
      </c>
      <c r="C956">
        <v>98.74</v>
      </c>
      <c r="D956">
        <v>0.20599999999999999</v>
      </c>
      <c r="E956">
        <v>0</v>
      </c>
    </row>
    <row r="957" spans="1:5" x14ac:dyDescent="0.25">
      <c r="A957" s="1">
        <v>45976</v>
      </c>
      <c r="B957" t="s">
        <v>21</v>
      </c>
      <c r="C957">
        <v>98.14</v>
      </c>
      <c r="D957">
        <v>0.21</v>
      </c>
      <c r="E957">
        <v>0</v>
      </c>
    </row>
    <row r="958" spans="1:5" x14ac:dyDescent="0.25">
      <c r="A958" s="1">
        <v>45976</v>
      </c>
      <c r="B958" t="s">
        <v>22</v>
      </c>
      <c r="C958">
        <v>98.3</v>
      </c>
      <c r="D958">
        <v>0.375</v>
      </c>
      <c r="E958">
        <v>1</v>
      </c>
    </row>
    <row r="959" spans="1:5" x14ac:dyDescent="0.25">
      <c r="A959" s="1">
        <v>45977</v>
      </c>
      <c r="B959" t="s">
        <v>17</v>
      </c>
      <c r="C959">
        <v>98.74</v>
      </c>
      <c r="D959">
        <v>0.17100000000000001</v>
      </c>
      <c r="E959">
        <v>0</v>
      </c>
    </row>
    <row r="960" spans="1:5" x14ac:dyDescent="0.25">
      <c r="A960" s="1">
        <v>45977</v>
      </c>
      <c r="B960" t="s">
        <v>21</v>
      </c>
      <c r="C960">
        <v>99.51</v>
      </c>
      <c r="D960">
        <v>0.307</v>
      </c>
      <c r="E960">
        <v>0</v>
      </c>
    </row>
    <row r="961" spans="1:5" x14ac:dyDescent="0.25">
      <c r="A961" s="1">
        <v>45977</v>
      </c>
      <c r="B961" t="s">
        <v>22</v>
      </c>
      <c r="C961">
        <v>98.13</v>
      </c>
      <c r="D961">
        <v>0.45500000000000002</v>
      </c>
      <c r="E961">
        <v>0</v>
      </c>
    </row>
    <row r="962" spans="1:5" x14ac:dyDescent="0.25">
      <c r="A962" s="1">
        <v>45978</v>
      </c>
      <c r="B962" t="s">
        <v>17</v>
      </c>
      <c r="C962">
        <v>98.68</v>
      </c>
      <c r="D962">
        <v>0.23499999999999999</v>
      </c>
      <c r="E962">
        <v>0</v>
      </c>
    </row>
    <row r="963" spans="1:5" x14ac:dyDescent="0.25">
      <c r="A963" s="1">
        <v>45978</v>
      </c>
      <c r="B963" t="s">
        <v>21</v>
      </c>
      <c r="C963">
        <v>98.62</v>
      </c>
      <c r="D963">
        <v>0.09</v>
      </c>
      <c r="E963">
        <v>0</v>
      </c>
    </row>
    <row r="964" spans="1:5" x14ac:dyDescent="0.25">
      <c r="A964" s="1">
        <v>45978</v>
      </c>
      <c r="B964" t="s">
        <v>22</v>
      </c>
      <c r="C964">
        <v>98.74</v>
      </c>
      <c r="D964">
        <v>0.41499999999999998</v>
      </c>
      <c r="E964">
        <v>1</v>
      </c>
    </row>
    <row r="965" spans="1:5" x14ac:dyDescent="0.25">
      <c r="A965" s="1">
        <v>45979</v>
      </c>
      <c r="B965" t="s">
        <v>17</v>
      </c>
      <c r="C965">
        <v>97.96</v>
      </c>
      <c r="D965">
        <v>8.6999999999999994E-2</v>
      </c>
      <c r="E965">
        <v>0</v>
      </c>
    </row>
    <row r="966" spans="1:5" x14ac:dyDescent="0.25">
      <c r="A966" s="1">
        <v>45979</v>
      </c>
      <c r="B966" t="s">
        <v>21</v>
      </c>
      <c r="C966">
        <v>99.46</v>
      </c>
      <c r="D966">
        <v>0.36299999999999999</v>
      </c>
      <c r="E966">
        <v>0</v>
      </c>
    </row>
    <row r="967" spans="1:5" x14ac:dyDescent="0.25">
      <c r="A967" s="1">
        <v>45979</v>
      </c>
      <c r="B967" t="s">
        <v>22</v>
      </c>
      <c r="C967">
        <v>97.96</v>
      </c>
      <c r="D967">
        <v>0.27</v>
      </c>
      <c r="E967">
        <v>0</v>
      </c>
    </row>
    <row r="968" spans="1:5" x14ac:dyDescent="0.25">
      <c r="A968" s="1">
        <v>45980</v>
      </c>
      <c r="B968" t="s">
        <v>17</v>
      </c>
      <c r="C968">
        <v>99.51</v>
      </c>
      <c r="D968">
        <v>0.252</v>
      </c>
      <c r="E968">
        <v>2</v>
      </c>
    </row>
    <row r="969" spans="1:5" x14ac:dyDescent="0.25">
      <c r="A969" s="1">
        <v>45980</v>
      </c>
      <c r="B969" t="s">
        <v>21</v>
      </c>
      <c r="C969">
        <v>98.8</v>
      </c>
      <c r="D969">
        <v>0.247</v>
      </c>
      <c r="E969">
        <v>0</v>
      </c>
    </row>
    <row r="970" spans="1:5" x14ac:dyDescent="0.25">
      <c r="A970" s="1">
        <v>45980</v>
      </c>
      <c r="B970" t="s">
        <v>22</v>
      </c>
      <c r="C970">
        <v>98.04</v>
      </c>
      <c r="D970">
        <v>0.29399999999999998</v>
      </c>
      <c r="E970">
        <v>0</v>
      </c>
    </row>
    <row r="971" spans="1:5" x14ac:dyDescent="0.25">
      <c r="A971" s="1">
        <v>45981</v>
      </c>
      <c r="B971" t="s">
        <v>17</v>
      </c>
      <c r="C971">
        <v>98.4</v>
      </c>
      <c r="D971">
        <v>0.185</v>
      </c>
      <c r="E971">
        <v>0</v>
      </c>
    </row>
    <row r="972" spans="1:5" x14ac:dyDescent="0.25">
      <c r="A972" s="1">
        <v>45981</v>
      </c>
      <c r="B972" t="s">
        <v>21</v>
      </c>
      <c r="C972">
        <v>97.29</v>
      </c>
      <c r="D972">
        <v>0.29399999999999998</v>
      </c>
      <c r="E972">
        <v>1</v>
      </c>
    </row>
    <row r="973" spans="1:5" x14ac:dyDescent="0.25">
      <c r="A973" s="1">
        <v>45981</v>
      </c>
      <c r="B973" t="s">
        <v>22</v>
      </c>
      <c r="C973">
        <v>98.53</v>
      </c>
      <c r="D973">
        <v>0.41799999999999998</v>
      </c>
      <c r="E973">
        <v>0</v>
      </c>
    </row>
    <row r="974" spans="1:5" x14ac:dyDescent="0.25">
      <c r="A974" s="1">
        <v>45982</v>
      </c>
      <c r="B974" t="s">
        <v>17</v>
      </c>
      <c r="C974">
        <v>99.2</v>
      </c>
      <c r="D974">
        <v>0.124</v>
      </c>
      <c r="E974">
        <v>0</v>
      </c>
    </row>
    <row r="975" spans="1:5" x14ac:dyDescent="0.25">
      <c r="A975" s="1">
        <v>45982</v>
      </c>
      <c r="B975" t="s">
        <v>21</v>
      </c>
      <c r="C975">
        <v>99.1</v>
      </c>
      <c r="D975">
        <v>0.105</v>
      </c>
      <c r="E975">
        <v>0</v>
      </c>
    </row>
    <row r="976" spans="1:5" x14ac:dyDescent="0.25">
      <c r="A976" s="1">
        <v>45982</v>
      </c>
      <c r="B976" t="s">
        <v>22</v>
      </c>
      <c r="C976">
        <v>98.24</v>
      </c>
      <c r="D976">
        <v>0.29699999999999999</v>
      </c>
      <c r="E976">
        <v>2</v>
      </c>
    </row>
    <row r="977" spans="1:5" x14ac:dyDescent="0.25">
      <c r="A977" s="1">
        <v>45983</v>
      </c>
      <c r="B977" t="s">
        <v>17</v>
      </c>
      <c r="C977">
        <v>97.65</v>
      </c>
      <c r="D977">
        <v>0.215</v>
      </c>
      <c r="E977">
        <v>0</v>
      </c>
    </row>
    <row r="978" spans="1:5" x14ac:dyDescent="0.25">
      <c r="A978" s="1">
        <v>45983</v>
      </c>
      <c r="B978" t="s">
        <v>21</v>
      </c>
      <c r="C978">
        <v>99.02</v>
      </c>
      <c r="D978">
        <v>0.248</v>
      </c>
      <c r="E978">
        <v>0</v>
      </c>
    </row>
    <row r="979" spans="1:5" x14ac:dyDescent="0.25">
      <c r="A979" s="1">
        <v>45983</v>
      </c>
      <c r="B979" t="s">
        <v>22</v>
      </c>
      <c r="C979">
        <v>97.89</v>
      </c>
      <c r="D979">
        <v>0.41199999999999998</v>
      </c>
      <c r="E979">
        <v>1</v>
      </c>
    </row>
    <row r="980" spans="1:5" x14ac:dyDescent="0.25">
      <c r="A980" s="1">
        <v>45984</v>
      </c>
      <c r="B980" t="s">
        <v>17</v>
      </c>
      <c r="C980">
        <v>99.25</v>
      </c>
      <c r="D980">
        <v>6.7000000000000004E-2</v>
      </c>
      <c r="E980">
        <v>0</v>
      </c>
    </row>
    <row r="981" spans="1:5" x14ac:dyDescent="0.25">
      <c r="A981" s="1">
        <v>45984</v>
      </c>
      <c r="B981" t="s">
        <v>21</v>
      </c>
      <c r="C981">
        <v>98.6</v>
      </c>
      <c r="D981">
        <v>0.19600000000000001</v>
      </c>
      <c r="E981">
        <v>0</v>
      </c>
    </row>
    <row r="982" spans="1:5" x14ac:dyDescent="0.25">
      <c r="A982" s="1">
        <v>45984</v>
      </c>
      <c r="B982" t="s">
        <v>22</v>
      </c>
      <c r="C982">
        <v>97.85</v>
      </c>
      <c r="D982">
        <v>0.44</v>
      </c>
      <c r="E982">
        <v>0</v>
      </c>
    </row>
    <row r="983" spans="1:5" x14ac:dyDescent="0.25">
      <c r="A983" s="1">
        <v>45985</v>
      </c>
      <c r="B983" t="s">
        <v>17</v>
      </c>
      <c r="C983">
        <v>98.55</v>
      </c>
      <c r="D983">
        <v>0.127</v>
      </c>
      <c r="E983">
        <v>0</v>
      </c>
    </row>
    <row r="984" spans="1:5" x14ac:dyDescent="0.25">
      <c r="A984" s="1">
        <v>45985</v>
      </c>
      <c r="B984" t="s">
        <v>21</v>
      </c>
      <c r="C984">
        <v>99.23</v>
      </c>
      <c r="D984">
        <v>0.05</v>
      </c>
      <c r="E984">
        <v>0</v>
      </c>
    </row>
    <row r="985" spans="1:5" x14ac:dyDescent="0.25">
      <c r="A985" s="1">
        <v>45985</v>
      </c>
      <c r="B985" t="s">
        <v>22</v>
      </c>
      <c r="C985">
        <v>98.13</v>
      </c>
      <c r="D985">
        <v>0.42599999999999999</v>
      </c>
      <c r="E985">
        <v>0</v>
      </c>
    </row>
    <row r="986" spans="1:5" x14ac:dyDescent="0.25">
      <c r="A986" s="1">
        <v>45986</v>
      </c>
      <c r="B986" t="s">
        <v>17</v>
      </c>
      <c r="C986">
        <v>99.29</v>
      </c>
      <c r="D986">
        <v>0.124</v>
      </c>
      <c r="E986">
        <v>0</v>
      </c>
    </row>
    <row r="987" spans="1:5" x14ac:dyDescent="0.25">
      <c r="A987" s="1">
        <v>45986</v>
      </c>
      <c r="B987" t="s">
        <v>21</v>
      </c>
      <c r="C987">
        <v>99.05</v>
      </c>
      <c r="D987">
        <v>0.216</v>
      </c>
      <c r="E987">
        <v>0</v>
      </c>
    </row>
    <row r="988" spans="1:5" x14ac:dyDescent="0.25">
      <c r="A988" s="1">
        <v>45986</v>
      </c>
      <c r="B988" t="s">
        <v>22</v>
      </c>
      <c r="C988">
        <v>98.37</v>
      </c>
      <c r="D988">
        <v>0.38100000000000001</v>
      </c>
      <c r="E988">
        <v>0</v>
      </c>
    </row>
    <row r="989" spans="1:5" x14ac:dyDescent="0.25">
      <c r="A989" s="1">
        <v>45987</v>
      </c>
      <c r="B989" t="s">
        <v>17</v>
      </c>
      <c r="C989">
        <v>98.78</v>
      </c>
      <c r="D989">
        <v>0.184</v>
      </c>
      <c r="E989">
        <v>1</v>
      </c>
    </row>
    <row r="990" spans="1:5" x14ac:dyDescent="0.25">
      <c r="A990" s="1">
        <v>45987</v>
      </c>
      <c r="B990" t="s">
        <v>21</v>
      </c>
      <c r="C990">
        <v>98.75</v>
      </c>
      <c r="D990">
        <v>0.152</v>
      </c>
      <c r="E990">
        <v>0</v>
      </c>
    </row>
    <row r="991" spans="1:5" x14ac:dyDescent="0.25">
      <c r="A991" s="1">
        <v>45987</v>
      </c>
      <c r="B991" t="s">
        <v>22</v>
      </c>
      <c r="C991">
        <v>97.53</v>
      </c>
      <c r="D991">
        <v>0.39700000000000002</v>
      </c>
      <c r="E991">
        <v>0</v>
      </c>
    </row>
    <row r="992" spans="1:5" x14ac:dyDescent="0.25">
      <c r="A992" s="1">
        <v>45988</v>
      </c>
      <c r="B992" t="s">
        <v>17</v>
      </c>
      <c r="C992">
        <v>98.6</v>
      </c>
      <c r="D992">
        <v>0.03</v>
      </c>
      <c r="E992">
        <v>1</v>
      </c>
    </row>
    <row r="993" spans="1:5" x14ac:dyDescent="0.25">
      <c r="A993" s="1">
        <v>45988</v>
      </c>
      <c r="B993" t="s">
        <v>21</v>
      </c>
      <c r="C993">
        <v>98.31</v>
      </c>
      <c r="D993">
        <v>0.115</v>
      </c>
      <c r="E993">
        <v>0</v>
      </c>
    </row>
    <row r="994" spans="1:5" x14ac:dyDescent="0.25">
      <c r="A994" s="1">
        <v>45988</v>
      </c>
      <c r="B994" t="s">
        <v>22</v>
      </c>
      <c r="C994">
        <v>97.78</v>
      </c>
      <c r="D994">
        <v>0.437</v>
      </c>
      <c r="E994">
        <v>0</v>
      </c>
    </row>
    <row r="995" spans="1:5" x14ac:dyDescent="0.25">
      <c r="A995" s="1">
        <v>45989</v>
      </c>
      <c r="B995" t="s">
        <v>17</v>
      </c>
      <c r="C995">
        <v>99.01</v>
      </c>
      <c r="D995">
        <v>0.218</v>
      </c>
      <c r="E995">
        <v>0</v>
      </c>
    </row>
    <row r="996" spans="1:5" x14ac:dyDescent="0.25">
      <c r="A996" s="1">
        <v>45989</v>
      </c>
      <c r="B996" t="s">
        <v>21</v>
      </c>
      <c r="C996">
        <v>99.57</v>
      </c>
      <c r="D996">
        <v>0.21299999999999999</v>
      </c>
      <c r="E996">
        <v>0</v>
      </c>
    </row>
    <row r="997" spans="1:5" x14ac:dyDescent="0.25">
      <c r="A997" s="1">
        <v>45989</v>
      </c>
      <c r="B997" t="s">
        <v>22</v>
      </c>
      <c r="C997">
        <v>98.96</v>
      </c>
      <c r="D997">
        <v>0.45</v>
      </c>
      <c r="E997">
        <v>0</v>
      </c>
    </row>
    <row r="998" spans="1:5" x14ac:dyDescent="0.25">
      <c r="A998" s="1">
        <v>45990</v>
      </c>
      <c r="B998" t="s">
        <v>17</v>
      </c>
      <c r="C998">
        <v>98.35</v>
      </c>
      <c r="D998">
        <v>0.22500000000000001</v>
      </c>
      <c r="E998">
        <v>1</v>
      </c>
    </row>
    <row r="999" spans="1:5" x14ac:dyDescent="0.25">
      <c r="A999" s="1">
        <v>45990</v>
      </c>
      <c r="B999" t="s">
        <v>21</v>
      </c>
      <c r="C999">
        <v>98.49</v>
      </c>
      <c r="D999">
        <v>0.16</v>
      </c>
      <c r="E999">
        <v>0</v>
      </c>
    </row>
    <row r="1000" spans="1:5" x14ac:dyDescent="0.25">
      <c r="A1000" s="1">
        <v>45990</v>
      </c>
      <c r="B1000" t="s">
        <v>22</v>
      </c>
      <c r="C1000">
        <v>97.81</v>
      </c>
      <c r="D1000">
        <v>0.28399999999999997</v>
      </c>
      <c r="E1000">
        <v>1</v>
      </c>
    </row>
    <row r="1001" spans="1:5" x14ac:dyDescent="0.25">
      <c r="A1001" s="1">
        <v>45991</v>
      </c>
      <c r="B1001" t="s">
        <v>17</v>
      </c>
      <c r="C1001">
        <v>98.46</v>
      </c>
      <c r="D1001">
        <v>0.10199999999999999</v>
      </c>
      <c r="E1001">
        <v>0</v>
      </c>
    </row>
    <row r="1002" spans="1:5" x14ac:dyDescent="0.25">
      <c r="A1002" s="1">
        <v>45991</v>
      </c>
      <c r="B1002" t="s">
        <v>21</v>
      </c>
      <c r="C1002">
        <v>98.43</v>
      </c>
      <c r="D1002">
        <v>9.9000000000000005E-2</v>
      </c>
      <c r="E1002">
        <v>0</v>
      </c>
    </row>
    <row r="1003" spans="1:5" x14ac:dyDescent="0.25">
      <c r="A1003" s="1">
        <v>45991</v>
      </c>
      <c r="B1003" t="s">
        <v>22</v>
      </c>
      <c r="C1003">
        <v>97.75</v>
      </c>
      <c r="D1003">
        <v>0.45900000000000002</v>
      </c>
      <c r="E1003">
        <v>1</v>
      </c>
    </row>
    <row r="1004" spans="1:5" x14ac:dyDescent="0.25">
      <c r="A1004" s="1">
        <v>45992</v>
      </c>
      <c r="B1004" t="s">
        <v>17</v>
      </c>
      <c r="C1004">
        <v>98.17</v>
      </c>
      <c r="D1004">
        <v>0.19800000000000001</v>
      </c>
      <c r="E1004">
        <v>1</v>
      </c>
    </row>
    <row r="1005" spans="1:5" x14ac:dyDescent="0.25">
      <c r="A1005" s="1">
        <v>45992</v>
      </c>
      <c r="B1005" t="s">
        <v>21</v>
      </c>
      <c r="C1005">
        <v>99.41</v>
      </c>
      <c r="D1005">
        <v>0.184</v>
      </c>
      <c r="E1005">
        <v>0</v>
      </c>
    </row>
    <row r="1006" spans="1:5" x14ac:dyDescent="0.25">
      <c r="A1006" s="1">
        <v>45992</v>
      </c>
      <c r="B1006" t="s">
        <v>22</v>
      </c>
      <c r="C1006">
        <v>98.83</v>
      </c>
      <c r="D1006">
        <v>0.34799999999999998</v>
      </c>
      <c r="E1006">
        <v>0</v>
      </c>
    </row>
    <row r="1007" spans="1:5" x14ac:dyDescent="0.25">
      <c r="A1007" s="1">
        <v>45993</v>
      </c>
      <c r="B1007" t="s">
        <v>17</v>
      </c>
      <c r="C1007">
        <v>97.46</v>
      </c>
      <c r="D1007">
        <v>0.14000000000000001</v>
      </c>
      <c r="E1007">
        <v>0</v>
      </c>
    </row>
    <row r="1008" spans="1:5" x14ac:dyDescent="0.25">
      <c r="A1008" s="1">
        <v>45993</v>
      </c>
      <c r="B1008" t="s">
        <v>21</v>
      </c>
      <c r="C1008">
        <v>98.84</v>
      </c>
      <c r="D1008">
        <v>0.29199999999999998</v>
      </c>
      <c r="E1008">
        <v>0</v>
      </c>
    </row>
    <row r="1009" spans="1:5" x14ac:dyDescent="0.25">
      <c r="A1009" s="1">
        <v>45993</v>
      </c>
      <c r="B1009" t="s">
        <v>22</v>
      </c>
      <c r="C1009">
        <v>97.95</v>
      </c>
      <c r="D1009">
        <v>0.46200000000000002</v>
      </c>
      <c r="E1009">
        <v>0</v>
      </c>
    </row>
    <row r="1010" spans="1:5" x14ac:dyDescent="0.25">
      <c r="A1010" s="1">
        <v>45994</v>
      </c>
      <c r="B1010" t="s">
        <v>17</v>
      </c>
      <c r="C1010">
        <v>98.53</v>
      </c>
      <c r="D1010">
        <v>0.115</v>
      </c>
      <c r="E1010">
        <v>0</v>
      </c>
    </row>
    <row r="1011" spans="1:5" x14ac:dyDescent="0.25">
      <c r="A1011" s="1">
        <v>45994</v>
      </c>
      <c r="B1011" t="s">
        <v>21</v>
      </c>
      <c r="C1011">
        <v>98.9</v>
      </c>
      <c r="D1011">
        <v>9.8000000000000004E-2</v>
      </c>
      <c r="E1011">
        <v>0</v>
      </c>
    </row>
    <row r="1012" spans="1:5" x14ac:dyDescent="0.25">
      <c r="A1012" s="1">
        <v>45994</v>
      </c>
      <c r="B1012" t="s">
        <v>22</v>
      </c>
      <c r="C1012">
        <v>97.92</v>
      </c>
      <c r="D1012">
        <v>0.46</v>
      </c>
      <c r="E1012">
        <v>0</v>
      </c>
    </row>
    <row r="1013" spans="1:5" x14ac:dyDescent="0.25">
      <c r="A1013" s="1">
        <v>45995</v>
      </c>
      <c r="B1013" t="s">
        <v>17</v>
      </c>
      <c r="C1013">
        <v>98.84</v>
      </c>
      <c r="D1013">
        <v>0.19900000000000001</v>
      </c>
      <c r="E1013">
        <v>0</v>
      </c>
    </row>
    <row r="1014" spans="1:5" x14ac:dyDescent="0.25">
      <c r="A1014" s="1">
        <v>45995</v>
      </c>
      <c r="B1014" t="s">
        <v>21</v>
      </c>
      <c r="C1014">
        <v>99.03</v>
      </c>
      <c r="D1014">
        <v>0.19</v>
      </c>
      <c r="E1014">
        <v>0</v>
      </c>
    </row>
    <row r="1015" spans="1:5" x14ac:dyDescent="0.25">
      <c r="A1015" s="1">
        <v>45995</v>
      </c>
      <c r="B1015" t="s">
        <v>22</v>
      </c>
      <c r="C1015">
        <v>98.36</v>
      </c>
      <c r="D1015">
        <v>0.375</v>
      </c>
      <c r="E1015">
        <v>0</v>
      </c>
    </row>
    <row r="1016" spans="1:5" x14ac:dyDescent="0.25">
      <c r="A1016" s="1">
        <v>45996</v>
      </c>
      <c r="B1016" t="s">
        <v>17</v>
      </c>
      <c r="C1016">
        <v>99.54</v>
      </c>
      <c r="D1016">
        <v>0.03</v>
      </c>
      <c r="E1016">
        <v>0</v>
      </c>
    </row>
    <row r="1017" spans="1:5" x14ac:dyDescent="0.25">
      <c r="A1017" s="1">
        <v>45996</v>
      </c>
      <c r="B1017" t="s">
        <v>21</v>
      </c>
      <c r="C1017">
        <v>97.64</v>
      </c>
      <c r="D1017">
        <v>0.14299999999999999</v>
      </c>
      <c r="E1017">
        <v>1</v>
      </c>
    </row>
    <row r="1018" spans="1:5" x14ac:dyDescent="0.25">
      <c r="A1018" s="1">
        <v>45996</v>
      </c>
      <c r="B1018" t="s">
        <v>22</v>
      </c>
      <c r="C1018">
        <v>98.7</v>
      </c>
      <c r="D1018">
        <v>0.31900000000000001</v>
      </c>
      <c r="E1018">
        <v>0</v>
      </c>
    </row>
    <row r="1019" spans="1:5" x14ac:dyDescent="0.25">
      <c r="A1019" s="1">
        <v>45997</v>
      </c>
      <c r="B1019" t="s">
        <v>17</v>
      </c>
      <c r="C1019">
        <v>99.17</v>
      </c>
      <c r="D1019">
        <v>0.16200000000000001</v>
      </c>
      <c r="E1019">
        <v>0</v>
      </c>
    </row>
    <row r="1020" spans="1:5" x14ac:dyDescent="0.25">
      <c r="A1020" s="1">
        <v>45997</v>
      </c>
      <c r="B1020" t="s">
        <v>21</v>
      </c>
      <c r="C1020">
        <v>97.9</v>
      </c>
      <c r="D1020">
        <v>5.2999999999999999E-2</v>
      </c>
      <c r="E1020">
        <v>1</v>
      </c>
    </row>
    <row r="1021" spans="1:5" x14ac:dyDescent="0.25">
      <c r="A1021" s="1">
        <v>45997</v>
      </c>
      <c r="B1021" t="s">
        <v>22</v>
      </c>
      <c r="C1021">
        <v>97.7</v>
      </c>
      <c r="D1021">
        <v>0.50600000000000001</v>
      </c>
      <c r="E1021">
        <v>0</v>
      </c>
    </row>
    <row r="1022" spans="1:5" x14ac:dyDescent="0.25">
      <c r="A1022" s="1">
        <v>45998</v>
      </c>
      <c r="B1022" t="s">
        <v>17</v>
      </c>
      <c r="C1022">
        <v>97.6</v>
      </c>
      <c r="D1022">
        <v>0.22800000000000001</v>
      </c>
      <c r="E1022">
        <v>1</v>
      </c>
    </row>
    <row r="1023" spans="1:5" x14ac:dyDescent="0.25">
      <c r="A1023" s="1">
        <v>45998</v>
      </c>
      <c r="B1023" t="s">
        <v>21</v>
      </c>
      <c r="C1023">
        <v>98.53</v>
      </c>
      <c r="D1023">
        <v>0.247</v>
      </c>
      <c r="E1023">
        <v>0</v>
      </c>
    </row>
    <row r="1024" spans="1:5" x14ac:dyDescent="0.25">
      <c r="A1024" s="1">
        <v>45998</v>
      </c>
      <c r="B1024" t="s">
        <v>22</v>
      </c>
      <c r="C1024">
        <v>97.78</v>
      </c>
      <c r="D1024">
        <v>0.40500000000000003</v>
      </c>
      <c r="E1024">
        <v>0</v>
      </c>
    </row>
    <row r="1025" spans="1:5" x14ac:dyDescent="0.25">
      <c r="A1025" s="1">
        <v>45999</v>
      </c>
      <c r="B1025" t="s">
        <v>17</v>
      </c>
      <c r="C1025">
        <v>99.12</v>
      </c>
      <c r="D1025">
        <v>0.27800000000000002</v>
      </c>
      <c r="E1025">
        <v>0</v>
      </c>
    </row>
    <row r="1026" spans="1:5" x14ac:dyDescent="0.25">
      <c r="A1026" s="1">
        <v>45999</v>
      </c>
      <c r="B1026" t="s">
        <v>21</v>
      </c>
      <c r="C1026">
        <v>99.16</v>
      </c>
      <c r="D1026">
        <v>8.1000000000000003E-2</v>
      </c>
      <c r="E1026">
        <v>0</v>
      </c>
    </row>
    <row r="1027" spans="1:5" x14ac:dyDescent="0.25">
      <c r="A1027" s="1">
        <v>45999</v>
      </c>
      <c r="B1027" t="s">
        <v>22</v>
      </c>
      <c r="C1027">
        <v>97.85</v>
      </c>
      <c r="D1027">
        <v>0.38400000000000001</v>
      </c>
      <c r="E1027">
        <v>1</v>
      </c>
    </row>
    <row r="1028" spans="1:5" x14ac:dyDescent="0.25">
      <c r="A1028" s="1">
        <v>46000</v>
      </c>
      <c r="B1028" t="s">
        <v>17</v>
      </c>
      <c r="C1028">
        <v>99.26</v>
      </c>
      <c r="D1028">
        <v>0.1</v>
      </c>
      <c r="E1028">
        <v>1</v>
      </c>
    </row>
    <row r="1029" spans="1:5" x14ac:dyDescent="0.25">
      <c r="A1029" s="1">
        <v>46000</v>
      </c>
      <c r="B1029" t="s">
        <v>21</v>
      </c>
      <c r="C1029">
        <v>98.29</v>
      </c>
      <c r="D1029">
        <v>0.186</v>
      </c>
      <c r="E1029">
        <v>0</v>
      </c>
    </row>
    <row r="1030" spans="1:5" x14ac:dyDescent="0.25">
      <c r="A1030" s="1">
        <v>46000</v>
      </c>
      <c r="B1030" t="s">
        <v>22</v>
      </c>
      <c r="C1030">
        <v>98.11</v>
      </c>
      <c r="D1030">
        <v>0.35499999999999998</v>
      </c>
      <c r="E1030">
        <v>0</v>
      </c>
    </row>
    <row r="1031" spans="1:5" x14ac:dyDescent="0.25">
      <c r="A1031" s="1">
        <v>46001</v>
      </c>
      <c r="B1031" t="s">
        <v>17</v>
      </c>
      <c r="C1031">
        <v>98.68</v>
      </c>
      <c r="D1031">
        <v>0.317</v>
      </c>
      <c r="E1031">
        <v>0</v>
      </c>
    </row>
    <row r="1032" spans="1:5" x14ac:dyDescent="0.25">
      <c r="A1032" s="1">
        <v>46001</v>
      </c>
      <c r="B1032" t="s">
        <v>21</v>
      </c>
      <c r="C1032">
        <v>98.37</v>
      </c>
      <c r="D1032">
        <v>8.5999999999999993E-2</v>
      </c>
      <c r="E1032">
        <v>0</v>
      </c>
    </row>
    <row r="1033" spans="1:5" x14ac:dyDescent="0.25">
      <c r="A1033" s="1">
        <v>46001</v>
      </c>
      <c r="B1033" t="s">
        <v>22</v>
      </c>
      <c r="C1033">
        <v>98.09</v>
      </c>
      <c r="D1033">
        <v>0.123</v>
      </c>
      <c r="E1033">
        <v>0</v>
      </c>
    </row>
    <row r="1034" spans="1:5" x14ac:dyDescent="0.25">
      <c r="A1034" s="1">
        <v>46002</v>
      </c>
      <c r="B1034" t="s">
        <v>17</v>
      </c>
      <c r="C1034">
        <v>99.16</v>
      </c>
      <c r="D1034">
        <v>0.17</v>
      </c>
      <c r="E1034">
        <v>0</v>
      </c>
    </row>
    <row r="1035" spans="1:5" x14ac:dyDescent="0.25">
      <c r="A1035" s="1">
        <v>46002</v>
      </c>
      <c r="B1035" t="s">
        <v>21</v>
      </c>
      <c r="C1035">
        <v>98.69</v>
      </c>
      <c r="D1035">
        <v>0.27300000000000002</v>
      </c>
      <c r="E1035">
        <v>0</v>
      </c>
    </row>
    <row r="1036" spans="1:5" x14ac:dyDescent="0.25">
      <c r="A1036" s="1">
        <v>46002</v>
      </c>
      <c r="B1036" t="s">
        <v>22</v>
      </c>
      <c r="C1036">
        <v>98.16</v>
      </c>
      <c r="D1036">
        <v>0.32800000000000001</v>
      </c>
      <c r="E1036">
        <v>0</v>
      </c>
    </row>
    <row r="1037" spans="1:5" x14ac:dyDescent="0.25">
      <c r="A1037" s="1">
        <v>46003</v>
      </c>
      <c r="B1037" t="s">
        <v>17</v>
      </c>
      <c r="C1037">
        <v>98.89</v>
      </c>
      <c r="D1037">
        <v>0.19500000000000001</v>
      </c>
      <c r="E1037">
        <v>0</v>
      </c>
    </row>
    <row r="1038" spans="1:5" x14ac:dyDescent="0.25">
      <c r="A1038" s="1">
        <v>46003</v>
      </c>
      <c r="B1038" t="s">
        <v>21</v>
      </c>
      <c r="C1038">
        <v>98.7</v>
      </c>
      <c r="D1038">
        <v>0.129</v>
      </c>
      <c r="E1038">
        <v>0</v>
      </c>
    </row>
    <row r="1039" spans="1:5" x14ac:dyDescent="0.25">
      <c r="A1039" s="1">
        <v>46003</v>
      </c>
      <c r="B1039" t="s">
        <v>22</v>
      </c>
      <c r="C1039">
        <v>98.59</v>
      </c>
      <c r="D1039">
        <v>0.27300000000000002</v>
      </c>
      <c r="E1039">
        <v>1</v>
      </c>
    </row>
    <row r="1040" spans="1:5" x14ac:dyDescent="0.25">
      <c r="A1040" s="1">
        <v>46004</v>
      </c>
      <c r="B1040" t="s">
        <v>17</v>
      </c>
      <c r="C1040">
        <v>98.95</v>
      </c>
      <c r="D1040">
        <v>0.10299999999999999</v>
      </c>
      <c r="E1040">
        <v>0</v>
      </c>
    </row>
    <row r="1041" spans="1:5" x14ac:dyDescent="0.25">
      <c r="A1041" s="1">
        <v>46004</v>
      </c>
      <c r="B1041" t="s">
        <v>21</v>
      </c>
      <c r="C1041">
        <v>98.01</v>
      </c>
      <c r="D1041">
        <v>0.16200000000000001</v>
      </c>
      <c r="E1041">
        <v>1</v>
      </c>
    </row>
    <row r="1042" spans="1:5" x14ac:dyDescent="0.25">
      <c r="A1042" s="1">
        <v>46004</v>
      </c>
      <c r="B1042" t="s">
        <v>22</v>
      </c>
      <c r="C1042">
        <v>98.39</v>
      </c>
      <c r="D1042">
        <v>0.25</v>
      </c>
      <c r="E1042">
        <v>0</v>
      </c>
    </row>
    <row r="1043" spans="1:5" x14ac:dyDescent="0.25">
      <c r="A1043" s="1">
        <v>46005</v>
      </c>
      <c r="B1043" t="s">
        <v>17</v>
      </c>
      <c r="C1043">
        <v>99.11</v>
      </c>
      <c r="D1043">
        <v>0.155</v>
      </c>
      <c r="E1043">
        <v>0</v>
      </c>
    </row>
    <row r="1044" spans="1:5" x14ac:dyDescent="0.25">
      <c r="A1044" s="1">
        <v>46005</v>
      </c>
      <c r="B1044" t="s">
        <v>21</v>
      </c>
      <c r="C1044">
        <v>99.51</v>
      </c>
      <c r="D1044">
        <v>8.8999999999999996E-2</v>
      </c>
      <c r="E1044">
        <v>0</v>
      </c>
    </row>
    <row r="1045" spans="1:5" x14ac:dyDescent="0.25">
      <c r="A1045" s="1">
        <v>46005</v>
      </c>
      <c r="B1045" t="s">
        <v>22</v>
      </c>
      <c r="C1045">
        <v>98.75</v>
      </c>
      <c r="D1045">
        <v>0.35199999999999998</v>
      </c>
      <c r="E1045">
        <v>0</v>
      </c>
    </row>
    <row r="1046" spans="1:5" x14ac:dyDescent="0.25">
      <c r="A1046" s="1">
        <v>46006</v>
      </c>
      <c r="B1046" t="s">
        <v>17</v>
      </c>
      <c r="C1046">
        <v>98.41</v>
      </c>
      <c r="D1046">
        <v>0.32400000000000001</v>
      </c>
      <c r="E1046">
        <v>1</v>
      </c>
    </row>
    <row r="1047" spans="1:5" x14ac:dyDescent="0.25">
      <c r="A1047" s="1">
        <v>46006</v>
      </c>
      <c r="B1047" t="s">
        <v>21</v>
      </c>
      <c r="C1047">
        <v>98.34</v>
      </c>
      <c r="D1047">
        <v>0.19700000000000001</v>
      </c>
      <c r="E1047">
        <v>0</v>
      </c>
    </row>
    <row r="1048" spans="1:5" x14ac:dyDescent="0.25">
      <c r="A1048" s="1">
        <v>46006</v>
      </c>
      <c r="B1048" t="s">
        <v>22</v>
      </c>
      <c r="C1048">
        <v>97.77</v>
      </c>
      <c r="D1048">
        <v>0.308</v>
      </c>
      <c r="E1048">
        <v>0</v>
      </c>
    </row>
    <row r="1049" spans="1:5" x14ac:dyDescent="0.25">
      <c r="A1049" s="1">
        <v>46007</v>
      </c>
      <c r="B1049" t="s">
        <v>17</v>
      </c>
      <c r="C1049">
        <v>99.35</v>
      </c>
      <c r="D1049">
        <v>0.25800000000000001</v>
      </c>
      <c r="E1049">
        <v>0</v>
      </c>
    </row>
    <row r="1050" spans="1:5" x14ac:dyDescent="0.25">
      <c r="A1050" s="1">
        <v>46007</v>
      </c>
      <c r="B1050" t="s">
        <v>21</v>
      </c>
      <c r="C1050">
        <v>98.83</v>
      </c>
      <c r="D1050">
        <v>0.247</v>
      </c>
      <c r="E1050">
        <v>0</v>
      </c>
    </row>
    <row r="1051" spans="1:5" x14ac:dyDescent="0.25">
      <c r="A1051" s="1">
        <v>46007</v>
      </c>
      <c r="B1051" t="s">
        <v>22</v>
      </c>
      <c r="C1051">
        <v>98.7</v>
      </c>
      <c r="D1051">
        <v>0.39900000000000002</v>
      </c>
      <c r="E1051">
        <v>0</v>
      </c>
    </row>
    <row r="1052" spans="1:5" x14ac:dyDescent="0.25">
      <c r="A1052" s="1">
        <v>46008</v>
      </c>
      <c r="B1052" t="s">
        <v>17</v>
      </c>
      <c r="C1052">
        <v>98.69</v>
      </c>
      <c r="D1052">
        <v>0.218</v>
      </c>
      <c r="E1052">
        <v>0</v>
      </c>
    </row>
    <row r="1053" spans="1:5" x14ac:dyDescent="0.25">
      <c r="A1053" s="1">
        <v>46008</v>
      </c>
      <c r="B1053" t="s">
        <v>21</v>
      </c>
      <c r="C1053">
        <v>98.05</v>
      </c>
      <c r="D1053">
        <v>0.13600000000000001</v>
      </c>
      <c r="E1053">
        <v>0</v>
      </c>
    </row>
    <row r="1054" spans="1:5" x14ac:dyDescent="0.25">
      <c r="A1054" s="1">
        <v>46008</v>
      </c>
      <c r="B1054" t="s">
        <v>22</v>
      </c>
      <c r="C1054">
        <v>99.21</v>
      </c>
      <c r="D1054">
        <v>0.317</v>
      </c>
      <c r="E1054">
        <v>1</v>
      </c>
    </row>
    <row r="1055" spans="1:5" x14ac:dyDescent="0.25">
      <c r="A1055" s="1">
        <v>46009</v>
      </c>
      <c r="B1055" t="s">
        <v>17</v>
      </c>
      <c r="C1055">
        <v>99.32</v>
      </c>
      <c r="D1055">
        <v>0.13300000000000001</v>
      </c>
      <c r="E1055">
        <v>0</v>
      </c>
    </row>
    <row r="1056" spans="1:5" x14ac:dyDescent="0.25">
      <c r="A1056" s="1">
        <v>46009</v>
      </c>
      <c r="B1056" t="s">
        <v>21</v>
      </c>
      <c r="C1056">
        <v>98.14</v>
      </c>
      <c r="D1056">
        <v>0.32500000000000001</v>
      </c>
      <c r="E1056">
        <v>0</v>
      </c>
    </row>
    <row r="1057" spans="1:5" x14ac:dyDescent="0.25">
      <c r="A1057" s="1">
        <v>46009</v>
      </c>
      <c r="B1057" t="s">
        <v>22</v>
      </c>
      <c r="C1057">
        <v>98.82</v>
      </c>
      <c r="D1057">
        <v>0.27200000000000002</v>
      </c>
      <c r="E1057">
        <v>0</v>
      </c>
    </row>
    <row r="1058" spans="1:5" x14ac:dyDescent="0.25">
      <c r="A1058" s="1">
        <v>46010</v>
      </c>
      <c r="B1058" t="s">
        <v>17</v>
      </c>
      <c r="C1058">
        <v>99.17</v>
      </c>
      <c r="D1058">
        <v>0.255</v>
      </c>
      <c r="E1058">
        <v>1</v>
      </c>
    </row>
    <row r="1059" spans="1:5" x14ac:dyDescent="0.25">
      <c r="A1059" s="1">
        <v>46010</v>
      </c>
      <c r="B1059" t="s">
        <v>21</v>
      </c>
      <c r="C1059">
        <v>99.15</v>
      </c>
      <c r="D1059">
        <v>0.107</v>
      </c>
      <c r="E1059">
        <v>0</v>
      </c>
    </row>
    <row r="1060" spans="1:5" x14ac:dyDescent="0.25">
      <c r="A1060" s="1">
        <v>46010</v>
      </c>
      <c r="B1060" t="s">
        <v>22</v>
      </c>
      <c r="C1060">
        <v>98.17</v>
      </c>
      <c r="D1060">
        <v>0.23</v>
      </c>
      <c r="E1060">
        <v>0</v>
      </c>
    </row>
    <row r="1061" spans="1:5" x14ac:dyDescent="0.25">
      <c r="A1061" s="1">
        <v>46011</v>
      </c>
      <c r="B1061" t="s">
        <v>17</v>
      </c>
      <c r="C1061">
        <v>98.73</v>
      </c>
      <c r="D1061">
        <v>0.09</v>
      </c>
      <c r="E1061">
        <v>0</v>
      </c>
    </row>
    <row r="1062" spans="1:5" x14ac:dyDescent="0.25">
      <c r="A1062" s="1">
        <v>46011</v>
      </c>
      <c r="B1062" t="s">
        <v>21</v>
      </c>
      <c r="C1062">
        <v>98.42</v>
      </c>
      <c r="D1062">
        <v>0.25800000000000001</v>
      </c>
      <c r="E1062">
        <v>0</v>
      </c>
    </row>
    <row r="1063" spans="1:5" x14ac:dyDescent="0.25">
      <c r="A1063" s="1">
        <v>46011</v>
      </c>
      <c r="B1063" t="s">
        <v>22</v>
      </c>
      <c r="C1063">
        <v>98.38</v>
      </c>
      <c r="D1063">
        <v>0.33100000000000002</v>
      </c>
      <c r="E1063">
        <v>0</v>
      </c>
    </row>
    <row r="1064" spans="1:5" x14ac:dyDescent="0.25">
      <c r="A1064" s="1">
        <v>46012</v>
      </c>
      <c r="B1064" t="s">
        <v>17</v>
      </c>
      <c r="C1064">
        <v>99.69</v>
      </c>
      <c r="D1064">
        <v>0.14699999999999999</v>
      </c>
      <c r="E1064">
        <v>0</v>
      </c>
    </row>
    <row r="1065" spans="1:5" x14ac:dyDescent="0.25">
      <c r="A1065" s="1">
        <v>46012</v>
      </c>
      <c r="B1065" t="s">
        <v>21</v>
      </c>
      <c r="C1065">
        <v>98.06</v>
      </c>
      <c r="D1065">
        <v>0.29399999999999998</v>
      </c>
      <c r="E1065">
        <v>0</v>
      </c>
    </row>
    <row r="1066" spans="1:5" x14ac:dyDescent="0.25">
      <c r="A1066" s="1">
        <v>46012</v>
      </c>
      <c r="B1066" t="s">
        <v>22</v>
      </c>
      <c r="C1066">
        <v>98.24</v>
      </c>
      <c r="D1066">
        <v>0.435</v>
      </c>
      <c r="E1066">
        <v>0</v>
      </c>
    </row>
    <row r="1067" spans="1:5" x14ac:dyDescent="0.25">
      <c r="A1067" s="1">
        <v>46013</v>
      </c>
      <c r="B1067" t="s">
        <v>17</v>
      </c>
      <c r="C1067">
        <v>98.6</v>
      </c>
      <c r="D1067">
        <v>0.28399999999999997</v>
      </c>
      <c r="E1067">
        <v>0</v>
      </c>
    </row>
    <row r="1068" spans="1:5" x14ac:dyDescent="0.25">
      <c r="A1068" s="1">
        <v>46013</v>
      </c>
      <c r="B1068" t="s">
        <v>21</v>
      </c>
      <c r="C1068">
        <v>98.71</v>
      </c>
      <c r="D1068">
        <v>0.13200000000000001</v>
      </c>
      <c r="E1068">
        <v>0</v>
      </c>
    </row>
    <row r="1069" spans="1:5" x14ac:dyDescent="0.25">
      <c r="A1069" s="1">
        <v>46013</v>
      </c>
      <c r="B1069" t="s">
        <v>22</v>
      </c>
      <c r="C1069">
        <v>97.81</v>
      </c>
      <c r="D1069">
        <v>0.40899999999999997</v>
      </c>
      <c r="E1069">
        <v>0</v>
      </c>
    </row>
    <row r="1070" spans="1:5" x14ac:dyDescent="0.25">
      <c r="A1070" s="1">
        <v>46014</v>
      </c>
      <c r="B1070" t="s">
        <v>17</v>
      </c>
      <c r="C1070">
        <v>100</v>
      </c>
      <c r="D1070">
        <v>5.6000000000000001E-2</v>
      </c>
      <c r="E1070">
        <v>1</v>
      </c>
    </row>
    <row r="1071" spans="1:5" x14ac:dyDescent="0.25">
      <c r="A1071" s="1">
        <v>46014</v>
      </c>
      <c r="B1071" t="s">
        <v>21</v>
      </c>
      <c r="C1071">
        <v>98.55</v>
      </c>
      <c r="D1071">
        <v>7.3999999999999996E-2</v>
      </c>
      <c r="E1071">
        <v>0</v>
      </c>
    </row>
    <row r="1072" spans="1:5" x14ac:dyDescent="0.25">
      <c r="A1072" s="1">
        <v>46014</v>
      </c>
      <c r="B1072" t="s">
        <v>22</v>
      </c>
      <c r="C1072">
        <v>97.52</v>
      </c>
      <c r="D1072">
        <v>0.48199999999999998</v>
      </c>
      <c r="E1072">
        <v>0</v>
      </c>
    </row>
    <row r="1073" spans="1:5" x14ac:dyDescent="0.25">
      <c r="A1073" s="1">
        <v>46015</v>
      </c>
      <c r="B1073" t="s">
        <v>17</v>
      </c>
      <c r="C1073">
        <v>99.13</v>
      </c>
      <c r="D1073">
        <v>0.08</v>
      </c>
      <c r="E1073">
        <v>0</v>
      </c>
    </row>
    <row r="1074" spans="1:5" x14ac:dyDescent="0.25">
      <c r="A1074" s="1">
        <v>46015</v>
      </c>
      <c r="B1074" t="s">
        <v>21</v>
      </c>
      <c r="C1074">
        <v>98.45</v>
      </c>
      <c r="D1074">
        <v>0.152</v>
      </c>
      <c r="E1074">
        <v>0</v>
      </c>
    </row>
    <row r="1075" spans="1:5" x14ac:dyDescent="0.25">
      <c r="A1075" s="1">
        <v>46015</v>
      </c>
      <c r="B1075" t="s">
        <v>22</v>
      </c>
      <c r="C1075">
        <v>98.43</v>
      </c>
      <c r="D1075">
        <v>0.35099999999999998</v>
      </c>
      <c r="E1075">
        <v>1</v>
      </c>
    </row>
    <row r="1076" spans="1:5" x14ac:dyDescent="0.25">
      <c r="A1076" s="1">
        <v>46016</v>
      </c>
      <c r="B1076" t="s">
        <v>17</v>
      </c>
      <c r="C1076">
        <v>99.31</v>
      </c>
      <c r="D1076">
        <v>0.186</v>
      </c>
      <c r="E1076">
        <v>0</v>
      </c>
    </row>
    <row r="1077" spans="1:5" x14ac:dyDescent="0.25">
      <c r="A1077" s="1">
        <v>46016</v>
      </c>
      <c r="B1077" t="s">
        <v>21</v>
      </c>
      <c r="C1077">
        <v>99.2</v>
      </c>
      <c r="D1077">
        <v>4.4999999999999998E-2</v>
      </c>
      <c r="E1077">
        <v>0</v>
      </c>
    </row>
    <row r="1078" spans="1:5" x14ac:dyDescent="0.25">
      <c r="A1078" s="1">
        <v>46016</v>
      </c>
      <c r="B1078" t="s">
        <v>22</v>
      </c>
      <c r="C1078">
        <v>98.45</v>
      </c>
      <c r="D1078">
        <v>0.34</v>
      </c>
      <c r="E1078">
        <v>1</v>
      </c>
    </row>
    <row r="1079" spans="1:5" x14ac:dyDescent="0.25">
      <c r="A1079" s="1">
        <v>46017</v>
      </c>
      <c r="B1079" t="s">
        <v>17</v>
      </c>
      <c r="C1079">
        <v>98.19</v>
      </c>
      <c r="D1079">
        <v>0.121</v>
      </c>
      <c r="E1079">
        <v>0</v>
      </c>
    </row>
    <row r="1080" spans="1:5" x14ac:dyDescent="0.25">
      <c r="A1080" s="1">
        <v>46017</v>
      </c>
      <c r="B1080" t="s">
        <v>21</v>
      </c>
      <c r="C1080">
        <v>98.53</v>
      </c>
      <c r="D1080">
        <v>0.16200000000000001</v>
      </c>
      <c r="E1080">
        <v>0</v>
      </c>
    </row>
    <row r="1081" spans="1:5" x14ac:dyDescent="0.25">
      <c r="A1081" s="1">
        <v>46017</v>
      </c>
      <c r="B1081" t="s">
        <v>22</v>
      </c>
      <c r="C1081">
        <v>98.8</v>
      </c>
      <c r="D1081">
        <v>0.26800000000000002</v>
      </c>
      <c r="E1081">
        <v>1</v>
      </c>
    </row>
    <row r="1082" spans="1:5" x14ac:dyDescent="0.25">
      <c r="A1082" s="1">
        <v>46018</v>
      </c>
      <c r="B1082" t="s">
        <v>17</v>
      </c>
      <c r="C1082">
        <v>98.25</v>
      </c>
      <c r="D1082">
        <v>0.23699999999999999</v>
      </c>
      <c r="E1082">
        <v>0</v>
      </c>
    </row>
    <row r="1083" spans="1:5" x14ac:dyDescent="0.25">
      <c r="A1083" s="1">
        <v>46018</v>
      </c>
      <c r="B1083" t="s">
        <v>21</v>
      </c>
      <c r="C1083">
        <v>98.78</v>
      </c>
      <c r="D1083">
        <v>0.192</v>
      </c>
      <c r="E1083">
        <v>0</v>
      </c>
    </row>
    <row r="1084" spans="1:5" x14ac:dyDescent="0.25">
      <c r="A1084" s="1">
        <v>46018</v>
      </c>
      <c r="B1084" t="s">
        <v>22</v>
      </c>
      <c r="C1084">
        <v>99.1</v>
      </c>
      <c r="D1084">
        <v>0.42399999999999999</v>
      </c>
      <c r="E1084">
        <v>0</v>
      </c>
    </row>
    <row r="1085" spans="1:5" x14ac:dyDescent="0.25">
      <c r="A1085" s="1">
        <v>46019</v>
      </c>
      <c r="B1085" t="s">
        <v>17</v>
      </c>
      <c r="C1085">
        <v>98.88</v>
      </c>
      <c r="D1085">
        <v>0.249</v>
      </c>
      <c r="E1085">
        <v>0</v>
      </c>
    </row>
    <row r="1086" spans="1:5" x14ac:dyDescent="0.25">
      <c r="A1086" s="1">
        <v>46019</v>
      </c>
      <c r="B1086" t="s">
        <v>21</v>
      </c>
      <c r="C1086">
        <v>97.93</v>
      </c>
      <c r="D1086">
        <v>0.153</v>
      </c>
      <c r="E1086">
        <v>0</v>
      </c>
    </row>
    <row r="1087" spans="1:5" x14ac:dyDescent="0.25">
      <c r="A1087" s="1">
        <v>46019</v>
      </c>
      <c r="B1087" t="s">
        <v>22</v>
      </c>
      <c r="C1087">
        <v>98.16</v>
      </c>
      <c r="D1087">
        <v>0.27700000000000002</v>
      </c>
      <c r="E1087">
        <v>0</v>
      </c>
    </row>
    <row r="1088" spans="1:5" x14ac:dyDescent="0.25">
      <c r="A1088" s="1">
        <v>46020</v>
      </c>
      <c r="B1088" t="s">
        <v>17</v>
      </c>
      <c r="C1088">
        <v>98.57</v>
      </c>
      <c r="D1088">
        <v>3.2000000000000001E-2</v>
      </c>
      <c r="E1088">
        <v>0</v>
      </c>
    </row>
    <row r="1089" spans="1:5" x14ac:dyDescent="0.25">
      <c r="A1089" s="1">
        <v>46020</v>
      </c>
      <c r="B1089" t="s">
        <v>21</v>
      </c>
      <c r="C1089">
        <v>98.83</v>
      </c>
      <c r="D1089">
        <v>0.20399999999999999</v>
      </c>
      <c r="E1089">
        <v>0</v>
      </c>
    </row>
    <row r="1090" spans="1:5" x14ac:dyDescent="0.25">
      <c r="A1090" s="1">
        <v>46020</v>
      </c>
      <c r="B1090" t="s">
        <v>22</v>
      </c>
      <c r="C1090">
        <v>98.71</v>
      </c>
      <c r="D1090">
        <v>0.35799999999999998</v>
      </c>
      <c r="E1090">
        <v>0</v>
      </c>
    </row>
    <row r="1091" spans="1:5" x14ac:dyDescent="0.25">
      <c r="A1091" s="1">
        <v>46021</v>
      </c>
      <c r="B1091" t="s">
        <v>17</v>
      </c>
      <c r="C1091">
        <v>98.7</v>
      </c>
      <c r="D1091">
        <v>0.219</v>
      </c>
      <c r="E1091">
        <v>0</v>
      </c>
    </row>
    <row r="1092" spans="1:5" x14ac:dyDescent="0.25">
      <c r="A1092" s="1">
        <v>46021</v>
      </c>
      <c r="B1092" t="s">
        <v>21</v>
      </c>
      <c r="C1092">
        <v>98.56</v>
      </c>
      <c r="D1092">
        <v>0.17399999999999999</v>
      </c>
      <c r="E1092">
        <v>0</v>
      </c>
    </row>
    <row r="1093" spans="1:5" x14ac:dyDescent="0.25">
      <c r="A1093" s="1">
        <v>46021</v>
      </c>
      <c r="B1093" t="s">
        <v>22</v>
      </c>
      <c r="C1093">
        <v>98.56</v>
      </c>
      <c r="D1093">
        <v>0.40600000000000003</v>
      </c>
      <c r="E1093">
        <v>0</v>
      </c>
    </row>
    <row r="1094" spans="1:5" x14ac:dyDescent="0.25">
      <c r="A1094" s="1">
        <v>46022</v>
      </c>
      <c r="B1094" t="s">
        <v>17</v>
      </c>
      <c r="C1094">
        <v>98.77</v>
      </c>
      <c r="D1094">
        <v>0.03</v>
      </c>
      <c r="E1094">
        <v>0</v>
      </c>
    </row>
    <row r="1095" spans="1:5" x14ac:dyDescent="0.25">
      <c r="A1095" s="1">
        <v>46022</v>
      </c>
      <c r="B1095" t="s">
        <v>21</v>
      </c>
      <c r="C1095">
        <v>99.15</v>
      </c>
      <c r="D1095">
        <v>0.20499999999999999</v>
      </c>
      <c r="E1095">
        <v>0</v>
      </c>
    </row>
    <row r="1096" spans="1:5" x14ac:dyDescent="0.25">
      <c r="A1096" s="1">
        <v>46022</v>
      </c>
      <c r="B1096" t="s">
        <v>22</v>
      </c>
      <c r="C1096">
        <v>98.28</v>
      </c>
      <c r="D1096">
        <v>0.27300000000000002</v>
      </c>
      <c r="E1096">
        <v>0</v>
      </c>
    </row>
  </sheetData>
  <pageMargins left="0.75" right="0.75" top="1" bottom="1" header="0.5" footer="0.5"/>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44B02-83EF-4115-9638-B60FF2A510F1}">
  <sheetPr>
    <tabColor rgb="FFFFFF00"/>
  </sheetPr>
  <dimension ref="A2:N18"/>
  <sheetViews>
    <sheetView workbookViewId="0">
      <selection activeCell="F15" sqref="F15"/>
    </sheetView>
  </sheetViews>
  <sheetFormatPr defaultRowHeight="15" x14ac:dyDescent="0.25"/>
  <cols>
    <col min="1" max="1" width="23.7109375" bestFit="1" customWidth="1"/>
    <col min="2" max="2" width="16.28515625" bestFit="1" customWidth="1"/>
    <col min="3" max="4" width="12" bestFit="1" customWidth="1"/>
    <col min="5" max="5" width="13.85546875" bestFit="1" customWidth="1"/>
    <col min="6" max="6" width="13.28515625" bestFit="1" customWidth="1"/>
    <col min="7" max="7" width="12" bestFit="1" customWidth="1"/>
  </cols>
  <sheetData>
    <row r="2" spans="1:14" ht="26.25" x14ac:dyDescent="0.4">
      <c r="A2" s="47" t="s">
        <v>60</v>
      </c>
      <c r="B2" s="47"/>
      <c r="C2" s="47"/>
      <c r="D2" s="47"/>
      <c r="E2" s="47"/>
      <c r="F2" s="47"/>
      <c r="G2" s="47"/>
      <c r="H2" s="47"/>
      <c r="I2" s="47"/>
      <c r="J2" s="47"/>
      <c r="K2" s="47"/>
      <c r="L2" s="47"/>
      <c r="M2" s="47"/>
      <c r="N2" s="47"/>
    </row>
    <row r="4" spans="1:14" x14ac:dyDescent="0.25">
      <c r="A4" s="17" t="s">
        <v>512</v>
      </c>
      <c r="B4" s="17" t="s">
        <v>86</v>
      </c>
    </row>
    <row r="5" spans="1:14" x14ac:dyDescent="0.25">
      <c r="A5" s="17" t="s">
        <v>72</v>
      </c>
      <c r="B5" t="s">
        <v>29</v>
      </c>
      <c r="C5" t="s">
        <v>30</v>
      </c>
      <c r="D5" t="s">
        <v>85</v>
      </c>
    </row>
    <row r="6" spans="1:14" x14ac:dyDescent="0.25">
      <c r="A6" s="18" t="s">
        <v>98</v>
      </c>
      <c r="B6">
        <v>83.936774193548388</v>
      </c>
      <c r="C6">
        <v>81.515161290322581</v>
      </c>
      <c r="D6">
        <v>82.725967741935463</v>
      </c>
    </row>
    <row r="7" spans="1:14" x14ac:dyDescent="0.25">
      <c r="A7" s="18" t="s">
        <v>99</v>
      </c>
      <c r="B7">
        <v>84.992142857142838</v>
      </c>
      <c r="C7">
        <v>81.775714285714272</v>
      </c>
      <c r="D7">
        <v>83.383928571428541</v>
      </c>
    </row>
    <row r="8" spans="1:14" x14ac:dyDescent="0.25">
      <c r="A8" s="18" t="s">
        <v>100</v>
      </c>
      <c r="B8">
        <v>83.897419354838718</v>
      </c>
      <c r="C8">
        <v>81.827741935483871</v>
      </c>
      <c r="D8">
        <v>82.862580645161302</v>
      </c>
    </row>
    <row r="9" spans="1:14" x14ac:dyDescent="0.25">
      <c r="A9" s="18" t="s">
        <v>101</v>
      </c>
      <c r="B9">
        <v>83.801999999999978</v>
      </c>
      <c r="C9">
        <v>82.031999999999996</v>
      </c>
      <c r="D9">
        <v>82.917000000000002</v>
      </c>
    </row>
    <row r="10" spans="1:14" x14ac:dyDescent="0.25">
      <c r="A10" s="18" t="s">
        <v>102</v>
      </c>
      <c r="B10">
        <v>84.206129032258048</v>
      </c>
      <c r="C10">
        <v>82.374193548387098</v>
      </c>
      <c r="D10">
        <v>83.290161290322544</v>
      </c>
    </row>
    <row r="11" spans="1:14" x14ac:dyDescent="0.25">
      <c r="A11" s="18" t="s">
        <v>103</v>
      </c>
      <c r="B11">
        <v>84.044333333333327</v>
      </c>
      <c r="C11">
        <v>82.023999999999987</v>
      </c>
      <c r="D11">
        <v>83.034166666666678</v>
      </c>
    </row>
    <row r="12" spans="1:14" x14ac:dyDescent="0.25">
      <c r="A12" s="18" t="s">
        <v>104</v>
      </c>
      <c r="B12">
        <v>84.217419354838711</v>
      </c>
      <c r="C12">
        <v>82.670322580645177</v>
      </c>
      <c r="D12">
        <v>83.44387096774193</v>
      </c>
    </row>
    <row r="13" spans="1:14" x14ac:dyDescent="0.25">
      <c r="A13" s="18" t="s">
        <v>105</v>
      </c>
      <c r="B13">
        <v>84.592258064516116</v>
      </c>
      <c r="C13">
        <v>82.326451612903213</v>
      </c>
      <c r="D13">
        <v>83.459354838709672</v>
      </c>
    </row>
    <row r="14" spans="1:14" x14ac:dyDescent="0.25">
      <c r="A14" s="18" t="s">
        <v>106</v>
      </c>
      <c r="B14">
        <v>83.703999999999994</v>
      </c>
      <c r="C14">
        <v>81.518666666666647</v>
      </c>
      <c r="D14">
        <v>82.61133333333332</v>
      </c>
    </row>
    <row r="15" spans="1:14" x14ac:dyDescent="0.25">
      <c r="A15" s="18" t="s">
        <v>107</v>
      </c>
      <c r="B15">
        <v>84.700645161290296</v>
      </c>
      <c r="C15">
        <v>82.262580645161265</v>
      </c>
      <c r="D15">
        <v>83.481612903225795</v>
      </c>
    </row>
    <row r="16" spans="1:14" x14ac:dyDescent="0.25">
      <c r="A16" s="18" t="s">
        <v>108</v>
      </c>
      <c r="B16">
        <v>83.929999999999978</v>
      </c>
      <c r="C16">
        <v>81.940999999999974</v>
      </c>
      <c r="D16">
        <v>82.935500000000005</v>
      </c>
    </row>
    <row r="17" spans="1:4" x14ac:dyDescent="0.25">
      <c r="A17" s="18" t="s">
        <v>109</v>
      </c>
      <c r="B17">
        <v>84.085161290322574</v>
      </c>
      <c r="C17">
        <v>82.135483870967732</v>
      </c>
      <c r="D17">
        <v>83.11032258064516</v>
      </c>
    </row>
    <row r="18" spans="1:4" x14ac:dyDescent="0.25">
      <c r="A18" s="18" t="s">
        <v>85</v>
      </c>
      <c r="B18">
        <v>84.172328767123332</v>
      </c>
      <c r="C18">
        <v>82.037424657534302</v>
      </c>
      <c r="D18">
        <v>83.104876712328746</v>
      </c>
    </row>
  </sheetData>
  <mergeCells count="1">
    <mergeCell ref="A2:N2"/>
  </mergeCells>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5398-48C8-475E-AFC7-BDBC84E45542}">
  <sheetPr>
    <tabColor rgb="FFFFFF00"/>
  </sheetPr>
  <dimension ref="A2:L19"/>
  <sheetViews>
    <sheetView workbookViewId="0">
      <selection activeCell="E11" sqref="E11"/>
    </sheetView>
  </sheetViews>
  <sheetFormatPr defaultRowHeight="15" x14ac:dyDescent="0.25"/>
  <cols>
    <col min="1" max="1" width="13.140625" bestFit="1" customWidth="1"/>
    <col min="2" max="2" width="22.140625" bestFit="1" customWidth="1"/>
    <col min="3" max="3" width="19.140625" bestFit="1" customWidth="1"/>
    <col min="4" max="4" width="11.28515625" bestFit="1" customWidth="1"/>
    <col min="5" max="5" width="13.85546875" bestFit="1" customWidth="1"/>
    <col min="6" max="6" width="13.28515625" bestFit="1" customWidth="1"/>
    <col min="7" max="7" width="11.28515625" bestFit="1" customWidth="1"/>
  </cols>
  <sheetData>
    <row r="2" spans="1:12" ht="26.25" x14ac:dyDescent="0.4">
      <c r="A2" s="47" t="s">
        <v>61</v>
      </c>
      <c r="B2" s="47"/>
      <c r="C2" s="47"/>
      <c r="D2" s="47"/>
      <c r="E2" s="47"/>
      <c r="F2" s="47"/>
      <c r="G2" s="47"/>
      <c r="H2" s="47"/>
      <c r="I2" s="47"/>
      <c r="J2" s="47"/>
      <c r="K2" s="47"/>
      <c r="L2" s="47"/>
    </row>
    <row r="4" spans="1:12" x14ac:dyDescent="0.25">
      <c r="A4" s="17" t="s">
        <v>24</v>
      </c>
      <c r="B4" t="s">
        <v>515</v>
      </c>
    </row>
    <row r="6" spans="1:12" x14ac:dyDescent="0.25">
      <c r="A6" s="17" t="s">
        <v>72</v>
      </c>
      <c r="B6" t="s">
        <v>514</v>
      </c>
      <c r="C6" t="s">
        <v>513</v>
      </c>
    </row>
    <row r="7" spans="1:12" x14ac:dyDescent="0.25">
      <c r="A7" s="18" t="s">
        <v>98</v>
      </c>
      <c r="B7">
        <v>9530.7299999999977</v>
      </c>
      <c r="C7">
        <v>11602.1</v>
      </c>
    </row>
    <row r="8" spans="1:12" x14ac:dyDescent="0.25">
      <c r="A8" s="18" t="s">
        <v>99</v>
      </c>
      <c r="B8">
        <v>8686.7199999999957</v>
      </c>
      <c r="C8">
        <v>10667.239999999998</v>
      </c>
    </row>
    <row r="9" spans="1:12" x14ac:dyDescent="0.25">
      <c r="A9" s="18" t="s">
        <v>100</v>
      </c>
      <c r="B9">
        <v>9653.3099999999977</v>
      </c>
      <c r="C9">
        <v>11719.070000000002</v>
      </c>
    </row>
    <row r="10" spans="1:12" x14ac:dyDescent="0.25">
      <c r="A10" s="18" t="s">
        <v>101</v>
      </c>
      <c r="B10">
        <v>9403.3299999999981</v>
      </c>
      <c r="C10">
        <v>11432.560000000003</v>
      </c>
    </row>
    <row r="11" spans="1:12" x14ac:dyDescent="0.25">
      <c r="A11" s="18" t="s">
        <v>102</v>
      </c>
      <c r="B11">
        <v>9676.4399999999987</v>
      </c>
      <c r="C11">
        <v>11800.67</v>
      </c>
    </row>
    <row r="12" spans="1:12" x14ac:dyDescent="0.25">
      <c r="A12" s="18" t="s">
        <v>103</v>
      </c>
      <c r="B12">
        <v>9043.5300000000007</v>
      </c>
      <c r="C12">
        <v>10989.49</v>
      </c>
    </row>
    <row r="13" spans="1:12" x14ac:dyDescent="0.25">
      <c r="A13" s="18" t="s">
        <v>104</v>
      </c>
      <c r="B13">
        <v>9148.869999999999</v>
      </c>
      <c r="C13">
        <v>11198.1</v>
      </c>
    </row>
    <row r="14" spans="1:12" x14ac:dyDescent="0.25">
      <c r="A14" s="18" t="s">
        <v>105</v>
      </c>
      <c r="B14">
        <v>9003.9199999999983</v>
      </c>
      <c r="C14">
        <v>10983.439999999999</v>
      </c>
    </row>
    <row r="15" spans="1:12" x14ac:dyDescent="0.25">
      <c r="A15" s="18" t="s">
        <v>106</v>
      </c>
      <c r="B15">
        <v>8483.5400000000009</v>
      </c>
      <c r="C15">
        <v>10300.260000000002</v>
      </c>
    </row>
    <row r="16" spans="1:12" x14ac:dyDescent="0.25">
      <c r="A16" s="18" t="s">
        <v>107</v>
      </c>
      <c r="B16">
        <v>9002.8000000000011</v>
      </c>
      <c r="C16">
        <v>10936.060000000003</v>
      </c>
    </row>
    <row r="17" spans="1:3" x14ac:dyDescent="0.25">
      <c r="A17" s="18" t="s">
        <v>108</v>
      </c>
      <c r="B17">
        <v>8578.9199999999983</v>
      </c>
      <c r="C17">
        <v>10516.569999999998</v>
      </c>
    </row>
    <row r="18" spans="1:3" x14ac:dyDescent="0.25">
      <c r="A18" s="18" t="s">
        <v>109</v>
      </c>
      <c r="B18">
        <v>9178.2100000000009</v>
      </c>
      <c r="C18">
        <v>11079.380000000005</v>
      </c>
    </row>
    <row r="19" spans="1:3" x14ac:dyDescent="0.25">
      <c r="A19" s="18" t="s">
        <v>85</v>
      </c>
      <c r="B19">
        <v>109390.31999999999</v>
      </c>
      <c r="C19">
        <v>133224.94</v>
      </c>
    </row>
  </sheetData>
  <mergeCells count="1">
    <mergeCell ref="A2:L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BCB2B-5A3D-44E7-AEFD-153F347DB874}">
  <sheetPr>
    <tabColor rgb="FFFFFF00"/>
  </sheetPr>
  <dimension ref="A2:N19"/>
  <sheetViews>
    <sheetView workbookViewId="0">
      <selection activeCell="B9" sqref="B9"/>
    </sheetView>
  </sheetViews>
  <sheetFormatPr defaultRowHeight="15" x14ac:dyDescent="0.25"/>
  <cols>
    <col min="1" max="1" width="13.140625" bestFit="1" customWidth="1"/>
    <col min="2" max="2" width="22.28515625" bestFit="1" customWidth="1"/>
  </cols>
  <sheetData>
    <row r="2" spans="1:14" ht="26.25" x14ac:dyDescent="0.4">
      <c r="A2" s="47" t="s">
        <v>62</v>
      </c>
      <c r="B2" s="47"/>
      <c r="C2" s="47"/>
      <c r="D2" s="47"/>
      <c r="E2" s="47"/>
      <c r="F2" s="47"/>
      <c r="G2" s="47"/>
      <c r="H2" s="47"/>
      <c r="I2" s="47"/>
      <c r="J2" s="47"/>
      <c r="K2" s="47"/>
      <c r="L2" s="47"/>
      <c r="M2" s="47"/>
      <c r="N2" s="47"/>
    </row>
    <row r="4" spans="1:14" x14ac:dyDescent="0.25">
      <c r="A4" s="17" t="s">
        <v>24</v>
      </c>
      <c r="B4" t="s">
        <v>31</v>
      </c>
    </row>
    <row r="6" spans="1:14" x14ac:dyDescent="0.25">
      <c r="A6" s="17" t="s">
        <v>72</v>
      </c>
      <c r="B6" t="s">
        <v>516</v>
      </c>
    </row>
    <row r="7" spans="1:14" x14ac:dyDescent="0.25">
      <c r="A7" s="18" t="s">
        <v>98</v>
      </c>
      <c r="B7">
        <v>114.57032258064517</v>
      </c>
    </row>
    <row r="8" spans="1:14" x14ac:dyDescent="0.25">
      <c r="A8" s="18" t="s">
        <v>99</v>
      </c>
      <c r="B8">
        <v>115.15571428571431</v>
      </c>
    </row>
    <row r="9" spans="1:14" x14ac:dyDescent="0.25">
      <c r="A9" s="18" t="s">
        <v>100</v>
      </c>
      <c r="B9">
        <v>117.4190322580645</v>
      </c>
    </row>
    <row r="10" spans="1:14" x14ac:dyDescent="0.25">
      <c r="A10" s="18" t="s">
        <v>101</v>
      </c>
      <c r="B10">
        <v>117.29333333333331</v>
      </c>
    </row>
    <row r="11" spans="1:14" x14ac:dyDescent="0.25">
      <c r="A11" s="18" t="s">
        <v>102</v>
      </c>
      <c r="B11">
        <v>114.38483870967744</v>
      </c>
    </row>
    <row r="12" spans="1:14" x14ac:dyDescent="0.25">
      <c r="A12" s="18" t="s">
        <v>103</v>
      </c>
      <c r="B12">
        <v>114.16999999999999</v>
      </c>
    </row>
    <row r="13" spans="1:14" x14ac:dyDescent="0.25">
      <c r="A13" s="18" t="s">
        <v>104</v>
      </c>
      <c r="B13">
        <v>113.46967741935484</v>
      </c>
    </row>
    <row r="14" spans="1:14" x14ac:dyDescent="0.25">
      <c r="A14" s="18" t="s">
        <v>105</v>
      </c>
      <c r="B14">
        <v>116.17903225806451</v>
      </c>
    </row>
    <row r="15" spans="1:14" x14ac:dyDescent="0.25">
      <c r="A15" s="18" t="s">
        <v>106</v>
      </c>
      <c r="B15">
        <v>116.04133333333334</v>
      </c>
    </row>
    <row r="16" spans="1:14" x14ac:dyDescent="0.25">
      <c r="A16" s="18" t="s">
        <v>107</v>
      </c>
      <c r="B16">
        <v>113.24290322580644</v>
      </c>
    </row>
    <row r="17" spans="1:2" x14ac:dyDescent="0.25">
      <c r="A17" s="18" t="s">
        <v>108</v>
      </c>
      <c r="B17">
        <v>113.95399999999999</v>
      </c>
    </row>
    <row r="18" spans="1:2" x14ac:dyDescent="0.25">
      <c r="A18" s="18" t="s">
        <v>109</v>
      </c>
      <c r="B18">
        <v>114.21677419354836</v>
      </c>
    </row>
    <row r="19" spans="1:2" x14ac:dyDescent="0.25">
      <c r="A19" s="18" t="s">
        <v>85</v>
      </c>
      <c r="B19">
        <v>115.00295890410952</v>
      </c>
    </row>
  </sheetData>
  <mergeCells count="1">
    <mergeCell ref="A2:N2"/>
  </mergeCells>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6AB89-EA0A-4B2B-96C1-0ECC08038779}">
  <sheetPr>
    <tabColor rgb="FFFFFF00"/>
  </sheetPr>
  <dimension ref="A2:N19"/>
  <sheetViews>
    <sheetView workbookViewId="0">
      <selection activeCell="F10" sqref="F10"/>
    </sheetView>
  </sheetViews>
  <sheetFormatPr defaultRowHeight="15" x14ac:dyDescent="0.25"/>
  <cols>
    <col min="1" max="1" width="13.140625" bestFit="1" customWidth="1"/>
    <col min="2" max="2" width="20" bestFit="1" customWidth="1"/>
  </cols>
  <sheetData>
    <row r="2" spans="1:14" ht="26.25" x14ac:dyDescent="0.4">
      <c r="A2" s="47" t="s">
        <v>63</v>
      </c>
      <c r="B2" s="47"/>
      <c r="C2" s="47"/>
      <c r="D2" s="47"/>
      <c r="E2" s="47"/>
      <c r="F2" s="47"/>
      <c r="G2" s="47"/>
      <c r="H2" s="47"/>
      <c r="I2" s="47"/>
      <c r="J2" s="47"/>
      <c r="K2" s="47"/>
      <c r="L2" s="47"/>
      <c r="M2" s="47"/>
      <c r="N2" s="47"/>
    </row>
    <row r="4" spans="1:14" x14ac:dyDescent="0.25">
      <c r="A4" s="17" t="s">
        <v>24</v>
      </c>
      <c r="B4" t="s">
        <v>32</v>
      </c>
    </row>
    <row r="6" spans="1:14" x14ac:dyDescent="0.25">
      <c r="A6" s="17" t="s">
        <v>72</v>
      </c>
      <c r="B6" t="s">
        <v>517</v>
      </c>
    </row>
    <row r="7" spans="1:14" x14ac:dyDescent="0.25">
      <c r="A7" s="18" t="s">
        <v>98</v>
      </c>
      <c r="B7">
        <v>12.399999999999999</v>
      </c>
    </row>
    <row r="8" spans="1:14" x14ac:dyDescent="0.25">
      <c r="A8" s="18" t="s">
        <v>99</v>
      </c>
      <c r="B8">
        <v>9.7800000000000011</v>
      </c>
    </row>
    <row r="9" spans="1:14" x14ac:dyDescent="0.25">
      <c r="A9" s="18" t="s">
        <v>100</v>
      </c>
      <c r="B9">
        <v>14.359999999999998</v>
      </c>
    </row>
    <row r="10" spans="1:14" x14ac:dyDescent="0.25">
      <c r="A10" s="18" t="s">
        <v>101</v>
      </c>
      <c r="B10">
        <v>9.19</v>
      </c>
    </row>
    <row r="11" spans="1:14" x14ac:dyDescent="0.25">
      <c r="A11" s="18" t="s">
        <v>102</v>
      </c>
      <c r="B11">
        <v>12.580000000000002</v>
      </c>
    </row>
    <row r="12" spans="1:14" x14ac:dyDescent="0.25">
      <c r="A12" s="18" t="s">
        <v>103</v>
      </c>
      <c r="B12">
        <v>12.000000000000004</v>
      </c>
    </row>
    <row r="13" spans="1:14" x14ac:dyDescent="0.25">
      <c r="A13" s="18" t="s">
        <v>104</v>
      </c>
      <c r="B13">
        <v>12.570000000000002</v>
      </c>
    </row>
    <row r="14" spans="1:14" x14ac:dyDescent="0.25">
      <c r="A14" s="18" t="s">
        <v>105</v>
      </c>
      <c r="B14">
        <v>8.7199999999999989</v>
      </c>
    </row>
    <row r="15" spans="1:14" x14ac:dyDescent="0.25">
      <c r="A15" s="18" t="s">
        <v>106</v>
      </c>
      <c r="B15">
        <v>12.21</v>
      </c>
    </row>
    <row r="16" spans="1:14" x14ac:dyDescent="0.25">
      <c r="A16" s="18" t="s">
        <v>107</v>
      </c>
      <c r="B16">
        <v>10.060000000000002</v>
      </c>
    </row>
    <row r="17" spans="1:2" x14ac:dyDescent="0.25">
      <c r="A17" s="18" t="s">
        <v>108</v>
      </c>
      <c r="B17">
        <v>11.059999999999999</v>
      </c>
    </row>
    <row r="18" spans="1:2" x14ac:dyDescent="0.25">
      <c r="A18" s="18" t="s">
        <v>109</v>
      </c>
      <c r="B18">
        <v>10.9</v>
      </c>
    </row>
    <row r="19" spans="1:2" x14ac:dyDescent="0.25">
      <c r="A19" s="18" t="s">
        <v>85</v>
      </c>
      <c r="B19">
        <v>135.83000000000001</v>
      </c>
    </row>
  </sheetData>
  <mergeCells count="1">
    <mergeCell ref="A2:N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79029"/>
  </sheetPr>
  <dimension ref="A1:G1826"/>
  <sheetViews>
    <sheetView workbookViewId="0">
      <selection activeCell="K10" sqref="K10"/>
    </sheetView>
  </sheetViews>
  <sheetFormatPr defaultRowHeight="15" x14ac:dyDescent="0.25"/>
  <cols>
    <col min="1" max="1" width="10.42578125" bestFit="1" customWidth="1"/>
    <col min="2" max="2" width="14.7109375" bestFit="1" customWidth="1"/>
    <col min="3" max="3" width="17.5703125" bestFit="1" customWidth="1"/>
    <col min="4" max="4" width="14.5703125" bestFit="1" customWidth="1"/>
    <col min="5" max="5" width="14.140625" bestFit="1" customWidth="1"/>
    <col min="6" max="6" width="15.5703125" bestFit="1" customWidth="1"/>
    <col min="7" max="7" width="15.7109375" bestFit="1" customWidth="1"/>
  </cols>
  <sheetData>
    <row r="1" spans="1:7" x14ac:dyDescent="0.25">
      <c r="A1" s="43" t="s">
        <v>0</v>
      </c>
      <c r="B1" s="43" t="s">
        <v>24</v>
      </c>
      <c r="C1" s="43" t="s">
        <v>25</v>
      </c>
      <c r="D1" s="43" t="s">
        <v>26</v>
      </c>
      <c r="E1" s="43" t="s">
        <v>27</v>
      </c>
      <c r="F1" s="43" t="s">
        <v>5</v>
      </c>
      <c r="G1" s="43" t="s">
        <v>28</v>
      </c>
    </row>
    <row r="2" spans="1:7" x14ac:dyDescent="0.25">
      <c r="A2" s="1">
        <v>45658</v>
      </c>
      <c r="B2" t="s">
        <v>29</v>
      </c>
      <c r="C2">
        <v>157.38999999999999</v>
      </c>
      <c r="D2">
        <v>181.15</v>
      </c>
      <c r="E2">
        <v>16.989999999999998</v>
      </c>
      <c r="F2">
        <v>0.13</v>
      </c>
      <c r="G2">
        <v>83.88</v>
      </c>
    </row>
    <row r="3" spans="1:7" x14ac:dyDescent="0.25">
      <c r="A3" s="1">
        <v>45658</v>
      </c>
      <c r="B3" t="s">
        <v>30</v>
      </c>
      <c r="C3">
        <v>161.74</v>
      </c>
      <c r="D3">
        <v>195.89</v>
      </c>
      <c r="E3">
        <v>14.82</v>
      </c>
      <c r="F3">
        <v>0.35</v>
      </c>
      <c r="G3">
        <v>78.44</v>
      </c>
    </row>
    <row r="4" spans="1:7" x14ac:dyDescent="0.25">
      <c r="A4" s="1">
        <v>45658</v>
      </c>
      <c r="B4" t="s">
        <v>31</v>
      </c>
      <c r="C4">
        <v>4456.8500000000004</v>
      </c>
      <c r="E4">
        <v>113.62</v>
      </c>
      <c r="F4">
        <v>0.23</v>
      </c>
    </row>
    <row r="5" spans="1:7" x14ac:dyDescent="0.25">
      <c r="A5" s="1">
        <v>45658</v>
      </c>
      <c r="B5" t="s">
        <v>32</v>
      </c>
      <c r="C5">
        <v>1672.99</v>
      </c>
      <c r="E5">
        <v>240.39</v>
      </c>
      <c r="F5">
        <v>0.54</v>
      </c>
    </row>
    <row r="6" spans="1:7" x14ac:dyDescent="0.25">
      <c r="A6" s="1">
        <v>45658</v>
      </c>
      <c r="B6" t="s">
        <v>33</v>
      </c>
      <c r="E6">
        <v>2158.3200000000002</v>
      </c>
      <c r="F6">
        <v>0</v>
      </c>
    </row>
    <row r="7" spans="1:7" x14ac:dyDescent="0.25">
      <c r="A7" s="1">
        <v>45659</v>
      </c>
      <c r="B7" t="s">
        <v>29</v>
      </c>
      <c r="C7">
        <v>152.24</v>
      </c>
      <c r="D7">
        <v>182.4</v>
      </c>
      <c r="E7">
        <v>15.32</v>
      </c>
      <c r="F7">
        <v>0</v>
      </c>
      <c r="G7">
        <v>87.33</v>
      </c>
    </row>
    <row r="8" spans="1:7" x14ac:dyDescent="0.25">
      <c r="A8" s="1">
        <v>45659</v>
      </c>
      <c r="B8" t="s">
        <v>30</v>
      </c>
      <c r="C8">
        <v>151.78</v>
      </c>
      <c r="D8">
        <v>184.73</v>
      </c>
      <c r="E8">
        <v>18.510000000000002</v>
      </c>
      <c r="F8">
        <v>0</v>
      </c>
      <c r="G8">
        <v>80.48</v>
      </c>
    </row>
    <row r="9" spans="1:7" x14ac:dyDescent="0.25">
      <c r="A9" s="1">
        <v>45659</v>
      </c>
      <c r="B9" t="s">
        <v>31</v>
      </c>
      <c r="C9">
        <v>4255.8599999999997</v>
      </c>
      <c r="E9">
        <v>117.32</v>
      </c>
      <c r="F9">
        <v>0.15</v>
      </c>
    </row>
    <row r="10" spans="1:7" x14ac:dyDescent="0.25">
      <c r="A10" s="1">
        <v>45659</v>
      </c>
      <c r="B10" t="s">
        <v>32</v>
      </c>
      <c r="C10">
        <v>1639.41</v>
      </c>
      <c r="E10">
        <v>222.28</v>
      </c>
      <c r="F10">
        <v>0.8</v>
      </c>
    </row>
    <row r="11" spans="1:7" x14ac:dyDescent="0.25">
      <c r="A11" s="1">
        <v>45659</v>
      </c>
      <c r="B11" t="s">
        <v>33</v>
      </c>
      <c r="E11">
        <v>2273.88</v>
      </c>
      <c r="F11">
        <v>0</v>
      </c>
    </row>
    <row r="12" spans="1:7" x14ac:dyDescent="0.25">
      <c r="A12" s="1">
        <v>45660</v>
      </c>
      <c r="B12" t="s">
        <v>29</v>
      </c>
      <c r="C12">
        <v>172.29</v>
      </c>
      <c r="D12">
        <v>199.14</v>
      </c>
      <c r="E12">
        <v>17.12</v>
      </c>
      <c r="F12">
        <v>0.42</v>
      </c>
      <c r="G12">
        <v>81.73</v>
      </c>
    </row>
    <row r="13" spans="1:7" x14ac:dyDescent="0.25">
      <c r="A13" s="1">
        <v>45660</v>
      </c>
      <c r="B13" t="s">
        <v>30</v>
      </c>
      <c r="C13">
        <v>151.57</v>
      </c>
      <c r="D13">
        <v>178.73</v>
      </c>
      <c r="E13">
        <v>17.02</v>
      </c>
      <c r="F13">
        <v>0.32</v>
      </c>
      <c r="G13">
        <v>79.44</v>
      </c>
    </row>
    <row r="14" spans="1:7" x14ac:dyDescent="0.25">
      <c r="A14" s="1">
        <v>45660</v>
      </c>
      <c r="B14" t="s">
        <v>31</v>
      </c>
      <c r="C14">
        <v>4538</v>
      </c>
      <c r="E14">
        <v>113.34</v>
      </c>
      <c r="F14">
        <v>0.38</v>
      </c>
    </row>
    <row r="15" spans="1:7" x14ac:dyDescent="0.25">
      <c r="A15" s="1">
        <v>45660</v>
      </c>
      <c r="B15" t="s">
        <v>32</v>
      </c>
      <c r="C15">
        <v>1653.78</v>
      </c>
      <c r="E15">
        <v>199.34</v>
      </c>
      <c r="F15">
        <v>0.39</v>
      </c>
    </row>
    <row r="16" spans="1:7" x14ac:dyDescent="0.25">
      <c r="A16" s="1">
        <v>45660</v>
      </c>
      <c r="B16" t="s">
        <v>33</v>
      </c>
      <c r="E16">
        <v>2150.75</v>
      </c>
      <c r="F16">
        <v>0</v>
      </c>
    </row>
    <row r="17" spans="1:7" x14ac:dyDescent="0.25">
      <c r="A17" s="1">
        <v>45661</v>
      </c>
      <c r="B17" t="s">
        <v>29</v>
      </c>
      <c r="C17">
        <v>155.66999999999999</v>
      </c>
      <c r="D17">
        <v>204.58</v>
      </c>
      <c r="E17">
        <v>15.62</v>
      </c>
      <c r="F17">
        <v>0</v>
      </c>
      <c r="G17">
        <v>82.75</v>
      </c>
    </row>
    <row r="18" spans="1:7" x14ac:dyDescent="0.25">
      <c r="A18" s="1">
        <v>45661</v>
      </c>
      <c r="B18" t="s">
        <v>30</v>
      </c>
      <c r="C18">
        <v>141.97999999999999</v>
      </c>
      <c r="D18">
        <v>164.97</v>
      </c>
      <c r="E18">
        <v>17.36</v>
      </c>
      <c r="F18">
        <v>0.64</v>
      </c>
      <c r="G18">
        <v>81.22</v>
      </c>
    </row>
    <row r="19" spans="1:7" x14ac:dyDescent="0.25">
      <c r="A19" s="1">
        <v>45661</v>
      </c>
      <c r="B19" t="s">
        <v>31</v>
      </c>
      <c r="C19">
        <v>4084.3</v>
      </c>
      <c r="E19">
        <v>117.95</v>
      </c>
      <c r="F19">
        <v>0.42</v>
      </c>
    </row>
    <row r="20" spans="1:7" x14ac:dyDescent="0.25">
      <c r="A20" s="1">
        <v>45661</v>
      </c>
      <c r="B20" t="s">
        <v>32</v>
      </c>
      <c r="C20">
        <v>1777.42</v>
      </c>
      <c r="E20">
        <v>203.14</v>
      </c>
      <c r="F20">
        <v>0.33</v>
      </c>
    </row>
    <row r="21" spans="1:7" x14ac:dyDescent="0.25">
      <c r="A21" s="1">
        <v>45661</v>
      </c>
      <c r="B21" t="s">
        <v>33</v>
      </c>
      <c r="E21">
        <v>2465.2600000000002</v>
      </c>
      <c r="F21">
        <v>0</v>
      </c>
    </row>
    <row r="22" spans="1:7" x14ac:dyDescent="0.25">
      <c r="A22" s="1">
        <v>45662</v>
      </c>
      <c r="B22" t="s">
        <v>29</v>
      </c>
      <c r="C22">
        <v>160.06</v>
      </c>
      <c r="D22">
        <v>201.7</v>
      </c>
      <c r="E22">
        <v>16.93</v>
      </c>
      <c r="F22">
        <v>1.06</v>
      </c>
      <c r="G22">
        <v>81.34</v>
      </c>
    </row>
    <row r="23" spans="1:7" x14ac:dyDescent="0.25">
      <c r="A23" s="1">
        <v>45662</v>
      </c>
      <c r="B23" t="s">
        <v>30</v>
      </c>
      <c r="C23">
        <v>137</v>
      </c>
      <c r="D23">
        <v>174.53</v>
      </c>
      <c r="E23">
        <v>19.61</v>
      </c>
      <c r="F23">
        <v>0.69</v>
      </c>
      <c r="G23">
        <v>79.599999999999994</v>
      </c>
    </row>
    <row r="24" spans="1:7" x14ac:dyDescent="0.25">
      <c r="A24" s="1">
        <v>45662</v>
      </c>
      <c r="B24" t="s">
        <v>31</v>
      </c>
      <c r="C24">
        <v>4377.54</v>
      </c>
      <c r="E24">
        <v>98.79</v>
      </c>
      <c r="F24">
        <v>0.24</v>
      </c>
    </row>
    <row r="25" spans="1:7" x14ac:dyDescent="0.25">
      <c r="A25" s="1">
        <v>45662</v>
      </c>
      <c r="B25" t="s">
        <v>32</v>
      </c>
      <c r="C25">
        <v>1801.95</v>
      </c>
      <c r="E25">
        <v>220.55</v>
      </c>
      <c r="F25">
        <v>0.57999999999999996</v>
      </c>
    </row>
    <row r="26" spans="1:7" x14ac:dyDescent="0.25">
      <c r="A26" s="1">
        <v>45662</v>
      </c>
      <c r="B26" t="s">
        <v>33</v>
      </c>
      <c r="E26">
        <v>2147.8000000000002</v>
      </c>
      <c r="F26">
        <v>0</v>
      </c>
    </row>
    <row r="27" spans="1:7" x14ac:dyDescent="0.25">
      <c r="A27" s="1">
        <v>45663</v>
      </c>
      <c r="B27" t="s">
        <v>29</v>
      </c>
      <c r="C27">
        <v>154.43</v>
      </c>
      <c r="D27">
        <v>192.59</v>
      </c>
      <c r="E27">
        <v>16.45</v>
      </c>
      <c r="F27">
        <v>0.73</v>
      </c>
      <c r="G27">
        <v>88.25</v>
      </c>
    </row>
    <row r="28" spans="1:7" x14ac:dyDescent="0.25">
      <c r="A28" s="1">
        <v>45663</v>
      </c>
      <c r="B28" t="s">
        <v>30</v>
      </c>
      <c r="C28">
        <v>158.43</v>
      </c>
      <c r="D28">
        <v>193.48</v>
      </c>
      <c r="E28">
        <v>22.02</v>
      </c>
      <c r="F28">
        <v>0.69</v>
      </c>
      <c r="G28">
        <v>83.04</v>
      </c>
    </row>
    <row r="29" spans="1:7" x14ac:dyDescent="0.25">
      <c r="A29" s="1">
        <v>45663</v>
      </c>
      <c r="B29" t="s">
        <v>31</v>
      </c>
      <c r="C29">
        <v>4165.3500000000004</v>
      </c>
      <c r="E29">
        <v>118.74</v>
      </c>
      <c r="F29">
        <v>0.51</v>
      </c>
    </row>
    <row r="30" spans="1:7" x14ac:dyDescent="0.25">
      <c r="A30" s="1">
        <v>45663</v>
      </c>
      <c r="B30" t="s">
        <v>32</v>
      </c>
      <c r="C30">
        <v>1794.23</v>
      </c>
      <c r="E30">
        <v>210.89</v>
      </c>
      <c r="F30">
        <v>0.38</v>
      </c>
    </row>
    <row r="31" spans="1:7" x14ac:dyDescent="0.25">
      <c r="A31" s="1">
        <v>45663</v>
      </c>
      <c r="B31" t="s">
        <v>33</v>
      </c>
      <c r="E31">
        <v>2310.5700000000002</v>
      </c>
      <c r="F31">
        <v>0</v>
      </c>
    </row>
    <row r="32" spans="1:7" x14ac:dyDescent="0.25">
      <c r="A32" s="1">
        <v>45664</v>
      </c>
      <c r="B32" t="s">
        <v>29</v>
      </c>
      <c r="C32">
        <v>153.96</v>
      </c>
      <c r="D32">
        <v>189.43</v>
      </c>
      <c r="E32">
        <v>17.670000000000002</v>
      </c>
      <c r="F32">
        <v>0</v>
      </c>
      <c r="G32">
        <v>84.28</v>
      </c>
    </row>
    <row r="33" spans="1:7" x14ac:dyDescent="0.25">
      <c r="A33" s="1">
        <v>45664</v>
      </c>
      <c r="B33" t="s">
        <v>30</v>
      </c>
      <c r="C33">
        <v>144.33000000000001</v>
      </c>
      <c r="D33">
        <v>186.71</v>
      </c>
      <c r="E33">
        <v>14.59</v>
      </c>
      <c r="F33">
        <v>0.67</v>
      </c>
      <c r="G33">
        <v>80.39</v>
      </c>
    </row>
    <row r="34" spans="1:7" x14ac:dyDescent="0.25">
      <c r="A34" s="1">
        <v>45664</v>
      </c>
      <c r="B34" t="s">
        <v>31</v>
      </c>
      <c r="C34">
        <v>4128.67</v>
      </c>
      <c r="E34">
        <v>115</v>
      </c>
      <c r="F34">
        <v>0.28000000000000003</v>
      </c>
    </row>
    <row r="35" spans="1:7" x14ac:dyDescent="0.25">
      <c r="A35" s="1">
        <v>45664</v>
      </c>
      <c r="B35" t="s">
        <v>32</v>
      </c>
      <c r="C35">
        <v>1732.47</v>
      </c>
      <c r="E35">
        <v>210.57</v>
      </c>
      <c r="F35">
        <v>0.12</v>
      </c>
    </row>
    <row r="36" spans="1:7" x14ac:dyDescent="0.25">
      <c r="A36" s="1">
        <v>45664</v>
      </c>
      <c r="B36" t="s">
        <v>33</v>
      </c>
      <c r="E36">
        <v>2172.7399999999998</v>
      </c>
      <c r="F36">
        <v>0</v>
      </c>
    </row>
    <row r="37" spans="1:7" x14ac:dyDescent="0.25">
      <c r="A37" s="1">
        <v>45665</v>
      </c>
      <c r="B37" t="s">
        <v>29</v>
      </c>
      <c r="C37">
        <v>173.41</v>
      </c>
      <c r="D37">
        <v>227.04</v>
      </c>
      <c r="E37">
        <v>17.260000000000002</v>
      </c>
      <c r="F37">
        <v>0</v>
      </c>
      <c r="G37">
        <v>81.89</v>
      </c>
    </row>
    <row r="38" spans="1:7" x14ac:dyDescent="0.25">
      <c r="A38" s="1">
        <v>45665</v>
      </c>
      <c r="B38" t="s">
        <v>30</v>
      </c>
      <c r="C38">
        <v>131.93</v>
      </c>
      <c r="D38">
        <v>156.79</v>
      </c>
      <c r="E38">
        <v>20.32</v>
      </c>
      <c r="F38">
        <v>0.36</v>
      </c>
      <c r="G38">
        <v>80.48</v>
      </c>
    </row>
    <row r="39" spans="1:7" x14ac:dyDescent="0.25">
      <c r="A39" s="1">
        <v>45665</v>
      </c>
      <c r="B39" t="s">
        <v>31</v>
      </c>
      <c r="C39">
        <v>4160.28</v>
      </c>
      <c r="E39">
        <v>114.19</v>
      </c>
      <c r="F39">
        <v>0</v>
      </c>
    </row>
    <row r="40" spans="1:7" x14ac:dyDescent="0.25">
      <c r="A40" s="1">
        <v>45665</v>
      </c>
      <c r="B40" t="s">
        <v>32</v>
      </c>
      <c r="C40">
        <v>1609.29</v>
      </c>
      <c r="E40">
        <v>230.46</v>
      </c>
      <c r="F40">
        <v>0.68</v>
      </c>
    </row>
    <row r="41" spans="1:7" x14ac:dyDescent="0.25">
      <c r="A41" s="1">
        <v>45665</v>
      </c>
      <c r="B41" t="s">
        <v>33</v>
      </c>
      <c r="E41">
        <v>2369.9699999999998</v>
      </c>
      <c r="F41">
        <v>0</v>
      </c>
    </row>
    <row r="42" spans="1:7" x14ac:dyDescent="0.25">
      <c r="A42" s="1">
        <v>45666</v>
      </c>
      <c r="B42" t="s">
        <v>29</v>
      </c>
      <c r="C42">
        <v>156.69999999999999</v>
      </c>
      <c r="D42">
        <v>202.19</v>
      </c>
      <c r="E42">
        <v>16.66</v>
      </c>
      <c r="F42">
        <v>0.41</v>
      </c>
      <c r="G42">
        <v>81.95</v>
      </c>
    </row>
    <row r="43" spans="1:7" x14ac:dyDescent="0.25">
      <c r="A43" s="1">
        <v>45666</v>
      </c>
      <c r="B43" t="s">
        <v>30</v>
      </c>
      <c r="C43">
        <v>149.77000000000001</v>
      </c>
      <c r="D43">
        <v>182.29</v>
      </c>
      <c r="E43">
        <v>18.39</v>
      </c>
      <c r="F43">
        <v>0</v>
      </c>
      <c r="G43">
        <v>82.57</v>
      </c>
    </row>
    <row r="44" spans="1:7" x14ac:dyDescent="0.25">
      <c r="A44" s="1">
        <v>45666</v>
      </c>
      <c r="B44" t="s">
        <v>31</v>
      </c>
      <c r="C44">
        <v>4306.54</v>
      </c>
      <c r="E44">
        <v>121.3</v>
      </c>
      <c r="F44">
        <v>0.21</v>
      </c>
    </row>
    <row r="45" spans="1:7" x14ac:dyDescent="0.25">
      <c r="A45" s="1">
        <v>45666</v>
      </c>
      <c r="B45" t="s">
        <v>32</v>
      </c>
      <c r="C45">
        <v>1792.86</v>
      </c>
      <c r="E45">
        <v>226.37</v>
      </c>
      <c r="F45">
        <v>0.08</v>
      </c>
    </row>
    <row r="46" spans="1:7" x14ac:dyDescent="0.25">
      <c r="A46" s="1">
        <v>45666</v>
      </c>
      <c r="B46" t="s">
        <v>33</v>
      </c>
      <c r="E46">
        <v>2220.98</v>
      </c>
      <c r="F46">
        <v>0</v>
      </c>
    </row>
    <row r="47" spans="1:7" x14ac:dyDescent="0.25">
      <c r="A47" s="1">
        <v>45667</v>
      </c>
      <c r="B47" t="s">
        <v>29</v>
      </c>
      <c r="C47">
        <v>144.65</v>
      </c>
      <c r="D47">
        <v>184.94</v>
      </c>
      <c r="E47">
        <v>16.66</v>
      </c>
      <c r="F47">
        <v>0</v>
      </c>
      <c r="G47">
        <v>85.98</v>
      </c>
    </row>
    <row r="48" spans="1:7" x14ac:dyDescent="0.25">
      <c r="A48" s="1">
        <v>45667</v>
      </c>
      <c r="B48" t="s">
        <v>30</v>
      </c>
      <c r="C48">
        <v>149.43</v>
      </c>
      <c r="D48">
        <v>183.52</v>
      </c>
      <c r="E48">
        <v>16.29</v>
      </c>
      <c r="F48">
        <v>0</v>
      </c>
      <c r="G48">
        <v>84.95</v>
      </c>
    </row>
    <row r="49" spans="1:7" x14ac:dyDescent="0.25">
      <c r="A49" s="1">
        <v>45667</v>
      </c>
      <c r="B49" t="s">
        <v>31</v>
      </c>
      <c r="C49">
        <v>4539.59</v>
      </c>
      <c r="E49">
        <v>111.6</v>
      </c>
      <c r="F49">
        <v>0.2</v>
      </c>
    </row>
    <row r="50" spans="1:7" x14ac:dyDescent="0.25">
      <c r="A50" s="1">
        <v>45667</v>
      </c>
      <c r="B50" t="s">
        <v>32</v>
      </c>
      <c r="C50">
        <v>1459.48</v>
      </c>
      <c r="E50">
        <v>194.2</v>
      </c>
      <c r="F50">
        <v>1.28</v>
      </c>
    </row>
    <row r="51" spans="1:7" x14ac:dyDescent="0.25">
      <c r="A51" s="1">
        <v>45667</v>
      </c>
      <c r="B51" t="s">
        <v>33</v>
      </c>
      <c r="E51">
        <v>2227.9299999999998</v>
      </c>
      <c r="F51">
        <v>0</v>
      </c>
    </row>
    <row r="52" spans="1:7" x14ac:dyDescent="0.25">
      <c r="A52" s="1">
        <v>45668</v>
      </c>
      <c r="B52" t="s">
        <v>29</v>
      </c>
      <c r="C52">
        <v>160.03</v>
      </c>
      <c r="D52">
        <v>200.39</v>
      </c>
      <c r="E52">
        <v>19.62</v>
      </c>
      <c r="F52">
        <v>0</v>
      </c>
      <c r="G52">
        <v>81.849999999999994</v>
      </c>
    </row>
    <row r="53" spans="1:7" x14ac:dyDescent="0.25">
      <c r="A53" s="1">
        <v>45668</v>
      </c>
      <c r="B53" t="s">
        <v>30</v>
      </c>
      <c r="C53">
        <v>138.29</v>
      </c>
      <c r="D53">
        <v>154.08000000000001</v>
      </c>
      <c r="E53">
        <v>14.35</v>
      </c>
      <c r="F53">
        <v>0</v>
      </c>
      <c r="G53">
        <v>84.92</v>
      </c>
    </row>
    <row r="54" spans="1:7" x14ac:dyDescent="0.25">
      <c r="A54" s="1">
        <v>45668</v>
      </c>
      <c r="B54" t="s">
        <v>31</v>
      </c>
      <c r="C54">
        <v>3684.19</v>
      </c>
      <c r="E54">
        <v>122.32</v>
      </c>
      <c r="F54">
        <v>0.19</v>
      </c>
    </row>
    <row r="55" spans="1:7" x14ac:dyDescent="0.25">
      <c r="A55" s="1">
        <v>45668</v>
      </c>
      <c r="B55" t="s">
        <v>32</v>
      </c>
      <c r="C55">
        <v>1523.81</v>
      </c>
      <c r="E55">
        <v>207.97</v>
      </c>
      <c r="F55">
        <v>0.63</v>
      </c>
    </row>
    <row r="56" spans="1:7" x14ac:dyDescent="0.25">
      <c r="A56" s="1">
        <v>45668</v>
      </c>
      <c r="B56" t="s">
        <v>33</v>
      </c>
      <c r="E56">
        <v>2080.2199999999998</v>
      </c>
      <c r="F56">
        <v>0</v>
      </c>
    </row>
    <row r="57" spans="1:7" x14ac:dyDescent="0.25">
      <c r="A57" s="1">
        <v>45669</v>
      </c>
      <c r="B57" t="s">
        <v>29</v>
      </c>
      <c r="C57">
        <v>147.94999999999999</v>
      </c>
      <c r="D57">
        <v>181.48</v>
      </c>
      <c r="E57">
        <v>17.95</v>
      </c>
      <c r="F57">
        <v>0.5</v>
      </c>
      <c r="G57">
        <v>83.18</v>
      </c>
    </row>
    <row r="58" spans="1:7" x14ac:dyDescent="0.25">
      <c r="A58" s="1">
        <v>45669</v>
      </c>
      <c r="B58" t="s">
        <v>30</v>
      </c>
      <c r="C58">
        <v>143.51</v>
      </c>
      <c r="D58">
        <v>176.35</v>
      </c>
      <c r="E58">
        <v>16.760000000000002</v>
      </c>
      <c r="F58">
        <v>0.38</v>
      </c>
      <c r="G58">
        <v>80.08</v>
      </c>
    </row>
    <row r="59" spans="1:7" x14ac:dyDescent="0.25">
      <c r="A59" s="1">
        <v>45669</v>
      </c>
      <c r="B59" t="s">
        <v>31</v>
      </c>
      <c r="C59">
        <v>4215.8599999999997</v>
      </c>
      <c r="E59">
        <v>106.96</v>
      </c>
      <c r="F59">
        <v>0</v>
      </c>
    </row>
    <row r="60" spans="1:7" x14ac:dyDescent="0.25">
      <c r="A60" s="1">
        <v>45669</v>
      </c>
      <c r="B60" t="s">
        <v>32</v>
      </c>
      <c r="C60">
        <v>1672.69</v>
      </c>
      <c r="E60">
        <v>187.6</v>
      </c>
      <c r="F60">
        <v>0.59</v>
      </c>
    </row>
    <row r="61" spans="1:7" x14ac:dyDescent="0.25">
      <c r="A61" s="1">
        <v>45669</v>
      </c>
      <c r="B61" t="s">
        <v>33</v>
      </c>
      <c r="E61">
        <v>2212.36</v>
      </c>
      <c r="F61">
        <v>0</v>
      </c>
    </row>
    <row r="62" spans="1:7" x14ac:dyDescent="0.25">
      <c r="A62" s="1">
        <v>45670</v>
      </c>
      <c r="B62" t="s">
        <v>29</v>
      </c>
      <c r="C62">
        <v>180.56</v>
      </c>
      <c r="D62">
        <v>214.05</v>
      </c>
      <c r="E62">
        <v>16.97</v>
      </c>
      <c r="F62">
        <v>0.09</v>
      </c>
      <c r="G62">
        <v>84.24</v>
      </c>
    </row>
    <row r="63" spans="1:7" x14ac:dyDescent="0.25">
      <c r="A63" s="1">
        <v>45670</v>
      </c>
      <c r="B63" t="s">
        <v>30</v>
      </c>
      <c r="C63">
        <v>157.66999999999999</v>
      </c>
      <c r="D63">
        <v>178.09</v>
      </c>
      <c r="E63">
        <v>19.559999999999999</v>
      </c>
      <c r="F63">
        <v>0.46</v>
      </c>
      <c r="G63">
        <v>81.459999999999994</v>
      </c>
    </row>
    <row r="64" spans="1:7" x14ac:dyDescent="0.25">
      <c r="A64" s="1">
        <v>45670</v>
      </c>
      <c r="B64" t="s">
        <v>31</v>
      </c>
      <c r="C64">
        <v>4297.87</v>
      </c>
      <c r="E64">
        <v>109.86</v>
      </c>
      <c r="F64">
        <v>0.24</v>
      </c>
    </row>
    <row r="65" spans="1:7" x14ac:dyDescent="0.25">
      <c r="A65" s="1">
        <v>45670</v>
      </c>
      <c r="B65" t="s">
        <v>32</v>
      </c>
      <c r="C65">
        <v>1557.21</v>
      </c>
      <c r="E65">
        <v>207.62</v>
      </c>
      <c r="F65">
        <v>0.67</v>
      </c>
    </row>
    <row r="66" spans="1:7" x14ac:dyDescent="0.25">
      <c r="A66" s="1">
        <v>45670</v>
      </c>
      <c r="B66" t="s">
        <v>33</v>
      </c>
      <c r="E66">
        <v>2370.14</v>
      </c>
      <c r="F66">
        <v>0</v>
      </c>
    </row>
    <row r="67" spans="1:7" x14ac:dyDescent="0.25">
      <c r="A67" s="1">
        <v>45671</v>
      </c>
      <c r="B67" t="s">
        <v>29</v>
      </c>
      <c r="C67">
        <v>148.82</v>
      </c>
      <c r="D67">
        <v>177.67</v>
      </c>
      <c r="E67">
        <v>18.04</v>
      </c>
      <c r="F67">
        <v>0.36</v>
      </c>
      <c r="G67">
        <v>80.05</v>
      </c>
    </row>
    <row r="68" spans="1:7" x14ac:dyDescent="0.25">
      <c r="A68" s="1">
        <v>45671</v>
      </c>
      <c r="B68" t="s">
        <v>30</v>
      </c>
      <c r="C68">
        <v>143.63999999999999</v>
      </c>
      <c r="D68">
        <v>190.51</v>
      </c>
      <c r="E68">
        <v>19.23</v>
      </c>
      <c r="F68">
        <v>0.79</v>
      </c>
      <c r="G68">
        <v>81.84</v>
      </c>
    </row>
    <row r="69" spans="1:7" x14ac:dyDescent="0.25">
      <c r="A69" s="1">
        <v>45671</v>
      </c>
      <c r="B69" t="s">
        <v>31</v>
      </c>
      <c r="C69">
        <v>4324.5600000000004</v>
      </c>
      <c r="E69">
        <v>106.81</v>
      </c>
      <c r="F69">
        <v>0.39</v>
      </c>
    </row>
    <row r="70" spans="1:7" x14ac:dyDescent="0.25">
      <c r="A70" s="1">
        <v>45671</v>
      </c>
      <c r="B70" t="s">
        <v>32</v>
      </c>
      <c r="C70">
        <v>1553.23</v>
      </c>
      <c r="E70">
        <v>210.38</v>
      </c>
      <c r="F70">
        <v>0.46</v>
      </c>
    </row>
    <row r="71" spans="1:7" x14ac:dyDescent="0.25">
      <c r="A71" s="1">
        <v>45671</v>
      </c>
      <c r="B71" t="s">
        <v>33</v>
      </c>
      <c r="E71">
        <v>2359.4299999999998</v>
      </c>
      <c r="F71">
        <v>0</v>
      </c>
    </row>
    <row r="72" spans="1:7" x14ac:dyDescent="0.25">
      <c r="A72" s="1">
        <v>45672</v>
      </c>
      <c r="B72" t="s">
        <v>29</v>
      </c>
      <c r="C72">
        <v>166.83</v>
      </c>
      <c r="D72">
        <v>192.81</v>
      </c>
      <c r="E72">
        <v>17.77</v>
      </c>
      <c r="F72">
        <v>0.34</v>
      </c>
      <c r="G72">
        <v>83.47</v>
      </c>
    </row>
    <row r="73" spans="1:7" x14ac:dyDescent="0.25">
      <c r="A73" s="1">
        <v>45672</v>
      </c>
      <c r="B73" t="s">
        <v>30</v>
      </c>
      <c r="C73">
        <v>142.4</v>
      </c>
      <c r="D73">
        <v>171.42</v>
      </c>
      <c r="E73">
        <v>20.21</v>
      </c>
      <c r="F73">
        <v>0.74</v>
      </c>
      <c r="G73">
        <v>77.73</v>
      </c>
    </row>
    <row r="74" spans="1:7" x14ac:dyDescent="0.25">
      <c r="A74" s="1">
        <v>45672</v>
      </c>
      <c r="B74" t="s">
        <v>31</v>
      </c>
      <c r="C74">
        <v>4234.95</v>
      </c>
      <c r="E74">
        <v>113.96</v>
      </c>
      <c r="F74">
        <v>0.2</v>
      </c>
    </row>
    <row r="75" spans="1:7" x14ac:dyDescent="0.25">
      <c r="A75" s="1">
        <v>45672</v>
      </c>
      <c r="B75" t="s">
        <v>32</v>
      </c>
      <c r="C75">
        <v>1826.21</v>
      </c>
      <c r="E75">
        <v>228.83</v>
      </c>
      <c r="F75">
        <v>0</v>
      </c>
    </row>
    <row r="76" spans="1:7" x14ac:dyDescent="0.25">
      <c r="A76" s="1">
        <v>45672</v>
      </c>
      <c r="B76" t="s">
        <v>33</v>
      </c>
      <c r="E76">
        <v>2384.66</v>
      </c>
      <c r="F76">
        <v>0</v>
      </c>
    </row>
    <row r="77" spans="1:7" x14ac:dyDescent="0.25">
      <c r="A77" s="1">
        <v>45673</v>
      </c>
      <c r="B77" t="s">
        <v>29</v>
      </c>
      <c r="C77">
        <v>135.55000000000001</v>
      </c>
      <c r="D77">
        <v>165.81</v>
      </c>
      <c r="E77">
        <v>15.57</v>
      </c>
      <c r="F77">
        <v>0.71</v>
      </c>
      <c r="G77">
        <v>80</v>
      </c>
    </row>
    <row r="78" spans="1:7" x14ac:dyDescent="0.25">
      <c r="A78" s="1">
        <v>45673</v>
      </c>
      <c r="B78" t="s">
        <v>30</v>
      </c>
      <c r="C78">
        <v>149.26</v>
      </c>
      <c r="D78">
        <v>189.06</v>
      </c>
      <c r="E78">
        <v>19.7</v>
      </c>
      <c r="F78">
        <v>0.97</v>
      </c>
      <c r="G78">
        <v>81.16</v>
      </c>
    </row>
    <row r="79" spans="1:7" x14ac:dyDescent="0.25">
      <c r="A79" s="1">
        <v>45673</v>
      </c>
      <c r="B79" t="s">
        <v>31</v>
      </c>
      <c r="C79">
        <v>4218.95</v>
      </c>
      <c r="E79">
        <v>102.43</v>
      </c>
      <c r="F79">
        <v>0.15</v>
      </c>
    </row>
    <row r="80" spans="1:7" x14ac:dyDescent="0.25">
      <c r="A80" s="1">
        <v>45673</v>
      </c>
      <c r="B80" t="s">
        <v>32</v>
      </c>
      <c r="C80">
        <v>1706</v>
      </c>
      <c r="E80">
        <v>224.65</v>
      </c>
      <c r="F80">
        <v>0.17</v>
      </c>
    </row>
    <row r="81" spans="1:7" x14ac:dyDescent="0.25">
      <c r="A81" s="1">
        <v>45673</v>
      </c>
      <c r="B81" t="s">
        <v>33</v>
      </c>
      <c r="E81">
        <v>2346.9299999999998</v>
      </c>
      <c r="F81">
        <v>0</v>
      </c>
    </row>
    <row r="82" spans="1:7" x14ac:dyDescent="0.25">
      <c r="A82" s="1">
        <v>45674</v>
      </c>
      <c r="B82" t="s">
        <v>29</v>
      </c>
      <c r="C82">
        <v>170.94</v>
      </c>
      <c r="D82">
        <v>205.78</v>
      </c>
      <c r="E82">
        <v>18.88</v>
      </c>
      <c r="F82">
        <v>0.12</v>
      </c>
      <c r="G82">
        <v>82.84</v>
      </c>
    </row>
    <row r="83" spans="1:7" x14ac:dyDescent="0.25">
      <c r="A83" s="1">
        <v>45674</v>
      </c>
      <c r="B83" t="s">
        <v>30</v>
      </c>
      <c r="C83">
        <v>158.36000000000001</v>
      </c>
      <c r="D83">
        <v>189.83</v>
      </c>
      <c r="E83">
        <v>21.02</v>
      </c>
      <c r="F83">
        <v>0.04</v>
      </c>
      <c r="G83">
        <v>82.46</v>
      </c>
    </row>
    <row r="84" spans="1:7" x14ac:dyDescent="0.25">
      <c r="A84" s="1">
        <v>45674</v>
      </c>
      <c r="B84" t="s">
        <v>31</v>
      </c>
      <c r="C84">
        <v>4143.17</v>
      </c>
      <c r="E84">
        <v>105.46</v>
      </c>
      <c r="F84">
        <v>0.48</v>
      </c>
    </row>
    <row r="85" spans="1:7" x14ac:dyDescent="0.25">
      <c r="A85" s="1">
        <v>45674</v>
      </c>
      <c r="B85" t="s">
        <v>32</v>
      </c>
      <c r="C85">
        <v>1671.59</v>
      </c>
      <c r="E85">
        <v>192.11</v>
      </c>
      <c r="F85">
        <v>0.3</v>
      </c>
    </row>
    <row r="86" spans="1:7" x14ac:dyDescent="0.25">
      <c r="A86" s="1">
        <v>45674</v>
      </c>
      <c r="B86" t="s">
        <v>33</v>
      </c>
      <c r="E86">
        <v>2108.9299999999998</v>
      </c>
      <c r="F86">
        <v>0</v>
      </c>
    </row>
    <row r="87" spans="1:7" x14ac:dyDescent="0.25">
      <c r="A87" s="1">
        <v>45675</v>
      </c>
      <c r="B87" t="s">
        <v>29</v>
      </c>
      <c r="C87">
        <v>170.58</v>
      </c>
      <c r="D87">
        <v>209.86</v>
      </c>
      <c r="E87">
        <v>18.600000000000001</v>
      </c>
      <c r="F87">
        <v>0.56000000000000005</v>
      </c>
      <c r="G87">
        <v>84.25</v>
      </c>
    </row>
    <row r="88" spans="1:7" x14ac:dyDescent="0.25">
      <c r="A88" s="1">
        <v>45675</v>
      </c>
      <c r="B88" t="s">
        <v>30</v>
      </c>
      <c r="C88">
        <v>143.84</v>
      </c>
      <c r="D88">
        <v>165.57</v>
      </c>
      <c r="E88">
        <v>21.47</v>
      </c>
      <c r="F88">
        <v>0.67</v>
      </c>
      <c r="G88">
        <v>83.99</v>
      </c>
    </row>
    <row r="89" spans="1:7" x14ac:dyDescent="0.25">
      <c r="A89" s="1">
        <v>45675</v>
      </c>
      <c r="B89" t="s">
        <v>31</v>
      </c>
      <c r="C89">
        <v>4283.25</v>
      </c>
      <c r="E89">
        <v>117</v>
      </c>
      <c r="F89">
        <v>0.14000000000000001</v>
      </c>
    </row>
    <row r="90" spans="1:7" x14ac:dyDescent="0.25">
      <c r="A90" s="1">
        <v>45675</v>
      </c>
      <c r="B90" t="s">
        <v>32</v>
      </c>
      <c r="C90">
        <v>1657.93</v>
      </c>
      <c r="E90">
        <v>215.16</v>
      </c>
      <c r="F90">
        <v>0.22</v>
      </c>
    </row>
    <row r="91" spans="1:7" x14ac:dyDescent="0.25">
      <c r="A91" s="1">
        <v>45675</v>
      </c>
      <c r="B91" t="s">
        <v>33</v>
      </c>
      <c r="E91">
        <v>2186.23</v>
      </c>
      <c r="F91">
        <v>0</v>
      </c>
    </row>
    <row r="92" spans="1:7" x14ac:dyDescent="0.25">
      <c r="A92" s="1">
        <v>45676</v>
      </c>
      <c r="B92" t="s">
        <v>29</v>
      </c>
      <c r="C92">
        <v>167.91</v>
      </c>
      <c r="D92">
        <v>198.21</v>
      </c>
      <c r="E92">
        <v>17.04</v>
      </c>
      <c r="F92">
        <v>0.46</v>
      </c>
      <c r="G92">
        <v>83.15</v>
      </c>
    </row>
    <row r="93" spans="1:7" x14ac:dyDescent="0.25">
      <c r="A93" s="1">
        <v>45676</v>
      </c>
      <c r="B93" t="s">
        <v>30</v>
      </c>
      <c r="C93">
        <v>153.13</v>
      </c>
      <c r="D93">
        <v>179.16</v>
      </c>
      <c r="E93">
        <v>17.79</v>
      </c>
      <c r="F93">
        <v>0.31</v>
      </c>
      <c r="G93">
        <v>82.48</v>
      </c>
    </row>
    <row r="94" spans="1:7" x14ac:dyDescent="0.25">
      <c r="A94" s="1">
        <v>45676</v>
      </c>
      <c r="B94" t="s">
        <v>31</v>
      </c>
      <c r="C94">
        <v>4373.24</v>
      </c>
      <c r="E94">
        <v>134.84</v>
      </c>
      <c r="F94">
        <v>0.39</v>
      </c>
    </row>
    <row r="95" spans="1:7" x14ac:dyDescent="0.25">
      <c r="A95" s="1">
        <v>45676</v>
      </c>
      <c r="B95" t="s">
        <v>32</v>
      </c>
      <c r="C95">
        <v>1644.86</v>
      </c>
      <c r="E95">
        <v>187.13</v>
      </c>
      <c r="F95">
        <v>0.32</v>
      </c>
    </row>
    <row r="96" spans="1:7" x14ac:dyDescent="0.25">
      <c r="A96" s="1">
        <v>45676</v>
      </c>
      <c r="B96" t="s">
        <v>33</v>
      </c>
      <c r="E96">
        <v>2130.9699999999998</v>
      </c>
      <c r="F96">
        <v>0</v>
      </c>
    </row>
    <row r="97" spans="1:7" x14ac:dyDescent="0.25">
      <c r="A97" s="1">
        <v>45677</v>
      </c>
      <c r="B97" t="s">
        <v>29</v>
      </c>
      <c r="C97">
        <v>155.22999999999999</v>
      </c>
      <c r="D97">
        <v>192.32</v>
      </c>
      <c r="E97">
        <v>19.02</v>
      </c>
      <c r="F97">
        <v>0.7</v>
      </c>
      <c r="G97">
        <v>83.6</v>
      </c>
    </row>
    <row r="98" spans="1:7" x14ac:dyDescent="0.25">
      <c r="A98" s="1">
        <v>45677</v>
      </c>
      <c r="B98" t="s">
        <v>30</v>
      </c>
      <c r="C98">
        <v>146.74</v>
      </c>
      <c r="D98">
        <v>189.13</v>
      </c>
      <c r="E98">
        <v>18.29</v>
      </c>
      <c r="F98">
        <v>0</v>
      </c>
      <c r="G98">
        <v>83.6</v>
      </c>
    </row>
    <row r="99" spans="1:7" x14ac:dyDescent="0.25">
      <c r="A99" s="1">
        <v>45677</v>
      </c>
      <c r="B99" t="s">
        <v>31</v>
      </c>
      <c r="C99">
        <v>4336.58</v>
      </c>
      <c r="E99">
        <v>107.82</v>
      </c>
      <c r="F99">
        <v>0.09</v>
      </c>
    </row>
    <row r="100" spans="1:7" x14ac:dyDescent="0.25">
      <c r="A100" s="1">
        <v>45677</v>
      </c>
      <c r="B100" t="s">
        <v>32</v>
      </c>
      <c r="C100">
        <v>1627.61</v>
      </c>
      <c r="E100">
        <v>179.22</v>
      </c>
      <c r="F100">
        <v>0.78</v>
      </c>
    </row>
    <row r="101" spans="1:7" x14ac:dyDescent="0.25">
      <c r="A101" s="1">
        <v>45677</v>
      </c>
      <c r="B101" t="s">
        <v>33</v>
      </c>
      <c r="E101">
        <v>2492.15</v>
      </c>
      <c r="F101">
        <v>0</v>
      </c>
    </row>
    <row r="102" spans="1:7" x14ac:dyDescent="0.25">
      <c r="A102" s="1">
        <v>45678</v>
      </c>
      <c r="B102" t="s">
        <v>29</v>
      </c>
      <c r="C102">
        <v>153.41</v>
      </c>
      <c r="D102">
        <v>178</v>
      </c>
      <c r="E102">
        <v>16.66</v>
      </c>
      <c r="F102">
        <v>0</v>
      </c>
      <c r="G102">
        <v>85.33</v>
      </c>
    </row>
    <row r="103" spans="1:7" x14ac:dyDescent="0.25">
      <c r="A103" s="1">
        <v>45678</v>
      </c>
      <c r="B103" t="s">
        <v>30</v>
      </c>
      <c r="C103">
        <v>136.47</v>
      </c>
      <c r="D103">
        <v>161.1</v>
      </c>
      <c r="E103">
        <v>18.920000000000002</v>
      </c>
      <c r="F103">
        <v>0.75</v>
      </c>
      <c r="G103">
        <v>79.86</v>
      </c>
    </row>
    <row r="104" spans="1:7" x14ac:dyDescent="0.25">
      <c r="A104" s="1">
        <v>45678</v>
      </c>
      <c r="B104" t="s">
        <v>31</v>
      </c>
      <c r="C104">
        <v>4162.99</v>
      </c>
      <c r="E104">
        <v>117.77</v>
      </c>
      <c r="F104">
        <v>0.28000000000000003</v>
      </c>
    </row>
    <row r="105" spans="1:7" x14ac:dyDescent="0.25">
      <c r="A105" s="1">
        <v>45678</v>
      </c>
      <c r="B105" t="s">
        <v>32</v>
      </c>
      <c r="C105">
        <v>1678.42</v>
      </c>
      <c r="E105">
        <v>211.72</v>
      </c>
      <c r="F105">
        <v>0</v>
      </c>
    </row>
    <row r="106" spans="1:7" x14ac:dyDescent="0.25">
      <c r="A106" s="1">
        <v>45678</v>
      </c>
      <c r="B106" t="s">
        <v>33</v>
      </c>
      <c r="E106">
        <v>2259.7199999999998</v>
      </c>
      <c r="F106">
        <v>0</v>
      </c>
    </row>
    <row r="107" spans="1:7" x14ac:dyDescent="0.25">
      <c r="A107" s="1">
        <v>45679</v>
      </c>
      <c r="B107" t="s">
        <v>29</v>
      </c>
      <c r="C107">
        <v>155.12</v>
      </c>
      <c r="D107">
        <v>201.25</v>
      </c>
      <c r="E107">
        <v>16.46</v>
      </c>
      <c r="F107">
        <v>0.94</v>
      </c>
      <c r="G107">
        <v>86.37</v>
      </c>
    </row>
    <row r="108" spans="1:7" x14ac:dyDescent="0.25">
      <c r="A108" s="1">
        <v>45679</v>
      </c>
      <c r="B108" t="s">
        <v>30</v>
      </c>
      <c r="C108">
        <v>157.06</v>
      </c>
      <c r="D108">
        <v>196.29</v>
      </c>
      <c r="E108">
        <v>19.97</v>
      </c>
      <c r="F108">
        <v>0.84</v>
      </c>
      <c r="G108">
        <v>83.4</v>
      </c>
    </row>
    <row r="109" spans="1:7" x14ac:dyDescent="0.25">
      <c r="A109" s="1">
        <v>45679</v>
      </c>
      <c r="B109" t="s">
        <v>31</v>
      </c>
      <c r="C109">
        <v>4474.7</v>
      </c>
      <c r="E109">
        <v>116.87</v>
      </c>
      <c r="F109">
        <v>0.12</v>
      </c>
    </row>
    <row r="110" spans="1:7" x14ac:dyDescent="0.25">
      <c r="A110" s="1">
        <v>45679</v>
      </c>
      <c r="B110" t="s">
        <v>32</v>
      </c>
      <c r="C110">
        <v>1788.55</v>
      </c>
      <c r="E110">
        <v>194.28</v>
      </c>
      <c r="F110">
        <v>0.47</v>
      </c>
    </row>
    <row r="111" spans="1:7" x14ac:dyDescent="0.25">
      <c r="A111" s="1">
        <v>45679</v>
      </c>
      <c r="B111" t="s">
        <v>33</v>
      </c>
      <c r="E111">
        <v>2403.96</v>
      </c>
      <c r="F111">
        <v>0</v>
      </c>
    </row>
    <row r="112" spans="1:7" x14ac:dyDescent="0.25">
      <c r="A112" s="1">
        <v>45680</v>
      </c>
      <c r="B112" t="s">
        <v>29</v>
      </c>
      <c r="C112">
        <v>163.31</v>
      </c>
      <c r="D112">
        <v>191.07</v>
      </c>
      <c r="E112">
        <v>17</v>
      </c>
      <c r="F112">
        <v>0</v>
      </c>
      <c r="G112">
        <v>84.42</v>
      </c>
    </row>
    <row r="113" spans="1:7" x14ac:dyDescent="0.25">
      <c r="A113" s="1">
        <v>45680</v>
      </c>
      <c r="B113" t="s">
        <v>30</v>
      </c>
      <c r="C113">
        <v>162.81</v>
      </c>
      <c r="D113">
        <v>186.45</v>
      </c>
      <c r="E113">
        <v>16.78</v>
      </c>
      <c r="F113">
        <v>0.12</v>
      </c>
      <c r="G113">
        <v>83.45</v>
      </c>
    </row>
    <row r="114" spans="1:7" x14ac:dyDescent="0.25">
      <c r="A114" s="1">
        <v>45680</v>
      </c>
      <c r="B114" t="s">
        <v>31</v>
      </c>
      <c r="C114">
        <v>4179.5600000000004</v>
      </c>
      <c r="E114">
        <v>123.75</v>
      </c>
      <c r="F114">
        <v>0.41</v>
      </c>
    </row>
    <row r="115" spans="1:7" x14ac:dyDescent="0.25">
      <c r="A115" s="1">
        <v>45680</v>
      </c>
      <c r="B115" t="s">
        <v>32</v>
      </c>
      <c r="C115">
        <v>1810.22</v>
      </c>
      <c r="E115">
        <v>227.05</v>
      </c>
      <c r="F115">
        <v>0.36</v>
      </c>
    </row>
    <row r="116" spans="1:7" x14ac:dyDescent="0.25">
      <c r="A116" s="1">
        <v>45680</v>
      </c>
      <c r="B116" t="s">
        <v>33</v>
      </c>
      <c r="E116">
        <v>2136.19</v>
      </c>
      <c r="F116">
        <v>0</v>
      </c>
    </row>
    <row r="117" spans="1:7" x14ac:dyDescent="0.25">
      <c r="A117" s="1">
        <v>45681</v>
      </c>
      <c r="B117" t="s">
        <v>29</v>
      </c>
      <c r="C117">
        <v>163.66</v>
      </c>
      <c r="D117">
        <v>194.01</v>
      </c>
      <c r="E117">
        <v>17.23</v>
      </c>
      <c r="F117">
        <v>0.35</v>
      </c>
      <c r="G117">
        <v>85.87</v>
      </c>
    </row>
    <row r="118" spans="1:7" x14ac:dyDescent="0.25">
      <c r="A118" s="1">
        <v>45681</v>
      </c>
      <c r="B118" t="s">
        <v>30</v>
      </c>
      <c r="C118">
        <v>142.93</v>
      </c>
      <c r="D118">
        <v>175.22</v>
      </c>
      <c r="E118">
        <v>15.8</v>
      </c>
      <c r="F118">
        <v>0.41</v>
      </c>
      <c r="G118">
        <v>80.19</v>
      </c>
    </row>
    <row r="119" spans="1:7" x14ac:dyDescent="0.25">
      <c r="A119" s="1">
        <v>45681</v>
      </c>
      <c r="B119" t="s">
        <v>31</v>
      </c>
      <c r="C119">
        <v>4519.3599999999997</v>
      </c>
      <c r="E119">
        <v>102.13</v>
      </c>
      <c r="F119">
        <v>0.27</v>
      </c>
    </row>
    <row r="120" spans="1:7" x14ac:dyDescent="0.25">
      <c r="A120" s="1">
        <v>45681</v>
      </c>
      <c r="B120" t="s">
        <v>32</v>
      </c>
      <c r="C120">
        <v>1673.44</v>
      </c>
      <c r="E120">
        <v>225.24</v>
      </c>
      <c r="F120">
        <v>0.37</v>
      </c>
    </row>
    <row r="121" spans="1:7" x14ac:dyDescent="0.25">
      <c r="A121" s="1">
        <v>45681</v>
      </c>
      <c r="B121" t="s">
        <v>33</v>
      </c>
      <c r="E121">
        <v>2618.11</v>
      </c>
      <c r="F121">
        <v>0</v>
      </c>
    </row>
    <row r="122" spans="1:7" x14ac:dyDescent="0.25">
      <c r="A122" s="1">
        <v>45682</v>
      </c>
      <c r="B122" t="s">
        <v>29</v>
      </c>
      <c r="C122">
        <v>163.41</v>
      </c>
      <c r="D122">
        <v>205.26</v>
      </c>
      <c r="E122">
        <v>19.38</v>
      </c>
      <c r="F122">
        <v>0.53</v>
      </c>
      <c r="G122">
        <v>86.97</v>
      </c>
    </row>
    <row r="123" spans="1:7" x14ac:dyDescent="0.25">
      <c r="A123" s="1">
        <v>45682</v>
      </c>
      <c r="B123" t="s">
        <v>30</v>
      </c>
      <c r="C123">
        <v>143.94</v>
      </c>
      <c r="D123">
        <v>167.01</v>
      </c>
      <c r="E123">
        <v>20.350000000000001</v>
      </c>
      <c r="F123">
        <v>0.89</v>
      </c>
      <c r="G123">
        <v>80.11</v>
      </c>
    </row>
    <row r="124" spans="1:7" x14ac:dyDescent="0.25">
      <c r="A124" s="1">
        <v>45682</v>
      </c>
      <c r="B124" t="s">
        <v>31</v>
      </c>
      <c r="C124">
        <v>4657.6099999999997</v>
      </c>
      <c r="E124">
        <v>118.85</v>
      </c>
      <c r="F124">
        <v>0.2</v>
      </c>
    </row>
    <row r="125" spans="1:7" x14ac:dyDescent="0.25">
      <c r="A125" s="1">
        <v>45682</v>
      </c>
      <c r="B125" t="s">
        <v>32</v>
      </c>
      <c r="C125">
        <v>1686.51</v>
      </c>
      <c r="E125">
        <v>223.87</v>
      </c>
      <c r="F125">
        <v>0</v>
      </c>
    </row>
    <row r="126" spans="1:7" x14ac:dyDescent="0.25">
      <c r="A126" s="1">
        <v>45682</v>
      </c>
      <c r="B126" t="s">
        <v>33</v>
      </c>
      <c r="E126">
        <v>2468.42</v>
      </c>
      <c r="F126">
        <v>0</v>
      </c>
    </row>
    <row r="127" spans="1:7" x14ac:dyDescent="0.25">
      <c r="A127" s="1">
        <v>45683</v>
      </c>
      <c r="B127" t="s">
        <v>29</v>
      </c>
      <c r="C127">
        <v>155.86000000000001</v>
      </c>
      <c r="D127">
        <v>196.38</v>
      </c>
      <c r="E127">
        <v>16.8</v>
      </c>
      <c r="F127">
        <v>0.81</v>
      </c>
      <c r="G127">
        <v>81.61</v>
      </c>
    </row>
    <row r="128" spans="1:7" x14ac:dyDescent="0.25">
      <c r="A128" s="1">
        <v>45683</v>
      </c>
      <c r="B128" t="s">
        <v>30</v>
      </c>
      <c r="C128">
        <v>136.43</v>
      </c>
      <c r="D128">
        <v>163.51</v>
      </c>
      <c r="E128">
        <v>16.82</v>
      </c>
      <c r="F128">
        <v>0.55000000000000004</v>
      </c>
      <c r="G128">
        <v>80.430000000000007</v>
      </c>
    </row>
    <row r="129" spans="1:7" x14ac:dyDescent="0.25">
      <c r="A129" s="1">
        <v>45683</v>
      </c>
      <c r="B129" t="s">
        <v>31</v>
      </c>
      <c r="C129">
        <v>4010.64</v>
      </c>
      <c r="E129">
        <v>116.47</v>
      </c>
      <c r="F129">
        <v>0.35</v>
      </c>
    </row>
    <row r="130" spans="1:7" x14ac:dyDescent="0.25">
      <c r="A130" s="1">
        <v>45683</v>
      </c>
      <c r="B130" t="s">
        <v>32</v>
      </c>
      <c r="C130">
        <v>1621.3</v>
      </c>
      <c r="E130">
        <v>232.07</v>
      </c>
      <c r="F130">
        <v>0.23</v>
      </c>
    </row>
    <row r="131" spans="1:7" x14ac:dyDescent="0.25">
      <c r="A131" s="1">
        <v>45683</v>
      </c>
      <c r="B131" t="s">
        <v>33</v>
      </c>
      <c r="E131">
        <v>2264.0300000000002</v>
      </c>
      <c r="F131">
        <v>0</v>
      </c>
    </row>
    <row r="132" spans="1:7" x14ac:dyDescent="0.25">
      <c r="A132" s="1">
        <v>45684</v>
      </c>
      <c r="B132" t="s">
        <v>29</v>
      </c>
      <c r="C132">
        <v>149.32</v>
      </c>
      <c r="D132">
        <v>179.83</v>
      </c>
      <c r="E132">
        <v>16.88</v>
      </c>
      <c r="F132">
        <v>1</v>
      </c>
      <c r="G132">
        <v>81.84</v>
      </c>
    </row>
    <row r="133" spans="1:7" x14ac:dyDescent="0.25">
      <c r="A133" s="1">
        <v>45684</v>
      </c>
      <c r="B133" t="s">
        <v>30</v>
      </c>
      <c r="C133">
        <v>128.16</v>
      </c>
      <c r="D133">
        <v>152.9</v>
      </c>
      <c r="E133">
        <v>19.309999999999999</v>
      </c>
      <c r="F133">
        <v>0.64</v>
      </c>
      <c r="G133">
        <v>82.69</v>
      </c>
    </row>
    <row r="134" spans="1:7" x14ac:dyDescent="0.25">
      <c r="A134" s="1">
        <v>45684</v>
      </c>
      <c r="B134" t="s">
        <v>31</v>
      </c>
      <c r="C134">
        <v>4271.3900000000003</v>
      </c>
      <c r="E134">
        <v>123.98</v>
      </c>
      <c r="F134">
        <v>0.48</v>
      </c>
    </row>
    <row r="135" spans="1:7" x14ac:dyDescent="0.25">
      <c r="A135" s="1">
        <v>45684</v>
      </c>
      <c r="B135" t="s">
        <v>32</v>
      </c>
      <c r="C135">
        <v>1597.45</v>
      </c>
      <c r="E135">
        <v>228.85</v>
      </c>
      <c r="F135">
        <v>0.51</v>
      </c>
    </row>
    <row r="136" spans="1:7" x14ac:dyDescent="0.25">
      <c r="A136" s="1">
        <v>45684</v>
      </c>
      <c r="B136" t="s">
        <v>33</v>
      </c>
      <c r="E136">
        <v>2298.63</v>
      </c>
      <c r="F136">
        <v>0</v>
      </c>
    </row>
    <row r="137" spans="1:7" x14ac:dyDescent="0.25">
      <c r="A137" s="1">
        <v>45685</v>
      </c>
      <c r="B137" t="s">
        <v>29</v>
      </c>
      <c r="C137">
        <v>168.17</v>
      </c>
      <c r="D137">
        <v>200.99</v>
      </c>
      <c r="E137">
        <v>14.82</v>
      </c>
      <c r="F137">
        <v>0.65</v>
      </c>
      <c r="G137">
        <v>89.09</v>
      </c>
    </row>
    <row r="138" spans="1:7" x14ac:dyDescent="0.25">
      <c r="A138" s="1">
        <v>45685</v>
      </c>
      <c r="B138" t="s">
        <v>30</v>
      </c>
      <c r="C138">
        <v>151.16</v>
      </c>
      <c r="D138">
        <v>187.72</v>
      </c>
      <c r="E138">
        <v>18.45</v>
      </c>
      <c r="F138">
        <v>0.06</v>
      </c>
      <c r="G138">
        <v>80.53</v>
      </c>
    </row>
    <row r="139" spans="1:7" x14ac:dyDescent="0.25">
      <c r="A139" s="1">
        <v>45685</v>
      </c>
      <c r="B139" t="s">
        <v>31</v>
      </c>
      <c r="C139">
        <v>4004.29</v>
      </c>
      <c r="E139">
        <v>121.42</v>
      </c>
      <c r="F139">
        <v>0.38</v>
      </c>
    </row>
    <row r="140" spans="1:7" x14ac:dyDescent="0.25">
      <c r="A140" s="1">
        <v>45685</v>
      </c>
      <c r="B140" t="s">
        <v>32</v>
      </c>
      <c r="C140">
        <v>1529.33</v>
      </c>
      <c r="E140">
        <v>252.76</v>
      </c>
      <c r="F140">
        <v>0.35</v>
      </c>
    </row>
    <row r="141" spans="1:7" x14ac:dyDescent="0.25">
      <c r="A141" s="1">
        <v>45685</v>
      </c>
      <c r="B141" t="s">
        <v>33</v>
      </c>
      <c r="E141">
        <v>2235.9699999999998</v>
      </c>
      <c r="F141">
        <v>0</v>
      </c>
    </row>
    <row r="142" spans="1:7" x14ac:dyDescent="0.25">
      <c r="A142" s="1">
        <v>45686</v>
      </c>
      <c r="B142" t="s">
        <v>29</v>
      </c>
      <c r="C142">
        <v>169.42</v>
      </c>
      <c r="D142">
        <v>206.94</v>
      </c>
      <c r="E142">
        <v>13.1</v>
      </c>
      <c r="F142">
        <v>1.02</v>
      </c>
      <c r="G142">
        <v>86.04</v>
      </c>
    </row>
    <row r="143" spans="1:7" x14ac:dyDescent="0.25">
      <c r="A143" s="1">
        <v>45686</v>
      </c>
      <c r="B143" t="s">
        <v>30</v>
      </c>
      <c r="C143">
        <v>164.18</v>
      </c>
      <c r="D143">
        <v>195.07</v>
      </c>
      <c r="E143">
        <v>18.96</v>
      </c>
      <c r="F143">
        <v>0.26</v>
      </c>
      <c r="G143">
        <v>82.43</v>
      </c>
    </row>
    <row r="144" spans="1:7" x14ac:dyDescent="0.25">
      <c r="A144" s="1">
        <v>45686</v>
      </c>
      <c r="B144" t="s">
        <v>31</v>
      </c>
      <c r="C144">
        <v>4320.26</v>
      </c>
      <c r="E144">
        <v>113.26</v>
      </c>
      <c r="F144">
        <v>0.14000000000000001</v>
      </c>
    </row>
    <row r="145" spans="1:7" x14ac:dyDescent="0.25">
      <c r="A145" s="1">
        <v>45686</v>
      </c>
      <c r="B145" t="s">
        <v>32</v>
      </c>
      <c r="C145">
        <v>1634.59</v>
      </c>
      <c r="E145">
        <v>215.8</v>
      </c>
      <c r="F145">
        <v>0.41</v>
      </c>
    </row>
    <row r="146" spans="1:7" x14ac:dyDescent="0.25">
      <c r="A146" s="1">
        <v>45686</v>
      </c>
      <c r="B146" t="s">
        <v>33</v>
      </c>
      <c r="E146">
        <v>2148.83</v>
      </c>
      <c r="F146">
        <v>0</v>
      </c>
    </row>
    <row r="147" spans="1:7" x14ac:dyDescent="0.25">
      <c r="A147" s="1">
        <v>45687</v>
      </c>
      <c r="B147" t="s">
        <v>29</v>
      </c>
      <c r="C147">
        <v>170.49</v>
      </c>
      <c r="D147">
        <v>209.31</v>
      </c>
      <c r="E147">
        <v>15.95</v>
      </c>
      <c r="F147">
        <v>0</v>
      </c>
      <c r="G147">
        <v>84.54</v>
      </c>
    </row>
    <row r="148" spans="1:7" x14ac:dyDescent="0.25">
      <c r="A148" s="1">
        <v>45687</v>
      </c>
      <c r="B148" t="s">
        <v>30</v>
      </c>
      <c r="C148">
        <v>153.33000000000001</v>
      </c>
      <c r="D148">
        <v>179.37</v>
      </c>
      <c r="E148">
        <v>16.010000000000002</v>
      </c>
      <c r="F148">
        <v>0.82</v>
      </c>
      <c r="G148">
        <v>81.14</v>
      </c>
    </row>
    <row r="149" spans="1:7" x14ac:dyDescent="0.25">
      <c r="A149" s="1">
        <v>45687</v>
      </c>
      <c r="B149" t="s">
        <v>31</v>
      </c>
      <c r="C149">
        <v>4273.3500000000004</v>
      </c>
      <c r="E149">
        <v>117.55</v>
      </c>
      <c r="F149">
        <v>0</v>
      </c>
    </row>
    <row r="150" spans="1:7" x14ac:dyDescent="0.25">
      <c r="A150" s="1">
        <v>45687</v>
      </c>
      <c r="B150" t="s">
        <v>32</v>
      </c>
      <c r="C150">
        <v>1724.66</v>
      </c>
      <c r="E150">
        <v>209.71</v>
      </c>
      <c r="F150">
        <v>0.2</v>
      </c>
    </row>
    <row r="151" spans="1:7" x14ac:dyDescent="0.25">
      <c r="A151" s="1">
        <v>45687</v>
      </c>
      <c r="B151" t="s">
        <v>33</v>
      </c>
      <c r="E151">
        <v>2055.13</v>
      </c>
      <c r="F151">
        <v>0</v>
      </c>
    </row>
    <row r="152" spans="1:7" x14ac:dyDescent="0.25">
      <c r="A152" s="1">
        <v>45688</v>
      </c>
      <c r="B152" t="s">
        <v>29</v>
      </c>
      <c r="C152">
        <v>155.96</v>
      </c>
      <c r="D152">
        <v>200.7</v>
      </c>
      <c r="E152">
        <v>17.63</v>
      </c>
      <c r="F152">
        <v>0.28999999999999998</v>
      </c>
      <c r="G152">
        <v>83.95</v>
      </c>
    </row>
    <row r="153" spans="1:7" x14ac:dyDescent="0.25">
      <c r="A153" s="1">
        <v>45688</v>
      </c>
      <c r="B153" t="s">
        <v>30</v>
      </c>
      <c r="C153">
        <v>146.13</v>
      </c>
      <c r="D153">
        <v>185.34</v>
      </c>
      <c r="E153">
        <v>17.64</v>
      </c>
      <c r="F153">
        <v>0.65</v>
      </c>
      <c r="G153">
        <v>82.41</v>
      </c>
    </row>
    <row r="154" spans="1:7" x14ac:dyDescent="0.25">
      <c r="A154" s="1">
        <v>45688</v>
      </c>
      <c r="B154" t="s">
        <v>31</v>
      </c>
      <c r="C154">
        <v>4220.3999999999996</v>
      </c>
      <c r="E154">
        <v>110.32</v>
      </c>
      <c r="F154">
        <v>0.08</v>
      </c>
    </row>
    <row r="155" spans="1:7" x14ac:dyDescent="0.25">
      <c r="A155" s="1">
        <v>45688</v>
      </c>
      <c r="B155" t="s">
        <v>32</v>
      </c>
      <c r="C155">
        <v>1660.01</v>
      </c>
      <c r="E155">
        <v>198.6</v>
      </c>
      <c r="F155">
        <v>0.18</v>
      </c>
    </row>
    <row r="156" spans="1:7" x14ac:dyDescent="0.25">
      <c r="A156" s="1">
        <v>45688</v>
      </c>
      <c r="B156" t="s">
        <v>33</v>
      </c>
      <c r="E156">
        <v>2244.09</v>
      </c>
      <c r="F156">
        <v>0</v>
      </c>
    </row>
    <row r="157" spans="1:7" x14ac:dyDescent="0.25">
      <c r="A157" s="1">
        <v>45689</v>
      </c>
      <c r="B157" t="s">
        <v>29</v>
      </c>
      <c r="C157">
        <v>157.69999999999999</v>
      </c>
      <c r="D157">
        <v>195.65</v>
      </c>
      <c r="E157">
        <v>20.97</v>
      </c>
      <c r="F157">
        <v>0.79</v>
      </c>
      <c r="G157">
        <v>84.98</v>
      </c>
    </row>
    <row r="158" spans="1:7" x14ac:dyDescent="0.25">
      <c r="A158" s="1">
        <v>45689</v>
      </c>
      <c r="B158" t="s">
        <v>30</v>
      </c>
      <c r="C158">
        <v>139.18</v>
      </c>
      <c r="D158">
        <v>169.85</v>
      </c>
      <c r="E158">
        <v>15.59</v>
      </c>
      <c r="F158">
        <v>0.64</v>
      </c>
      <c r="G158">
        <v>84.31</v>
      </c>
    </row>
    <row r="159" spans="1:7" x14ac:dyDescent="0.25">
      <c r="A159" s="1">
        <v>45689</v>
      </c>
      <c r="B159" t="s">
        <v>31</v>
      </c>
      <c r="C159">
        <v>4028.77</v>
      </c>
      <c r="E159">
        <v>118.88</v>
      </c>
      <c r="F159">
        <v>0</v>
      </c>
    </row>
    <row r="160" spans="1:7" x14ac:dyDescent="0.25">
      <c r="A160" s="1">
        <v>45689</v>
      </c>
      <c r="B160" t="s">
        <v>32</v>
      </c>
      <c r="C160">
        <v>1665.24</v>
      </c>
      <c r="E160">
        <v>223.24</v>
      </c>
      <c r="F160">
        <v>0.63</v>
      </c>
    </row>
    <row r="161" spans="1:7" x14ac:dyDescent="0.25">
      <c r="A161" s="1">
        <v>45689</v>
      </c>
      <c r="B161" t="s">
        <v>33</v>
      </c>
      <c r="E161">
        <v>2320.92</v>
      </c>
      <c r="F161">
        <v>0</v>
      </c>
    </row>
    <row r="162" spans="1:7" x14ac:dyDescent="0.25">
      <c r="A162" s="1">
        <v>45690</v>
      </c>
      <c r="B162" t="s">
        <v>29</v>
      </c>
      <c r="C162">
        <v>179.13</v>
      </c>
      <c r="D162">
        <v>212.28</v>
      </c>
      <c r="E162">
        <v>19.170000000000002</v>
      </c>
      <c r="F162">
        <v>0.88</v>
      </c>
      <c r="G162">
        <v>83.35</v>
      </c>
    </row>
    <row r="163" spans="1:7" x14ac:dyDescent="0.25">
      <c r="A163" s="1">
        <v>45690</v>
      </c>
      <c r="B163" t="s">
        <v>30</v>
      </c>
      <c r="C163">
        <v>146.80000000000001</v>
      </c>
      <c r="D163">
        <v>177.42</v>
      </c>
      <c r="E163">
        <v>20.46</v>
      </c>
      <c r="F163">
        <v>0.46</v>
      </c>
      <c r="G163">
        <v>82.71</v>
      </c>
    </row>
    <row r="164" spans="1:7" x14ac:dyDescent="0.25">
      <c r="A164" s="1">
        <v>45690</v>
      </c>
      <c r="B164" t="s">
        <v>31</v>
      </c>
      <c r="C164">
        <v>3951.62</v>
      </c>
      <c r="E164">
        <v>119</v>
      </c>
      <c r="F164">
        <v>0.28999999999999998</v>
      </c>
    </row>
    <row r="165" spans="1:7" x14ac:dyDescent="0.25">
      <c r="A165" s="1">
        <v>45690</v>
      </c>
      <c r="B165" t="s">
        <v>32</v>
      </c>
      <c r="C165">
        <v>1697.61</v>
      </c>
      <c r="E165">
        <v>203</v>
      </c>
      <c r="F165">
        <v>0.42</v>
      </c>
    </row>
    <row r="166" spans="1:7" x14ac:dyDescent="0.25">
      <c r="A166" s="1">
        <v>45690</v>
      </c>
      <c r="B166" t="s">
        <v>33</v>
      </c>
      <c r="E166">
        <v>2271.94</v>
      </c>
      <c r="F166">
        <v>0</v>
      </c>
    </row>
    <row r="167" spans="1:7" x14ac:dyDescent="0.25">
      <c r="A167" s="1">
        <v>45691</v>
      </c>
      <c r="B167" t="s">
        <v>29</v>
      </c>
      <c r="C167">
        <v>169.3</v>
      </c>
      <c r="D167">
        <v>211.52</v>
      </c>
      <c r="E167">
        <v>17.3</v>
      </c>
      <c r="F167">
        <v>0</v>
      </c>
      <c r="G167">
        <v>85.64</v>
      </c>
    </row>
    <row r="168" spans="1:7" x14ac:dyDescent="0.25">
      <c r="A168" s="1">
        <v>45691</v>
      </c>
      <c r="B168" t="s">
        <v>30</v>
      </c>
      <c r="C168">
        <v>134.41999999999999</v>
      </c>
      <c r="D168">
        <v>165.66</v>
      </c>
      <c r="E168">
        <v>17.21</v>
      </c>
      <c r="F168">
        <v>0.3</v>
      </c>
      <c r="G168">
        <v>76.819999999999993</v>
      </c>
    </row>
    <row r="169" spans="1:7" x14ac:dyDescent="0.25">
      <c r="A169" s="1">
        <v>45691</v>
      </c>
      <c r="B169" t="s">
        <v>31</v>
      </c>
      <c r="C169">
        <v>3918.02</v>
      </c>
      <c r="E169">
        <v>108.01</v>
      </c>
      <c r="F169">
        <v>0.42</v>
      </c>
    </row>
    <row r="170" spans="1:7" x14ac:dyDescent="0.25">
      <c r="A170" s="1">
        <v>45691</v>
      </c>
      <c r="B170" t="s">
        <v>32</v>
      </c>
      <c r="C170">
        <v>1740.69</v>
      </c>
      <c r="E170">
        <v>205.34</v>
      </c>
      <c r="F170">
        <v>0.12</v>
      </c>
    </row>
    <row r="171" spans="1:7" x14ac:dyDescent="0.25">
      <c r="A171" s="1">
        <v>45691</v>
      </c>
      <c r="B171" t="s">
        <v>33</v>
      </c>
      <c r="E171">
        <v>2154.58</v>
      </c>
      <c r="F171">
        <v>0</v>
      </c>
    </row>
    <row r="172" spans="1:7" x14ac:dyDescent="0.25">
      <c r="A172" s="1">
        <v>45692</v>
      </c>
      <c r="B172" t="s">
        <v>29</v>
      </c>
      <c r="C172">
        <v>150.63999999999999</v>
      </c>
      <c r="D172">
        <v>180.51</v>
      </c>
      <c r="E172">
        <v>19.34</v>
      </c>
      <c r="F172">
        <v>0.13</v>
      </c>
      <c r="G172">
        <v>83.98</v>
      </c>
    </row>
    <row r="173" spans="1:7" x14ac:dyDescent="0.25">
      <c r="A173" s="1">
        <v>45692</v>
      </c>
      <c r="B173" t="s">
        <v>30</v>
      </c>
      <c r="C173">
        <v>145.49</v>
      </c>
      <c r="D173">
        <v>172.09</v>
      </c>
      <c r="E173">
        <v>15.54</v>
      </c>
      <c r="F173">
        <v>0.06</v>
      </c>
      <c r="G173">
        <v>81.709999999999994</v>
      </c>
    </row>
    <row r="174" spans="1:7" x14ac:dyDescent="0.25">
      <c r="A174" s="1">
        <v>45692</v>
      </c>
      <c r="B174" t="s">
        <v>31</v>
      </c>
      <c r="C174">
        <v>4030.32</v>
      </c>
      <c r="E174">
        <v>113.98</v>
      </c>
      <c r="F174">
        <v>0.45</v>
      </c>
    </row>
    <row r="175" spans="1:7" x14ac:dyDescent="0.25">
      <c r="A175" s="1">
        <v>45692</v>
      </c>
      <c r="B175" t="s">
        <v>32</v>
      </c>
      <c r="C175">
        <v>1559.38</v>
      </c>
      <c r="E175">
        <v>226.79</v>
      </c>
      <c r="F175">
        <v>0.42</v>
      </c>
    </row>
    <row r="176" spans="1:7" x14ac:dyDescent="0.25">
      <c r="A176" s="1">
        <v>45692</v>
      </c>
      <c r="B176" t="s">
        <v>33</v>
      </c>
      <c r="E176">
        <v>2129.11</v>
      </c>
      <c r="F176">
        <v>0</v>
      </c>
    </row>
    <row r="177" spans="1:7" x14ac:dyDescent="0.25">
      <c r="A177" s="1">
        <v>45693</v>
      </c>
      <c r="B177" t="s">
        <v>29</v>
      </c>
      <c r="C177">
        <v>146.30000000000001</v>
      </c>
      <c r="D177">
        <v>180.08</v>
      </c>
      <c r="E177">
        <v>18.07</v>
      </c>
      <c r="F177">
        <v>0</v>
      </c>
      <c r="G177">
        <v>87.19</v>
      </c>
    </row>
    <row r="178" spans="1:7" x14ac:dyDescent="0.25">
      <c r="A178" s="1">
        <v>45693</v>
      </c>
      <c r="B178" t="s">
        <v>30</v>
      </c>
      <c r="C178">
        <v>152.66</v>
      </c>
      <c r="D178">
        <v>173.82</v>
      </c>
      <c r="E178">
        <v>18.66</v>
      </c>
      <c r="F178">
        <v>1.01</v>
      </c>
      <c r="G178">
        <v>81.95</v>
      </c>
    </row>
    <row r="179" spans="1:7" x14ac:dyDescent="0.25">
      <c r="A179" s="1">
        <v>45693</v>
      </c>
      <c r="B179" t="s">
        <v>31</v>
      </c>
      <c r="C179">
        <v>4023.05</v>
      </c>
      <c r="E179">
        <v>111.7</v>
      </c>
      <c r="F179">
        <v>0.47</v>
      </c>
    </row>
    <row r="180" spans="1:7" x14ac:dyDescent="0.25">
      <c r="A180" s="1">
        <v>45693</v>
      </c>
      <c r="B180" t="s">
        <v>32</v>
      </c>
      <c r="C180">
        <v>1527.68</v>
      </c>
      <c r="E180">
        <v>196.9</v>
      </c>
      <c r="F180">
        <v>7.0000000000000007E-2</v>
      </c>
    </row>
    <row r="181" spans="1:7" x14ac:dyDescent="0.25">
      <c r="A181" s="1">
        <v>45693</v>
      </c>
      <c r="B181" t="s">
        <v>33</v>
      </c>
      <c r="E181">
        <v>2454.64</v>
      </c>
      <c r="F181">
        <v>0</v>
      </c>
    </row>
    <row r="182" spans="1:7" x14ac:dyDescent="0.25">
      <c r="A182" s="1">
        <v>45694</v>
      </c>
      <c r="B182" t="s">
        <v>29</v>
      </c>
      <c r="C182">
        <v>167.04</v>
      </c>
      <c r="D182">
        <v>211.78</v>
      </c>
      <c r="E182">
        <v>14.44</v>
      </c>
      <c r="F182">
        <v>1.52</v>
      </c>
      <c r="G182">
        <v>83.67</v>
      </c>
    </row>
    <row r="183" spans="1:7" x14ac:dyDescent="0.25">
      <c r="A183" s="1">
        <v>45694</v>
      </c>
      <c r="B183" t="s">
        <v>30</v>
      </c>
      <c r="C183">
        <v>150.47</v>
      </c>
      <c r="D183">
        <v>178.08</v>
      </c>
      <c r="E183">
        <v>19</v>
      </c>
      <c r="F183">
        <v>0</v>
      </c>
      <c r="G183">
        <v>80.349999999999994</v>
      </c>
    </row>
    <row r="184" spans="1:7" x14ac:dyDescent="0.25">
      <c r="A184" s="1">
        <v>45694</v>
      </c>
      <c r="B184" t="s">
        <v>31</v>
      </c>
      <c r="C184">
        <v>4239.3</v>
      </c>
      <c r="E184">
        <v>118.19</v>
      </c>
      <c r="F184">
        <v>0.36</v>
      </c>
    </row>
    <row r="185" spans="1:7" x14ac:dyDescent="0.25">
      <c r="A185" s="1">
        <v>45694</v>
      </c>
      <c r="B185" t="s">
        <v>32</v>
      </c>
      <c r="C185">
        <v>1452.17</v>
      </c>
      <c r="E185">
        <v>207.12</v>
      </c>
      <c r="F185">
        <v>0.73</v>
      </c>
    </row>
    <row r="186" spans="1:7" x14ac:dyDescent="0.25">
      <c r="A186" s="1">
        <v>45694</v>
      </c>
      <c r="B186" t="s">
        <v>33</v>
      </c>
      <c r="E186">
        <v>2310.33</v>
      </c>
      <c r="F186">
        <v>0</v>
      </c>
    </row>
    <row r="187" spans="1:7" x14ac:dyDescent="0.25">
      <c r="A187" s="1">
        <v>45695</v>
      </c>
      <c r="B187" t="s">
        <v>29</v>
      </c>
      <c r="C187">
        <v>157.15</v>
      </c>
      <c r="D187">
        <v>182.75</v>
      </c>
      <c r="E187">
        <v>18.45</v>
      </c>
      <c r="F187">
        <v>0</v>
      </c>
      <c r="G187">
        <v>85.1</v>
      </c>
    </row>
    <row r="188" spans="1:7" x14ac:dyDescent="0.25">
      <c r="A188" s="1">
        <v>45695</v>
      </c>
      <c r="B188" t="s">
        <v>30</v>
      </c>
      <c r="C188">
        <v>143.36000000000001</v>
      </c>
      <c r="D188">
        <v>186.34</v>
      </c>
      <c r="E188">
        <v>18.36</v>
      </c>
      <c r="F188">
        <v>0.2</v>
      </c>
      <c r="G188">
        <v>80.78</v>
      </c>
    </row>
    <row r="189" spans="1:7" x14ac:dyDescent="0.25">
      <c r="A189" s="1">
        <v>45695</v>
      </c>
      <c r="B189" t="s">
        <v>31</v>
      </c>
      <c r="C189">
        <v>4199.01</v>
      </c>
      <c r="E189">
        <v>115.47</v>
      </c>
      <c r="F189">
        <v>0.17</v>
      </c>
    </row>
    <row r="190" spans="1:7" x14ac:dyDescent="0.25">
      <c r="A190" s="1">
        <v>45695</v>
      </c>
      <c r="B190" t="s">
        <v>32</v>
      </c>
      <c r="C190">
        <v>1612.05</v>
      </c>
      <c r="E190">
        <v>227.36</v>
      </c>
      <c r="F190">
        <v>0.25</v>
      </c>
    </row>
    <row r="191" spans="1:7" x14ac:dyDescent="0.25">
      <c r="A191" s="1">
        <v>45695</v>
      </c>
      <c r="B191" t="s">
        <v>33</v>
      </c>
      <c r="E191">
        <v>1954.6</v>
      </c>
      <c r="F191">
        <v>0</v>
      </c>
    </row>
    <row r="192" spans="1:7" x14ac:dyDescent="0.25">
      <c r="A192" s="1">
        <v>45696</v>
      </c>
      <c r="B192" t="s">
        <v>29</v>
      </c>
      <c r="C192">
        <v>184.14</v>
      </c>
      <c r="D192">
        <v>217.58</v>
      </c>
      <c r="E192">
        <v>15.6</v>
      </c>
      <c r="F192">
        <v>0.53</v>
      </c>
      <c r="G192">
        <v>83.08</v>
      </c>
    </row>
    <row r="193" spans="1:7" x14ac:dyDescent="0.25">
      <c r="A193" s="1">
        <v>45696</v>
      </c>
      <c r="B193" t="s">
        <v>30</v>
      </c>
      <c r="C193">
        <v>136.4</v>
      </c>
      <c r="D193">
        <v>162.69</v>
      </c>
      <c r="E193">
        <v>18.14</v>
      </c>
      <c r="F193">
        <v>0.66</v>
      </c>
      <c r="G193">
        <v>81.2</v>
      </c>
    </row>
    <row r="194" spans="1:7" x14ac:dyDescent="0.25">
      <c r="A194" s="1">
        <v>45696</v>
      </c>
      <c r="B194" t="s">
        <v>31</v>
      </c>
      <c r="C194">
        <v>4307.0200000000004</v>
      </c>
      <c r="E194">
        <v>122.06</v>
      </c>
      <c r="F194">
        <v>0.43</v>
      </c>
    </row>
    <row r="195" spans="1:7" x14ac:dyDescent="0.25">
      <c r="A195" s="1">
        <v>45696</v>
      </c>
      <c r="B195" t="s">
        <v>32</v>
      </c>
      <c r="C195">
        <v>1492.32</v>
      </c>
      <c r="E195">
        <v>217.13</v>
      </c>
      <c r="F195">
        <v>0.16</v>
      </c>
    </row>
    <row r="196" spans="1:7" x14ac:dyDescent="0.25">
      <c r="A196" s="1">
        <v>45696</v>
      </c>
      <c r="B196" t="s">
        <v>33</v>
      </c>
      <c r="E196">
        <v>2109.27</v>
      </c>
      <c r="F196">
        <v>0</v>
      </c>
    </row>
    <row r="197" spans="1:7" x14ac:dyDescent="0.25">
      <c r="A197" s="1">
        <v>45697</v>
      </c>
      <c r="B197" t="s">
        <v>29</v>
      </c>
      <c r="C197">
        <v>164.34</v>
      </c>
      <c r="D197">
        <v>201.05</v>
      </c>
      <c r="E197">
        <v>20.02</v>
      </c>
      <c r="F197">
        <v>0</v>
      </c>
      <c r="G197">
        <v>82.48</v>
      </c>
    </row>
    <row r="198" spans="1:7" x14ac:dyDescent="0.25">
      <c r="A198" s="1">
        <v>45697</v>
      </c>
      <c r="B198" t="s">
        <v>30</v>
      </c>
      <c r="C198">
        <v>154.06</v>
      </c>
      <c r="D198">
        <v>187.66</v>
      </c>
      <c r="E198">
        <v>18.57</v>
      </c>
      <c r="F198">
        <v>0.94</v>
      </c>
      <c r="G198">
        <v>81.760000000000005</v>
      </c>
    </row>
    <row r="199" spans="1:7" x14ac:dyDescent="0.25">
      <c r="A199" s="1">
        <v>45697</v>
      </c>
      <c r="B199" t="s">
        <v>31</v>
      </c>
      <c r="C199">
        <v>3815.99</v>
      </c>
      <c r="E199">
        <v>114.45</v>
      </c>
      <c r="F199">
        <v>0.12</v>
      </c>
    </row>
    <row r="200" spans="1:7" x14ac:dyDescent="0.25">
      <c r="A200" s="1">
        <v>45697</v>
      </c>
      <c r="B200" t="s">
        <v>32</v>
      </c>
      <c r="C200">
        <v>1704.78</v>
      </c>
      <c r="E200">
        <v>195.64</v>
      </c>
      <c r="F200">
        <v>0.42</v>
      </c>
    </row>
    <row r="201" spans="1:7" x14ac:dyDescent="0.25">
      <c r="A201" s="1">
        <v>45697</v>
      </c>
      <c r="B201" t="s">
        <v>33</v>
      </c>
      <c r="E201">
        <v>2338.1799999999998</v>
      </c>
      <c r="F201">
        <v>0</v>
      </c>
    </row>
    <row r="202" spans="1:7" x14ac:dyDescent="0.25">
      <c r="A202" s="1">
        <v>45698</v>
      </c>
      <c r="B202" t="s">
        <v>29</v>
      </c>
      <c r="C202">
        <v>165.54</v>
      </c>
      <c r="D202">
        <v>211.25</v>
      </c>
      <c r="E202">
        <v>12.41</v>
      </c>
      <c r="F202">
        <v>0.09</v>
      </c>
      <c r="G202">
        <v>82.78</v>
      </c>
    </row>
    <row r="203" spans="1:7" x14ac:dyDescent="0.25">
      <c r="A203" s="1">
        <v>45698</v>
      </c>
      <c r="B203" t="s">
        <v>30</v>
      </c>
      <c r="C203">
        <v>142.77000000000001</v>
      </c>
      <c r="D203">
        <v>171.5</v>
      </c>
      <c r="E203">
        <v>18.920000000000002</v>
      </c>
      <c r="F203">
        <v>0.41</v>
      </c>
      <c r="G203">
        <v>85.05</v>
      </c>
    </row>
    <row r="204" spans="1:7" x14ac:dyDescent="0.25">
      <c r="A204" s="1">
        <v>45698</v>
      </c>
      <c r="B204" t="s">
        <v>31</v>
      </c>
      <c r="C204">
        <v>4494.7299999999996</v>
      </c>
      <c r="E204">
        <v>121.52</v>
      </c>
      <c r="F204">
        <v>0.28999999999999998</v>
      </c>
    </row>
    <row r="205" spans="1:7" x14ac:dyDescent="0.25">
      <c r="A205" s="1">
        <v>45698</v>
      </c>
      <c r="B205" t="s">
        <v>32</v>
      </c>
      <c r="C205">
        <v>1512.03</v>
      </c>
      <c r="E205">
        <v>212.12</v>
      </c>
      <c r="F205">
        <v>0.28000000000000003</v>
      </c>
    </row>
    <row r="206" spans="1:7" x14ac:dyDescent="0.25">
      <c r="A206" s="1">
        <v>45698</v>
      </c>
      <c r="B206" t="s">
        <v>33</v>
      </c>
      <c r="E206">
        <v>2304.31</v>
      </c>
      <c r="F206">
        <v>0</v>
      </c>
    </row>
    <row r="207" spans="1:7" x14ac:dyDescent="0.25">
      <c r="A207" s="1">
        <v>45699</v>
      </c>
      <c r="B207" t="s">
        <v>29</v>
      </c>
      <c r="C207">
        <v>156.77000000000001</v>
      </c>
      <c r="D207">
        <v>199.73</v>
      </c>
      <c r="E207">
        <v>18.260000000000002</v>
      </c>
      <c r="F207">
        <v>0.66</v>
      </c>
      <c r="G207">
        <v>86.32</v>
      </c>
    </row>
    <row r="208" spans="1:7" x14ac:dyDescent="0.25">
      <c r="A208" s="1">
        <v>45699</v>
      </c>
      <c r="B208" t="s">
        <v>30</v>
      </c>
      <c r="C208">
        <v>164.69</v>
      </c>
      <c r="D208">
        <v>199.45</v>
      </c>
      <c r="E208">
        <v>15.39</v>
      </c>
      <c r="F208">
        <v>0.27</v>
      </c>
      <c r="G208">
        <v>81.2</v>
      </c>
    </row>
    <row r="209" spans="1:7" x14ac:dyDescent="0.25">
      <c r="A209" s="1">
        <v>45699</v>
      </c>
      <c r="B209" t="s">
        <v>31</v>
      </c>
      <c r="C209">
        <v>4421.07</v>
      </c>
      <c r="E209">
        <v>120.93</v>
      </c>
      <c r="F209">
        <v>0.28000000000000003</v>
      </c>
    </row>
    <row r="210" spans="1:7" x14ac:dyDescent="0.25">
      <c r="A210" s="1">
        <v>45699</v>
      </c>
      <c r="B210" t="s">
        <v>32</v>
      </c>
      <c r="C210">
        <v>1516.96</v>
      </c>
      <c r="E210">
        <v>184.76</v>
      </c>
      <c r="F210">
        <v>0.08</v>
      </c>
    </row>
    <row r="211" spans="1:7" x14ac:dyDescent="0.25">
      <c r="A211" s="1">
        <v>45699</v>
      </c>
      <c r="B211" t="s">
        <v>33</v>
      </c>
      <c r="E211">
        <v>2135.94</v>
      </c>
      <c r="F211">
        <v>0</v>
      </c>
    </row>
    <row r="212" spans="1:7" x14ac:dyDescent="0.25">
      <c r="A212" s="1">
        <v>45700</v>
      </c>
      <c r="B212" t="s">
        <v>29</v>
      </c>
      <c r="C212">
        <v>154</v>
      </c>
      <c r="D212">
        <v>197.07</v>
      </c>
      <c r="E212">
        <v>20.149999999999999</v>
      </c>
      <c r="F212">
        <v>0.37</v>
      </c>
      <c r="G212">
        <v>83.04</v>
      </c>
    </row>
    <row r="213" spans="1:7" x14ac:dyDescent="0.25">
      <c r="A213" s="1">
        <v>45700</v>
      </c>
      <c r="B213" t="s">
        <v>30</v>
      </c>
      <c r="C213">
        <v>156.46</v>
      </c>
      <c r="D213">
        <v>186.83</v>
      </c>
      <c r="E213">
        <v>17.98</v>
      </c>
      <c r="F213">
        <v>0.72</v>
      </c>
      <c r="G213">
        <v>79.930000000000007</v>
      </c>
    </row>
    <row r="214" spans="1:7" x14ac:dyDescent="0.25">
      <c r="A214" s="1">
        <v>45700</v>
      </c>
      <c r="B214" t="s">
        <v>31</v>
      </c>
      <c r="C214">
        <v>4374.2299999999996</v>
      </c>
      <c r="E214">
        <v>115.64</v>
      </c>
      <c r="F214">
        <v>0.16</v>
      </c>
    </row>
    <row r="215" spans="1:7" x14ac:dyDescent="0.25">
      <c r="A215" s="1">
        <v>45700</v>
      </c>
      <c r="B215" t="s">
        <v>32</v>
      </c>
      <c r="C215">
        <v>1527.1</v>
      </c>
      <c r="E215">
        <v>221.22</v>
      </c>
      <c r="F215">
        <v>0.32</v>
      </c>
    </row>
    <row r="216" spans="1:7" x14ac:dyDescent="0.25">
      <c r="A216" s="1">
        <v>45700</v>
      </c>
      <c r="B216" t="s">
        <v>33</v>
      </c>
      <c r="E216">
        <v>2225.7600000000002</v>
      </c>
      <c r="F216">
        <v>0</v>
      </c>
    </row>
    <row r="217" spans="1:7" x14ac:dyDescent="0.25">
      <c r="A217" s="1">
        <v>45701</v>
      </c>
      <c r="B217" t="s">
        <v>29</v>
      </c>
      <c r="C217">
        <v>169.38</v>
      </c>
      <c r="D217">
        <v>210.9</v>
      </c>
      <c r="E217">
        <v>17.93</v>
      </c>
      <c r="F217">
        <v>0.46</v>
      </c>
      <c r="G217">
        <v>80.8</v>
      </c>
    </row>
    <row r="218" spans="1:7" x14ac:dyDescent="0.25">
      <c r="A218" s="1">
        <v>45701</v>
      </c>
      <c r="B218" t="s">
        <v>30</v>
      </c>
      <c r="C218">
        <v>161.58000000000001</v>
      </c>
      <c r="D218">
        <v>203.38</v>
      </c>
      <c r="E218">
        <v>14.96</v>
      </c>
      <c r="F218">
        <v>0.52</v>
      </c>
      <c r="G218">
        <v>80.48</v>
      </c>
    </row>
    <row r="219" spans="1:7" x14ac:dyDescent="0.25">
      <c r="A219" s="1">
        <v>45701</v>
      </c>
      <c r="B219" t="s">
        <v>31</v>
      </c>
      <c r="C219">
        <v>4458.6099999999997</v>
      </c>
      <c r="E219">
        <v>117.51</v>
      </c>
      <c r="F219">
        <v>0.15</v>
      </c>
    </row>
    <row r="220" spans="1:7" x14ac:dyDescent="0.25">
      <c r="A220" s="1">
        <v>45701</v>
      </c>
      <c r="B220" t="s">
        <v>32</v>
      </c>
      <c r="C220">
        <v>1770.29</v>
      </c>
      <c r="E220">
        <v>202.43</v>
      </c>
      <c r="F220">
        <v>0.05</v>
      </c>
    </row>
    <row r="221" spans="1:7" x14ac:dyDescent="0.25">
      <c r="A221" s="1">
        <v>45701</v>
      </c>
      <c r="B221" t="s">
        <v>33</v>
      </c>
      <c r="E221">
        <v>2213.17</v>
      </c>
      <c r="F221">
        <v>0</v>
      </c>
    </row>
    <row r="222" spans="1:7" x14ac:dyDescent="0.25">
      <c r="A222" s="1">
        <v>45702</v>
      </c>
      <c r="B222" t="s">
        <v>29</v>
      </c>
      <c r="C222">
        <v>138.19999999999999</v>
      </c>
      <c r="D222">
        <v>159.12</v>
      </c>
      <c r="E222">
        <v>18.55</v>
      </c>
      <c r="F222">
        <v>0</v>
      </c>
      <c r="G222">
        <v>88.25</v>
      </c>
    </row>
    <row r="223" spans="1:7" x14ac:dyDescent="0.25">
      <c r="A223" s="1">
        <v>45702</v>
      </c>
      <c r="B223" t="s">
        <v>30</v>
      </c>
      <c r="C223">
        <v>141.37</v>
      </c>
      <c r="D223">
        <v>178.87</v>
      </c>
      <c r="E223">
        <v>15.73</v>
      </c>
      <c r="F223">
        <v>0.95</v>
      </c>
      <c r="G223">
        <v>77.510000000000005</v>
      </c>
    </row>
    <row r="224" spans="1:7" x14ac:dyDescent="0.25">
      <c r="A224" s="1">
        <v>45702</v>
      </c>
      <c r="B224" t="s">
        <v>31</v>
      </c>
      <c r="C224">
        <v>4485.13</v>
      </c>
      <c r="E224">
        <v>124.92</v>
      </c>
      <c r="F224">
        <v>0.37</v>
      </c>
    </row>
    <row r="225" spans="1:7" x14ac:dyDescent="0.25">
      <c r="A225" s="1">
        <v>45702</v>
      </c>
      <c r="B225" t="s">
        <v>32</v>
      </c>
      <c r="C225">
        <v>1675.05</v>
      </c>
      <c r="E225">
        <v>227.54</v>
      </c>
      <c r="F225">
        <v>0.51</v>
      </c>
    </row>
    <row r="226" spans="1:7" x14ac:dyDescent="0.25">
      <c r="A226" s="1">
        <v>45702</v>
      </c>
      <c r="B226" t="s">
        <v>33</v>
      </c>
      <c r="E226">
        <v>2504.62</v>
      </c>
      <c r="F226">
        <v>0</v>
      </c>
    </row>
    <row r="227" spans="1:7" x14ac:dyDescent="0.25">
      <c r="A227" s="1">
        <v>45703</v>
      </c>
      <c r="B227" t="s">
        <v>29</v>
      </c>
      <c r="C227">
        <v>165.13</v>
      </c>
      <c r="D227">
        <v>214.75</v>
      </c>
      <c r="E227">
        <v>16.86</v>
      </c>
      <c r="F227">
        <v>0.3</v>
      </c>
      <c r="G227">
        <v>84.52</v>
      </c>
    </row>
    <row r="228" spans="1:7" x14ac:dyDescent="0.25">
      <c r="A228" s="1">
        <v>45703</v>
      </c>
      <c r="B228" t="s">
        <v>30</v>
      </c>
      <c r="C228">
        <v>145.63</v>
      </c>
      <c r="D228">
        <v>180.1</v>
      </c>
      <c r="E228">
        <v>17.32</v>
      </c>
      <c r="F228">
        <v>0</v>
      </c>
      <c r="G228">
        <v>81.31</v>
      </c>
    </row>
    <row r="229" spans="1:7" x14ac:dyDescent="0.25">
      <c r="A229" s="1">
        <v>45703</v>
      </c>
      <c r="B229" t="s">
        <v>31</v>
      </c>
      <c r="C229">
        <v>4412.92</v>
      </c>
      <c r="E229">
        <v>110.55</v>
      </c>
      <c r="F229">
        <v>0.1</v>
      </c>
    </row>
    <row r="230" spans="1:7" x14ac:dyDescent="0.25">
      <c r="A230" s="1">
        <v>45703</v>
      </c>
      <c r="B230" t="s">
        <v>32</v>
      </c>
      <c r="C230">
        <v>1701.81</v>
      </c>
      <c r="E230">
        <v>197.66</v>
      </c>
      <c r="F230">
        <v>0.88</v>
      </c>
    </row>
    <row r="231" spans="1:7" x14ac:dyDescent="0.25">
      <c r="A231" s="1">
        <v>45703</v>
      </c>
      <c r="B231" t="s">
        <v>33</v>
      </c>
      <c r="E231">
        <v>2475.7199999999998</v>
      </c>
      <c r="F231">
        <v>0</v>
      </c>
    </row>
    <row r="232" spans="1:7" x14ac:dyDescent="0.25">
      <c r="A232" s="1">
        <v>45704</v>
      </c>
      <c r="B232" t="s">
        <v>29</v>
      </c>
      <c r="C232">
        <v>174.67</v>
      </c>
      <c r="D232">
        <v>218.45</v>
      </c>
      <c r="E232">
        <v>20.73</v>
      </c>
      <c r="F232">
        <v>0</v>
      </c>
      <c r="G232">
        <v>83.85</v>
      </c>
    </row>
    <row r="233" spans="1:7" x14ac:dyDescent="0.25">
      <c r="A233" s="1">
        <v>45704</v>
      </c>
      <c r="B233" t="s">
        <v>30</v>
      </c>
      <c r="C233">
        <v>155.16</v>
      </c>
      <c r="D233">
        <v>187.88</v>
      </c>
      <c r="E233">
        <v>19.920000000000002</v>
      </c>
      <c r="F233">
        <v>0.57999999999999996</v>
      </c>
      <c r="G233">
        <v>79.53</v>
      </c>
    </row>
    <row r="234" spans="1:7" x14ac:dyDescent="0.25">
      <c r="A234" s="1">
        <v>45704</v>
      </c>
      <c r="B234" t="s">
        <v>31</v>
      </c>
      <c r="C234">
        <v>4274.99</v>
      </c>
      <c r="E234">
        <v>131.75</v>
      </c>
      <c r="F234">
        <v>0.2</v>
      </c>
    </row>
    <row r="235" spans="1:7" x14ac:dyDescent="0.25">
      <c r="A235" s="1">
        <v>45704</v>
      </c>
      <c r="B235" t="s">
        <v>32</v>
      </c>
      <c r="C235">
        <v>1719.99</v>
      </c>
      <c r="E235">
        <v>223.45</v>
      </c>
      <c r="F235">
        <v>0.18</v>
      </c>
    </row>
    <row r="236" spans="1:7" x14ac:dyDescent="0.25">
      <c r="A236" s="1">
        <v>45704</v>
      </c>
      <c r="B236" t="s">
        <v>33</v>
      </c>
      <c r="E236">
        <v>2460.42</v>
      </c>
      <c r="F236">
        <v>0</v>
      </c>
    </row>
    <row r="237" spans="1:7" x14ac:dyDescent="0.25">
      <c r="A237" s="1">
        <v>45705</v>
      </c>
      <c r="B237" t="s">
        <v>29</v>
      </c>
      <c r="C237">
        <v>157.9</v>
      </c>
      <c r="D237">
        <v>200.89</v>
      </c>
      <c r="E237">
        <v>17.260000000000002</v>
      </c>
      <c r="F237">
        <v>0.84</v>
      </c>
      <c r="G237">
        <v>85.13</v>
      </c>
    </row>
    <row r="238" spans="1:7" x14ac:dyDescent="0.25">
      <c r="A238" s="1">
        <v>45705</v>
      </c>
      <c r="B238" t="s">
        <v>30</v>
      </c>
      <c r="C238">
        <v>147.61000000000001</v>
      </c>
      <c r="D238">
        <v>181.89</v>
      </c>
      <c r="E238">
        <v>21.02</v>
      </c>
      <c r="F238">
        <v>0.81</v>
      </c>
      <c r="G238">
        <v>81.33</v>
      </c>
    </row>
    <row r="239" spans="1:7" x14ac:dyDescent="0.25">
      <c r="A239" s="1">
        <v>45705</v>
      </c>
      <c r="B239" t="s">
        <v>31</v>
      </c>
      <c r="C239">
        <v>4205.84</v>
      </c>
      <c r="E239">
        <v>111.92</v>
      </c>
      <c r="F239">
        <v>0.4</v>
      </c>
    </row>
    <row r="240" spans="1:7" x14ac:dyDescent="0.25">
      <c r="A240" s="1">
        <v>45705</v>
      </c>
      <c r="B240" t="s">
        <v>32</v>
      </c>
      <c r="C240">
        <v>1650.61</v>
      </c>
      <c r="E240">
        <v>213.39</v>
      </c>
      <c r="F240">
        <v>0.13</v>
      </c>
    </row>
    <row r="241" spans="1:7" x14ac:dyDescent="0.25">
      <c r="A241" s="1">
        <v>45705</v>
      </c>
      <c r="B241" t="s">
        <v>33</v>
      </c>
      <c r="E241">
        <v>2503.0100000000002</v>
      </c>
      <c r="F241">
        <v>0</v>
      </c>
    </row>
    <row r="242" spans="1:7" x14ac:dyDescent="0.25">
      <c r="A242" s="1">
        <v>45706</v>
      </c>
      <c r="B242" t="s">
        <v>29</v>
      </c>
      <c r="C242">
        <v>149.82</v>
      </c>
      <c r="D242">
        <v>192.97</v>
      </c>
      <c r="E242">
        <v>20.34</v>
      </c>
      <c r="F242">
        <v>0</v>
      </c>
      <c r="G242">
        <v>87.1</v>
      </c>
    </row>
    <row r="243" spans="1:7" x14ac:dyDescent="0.25">
      <c r="A243" s="1">
        <v>45706</v>
      </c>
      <c r="B243" t="s">
        <v>30</v>
      </c>
      <c r="C243">
        <v>153.53</v>
      </c>
      <c r="D243">
        <v>182.1</v>
      </c>
      <c r="E243">
        <v>17.079999999999998</v>
      </c>
      <c r="F243">
        <v>0.85</v>
      </c>
      <c r="G243">
        <v>83.18</v>
      </c>
    </row>
    <row r="244" spans="1:7" x14ac:dyDescent="0.25">
      <c r="A244" s="1">
        <v>45706</v>
      </c>
      <c r="B244" t="s">
        <v>31</v>
      </c>
      <c r="C244">
        <v>4602.46</v>
      </c>
      <c r="E244">
        <v>111.06</v>
      </c>
      <c r="F244">
        <v>0.16</v>
      </c>
    </row>
    <row r="245" spans="1:7" x14ac:dyDescent="0.25">
      <c r="A245" s="1">
        <v>45706</v>
      </c>
      <c r="B245" t="s">
        <v>32</v>
      </c>
      <c r="C245">
        <v>1687.29</v>
      </c>
      <c r="E245">
        <v>197.41</v>
      </c>
      <c r="F245">
        <v>0.63</v>
      </c>
    </row>
    <row r="246" spans="1:7" x14ac:dyDescent="0.25">
      <c r="A246" s="1">
        <v>45706</v>
      </c>
      <c r="B246" t="s">
        <v>33</v>
      </c>
      <c r="E246">
        <v>2475.38</v>
      </c>
      <c r="F246">
        <v>0</v>
      </c>
    </row>
    <row r="247" spans="1:7" x14ac:dyDescent="0.25">
      <c r="A247" s="1">
        <v>45707</v>
      </c>
      <c r="B247" t="s">
        <v>29</v>
      </c>
      <c r="C247">
        <v>156.41</v>
      </c>
      <c r="D247">
        <v>184.76</v>
      </c>
      <c r="E247">
        <v>16.739999999999998</v>
      </c>
      <c r="F247">
        <v>1.18</v>
      </c>
      <c r="G247">
        <v>90</v>
      </c>
    </row>
    <row r="248" spans="1:7" x14ac:dyDescent="0.25">
      <c r="A248" s="1">
        <v>45707</v>
      </c>
      <c r="B248" t="s">
        <v>30</v>
      </c>
      <c r="C248">
        <v>148.47999999999999</v>
      </c>
      <c r="D248">
        <v>183.19</v>
      </c>
      <c r="E248">
        <v>19.91</v>
      </c>
      <c r="F248">
        <v>0.47</v>
      </c>
      <c r="G248">
        <v>80.069999999999993</v>
      </c>
    </row>
    <row r="249" spans="1:7" x14ac:dyDescent="0.25">
      <c r="A249" s="1">
        <v>45707</v>
      </c>
      <c r="B249" t="s">
        <v>31</v>
      </c>
      <c r="C249">
        <v>4264.3999999999996</v>
      </c>
      <c r="E249">
        <v>111.02</v>
      </c>
      <c r="F249">
        <v>0.14000000000000001</v>
      </c>
    </row>
    <row r="250" spans="1:7" x14ac:dyDescent="0.25">
      <c r="A250" s="1">
        <v>45707</v>
      </c>
      <c r="B250" t="s">
        <v>32</v>
      </c>
      <c r="C250">
        <v>1512.87</v>
      </c>
      <c r="E250">
        <v>203.41</v>
      </c>
      <c r="F250">
        <v>0.44</v>
      </c>
    </row>
    <row r="251" spans="1:7" x14ac:dyDescent="0.25">
      <c r="A251" s="1">
        <v>45707</v>
      </c>
      <c r="B251" t="s">
        <v>33</v>
      </c>
      <c r="E251">
        <v>2474.61</v>
      </c>
      <c r="F251">
        <v>0</v>
      </c>
    </row>
    <row r="252" spans="1:7" x14ac:dyDescent="0.25">
      <c r="A252" s="1">
        <v>45708</v>
      </c>
      <c r="B252" t="s">
        <v>29</v>
      </c>
      <c r="C252">
        <v>184.4</v>
      </c>
      <c r="D252">
        <v>236.82</v>
      </c>
      <c r="E252">
        <v>14.37</v>
      </c>
      <c r="F252">
        <v>0.89</v>
      </c>
      <c r="G252">
        <v>87.77</v>
      </c>
    </row>
    <row r="253" spans="1:7" x14ac:dyDescent="0.25">
      <c r="A253" s="1">
        <v>45708</v>
      </c>
      <c r="B253" t="s">
        <v>30</v>
      </c>
      <c r="C253">
        <v>147.55000000000001</v>
      </c>
      <c r="D253">
        <v>170.3</v>
      </c>
      <c r="E253">
        <v>17.829999999999998</v>
      </c>
      <c r="F253">
        <v>0</v>
      </c>
      <c r="G253">
        <v>80.819999999999993</v>
      </c>
    </row>
    <row r="254" spans="1:7" x14ac:dyDescent="0.25">
      <c r="A254" s="1">
        <v>45708</v>
      </c>
      <c r="B254" t="s">
        <v>31</v>
      </c>
      <c r="C254">
        <v>4558.6899999999996</v>
      </c>
      <c r="E254">
        <v>115.46</v>
      </c>
      <c r="F254">
        <v>0.25</v>
      </c>
    </row>
    <row r="255" spans="1:7" x14ac:dyDescent="0.25">
      <c r="A255" s="1">
        <v>45708</v>
      </c>
      <c r="B255" t="s">
        <v>32</v>
      </c>
      <c r="C255">
        <v>1604.53</v>
      </c>
      <c r="E255">
        <v>222.82</v>
      </c>
      <c r="F255">
        <v>0.42</v>
      </c>
    </row>
    <row r="256" spans="1:7" x14ac:dyDescent="0.25">
      <c r="A256" s="1">
        <v>45708</v>
      </c>
      <c r="B256" t="s">
        <v>33</v>
      </c>
      <c r="E256">
        <v>2342.86</v>
      </c>
      <c r="F256">
        <v>0</v>
      </c>
    </row>
    <row r="257" spans="1:7" x14ac:dyDescent="0.25">
      <c r="A257" s="1">
        <v>45709</v>
      </c>
      <c r="B257" t="s">
        <v>29</v>
      </c>
      <c r="C257">
        <v>158.46</v>
      </c>
      <c r="D257">
        <v>193.87</v>
      </c>
      <c r="E257">
        <v>16.739999999999998</v>
      </c>
      <c r="F257">
        <v>0.95</v>
      </c>
      <c r="G257">
        <v>83.87</v>
      </c>
    </row>
    <row r="258" spans="1:7" x14ac:dyDescent="0.25">
      <c r="A258" s="1">
        <v>45709</v>
      </c>
      <c r="B258" t="s">
        <v>30</v>
      </c>
      <c r="C258">
        <v>152.22999999999999</v>
      </c>
      <c r="D258">
        <v>199.79</v>
      </c>
      <c r="E258">
        <v>16.7</v>
      </c>
      <c r="F258">
        <v>0</v>
      </c>
      <c r="G258">
        <v>82.3</v>
      </c>
    </row>
    <row r="259" spans="1:7" x14ac:dyDescent="0.25">
      <c r="A259" s="1">
        <v>45709</v>
      </c>
      <c r="B259" t="s">
        <v>31</v>
      </c>
      <c r="C259">
        <v>4315.59</v>
      </c>
      <c r="E259">
        <v>121.8</v>
      </c>
      <c r="F259">
        <v>0.06</v>
      </c>
    </row>
    <row r="260" spans="1:7" x14ac:dyDescent="0.25">
      <c r="A260" s="1">
        <v>45709</v>
      </c>
      <c r="B260" t="s">
        <v>32</v>
      </c>
      <c r="C260">
        <v>1574.46</v>
      </c>
      <c r="E260">
        <v>208.64</v>
      </c>
      <c r="F260">
        <v>0.36</v>
      </c>
    </row>
    <row r="261" spans="1:7" x14ac:dyDescent="0.25">
      <c r="A261" s="1">
        <v>45709</v>
      </c>
      <c r="B261" t="s">
        <v>33</v>
      </c>
      <c r="E261">
        <v>2288.71</v>
      </c>
      <c r="F261">
        <v>0</v>
      </c>
    </row>
    <row r="262" spans="1:7" x14ac:dyDescent="0.25">
      <c r="A262" s="1">
        <v>45710</v>
      </c>
      <c r="B262" t="s">
        <v>29</v>
      </c>
      <c r="C262">
        <v>144.72999999999999</v>
      </c>
      <c r="D262">
        <v>193.06</v>
      </c>
      <c r="E262">
        <v>17.420000000000002</v>
      </c>
      <c r="F262">
        <v>0</v>
      </c>
      <c r="G262">
        <v>84.36</v>
      </c>
    </row>
    <row r="263" spans="1:7" x14ac:dyDescent="0.25">
      <c r="A263" s="1">
        <v>45710</v>
      </c>
      <c r="B263" t="s">
        <v>30</v>
      </c>
      <c r="C263">
        <v>142.62</v>
      </c>
      <c r="D263">
        <v>181.82</v>
      </c>
      <c r="E263">
        <v>16.59</v>
      </c>
      <c r="F263">
        <v>0.49</v>
      </c>
      <c r="G263">
        <v>82.61</v>
      </c>
    </row>
    <row r="264" spans="1:7" x14ac:dyDescent="0.25">
      <c r="A264" s="1">
        <v>45710</v>
      </c>
      <c r="B264" t="s">
        <v>31</v>
      </c>
      <c r="C264">
        <v>4491.78</v>
      </c>
      <c r="E264">
        <v>110.45</v>
      </c>
      <c r="F264">
        <v>0.21</v>
      </c>
    </row>
    <row r="265" spans="1:7" x14ac:dyDescent="0.25">
      <c r="A265" s="1">
        <v>45710</v>
      </c>
      <c r="B265" t="s">
        <v>32</v>
      </c>
      <c r="C265">
        <v>1704.4</v>
      </c>
      <c r="E265">
        <v>186.23</v>
      </c>
      <c r="F265">
        <v>0.56999999999999995</v>
      </c>
    </row>
    <row r="266" spans="1:7" x14ac:dyDescent="0.25">
      <c r="A266" s="1">
        <v>45710</v>
      </c>
      <c r="B266" t="s">
        <v>33</v>
      </c>
      <c r="E266">
        <v>2222.1999999999998</v>
      </c>
      <c r="F266">
        <v>0</v>
      </c>
    </row>
    <row r="267" spans="1:7" x14ac:dyDescent="0.25">
      <c r="A267" s="1">
        <v>45711</v>
      </c>
      <c r="B267" t="s">
        <v>29</v>
      </c>
      <c r="C267">
        <v>172.94</v>
      </c>
      <c r="D267">
        <v>208.73</v>
      </c>
      <c r="E267">
        <v>19.84</v>
      </c>
      <c r="F267">
        <v>0.69</v>
      </c>
      <c r="G267">
        <v>85.44</v>
      </c>
    </row>
    <row r="268" spans="1:7" x14ac:dyDescent="0.25">
      <c r="A268" s="1">
        <v>45711</v>
      </c>
      <c r="B268" t="s">
        <v>30</v>
      </c>
      <c r="C268">
        <v>146.03</v>
      </c>
      <c r="D268">
        <v>180.64</v>
      </c>
      <c r="E268">
        <v>17.260000000000002</v>
      </c>
      <c r="F268">
        <v>0.89</v>
      </c>
      <c r="G268">
        <v>83.44</v>
      </c>
    </row>
    <row r="269" spans="1:7" x14ac:dyDescent="0.25">
      <c r="A269" s="1">
        <v>45711</v>
      </c>
      <c r="B269" t="s">
        <v>31</v>
      </c>
      <c r="C269">
        <v>4509.6099999999997</v>
      </c>
      <c r="E269">
        <v>112.5</v>
      </c>
      <c r="F269">
        <v>0</v>
      </c>
    </row>
    <row r="270" spans="1:7" x14ac:dyDescent="0.25">
      <c r="A270" s="1">
        <v>45711</v>
      </c>
      <c r="B270" t="s">
        <v>32</v>
      </c>
      <c r="C270">
        <v>1698.75</v>
      </c>
      <c r="E270">
        <v>196.51</v>
      </c>
      <c r="F270">
        <v>0.35</v>
      </c>
    </row>
    <row r="271" spans="1:7" x14ac:dyDescent="0.25">
      <c r="A271" s="1">
        <v>45711</v>
      </c>
      <c r="B271" t="s">
        <v>33</v>
      </c>
      <c r="E271">
        <v>2385.69</v>
      </c>
      <c r="F271">
        <v>0</v>
      </c>
    </row>
    <row r="272" spans="1:7" x14ac:dyDescent="0.25">
      <c r="A272" s="1">
        <v>45712</v>
      </c>
      <c r="B272" t="s">
        <v>29</v>
      </c>
      <c r="C272">
        <v>153.36000000000001</v>
      </c>
      <c r="D272">
        <v>185.59</v>
      </c>
      <c r="E272">
        <v>18.55</v>
      </c>
      <c r="F272">
        <v>0</v>
      </c>
      <c r="G272">
        <v>84.68</v>
      </c>
    </row>
    <row r="273" spans="1:7" x14ac:dyDescent="0.25">
      <c r="A273" s="1">
        <v>45712</v>
      </c>
      <c r="B273" t="s">
        <v>30</v>
      </c>
      <c r="C273">
        <v>134.16999999999999</v>
      </c>
      <c r="D273">
        <v>166.01</v>
      </c>
      <c r="E273">
        <v>21.53</v>
      </c>
      <c r="F273">
        <v>0.27</v>
      </c>
      <c r="G273">
        <v>84.15</v>
      </c>
    </row>
    <row r="274" spans="1:7" x14ac:dyDescent="0.25">
      <c r="A274" s="1">
        <v>45712</v>
      </c>
      <c r="B274" t="s">
        <v>31</v>
      </c>
      <c r="C274">
        <v>4584.57</v>
      </c>
      <c r="E274">
        <v>96.57</v>
      </c>
      <c r="F274">
        <v>0.54</v>
      </c>
    </row>
    <row r="275" spans="1:7" x14ac:dyDescent="0.25">
      <c r="A275" s="1">
        <v>45712</v>
      </c>
      <c r="B275" t="s">
        <v>32</v>
      </c>
      <c r="C275">
        <v>1683.34</v>
      </c>
      <c r="E275">
        <v>171.77</v>
      </c>
      <c r="F275">
        <v>0</v>
      </c>
    </row>
    <row r="276" spans="1:7" x14ac:dyDescent="0.25">
      <c r="A276" s="1">
        <v>45712</v>
      </c>
      <c r="B276" t="s">
        <v>33</v>
      </c>
      <c r="E276">
        <v>2328.17</v>
      </c>
      <c r="F276">
        <v>0</v>
      </c>
    </row>
    <row r="277" spans="1:7" x14ac:dyDescent="0.25">
      <c r="A277" s="1">
        <v>45713</v>
      </c>
      <c r="B277" t="s">
        <v>29</v>
      </c>
      <c r="C277">
        <v>143.04</v>
      </c>
      <c r="D277">
        <v>169.8</v>
      </c>
      <c r="E277">
        <v>19.78</v>
      </c>
      <c r="F277">
        <v>0.43</v>
      </c>
      <c r="G277">
        <v>86.37</v>
      </c>
    </row>
    <row r="278" spans="1:7" x14ac:dyDescent="0.25">
      <c r="A278" s="1">
        <v>45713</v>
      </c>
      <c r="B278" t="s">
        <v>30</v>
      </c>
      <c r="C278">
        <v>142.86000000000001</v>
      </c>
      <c r="D278">
        <v>163.22999999999999</v>
      </c>
      <c r="E278">
        <v>17.87</v>
      </c>
      <c r="F278">
        <v>0.81</v>
      </c>
      <c r="G278">
        <v>82.15</v>
      </c>
    </row>
    <row r="279" spans="1:7" x14ac:dyDescent="0.25">
      <c r="A279" s="1">
        <v>45713</v>
      </c>
      <c r="B279" t="s">
        <v>31</v>
      </c>
      <c r="C279">
        <v>4484.58</v>
      </c>
      <c r="E279">
        <v>119.2</v>
      </c>
      <c r="F279">
        <v>0.36</v>
      </c>
    </row>
    <row r="280" spans="1:7" x14ac:dyDescent="0.25">
      <c r="A280" s="1">
        <v>45713</v>
      </c>
      <c r="B280" t="s">
        <v>32</v>
      </c>
      <c r="C280">
        <v>1620.25</v>
      </c>
      <c r="E280">
        <v>195.01</v>
      </c>
      <c r="F280">
        <v>0.3</v>
      </c>
    </row>
    <row r="281" spans="1:7" x14ac:dyDescent="0.25">
      <c r="A281" s="1">
        <v>45713</v>
      </c>
      <c r="B281" t="s">
        <v>33</v>
      </c>
      <c r="E281">
        <v>2131.91</v>
      </c>
      <c r="F281">
        <v>0</v>
      </c>
    </row>
    <row r="282" spans="1:7" x14ac:dyDescent="0.25">
      <c r="A282" s="1">
        <v>45714</v>
      </c>
      <c r="B282" t="s">
        <v>29</v>
      </c>
      <c r="C282">
        <v>177.51</v>
      </c>
      <c r="D282">
        <v>211.86</v>
      </c>
      <c r="E282">
        <v>16.809999999999999</v>
      </c>
      <c r="F282">
        <v>0</v>
      </c>
      <c r="G282">
        <v>85.24</v>
      </c>
    </row>
    <row r="283" spans="1:7" x14ac:dyDescent="0.25">
      <c r="A283" s="1">
        <v>45714</v>
      </c>
      <c r="B283" t="s">
        <v>30</v>
      </c>
      <c r="C283">
        <v>167.89</v>
      </c>
      <c r="D283">
        <v>213.07</v>
      </c>
      <c r="E283">
        <v>15.94</v>
      </c>
      <c r="F283">
        <v>0.39</v>
      </c>
      <c r="G283">
        <v>82.58</v>
      </c>
    </row>
    <row r="284" spans="1:7" x14ac:dyDescent="0.25">
      <c r="A284" s="1">
        <v>45714</v>
      </c>
      <c r="B284" t="s">
        <v>31</v>
      </c>
      <c r="C284">
        <v>4346.16</v>
      </c>
      <c r="E284">
        <v>111.37</v>
      </c>
      <c r="F284">
        <v>0.24</v>
      </c>
    </row>
    <row r="285" spans="1:7" x14ac:dyDescent="0.25">
      <c r="A285" s="1">
        <v>45714</v>
      </c>
      <c r="B285" t="s">
        <v>32</v>
      </c>
      <c r="C285">
        <v>1656.75</v>
      </c>
      <c r="E285">
        <v>232.04</v>
      </c>
      <c r="F285">
        <v>0.14000000000000001</v>
      </c>
    </row>
    <row r="286" spans="1:7" x14ac:dyDescent="0.25">
      <c r="A286" s="1">
        <v>45714</v>
      </c>
      <c r="B286" t="s">
        <v>33</v>
      </c>
      <c r="E286">
        <v>2363.75</v>
      </c>
      <c r="F286">
        <v>0</v>
      </c>
    </row>
    <row r="287" spans="1:7" x14ac:dyDescent="0.25">
      <c r="A287" s="1">
        <v>45715</v>
      </c>
      <c r="B287" t="s">
        <v>29</v>
      </c>
      <c r="C287">
        <v>149.69</v>
      </c>
      <c r="D287">
        <v>178.65</v>
      </c>
      <c r="E287">
        <v>18.95</v>
      </c>
      <c r="F287">
        <v>0.15</v>
      </c>
      <c r="G287">
        <v>84.82</v>
      </c>
    </row>
    <row r="288" spans="1:7" x14ac:dyDescent="0.25">
      <c r="A288" s="1">
        <v>45715</v>
      </c>
      <c r="B288" t="s">
        <v>30</v>
      </c>
      <c r="C288">
        <v>152.97</v>
      </c>
      <c r="D288">
        <v>188.51</v>
      </c>
      <c r="E288">
        <v>14.99</v>
      </c>
      <c r="F288">
        <v>1.2</v>
      </c>
      <c r="G288">
        <v>85.95</v>
      </c>
    </row>
    <row r="289" spans="1:7" x14ac:dyDescent="0.25">
      <c r="A289" s="1">
        <v>45715</v>
      </c>
      <c r="B289" t="s">
        <v>31</v>
      </c>
      <c r="C289">
        <v>4484.58</v>
      </c>
      <c r="E289">
        <v>108.32</v>
      </c>
      <c r="F289">
        <v>0.12</v>
      </c>
    </row>
    <row r="290" spans="1:7" x14ac:dyDescent="0.25">
      <c r="A290" s="1">
        <v>45715</v>
      </c>
      <c r="B290" t="s">
        <v>32</v>
      </c>
      <c r="C290">
        <v>1656.99</v>
      </c>
      <c r="E290">
        <v>217.87</v>
      </c>
      <c r="F290">
        <v>0.48</v>
      </c>
    </row>
    <row r="291" spans="1:7" x14ac:dyDescent="0.25">
      <c r="A291" s="1">
        <v>45715</v>
      </c>
      <c r="B291" t="s">
        <v>33</v>
      </c>
      <c r="E291">
        <v>2315.6999999999998</v>
      </c>
      <c r="F291">
        <v>0</v>
      </c>
    </row>
    <row r="292" spans="1:7" x14ac:dyDescent="0.25">
      <c r="A292" s="1">
        <v>45716</v>
      </c>
      <c r="B292" t="s">
        <v>29</v>
      </c>
      <c r="C292">
        <v>172.1</v>
      </c>
      <c r="D292">
        <v>216.69</v>
      </c>
      <c r="E292">
        <v>18.04</v>
      </c>
      <c r="F292">
        <v>1.18</v>
      </c>
      <c r="G292">
        <v>85.97</v>
      </c>
    </row>
    <row r="293" spans="1:7" x14ac:dyDescent="0.25">
      <c r="A293" s="1">
        <v>45716</v>
      </c>
      <c r="B293" t="s">
        <v>30</v>
      </c>
      <c r="C293">
        <v>160.49</v>
      </c>
      <c r="D293">
        <v>196.91</v>
      </c>
      <c r="E293">
        <v>17.98</v>
      </c>
      <c r="F293">
        <v>0.6</v>
      </c>
      <c r="G293">
        <v>84.54</v>
      </c>
    </row>
    <row r="294" spans="1:7" x14ac:dyDescent="0.25">
      <c r="A294" s="1">
        <v>45716</v>
      </c>
      <c r="B294" t="s">
        <v>31</v>
      </c>
      <c r="C294">
        <v>4583.28</v>
      </c>
      <c r="E294">
        <v>110.13</v>
      </c>
      <c r="F294">
        <v>0.06</v>
      </c>
    </row>
    <row r="295" spans="1:7" x14ac:dyDescent="0.25">
      <c r="A295" s="1">
        <v>45716</v>
      </c>
      <c r="B295" t="s">
        <v>32</v>
      </c>
      <c r="C295">
        <v>1683.49</v>
      </c>
      <c r="E295">
        <v>230.05</v>
      </c>
      <c r="F295">
        <v>0.44</v>
      </c>
    </row>
    <row r="296" spans="1:7" x14ac:dyDescent="0.25">
      <c r="A296" s="1">
        <v>45716</v>
      </c>
      <c r="B296" t="s">
        <v>33</v>
      </c>
      <c r="E296">
        <v>2070.39</v>
      </c>
      <c r="F296">
        <v>0</v>
      </c>
    </row>
    <row r="297" spans="1:7" x14ac:dyDescent="0.25">
      <c r="A297" s="1">
        <v>45717</v>
      </c>
      <c r="B297" t="s">
        <v>29</v>
      </c>
      <c r="C297">
        <v>166.92</v>
      </c>
      <c r="D297">
        <v>200.95</v>
      </c>
      <c r="E297">
        <v>15.81</v>
      </c>
      <c r="F297">
        <v>0.42</v>
      </c>
      <c r="G297">
        <v>84.37</v>
      </c>
    </row>
    <row r="298" spans="1:7" x14ac:dyDescent="0.25">
      <c r="A298" s="1">
        <v>45717</v>
      </c>
      <c r="B298" t="s">
        <v>30</v>
      </c>
      <c r="C298">
        <v>155.69999999999999</v>
      </c>
      <c r="D298">
        <v>192.66</v>
      </c>
      <c r="E298">
        <v>16.03</v>
      </c>
      <c r="F298">
        <v>0</v>
      </c>
      <c r="G298">
        <v>80.52</v>
      </c>
    </row>
    <row r="299" spans="1:7" x14ac:dyDescent="0.25">
      <c r="A299" s="1">
        <v>45717</v>
      </c>
      <c r="B299" t="s">
        <v>31</v>
      </c>
      <c r="C299">
        <v>4600.55</v>
      </c>
      <c r="E299">
        <v>128.16</v>
      </c>
      <c r="F299">
        <v>0.48</v>
      </c>
    </row>
    <row r="300" spans="1:7" x14ac:dyDescent="0.25">
      <c r="A300" s="1">
        <v>45717</v>
      </c>
      <c r="B300" t="s">
        <v>32</v>
      </c>
      <c r="C300">
        <v>1638.13</v>
      </c>
      <c r="E300">
        <v>231.21</v>
      </c>
      <c r="F300">
        <v>0.33</v>
      </c>
    </row>
    <row r="301" spans="1:7" x14ac:dyDescent="0.25">
      <c r="A301" s="1">
        <v>45717</v>
      </c>
      <c r="B301" t="s">
        <v>33</v>
      </c>
      <c r="E301">
        <v>2444.36</v>
      </c>
      <c r="F301">
        <v>0</v>
      </c>
    </row>
    <row r="302" spans="1:7" x14ac:dyDescent="0.25">
      <c r="A302" s="1">
        <v>45718</v>
      </c>
      <c r="B302" t="s">
        <v>29</v>
      </c>
      <c r="C302">
        <v>163.83000000000001</v>
      </c>
      <c r="D302">
        <v>189.26</v>
      </c>
      <c r="E302">
        <v>20.55</v>
      </c>
      <c r="F302">
        <v>0.8</v>
      </c>
      <c r="G302">
        <v>83.91</v>
      </c>
    </row>
    <row r="303" spans="1:7" x14ac:dyDescent="0.25">
      <c r="A303" s="1">
        <v>45718</v>
      </c>
      <c r="B303" t="s">
        <v>30</v>
      </c>
      <c r="C303">
        <v>154.1</v>
      </c>
      <c r="D303">
        <v>178.27</v>
      </c>
      <c r="E303">
        <v>21.6</v>
      </c>
      <c r="F303">
        <v>0.26</v>
      </c>
      <c r="G303">
        <v>81.7</v>
      </c>
    </row>
    <row r="304" spans="1:7" x14ac:dyDescent="0.25">
      <c r="A304" s="1">
        <v>45718</v>
      </c>
      <c r="B304" t="s">
        <v>31</v>
      </c>
      <c r="C304">
        <v>3817.45</v>
      </c>
      <c r="E304">
        <v>108.39</v>
      </c>
      <c r="F304">
        <v>0.34</v>
      </c>
    </row>
    <row r="305" spans="1:7" x14ac:dyDescent="0.25">
      <c r="A305" s="1">
        <v>45718</v>
      </c>
      <c r="B305" t="s">
        <v>32</v>
      </c>
      <c r="C305">
        <v>1666.45</v>
      </c>
      <c r="E305">
        <v>222</v>
      </c>
      <c r="F305">
        <v>0.52</v>
      </c>
    </row>
    <row r="306" spans="1:7" x14ac:dyDescent="0.25">
      <c r="A306" s="1">
        <v>45718</v>
      </c>
      <c r="B306" t="s">
        <v>33</v>
      </c>
      <c r="E306">
        <v>2165.52</v>
      </c>
      <c r="F306">
        <v>0</v>
      </c>
    </row>
    <row r="307" spans="1:7" x14ac:dyDescent="0.25">
      <c r="A307" s="1">
        <v>45719</v>
      </c>
      <c r="B307" t="s">
        <v>29</v>
      </c>
      <c r="C307">
        <v>151.62</v>
      </c>
      <c r="D307">
        <v>190.46</v>
      </c>
      <c r="E307">
        <v>14.49</v>
      </c>
      <c r="F307">
        <v>0.83</v>
      </c>
      <c r="G307">
        <v>84.23</v>
      </c>
    </row>
    <row r="308" spans="1:7" x14ac:dyDescent="0.25">
      <c r="A308" s="1">
        <v>45719</v>
      </c>
      <c r="B308" t="s">
        <v>30</v>
      </c>
      <c r="C308">
        <v>145.63999999999999</v>
      </c>
      <c r="D308">
        <v>187.29</v>
      </c>
      <c r="E308">
        <v>16.559999999999999</v>
      </c>
      <c r="F308">
        <v>0</v>
      </c>
      <c r="G308">
        <v>82.82</v>
      </c>
    </row>
    <row r="309" spans="1:7" x14ac:dyDescent="0.25">
      <c r="A309" s="1">
        <v>45719</v>
      </c>
      <c r="B309" t="s">
        <v>31</v>
      </c>
      <c r="C309">
        <v>4277.46</v>
      </c>
      <c r="E309">
        <v>121.55</v>
      </c>
      <c r="F309">
        <v>0.39</v>
      </c>
    </row>
    <row r="310" spans="1:7" x14ac:dyDescent="0.25">
      <c r="A310" s="1">
        <v>45719</v>
      </c>
      <c r="B310" t="s">
        <v>32</v>
      </c>
      <c r="C310">
        <v>1636.38</v>
      </c>
      <c r="E310">
        <v>211.56</v>
      </c>
      <c r="F310">
        <v>0.45</v>
      </c>
    </row>
    <row r="311" spans="1:7" x14ac:dyDescent="0.25">
      <c r="A311" s="1">
        <v>45719</v>
      </c>
      <c r="B311" t="s">
        <v>33</v>
      </c>
      <c r="E311">
        <v>2421.21</v>
      </c>
      <c r="F311">
        <v>0</v>
      </c>
    </row>
    <row r="312" spans="1:7" x14ac:dyDescent="0.25">
      <c r="A312" s="1">
        <v>45720</v>
      </c>
      <c r="B312" t="s">
        <v>29</v>
      </c>
      <c r="C312">
        <v>165.51</v>
      </c>
      <c r="D312">
        <v>209.61</v>
      </c>
      <c r="E312">
        <v>20.68</v>
      </c>
      <c r="F312">
        <v>0.81</v>
      </c>
      <c r="G312">
        <v>83.6</v>
      </c>
    </row>
    <row r="313" spans="1:7" x14ac:dyDescent="0.25">
      <c r="A313" s="1">
        <v>45720</v>
      </c>
      <c r="B313" t="s">
        <v>30</v>
      </c>
      <c r="C313">
        <v>138.08000000000001</v>
      </c>
      <c r="D313">
        <v>162.94999999999999</v>
      </c>
      <c r="E313">
        <v>16.62</v>
      </c>
      <c r="F313">
        <v>0</v>
      </c>
      <c r="G313">
        <v>83.52</v>
      </c>
    </row>
    <row r="314" spans="1:7" x14ac:dyDescent="0.25">
      <c r="A314" s="1">
        <v>45720</v>
      </c>
      <c r="B314" t="s">
        <v>31</v>
      </c>
      <c r="C314">
        <v>4509.91</v>
      </c>
      <c r="E314">
        <v>118.98</v>
      </c>
      <c r="F314">
        <v>0.35</v>
      </c>
    </row>
    <row r="315" spans="1:7" x14ac:dyDescent="0.25">
      <c r="A315" s="1">
        <v>45720</v>
      </c>
      <c r="B315" t="s">
        <v>32</v>
      </c>
      <c r="C315">
        <v>1756.89</v>
      </c>
      <c r="E315">
        <v>218.33</v>
      </c>
      <c r="F315">
        <v>0.48</v>
      </c>
    </row>
    <row r="316" spans="1:7" x14ac:dyDescent="0.25">
      <c r="A316" s="1">
        <v>45720</v>
      </c>
      <c r="B316" t="s">
        <v>33</v>
      </c>
      <c r="E316">
        <v>2426.1999999999998</v>
      </c>
      <c r="F316">
        <v>0</v>
      </c>
    </row>
    <row r="317" spans="1:7" x14ac:dyDescent="0.25">
      <c r="A317" s="1">
        <v>45721</v>
      </c>
      <c r="B317" t="s">
        <v>29</v>
      </c>
      <c r="C317">
        <v>151.97</v>
      </c>
      <c r="D317">
        <v>167.98</v>
      </c>
      <c r="E317">
        <v>14.92</v>
      </c>
      <c r="F317">
        <v>0.52</v>
      </c>
      <c r="G317">
        <v>82.91</v>
      </c>
    </row>
    <row r="318" spans="1:7" x14ac:dyDescent="0.25">
      <c r="A318" s="1">
        <v>45721</v>
      </c>
      <c r="B318" t="s">
        <v>30</v>
      </c>
      <c r="C318">
        <v>156.86000000000001</v>
      </c>
      <c r="D318">
        <v>203.8</v>
      </c>
      <c r="E318">
        <v>19.09</v>
      </c>
      <c r="F318">
        <v>0.32</v>
      </c>
      <c r="G318">
        <v>82.35</v>
      </c>
    </row>
    <row r="319" spans="1:7" x14ac:dyDescent="0.25">
      <c r="A319" s="1">
        <v>45721</v>
      </c>
      <c r="B319" t="s">
        <v>31</v>
      </c>
      <c r="C319">
        <v>4395.5600000000004</v>
      </c>
      <c r="E319">
        <v>117.68</v>
      </c>
      <c r="F319">
        <v>0.32</v>
      </c>
    </row>
    <row r="320" spans="1:7" x14ac:dyDescent="0.25">
      <c r="A320" s="1">
        <v>45721</v>
      </c>
      <c r="B320" t="s">
        <v>32</v>
      </c>
      <c r="C320">
        <v>1559.38</v>
      </c>
      <c r="E320">
        <v>219.17</v>
      </c>
      <c r="F320">
        <v>0.27</v>
      </c>
    </row>
    <row r="321" spans="1:7" x14ac:dyDescent="0.25">
      <c r="A321" s="1">
        <v>45721</v>
      </c>
      <c r="B321" t="s">
        <v>33</v>
      </c>
      <c r="E321">
        <v>2405.64</v>
      </c>
      <c r="F321">
        <v>0</v>
      </c>
    </row>
    <row r="322" spans="1:7" x14ac:dyDescent="0.25">
      <c r="A322" s="1">
        <v>45722</v>
      </c>
      <c r="B322" t="s">
        <v>29</v>
      </c>
      <c r="C322">
        <v>156.78</v>
      </c>
      <c r="D322">
        <v>200.24</v>
      </c>
      <c r="E322">
        <v>21.63</v>
      </c>
      <c r="F322">
        <v>0.69</v>
      </c>
      <c r="G322">
        <v>82.34</v>
      </c>
    </row>
    <row r="323" spans="1:7" x14ac:dyDescent="0.25">
      <c r="A323" s="1">
        <v>45722</v>
      </c>
      <c r="B323" t="s">
        <v>30</v>
      </c>
      <c r="C323">
        <v>159.41</v>
      </c>
      <c r="D323">
        <v>206.79</v>
      </c>
      <c r="E323">
        <v>18.91</v>
      </c>
      <c r="F323">
        <v>0.36</v>
      </c>
      <c r="G323">
        <v>82.97</v>
      </c>
    </row>
    <row r="324" spans="1:7" x14ac:dyDescent="0.25">
      <c r="A324" s="1">
        <v>45722</v>
      </c>
      <c r="B324" t="s">
        <v>31</v>
      </c>
      <c r="C324">
        <v>4451.26</v>
      </c>
      <c r="E324">
        <v>119</v>
      </c>
      <c r="F324">
        <v>0.42</v>
      </c>
    </row>
    <row r="325" spans="1:7" x14ac:dyDescent="0.25">
      <c r="A325" s="1">
        <v>45722</v>
      </c>
      <c r="B325" t="s">
        <v>32</v>
      </c>
      <c r="C325">
        <v>1653.93</v>
      </c>
      <c r="E325">
        <v>207.24</v>
      </c>
      <c r="F325">
        <v>0.6</v>
      </c>
    </row>
    <row r="326" spans="1:7" x14ac:dyDescent="0.25">
      <c r="A326" s="1">
        <v>45722</v>
      </c>
      <c r="B326" t="s">
        <v>33</v>
      </c>
      <c r="E326">
        <v>2210.1999999999998</v>
      </c>
      <c r="F326">
        <v>0</v>
      </c>
    </row>
    <row r="327" spans="1:7" x14ac:dyDescent="0.25">
      <c r="A327" s="1">
        <v>45723</v>
      </c>
      <c r="B327" t="s">
        <v>29</v>
      </c>
      <c r="C327">
        <v>154.24</v>
      </c>
      <c r="D327">
        <v>182.03</v>
      </c>
      <c r="E327">
        <v>16.22</v>
      </c>
      <c r="F327">
        <v>0</v>
      </c>
      <c r="G327">
        <v>83.92</v>
      </c>
    </row>
    <row r="328" spans="1:7" x14ac:dyDescent="0.25">
      <c r="A328" s="1">
        <v>45723</v>
      </c>
      <c r="B328" t="s">
        <v>30</v>
      </c>
      <c r="C328">
        <v>148.38999999999999</v>
      </c>
      <c r="D328">
        <v>183.37</v>
      </c>
      <c r="E328">
        <v>20.47</v>
      </c>
      <c r="F328">
        <v>0.06</v>
      </c>
      <c r="G328">
        <v>81.77</v>
      </c>
    </row>
    <row r="329" spans="1:7" x14ac:dyDescent="0.25">
      <c r="A329" s="1">
        <v>45723</v>
      </c>
      <c r="B329" t="s">
        <v>31</v>
      </c>
      <c r="C329">
        <v>4418.0200000000004</v>
      </c>
      <c r="E329">
        <v>128.32</v>
      </c>
      <c r="F329">
        <v>0.38</v>
      </c>
    </row>
    <row r="330" spans="1:7" x14ac:dyDescent="0.25">
      <c r="A330" s="1">
        <v>45723</v>
      </c>
      <c r="B330" t="s">
        <v>32</v>
      </c>
      <c r="C330">
        <v>1457.76</v>
      </c>
      <c r="E330">
        <v>223.04</v>
      </c>
      <c r="F330">
        <v>0.42</v>
      </c>
    </row>
    <row r="331" spans="1:7" x14ac:dyDescent="0.25">
      <c r="A331" s="1">
        <v>45723</v>
      </c>
      <c r="B331" t="s">
        <v>33</v>
      </c>
      <c r="E331">
        <v>2288.86</v>
      </c>
      <c r="F331">
        <v>0</v>
      </c>
    </row>
    <row r="332" spans="1:7" x14ac:dyDescent="0.25">
      <c r="A332" s="1">
        <v>45724</v>
      </c>
      <c r="B332" t="s">
        <v>29</v>
      </c>
      <c r="C332">
        <v>161.63</v>
      </c>
      <c r="D332">
        <v>201.46</v>
      </c>
      <c r="E332">
        <v>16.29</v>
      </c>
      <c r="F332">
        <v>0.31</v>
      </c>
      <c r="G332">
        <v>85.2</v>
      </c>
    </row>
    <row r="333" spans="1:7" x14ac:dyDescent="0.25">
      <c r="A333" s="1">
        <v>45724</v>
      </c>
      <c r="B333" t="s">
        <v>30</v>
      </c>
      <c r="C333">
        <v>163.31</v>
      </c>
      <c r="D333">
        <v>191.35</v>
      </c>
      <c r="E333">
        <v>18.89</v>
      </c>
      <c r="F333">
        <v>0.88</v>
      </c>
      <c r="G333">
        <v>80.58</v>
      </c>
    </row>
    <row r="334" spans="1:7" x14ac:dyDescent="0.25">
      <c r="A334" s="1">
        <v>45724</v>
      </c>
      <c r="B334" t="s">
        <v>31</v>
      </c>
      <c r="C334">
        <v>4423.6000000000004</v>
      </c>
      <c r="E334">
        <v>124.97</v>
      </c>
      <c r="F334">
        <v>7.0000000000000007E-2</v>
      </c>
    </row>
    <row r="335" spans="1:7" x14ac:dyDescent="0.25">
      <c r="A335" s="1">
        <v>45724</v>
      </c>
      <c r="B335" t="s">
        <v>32</v>
      </c>
      <c r="C335">
        <v>1583.84</v>
      </c>
      <c r="E335">
        <v>194.93</v>
      </c>
      <c r="F335">
        <v>0.53</v>
      </c>
    </row>
    <row r="336" spans="1:7" x14ac:dyDescent="0.25">
      <c r="A336" s="1">
        <v>45724</v>
      </c>
      <c r="B336" t="s">
        <v>33</v>
      </c>
      <c r="E336">
        <v>2216.8000000000002</v>
      </c>
      <c r="F336">
        <v>0</v>
      </c>
    </row>
    <row r="337" spans="1:7" x14ac:dyDescent="0.25">
      <c r="A337" s="1">
        <v>45725</v>
      </c>
      <c r="B337" t="s">
        <v>29</v>
      </c>
      <c r="C337">
        <v>165.24</v>
      </c>
      <c r="D337">
        <v>213.49</v>
      </c>
      <c r="E337">
        <v>17.04</v>
      </c>
      <c r="F337">
        <v>0.27</v>
      </c>
      <c r="G337">
        <v>88.79</v>
      </c>
    </row>
    <row r="338" spans="1:7" x14ac:dyDescent="0.25">
      <c r="A338" s="1">
        <v>45725</v>
      </c>
      <c r="B338" t="s">
        <v>30</v>
      </c>
      <c r="C338">
        <v>163.21</v>
      </c>
      <c r="D338">
        <v>193.69</v>
      </c>
      <c r="E338">
        <v>19.79</v>
      </c>
      <c r="F338">
        <v>0</v>
      </c>
      <c r="G338">
        <v>81.25</v>
      </c>
    </row>
    <row r="339" spans="1:7" x14ac:dyDescent="0.25">
      <c r="A339" s="1">
        <v>45725</v>
      </c>
      <c r="B339" t="s">
        <v>31</v>
      </c>
      <c r="C339">
        <v>4344.2299999999996</v>
      </c>
      <c r="E339">
        <v>123.3</v>
      </c>
      <c r="F339">
        <v>0.14000000000000001</v>
      </c>
    </row>
    <row r="340" spans="1:7" x14ac:dyDescent="0.25">
      <c r="A340" s="1">
        <v>45725</v>
      </c>
      <c r="B340" t="s">
        <v>32</v>
      </c>
      <c r="C340">
        <v>1538.31</v>
      </c>
      <c r="E340">
        <v>197.49</v>
      </c>
      <c r="F340">
        <v>0.49</v>
      </c>
    </row>
    <row r="341" spans="1:7" x14ac:dyDescent="0.25">
      <c r="A341" s="1">
        <v>45725</v>
      </c>
      <c r="B341" t="s">
        <v>33</v>
      </c>
      <c r="E341">
        <v>2078.77</v>
      </c>
      <c r="F341">
        <v>0</v>
      </c>
    </row>
    <row r="342" spans="1:7" x14ac:dyDescent="0.25">
      <c r="A342" s="1">
        <v>45726</v>
      </c>
      <c r="B342" t="s">
        <v>29</v>
      </c>
      <c r="C342">
        <v>172.02</v>
      </c>
      <c r="D342">
        <v>209.13</v>
      </c>
      <c r="E342">
        <v>20.329999999999998</v>
      </c>
      <c r="F342">
        <v>0.13</v>
      </c>
      <c r="G342">
        <v>82.92</v>
      </c>
    </row>
    <row r="343" spans="1:7" x14ac:dyDescent="0.25">
      <c r="A343" s="1">
        <v>45726</v>
      </c>
      <c r="B343" t="s">
        <v>30</v>
      </c>
      <c r="C343">
        <v>146.91</v>
      </c>
      <c r="D343">
        <v>180.98</v>
      </c>
      <c r="E343">
        <v>15.1</v>
      </c>
      <c r="F343">
        <v>0.23</v>
      </c>
      <c r="G343">
        <v>82.56</v>
      </c>
    </row>
    <row r="344" spans="1:7" x14ac:dyDescent="0.25">
      <c r="A344" s="1">
        <v>45726</v>
      </c>
      <c r="B344" t="s">
        <v>31</v>
      </c>
      <c r="C344">
        <v>4229.97</v>
      </c>
      <c r="E344">
        <v>128.08000000000001</v>
      </c>
      <c r="F344">
        <v>0.56000000000000005</v>
      </c>
    </row>
    <row r="345" spans="1:7" x14ac:dyDescent="0.25">
      <c r="A345" s="1">
        <v>45726</v>
      </c>
      <c r="B345" t="s">
        <v>32</v>
      </c>
      <c r="C345">
        <v>1606.13</v>
      </c>
      <c r="E345">
        <v>217.83</v>
      </c>
      <c r="F345">
        <v>0.43</v>
      </c>
    </row>
    <row r="346" spans="1:7" x14ac:dyDescent="0.25">
      <c r="A346" s="1">
        <v>45726</v>
      </c>
      <c r="B346" t="s">
        <v>33</v>
      </c>
      <c r="E346">
        <v>2323.3000000000002</v>
      </c>
      <c r="F346">
        <v>0</v>
      </c>
    </row>
    <row r="347" spans="1:7" x14ac:dyDescent="0.25">
      <c r="A347" s="1">
        <v>45727</v>
      </c>
      <c r="B347" t="s">
        <v>29</v>
      </c>
      <c r="C347">
        <v>155.49</v>
      </c>
      <c r="D347">
        <v>175.79</v>
      </c>
      <c r="E347">
        <v>17.16</v>
      </c>
      <c r="F347">
        <v>0</v>
      </c>
      <c r="G347">
        <v>87.15</v>
      </c>
    </row>
    <row r="348" spans="1:7" x14ac:dyDescent="0.25">
      <c r="A348" s="1">
        <v>45727</v>
      </c>
      <c r="B348" t="s">
        <v>30</v>
      </c>
      <c r="C348">
        <v>154.72</v>
      </c>
      <c r="D348">
        <v>188.11</v>
      </c>
      <c r="E348">
        <v>19.829999999999998</v>
      </c>
      <c r="F348">
        <v>0.35</v>
      </c>
      <c r="G348">
        <v>82.65</v>
      </c>
    </row>
    <row r="349" spans="1:7" x14ac:dyDescent="0.25">
      <c r="A349" s="1">
        <v>45727</v>
      </c>
      <c r="B349" t="s">
        <v>31</v>
      </c>
      <c r="C349">
        <v>4198.26</v>
      </c>
      <c r="E349">
        <v>107.96</v>
      </c>
      <c r="F349">
        <v>7.0000000000000007E-2</v>
      </c>
    </row>
    <row r="350" spans="1:7" x14ac:dyDescent="0.25">
      <c r="A350" s="1">
        <v>45727</v>
      </c>
      <c r="B350" t="s">
        <v>32</v>
      </c>
      <c r="C350">
        <v>1589.26</v>
      </c>
      <c r="E350">
        <v>205.34</v>
      </c>
      <c r="F350">
        <v>0.63</v>
      </c>
    </row>
    <row r="351" spans="1:7" x14ac:dyDescent="0.25">
      <c r="A351" s="1">
        <v>45727</v>
      </c>
      <c r="B351" t="s">
        <v>33</v>
      </c>
      <c r="E351">
        <v>2347.9899999999998</v>
      </c>
      <c r="F351">
        <v>0</v>
      </c>
    </row>
    <row r="352" spans="1:7" x14ac:dyDescent="0.25">
      <c r="A352" s="1">
        <v>45728</v>
      </c>
      <c r="B352" t="s">
        <v>29</v>
      </c>
      <c r="C352">
        <v>169.95</v>
      </c>
      <c r="D352">
        <v>204.24</v>
      </c>
      <c r="E352">
        <v>17.05</v>
      </c>
      <c r="F352">
        <v>0.47</v>
      </c>
      <c r="G352">
        <v>85.34</v>
      </c>
    </row>
    <row r="353" spans="1:7" x14ac:dyDescent="0.25">
      <c r="A353" s="1">
        <v>45728</v>
      </c>
      <c r="B353" t="s">
        <v>30</v>
      </c>
      <c r="C353">
        <v>151.31</v>
      </c>
      <c r="D353">
        <v>193.09</v>
      </c>
      <c r="E353">
        <v>17.66</v>
      </c>
      <c r="F353">
        <v>0.62</v>
      </c>
      <c r="G353">
        <v>80.14</v>
      </c>
    </row>
    <row r="354" spans="1:7" x14ac:dyDescent="0.25">
      <c r="A354" s="1">
        <v>45728</v>
      </c>
      <c r="B354" t="s">
        <v>31</v>
      </c>
      <c r="C354">
        <v>4567.9399999999996</v>
      </c>
      <c r="E354">
        <v>109.08</v>
      </c>
      <c r="F354">
        <v>0.43</v>
      </c>
    </row>
    <row r="355" spans="1:7" x14ac:dyDescent="0.25">
      <c r="A355" s="1">
        <v>45728</v>
      </c>
      <c r="B355" t="s">
        <v>32</v>
      </c>
      <c r="C355">
        <v>1723.08</v>
      </c>
      <c r="E355">
        <v>236.95</v>
      </c>
      <c r="F355">
        <v>0.55000000000000004</v>
      </c>
    </row>
    <row r="356" spans="1:7" x14ac:dyDescent="0.25">
      <c r="A356" s="1">
        <v>45728</v>
      </c>
      <c r="B356" t="s">
        <v>33</v>
      </c>
      <c r="E356">
        <v>2278.44</v>
      </c>
      <c r="F356">
        <v>0</v>
      </c>
    </row>
    <row r="357" spans="1:7" x14ac:dyDescent="0.25">
      <c r="A357" s="1">
        <v>45729</v>
      </c>
      <c r="B357" t="s">
        <v>29</v>
      </c>
      <c r="C357">
        <v>164.76</v>
      </c>
      <c r="D357">
        <v>191.69</v>
      </c>
      <c r="E357">
        <v>22.18</v>
      </c>
      <c r="F357">
        <v>1.08</v>
      </c>
      <c r="G357">
        <v>81.3</v>
      </c>
    </row>
    <row r="358" spans="1:7" x14ac:dyDescent="0.25">
      <c r="A358" s="1">
        <v>45729</v>
      </c>
      <c r="B358" t="s">
        <v>30</v>
      </c>
      <c r="C358">
        <v>151.13</v>
      </c>
      <c r="D358">
        <v>180.36</v>
      </c>
      <c r="E358">
        <v>19.66</v>
      </c>
      <c r="F358">
        <v>1.1399999999999999</v>
      </c>
      <c r="G358">
        <v>81.040000000000006</v>
      </c>
    </row>
    <row r="359" spans="1:7" x14ac:dyDescent="0.25">
      <c r="A359" s="1">
        <v>45729</v>
      </c>
      <c r="B359" t="s">
        <v>31</v>
      </c>
      <c r="C359">
        <v>4282.1499999999996</v>
      </c>
      <c r="E359">
        <v>124.92</v>
      </c>
      <c r="F359">
        <v>0.23</v>
      </c>
    </row>
    <row r="360" spans="1:7" x14ac:dyDescent="0.25">
      <c r="A360" s="1">
        <v>45729</v>
      </c>
      <c r="B360" t="s">
        <v>32</v>
      </c>
      <c r="C360">
        <v>1586.05</v>
      </c>
      <c r="E360">
        <v>227.87</v>
      </c>
      <c r="F360">
        <v>0.57999999999999996</v>
      </c>
    </row>
    <row r="361" spans="1:7" x14ac:dyDescent="0.25">
      <c r="A361" s="1">
        <v>45729</v>
      </c>
      <c r="B361" t="s">
        <v>33</v>
      </c>
      <c r="E361">
        <v>2449.25</v>
      </c>
      <c r="F361">
        <v>0</v>
      </c>
    </row>
    <row r="362" spans="1:7" x14ac:dyDescent="0.25">
      <c r="A362" s="1">
        <v>45730</v>
      </c>
      <c r="B362" t="s">
        <v>29</v>
      </c>
      <c r="C362">
        <v>152.07</v>
      </c>
      <c r="D362">
        <v>175.91</v>
      </c>
      <c r="E362">
        <v>18.09</v>
      </c>
      <c r="F362">
        <v>0.32</v>
      </c>
      <c r="G362">
        <v>83.34</v>
      </c>
    </row>
    <row r="363" spans="1:7" x14ac:dyDescent="0.25">
      <c r="A363" s="1">
        <v>45730</v>
      </c>
      <c r="B363" t="s">
        <v>30</v>
      </c>
      <c r="C363">
        <v>151.69999999999999</v>
      </c>
      <c r="D363">
        <v>181.95</v>
      </c>
      <c r="E363">
        <v>22.42</v>
      </c>
      <c r="F363">
        <v>0</v>
      </c>
      <c r="G363">
        <v>83.53</v>
      </c>
    </row>
    <row r="364" spans="1:7" x14ac:dyDescent="0.25">
      <c r="A364" s="1">
        <v>45730</v>
      </c>
      <c r="B364" t="s">
        <v>31</v>
      </c>
      <c r="C364">
        <v>4618.59</v>
      </c>
      <c r="E364">
        <v>121.63</v>
      </c>
      <c r="F364">
        <v>0.39</v>
      </c>
    </row>
    <row r="365" spans="1:7" x14ac:dyDescent="0.25">
      <c r="A365" s="1">
        <v>45730</v>
      </c>
      <c r="B365" t="s">
        <v>32</v>
      </c>
      <c r="C365">
        <v>1649.25</v>
      </c>
      <c r="E365">
        <v>213.27</v>
      </c>
      <c r="F365">
        <v>0.28000000000000003</v>
      </c>
    </row>
    <row r="366" spans="1:7" x14ac:dyDescent="0.25">
      <c r="A366" s="1">
        <v>45730</v>
      </c>
      <c r="B366" t="s">
        <v>33</v>
      </c>
      <c r="E366">
        <v>1939.93</v>
      </c>
      <c r="F366">
        <v>0</v>
      </c>
    </row>
    <row r="367" spans="1:7" x14ac:dyDescent="0.25">
      <c r="A367" s="1">
        <v>45731</v>
      </c>
      <c r="B367" t="s">
        <v>29</v>
      </c>
      <c r="C367">
        <v>169.25</v>
      </c>
      <c r="D367">
        <v>213.27</v>
      </c>
      <c r="E367">
        <v>16.36</v>
      </c>
      <c r="F367">
        <v>0.99</v>
      </c>
      <c r="G367">
        <v>83.24</v>
      </c>
    </row>
    <row r="368" spans="1:7" x14ac:dyDescent="0.25">
      <c r="A368" s="1">
        <v>45731</v>
      </c>
      <c r="B368" t="s">
        <v>30</v>
      </c>
      <c r="C368">
        <v>163.77000000000001</v>
      </c>
      <c r="D368">
        <v>194.45</v>
      </c>
      <c r="E368">
        <v>20.6</v>
      </c>
      <c r="F368">
        <v>0.48</v>
      </c>
      <c r="G368">
        <v>86.24</v>
      </c>
    </row>
    <row r="369" spans="1:7" x14ac:dyDescent="0.25">
      <c r="A369" s="1">
        <v>45731</v>
      </c>
      <c r="B369" t="s">
        <v>31</v>
      </c>
      <c r="C369">
        <v>4617.49</v>
      </c>
      <c r="E369">
        <v>131.58000000000001</v>
      </c>
      <c r="F369">
        <v>0.44</v>
      </c>
    </row>
    <row r="370" spans="1:7" x14ac:dyDescent="0.25">
      <c r="A370" s="1">
        <v>45731</v>
      </c>
      <c r="B370" t="s">
        <v>32</v>
      </c>
      <c r="C370">
        <v>1672.32</v>
      </c>
      <c r="E370">
        <v>245.13</v>
      </c>
      <c r="F370">
        <v>0.65</v>
      </c>
    </row>
    <row r="371" spans="1:7" x14ac:dyDescent="0.25">
      <c r="A371" s="1">
        <v>45731</v>
      </c>
      <c r="B371" t="s">
        <v>33</v>
      </c>
      <c r="E371">
        <v>2003.74</v>
      </c>
      <c r="F371">
        <v>0</v>
      </c>
    </row>
    <row r="372" spans="1:7" x14ac:dyDescent="0.25">
      <c r="A372" s="1">
        <v>45732</v>
      </c>
      <c r="B372" t="s">
        <v>29</v>
      </c>
      <c r="C372">
        <v>155.18</v>
      </c>
      <c r="D372">
        <v>210.97</v>
      </c>
      <c r="E372">
        <v>18.79</v>
      </c>
      <c r="F372">
        <v>0.78</v>
      </c>
      <c r="G372">
        <v>80.5</v>
      </c>
    </row>
    <row r="373" spans="1:7" x14ac:dyDescent="0.25">
      <c r="A373" s="1">
        <v>45732</v>
      </c>
      <c r="B373" t="s">
        <v>30</v>
      </c>
      <c r="C373">
        <v>135.74</v>
      </c>
      <c r="D373">
        <v>159.88999999999999</v>
      </c>
      <c r="E373">
        <v>14.01</v>
      </c>
      <c r="F373">
        <v>0.54</v>
      </c>
      <c r="G373">
        <v>82.16</v>
      </c>
    </row>
    <row r="374" spans="1:7" x14ac:dyDescent="0.25">
      <c r="A374" s="1">
        <v>45732</v>
      </c>
      <c r="B374" t="s">
        <v>31</v>
      </c>
      <c r="C374">
        <v>4192.47</v>
      </c>
      <c r="E374">
        <v>109.04</v>
      </c>
      <c r="F374">
        <v>0.28999999999999998</v>
      </c>
    </row>
    <row r="375" spans="1:7" x14ac:dyDescent="0.25">
      <c r="A375" s="1">
        <v>45732</v>
      </c>
      <c r="B375" t="s">
        <v>32</v>
      </c>
      <c r="C375">
        <v>1500.36</v>
      </c>
      <c r="E375">
        <v>200.01</v>
      </c>
      <c r="F375">
        <v>0.39</v>
      </c>
    </row>
    <row r="376" spans="1:7" x14ac:dyDescent="0.25">
      <c r="A376" s="1">
        <v>45732</v>
      </c>
      <c r="B376" t="s">
        <v>33</v>
      </c>
      <c r="E376">
        <v>2224.13</v>
      </c>
      <c r="F376">
        <v>0</v>
      </c>
    </row>
    <row r="377" spans="1:7" x14ac:dyDescent="0.25">
      <c r="A377" s="1">
        <v>45733</v>
      </c>
      <c r="B377" t="s">
        <v>29</v>
      </c>
      <c r="C377">
        <v>169.6</v>
      </c>
      <c r="D377">
        <v>199.49</v>
      </c>
      <c r="E377">
        <v>20.18</v>
      </c>
      <c r="F377">
        <v>0.61</v>
      </c>
      <c r="G377">
        <v>86.79</v>
      </c>
    </row>
    <row r="378" spans="1:7" x14ac:dyDescent="0.25">
      <c r="A378" s="1">
        <v>45733</v>
      </c>
      <c r="B378" t="s">
        <v>30</v>
      </c>
      <c r="C378">
        <v>161.41</v>
      </c>
      <c r="D378">
        <v>201.9</v>
      </c>
      <c r="E378">
        <v>15</v>
      </c>
      <c r="F378">
        <v>0</v>
      </c>
      <c r="G378">
        <v>84.44</v>
      </c>
    </row>
    <row r="379" spans="1:7" x14ac:dyDescent="0.25">
      <c r="A379" s="1">
        <v>45733</v>
      </c>
      <c r="B379" t="s">
        <v>31</v>
      </c>
      <c r="C379">
        <v>4295.5</v>
      </c>
      <c r="E379">
        <v>107.14</v>
      </c>
      <c r="F379">
        <v>0.21</v>
      </c>
    </row>
    <row r="380" spans="1:7" x14ac:dyDescent="0.25">
      <c r="A380" s="1">
        <v>45733</v>
      </c>
      <c r="B380" t="s">
        <v>32</v>
      </c>
      <c r="C380">
        <v>1696.98</v>
      </c>
      <c r="E380">
        <v>215.76</v>
      </c>
      <c r="F380">
        <v>0.73</v>
      </c>
    </row>
    <row r="381" spans="1:7" x14ac:dyDescent="0.25">
      <c r="A381" s="1">
        <v>45733</v>
      </c>
      <c r="B381" t="s">
        <v>33</v>
      </c>
      <c r="E381">
        <v>2074.44</v>
      </c>
      <c r="F381">
        <v>0</v>
      </c>
    </row>
    <row r="382" spans="1:7" x14ac:dyDescent="0.25">
      <c r="A382" s="1">
        <v>45734</v>
      </c>
      <c r="B382" t="s">
        <v>29</v>
      </c>
      <c r="C382">
        <v>163.25</v>
      </c>
      <c r="D382">
        <v>194.29</v>
      </c>
      <c r="E382">
        <v>17.63</v>
      </c>
      <c r="F382">
        <v>0.73</v>
      </c>
      <c r="G382">
        <v>83.16</v>
      </c>
    </row>
    <row r="383" spans="1:7" x14ac:dyDescent="0.25">
      <c r="A383" s="1">
        <v>45734</v>
      </c>
      <c r="B383" t="s">
        <v>30</v>
      </c>
      <c r="C383">
        <v>156.01</v>
      </c>
      <c r="D383">
        <v>181.02</v>
      </c>
      <c r="E383">
        <v>20.45</v>
      </c>
      <c r="F383">
        <v>0.02</v>
      </c>
      <c r="G383">
        <v>82.54</v>
      </c>
    </row>
    <row r="384" spans="1:7" x14ac:dyDescent="0.25">
      <c r="A384" s="1">
        <v>45734</v>
      </c>
      <c r="B384" t="s">
        <v>31</v>
      </c>
      <c r="C384">
        <v>4388.1099999999997</v>
      </c>
      <c r="E384">
        <v>112.13</v>
      </c>
      <c r="F384">
        <v>0.35</v>
      </c>
    </row>
    <row r="385" spans="1:7" x14ac:dyDescent="0.25">
      <c r="A385" s="1">
        <v>45734</v>
      </c>
      <c r="B385" t="s">
        <v>32</v>
      </c>
      <c r="C385">
        <v>1594.46</v>
      </c>
      <c r="E385">
        <v>210.75</v>
      </c>
      <c r="F385">
        <v>0.69</v>
      </c>
    </row>
    <row r="386" spans="1:7" x14ac:dyDescent="0.25">
      <c r="A386" s="1">
        <v>45734</v>
      </c>
      <c r="B386" t="s">
        <v>33</v>
      </c>
      <c r="E386">
        <v>2497.4</v>
      </c>
      <c r="F386">
        <v>0</v>
      </c>
    </row>
    <row r="387" spans="1:7" x14ac:dyDescent="0.25">
      <c r="A387" s="1">
        <v>45735</v>
      </c>
      <c r="B387" t="s">
        <v>29</v>
      </c>
      <c r="C387">
        <v>165</v>
      </c>
      <c r="D387">
        <v>192.95</v>
      </c>
      <c r="E387">
        <v>18.23</v>
      </c>
      <c r="F387">
        <v>0.1</v>
      </c>
      <c r="G387">
        <v>82.87</v>
      </c>
    </row>
    <row r="388" spans="1:7" x14ac:dyDescent="0.25">
      <c r="A388" s="1">
        <v>45735</v>
      </c>
      <c r="B388" t="s">
        <v>30</v>
      </c>
      <c r="C388">
        <v>163.46</v>
      </c>
      <c r="D388">
        <v>187.24</v>
      </c>
      <c r="E388">
        <v>14.68</v>
      </c>
      <c r="F388">
        <v>0.52</v>
      </c>
      <c r="G388">
        <v>80.709999999999994</v>
      </c>
    </row>
    <row r="389" spans="1:7" x14ac:dyDescent="0.25">
      <c r="A389" s="1">
        <v>45735</v>
      </c>
      <c r="B389" t="s">
        <v>31</v>
      </c>
      <c r="C389">
        <v>4271.2299999999996</v>
      </c>
      <c r="E389">
        <v>107.59</v>
      </c>
      <c r="F389">
        <v>0.36</v>
      </c>
    </row>
    <row r="390" spans="1:7" x14ac:dyDescent="0.25">
      <c r="A390" s="1">
        <v>45735</v>
      </c>
      <c r="B390" t="s">
        <v>32</v>
      </c>
      <c r="C390">
        <v>1450.94</v>
      </c>
      <c r="E390">
        <v>207.13</v>
      </c>
      <c r="F390">
        <v>0.42</v>
      </c>
    </row>
    <row r="391" spans="1:7" x14ac:dyDescent="0.25">
      <c r="A391" s="1">
        <v>45735</v>
      </c>
      <c r="B391" t="s">
        <v>33</v>
      </c>
      <c r="E391">
        <v>2259.84</v>
      </c>
      <c r="F391">
        <v>0</v>
      </c>
    </row>
    <row r="392" spans="1:7" x14ac:dyDescent="0.25">
      <c r="A392" s="1">
        <v>45736</v>
      </c>
      <c r="B392" t="s">
        <v>29</v>
      </c>
      <c r="C392">
        <v>170.46</v>
      </c>
      <c r="D392">
        <v>211.25</v>
      </c>
      <c r="E392">
        <v>16.98</v>
      </c>
      <c r="F392">
        <v>0.01</v>
      </c>
      <c r="G392">
        <v>81.96</v>
      </c>
    </row>
    <row r="393" spans="1:7" x14ac:dyDescent="0.25">
      <c r="A393" s="1">
        <v>45736</v>
      </c>
      <c r="B393" t="s">
        <v>30</v>
      </c>
      <c r="C393">
        <v>127.66</v>
      </c>
      <c r="D393">
        <v>156.80000000000001</v>
      </c>
      <c r="E393">
        <v>18.89</v>
      </c>
      <c r="F393">
        <v>0</v>
      </c>
      <c r="G393">
        <v>81.55</v>
      </c>
    </row>
    <row r="394" spans="1:7" x14ac:dyDescent="0.25">
      <c r="A394" s="1">
        <v>45736</v>
      </c>
      <c r="B394" t="s">
        <v>31</v>
      </c>
      <c r="C394">
        <v>4580.18</v>
      </c>
      <c r="E394">
        <v>124.38</v>
      </c>
      <c r="F394">
        <v>0.12</v>
      </c>
    </row>
    <row r="395" spans="1:7" x14ac:dyDescent="0.25">
      <c r="A395" s="1">
        <v>45736</v>
      </c>
      <c r="B395" t="s">
        <v>32</v>
      </c>
      <c r="C395">
        <v>1712.18</v>
      </c>
      <c r="E395">
        <v>217.78</v>
      </c>
      <c r="F395">
        <v>0.26</v>
      </c>
    </row>
    <row r="396" spans="1:7" x14ac:dyDescent="0.25">
      <c r="A396" s="1">
        <v>45736</v>
      </c>
      <c r="B396" t="s">
        <v>33</v>
      </c>
      <c r="E396">
        <v>2396.77</v>
      </c>
      <c r="F396">
        <v>0</v>
      </c>
    </row>
    <row r="397" spans="1:7" x14ac:dyDescent="0.25">
      <c r="A397" s="1">
        <v>45737</v>
      </c>
      <c r="B397" t="s">
        <v>29</v>
      </c>
      <c r="C397">
        <v>153.78</v>
      </c>
      <c r="D397">
        <v>189.76</v>
      </c>
      <c r="E397">
        <v>15.97</v>
      </c>
      <c r="F397">
        <v>0.56999999999999995</v>
      </c>
      <c r="G397">
        <v>86.42</v>
      </c>
    </row>
    <row r="398" spans="1:7" x14ac:dyDescent="0.25">
      <c r="A398" s="1">
        <v>45737</v>
      </c>
      <c r="B398" t="s">
        <v>30</v>
      </c>
      <c r="C398">
        <v>147.15</v>
      </c>
      <c r="D398">
        <v>177.6</v>
      </c>
      <c r="E398">
        <v>18.489999999999998</v>
      </c>
      <c r="F398">
        <v>1.1299999999999999</v>
      </c>
      <c r="G398">
        <v>78.900000000000006</v>
      </c>
    </row>
    <row r="399" spans="1:7" x14ac:dyDescent="0.25">
      <c r="A399" s="1">
        <v>45737</v>
      </c>
      <c r="B399" t="s">
        <v>31</v>
      </c>
      <c r="C399">
        <v>4661.72</v>
      </c>
      <c r="E399">
        <v>109.58</v>
      </c>
      <c r="F399">
        <v>0.28999999999999998</v>
      </c>
    </row>
    <row r="400" spans="1:7" x14ac:dyDescent="0.25">
      <c r="A400" s="1">
        <v>45737</v>
      </c>
      <c r="B400" t="s">
        <v>32</v>
      </c>
      <c r="C400">
        <v>1681.01</v>
      </c>
      <c r="E400">
        <v>202.68</v>
      </c>
      <c r="F400">
        <v>0.17</v>
      </c>
    </row>
    <row r="401" spans="1:7" x14ac:dyDescent="0.25">
      <c r="A401" s="1">
        <v>45737</v>
      </c>
      <c r="B401" t="s">
        <v>33</v>
      </c>
      <c r="E401">
        <v>2284.1</v>
      </c>
      <c r="F401">
        <v>0</v>
      </c>
    </row>
    <row r="402" spans="1:7" x14ac:dyDescent="0.25">
      <c r="A402" s="1">
        <v>45738</v>
      </c>
      <c r="B402" t="s">
        <v>29</v>
      </c>
      <c r="C402">
        <v>149.28</v>
      </c>
      <c r="D402">
        <v>181.76</v>
      </c>
      <c r="E402">
        <v>17.420000000000002</v>
      </c>
      <c r="F402">
        <v>0.65</v>
      </c>
      <c r="G402">
        <v>84.17</v>
      </c>
    </row>
    <row r="403" spans="1:7" x14ac:dyDescent="0.25">
      <c r="A403" s="1">
        <v>45738</v>
      </c>
      <c r="B403" t="s">
        <v>30</v>
      </c>
      <c r="C403">
        <v>148.4</v>
      </c>
      <c r="D403">
        <v>176.86</v>
      </c>
      <c r="E403">
        <v>17.8</v>
      </c>
      <c r="F403">
        <v>1.28</v>
      </c>
      <c r="G403">
        <v>78.680000000000007</v>
      </c>
    </row>
    <row r="404" spans="1:7" x14ac:dyDescent="0.25">
      <c r="A404" s="1">
        <v>45738</v>
      </c>
      <c r="B404" t="s">
        <v>31</v>
      </c>
      <c r="C404">
        <v>4224.1000000000004</v>
      </c>
      <c r="E404">
        <v>126.66</v>
      </c>
      <c r="F404">
        <v>0.4</v>
      </c>
    </row>
    <row r="405" spans="1:7" x14ac:dyDescent="0.25">
      <c r="A405" s="1">
        <v>45738</v>
      </c>
      <c r="B405" t="s">
        <v>32</v>
      </c>
      <c r="C405">
        <v>1505.47</v>
      </c>
      <c r="E405">
        <v>243.71</v>
      </c>
      <c r="F405">
        <v>0.37</v>
      </c>
    </row>
    <row r="406" spans="1:7" x14ac:dyDescent="0.25">
      <c r="A406" s="1">
        <v>45738</v>
      </c>
      <c r="B406" t="s">
        <v>33</v>
      </c>
      <c r="E406">
        <v>2303.67</v>
      </c>
      <c r="F406">
        <v>0</v>
      </c>
    </row>
    <row r="407" spans="1:7" x14ac:dyDescent="0.25">
      <c r="A407" s="1">
        <v>45739</v>
      </c>
      <c r="B407" t="s">
        <v>29</v>
      </c>
      <c r="C407">
        <v>165.95</v>
      </c>
      <c r="D407">
        <v>202.61</v>
      </c>
      <c r="E407">
        <v>15.87</v>
      </c>
      <c r="F407">
        <v>1.1399999999999999</v>
      </c>
      <c r="G407">
        <v>85.01</v>
      </c>
    </row>
    <row r="408" spans="1:7" x14ac:dyDescent="0.25">
      <c r="A408" s="1">
        <v>45739</v>
      </c>
      <c r="B408" t="s">
        <v>30</v>
      </c>
      <c r="C408">
        <v>128.63999999999999</v>
      </c>
      <c r="D408">
        <v>152.74</v>
      </c>
      <c r="E408">
        <v>20.03</v>
      </c>
      <c r="F408">
        <v>0.48</v>
      </c>
      <c r="G408">
        <v>80.760000000000005</v>
      </c>
    </row>
    <row r="409" spans="1:7" x14ac:dyDescent="0.25">
      <c r="A409" s="1">
        <v>45739</v>
      </c>
      <c r="B409" t="s">
        <v>31</v>
      </c>
      <c r="C409">
        <v>4383.7299999999996</v>
      </c>
      <c r="E409">
        <v>106.44</v>
      </c>
      <c r="F409">
        <v>0.13</v>
      </c>
    </row>
    <row r="410" spans="1:7" x14ac:dyDescent="0.25">
      <c r="A410" s="1">
        <v>45739</v>
      </c>
      <c r="B410" t="s">
        <v>32</v>
      </c>
      <c r="C410">
        <v>1801.79</v>
      </c>
      <c r="E410">
        <v>222.69</v>
      </c>
      <c r="F410">
        <v>0.06</v>
      </c>
    </row>
    <row r="411" spans="1:7" x14ac:dyDescent="0.25">
      <c r="A411" s="1">
        <v>45739</v>
      </c>
      <c r="B411" t="s">
        <v>33</v>
      </c>
      <c r="E411">
        <v>2249.67</v>
      </c>
      <c r="F411">
        <v>0</v>
      </c>
    </row>
    <row r="412" spans="1:7" x14ac:dyDescent="0.25">
      <c r="A412" s="1">
        <v>45740</v>
      </c>
      <c r="B412" t="s">
        <v>29</v>
      </c>
      <c r="C412">
        <v>168.23</v>
      </c>
      <c r="D412">
        <v>207.45</v>
      </c>
      <c r="E412">
        <v>13.09</v>
      </c>
      <c r="F412">
        <v>0.38</v>
      </c>
      <c r="G412">
        <v>81.08</v>
      </c>
    </row>
    <row r="413" spans="1:7" x14ac:dyDescent="0.25">
      <c r="A413" s="1">
        <v>45740</v>
      </c>
      <c r="B413" t="s">
        <v>30</v>
      </c>
      <c r="C413">
        <v>162.36000000000001</v>
      </c>
      <c r="D413">
        <v>198</v>
      </c>
      <c r="E413">
        <v>17.59</v>
      </c>
      <c r="F413">
        <v>0</v>
      </c>
      <c r="G413">
        <v>78.61</v>
      </c>
    </row>
    <row r="414" spans="1:7" x14ac:dyDescent="0.25">
      <c r="A414" s="1">
        <v>45740</v>
      </c>
      <c r="B414" t="s">
        <v>31</v>
      </c>
      <c r="C414">
        <v>4438.93</v>
      </c>
      <c r="E414">
        <v>126.85</v>
      </c>
      <c r="F414">
        <v>0.28999999999999998</v>
      </c>
    </row>
    <row r="415" spans="1:7" x14ac:dyDescent="0.25">
      <c r="A415" s="1">
        <v>45740</v>
      </c>
      <c r="B415" t="s">
        <v>32</v>
      </c>
      <c r="C415">
        <v>1751.9</v>
      </c>
      <c r="E415">
        <v>210.63</v>
      </c>
      <c r="F415">
        <v>0.79</v>
      </c>
    </row>
    <row r="416" spans="1:7" x14ac:dyDescent="0.25">
      <c r="A416" s="1">
        <v>45740</v>
      </c>
      <c r="B416" t="s">
        <v>33</v>
      </c>
      <c r="E416">
        <v>2083.12</v>
      </c>
      <c r="F416">
        <v>0</v>
      </c>
    </row>
    <row r="417" spans="1:7" x14ac:dyDescent="0.25">
      <c r="A417" s="1">
        <v>45741</v>
      </c>
      <c r="B417" t="s">
        <v>29</v>
      </c>
      <c r="C417">
        <v>168.78</v>
      </c>
      <c r="D417">
        <v>221.58</v>
      </c>
      <c r="E417">
        <v>18.2</v>
      </c>
      <c r="F417">
        <v>0.88</v>
      </c>
      <c r="G417">
        <v>85.07</v>
      </c>
    </row>
    <row r="418" spans="1:7" x14ac:dyDescent="0.25">
      <c r="A418" s="1">
        <v>45741</v>
      </c>
      <c r="B418" t="s">
        <v>30</v>
      </c>
      <c r="C418">
        <v>148.96</v>
      </c>
      <c r="D418">
        <v>172.19</v>
      </c>
      <c r="E418">
        <v>21.58</v>
      </c>
      <c r="F418">
        <v>1.2</v>
      </c>
      <c r="G418">
        <v>80.89</v>
      </c>
    </row>
    <row r="419" spans="1:7" x14ac:dyDescent="0.25">
      <c r="A419" s="1">
        <v>45741</v>
      </c>
      <c r="B419" t="s">
        <v>31</v>
      </c>
      <c r="C419">
        <v>4303.3</v>
      </c>
      <c r="E419">
        <v>111.75</v>
      </c>
      <c r="F419">
        <v>0</v>
      </c>
    </row>
    <row r="420" spans="1:7" x14ac:dyDescent="0.25">
      <c r="A420" s="1">
        <v>45741</v>
      </c>
      <c r="B420" t="s">
        <v>32</v>
      </c>
      <c r="C420">
        <v>1543.06</v>
      </c>
      <c r="E420">
        <v>188.95</v>
      </c>
      <c r="F420">
        <v>0.4</v>
      </c>
    </row>
    <row r="421" spans="1:7" x14ac:dyDescent="0.25">
      <c r="A421" s="1">
        <v>45741</v>
      </c>
      <c r="B421" t="s">
        <v>33</v>
      </c>
      <c r="E421">
        <v>2509.4899999999998</v>
      </c>
      <c r="F421">
        <v>0</v>
      </c>
    </row>
    <row r="422" spans="1:7" x14ac:dyDescent="0.25">
      <c r="A422" s="1">
        <v>45742</v>
      </c>
      <c r="B422" t="s">
        <v>29</v>
      </c>
      <c r="C422">
        <v>163.88</v>
      </c>
      <c r="D422">
        <v>178.37</v>
      </c>
      <c r="E422">
        <v>12.86</v>
      </c>
      <c r="F422">
        <v>0.47</v>
      </c>
      <c r="G422">
        <v>81.41</v>
      </c>
    </row>
    <row r="423" spans="1:7" x14ac:dyDescent="0.25">
      <c r="A423" s="1">
        <v>45742</v>
      </c>
      <c r="B423" t="s">
        <v>30</v>
      </c>
      <c r="C423">
        <v>145.34</v>
      </c>
      <c r="D423">
        <v>175.74</v>
      </c>
      <c r="E423">
        <v>16.79</v>
      </c>
      <c r="F423">
        <v>0.9</v>
      </c>
      <c r="G423">
        <v>83.93</v>
      </c>
    </row>
    <row r="424" spans="1:7" x14ac:dyDescent="0.25">
      <c r="A424" s="1">
        <v>45742</v>
      </c>
      <c r="B424" t="s">
        <v>31</v>
      </c>
      <c r="C424">
        <v>4271.8900000000003</v>
      </c>
      <c r="E424">
        <v>104.36</v>
      </c>
      <c r="F424">
        <v>0.35</v>
      </c>
    </row>
    <row r="425" spans="1:7" x14ac:dyDescent="0.25">
      <c r="A425" s="1">
        <v>45742</v>
      </c>
      <c r="B425" t="s">
        <v>32</v>
      </c>
      <c r="C425">
        <v>1756.08</v>
      </c>
      <c r="E425">
        <v>207.98</v>
      </c>
      <c r="F425">
        <v>0.16</v>
      </c>
    </row>
    <row r="426" spans="1:7" x14ac:dyDescent="0.25">
      <c r="A426" s="1">
        <v>45742</v>
      </c>
      <c r="B426" t="s">
        <v>33</v>
      </c>
      <c r="E426">
        <v>2385.13</v>
      </c>
      <c r="F426">
        <v>0</v>
      </c>
    </row>
    <row r="427" spans="1:7" x14ac:dyDescent="0.25">
      <c r="A427" s="1">
        <v>45743</v>
      </c>
      <c r="B427" t="s">
        <v>29</v>
      </c>
      <c r="C427">
        <v>146.96</v>
      </c>
      <c r="D427">
        <v>181.46</v>
      </c>
      <c r="E427">
        <v>16.190000000000001</v>
      </c>
      <c r="F427">
        <v>0.56999999999999995</v>
      </c>
      <c r="G427">
        <v>82.83</v>
      </c>
    </row>
    <row r="428" spans="1:7" x14ac:dyDescent="0.25">
      <c r="A428" s="1">
        <v>45743</v>
      </c>
      <c r="B428" t="s">
        <v>30</v>
      </c>
      <c r="C428">
        <v>158.49</v>
      </c>
      <c r="D428">
        <v>198.09</v>
      </c>
      <c r="E428">
        <v>17.149999999999999</v>
      </c>
      <c r="F428">
        <v>0.09</v>
      </c>
      <c r="G428">
        <v>83.55</v>
      </c>
    </row>
    <row r="429" spans="1:7" x14ac:dyDescent="0.25">
      <c r="A429" s="1">
        <v>45743</v>
      </c>
      <c r="B429" t="s">
        <v>31</v>
      </c>
      <c r="C429">
        <v>4520.84</v>
      </c>
      <c r="E429">
        <v>116.92</v>
      </c>
      <c r="F429">
        <v>0.42</v>
      </c>
    </row>
    <row r="430" spans="1:7" x14ac:dyDescent="0.25">
      <c r="A430" s="1">
        <v>45743</v>
      </c>
      <c r="B430" t="s">
        <v>32</v>
      </c>
      <c r="C430">
        <v>1688.1</v>
      </c>
      <c r="E430">
        <v>205.69</v>
      </c>
      <c r="F430">
        <v>0.67</v>
      </c>
    </row>
    <row r="431" spans="1:7" x14ac:dyDescent="0.25">
      <c r="A431" s="1">
        <v>45743</v>
      </c>
      <c r="B431" t="s">
        <v>33</v>
      </c>
      <c r="E431">
        <v>2212.69</v>
      </c>
      <c r="F431">
        <v>0</v>
      </c>
    </row>
    <row r="432" spans="1:7" x14ac:dyDescent="0.25">
      <c r="A432" s="1">
        <v>45744</v>
      </c>
      <c r="B432" t="s">
        <v>29</v>
      </c>
      <c r="C432">
        <v>162.68</v>
      </c>
      <c r="D432">
        <v>199.12</v>
      </c>
      <c r="E432">
        <v>16.05</v>
      </c>
      <c r="F432">
        <v>0.05</v>
      </c>
      <c r="G432">
        <v>83.67</v>
      </c>
    </row>
    <row r="433" spans="1:7" x14ac:dyDescent="0.25">
      <c r="A433" s="1">
        <v>45744</v>
      </c>
      <c r="B433" t="s">
        <v>30</v>
      </c>
      <c r="C433">
        <v>149.63999999999999</v>
      </c>
      <c r="D433">
        <v>191.78</v>
      </c>
      <c r="E433">
        <v>21.17</v>
      </c>
      <c r="F433">
        <v>0.47</v>
      </c>
      <c r="G433">
        <v>81.64</v>
      </c>
    </row>
    <row r="434" spans="1:7" x14ac:dyDescent="0.25">
      <c r="A434" s="1">
        <v>45744</v>
      </c>
      <c r="B434" t="s">
        <v>31</v>
      </c>
      <c r="C434">
        <v>4491.0600000000004</v>
      </c>
      <c r="E434">
        <v>110.02</v>
      </c>
      <c r="F434">
        <v>0.43</v>
      </c>
    </row>
    <row r="435" spans="1:7" x14ac:dyDescent="0.25">
      <c r="A435" s="1">
        <v>45744</v>
      </c>
      <c r="B435" t="s">
        <v>32</v>
      </c>
      <c r="C435">
        <v>1656.71</v>
      </c>
      <c r="E435">
        <v>231.46</v>
      </c>
      <c r="F435">
        <v>0.98</v>
      </c>
    </row>
    <row r="436" spans="1:7" x14ac:dyDescent="0.25">
      <c r="A436" s="1">
        <v>45744</v>
      </c>
      <c r="B436" t="s">
        <v>33</v>
      </c>
      <c r="E436">
        <v>2351.54</v>
      </c>
      <c r="F436">
        <v>0</v>
      </c>
    </row>
    <row r="437" spans="1:7" x14ac:dyDescent="0.25">
      <c r="A437" s="1">
        <v>45745</v>
      </c>
      <c r="B437" t="s">
        <v>29</v>
      </c>
      <c r="C437">
        <v>145.19</v>
      </c>
      <c r="D437">
        <v>175.88</v>
      </c>
      <c r="E437">
        <v>19.54</v>
      </c>
      <c r="F437">
        <v>0.9</v>
      </c>
      <c r="G437">
        <v>83.13</v>
      </c>
    </row>
    <row r="438" spans="1:7" x14ac:dyDescent="0.25">
      <c r="A438" s="1">
        <v>45745</v>
      </c>
      <c r="B438" t="s">
        <v>30</v>
      </c>
      <c r="C438">
        <v>131.69</v>
      </c>
      <c r="D438">
        <v>155.4</v>
      </c>
      <c r="E438">
        <v>18.84</v>
      </c>
      <c r="F438">
        <v>0.63</v>
      </c>
      <c r="G438">
        <v>82.17</v>
      </c>
    </row>
    <row r="439" spans="1:7" x14ac:dyDescent="0.25">
      <c r="A439" s="1">
        <v>45745</v>
      </c>
      <c r="B439" t="s">
        <v>31</v>
      </c>
      <c r="C439">
        <v>4652.8500000000004</v>
      </c>
      <c r="E439">
        <v>111.86</v>
      </c>
      <c r="F439">
        <v>0.45</v>
      </c>
    </row>
    <row r="440" spans="1:7" x14ac:dyDescent="0.25">
      <c r="A440" s="1">
        <v>45745</v>
      </c>
      <c r="B440" t="s">
        <v>32</v>
      </c>
      <c r="C440">
        <v>1754.46</v>
      </c>
      <c r="E440">
        <v>238.16</v>
      </c>
      <c r="F440">
        <v>0.44</v>
      </c>
    </row>
    <row r="441" spans="1:7" x14ac:dyDescent="0.25">
      <c r="A441" s="1">
        <v>45745</v>
      </c>
      <c r="B441" t="s">
        <v>33</v>
      </c>
      <c r="E441">
        <v>2447.89</v>
      </c>
      <c r="F441">
        <v>0</v>
      </c>
    </row>
    <row r="442" spans="1:7" x14ac:dyDescent="0.25">
      <c r="A442" s="1">
        <v>45746</v>
      </c>
      <c r="B442" t="s">
        <v>29</v>
      </c>
      <c r="C442">
        <v>145.66999999999999</v>
      </c>
      <c r="D442">
        <v>185.68</v>
      </c>
      <c r="E442">
        <v>18.16</v>
      </c>
      <c r="F442">
        <v>0.91</v>
      </c>
      <c r="G442">
        <v>85.66</v>
      </c>
    </row>
    <row r="443" spans="1:7" x14ac:dyDescent="0.25">
      <c r="A443" s="1">
        <v>45746</v>
      </c>
      <c r="B443" t="s">
        <v>30</v>
      </c>
      <c r="C443">
        <v>155.13999999999999</v>
      </c>
      <c r="D443">
        <v>196.83</v>
      </c>
      <c r="E443">
        <v>16.649999999999999</v>
      </c>
      <c r="F443">
        <v>0.81</v>
      </c>
      <c r="G443">
        <v>79.489999999999995</v>
      </c>
    </row>
    <row r="444" spans="1:7" x14ac:dyDescent="0.25">
      <c r="A444" s="1">
        <v>45746</v>
      </c>
      <c r="B444" t="s">
        <v>31</v>
      </c>
      <c r="C444">
        <v>4306.74</v>
      </c>
      <c r="E444">
        <v>120.25</v>
      </c>
      <c r="F444">
        <v>0.25</v>
      </c>
    </row>
    <row r="445" spans="1:7" x14ac:dyDescent="0.25">
      <c r="A445" s="1">
        <v>45746</v>
      </c>
      <c r="B445" t="s">
        <v>32</v>
      </c>
      <c r="C445">
        <v>1598.02</v>
      </c>
      <c r="E445">
        <v>205.02</v>
      </c>
      <c r="F445">
        <v>0.27</v>
      </c>
    </row>
    <row r="446" spans="1:7" x14ac:dyDescent="0.25">
      <c r="A446" s="1">
        <v>45746</v>
      </c>
      <c r="B446" t="s">
        <v>33</v>
      </c>
      <c r="E446">
        <v>2442.17</v>
      </c>
      <c r="F446">
        <v>0</v>
      </c>
    </row>
    <row r="447" spans="1:7" x14ac:dyDescent="0.25">
      <c r="A447" s="1">
        <v>45747</v>
      </c>
      <c r="B447" t="s">
        <v>29</v>
      </c>
      <c r="C447">
        <v>167.73</v>
      </c>
      <c r="D447">
        <v>191.19</v>
      </c>
      <c r="E447">
        <v>21.21</v>
      </c>
      <c r="F447">
        <v>0.32</v>
      </c>
      <c r="G447">
        <v>84.53</v>
      </c>
    </row>
    <row r="448" spans="1:7" x14ac:dyDescent="0.25">
      <c r="A448" s="1">
        <v>45747</v>
      </c>
      <c r="B448" t="s">
        <v>30</v>
      </c>
      <c r="C448">
        <v>146.08000000000001</v>
      </c>
      <c r="D448">
        <v>168.56</v>
      </c>
      <c r="E448">
        <v>21.07</v>
      </c>
      <c r="F448">
        <v>1.27</v>
      </c>
      <c r="G448">
        <v>83</v>
      </c>
    </row>
    <row r="449" spans="1:7" x14ac:dyDescent="0.25">
      <c r="A449" s="1">
        <v>45747</v>
      </c>
      <c r="B449" t="s">
        <v>31</v>
      </c>
      <c r="C449">
        <v>4498.18</v>
      </c>
      <c r="E449">
        <v>121.42</v>
      </c>
      <c r="F449">
        <v>0</v>
      </c>
    </row>
    <row r="450" spans="1:7" x14ac:dyDescent="0.25">
      <c r="A450" s="1">
        <v>45747</v>
      </c>
      <c r="B450" t="s">
        <v>32</v>
      </c>
      <c r="C450">
        <v>1699.03</v>
      </c>
      <c r="E450">
        <v>232.11</v>
      </c>
      <c r="F450">
        <v>0.35</v>
      </c>
    </row>
    <row r="451" spans="1:7" x14ac:dyDescent="0.25">
      <c r="A451" s="1">
        <v>45747</v>
      </c>
      <c r="B451" t="s">
        <v>33</v>
      </c>
      <c r="E451">
        <v>2425.5300000000002</v>
      </c>
      <c r="F451">
        <v>0</v>
      </c>
    </row>
    <row r="452" spans="1:7" x14ac:dyDescent="0.25">
      <c r="A452" s="1">
        <v>45748</v>
      </c>
      <c r="B452" t="s">
        <v>29</v>
      </c>
      <c r="C452">
        <v>147.38999999999999</v>
      </c>
      <c r="D452">
        <v>177.76</v>
      </c>
      <c r="E452">
        <v>18.73</v>
      </c>
      <c r="F452">
        <v>0.14000000000000001</v>
      </c>
      <c r="G452">
        <v>83.88</v>
      </c>
    </row>
    <row r="453" spans="1:7" x14ac:dyDescent="0.25">
      <c r="A453" s="1">
        <v>45748</v>
      </c>
      <c r="B453" t="s">
        <v>30</v>
      </c>
      <c r="C453">
        <v>157.06</v>
      </c>
      <c r="D453">
        <v>189.78</v>
      </c>
      <c r="E453">
        <v>17.899999999999999</v>
      </c>
      <c r="F453">
        <v>0.42</v>
      </c>
      <c r="G453">
        <v>83.59</v>
      </c>
    </row>
    <row r="454" spans="1:7" x14ac:dyDescent="0.25">
      <c r="A454" s="1">
        <v>45748</v>
      </c>
      <c r="B454" t="s">
        <v>31</v>
      </c>
      <c r="C454">
        <v>4462.63</v>
      </c>
      <c r="E454">
        <v>121.99</v>
      </c>
      <c r="F454">
        <v>0.6</v>
      </c>
    </row>
    <row r="455" spans="1:7" x14ac:dyDescent="0.25">
      <c r="A455" s="1">
        <v>45748</v>
      </c>
      <c r="B455" t="s">
        <v>32</v>
      </c>
      <c r="C455">
        <v>1717.47</v>
      </c>
      <c r="E455">
        <v>226.78</v>
      </c>
      <c r="F455">
        <v>0.12</v>
      </c>
    </row>
    <row r="456" spans="1:7" x14ac:dyDescent="0.25">
      <c r="A456" s="1">
        <v>45748</v>
      </c>
      <c r="B456" t="s">
        <v>33</v>
      </c>
      <c r="E456">
        <v>2407.9</v>
      </c>
      <c r="F456">
        <v>0</v>
      </c>
    </row>
    <row r="457" spans="1:7" x14ac:dyDescent="0.25">
      <c r="A457" s="1">
        <v>45749</v>
      </c>
      <c r="B457" t="s">
        <v>29</v>
      </c>
      <c r="C457">
        <v>174.86</v>
      </c>
      <c r="D457">
        <v>205.57</v>
      </c>
      <c r="E457">
        <v>19.78</v>
      </c>
      <c r="F457">
        <v>0.87</v>
      </c>
      <c r="G457">
        <v>83.32</v>
      </c>
    </row>
    <row r="458" spans="1:7" x14ac:dyDescent="0.25">
      <c r="A458" s="1">
        <v>45749</v>
      </c>
      <c r="B458" t="s">
        <v>30</v>
      </c>
      <c r="C458">
        <v>151.52000000000001</v>
      </c>
      <c r="D458">
        <v>195.3</v>
      </c>
      <c r="E458">
        <v>18.97</v>
      </c>
      <c r="F458">
        <v>0.43</v>
      </c>
      <c r="G458">
        <v>79.45</v>
      </c>
    </row>
    <row r="459" spans="1:7" x14ac:dyDescent="0.25">
      <c r="A459" s="1">
        <v>45749</v>
      </c>
      <c r="B459" t="s">
        <v>31</v>
      </c>
      <c r="C459">
        <v>4304.7</v>
      </c>
      <c r="E459">
        <v>121.37</v>
      </c>
      <c r="F459">
        <v>0.43</v>
      </c>
    </row>
    <row r="460" spans="1:7" x14ac:dyDescent="0.25">
      <c r="A460" s="1">
        <v>45749</v>
      </c>
      <c r="B460" t="s">
        <v>32</v>
      </c>
      <c r="C460">
        <v>1680.88</v>
      </c>
      <c r="E460">
        <v>209.39</v>
      </c>
      <c r="F460">
        <v>0.02</v>
      </c>
    </row>
    <row r="461" spans="1:7" x14ac:dyDescent="0.25">
      <c r="A461" s="1">
        <v>45749</v>
      </c>
      <c r="B461" t="s">
        <v>33</v>
      </c>
      <c r="E461">
        <v>2223.0100000000002</v>
      </c>
      <c r="F461">
        <v>0</v>
      </c>
    </row>
    <row r="462" spans="1:7" x14ac:dyDescent="0.25">
      <c r="A462" s="1">
        <v>45750</v>
      </c>
      <c r="B462" t="s">
        <v>29</v>
      </c>
      <c r="C462">
        <v>164.16</v>
      </c>
      <c r="D462">
        <v>192.13</v>
      </c>
      <c r="E462">
        <v>13.86</v>
      </c>
      <c r="F462">
        <v>0</v>
      </c>
      <c r="G462">
        <v>84.14</v>
      </c>
    </row>
    <row r="463" spans="1:7" x14ac:dyDescent="0.25">
      <c r="A463" s="1">
        <v>45750</v>
      </c>
      <c r="B463" t="s">
        <v>30</v>
      </c>
      <c r="C463">
        <v>151.49</v>
      </c>
      <c r="D463">
        <v>185.72</v>
      </c>
      <c r="E463">
        <v>21.34</v>
      </c>
      <c r="F463">
        <v>0.14000000000000001</v>
      </c>
      <c r="G463">
        <v>83.17</v>
      </c>
    </row>
    <row r="464" spans="1:7" x14ac:dyDescent="0.25">
      <c r="A464" s="1">
        <v>45750</v>
      </c>
      <c r="B464" t="s">
        <v>31</v>
      </c>
      <c r="C464">
        <v>4384.34</v>
      </c>
      <c r="E464">
        <v>111.84</v>
      </c>
      <c r="F464">
        <v>0.41</v>
      </c>
    </row>
    <row r="465" spans="1:7" x14ac:dyDescent="0.25">
      <c r="A465" s="1">
        <v>45750</v>
      </c>
      <c r="B465" t="s">
        <v>32</v>
      </c>
      <c r="C465">
        <v>1683.74</v>
      </c>
      <c r="E465">
        <v>191.26</v>
      </c>
      <c r="F465">
        <v>0</v>
      </c>
    </row>
    <row r="466" spans="1:7" x14ac:dyDescent="0.25">
      <c r="A466" s="1">
        <v>45750</v>
      </c>
      <c r="B466" t="s">
        <v>33</v>
      </c>
      <c r="E466">
        <v>2299.14</v>
      </c>
      <c r="F466">
        <v>0</v>
      </c>
    </row>
    <row r="467" spans="1:7" x14ac:dyDescent="0.25">
      <c r="A467" s="1">
        <v>45751</v>
      </c>
      <c r="B467" t="s">
        <v>29</v>
      </c>
      <c r="C467">
        <v>159.01</v>
      </c>
      <c r="D467">
        <v>187.74</v>
      </c>
      <c r="E467">
        <v>18.21</v>
      </c>
      <c r="F467">
        <v>0.71</v>
      </c>
      <c r="G467">
        <v>86.23</v>
      </c>
    </row>
    <row r="468" spans="1:7" x14ac:dyDescent="0.25">
      <c r="A468" s="1">
        <v>45751</v>
      </c>
      <c r="B468" t="s">
        <v>30</v>
      </c>
      <c r="C468">
        <v>152.38999999999999</v>
      </c>
      <c r="D468">
        <v>184.93</v>
      </c>
      <c r="E468">
        <v>17.86</v>
      </c>
      <c r="F468">
        <v>0</v>
      </c>
      <c r="G468">
        <v>80.62</v>
      </c>
    </row>
    <row r="469" spans="1:7" x14ac:dyDescent="0.25">
      <c r="A469" s="1">
        <v>45751</v>
      </c>
      <c r="B469" t="s">
        <v>31</v>
      </c>
      <c r="C469">
        <v>4458.67</v>
      </c>
      <c r="E469">
        <v>118.95</v>
      </c>
      <c r="F469">
        <v>0.37</v>
      </c>
    </row>
    <row r="470" spans="1:7" x14ac:dyDescent="0.25">
      <c r="A470" s="1">
        <v>45751</v>
      </c>
      <c r="B470" t="s">
        <v>32</v>
      </c>
      <c r="C470">
        <v>1638.18</v>
      </c>
      <c r="E470">
        <v>214.54</v>
      </c>
      <c r="F470">
        <v>0.52</v>
      </c>
    </row>
    <row r="471" spans="1:7" x14ac:dyDescent="0.25">
      <c r="A471" s="1">
        <v>45751</v>
      </c>
      <c r="B471" t="s">
        <v>33</v>
      </c>
      <c r="E471">
        <v>2362.7199999999998</v>
      </c>
      <c r="F471">
        <v>0</v>
      </c>
    </row>
    <row r="472" spans="1:7" x14ac:dyDescent="0.25">
      <c r="A472" s="1">
        <v>45752</v>
      </c>
      <c r="B472" t="s">
        <v>29</v>
      </c>
      <c r="C472">
        <v>167.56</v>
      </c>
      <c r="D472">
        <v>207.29</v>
      </c>
      <c r="E472">
        <v>17.18</v>
      </c>
      <c r="F472">
        <v>0.65</v>
      </c>
      <c r="G472">
        <v>83.24</v>
      </c>
    </row>
    <row r="473" spans="1:7" x14ac:dyDescent="0.25">
      <c r="A473" s="1">
        <v>45752</v>
      </c>
      <c r="B473" t="s">
        <v>30</v>
      </c>
      <c r="C473">
        <v>137.26</v>
      </c>
      <c r="D473">
        <v>164.38</v>
      </c>
      <c r="E473">
        <v>19.760000000000002</v>
      </c>
      <c r="F473">
        <v>0.37</v>
      </c>
      <c r="G473">
        <v>85.78</v>
      </c>
    </row>
    <row r="474" spans="1:7" x14ac:dyDescent="0.25">
      <c r="A474" s="1">
        <v>45752</v>
      </c>
      <c r="B474" t="s">
        <v>31</v>
      </c>
      <c r="C474">
        <v>4171.3500000000004</v>
      </c>
      <c r="E474">
        <v>108.52</v>
      </c>
      <c r="F474">
        <v>0.54</v>
      </c>
    </row>
    <row r="475" spans="1:7" x14ac:dyDescent="0.25">
      <c r="A475" s="1">
        <v>45752</v>
      </c>
      <c r="B475" t="s">
        <v>32</v>
      </c>
      <c r="C475">
        <v>1787.63</v>
      </c>
      <c r="E475">
        <v>223.31</v>
      </c>
      <c r="F475">
        <v>0.49</v>
      </c>
    </row>
    <row r="476" spans="1:7" x14ac:dyDescent="0.25">
      <c r="A476" s="1">
        <v>45752</v>
      </c>
      <c r="B476" t="s">
        <v>33</v>
      </c>
      <c r="E476">
        <v>2324.2399999999998</v>
      </c>
      <c r="F476">
        <v>0</v>
      </c>
    </row>
    <row r="477" spans="1:7" x14ac:dyDescent="0.25">
      <c r="A477" s="1">
        <v>45753</v>
      </c>
      <c r="B477" t="s">
        <v>29</v>
      </c>
      <c r="C477">
        <v>147.75</v>
      </c>
      <c r="D477">
        <v>180.95</v>
      </c>
      <c r="E477">
        <v>17.62</v>
      </c>
      <c r="F477">
        <v>0.71</v>
      </c>
      <c r="G477">
        <v>82.18</v>
      </c>
    </row>
    <row r="478" spans="1:7" x14ac:dyDescent="0.25">
      <c r="A478" s="1">
        <v>45753</v>
      </c>
      <c r="B478" t="s">
        <v>30</v>
      </c>
      <c r="C478">
        <v>145.94</v>
      </c>
      <c r="D478">
        <v>171.59</v>
      </c>
      <c r="E478">
        <v>17.48</v>
      </c>
      <c r="F478">
        <v>0</v>
      </c>
      <c r="G478">
        <v>81.59</v>
      </c>
    </row>
    <row r="479" spans="1:7" x14ac:dyDescent="0.25">
      <c r="A479" s="1">
        <v>45753</v>
      </c>
      <c r="B479" t="s">
        <v>31</v>
      </c>
      <c r="C479">
        <v>4463.92</v>
      </c>
      <c r="E479">
        <v>119.19</v>
      </c>
      <c r="F479">
        <v>0.18</v>
      </c>
    </row>
    <row r="480" spans="1:7" x14ac:dyDescent="0.25">
      <c r="A480" s="1">
        <v>45753</v>
      </c>
      <c r="B480" t="s">
        <v>32</v>
      </c>
      <c r="C480">
        <v>1643.76</v>
      </c>
      <c r="E480">
        <v>197.51</v>
      </c>
      <c r="F480">
        <v>0.38</v>
      </c>
    </row>
    <row r="481" spans="1:7" x14ac:dyDescent="0.25">
      <c r="A481" s="1">
        <v>45753</v>
      </c>
      <c r="B481" t="s">
        <v>33</v>
      </c>
      <c r="E481">
        <v>2454.3000000000002</v>
      </c>
      <c r="F481">
        <v>0</v>
      </c>
    </row>
    <row r="482" spans="1:7" x14ac:dyDescent="0.25">
      <c r="A482" s="1">
        <v>45754</v>
      </c>
      <c r="B482" t="s">
        <v>29</v>
      </c>
      <c r="C482">
        <v>150.02000000000001</v>
      </c>
      <c r="D482">
        <v>187.39</v>
      </c>
      <c r="E482">
        <v>18.34</v>
      </c>
      <c r="F482">
        <v>0</v>
      </c>
      <c r="G482">
        <v>85.77</v>
      </c>
    </row>
    <row r="483" spans="1:7" x14ac:dyDescent="0.25">
      <c r="A483" s="1">
        <v>45754</v>
      </c>
      <c r="B483" t="s">
        <v>30</v>
      </c>
      <c r="C483">
        <v>139.07</v>
      </c>
      <c r="D483">
        <v>167.59</v>
      </c>
      <c r="E483">
        <v>20.21</v>
      </c>
      <c r="F483">
        <v>0.57999999999999996</v>
      </c>
      <c r="G483">
        <v>81.39</v>
      </c>
    </row>
    <row r="484" spans="1:7" x14ac:dyDescent="0.25">
      <c r="A484" s="1">
        <v>45754</v>
      </c>
      <c r="B484" t="s">
        <v>31</v>
      </c>
      <c r="C484">
        <v>4361.0600000000004</v>
      </c>
      <c r="E484">
        <v>113.97</v>
      </c>
      <c r="F484">
        <v>0.32</v>
      </c>
    </row>
    <row r="485" spans="1:7" x14ac:dyDescent="0.25">
      <c r="A485" s="1">
        <v>45754</v>
      </c>
      <c r="B485" t="s">
        <v>32</v>
      </c>
      <c r="C485">
        <v>1620.41</v>
      </c>
      <c r="E485">
        <v>220.04</v>
      </c>
      <c r="F485">
        <v>0.57999999999999996</v>
      </c>
    </row>
    <row r="486" spans="1:7" x14ac:dyDescent="0.25">
      <c r="A486" s="1">
        <v>45754</v>
      </c>
      <c r="B486" t="s">
        <v>33</v>
      </c>
      <c r="E486">
        <v>2110.2600000000002</v>
      </c>
      <c r="F486">
        <v>0</v>
      </c>
    </row>
    <row r="487" spans="1:7" x14ac:dyDescent="0.25">
      <c r="A487" s="1">
        <v>45755</v>
      </c>
      <c r="B487" t="s">
        <v>29</v>
      </c>
      <c r="C487">
        <v>156.28</v>
      </c>
      <c r="D487">
        <v>182.95</v>
      </c>
      <c r="E487">
        <v>17.95</v>
      </c>
      <c r="F487">
        <v>0.24</v>
      </c>
      <c r="G487">
        <v>83.03</v>
      </c>
    </row>
    <row r="488" spans="1:7" x14ac:dyDescent="0.25">
      <c r="A488" s="1">
        <v>45755</v>
      </c>
      <c r="B488" t="s">
        <v>30</v>
      </c>
      <c r="C488">
        <v>155.38</v>
      </c>
      <c r="D488">
        <v>183.22</v>
      </c>
      <c r="E488">
        <v>15.6</v>
      </c>
      <c r="F488">
        <v>0.09</v>
      </c>
      <c r="G488">
        <v>81.2</v>
      </c>
    </row>
    <row r="489" spans="1:7" x14ac:dyDescent="0.25">
      <c r="A489" s="1">
        <v>45755</v>
      </c>
      <c r="B489" t="s">
        <v>31</v>
      </c>
      <c r="C489">
        <v>4543.5200000000004</v>
      </c>
      <c r="E489">
        <v>123.03</v>
      </c>
      <c r="F489">
        <v>0.4</v>
      </c>
    </row>
    <row r="490" spans="1:7" x14ac:dyDescent="0.25">
      <c r="A490" s="1">
        <v>45755</v>
      </c>
      <c r="B490" t="s">
        <v>32</v>
      </c>
      <c r="C490">
        <v>1806.35</v>
      </c>
      <c r="E490">
        <v>214.35</v>
      </c>
      <c r="F490">
        <v>0.38</v>
      </c>
    </row>
    <row r="491" spans="1:7" x14ac:dyDescent="0.25">
      <c r="A491" s="1">
        <v>45755</v>
      </c>
      <c r="B491" t="s">
        <v>33</v>
      </c>
      <c r="E491">
        <v>2425.48</v>
      </c>
      <c r="F491">
        <v>0</v>
      </c>
    </row>
    <row r="492" spans="1:7" x14ac:dyDescent="0.25">
      <c r="A492" s="1">
        <v>45756</v>
      </c>
      <c r="B492" t="s">
        <v>29</v>
      </c>
      <c r="C492">
        <v>171.31</v>
      </c>
      <c r="D492">
        <v>201.82</v>
      </c>
      <c r="E492">
        <v>20.2</v>
      </c>
      <c r="F492">
        <v>0.28999999999999998</v>
      </c>
      <c r="G492">
        <v>81.150000000000006</v>
      </c>
    </row>
    <row r="493" spans="1:7" x14ac:dyDescent="0.25">
      <c r="A493" s="1">
        <v>45756</v>
      </c>
      <c r="B493" t="s">
        <v>30</v>
      </c>
      <c r="C493">
        <v>138.29</v>
      </c>
      <c r="D493">
        <v>172.67</v>
      </c>
      <c r="E493">
        <v>18.11</v>
      </c>
      <c r="F493">
        <v>0.63</v>
      </c>
      <c r="G493">
        <v>83.17</v>
      </c>
    </row>
    <row r="494" spans="1:7" x14ac:dyDescent="0.25">
      <c r="A494" s="1">
        <v>45756</v>
      </c>
      <c r="B494" t="s">
        <v>31</v>
      </c>
      <c r="C494">
        <v>4667.66</v>
      </c>
      <c r="E494">
        <v>118.74</v>
      </c>
      <c r="F494">
        <v>0.27</v>
      </c>
    </row>
    <row r="495" spans="1:7" x14ac:dyDescent="0.25">
      <c r="A495" s="1">
        <v>45756</v>
      </c>
      <c r="B495" t="s">
        <v>32</v>
      </c>
      <c r="C495">
        <v>1634.46</v>
      </c>
      <c r="E495">
        <v>225.46</v>
      </c>
      <c r="F495">
        <v>0.15</v>
      </c>
    </row>
    <row r="496" spans="1:7" x14ac:dyDescent="0.25">
      <c r="A496" s="1">
        <v>45756</v>
      </c>
      <c r="B496" t="s">
        <v>33</v>
      </c>
      <c r="E496">
        <v>2225.69</v>
      </c>
      <c r="F496">
        <v>0</v>
      </c>
    </row>
    <row r="497" spans="1:7" x14ac:dyDescent="0.25">
      <c r="A497" s="1">
        <v>45757</v>
      </c>
      <c r="B497" t="s">
        <v>29</v>
      </c>
      <c r="C497">
        <v>172.72</v>
      </c>
      <c r="D497">
        <v>206.89</v>
      </c>
      <c r="E497">
        <v>22.33</v>
      </c>
      <c r="F497">
        <v>0</v>
      </c>
      <c r="G497">
        <v>80.28</v>
      </c>
    </row>
    <row r="498" spans="1:7" x14ac:dyDescent="0.25">
      <c r="A498" s="1">
        <v>45757</v>
      </c>
      <c r="B498" t="s">
        <v>30</v>
      </c>
      <c r="C498">
        <v>154.13</v>
      </c>
      <c r="D498">
        <v>198.85</v>
      </c>
      <c r="E498">
        <v>18.600000000000001</v>
      </c>
      <c r="F498">
        <v>0</v>
      </c>
      <c r="G498">
        <v>83.23</v>
      </c>
    </row>
    <row r="499" spans="1:7" x14ac:dyDescent="0.25">
      <c r="A499" s="1">
        <v>45757</v>
      </c>
      <c r="B499" t="s">
        <v>31</v>
      </c>
      <c r="C499">
        <v>4400.34</v>
      </c>
      <c r="E499">
        <v>120.32</v>
      </c>
      <c r="F499">
        <v>0.02</v>
      </c>
    </row>
    <row r="500" spans="1:7" x14ac:dyDescent="0.25">
      <c r="A500" s="1">
        <v>45757</v>
      </c>
      <c r="B500" t="s">
        <v>32</v>
      </c>
      <c r="C500">
        <v>1684.27</v>
      </c>
      <c r="E500">
        <v>194.59</v>
      </c>
      <c r="F500">
        <v>0.16</v>
      </c>
    </row>
    <row r="501" spans="1:7" x14ac:dyDescent="0.25">
      <c r="A501" s="1">
        <v>45757</v>
      </c>
      <c r="B501" t="s">
        <v>33</v>
      </c>
      <c r="E501">
        <v>2228.4699999999998</v>
      </c>
      <c r="F501">
        <v>0</v>
      </c>
    </row>
    <row r="502" spans="1:7" x14ac:dyDescent="0.25">
      <c r="A502" s="1">
        <v>45758</v>
      </c>
      <c r="B502" t="s">
        <v>29</v>
      </c>
      <c r="C502">
        <v>176.52</v>
      </c>
      <c r="D502">
        <v>220.81</v>
      </c>
      <c r="E502">
        <v>21.18</v>
      </c>
      <c r="F502">
        <v>1.18</v>
      </c>
      <c r="G502">
        <v>84.26</v>
      </c>
    </row>
    <row r="503" spans="1:7" x14ac:dyDescent="0.25">
      <c r="A503" s="1">
        <v>45758</v>
      </c>
      <c r="B503" t="s">
        <v>30</v>
      </c>
      <c r="C503">
        <v>167.48</v>
      </c>
      <c r="D503">
        <v>198.89</v>
      </c>
      <c r="E503">
        <v>16.5</v>
      </c>
      <c r="F503">
        <v>0.3</v>
      </c>
      <c r="G503">
        <v>84.09</v>
      </c>
    </row>
    <row r="504" spans="1:7" x14ac:dyDescent="0.25">
      <c r="A504" s="1">
        <v>45758</v>
      </c>
      <c r="B504" t="s">
        <v>31</v>
      </c>
      <c r="C504">
        <v>4663.7700000000004</v>
      </c>
      <c r="E504">
        <v>112.94</v>
      </c>
      <c r="F504">
        <v>0</v>
      </c>
    </row>
    <row r="505" spans="1:7" x14ac:dyDescent="0.25">
      <c r="A505" s="1">
        <v>45758</v>
      </c>
      <c r="B505" t="s">
        <v>32</v>
      </c>
      <c r="C505">
        <v>1632.69</v>
      </c>
      <c r="E505">
        <v>195.63</v>
      </c>
      <c r="F505">
        <v>0</v>
      </c>
    </row>
    <row r="506" spans="1:7" x14ac:dyDescent="0.25">
      <c r="A506" s="1">
        <v>45758</v>
      </c>
      <c r="B506" t="s">
        <v>33</v>
      </c>
      <c r="E506">
        <v>2412.13</v>
      </c>
      <c r="F506">
        <v>0</v>
      </c>
    </row>
    <row r="507" spans="1:7" x14ac:dyDescent="0.25">
      <c r="A507" s="1">
        <v>45759</v>
      </c>
      <c r="B507" t="s">
        <v>29</v>
      </c>
      <c r="C507">
        <v>164.16</v>
      </c>
      <c r="D507">
        <v>197.88</v>
      </c>
      <c r="E507">
        <v>18.100000000000001</v>
      </c>
      <c r="F507">
        <v>0.5</v>
      </c>
      <c r="G507">
        <v>85.56</v>
      </c>
    </row>
    <row r="508" spans="1:7" x14ac:dyDescent="0.25">
      <c r="A508" s="1">
        <v>45759</v>
      </c>
      <c r="B508" t="s">
        <v>30</v>
      </c>
      <c r="C508">
        <v>157.97999999999999</v>
      </c>
      <c r="D508">
        <v>198.85</v>
      </c>
      <c r="E508">
        <v>14.56</v>
      </c>
      <c r="F508">
        <v>0.71</v>
      </c>
      <c r="G508">
        <v>83.25</v>
      </c>
    </row>
    <row r="509" spans="1:7" x14ac:dyDescent="0.25">
      <c r="A509" s="1">
        <v>45759</v>
      </c>
      <c r="B509" t="s">
        <v>31</v>
      </c>
      <c r="C509">
        <v>4439.16</v>
      </c>
      <c r="E509">
        <v>124.14</v>
      </c>
      <c r="F509">
        <v>0.28999999999999998</v>
      </c>
    </row>
    <row r="510" spans="1:7" x14ac:dyDescent="0.25">
      <c r="A510" s="1">
        <v>45759</v>
      </c>
      <c r="B510" t="s">
        <v>32</v>
      </c>
      <c r="C510">
        <v>1553.1</v>
      </c>
      <c r="E510">
        <v>206.67</v>
      </c>
      <c r="F510">
        <v>0.23</v>
      </c>
    </row>
    <row r="511" spans="1:7" x14ac:dyDescent="0.25">
      <c r="A511" s="1">
        <v>45759</v>
      </c>
      <c r="B511" t="s">
        <v>33</v>
      </c>
      <c r="E511">
        <v>2184.46</v>
      </c>
      <c r="F511">
        <v>0</v>
      </c>
    </row>
    <row r="512" spans="1:7" x14ac:dyDescent="0.25">
      <c r="A512" s="1">
        <v>45760</v>
      </c>
      <c r="B512" t="s">
        <v>29</v>
      </c>
      <c r="C512">
        <v>164.75</v>
      </c>
      <c r="D512">
        <v>202.55</v>
      </c>
      <c r="E512">
        <v>18.670000000000002</v>
      </c>
      <c r="F512">
        <v>0.44</v>
      </c>
      <c r="G512">
        <v>81.99</v>
      </c>
    </row>
    <row r="513" spans="1:7" x14ac:dyDescent="0.25">
      <c r="A513" s="1">
        <v>45760</v>
      </c>
      <c r="B513" t="s">
        <v>30</v>
      </c>
      <c r="C513">
        <v>159.02000000000001</v>
      </c>
      <c r="D513">
        <v>199.43</v>
      </c>
      <c r="E513">
        <v>14.77</v>
      </c>
      <c r="F513">
        <v>0.12</v>
      </c>
      <c r="G513">
        <v>81.63</v>
      </c>
    </row>
    <row r="514" spans="1:7" x14ac:dyDescent="0.25">
      <c r="A514" s="1">
        <v>45760</v>
      </c>
      <c r="B514" t="s">
        <v>31</v>
      </c>
      <c r="C514">
        <v>4495.66</v>
      </c>
      <c r="E514">
        <v>117.43</v>
      </c>
      <c r="F514">
        <v>0.14000000000000001</v>
      </c>
    </row>
    <row r="515" spans="1:7" x14ac:dyDescent="0.25">
      <c r="A515" s="1">
        <v>45760</v>
      </c>
      <c r="B515" t="s">
        <v>32</v>
      </c>
      <c r="C515">
        <v>1559.86</v>
      </c>
      <c r="E515">
        <v>217.61</v>
      </c>
      <c r="F515">
        <v>0.78</v>
      </c>
    </row>
    <row r="516" spans="1:7" x14ac:dyDescent="0.25">
      <c r="A516" s="1">
        <v>45760</v>
      </c>
      <c r="B516" t="s">
        <v>33</v>
      </c>
      <c r="E516">
        <v>2313.13</v>
      </c>
      <c r="F516">
        <v>0</v>
      </c>
    </row>
    <row r="517" spans="1:7" x14ac:dyDescent="0.25">
      <c r="A517" s="1">
        <v>45761</v>
      </c>
      <c r="B517" t="s">
        <v>29</v>
      </c>
      <c r="C517">
        <v>155.32</v>
      </c>
      <c r="D517">
        <v>183.77</v>
      </c>
      <c r="E517">
        <v>18.59</v>
      </c>
      <c r="F517">
        <v>0.96</v>
      </c>
      <c r="G517">
        <v>85.92</v>
      </c>
    </row>
    <row r="518" spans="1:7" x14ac:dyDescent="0.25">
      <c r="A518" s="1">
        <v>45761</v>
      </c>
      <c r="B518" t="s">
        <v>30</v>
      </c>
      <c r="C518">
        <v>141.97999999999999</v>
      </c>
      <c r="D518">
        <v>171.51</v>
      </c>
      <c r="E518">
        <v>22.71</v>
      </c>
      <c r="F518">
        <v>0.38</v>
      </c>
      <c r="G518">
        <v>81.5</v>
      </c>
    </row>
    <row r="519" spans="1:7" x14ac:dyDescent="0.25">
      <c r="A519" s="1">
        <v>45761</v>
      </c>
      <c r="B519" t="s">
        <v>31</v>
      </c>
      <c r="C519">
        <v>4430.9799999999996</v>
      </c>
      <c r="E519">
        <v>115.9</v>
      </c>
      <c r="F519">
        <v>0.32</v>
      </c>
    </row>
    <row r="520" spans="1:7" x14ac:dyDescent="0.25">
      <c r="A520" s="1">
        <v>45761</v>
      </c>
      <c r="B520" t="s">
        <v>32</v>
      </c>
      <c r="C520">
        <v>1589.08</v>
      </c>
      <c r="E520">
        <v>189.43</v>
      </c>
      <c r="F520">
        <v>0.14000000000000001</v>
      </c>
    </row>
    <row r="521" spans="1:7" x14ac:dyDescent="0.25">
      <c r="A521" s="1">
        <v>45761</v>
      </c>
      <c r="B521" t="s">
        <v>33</v>
      </c>
      <c r="E521">
        <v>2307.14</v>
      </c>
      <c r="F521">
        <v>0</v>
      </c>
    </row>
    <row r="522" spans="1:7" x14ac:dyDescent="0.25">
      <c r="A522" s="1">
        <v>45762</v>
      </c>
      <c r="B522" t="s">
        <v>29</v>
      </c>
      <c r="C522">
        <v>161.5</v>
      </c>
      <c r="D522">
        <v>208.19</v>
      </c>
      <c r="E522">
        <v>20.34</v>
      </c>
      <c r="F522">
        <v>1.17</v>
      </c>
      <c r="G522">
        <v>83.98</v>
      </c>
    </row>
    <row r="523" spans="1:7" x14ac:dyDescent="0.25">
      <c r="A523" s="1">
        <v>45762</v>
      </c>
      <c r="B523" t="s">
        <v>30</v>
      </c>
      <c r="C523">
        <v>157.33000000000001</v>
      </c>
      <c r="D523">
        <v>197.43</v>
      </c>
      <c r="E523">
        <v>17.850000000000001</v>
      </c>
      <c r="F523">
        <v>0.42</v>
      </c>
      <c r="G523">
        <v>83.23</v>
      </c>
    </row>
    <row r="524" spans="1:7" x14ac:dyDescent="0.25">
      <c r="A524" s="1">
        <v>45762</v>
      </c>
      <c r="B524" t="s">
        <v>31</v>
      </c>
      <c r="C524">
        <v>4126.28</v>
      </c>
      <c r="E524">
        <v>108.09</v>
      </c>
      <c r="F524">
        <v>0.32</v>
      </c>
    </row>
    <row r="525" spans="1:7" x14ac:dyDescent="0.25">
      <c r="A525" s="1">
        <v>45762</v>
      </c>
      <c r="B525" t="s">
        <v>32</v>
      </c>
      <c r="C525">
        <v>1733.13</v>
      </c>
      <c r="E525">
        <v>226.57</v>
      </c>
      <c r="F525">
        <v>0.64</v>
      </c>
    </row>
    <row r="526" spans="1:7" x14ac:dyDescent="0.25">
      <c r="A526" s="1">
        <v>45762</v>
      </c>
      <c r="B526" t="s">
        <v>33</v>
      </c>
      <c r="E526">
        <v>2279.8000000000002</v>
      </c>
      <c r="F526">
        <v>0</v>
      </c>
    </row>
    <row r="527" spans="1:7" x14ac:dyDescent="0.25">
      <c r="A527" s="1">
        <v>45763</v>
      </c>
      <c r="B527" t="s">
        <v>29</v>
      </c>
      <c r="C527">
        <v>167.75</v>
      </c>
      <c r="D527">
        <v>198.97</v>
      </c>
      <c r="E527">
        <v>19.63</v>
      </c>
      <c r="F527">
        <v>0</v>
      </c>
      <c r="G527">
        <v>85.61</v>
      </c>
    </row>
    <row r="528" spans="1:7" x14ac:dyDescent="0.25">
      <c r="A528" s="1">
        <v>45763</v>
      </c>
      <c r="B528" t="s">
        <v>30</v>
      </c>
      <c r="C528">
        <v>153.32</v>
      </c>
      <c r="D528">
        <v>183.27</v>
      </c>
      <c r="E528">
        <v>21.55</v>
      </c>
      <c r="F528">
        <v>0.72</v>
      </c>
      <c r="G528">
        <v>83.1</v>
      </c>
    </row>
    <row r="529" spans="1:7" x14ac:dyDescent="0.25">
      <c r="A529" s="1">
        <v>45763</v>
      </c>
      <c r="B529" t="s">
        <v>31</v>
      </c>
      <c r="C529">
        <v>4252.92</v>
      </c>
      <c r="E529">
        <v>118.57</v>
      </c>
      <c r="F529">
        <v>0.37</v>
      </c>
    </row>
    <row r="530" spans="1:7" x14ac:dyDescent="0.25">
      <c r="A530" s="1">
        <v>45763</v>
      </c>
      <c r="B530" t="s">
        <v>32</v>
      </c>
      <c r="C530">
        <v>1799.44</v>
      </c>
      <c r="E530">
        <v>186.11</v>
      </c>
      <c r="F530">
        <v>0.17</v>
      </c>
    </row>
    <row r="531" spans="1:7" x14ac:dyDescent="0.25">
      <c r="A531" s="1">
        <v>45763</v>
      </c>
      <c r="B531" t="s">
        <v>33</v>
      </c>
      <c r="E531">
        <v>2214.59</v>
      </c>
      <c r="F531">
        <v>0</v>
      </c>
    </row>
    <row r="532" spans="1:7" x14ac:dyDescent="0.25">
      <c r="A532" s="1">
        <v>45764</v>
      </c>
      <c r="B532" t="s">
        <v>29</v>
      </c>
      <c r="C532">
        <v>168.87</v>
      </c>
      <c r="D532">
        <v>200.34</v>
      </c>
      <c r="E532">
        <v>15.16</v>
      </c>
      <c r="F532">
        <v>1.1499999999999999</v>
      </c>
      <c r="G532">
        <v>82.31</v>
      </c>
    </row>
    <row r="533" spans="1:7" x14ac:dyDescent="0.25">
      <c r="A533" s="1">
        <v>45764</v>
      </c>
      <c r="B533" t="s">
        <v>30</v>
      </c>
      <c r="C533">
        <v>136.62</v>
      </c>
      <c r="D533">
        <v>170.56</v>
      </c>
      <c r="E533">
        <v>19.57</v>
      </c>
      <c r="F533">
        <v>0.27</v>
      </c>
      <c r="G533">
        <v>83.11</v>
      </c>
    </row>
    <row r="534" spans="1:7" x14ac:dyDescent="0.25">
      <c r="A534" s="1">
        <v>45764</v>
      </c>
      <c r="B534" t="s">
        <v>31</v>
      </c>
      <c r="C534">
        <v>4613.2700000000004</v>
      </c>
      <c r="E534">
        <v>113.68</v>
      </c>
      <c r="F534">
        <v>0.49</v>
      </c>
    </row>
    <row r="535" spans="1:7" x14ac:dyDescent="0.25">
      <c r="A535" s="1">
        <v>45764</v>
      </c>
      <c r="B535" t="s">
        <v>32</v>
      </c>
      <c r="C535">
        <v>1613.75</v>
      </c>
      <c r="E535">
        <v>189.05</v>
      </c>
      <c r="F535">
        <v>0.24</v>
      </c>
    </row>
    <row r="536" spans="1:7" x14ac:dyDescent="0.25">
      <c r="A536" s="1">
        <v>45764</v>
      </c>
      <c r="B536" t="s">
        <v>33</v>
      </c>
      <c r="E536">
        <v>2394.64</v>
      </c>
      <c r="F536">
        <v>0</v>
      </c>
    </row>
    <row r="537" spans="1:7" x14ac:dyDescent="0.25">
      <c r="A537" s="1">
        <v>45765</v>
      </c>
      <c r="B537" t="s">
        <v>29</v>
      </c>
      <c r="C537">
        <v>168.36</v>
      </c>
      <c r="D537">
        <v>201.17</v>
      </c>
      <c r="E537">
        <v>16.579999999999998</v>
      </c>
      <c r="F537">
        <v>0.3</v>
      </c>
      <c r="G537">
        <v>87.39</v>
      </c>
    </row>
    <row r="538" spans="1:7" x14ac:dyDescent="0.25">
      <c r="A538" s="1">
        <v>45765</v>
      </c>
      <c r="B538" t="s">
        <v>30</v>
      </c>
      <c r="C538">
        <v>141.38</v>
      </c>
      <c r="D538">
        <v>167.63</v>
      </c>
      <c r="E538">
        <v>20.100000000000001</v>
      </c>
      <c r="F538">
        <v>0.73</v>
      </c>
      <c r="G538">
        <v>81.34</v>
      </c>
    </row>
    <row r="539" spans="1:7" x14ac:dyDescent="0.25">
      <c r="A539" s="1">
        <v>45765</v>
      </c>
      <c r="B539" t="s">
        <v>31</v>
      </c>
      <c r="C539">
        <v>4448.84</v>
      </c>
      <c r="E539">
        <v>111.75</v>
      </c>
      <c r="F539">
        <v>0.3</v>
      </c>
    </row>
    <row r="540" spans="1:7" x14ac:dyDescent="0.25">
      <c r="A540" s="1">
        <v>45765</v>
      </c>
      <c r="B540" t="s">
        <v>32</v>
      </c>
      <c r="C540">
        <v>1646.08</v>
      </c>
      <c r="E540">
        <v>214.33</v>
      </c>
      <c r="F540">
        <v>0.68</v>
      </c>
    </row>
    <row r="541" spans="1:7" x14ac:dyDescent="0.25">
      <c r="A541" s="1">
        <v>45765</v>
      </c>
      <c r="B541" t="s">
        <v>33</v>
      </c>
      <c r="E541">
        <v>2116.9499999999998</v>
      </c>
      <c r="F541">
        <v>0</v>
      </c>
    </row>
    <row r="542" spans="1:7" x14ac:dyDescent="0.25">
      <c r="A542" s="1">
        <v>45766</v>
      </c>
      <c r="B542" t="s">
        <v>29</v>
      </c>
      <c r="C542">
        <v>164.48</v>
      </c>
      <c r="D542">
        <v>218.82</v>
      </c>
      <c r="E542">
        <v>19.170000000000002</v>
      </c>
      <c r="F542">
        <v>0</v>
      </c>
      <c r="G542">
        <v>88.39</v>
      </c>
    </row>
    <row r="543" spans="1:7" x14ac:dyDescent="0.25">
      <c r="A543" s="1">
        <v>45766</v>
      </c>
      <c r="B543" t="s">
        <v>30</v>
      </c>
      <c r="C543">
        <v>164.91</v>
      </c>
      <c r="D543">
        <v>193.14</v>
      </c>
      <c r="E543">
        <v>18.16</v>
      </c>
      <c r="F543">
        <v>0.59</v>
      </c>
      <c r="G543">
        <v>84.14</v>
      </c>
    </row>
    <row r="544" spans="1:7" x14ac:dyDescent="0.25">
      <c r="A544" s="1">
        <v>45766</v>
      </c>
      <c r="B544" t="s">
        <v>31</v>
      </c>
      <c r="C544">
        <v>4481.2299999999996</v>
      </c>
      <c r="E544">
        <v>109.23</v>
      </c>
      <c r="F544">
        <v>0.03</v>
      </c>
    </row>
    <row r="545" spans="1:7" x14ac:dyDescent="0.25">
      <c r="A545" s="1">
        <v>45766</v>
      </c>
      <c r="B545" t="s">
        <v>32</v>
      </c>
      <c r="C545">
        <v>1610.98</v>
      </c>
      <c r="E545">
        <v>221.12</v>
      </c>
      <c r="F545">
        <v>0.48</v>
      </c>
    </row>
    <row r="546" spans="1:7" x14ac:dyDescent="0.25">
      <c r="A546" s="1">
        <v>45766</v>
      </c>
      <c r="B546" t="s">
        <v>33</v>
      </c>
      <c r="E546">
        <v>2129.9499999999998</v>
      </c>
      <c r="F546">
        <v>0</v>
      </c>
    </row>
    <row r="547" spans="1:7" x14ac:dyDescent="0.25">
      <c r="A547" s="1">
        <v>45767</v>
      </c>
      <c r="B547" t="s">
        <v>29</v>
      </c>
      <c r="C547">
        <v>161.9</v>
      </c>
      <c r="D547">
        <v>203.27</v>
      </c>
      <c r="E547">
        <v>19.96</v>
      </c>
      <c r="F547">
        <v>0.06</v>
      </c>
      <c r="G547">
        <v>85.24</v>
      </c>
    </row>
    <row r="548" spans="1:7" x14ac:dyDescent="0.25">
      <c r="A548" s="1">
        <v>45767</v>
      </c>
      <c r="B548" t="s">
        <v>30</v>
      </c>
      <c r="C548">
        <v>152.52000000000001</v>
      </c>
      <c r="D548">
        <v>185.72</v>
      </c>
      <c r="E548">
        <v>19.399999999999999</v>
      </c>
      <c r="F548">
        <v>0.41</v>
      </c>
      <c r="G548">
        <v>80.34</v>
      </c>
    </row>
    <row r="549" spans="1:7" x14ac:dyDescent="0.25">
      <c r="A549" s="1">
        <v>45767</v>
      </c>
      <c r="B549" t="s">
        <v>31</v>
      </c>
      <c r="C549">
        <v>4249.62</v>
      </c>
      <c r="E549">
        <v>112.68</v>
      </c>
      <c r="F549">
        <v>0.1</v>
      </c>
    </row>
    <row r="550" spans="1:7" x14ac:dyDescent="0.25">
      <c r="A550" s="1">
        <v>45767</v>
      </c>
      <c r="B550" t="s">
        <v>32</v>
      </c>
      <c r="C550">
        <v>1653.44</v>
      </c>
      <c r="E550">
        <v>206.08</v>
      </c>
      <c r="F550">
        <v>0.54</v>
      </c>
    </row>
    <row r="551" spans="1:7" x14ac:dyDescent="0.25">
      <c r="A551" s="1">
        <v>45767</v>
      </c>
      <c r="B551" t="s">
        <v>33</v>
      </c>
      <c r="E551">
        <v>2370.4899999999998</v>
      </c>
      <c r="F551">
        <v>0</v>
      </c>
    </row>
    <row r="552" spans="1:7" x14ac:dyDescent="0.25">
      <c r="A552" s="1">
        <v>45768</v>
      </c>
      <c r="B552" t="s">
        <v>29</v>
      </c>
      <c r="C552">
        <v>156.34</v>
      </c>
      <c r="D552">
        <v>195.3</v>
      </c>
      <c r="E552">
        <v>15.88</v>
      </c>
      <c r="F552">
        <v>0.83</v>
      </c>
      <c r="G552">
        <v>83.13</v>
      </c>
    </row>
    <row r="553" spans="1:7" x14ac:dyDescent="0.25">
      <c r="A553" s="1">
        <v>45768</v>
      </c>
      <c r="B553" t="s">
        <v>30</v>
      </c>
      <c r="C553">
        <v>140.81</v>
      </c>
      <c r="D553">
        <v>171.77</v>
      </c>
      <c r="E553">
        <v>18.29</v>
      </c>
      <c r="F553">
        <v>0.36</v>
      </c>
      <c r="G553">
        <v>80.42</v>
      </c>
    </row>
    <row r="554" spans="1:7" x14ac:dyDescent="0.25">
      <c r="A554" s="1">
        <v>45768</v>
      </c>
      <c r="B554" t="s">
        <v>31</v>
      </c>
      <c r="C554">
        <v>4453.5</v>
      </c>
      <c r="E554">
        <v>113.58</v>
      </c>
      <c r="F554">
        <v>0.36</v>
      </c>
    </row>
    <row r="555" spans="1:7" x14ac:dyDescent="0.25">
      <c r="A555" s="1">
        <v>45768</v>
      </c>
      <c r="B555" t="s">
        <v>32</v>
      </c>
      <c r="C555">
        <v>1770.51</v>
      </c>
      <c r="E555">
        <v>216.81</v>
      </c>
      <c r="F555">
        <v>0.38</v>
      </c>
    </row>
    <row r="556" spans="1:7" x14ac:dyDescent="0.25">
      <c r="A556" s="1">
        <v>45768</v>
      </c>
      <c r="B556" t="s">
        <v>33</v>
      </c>
      <c r="E556">
        <v>2620.81</v>
      </c>
      <c r="F556">
        <v>0</v>
      </c>
    </row>
    <row r="557" spans="1:7" x14ac:dyDescent="0.25">
      <c r="A557" s="1">
        <v>45769</v>
      </c>
      <c r="B557" t="s">
        <v>29</v>
      </c>
      <c r="C557">
        <v>163.91</v>
      </c>
      <c r="D557">
        <v>183.47</v>
      </c>
      <c r="E557">
        <v>17.32</v>
      </c>
      <c r="F557">
        <v>0.28999999999999998</v>
      </c>
      <c r="G557">
        <v>83.39</v>
      </c>
    </row>
    <row r="558" spans="1:7" x14ac:dyDescent="0.25">
      <c r="A558" s="1">
        <v>45769</v>
      </c>
      <c r="B558" t="s">
        <v>30</v>
      </c>
      <c r="C558">
        <v>165.89</v>
      </c>
      <c r="D558">
        <v>184.17</v>
      </c>
      <c r="E558">
        <v>17.329999999999998</v>
      </c>
      <c r="F558">
        <v>1.23</v>
      </c>
      <c r="G558">
        <v>82.35</v>
      </c>
    </row>
    <row r="559" spans="1:7" x14ac:dyDescent="0.25">
      <c r="A559" s="1">
        <v>45769</v>
      </c>
      <c r="B559" t="s">
        <v>31</v>
      </c>
      <c r="C559">
        <v>4141.78</v>
      </c>
      <c r="E559">
        <v>116.69</v>
      </c>
      <c r="F559">
        <v>0.3</v>
      </c>
    </row>
    <row r="560" spans="1:7" x14ac:dyDescent="0.25">
      <c r="A560" s="1">
        <v>45769</v>
      </c>
      <c r="B560" t="s">
        <v>32</v>
      </c>
      <c r="C560">
        <v>1659.12</v>
      </c>
      <c r="E560">
        <v>215.61</v>
      </c>
      <c r="F560">
        <v>0.14000000000000001</v>
      </c>
    </row>
    <row r="561" spans="1:7" x14ac:dyDescent="0.25">
      <c r="A561" s="1">
        <v>45769</v>
      </c>
      <c r="B561" t="s">
        <v>33</v>
      </c>
      <c r="E561">
        <v>2228.91</v>
      </c>
      <c r="F561">
        <v>0</v>
      </c>
    </row>
    <row r="562" spans="1:7" x14ac:dyDescent="0.25">
      <c r="A562" s="1">
        <v>45770</v>
      </c>
      <c r="B562" t="s">
        <v>29</v>
      </c>
      <c r="C562">
        <v>137.84</v>
      </c>
      <c r="D562">
        <v>173.24</v>
      </c>
      <c r="E562">
        <v>18.670000000000002</v>
      </c>
      <c r="F562">
        <v>0.62</v>
      </c>
      <c r="G562">
        <v>84.1</v>
      </c>
    </row>
    <row r="563" spans="1:7" x14ac:dyDescent="0.25">
      <c r="A563" s="1">
        <v>45770</v>
      </c>
      <c r="B563" t="s">
        <v>30</v>
      </c>
      <c r="C563">
        <v>146.74</v>
      </c>
      <c r="D563">
        <v>181.32</v>
      </c>
      <c r="E563">
        <v>17.399999999999999</v>
      </c>
      <c r="F563">
        <v>0.71</v>
      </c>
      <c r="G563">
        <v>81.37</v>
      </c>
    </row>
    <row r="564" spans="1:7" x14ac:dyDescent="0.25">
      <c r="A564" s="1">
        <v>45770</v>
      </c>
      <c r="B564" t="s">
        <v>31</v>
      </c>
      <c r="C564">
        <v>4629.32</v>
      </c>
      <c r="E564">
        <v>105.65</v>
      </c>
      <c r="F564">
        <v>0.14000000000000001</v>
      </c>
    </row>
    <row r="565" spans="1:7" x14ac:dyDescent="0.25">
      <c r="A565" s="1">
        <v>45770</v>
      </c>
      <c r="B565" t="s">
        <v>32</v>
      </c>
      <c r="C565">
        <v>1705.25</v>
      </c>
      <c r="E565">
        <v>194.64</v>
      </c>
      <c r="F565">
        <v>0.39</v>
      </c>
    </row>
    <row r="566" spans="1:7" x14ac:dyDescent="0.25">
      <c r="A566" s="1">
        <v>45770</v>
      </c>
      <c r="B566" t="s">
        <v>33</v>
      </c>
      <c r="E566">
        <v>2205.79</v>
      </c>
      <c r="F566">
        <v>0</v>
      </c>
    </row>
    <row r="567" spans="1:7" x14ac:dyDescent="0.25">
      <c r="A567" s="1">
        <v>45771</v>
      </c>
      <c r="B567" t="s">
        <v>29</v>
      </c>
      <c r="C567">
        <v>167.55</v>
      </c>
      <c r="D567">
        <v>202.3</v>
      </c>
      <c r="E567">
        <v>17.27</v>
      </c>
      <c r="F567">
        <v>0.63</v>
      </c>
      <c r="G567">
        <v>83.68</v>
      </c>
    </row>
    <row r="568" spans="1:7" x14ac:dyDescent="0.25">
      <c r="A568" s="1">
        <v>45771</v>
      </c>
      <c r="B568" t="s">
        <v>30</v>
      </c>
      <c r="C568">
        <v>133.28</v>
      </c>
      <c r="D568">
        <v>166.39</v>
      </c>
      <c r="E568">
        <v>14.21</v>
      </c>
      <c r="F568">
        <v>0.54</v>
      </c>
      <c r="G568">
        <v>81.8</v>
      </c>
    </row>
    <row r="569" spans="1:7" x14ac:dyDescent="0.25">
      <c r="A569" s="1">
        <v>45771</v>
      </c>
      <c r="B569" t="s">
        <v>31</v>
      </c>
      <c r="C569">
        <v>4427.2700000000004</v>
      </c>
      <c r="E569">
        <v>122.79</v>
      </c>
      <c r="F569">
        <v>0.09</v>
      </c>
    </row>
    <row r="570" spans="1:7" x14ac:dyDescent="0.25">
      <c r="A570" s="1">
        <v>45771</v>
      </c>
      <c r="B570" t="s">
        <v>32</v>
      </c>
      <c r="C570">
        <v>1581.03</v>
      </c>
      <c r="E570">
        <v>216.39</v>
      </c>
      <c r="F570">
        <v>0.2</v>
      </c>
    </row>
    <row r="571" spans="1:7" x14ac:dyDescent="0.25">
      <c r="A571" s="1">
        <v>45771</v>
      </c>
      <c r="B571" t="s">
        <v>33</v>
      </c>
      <c r="E571">
        <v>2467</v>
      </c>
      <c r="F571">
        <v>0</v>
      </c>
    </row>
    <row r="572" spans="1:7" x14ac:dyDescent="0.25">
      <c r="A572" s="1">
        <v>45772</v>
      </c>
      <c r="B572" t="s">
        <v>29</v>
      </c>
      <c r="C572">
        <v>154.5</v>
      </c>
      <c r="D572">
        <v>195.03</v>
      </c>
      <c r="E572">
        <v>19.82</v>
      </c>
      <c r="F572">
        <v>0.75</v>
      </c>
      <c r="G572">
        <v>82.45</v>
      </c>
    </row>
    <row r="573" spans="1:7" x14ac:dyDescent="0.25">
      <c r="A573" s="1">
        <v>45772</v>
      </c>
      <c r="B573" t="s">
        <v>30</v>
      </c>
      <c r="C573">
        <v>156.30000000000001</v>
      </c>
      <c r="D573">
        <v>199.17</v>
      </c>
      <c r="E573">
        <v>19.18</v>
      </c>
      <c r="F573">
        <v>1.01</v>
      </c>
      <c r="G573">
        <v>80.31</v>
      </c>
    </row>
    <row r="574" spans="1:7" x14ac:dyDescent="0.25">
      <c r="A574" s="1">
        <v>45772</v>
      </c>
      <c r="B574" t="s">
        <v>31</v>
      </c>
      <c r="C574">
        <v>4383.04</v>
      </c>
      <c r="E574">
        <v>130.83000000000001</v>
      </c>
      <c r="F574">
        <v>0.16</v>
      </c>
    </row>
    <row r="575" spans="1:7" x14ac:dyDescent="0.25">
      <c r="A575" s="1">
        <v>45772</v>
      </c>
      <c r="B575" t="s">
        <v>32</v>
      </c>
      <c r="C575">
        <v>1531.63</v>
      </c>
      <c r="E575">
        <v>211.46</v>
      </c>
      <c r="F575">
        <v>0.16</v>
      </c>
    </row>
    <row r="576" spans="1:7" x14ac:dyDescent="0.25">
      <c r="A576" s="1">
        <v>45772</v>
      </c>
      <c r="B576" t="s">
        <v>33</v>
      </c>
      <c r="E576">
        <v>2327.19</v>
      </c>
      <c r="F576">
        <v>0</v>
      </c>
    </row>
    <row r="577" spans="1:7" x14ac:dyDescent="0.25">
      <c r="A577" s="1">
        <v>45773</v>
      </c>
      <c r="B577" t="s">
        <v>29</v>
      </c>
      <c r="C577">
        <v>172.83</v>
      </c>
      <c r="D577">
        <v>203.32</v>
      </c>
      <c r="E577">
        <v>17.02</v>
      </c>
      <c r="F577">
        <v>0</v>
      </c>
      <c r="G577">
        <v>82.05</v>
      </c>
    </row>
    <row r="578" spans="1:7" x14ac:dyDescent="0.25">
      <c r="A578" s="1">
        <v>45773</v>
      </c>
      <c r="B578" t="s">
        <v>30</v>
      </c>
      <c r="C578">
        <v>152.83000000000001</v>
      </c>
      <c r="D578">
        <v>186.77</v>
      </c>
      <c r="E578">
        <v>16.48</v>
      </c>
      <c r="F578">
        <v>0.7</v>
      </c>
      <c r="G578">
        <v>86.73</v>
      </c>
    </row>
    <row r="579" spans="1:7" x14ac:dyDescent="0.25">
      <c r="A579" s="1">
        <v>45773</v>
      </c>
      <c r="B579" t="s">
        <v>31</v>
      </c>
      <c r="C579">
        <v>4532.5600000000004</v>
      </c>
      <c r="E579">
        <v>126.31</v>
      </c>
      <c r="F579">
        <v>0.33</v>
      </c>
    </row>
    <row r="580" spans="1:7" x14ac:dyDescent="0.25">
      <c r="A580" s="1">
        <v>45773</v>
      </c>
      <c r="B580" t="s">
        <v>32</v>
      </c>
      <c r="C580">
        <v>1584.31</v>
      </c>
      <c r="E580">
        <v>224.13</v>
      </c>
      <c r="F580">
        <v>0.54</v>
      </c>
    </row>
    <row r="581" spans="1:7" x14ac:dyDescent="0.25">
      <c r="A581" s="1">
        <v>45773</v>
      </c>
      <c r="B581" t="s">
        <v>33</v>
      </c>
      <c r="E581">
        <v>2098.3000000000002</v>
      </c>
      <c r="F581">
        <v>0</v>
      </c>
    </row>
    <row r="582" spans="1:7" x14ac:dyDescent="0.25">
      <c r="A582" s="1">
        <v>45774</v>
      </c>
      <c r="B582" t="s">
        <v>29</v>
      </c>
      <c r="C582">
        <v>157.22</v>
      </c>
      <c r="D582">
        <v>193.5</v>
      </c>
      <c r="E582">
        <v>19.170000000000002</v>
      </c>
      <c r="F582">
        <v>0</v>
      </c>
      <c r="G582">
        <v>85.49</v>
      </c>
    </row>
    <row r="583" spans="1:7" x14ac:dyDescent="0.25">
      <c r="A583" s="1">
        <v>45774</v>
      </c>
      <c r="B583" t="s">
        <v>30</v>
      </c>
      <c r="C583">
        <v>154.33000000000001</v>
      </c>
      <c r="D583">
        <v>197.72</v>
      </c>
      <c r="E583">
        <v>17.600000000000001</v>
      </c>
      <c r="F583">
        <v>0.79</v>
      </c>
      <c r="G583">
        <v>81.62</v>
      </c>
    </row>
    <row r="584" spans="1:7" x14ac:dyDescent="0.25">
      <c r="A584" s="1">
        <v>45774</v>
      </c>
      <c r="B584" t="s">
        <v>31</v>
      </c>
      <c r="C584">
        <v>4388.96</v>
      </c>
      <c r="E584">
        <v>113.27</v>
      </c>
      <c r="F584">
        <v>0.14000000000000001</v>
      </c>
    </row>
    <row r="585" spans="1:7" x14ac:dyDescent="0.25">
      <c r="A585" s="1">
        <v>45774</v>
      </c>
      <c r="B585" t="s">
        <v>32</v>
      </c>
      <c r="C585">
        <v>1573.42</v>
      </c>
      <c r="E585">
        <v>213.73</v>
      </c>
      <c r="F585">
        <v>0.19</v>
      </c>
    </row>
    <row r="586" spans="1:7" x14ac:dyDescent="0.25">
      <c r="A586" s="1">
        <v>45774</v>
      </c>
      <c r="B586" t="s">
        <v>33</v>
      </c>
      <c r="E586">
        <v>2345.4</v>
      </c>
      <c r="F586">
        <v>0</v>
      </c>
    </row>
    <row r="587" spans="1:7" x14ac:dyDescent="0.25">
      <c r="A587" s="1">
        <v>45775</v>
      </c>
      <c r="B587" t="s">
        <v>29</v>
      </c>
      <c r="C587">
        <v>162.81</v>
      </c>
      <c r="D587">
        <v>188.95</v>
      </c>
      <c r="E587">
        <v>16.3</v>
      </c>
      <c r="F587">
        <v>0.72</v>
      </c>
      <c r="G587">
        <v>80.099999999999994</v>
      </c>
    </row>
    <row r="588" spans="1:7" x14ac:dyDescent="0.25">
      <c r="A588" s="1">
        <v>45775</v>
      </c>
      <c r="B588" t="s">
        <v>30</v>
      </c>
      <c r="C588">
        <v>163.21</v>
      </c>
      <c r="D588">
        <v>191.48</v>
      </c>
      <c r="E588">
        <v>15.78</v>
      </c>
      <c r="F588">
        <v>1.03</v>
      </c>
      <c r="G588">
        <v>77.77</v>
      </c>
    </row>
    <row r="589" spans="1:7" x14ac:dyDescent="0.25">
      <c r="A589" s="1">
        <v>45775</v>
      </c>
      <c r="B589" t="s">
        <v>31</v>
      </c>
      <c r="C589">
        <v>4343.6499999999996</v>
      </c>
      <c r="E589">
        <v>115.27</v>
      </c>
      <c r="F589">
        <v>0.19</v>
      </c>
    </row>
    <row r="590" spans="1:7" x14ac:dyDescent="0.25">
      <c r="A590" s="1">
        <v>45775</v>
      </c>
      <c r="B590" t="s">
        <v>32</v>
      </c>
      <c r="C590">
        <v>1608.62</v>
      </c>
      <c r="E590">
        <v>212.21</v>
      </c>
      <c r="F590">
        <v>0</v>
      </c>
    </row>
    <row r="591" spans="1:7" x14ac:dyDescent="0.25">
      <c r="A591" s="1">
        <v>45775</v>
      </c>
      <c r="B591" t="s">
        <v>33</v>
      </c>
      <c r="E591">
        <v>2235.27</v>
      </c>
      <c r="F591">
        <v>0</v>
      </c>
    </row>
    <row r="592" spans="1:7" x14ac:dyDescent="0.25">
      <c r="A592" s="1">
        <v>45776</v>
      </c>
      <c r="B592" t="s">
        <v>29</v>
      </c>
      <c r="C592">
        <v>150.01</v>
      </c>
      <c r="D592">
        <v>177.18</v>
      </c>
      <c r="E592">
        <v>15.77</v>
      </c>
      <c r="F592">
        <v>0.76</v>
      </c>
      <c r="G592">
        <v>85.2</v>
      </c>
    </row>
    <row r="593" spans="1:7" x14ac:dyDescent="0.25">
      <c r="A593" s="1">
        <v>45776</v>
      </c>
      <c r="B593" t="s">
        <v>30</v>
      </c>
      <c r="C593">
        <v>148.56</v>
      </c>
      <c r="D593">
        <v>182.6</v>
      </c>
      <c r="E593">
        <v>19.72</v>
      </c>
      <c r="F593">
        <v>0.86</v>
      </c>
      <c r="G593">
        <v>80.66</v>
      </c>
    </row>
    <row r="594" spans="1:7" x14ac:dyDescent="0.25">
      <c r="A594" s="1">
        <v>45776</v>
      </c>
      <c r="B594" t="s">
        <v>31</v>
      </c>
      <c r="C594">
        <v>4429.17</v>
      </c>
      <c r="E594">
        <v>126.21</v>
      </c>
      <c r="F594">
        <v>0.27</v>
      </c>
    </row>
    <row r="595" spans="1:7" x14ac:dyDescent="0.25">
      <c r="A595" s="1">
        <v>45776</v>
      </c>
      <c r="B595" t="s">
        <v>32</v>
      </c>
      <c r="C595">
        <v>1680.3</v>
      </c>
      <c r="E595">
        <v>192.9</v>
      </c>
      <c r="F595">
        <v>0.45</v>
      </c>
    </row>
    <row r="596" spans="1:7" x14ac:dyDescent="0.25">
      <c r="A596" s="1">
        <v>45776</v>
      </c>
      <c r="B596" t="s">
        <v>33</v>
      </c>
      <c r="E596">
        <v>2090.31</v>
      </c>
      <c r="F596">
        <v>0</v>
      </c>
    </row>
    <row r="597" spans="1:7" x14ac:dyDescent="0.25">
      <c r="A597" s="1">
        <v>45777</v>
      </c>
      <c r="B597" t="s">
        <v>29</v>
      </c>
      <c r="C597">
        <v>171.78</v>
      </c>
      <c r="D597">
        <v>222.92</v>
      </c>
      <c r="E597">
        <v>19.239999999999998</v>
      </c>
      <c r="F597">
        <v>0.48</v>
      </c>
      <c r="G597">
        <v>80.599999999999994</v>
      </c>
    </row>
    <row r="598" spans="1:7" x14ac:dyDescent="0.25">
      <c r="A598" s="1">
        <v>45777</v>
      </c>
      <c r="B598" t="s">
        <v>30</v>
      </c>
      <c r="C598">
        <v>166.85</v>
      </c>
      <c r="D598">
        <v>189.24</v>
      </c>
      <c r="E598">
        <v>15.6</v>
      </c>
      <c r="F598">
        <v>0.75</v>
      </c>
      <c r="G598">
        <v>79.010000000000005</v>
      </c>
    </row>
    <row r="599" spans="1:7" x14ac:dyDescent="0.25">
      <c r="A599" s="1">
        <v>45777</v>
      </c>
      <c r="B599" t="s">
        <v>31</v>
      </c>
      <c r="C599">
        <v>4780.18</v>
      </c>
      <c r="E599">
        <v>125.87</v>
      </c>
      <c r="F599">
        <v>0.43</v>
      </c>
    </row>
    <row r="600" spans="1:7" x14ac:dyDescent="0.25">
      <c r="A600" s="1">
        <v>45777</v>
      </c>
      <c r="B600" t="s">
        <v>32</v>
      </c>
      <c r="C600">
        <v>1641.83</v>
      </c>
      <c r="E600">
        <v>192.81</v>
      </c>
      <c r="F600">
        <v>0.04</v>
      </c>
    </row>
    <row r="601" spans="1:7" x14ac:dyDescent="0.25">
      <c r="A601" s="1">
        <v>45777</v>
      </c>
      <c r="B601" t="s">
        <v>33</v>
      </c>
      <c r="E601">
        <v>2246.6999999999998</v>
      </c>
      <c r="F601">
        <v>0</v>
      </c>
    </row>
    <row r="602" spans="1:7" x14ac:dyDescent="0.25">
      <c r="A602" s="1">
        <v>45778</v>
      </c>
      <c r="B602" t="s">
        <v>29</v>
      </c>
      <c r="C602">
        <v>153.84</v>
      </c>
      <c r="D602">
        <v>199.16</v>
      </c>
      <c r="E602">
        <v>17.38</v>
      </c>
      <c r="F602">
        <v>0.3</v>
      </c>
      <c r="G602">
        <v>84</v>
      </c>
    </row>
    <row r="603" spans="1:7" x14ac:dyDescent="0.25">
      <c r="A603" s="1">
        <v>45778</v>
      </c>
      <c r="B603" t="s">
        <v>30</v>
      </c>
      <c r="C603">
        <v>144.26</v>
      </c>
      <c r="D603">
        <v>179.21</v>
      </c>
      <c r="E603">
        <v>17.420000000000002</v>
      </c>
      <c r="F603">
        <v>0.76</v>
      </c>
      <c r="G603">
        <v>83.68</v>
      </c>
    </row>
    <row r="604" spans="1:7" x14ac:dyDescent="0.25">
      <c r="A604" s="1">
        <v>45778</v>
      </c>
      <c r="B604" t="s">
        <v>31</v>
      </c>
      <c r="C604">
        <v>4772.3100000000004</v>
      </c>
      <c r="E604">
        <v>104.68</v>
      </c>
      <c r="F604">
        <v>0.35</v>
      </c>
    </row>
    <row r="605" spans="1:7" x14ac:dyDescent="0.25">
      <c r="A605" s="1">
        <v>45778</v>
      </c>
      <c r="B605" t="s">
        <v>32</v>
      </c>
      <c r="C605">
        <v>1659.01</v>
      </c>
      <c r="E605">
        <v>235.35</v>
      </c>
      <c r="F605">
        <v>0.37</v>
      </c>
    </row>
    <row r="606" spans="1:7" x14ac:dyDescent="0.25">
      <c r="A606" s="1">
        <v>45778</v>
      </c>
      <c r="B606" t="s">
        <v>33</v>
      </c>
      <c r="E606">
        <v>2512.58</v>
      </c>
      <c r="F606">
        <v>0</v>
      </c>
    </row>
    <row r="607" spans="1:7" x14ac:dyDescent="0.25">
      <c r="A607" s="1">
        <v>45779</v>
      </c>
      <c r="B607" t="s">
        <v>29</v>
      </c>
      <c r="C607">
        <v>170.48</v>
      </c>
      <c r="D607">
        <v>220.44</v>
      </c>
      <c r="E607">
        <v>18.98</v>
      </c>
      <c r="F607">
        <v>1.07</v>
      </c>
      <c r="G607">
        <v>80.37</v>
      </c>
    </row>
    <row r="608" spans="1:7" x14ac:dyDescent="0.25">
      <c r="A608" s="1">
        <v>45779</v>
      </c>
      <c r="B608" t="s">
        <v>30</v>
      </c>
      <c r="C608">
        <v>146.19999999999999</v>
      </c>
      <c r="D608">
        <v>172.24</v>
      </c>
      <c r="E608">
        <v>20.420000000000002</v>
      </c>
      <c r="F608">
        <v>0.49</v>
      </c>
      <c r="G608">
        <v>80.61</v>
      </c>
    </row>
    <row r="609" spans="1:7" x14ac:dyDescent="0.25">
      <c r="A609" s="1">
        <v>45779</v>
      </c>
      <c r="B609" t="s">
        <v>31</v>
      </c>
      <c r="C609">
        <v>4733.9799999999996</v>
      </c>
      <c r="E609">
        <v>121.8</v>
      </c>
      <c r="F609">
        <v>0.33</v>
      </c>
    </row>
    <row r="610" spans="1:7" x14ac:dyDescent="0.25">
      <c r="A610" s="1">
        <v>45779</v>
      </c>
      <c r="B610" t="s">
        <v>32</v>
      </c>
      <c r="C610">
        <v>1517.72</v>
      </c>
      <c r="E610">
        <v>224.03</v>
      </c>
      <c r="F610">
        <v>0.5</v>
      </c>
    </row>
    <row r="611" spans="1:7" x14ac:dyDescent="0.25">
      <c r="A611" s="1">
        <v>45779</v>
      </c>
      <c r="B611" t="s">
        <v>33</v>
      </c>
      <c r="E611">
        <v>2471.69</v>
      </c>
      <c r="F611">
        <v>0</v>
      </c>
    </row>
    <row r="612" spans="1:7" x14ac:dyDescent="0.25">
      <c r="A612" s="1">
        <v>45780</v>
      </c>
      <c r="B612" t="s">
        <v>29</v>
      </c>
      <c r="C612">
        <v>172.97</v>
      </c>
      <c r="D612">
        <v>213.33</v>
      </c>
      <c r="E612">
        <v>18.38</v>
      </c>
      <c r="F612">
        <v>0</v>
      </c>
      <c r="G612">
        <v>85.7</v>
      </c>
    </row>
    <row r="613" spans="1:7" x14ac:dyDescent="0.25">
      <c r="A613" s="1">
        <v>45780</v>
      </c>
      <c r="B613" t="s">
        <v>30</v>
      </c>
      <c r="C613">
        <v>120</v>
      </c>
      <c r="D613">
        <v>138.52000000000001</v>
      </c>
      <c r="E613">
        <v>20.37</v>
      </c>
      <c r="F613">
        <v>0.8</v>
      </c>
      <c r="G613">
        <v>83.23</v>
      </c>
    </row>
    <row r="614" spans="1:7" x14ac:dyDescent="0.25">
      <c r="A614" s="1">
        <v>45780</v>
      </c>
      <c r="B614" t="s">
        <v>31</v>
      </c>
      <c r="C614">
        <v>4515.57</v>
      </c>
      <c r="E614">
        <v>104.19</v>
      </c>
      <c r="F614">
        <v>0</v>
      </c>
    </row>
    <row r="615" spans="1:7" x14ac:dyDescent="0.25">
      <c r="A615" s="1">
        <v>45780</v>
      </c>
      <c r="B615" t="s">
        <v>32</v>
      </c>
      <c r="C615">
        <v>1573.43</v>
      </c>
      <c r="E615">
        <v>215.7</v>
      </c>
      <c r="F615">
        <v>0.46</v>
      </c>
    </row>
    <row r="616" spans="1:7" x14ac:dyDescent="0.25">
      <c r="A616" s="1">
        <v>45780</v>
      </c>
      <c r="B616" t="s">
        <v>33</v>
      </c>
      <c r="E616">
        <v>2153.52</v>
      </c>
      <c r="F616">
        <v>0</v>
      </c>
    </row>
    <row r="617" spans="1:7" x14ac:dyDescent="0.25">
      <c r="A617" s="1">
        <v>45781</v>
      </c>
      <c r="B617" t="s">
        <v>29</v>
      </c>
      <c r="C617">
        <v>166.03</v>
      </c>
      <c r="D617">
        <v>204.55</v>
      </c>
      <c r="E617">
        <v>16.47</v>
      </c>
      <c r="F617">
        <v>0.67</v>
      </c>
      <c r="G617">
        <v>84.97</v>
      </c>
    </row>
    <row r="618" spans="1:7" x14ac:dyDescent="0.25">
      <c r="A618" s="1">
        <v>45781</v>
      </c>
      <c r="B618" t="s">
        <v>30</v>
      </c>
      <c r="C618">
        <v>171.18</v>
      </c>
      <c r="D618">
        <v>203.06</v>
      </c>
      <c r="E618">
        <v>20.29</v>
      </c>
      <c r="F618">
        <v>0.49</v>
      </c>
      <c r="G618">
        <v>82.25</v>
      </c>
    </row>
    <row r="619" spans="1:7" x14ac:dyDescent="0.25">
      <c r="A619" s="1">
        <v>45781</v>
      </c>
      <c r="B619" t="s">
        <v>31</v>
      </c>
      <c r="C619">
        <v>4416.46</v>
      </c>
      <c r="E619">
        <v>110.79</v>
      </c>
      <c r="F619">
        <v>0.03</v>
      </c>
    </row>
    <row r="620" spans="1:7" x14ac:dyDescent="0.25">
      <c r="A620" s="1">
        <v>45781</v>
      </c>
      <c r="B620" t="s">
        <v>32</v>
      </c>
      <c r="C620">
        <v>1740.99</v>
      </c>
      <c r="E620">
        <v>194.9</v>
      </c>
      <c r="F620">
        <v>0.18</v>
      </c>
    </row>
    <row r="621" spans="1:7" x14ac:dyDescent="0.25">
      <c r="A621" s="1">
        <v>45781</v>
      </c>
      <c r="B621" t="s">
        <v>33</v>
      </c>
      <c r="E621">
        <v>2386.1799999999998</v>
      </c>
      <c r="F621">
        <v>0</v>
      </c>
    </row>
    <row r="622" spans="1:7" x14ac:dyDescent="0.25">
      <c r="A622" s="1">
        <v>45782</v>
      </c>
      <c r="B622" t="s">
        <v>29</v>
      </c>
      <c r="C622">
        <v>171.11</v>
      </c>
      <c r="D622">
        <v>214.83</v>
      </c>
      <c r="E622">
        <v>17.98</v>
      </c>
      <c r="F622">
        <v>1.28</v>
      </c>
      <c r="G622">
        <v>82.41</v>
      </c>
    </row>
    <row r="623" spans="1:7" x14ac:dyDescent="0.25">
      <c r="A623" s="1">
        <v>45782</v>
      </c>
      <c r="B623" t="s">
        <v>30</v>
      </c>
      <c r="C623">
        <v>139.83000000000001</v>
      </c>
      <c r="D623">
        <v>170.78</v>
      </c>
      <c r="E623">
        <v>14.77</v>
      </c>
      <c r="F623">
        <v>0.46</v>
      </c>
      <c r="G623">
        <v>79.64</v>
      </c>
    </row>
    <row r="624" spans="1:7" x14ac:dyDescent="0.25">
      <c r="A624" s="1">
        <v>45782</v>
      </c>
      <c r="B624" t="s">
        <v>31</v>
      </c>
      <c r="C624">
        <v>4437.1000000000004</v>
      </c>
      <c r="E624">
        <v>103.34</v>
      </c>
      <c r="F624">
        <v>0.24</v>
      </c>
    </row>
    <row r="625" spans="1:7" x14ac:dyDescent="0.25">
      <c r="A625" s="1">
        <v>45782</v>
      </c>
      <c r="B625" t="s">
        <v>32</v>
      </c>
      <c r="C625">
        <v>1567.97</v>
      </c>
      <c r="E625">
        <v>196.3</v>
      </c>
      <c r="F625">
        <v>0.67</v>
      </c>
    </row>
    <row r="626" spans="1:7" x14ac:dyDescent="0.25">
      <c r="A626" s="1">
        <v>45782</v>
      </c>
      <c r="B626" t="s">
        <v>33</v>
      </c>
      <c r="E626">
        <v>2309.02</v>
      </c>
      <c r="F626">
        <v>0</v>
      </c>
    </row>
    <row r="627" spans="1:7" x14ac:dyDescent="0.25">
      <c r="A627" s="1">
        <v>45783</v>
      </c>
      <c r="B627" t="s">
        <v>29</v>
      </c>
      <c r="C627">
        <v>168.9</v>
      </c>
      <c r="D627">
        <v>191.84</v>
      </c>
      <c r="E627">
        <v>17.79</v>
      </c>
      <c r="F627">
        <v>0.49</v>
      </c>
      <c r="G627">
        <v>86.5</v>
      </c>
    </row>
    <row r="628" spans="1:7" x14ac:dyDescent="0.25">
      <c r="A628" s="1">
        <v>45783</v>
      </c>
      <c r="B628" t="s">
        <v>30</v>
      </c>
      <c r="C628">
        <v>149.30000000000001</v>
      </c>
      <c r="D628">
        <v>183.23</v>
      </c>
      <c r="E628">
        <v>15.06</v>
      </c>
      <c r="F628">
        <v>0.77</v>
      </c>
      <c r="G628">
        <v>80.81</v>
      </c>
    </row>
    <row r="629" spans="1:7" x14ac:dyDescent="0.25">
      <c r="A629" s="1">
        <v>45783</v>
      </c>
      <c r="B629" t="s">
        <v>31</v>
      </c>
      <c r="C629">
        <v>4206.66</v>
      </c>
      <c r="E629">
        <v>107.43</v>
      </c>
      <c r="F629">
        <v>0</v>
      </c>
    </row>
    <row r="630" spans="1:7" x14ac:dyDescent="0.25">
      <c r="A630" s="1">
        <v>45783</v>
      </c>
      <c r="B630" t="s">
        <v>32</v>
      </c>
      <c r="C630">
        <v>1525.37</v>
      </c>
      <c r="E630">
        <v>192.78</v>
      </c>
      <c r="F630">
        <v>0.33</v>
      </c>
    </row>
    <row r="631" spans="1:7" x14ac:dyDescent="0.25">
      <c r="A631" s="1">
        <v>45783</v>
      </c>
      <c r="B631" t="s">
        <v>33</v>
      </c>
      <c r="E631">
        <v>2271.87</v>
      </c>
      <c r="F631">
        <v>0</v>
      </c>
    </row>
    <row r="632" spans="1:7" x14ac:dyDescent="0.25">
      <c r="A632" s="1">
        <v>45784</v>
      </c>
      <c r="B632" t="s">
        <v>29</v>
      </c>
      <c r="C632">
        <v>158.41999999999999</v>
      </c>
      <c r="D632">
        <v>197.47</v>
      </c>
      <c r="E632">
        <v>16.579999999999998</v>
      </c>
      <c r="F632">
        <v>1.5</v>
      </c>
      <c r="G632">
        <v>83.93</v>
      </c>
    </row>
    <row r="633" spans="1:7" x14ac:dyDescent="0.25">
      <c r="A633" s="1">
        <v>45784</v>
      </c>
      <c r="B633" t="s">
        <v>30</v>
      </c>
      <c r="C633">
        <v>164.04</v>
      </c>
      <c r="D633">
        <v>193.36</v>
      </c>
      <c r="E633">
        <v>16.3</v>
      </c>
      <c r="F633">
        <v>0.05</v>
      </c>
      <c r="G633">
        <v>81.430000000000007</v>
      </c>
    </row>
    <row r="634" spans="1:7" x14ac:dyDescent="0.25">
      <c r="A634" s="1">
        <v>45784</v>
      </c>
      <c r="B634" t="s">
        <v>31</v>
      </c>
      <c r="C634">
        <v>4257.92</v>
      </c>
      <c r="E634">
        <v>118.53</v>
      </c>
      <c r="F634">
        <v>0.28999999999999998</v>
      </c>
    </row>
    <row r="635" spans="1:7" x14ac:dyDescent="0.25">
      <c r="A635" s="1">
        <v>45784</v>
      </c>
      <c r="B635" t="s">
        <v>32</v>
      </c>
      <c r="C635">
        <v>1479.39</v>
      </c>
      <c r="E635">
        <v>186.44</v>
      </c>
      <c r="F635">
        <v>0.38</v>
      </c>
    </row>
    <row r="636" spans="1:7" x14ac:dyDescent="0.25">
      <c r="A636" s="1">
        <v>45784</v>
      </c>
      <c r="B636" t="s">
        <v>33</v>
      </c>
      <c r="E636">
        <v>2608.81</v>
      </c>
      <c r="F636">
        <v>0</v>
      </c>
    </row>
    <row r="637" spans="1:7" x14ac:dyDescent="0.25">
      <c r="A637" s="1">
        <v>45785</v>
      </c>
      <c r="B637" t="s">
        <v>29</v>
      </c>
      <c r="C637">
        <v>165.32</v>
      </c>
      <c r="D637">
        <v>200.2</v>
      </c>
      <c r="E637">
        <v>20.010000000000002</v>
      </c>
      <c r="F637">
        <v>0.65</v>
      </c>
      <c r="G637">
        <v>83.42</v>
      </c>
    </row>
    <row r="638" spans="1:7" x14ac:dyDescent="0.25">
      <c r="A638" s="1">
        <v>45785</v>
      </c>
      <c r="B638" t="s">
        <v>30</v>
      </c>
      <c r="C638">
        <v>161.34</v>
      </c>
      <c r="D638">
        <v>195.15</v>
      </c>
      <c r="E638">
        <v>17.399999999999999</v>
      </c>
      <c r="F638">
        <v>0.62</v>
      </c>
      <c r="G638">
        <v>80.099999999999994</v>
      </c>
    </row>
    <row r="639" spans="1:7" x14ac:dyDescent="0.25">
      <c r="A639" s="1">
        <v>45785</v>
      </c>
      <c r="B639" t="s">
        <v>31</v>
      </c>
      <c r="C639">
        <v>4273.97</v>
      </c>
      <c r="E639">
        <v>103.37</v>
      </c>
      <c r="F639">
        <v>0.44</v>
      </c>
    </row>
    <row r="640" spans="1:7" x14ac:dyDescent="0.25">
      <c r="A640" s="1">
        <v>45785</v>
      </c>
      <c r="B640" t="s">
        <v>32</v>
      </c>
      <c r="C640">
        <v>1577.04</v>
      </c>
      <c r="E640">
        <v>204.62</v>
      </c>
      <c r="F640">
        <v>0.06</v>
      </c>
    </row>
    <row r="641" spans="1:7" x14ac:dyDescent="0.25">
      <c r="A641" s="1">
        <v>45785</v>
      </c>
      <c r="B641" t="s">
        <v>33</v>
      </c>
      <c r="E641">
        <v>2395.11</v>
      </c>
      <c r="F641">
        <v>0</v>
      </c>
    </row>
    <row r="642" spans="1:7" x14ac:dyDescent="0.25">
      <c r="A642" s="1">
        <v>45786</v>
      </c>
      <c r="B642" t="s">
        <v>29</v>
      </c>
      <c r="C642">
        <v>170.21</v>
      </c>
      <c r="D642">
        <v>207.29</v>
      </c>
      <c r="E642">
        <v>15.76</v>
      </c>
      <c r="F642">
        <v>0.59</v>
      </c>
      <c r="G642">
        <v>89.12</v>
      </c>
    </row>
    <row r="643" spans="1:7" x14ac:dyDescent="0.25">
      <c r="A643" s="1">
        <v>45786</v>
      </c>
      <c r="B643" t="s">
        <v>30</v>
      </c>
      <c r="C643">
        <v>172.61</v>
      </c>
      <c r="D643">
        <v>225.31</v>
      </c>
      <c r="E643">
        <v>20.72</v>
      </c>
      <c r="F643">
        <v>0.69</v>
      </c>
      <c r="G643">
        <v>85.55</v>
      </c>
    </row>
    <row r="644" spans="1:7" x14ac:dyDescent="0.25">
      <c r="A644" s="1">
        <v>45786</v>
      </c>
      <c r="B644" t="s">
        <v>31</v>
      </c>
      <c r="C644">
        <v>4368.1899999999996</v>
      </c>
      <c r="E644">
        <v>99.26</v>
      </c>
      <c r="F644">
        <v>0.48</v>
      </c>
    </row>
    <row r="645" spans="1:7" x14ac:dyDescent="0.25">
      <c r="A645" s="1">
        <v>45786</v>
      </c>
      <c r="B645" t="s">
        <v>32</v>
      </c>
      <c r="C645">
        <v>1899.16</v>
      </c>
      <c r="E645">
        <v>204.12</v>
      </c>
      <c r="F645">
        <v>1.08</v>
      </c>
    </row>
    <row r="646" spans="1:7" x14ac:dyDescent="0.25">
      <c r="A646" s="1">
        <v>45786</v>
      </c>
      <c r="B646" t="s">
        <v>33</v>
      </c>
      <c r="E646">
        <v>2272.4699999999998</v>
      </c>
      <c r="F646">
        <v>0</v>
      </c>
    </row>
    <row r="647" spans="1:7" x14ac:dyDescent="0.25">
      <c r="A647" s="1">
        <v>45787</v>
      </c>
      <c r="B647" t="s">
        <v>29</v>
      </c>
      <c r="C647">
        <v>172.91</v>
      </c>
      <c r="D647">
        <v>202.37</v>
      </c>
      <c r="E647">
        <v>22.15</v>
      </c>
      <c r="F647">
        <v>0.18</v>
      </c>
      <c r="G647">
        <v>82.19</v>
      </c>
    </row>
    <row r="648" spans="1:7" x14ac:dyDescent="0.25">
      <c r="A648" s="1">
        <v>45787</v>
      </c>
      <c r="B648" t="s">
        <v>30</v>
      </c>
      <c r="C648">
        <v>134.86000000000001</v>
      </c>
      <c r="D648">
        <v>177.18</v>
      </c>
      <c r="E648">
        <v>19.86</v>
      </c>
      <c r="F648">
        <v>0.08</v>
      </c>
      <c r="G648">
        <v>81.78</v>
      </c>
    </row>
    <row r="649" spans="1:7" x14ac:dyDescent="0.25">
      <c r="A649" s="1">
        <v>45787</v>
      </c>
      <c r="B649" t="s">
        <v>31</v>
      </c>
      <c r="C649">
        <v>4565.96</v>
      </c>
      <c r="E649">
        <v>118.27</v>
      </c>
      <c r="F649">
        <v>0.21</v>
      </c>
    </row>
    <row r="650" spans="1:7" x14ac:dyDescent="0.25">
      <c r="A650" s="1">
        <v>45787</v>
      </c>
      <c r="B650" t="s">
        <v>32</v>
      </c>
      <c r="C650">
        <v>1498.37</v>
      </c>
      <c r="E650">
        <v>163.76</v>
      </c>
      <c r="F650">
        <v>0</v>
      </c>
    </row>
    <row r="651" spans="1:7" x14ac:dyDescent="0.25">
      <c r="A651" s="1">
        <v>45787</v>
      </c>
      <c r="B651" t="s">
        <v>33</v>
      </c>
      <c r="E651">
        <v>2081.41</v>
      </c>
      <c r="F651">
        <v>0</v>
      </c>
    </row>
    <row r="652" spans="1:7" x14ac:dyDescent="0.25">
      <c r="A652" s="1">
        <v>45788</v>
      </c>
      <c r="B652" t="s">
        <v>29</v>
      </c>
      <c r="C652">
        <v>155.30000000000001</v>
      </c>
      <c r="D652">
        <v>182</v>
      </c>
      <c r="E652">
        <v>16.05</v>
      </c>
      <c r="F652">
        <v>0.37</v>
      </c>
      <c r="G652">
        <v>82.97</v>
      </c>
    </row>
    <row r="653" spans="1:7" x14ac:dyDescent="0.25">
      <c r="A653" s="1">
        <v>45788</v>
      </c>
      <c r="B653" t="s">
        <v>30</v>
      </c>
      <c r="C653">
        <v>150.36000000000001</v>
      </c>
      <c r="D653">
        <v>173.06</v>
      </c>
      <c r="E653">
        <v>18.32</v>
      </c>
      <c r="F653">
        <v>0.24</v>
      </c>
      <c r="G653">
        <v>81.349999999999994</v>
      </c>
    </row>
    <row r="654" spans="1:7" x14ac:dyDescent="0.25">
      <c r="A654" s="1">
        <v>45788</v>
      </c>
      <c r="B654" t="s">
        <v>31</v>
      </c>
      <c r="C654">
        <v>4369.79</v>
      </c>
      <c r="E654">
        <v>113.57</v>
      </c>
      <c r="F654">
        <v>0.28999999999999998</v>
      </c>
    </row>
    <row r="655" spans="1:7" x14ac:dyDescent="0.25">
      <c r="A655" s="1">
        <v>45788</v>
      </c>
      <c r="B655" t="s">
        <v>32</v>
      </c>
      <c r="C655">
        <v>1774.05</v>
      </c>
      <c r="E655">
        <v>215.37</v>
      </c>
      <c r="F655">
        <v>0.47</v>
      </c>
    </row>
    <row r="656" spans="1:7" x14ac:dyDescent="0.25">
      <c r="A656" s="1">
        <v>45788</v>
      </c>
      <c r="B656" t="s">
        <v>33</v>
      </c>
      <c r="E656">
        <v>2312.89</v>
      </c>
      <c r="F656">
        <v>0</v>
      </c>
    </row>
    <row r="657" spans="1:7" x14ac:dyDescent="0.25">
      <c r="A657" s="1">
        <v>45789</v>
      </c>
      <c r="B657" t="s">
        <v>29</v>
      </c>
      <c r="C657">
        <v>168.73</v>
      </c>
      <c r="D657">
        <v>196.72</v>
      </c>
      <c r="E657">
        <v>15.41</v>
      </c>
      <c r="F657">
        <v>0.72</v>
      </c>
      <c r="G657">
        <v>79.88</v>
      </c>
    </row>
    <row r="658" spans="1:7" x14ac:dyDescent="0.25">
      <c r="A658" s="1">
        <v>45789</v>
      </c>
      <c r="B658" t="s">
        <v>30</v>
      </c>
      <c r="C658">
        <v>139.63999999999999</v>
      </c>
      <c r="D658">
        <v>181.72</v>
      </c>
      <c r="E658">
        <v>21.84</v>
      </c>
      <c r="F658">
        <v>0.62</v>
      </c>
      <c r="G658">
        <v>85.7</v>
      </c>
    </row>
    <row r="659" spans="1:7" x14ac:dyDescent="0.25">
      <c r="A659" s="1">
        <v>45789</v>
      </c>
      <c r="B659" t="s">
        <v>31</v>
      </c>
      <c r="C659">
        <v>4506.5</v>
      </c>
      <c r="E659">
        <v>115.5</v>
      </c>
      <c r="F659">
        <v>0.2</v>
      </c>
    </row>
    <row r="660" spans="1:7" x14ac:dyDescent="0.25">
      <c r="A660" s="1">
        <v>45789</v>
      </c>
      <c r="B660" t="s">
        <v>32</v>
      </c>
      <c r="C660">
        <v>1723.96</v>
      </c>
      <c r="E660">
        <v>195</v>
      </c>
      <c r="F660">
        <v>0.2</v>
      </c>
    </row>
    <row r="661" spans="1:7" x14ac:dyDescent="0.25">
      <c r="A661" s="1">
        <v>45789</v>
      </c>
      <c r="B661" t="s">
        <v>33</v>
      </c>
      <c r="E661">
        <v>2187</v>
      </c>
      <c r="F661">
        <v>0</v>
      </c>
    </row>
    <row r="662" spans="1:7" x14ac:dyDescent="0.25">
      <c r="A662" s="1">
        <v>45790</v>
      </c>
      <c r="B662" t="s">
        <v>29</v>
      </c>
      <c r="C662">
        <v>159.32</v>
      </c>
      <c r="D662">
        <v>202.73</v>
      </c>
      <c r="E662">
        <v>19.41</v>
      </c>
      <c r="F662">
        <v>0.41</v>
      </c>
      <c r="G662">
        <v>84.87</v>
      </c>
    </row>
    <row r="663" spans="1:7" x14ac:dyDescent="0.25">
      <c r="A663" s="1">
        <v>45790</v>
      </c>
      <c r="B663" t="s">
        <v>30</v>
      </c>
      <c r="C663">
        <v>141.65</v>
      </c>
      <c r="D663">
        <v>177.08</v>
      </c>
      <c r="E663">
        <v>20.74</v>
      </c>
      <c r="F663">
        <v>0.36</v>
      </c>
      <c r="G663">
        <v>79.87</v>
      </c>
    </row>
    <row r="664" spans="1:7" x14ac:dyDescent="0.25">
      <c r="A664" s="1">
        <v>45790</v>
      </c>
      <c r="B664" t="s">
        <v>31</v>
      </c>
      <c r="C664">
        <v>3856.41</v>
      </c>
      <c r="E664">
        <v>113.66</v>
      </c>
      <c r="F664">
        <v>0.03</v>
      </c>
    </row>
    <row r="665" spans="1:7" x14ac:dyDescent="0.25">
      <c r="A665" s="1">
        <v>45790</v>
      </c>
      <c r="B665" t="s">
        <v>32</v>
      </c>
      <c r="C665">
        <v>1618.84</v>
      </c>
      <c r="E665">
        <v>221.68</v>
      </c>
      <c r="F665">
        <v>0.11</v>
      </c>
    </row>
    <row r="666" spans="1:7" x14ac:dyDescent="0.25">
      <c r="A666" s="1">
        <v>45790</v>
      </c>
      <c r="B666" t="s">
        <v>33</v>
      </c>
      <c r="E666">
        <v>2259.66</v>
      </c>
      <c r="F666">
        <v>0</v>
      </c>
    </row>
    <row r="667" spans="1:7" x14ac:dyDescent="0.25">
      <c r="A667" s="1">
        <v>45791</v>
      </c>
      <c r="B667" t="s">
        <v>29</v>
      </c>
      <c r="C667">
        <v>156.88</v>
      </c>
      <c r="D667">
        <v>192.38</v>
      </c>
      <c r="E667">
        <v>17.48</v>
      </c>
      <c r="F667">
        <v>0.93</v>
      </c>
      <c r="G667">
        <v>84.84</v>
      </c>
    </row>
    <row r="668" spans="1:7" x14ac:dyDescent="0.25">
      <c r="A668" s="1">
        <v>45791</v>
      </c>
      <c r="B668" t="s">
        <v>30</v>
      </c>
      <c r="C668">
        <v>137.6</v>
      </c>
      <c r="D668">
        <v>179.65</v>
      </c>
      <c r="E668">
        <v>18.149999999999999</v>
      </c>
      <c r="F668">
        <v>0.68</v>
      </c>
      <c r="G668">
        <v>81.239999999999995</v>
      </c>
    </row>
    <row r="669" spans="1:7" x14ac:dyDescent="0.25">
      <c r="A669" s="1">
        <v>45791</v>
      </c>
      <c r="B669" t="s">
        <v>31</v>
      </c>
      <c r="C669">
        <v>4703.8999999999996</v>
      </c>
      <c r="E669">
        <v>129.15</v>
      </c>
      <c r="F669">
        <v>0.09</v>
      </c>
    </row>
    <row r="670" spans="1:7" x14ac:dyDescent="0.25">
      <c r="A670" s="1">
        <v>45791</v>
      </c>
      <c r="B670" t="s">
        <v>32</v>
      </c>
      <c r="C670">
        <v>1690.36</v>
      </c>
      <c r="E670">
        <v>200.21</v>
      </c>
      <c r="F670">
        <v>0.6</v>
      </c>
    </row>
    <row r="671" spans="1:7" x14ac:dyDescent="0.25">
      <c r="A671" s="1">
        <v>45791</v>
      </c>
      <c r="B671" t="s">
        <v>33</v>
      </c>
      <c r="E671">
        <v>2384.8200000000002</v>
      </c>
      <c r="F671">
        <v>0</v>
      </c>
    </row>
    <row r="672" spans="1:7" x14ac:dyDescent="0.25">
      <c r="A672" s="1">
        <v>45792</v>
      </c>
      <c r="B672" t="s">
        <v>29</v>
      </c>
      <c r="C672">
        <v>171.57</v>
      </c>
      <c r="D672">
        <v>213.31</v>
      </c>
      <c r="E672">
        <v>17.68</v>
      </c>
      <c r="F672">
        <v>0.7</v>
      </c>
      <c r="G672">
        <v>86.41</v>
      </c>
    </row>
    <row r="673" spans="1:7" x14ac:dyDescent="0.25">
      <c r="A673" s="1">
        <v>45792</v>
      </c>
      <c r="B673" t="s">
        <v>30</v>
      </c>
      <c r="C673">
        <v>146.68</v>
      </c>
      <c r="D673">
        <v>174.96</v>
      </c>
      <c r="E673">
        <v>11.59</v>
      </c>
      <c r="F673">
        <v>0.89</v>
      </c>
      <c r="G673">
        <v>84.83</v>
      </c>
    </row>
    <row r="674" spans="1:7" x14ac:dyDescent="0.25">
      <c r="A674" s="1">
        <v>45792</v>
      </c>
      <c r="B674" t="s">
        <v>31</v>
      </c>
      <c r="C674">
        <v>4649.25</v>
      </c>
      <c r="E674">
        <v>127.87</v>
      </c>
      <c r="F674">
        <v>0.24</v>
      </c>
    </row>
    <row r="675" spans="1:7" x14ac:dyDescent="0.25">
      <c r="A675" s="1">
        <v>45792</v>
      </c>
      <c r="B675" t="s">
        <v>32</v>
      </c>
      <c r="C675">
        <v>1734.84</v>
      </c>
      <c r="E675">
        <v>195.09</v>
      </c>
      <c r="F675">
        <v>0.87</v>
      </c>
    </row>
    <row r="676" spans="1:7" x14ac:dyDescent="0.25">
      <c r="A676" s="1">
        <v>45792</v>
      </c>
      <c r="B676" t="s">
        <v>33</v>
      </c>
      <c r="E676">
        <v>2304.87</v>
      </c>
      <c r="F676">
        <v>0</v>
      </c>
    </row>
    <row r="677" spans="1:7" x14ac:dyDescent="0.25">
      <c r="A677" s="1">
        <v>45793</v>
      </c>
      <c r="B677" t="s">
        <v>29</v>
      </c>
      <c r="C677">
        <v>173</v>
      </c>
      <c r="D677">
        <v>209.29</v>
      </c>
      <c r="E677">
        <v>16.46</v>
      </c>
      <c r="F677">
        <v>0.62</v>
      </c>
      <c r="G677">
        <v>83.67</v>
      </c>
    </row>
    <row r="678" spans="1:7" x14ac:dyDescent="0.25">
      <c r="A678" s="1">
        <v>45793</v>
      </c>
      <c r="B678" t="s">
        <v>30</v>
      </c>
      <c r="C678">
        <v>156.71</v>
      </c>
      <c r="D678">
        <v>191.61</v>
      </c>
      <c r="E678">
        <v>15.67</v>
      </c>
      <c r="F678">
        <v>0</v>
      </c>
      <c r="G678">
        <v>85.3</v>
      </c>
    </row>
    <row r="679" spans="1:7" x14ac:dyDescent="0.25">
      <c r="A679" s="1">
        <v>45793</v>
      </c>
      <c r="B679" t="s">
        <v>31</v>
      </c>
      <c r="C679">
        <v>4320.55</v>
      </c>
      <c r="E679">
        <v>124.64</v>
      </c>
      <c r="F679">
        <v>0.13</v>
      </c>
    </row>
    <row r="680" spans="1:7" x14ac:dyDescent="0.25">
      <c r="A680" s="1">
        <v>45793</v>
      </c>
      <c r="B680" t="s">
        <v>32</v>
      </c>
      <c r="C680">
        <v>1599.06</v>
      </c>
      <c r="E680">
        <v>208.4</v>
      </c>
      <c r="F680">
        <v>0.28999999999999998</v>
      </c>
    </row>
    <row r="681" spans="1:7" x14ac:dyDescent="0.25">
      <c r="A681" s="1">
        <v>45793</v>
      </c>
      <c r="B681" t="s">
        <v>33</v>
      </c>
      <c r="E681">
        <v>2241.61</v>
      </c>
      <c r="F681">
        <v>0</v>
      </c>
    </row>
    <row r="682" spans="1:7" x14ac:dyDescent="0.25">
      <c r="A682" s="1">
        <v>45794</v>
      </c>
      <c r="B682" t="s">
        <v>29</v>
      </c>
      <c r="C682">
        <v>183.62</v>
      </c>
      <c r="D682">
        <v>218.5</v>
      </c>
      <c r="E682">
        <v>18.82</v>
      </c>
      <c r="F682">
        <v>7.0000000000000007E-2</v>
      </c>
      <c r="G682">
        <v>84.97</v>
      </c>
    </row>
    <row r="683" spans="1:7" x14ac:dyDescent="0.25">
      <c r="A683" s="1">
        <v>45794</v>
      </c>
      <c r="B683" t="s">
        <v>30</v>
      </c>
      <c r="C683">
        <v>169.29</v>
      </c>
      <c r="D683">
        <v>205.61</v>
      </c>
      <c r="E683">
        <v>22.04</v>
      </c>
      <c r="F683">
        <v>0.73</v>
      </c>
      <c r="G683">
        <v>84.57</v>
      </c>
    </row>
    <row r="684" spans="1:7" x14ac:dyDescent="0.25">
      <c r="A684" s="1">
        <v>45794</v>
      </c>
      <c r="B684" t="s">
        <v>31</v>
      </c>
      <c r="C684">
        <v>4256.63</v>
      </c>
      <c r="E684">
        <v>115.65</v>
      </c>
      <c r="F684">
        <v>0.52</v>
      </c>
    </row>
    <row r="685" spans="1:7" x14ac:dyDescent="0.25">
      <c r="A685" s="1">
        <v>45794</v>
      </c>
      <c r="B685" t="s">
        <v>32</v>
      </c>
      <c r="C685">
        <v>1654.38</v>
      </c>
      <c r="E685">
        <v>191.37</v>
      </c>
      <c r="F685">
        <v>0.59</v>
      </c>
    </row>
    <row r="686" spans="1:7" x14ac:dyDescent="0.25">
      <c r="A686" s="1">
        <v>45794</v>
      </c>
      <c r="B686" t="s">
        <v>33</v>
      </c>
      <c r="E686">
        <v>1932.72</v>
      </c>
      <c r="F686">
        <v>0</v>
      </c>
    </row>
    <row r="687" spans="1:7" x14ac:dyDescent="0.25">
      <c r="A687" s="1">
        <v>45795</v>
      </c>
      <c r="B687" t="s">
        <v>29</v>
      </c>
      <c r="C687">
        <v>164.74</v>
      </c>
      <c r="D687">
        <v>199.39</v>
      </c>
      <c r="E687">
        <v>21.3</v>
      </c>
      <c r="F687">
        <v>0.45</v>
      </c>
      <c r="G687">
        <v>86.36</v>
      </c>
    </row>
    <row r="688" spans="1:7" x14ac:dyDescent="0.25">
      <c r="A688" s="1">
        <v>45795</v>
      </c>
      <c r="B688" t="s">
        <v>30</v>
      </c>
      <c r="C688">
        <v>149.62</v>
      </c>
      <c r="D688">
        <v>192.06</v>
      </c>
      <c r="E688">
        <v>19.07</v>
      </c>
      <c r="F688">
        <v>1.17</v>
      </c>
      <c r="G688">
        <v>80.989999999999995</v>
      </c>
    </row>
    <row r="689" spans="1:7" x14ac:dyDescent="0.25">
      <c r="A689" s="1">
        <v>45795</v>
      </c>
      <c r="B689" t="s">
        <v>31</v>
      </c>
      <c r="C689">
        <v>4108</v>
      </c>
      <c r="E689">
        <v>109.63</v>
      </c>
      <c r="F689">
        <v>0.4</v>
      </c>
    </row>
    <row r="690" spans="1:7" x14ac:dyDescent="0.25">
      <c r="A690" s="1">
        <v>45795</v>
      </c>
      <c r="B690" t="s">
        <v>32</v>
      </c>
      <c r="C690">
        <v>1664.07</v>
      </c>
      <c r="E690">
        <v>193.75</v>
      </c>
      <c r="F690">
        <v>0.28999999999999998</v>
      </c>
    </row>
    <row r="691" spans="1:7" x14ac:dyDescent="0.25">
      <c r="A691" s="1">
        <v>45795</v>
      </c>
      <c r="B691" t="s">
        <v>33</v>
      </c>
      <c r="E691">
        <v>2236.3200000000002</v>
      </c>
      <c r="F691">
        <v>0</v>
      </c>
    </row>
    <row r="692" spans="1:7" x14ac:dyDescent="0.25">
      <c r="A692" s="1">
        <v>45796</v>
      </c>
      <c r="B692" t="s">
        <v>29</v>
      </c>
      <c r="C692">
        <v>148.77000000000001</v>
      </c>
      <c r="D692">
        <v>170.07</v>
      </c>
      <c r="E692">
        <v>16.97</v>
      </c>
      <c r="F692">
        <v>0.25</v>
      </c>
      <c r="G692">
        <v>86.07</v>
      </c>
    </row>
    <row r="693" spans="1:7" x14ac:dyDescent="0.25">
      <c r="A693" s="1">
        <v>45796</v>
      </c>
      <c r="B693" t="s">
        <v>30</v>
      </c>
      <c r="C693">
        <v>134.80000000000001</v>
      </c>
      <c r="D693">
        <v>170.01</v>
      </c>
      <c r="E693">
        <v>16.059999999999999</v>
      </c>
      <c r="F693">
        <v>0</v>
      </c>
      <c r="G693">
        <v>81.44</v>
      </c>
    </row>
    <row r="694" spans="1:7" x14ac:dyDescent="0.25">
      <c r="A694" s="1">
        <v>45796</v>
      </c>
      <c r="B694" t="s">
        <v>31</v>
      </c>
      <c r="C694">
        <v>4227.99</v>
      </c>
      <c r="E694">
        <v>113.97</v>
      </c>
      <c r="F694">
        <v>0.35</v>
      </c>
    </row>
    <row r="695" spans="1:7" x14ac:dyDescent="0.25">
      <c r="A695" s="1">
        <v>45796</v>
      </c>
      <c r="B695" t="s">
        <v>32</v>
      </c>
      <c r="C695">
        <v>1587.32</v>
      </c>
      <c r="E695">
        <v>200.41</v>
      </c>
      <c r="F695">
        <v>0.15</v>
      </c>
    </row>
    <row r="696" spans="1:7" x14ac:dyDescent="0.25">
      <c r="A696" s="1">
        <v>45796</v>
      </c>
      <c r="B696" t="s">
        <v>33</v>
      </c>
      <c r="E696">
        <v>2148.39</v>
      </c>
      <c r="F696">
        <v>0</v>
      </c>
    </row>
    <row r="697" spans="1:7" x14ac:dyDescent="0.25">
      <c r="A697" s="1">
        <v>45797</v>
      </c>
      <c r="B697" t="s">
        <v>29</v>
      </c>
      <c r="C697">
        <v>169.48</v>
      </c>
      <c r="D697">
        <v>214.27</v>
      </c>
      <c r="E697">
        <v>18.46</v>
      </c>
      <c r="F697">
        <v>0.74</v>
      </c>
      <c r="G697">
        <v>86.61</v>
      </c>
    </row>
    <row r="698" spans="1:7" x14ac:dyDescent="0.25">
      <c r="A698" s="1">
        <v>45797</v>
      </c>
      <c r="B698" t="s">
        <v>30</v>
      </c>
      <c r="C698">
        <v>158.18</v>
      </c>
      <c r="D698">
        <v>190.15</v>
      </c>
      <c r="E698">
        <v>18.87</v>
      </c>
      <c r="F698">
        <v>0.74</v>
      </c>
      <c r="G698">
        <v>81.92</v>
      </c>
    </row>
    <row r="699" spans="1:7" x14ac:dyDescent="0.25">
      <c r="A699" s="1">
        <v>45797</v>
      </c>
      <c r="B699" t="s">
        <v>31</v>
      </c>
      <c r="C699">
        <v>4256.43</v>
      </c>
      <c r="E699">
        <v>121.53</v>
      </c>
      <c r="F699">
        <v>0.34</v>
      </c>
    </row>
    <row r="700" spans="1:7" x14ac:dyDescent="0.25">
      <c r="A700" s="1">
        <v>45797</v>
      </c>
      <c r="B700" t="s">
        <v>32</v>
      </c>
      <c r="C700">
        <v>1635.22</v>
      </c>
      <c r="E700">
        <v>214.51</v>
      </c>
      <c r="F700">
        <v>0.28999999999999998</v>
      </c>
    </row>
    <row r="701" spans="1:7" x14ac:dyDescent="0.25">
      <c r="A701" s="1">
        <v>45797</v>
      </c>
      <c r="B701" t="s">
        <v>33</v>
      </c>
      <c r="E701">
        <v>2070.58</v>
      </c>
      <c r="F701">
        <v>0</v>
      </c>
    </row>
    <row r="702" spans="1:7" x14ac:dyDescent="0.25">
      <c r="A702" s="1">
        <v>45798</v>
      </c>
      <c r="B702" t="s">
        <v>29</v>
      </c>
      <c r="C702">
        <v>165.33</v>
      </c>
      <c r="D702">
        <v>207.66</v>
      </c>
      <c r="E702">
        <v>18.13</v>
      </c>
      <c r="F702">
        <v>0.98</v>
      </c>
      <c r="G702">
        <v>85</v>
      </c>
    </row>
    <row r="703" spans="1:7" x14ac:dyDescent="0.25">
      <c r="A703" s="1">
        <v>45798</v>
      </c>
      <c r="B703" t="s">
        <v>30</v>
      </c>
      <c r="C703">
        <v>149.59</v>
      </c>
      <c r="D703">
        <v>165.41</v>
      </c>
      <c r="E703">
        <v>15.49</v>
      </c>
      <c r="F703">
        <v>0.61</v>
      </c>
      <c r="G703">
        <v>85.84</v>
      </c>
    </row>
    <row r="704" spans="1:7" x14ac:dyDescent="0.25">
      <c r="A704" s="1">
        <v>45798</v>
      </c>
      <c r="B704" t="s">
        <v>31</v>
      </c>
      <c r="C704">
        <v>4173.74</v>
      </c>
      <c r="E704">
        <v>105.93</v>
      </c>
      <c r="F704">
        <v>0.3</v>
      </c>
    </row>
    <row r="705" spans="1:7" x14ac:dyDescent="0.25">
      <c r="A705" s="1">
        <v>45798</v>
      </c>
      <c r="B705" t="s">
        <v>32</v>
      </c>
      <c r="C705">
        <v>1579.83</v>
      </c>
      <c r="E705">
        <v>202.72</v>
      </c>
      <c r="F705">
        <v>0.81</v>
      </c>
    </row>
    <row r="706" spans="1:7" x14ac:dyDescent="0.25">
      <c r="A706" s="1">
        <v>45798</v>
      </c>
      <c r="B706" t="s">
        <v>33</v>
      </c>
      <c r="E706">
        <v>1979.42</v>
      </c>
      <c r="F706">
        <v>0</v>
      </c>
    </row>
    <row r="707" spans="1:7" x14ac:dyDescent="0.25">
      <c r="A707" s="1">
        <v>45799</v>
      </c>
      <c r="B707" t="s">
        <v>29</v>
      </c>
      <c r="C707">
        <v>162.68</v>
      </c>
      <c r="D707">
        <v>191.27</v>
      </c>
      <c r="E707">
        <v>17.809999999999999</v>
      </c>
      <c r="F707">
        <v>0.38</v>
      </c>
      <c r="G707">
        <v>82.45</v>
      </c>
    </row>
    <row r="708" spans="1:7" x14ac:dyDescent="0.25">
      <c r="A708" s="1">
        <v>45799</v>
      </c>
      <c r="B708" t="s">
        <v>30</v>
      </c>
      <c r="C708">
        <v>144.94</v>
      </c>
      <c r="D708">
        <v>175.71</v>
      </c>
      <c r="E708">
        <v>20.079999999999998</v>
      </c>
      <c r="F708">
        <v>0.03</v>
      </c>
      <c r="G708">
        <v>78.849999999999994</v>
      </c>
    </row>
    <row r="709" spans="1:7" x14ac:dyDescent="0.25">
      <c r="A709" s="1">
        <v>45799</v>
      </c>
      <c r="B709" t="s">
        <v>31</v>
      </c>
      <c r="C709">
        <v>4313.62</v>
      </c>
      <c r="E709">
        <v>123.81</v>
      </c>
      <c r="F709">
        <v>0.47</v>
      </c>
    </row>
    <row r="710" spans="1:7" x14ac:dyDescent="0.25">
      <c r="A710" s="1">
        <v>45799</v>
      </c>
      <c r="B710" t="s">
        <v>32</v>
      </c>
      <c r="C710">
        <v>1467.74</v>
      </c>
      <c r="E710">
        <v>206.31</v>
      </c>
      <c r="F710">
        <v>0.43</v>
      </c>
    </row>
    <row r="711" spans="1:7" x14ac:dyDescent="0.25">
      <c r="A711" s="1">
        <v>45799</v>
      </c>
      <c r="B711" t="s">
        <v>33</v>
      </c>
      <c r="E711">
        <v>2251.61</v>
      </c>
      <c r="F711">
        <v>0</v>
      </c>
    </row>
    <row r="712" spans="1:7" x14ac:dyDescent="0.25">
      <c r="A712" s="1">
        <v>45800</v>
      </c>
      <c r="B712" t="s">
        <v>29</v>
      </c>
      <c r="C712">
        <v>149.59</v>
      </c>
      <c r="D712">
        <v>182.24</v>
      </c>
      <c r="E712">
        <v>18.309999999999999</v>
      </c>
      <c r="F712">
        <v>0.26</v>
      </c>
      <c r="G712">
        <v>84.35</v>
      </c>
    </row>
    <row r="713" spans="1:7" x14ac:dyDescent="0.25">
      <c r="A713" s="1">
        <v>45800</v>
      </c>
      <c r="B713" t="s">
        <v>30</v>
      </c>
      <c r="C713">
        <v>138.25</v>
      </c>
      <c r="D713">
        <v>166.56</v>
      </c>
      <c r="E713">
        <v>18.170000000000002</v>
      </c>
      <c r="F713">
        <v>0.72</v>
      </c>
      <c r="G713">
        <v>83.36</v>
      </c>
    </row>
    <row r="714" spans="1:7" x14ac:dyDescent="0.25">
      <c r="A714" s="1">
        <v>45800</v>
      </c>
      <c r="B714" t="s">
        <v>31</v>
      </c>
      <c r="C714">
        <v>4189.5600000000004</v>
      </c>
      <c r="E714">
        <v>120.4</v>
      </c>
      <c r="F714">
        <v>0.32</v>
      </c>
    </row>
    <row r="715" spans="1:7" x14ac:dyDescent="0.25">
      <c r="A715" s="1">
        <v>45800</v>
      </c>
      <c r="B715" t="s">
        <v>32</v>
      </c>
      <c r="C715">
        <v>1664.91</v>
      </c>
      <c r="E715">
        <v>206.06</v>
      </c>
      <c r="F715">
        <v>0.27</v>
      </c>
    </row>
    <row r="716" spans="1:7" x14ac:dyDescent="0.25">
      <c r="A716" s="1">
        <v>45800</v>
      </c>
      <c r="B716" t="s">
        <v>33</v>
      </c>
      <c r="E716">
        <v>2411.77</v>
      </c>
      <c r="F716">
        <v>0</v>
      </c>
    </row>
    <row r="717" spans="1:7" x14ac:dyDescent="0.25">
      <c r="A717" s="1">
        <v>45801</v>
      </c>
      <c r="B717" t="s">
        <v>29</v>
      </c>
      <c r="C717">
        <v>176.91</v>
      </c>
      <c r="D717">
        <v>204.36</v>
      </c>
      <c r="E717">
        <v>21.25</v>
      </c>
      <c r="F717">
        <v>0.05</v>
      </c>
      <c r="G717">
        <v>83.3</v>
      </c>
    </row>
    <row r="718" spans="1:7" x14ac:dyDescent="0.25">
      <c r="A718" s="1">
        <v>45801</v>
      </c>
      <c r="B718" t="s">
        <v>30</v>
      </c>
      <c r="C718">
        <v>142.24</v>
      </c>
      <c r="D718">
        <v>167.23</v>
      </c>
      <c r="E718">
        <v>18.399999999999999</v>
      </c>
      <c r="F718">
        <v>0.7</v>
      </c>
      <c r="G718">
        <v>81.25</v>
      </c>
    </row>
    <row r="719" spans="1:7" x14ac:dyDescent="0.25">
      <c r="A719" s="1">
        <v>45801</v>
      </c>
      <c r="B719" t="s">
        <v>31</v>
      </c>
      <c r="C719">
        <v>4298.68</v>
      </c>
      <c r="E719">
        <v>123.88</v>
      </c>
      <c r="F719">
        <v>7.0000000000000007E-2</v>
      </c>
    </row>
    <row r="720" spans="1:7" x14ac:dyDescent="0.25">
      <c r="A720" s="1">
        <v>45801</v>
      </c>
      <c r="B720" t="s">
        <v>32</v>
      </c>
      <c r="C720">
        <v>1760.2</v>
      </c>
      <c r="E720">
        <v>225.02</v>
      </c>
      <c r="F720">
        <v>0.43</v>
      </c>
    </row>
    <row r="721" spans="1:7" x14ac:dyDescent="0.25">
      <c r="A721" s="1">
        <v>45801</v>
      </c>
      <c r="B721" t="s">
        <v>33</v>
      </c>
      <c r="E721">
        <v>2136.9299999999998</v>
      </c>
      <c r="F721">
        <v>0</v>
      </c>
    </row>
    <row r="722" spans="1:7" x14ac:dyDescent="0.25">
      <c r="A722" s="1">
        <v>45802</v>
      </c>
      <c r="B722" t="s">
        <v>29</v>
      </c>
      <c r="C722">
        <v>167.88</v>
      </c>
      <c r="D722">
        <v>203.96</v>
      </c>
      <c r="E722">
        <v>18.28</v>
      </c>
      <c r="F722">
        <v>0</v>
      </c>
      <c r="G722">
        <v>81.67</v>
      </c>
    </row>
    <row r="723" spans="1:7" x14ac:dyDescent="0.25">
      <c r="A723" s="1">
        <v>45802</v>
      </c>
      <c r="B723" t="s">
        <v>30</v>
      </c>
      <c r="C723">
        <v>136.91</v>
      </c>
      <c r="D723">
        <v>163.43</v>
      </c>
      <c r="E723">
        <v>16.559999999999999</v>
      </c>
      <c r="F723">
        <v>0.06</v>
      </c>
      <c r="G723">
        <v>84.28</v>
      </c>
    </row>
    <row r="724" spans="1:7" x14ac:dyDescent="0.25">
      <c r="A724" s="1">
        <v>45802</v>
      </c>
      <c r="B724" t="s">
        <v>31</v>
      </c>
      <c r="C724">
        <v>4007.74</v>
      </c>
      <c r="E724">
        <v>114.16</v>
      </c>
      <c r="F724">
        <v>0</v>
      </c>
    </row>
    <row r="725" spans="1:7" x14ac:dyDescent="0.25">
      <c r="A725" s="1">
        <v>45802</v>
      </c>
      <c r="B725" t="s">
        <v>32</v>
      </c>
      <c r="C725">
        <v>1704.16</v>
      </c>
      <c r="E725">
        <v>207.25</v>
      </c>
      <c r="F725">
        <v>0.51</v>
      </c>
    </row>
    <row r="726" spans="1:7" x14ac:dyDescent="0.25">
      <c r="A726" s="1">
        <v>45802</v>
      </c>
      <c r="B726" t="s">
        <v>33</v>
      </c>
      <c r="E726">
        <v>2469.63</v>
      </c>
      <c r="F726">
        <v>0</v>
      </c>
    </row>
    <row r="727" spans="1:7" x14ac:dyDescent="0.25">
      <c r="A727" s="1">
        <v>45803</v>
      </c>
      <c r="B727" t="s">
        <v>29</v>
      </c>
      <c r="C727">
        <v>164.65</v>
      </c>
      <c r="D727">
        <v>217.12</v>
      </c>
      <c r="E727">
        <v>16.95</v>
      </c>
      <c r="F727">
        <v>0.57999999999999996</v>
      </c>
      <c r="G727">
        <v>87.67</v>
      </c>
    </row>
    <row r="728" spans="1:7" x14ac:dyDescent="0.25">
      <c r="A728" s="1">
        <v>45803</v>
      </c>
      <c r="B728" t="s">
        <v>30</v>
      </c>
      <c r="C728">
        <v>152.21</v>
      </c>
      <c r="D728">
        <v>178.68</v>
      </c>
      <c r="E728">
        <v>18.440000000000001</v>
      </c>
      <c r="F728">
        <v>0</v>
      </c>
      <c r="G728">
        <v>84.03</v>
      </c>
    </row>
    <row r="729" spans="1:7" x14ac:dyDescent="0.25">
      <c r="A729" s="1">
        <v>45803</v>
      </c>
      <c r="B729" t="s">
        <v>31</v>
      </c>
      <c r="C729">
        <v>4358.5600000000004</v>
      </c>
      <c r="E729">
        <v>115.95</v>
      </c>
      <c r="F729">
        <v>0</v>
      </c>
    </row>
    <row r="730" spans="1:7" x14ac:dyDescent="0.25">
      <c r="A730" s="1">
        <v>45803</v>
      </c>
      <c r="B730" t="s">
        <v>32</v>
      </c>
      <c r="C730">
        <v>1669.27</v>
      </c>
      <c r="E730">
        <v>197.31</v>
      </c>
      <c r="F730">
        <v>0.42</v>
      </c>
    </row>
    <row r="731" spans="1:7" x14ac:dyDescent="0.25">
      <c r="A731" s="1">
        <v>45803</v>
      </c>
      <c r="B731" t="s">
        <v>33</v>
      </c>
      <c r="E731">
        <v>2426.4499999999998</v>
      </c>
      <c r="F731">
        <v>0</v>
      </c>
    </row>
    <row r="732" spans="1:7" x14ac:dyDescent="0.25">
      <c r="A732" s="1">
        <v>45804</v>
      </c>
      <c r="B732" t="s">
        <v>29</v>
      </c>
      <c r="C732">
        <v>140.74</v>
      </c>
      <c r="D732">
        <v>168.18</v>
      </c>
      <c r="E732">
        <v>19.79</v>
      </c>
      <c r="F732">
        <v>0.48</v>
      </c>
      <c r="G732">
        <v>83.21</v>
      </c>
    </row>
    <row r="733" spans="1:7" x14ac:dyDescent="0.25">
      <c r="A733" s="1">
        <v>45804</v>
      </c>
      <c r="B733" t="s">
        <v>30</v>
      </c>
      <c r="C733">
        <v>144.51</v>
      </c>
      <c r="D733">
        <v>175.9</v>
      </c>
      <c r="E733">
        <v>16.07</v>
      </c>
      <c r="F733">
        <v>0.7</v>
      </c>
      <c r="G733">
        <v>85.12</v>
      </c>
    </row>
    <row r="734" spans="1:7" x14ac:dyDescent="0.25">
      <c r="A734" s="1">
        <v>45804</v>
      </c>
      <c r="B734" t="s">
        <v>31</v>
      </c>
      <c r="C734">
        <v>4294.08</v>
      </c>
      <c r="E734">
        <v>109.54</v>
      </c>
      <c r="F734">
        <v>0.6</v>
      </c>
    </row>
    <row r="735" spans="1:7" x14ac:dyDescent="0.25">
      <c r="A735" s="1">
        <v>45804</v>
      </c>
      <c r="B735" t="s">
        <v>32</v>
      </c>
      <c r="C735">
        <v>1517.82</v>
      </c>
      <c r="E735">
        <v>180.27</v>
      </c>
      <c r="F735">
        <v>0.37</v>
      </c>
    </row>
    <row r="736" spans="1:7" x14ac:dyDescent="0.25">
      <c r="A736" s="1">
        <v>45804</v>
      </c>
      <c r="B736" t="s">
        <v>33</v>
      </c>
      <c r="E736">
        <v>2427.5</v>
      </c>
      <c r="F736">
        <v>0</v>
      </c>
    </row>
    <row r="737" spans="1:7" x14ac:dyDescent="0.25">
      <c r="A737" s="1">
        <v>45805</v>
      </c>
      <c r="B737" t="s">
        <v>29</v>
      </c>
      <c r="C737">
        <v>154.91</v>
      </c>
      <c r="D737">
        <v>184.11</v>
      </c>
      <c r="E737">
        <v>18.489999999999998</v>
      </c>
      <c r="F737">
        <v>0.77</v>
      </c>
      <c r="G737">
        <v>88.85</v>
      </c>
    </row>
    <row r="738" spans="1:7" x14ac:dyDescent="0.25">
      <c r="A738" s="1">
        <v>45805</v>
      </c>
      <c r="B738" t="s">
        <v>30</v>
      </c>
      <c r="C738">
        <v>140.74</v>
      </c>
      <c r="D738">
        <v>167.22</v>
      </c>
      <c r="E738">
        <v>18.079999999999998</v>
      </c>
      <c r="F738">
        <v>1.3</v>
      </c>
      <c r="G738">
        <v>78.650000000000006</v>
      </c>
    </row>
    <row r="739" spans="1:7" x14ac:dyDescent="0.25">
      <c r="A739" s="1">
        <v>45805</v>
      </c>
      <c r="B739" t="s">
        <v>31</v>
      </c>
      <c r="C739">
        <v>4413.03</v>
      </c>
      <c r="E739">
        <v>126.39</v>
      </c>
      <c r="F739">
        <v>0.5</v>
      </c>
    </row>
    <row r="740" spans="1:7" x14ac:dyDescent="0.25">
      <c r="A740" s="1">
        <v>45805</v>
      </c>
      <c r="B740" t="s">
        <v>32</v>
      </c>
      <c r="C740">
        <v>1601.78</v>
      </c>
      <c r="E740">
        <v>210.73</v>
      </c>
      <c r="F740">
        <v>0.47</v>
      </c>
    </row>
    <row r="741" spans="1:7" x14ac:dyDescent="0.25">
      <c r="A741" s="1">
        <v>45805</v>
      </c>
      <c r="B741" t="s">
        <v>33</v>
      </c>
      <c r="E741">
        <v>2364.39</v>
      </c>
      <c r="F741">
        <v>0</v>
      </c>
    </row>
    <row r="742" spans="1:7" x14ac:dyDescent="0.25">
      <c r="A742" s="1">
        <v>45806</v>
      </c>
      <c r="B742" t="s">
        <v>29</v>
      </c>
      <c r="C742">
        <v>165.5</v>
      </c>
      <c r="D742">
        <v>188.62</v>
      </c>
      <c r="E742">
        <v>15.75</v>
      </c>
      <c r="F742">
        <v>1.45</v>
      </c>
      <c r="G742">
        <v>79.45</v>
      </c>
    </row>
    <row r="743" spans="1:7" x14ac:dyDescent="0.25">
      <c r="A743" s="1">
        <v>45806</v>
      </c>
      <c r="B743" t="s">
        <v>30</v>
      </c>
      <c r="C743">
        <v>148.22999999999999</v>
      </c>
      <c r="D743">
        <v>183.24</v>
      </c>
      <c r="E743">
        <v>17.239999999999998</v>
      </c>
      <c r="F743">
        <v>0.27</v>
      </c>
      <c r="G743">
        <v>84.59</v>
      </c>
    </row>
    <row r="744" spans="1:7" x14ac:dyDescent="0.25">
      <c r="A744" s="1">
        <v>45806</v>
      </c>
      <c r="B744" t="s">
        <v>31</v>
      </c>
      <c r="C744">
        <v>4406.9799999999996</v>
      </c>
      <c r="E744">
        <v>107.79</v>
      </c>
      <c r="F744">
        <v>0.28000000000000003</v>
      </c>
    </row>
    <row r="745" spans="1:7" x14ac:dyDescent="0.25">
      <c r="A745" s="1">
        <v>45806</v>
      </c>
      <c r="B745" t="s">
        <v>32</v>
      </c>
      <c r="C745">
        <v>1789.22</v>
      </c>
      <c r="E745">
        <v>221.57</v>
      </c>
      <c r="F745">
        <v>0.66</v>
      </c>
    </row>
    <row r="746" spans="1:7" x14ac:dyDescent="0.25">
      <c r="A746" s="1">
        <v>45806</v>
      </c>
      <c r="B746" t="s">
        <v>33</v>
      </c>
      <c r="E746">
        <v>2277.52</v>
      </c>
      <c r="F746">
        <v>0</v>
      </c>
    </row>
    <row r="747" spans="1:7" x14ac:dyDescent="0.25">
      <c r="A747" s="1">
        <v>45807</v>
      </c>
      <c r="B747" t="s">
        <v>29</v>
      </c>
      <c r="C747">
        <v>158.49</v>
      </c>
      <c r="D747">
        <v>191.5</v>
      </c>
      <c r="E747">
        <v>15.18</v>
      </c>
      <c r="F747">
        <v>0.28000000000000003</v>
      </c>
      <c r="G747">
        <v>83.41</v>
      </c>
    </row>
    <row r="748" spans="1:7" x14ac:dyDescent="0.25">
      <c r="A748" s="1">
        <v>45807</v>
      </c>
      <c r="B748" t="s">
        <v>30</v>
      </c>
      <c r="C748">
        <v>156.75</v>
      </c>
      <c r="D748">
        <v>196.39</v>
      </c>
      <c r="E748">
        <v>14.15</v>
      </c>
      <c r="F748">
        <v>0.79</v>
      </c>
      <c r="G748">
        <v>77.91</v>
      </c>
    </row>
    <row r="749" spans="1:7" x14ac:dyDescent="0.25">
      <c r="A749" s="1">
        <v>45807</v>
      </c>
      <c r="B749" t="s">
        <v>31</v>
      </c>
      <c r="C749">
        <v>4265.84</v>
      </c>
      <c r="E749">
        <v>110.2</v>
      </c>
      <c r="F749">
        <v>0.2</v>
      </c>
    </row>
    <row r="750" spans="1:7" x14ac:dyDescent="0.25">
      <c r="A750" s="1">
        <v>45807</v>
      </c>
      <c r="B750" t="s">
        <v>32</v>
      </c>
      <c r="C750">
        <v>1718.82</v>
      </c>
      <c r="E750">
        <v>190.7</v>
      </c>
      <c r="F750">
        <v>0.32</v>
      </c>
    </row>
    <row r="751" spans="1:7" x14ac:dyDescent="0.25">
      <c r="A751" s="1">
        <v>45807</v>
      </c>
      <c r="B751" t="s">
        <v>33</v>
      </c>
      <c r="E751">
        <v>2407.88</v>
      </c>
      <c r="F751">
        <v>0</v>
      </c>
    </row>
    <row r="752" spans="1:7" x14ac:dyDescent="0.25">
      <c r="A752" s="1">
        <v>45808</v>
      </c>
      <c r="B752" t="s">
        <v>29</v>
      </c>
      <c r="C752">
        <v>154.02000000000001</v>
      </c>
      <c r="D752">
        <v>199.04</v>
      </c>
      <c r="E752">
        <v>18.11</v>
      </c>
      <c r="F752">
        <v>0.16</v>
      </c>
      <c r="G752">
        <v>81.77</v>
      </c>
    </row>
    <row r="753" spans="1:7" x14ac:dyDescent="0.25">
      <c r="A753" s="1">
        <v>45808</v>
      </c>
      <c r="B753" t="s">
        <v>30</v>
      </c>
      <c r="C753">
        <v>151.62</v>
      </c>
      <c r="D753">
        <v>198.75</v>
      </c>
      <c r="E753">
        <v>19.649999999999999</v>
      </c>
      <c r="F753">
        <v>0.11</v>
      </c>
      <c r="G753">
        <v>83.43</v>
      </c>
    </row>
    <row r="754" spans="1:7" x14ac:dyDescent="0.25">
      <c r="A754" s="1">
        <v>45808</v>
      </c>
      <c r="B754" t="s">
        <v>31</v>
      </c>
      <c r="C754">
        <v>4613.05</v>
      </c>
      <c r="E754">
        <v>111.05</v>
      </c>
      <c r="F754">
        <v>0.32</v>
      </c>
    </row>
    <row r="755" spans="1:7" x14ac:dyDescent="0.25">
      <c r="A755" s="1">
        <v>45808</v>
      </c>
      <c r="B755" t="s">
        <v>32</v>
      </c>
      <c r="C755">
        <v>1644.93</v>
      </c>
      <c r="E755">
        <v>224.06</v>
      </c>
      <c r="F755">
        <v>0</v>
      </c>
    </row>
    <row r="756" spans="1:7" x14ac:dyDescent="0.25">
      <c r="A756" s="1">
        <v>45808</v>
      </c>
      <c r="B756" t="s">
        <v>33</v>
      </c>
      <c r="E756">
        <v>2114.7600000000002</v>
      </c>
      <c r="F756">
        <v>0</v>
      </c>
    </row>
    <row r="757" spans="1:7" x14ac:dyDescent="0.25">
      <c r="A757" s="1">
        <v>45809</v>
      </c>
      <c r="B757" t="s">
        <v>29</v>
      </c>
      <c r="C757">
        <v>150.75</v>
      </c>
      <c r="D757">
        <v>185.8</v>
      </c>
      <c r="E757">
        <v>20.04</v>
      </c>
      <c r="F757">
        <v>0.51</v>
      </c>
      <c r="G757">
        <v>86</v>
      </c>
    </row>
    <row r="758" spans="1:7" x14ac:dyDescent="0.25">
      <c r="A758" s="1">
        <v>45809</v>
      </c>
      <c r="B758" t="s">
        <v>30</v>
      </c>
      <c r="C758">
        <v>137.12</v>
      </c>
      <c r="D758">
        <v>165.49</v>
      </c>
      <c r="E758">
        <v>16.25</v>
      </c>
      <c r="F758">
        <v>0.31</v>
      </c>
      <c r="G758">
        <v>82.88</v>
      </c>
    </row>
    <row r="759" spans="1:7" x14ac:dyDescent="0.25">
      <c r="A759" s="1">
        <v>45809</v>
      </c>
      <c r="B759" t="s">
        <v>31</v>
      </c>
      <c r="C759">
        <v>4359.6899999999996</v>
      </c>
      <c r="E759">
        <v>122.5</v>
      </c>
      <c r="F759">
        <v>0.17</v>
      </c>
    </row>
    <row r="760" spans="1:7" x14ac:dyDescent="0.25">
      <c r="A760" s="1">
        <v>45809</v>
      </c>
      <c r="B760" t="s">
        <v>32</v>
      </c>
      <c r="C760">
        <v>1704.69</v>
      </c>
      <c r="E760">
        <v>182.81</v>
      </c>
      <c r="F760">
        <v>0.39</v>
      </c>
    </row>
    <row r="761" spans="1:7" x14ac:dyDescent="0.25">
      <c r="A761" s="1">
        <v>45809</v>
      </c>
      <c r="B761" t="s">
        <v>33</v>
      </c>
      <c r="E761">
        <v>2373.48</v>
      </c>
      <c r="F761">
        <v>0</v>
      </c>
    </row>
    <row r="762" spans="1:7" x14ac:dyDescent="0.25">
      <c r="A762" s="1">
        <v>45810</v>
      </c>
      <c r="B762" t="s">
        <v>29</v>
      </c>
      <c r="C762">
        <v>171.02</v>
      </c>
      <c r="D762">
        <v>207.3</v>
      </c>
      <c r="E762">
        <v>16.850000000000001</v>
      </c>
      <c r="F762">
        <v>0.57999999999999996</v>
      </c>
      <c r="G762">
        <v>88.26</v>
      </c>
    </row>
    <row r="763" spans="1:7" x14ac:dyDescent="0.25">
      <c r="A763" s="1">
        <v>45810</v>
      </c>
      <c r="B763" t="s">
        <v>30</v>
      </c>
      <c r="C763">
        <v>150.30000000000001</v>
      </c>
      <c r="D763">
        <v>194.47</v>
      </c>
      <c r="E763">
        <v>17.989999999999998</v>
      </c>
      <c r="F763">
        <v>0.14000000000000001</v>
      </c>
      <c r="G763">
        <v>79.790000000000006</v>
      </c>
    </row>
    <row r="764" spans="1:7" x14ac:dyDescent="0.25">
      <c r="A764" s="1">
        <v>45810</v>
      </c>
      <c r="B764" t="s">
        <v>31</v>
      </c>
      <c r="C764">
        <v>4462.24</v>
      </c>
      <c r="E764">
        <v>113.71</v>
      </c>
      <c r="F764">
        <v>0.31</v>
      </c>
    </row>
    <row r="765" spans="1:7" x14ac:dyDescent="0.25">
      <c r="A765" s="1">
        <v>45810</v>
      </c>
      <c r="B765" t="s">
        <v>32</v>
      </c>
      <c r="C765">
        <v>1615.91</v>
      </c>
      <c r="E765">
        <v>188.21</v>
      </c>
      <c r="F765">
        <v>0.01</v>
      </c>
    </row>
    <row r="766" spans="1:7" x14ac:dyDescent="0.25">
      <c r="A766" s="1">
        <v>45810</v>
      </c>
      <c r="B766" t="s">
        <v>33</v>
      </c>
      <c r="E766">
        <v>2188.21</v>
      </c>
      <c r="F766">
        <v>0</v>
      </c>
    </row>
    <row r="767" spans="1:7" x14ac:dyDescent="0.25">
      <c r="A767" s="1">
        <v>45811</v>
      </c>
      <c r="B767" t="s">
        <v>29</v>
      </c>
      <c r="C767">
        <v>163.66999999999999</v>
      </c>
      <c r="D767">
        <v>204.52</v>
      </c>
      <c r="E767">
        <v>17.66</v>
      </c>
      <c r="F767">
        <v>0</v>
      </c>
      <c r="G767">
        <v>85.06</v>
      </c>
    </row>
    <row r="768" spans="1:7" x14ac:dyDescent="0.25">
      <c r="A768" s="1">
        <v>45811</v>
      </c>
      <c r="B768" t="s">
        <v>30</v>
      </c>
      <c r="C768">
        <v>150.78</v>
      </c>
      <c r="D768">
        <v>182.04</v>
      </c>
      <c r="E768">
        <v>16.62</v>
      </c>
      <c r="F768">
        <v>0.41</v>
      </c>
      <c r="G768">
        <v>82.28</v>
      </c>
    </row>
    <row r="769" spans="1:7" x14ac:dyDescent="0.25">
      <c r="A769" s="1">
        <v>45811</v>
      </c>
      <c r="B769" t="s">
        <v>31</v>
      </c>
      <c r="C769">
        <v>4297.37</v>
      </c>
      <c r="E769">
        <v>114.63</v>
      </c>
      <c r="F769">
        <v>0.11</v>
      </c>
    </row>
    <row r="770" spans="1:7" x14ac:dyDescent="0.25">
      <c r="A770" s="1">
        <v>45811</v>
      </c>
      <c r="B770" t="s">
        <v>32</v>
      </c>
      <c r="C770">
        <v>1683.18</v>
      </c>
      <c r="E770">
        <v>223.41</v>
      </c>
      <c r="F770">
        <v>0.39</v>
      </c>
    </row>
    <row r="771" spans="1:7" x14ac:dyDescent="0.25">
      <c r="A771" s="1">
        <v>45811</v>
      </c>
      <c r="B771" t="s">
        <v>33</v>
      </c>
      <c r="E771">
        <v>2463.84</v>
      </c>
      <c r="F771">
        <v>0</v>
      </c>
    </row>
    <row r="772" spans="1:7" x14ac:dyDescent="0.25">
      <c r="A772" s="1">
        <v>45812</v>
      </c>
      <c r="B772" t="s">
        <v>29</v>
      </c>
      <c r="C772">
        <v>161.91</v>
      </c>
      <c r="D772">
        <v>178.74</v>
      </c>
      <c r="E772">
        <v>18.100000000000001</v>
      </c>
      <c r="F772">
        <v>0.35</v>
      </c>
      <c r="G772">
        <v>84.29</v>
      </c>
    </row>
    <row r="773" spans="1:7" x14ac:dyDescent="0.25">
      <c r="A773" s="1">
        <v>45812</v>
      </c>
      <c r="B773" t="s">
        <v>30</v>
      </c>
      <c r="C773">
        <v>158.72</v>
      </c>
      <c r="D773">
        <v>200.85</v>
      </c>
      <c r="E773">
        <v>17.79</v>
      </c>
      <c r="F773">
        <v>0.96</v>
      </c>
      <c r="G773">
        <v>81.599999999999994</v>
      </c>
    </row>
    <row r="774" spans="1:7" x14ac:dyDescent="0.25">
      <c r="A774" s="1">
        <v>45812</v>
      </c>
      <c r="B774" t="s">
        <v>31</v>
      </c>
      <c r="C774">
        <v>4355.54</v>
      </c>
      <c r="E774">
        <v>114.49</v>
      </c>
      <c r="F774">
        <v>0.14000000000000001</v>
      </c>
    </row>
    <row r="775" spans="1:7" x14ac:dyDescent="0.25">
      <c r="A775" s="1">
        <v>45812</v>
      </c>
      <c r="B775" t="s">
        <v>32</v>
      </c>
      <c r="C775">
        <v>1698.27</v>
      </c>
      <c r="E775">
        <v>211.29</v>
      </c>
      <c r="F775">
        <v>0.26</v>
      </c>
    </row>
    <row r="776" spans="1:7" x14ac:dyDescent="0.25">
      <c r="A776" s="1">
        <v>45812</v>
      </c>
      <c r="B776" t="s">
        <v>33</v>
      </c>
      <c r="E776">
        <v>2327.9499999999998</v>
      </c>
      <c r="F776">
        <v>0</v>
      </c>
    </row>
    <row r="777" spans="1:7" x14ac:dyDescent="0.25">
      <c r="A777" s="1">
        <v>45813</v>
      </c>
      <c r="B777" t="s">
        <v>29</v>
      </c>
      <c r="C777">
        <v>146.44</v>
      </c>
      <c r="D777">
        <v>179.42</v>
      </c>
      <c r="E777">
        <v>19.36</v>
      </c>
      <c r="F777">
        <v>0.68</v>
      </c>
      <c r="G777">
        <v>84.02</v>
      </c>
    </row>
    <row r="778" spans="1:7" x14ac:dyDescent="0.25">
      <c r="A778" s="1">
        <v>45813</v>
      </c>
      <c r="B778" t="s">
        <v>30</v>
      </c>
      <c r="C778">
        <v>156.72</v>
      </c>
      <c r="D778">
        <v>181.35</v>
      </c>
      <c r="E778">
        <v>18.91</v>
      </c>
      <c r="F778">
        <v>0.56999999999999995</v>
      </c>
      <c r="G778">
        <v>83.14</v>
      </c>
    </row>
    <row r="779" spans="1:7" x14ac:dyDescent="0.25">
      <c r="A779" s="1">
        <v>45813</v>
      </c>
      <c r="B779" t="s">
        <v>31</v>
      </c>
      <c r="C779">
        <v>4196.55</v>
      </c>
      <c r="E779">
        <v>115.35</v>
      </c>
      <c r="F779">
        <v>0.14000000000000001</v>
      </c>
    </row>
    <row r="780" spans="1:7" x14ac:dyDescent="0.25">
      <c r="A780" s="1">
        <v>45813</v>
      </c>
      <c r="B780" t="s">
        <v>32</v>
      </c>
      <c r="C780">
        <v>1684.01</v>
      </c>
      <c r="E780">
        <v>206.38</v>
      </c>
      <c r="F780">
        <v>0.61</v>
      </c>
    </row>
    <row r="781" spans="1:7" x14ac:dyDescent="0.25">
      <c r="A781" s="1">
        <v>45813</v>
      </c>
      <c r="B781" t="s">
        <v>33</v>
      </c>
      <c r="E781">
        <v>2277.84</v>
      </c>
      <c r="F781">
        <v>0</v>
      </c>
    </row>
    <row r="782" spans="1:7" x14ac:dyDescent="0.25">
      <c r="A782" s="1">
        <v>45814</v>
      </c>
      <c r="B782" t="s">
        <v>29</v>
      </c>
      <c r="C782">
        <v>153.03</v>
      </c>
      <c r="D782">
        <v>184.94</v>
      </c>
      <c r="E782">
        <v>17.260000000000002</v>
      </c>
      <c r="F782">
        <v>0.72</v>
      </c>
      <c r="G782">
        <v>84.12</v>
      </c>
    </row>
    <row r="783" spans="1:7" x14ac:dyDescent="0.25">
      <c r="A783" s="1">
        <v>45814</v>
      </c>
      <c r="B783" t="s">
        <v>30</v>
      </c>
      <c r="C783">
        <v>150.80000000000001</v>
      </c>
      <c r="D783">
        <v>173.36</v>
      </c>
      <c r="E783">
        <v>17.420000000000002</v>
      </c>
      <c r="F783">
        <v>0.57999999999999996</v>
      </c>
      <c r="G783">
        <v>83.38</v>
      </c>
    </row>
    <row r="784" spans="1:7" x14ac:dyDescent="0.25">
      <c r="A784" s="1">
        <v>45814</v>
      </c>
      <c r="B784" t="s">
        <v>31</v>
      </c>
      <c r="C784">
        <v>4258.21</v>
      </c>
      <c r="E784">
        <v>125.44</v>
      </c>
      <c r="F784">
        <v>0.34</v>
      </c>
    </row>
    <row r="785" spans="1:7" x14ac:dyDescent="0.25">
      <c r="A785" s="1">
        <v>45814</v>
      </c>
      <c r="B785" t="s">
        <v>32</v>
      </c>
      <c r="C785">
        <v>1679.58</v>
      </c>
      <c r="E785">
        <v>215.13</v>
      </c>
      <c r="F785">
        <v>0</v>
      </c>
    </row>
    <row r="786" spans="1:7" x14ac:dyDescent="0.25">
      <c r="A786" s="1">
        <v>45814</v>
      </c>
      <c r="B786" t="s">
        <v>33</v>
      </c>
      <c r="E786">
        <v>2215.56</v>
      </c>
      <c r="F786">
        <v>0</v>
      </c>
    </row>
    <row r="787" spans="1:7" x14ac:dyDescent="0.25">
      <c r="A787" s="1">
        <v>45815</v>
      </c>
      <c r="B787" t="s">
        <v>29</v>
      </c>
      <c r="C787">
        <v>158.58000000000001</v>
      </c>
      <c r="D787">
        <v>202.33</v>
      </c>
      <c r="E787">
        <v>20.32</v>
      </c>
      <c r="F787">
        <v>0.55000000000000004</v>
      </c>
      <c r="G787">
        <v>81.2</v>
      </c>
    </row>
    <row r="788" spans="1:7" x14ac:dyDescent="0.25">
      <c r="A788" s="1">
        <v>45815</v>
      </c>
      <c r="B788" t="s">
        <v>30</v>
      </c>
      <c r="C788">
        <v>161.6</v>
      </c>
      <c r="D788">
        <v>196.25</v>
      </c>
      <c r="E788">
        <v>20.85</v>
      </c>
      <c r="F788">
        <v>0.47</v>
      </c>
      <c r="G788">
        <v>79.849999999999994</v>
      </c>
    </row>
    <row r="789" spans="1:7" x14ac:dyDescent="0.25">
      <c r="A789" s="1">
        <v>45815</v>
      </c>
      <c r="B789" t="s">
        <v>31</v>
      </c>
      <c r="C789">
        <v>4272.59</v>
      </c>
      <c r="E789">
        <v>113.86</v>
      </c>
      <c r="F789">
        <v>0.28999999999999998</v>
      </c>
    </row>
    <row r="790" spans="1:7" x14ac:dyDescent="0.25">
      <c r="A790" s="1">
        <v>45815</v>
      </c>
      <c r="B790" t="s">
        <v>32</v>
      </c>
      <c r="C790">
        <v>1603.1</v>
      </c>
      <c r="E790">
        <v>208.85</v>
      </c>
      <c r="F790">
        <v>0.47</v>
      </c>
    </row>
    <row r="791" spans="1:7" x14ac:dyDescent="0.25">
      <c r="A791" s="1">
        <v>45815</v>
      </c>
      <c r="B791" t="s">
        <v>33</v>
      </c>
      <c r="E791">
        <v>2304.39</v>
      </c>
      <c r="F791">
        <v>0</v>
      </c>
    </row>
    <row r="792" spans="1:7" x14ac:dyDescent="0.25">
      <c r="A792" s="1">
        <v>45816</v>
      </c>
      <c r="B792" t="s">
        <v>29</v>
      </c>
      <c r="C792">
        <v>155.21</v>
      </c>
      <c r="D792">
        <v>184.04</v>
      </c>
      <c r="E792">
        <v>18.46</v>
      </c>
      <c r="F792">
        <v>1.32</v>
      </c>
      <c r="G792">
        <v>80.34</v>
      </c>
    </row>
    <row r="793" spans="1:7" x14ac:dyDescent="0.25">
      <c r="A793" s="1">
        <v>45816</v>
      </c>
      <c r="B793" t="s">
        <v>30</v>
      </c>
      <c r="C793">
        <v>153.9</v>
      </c>
      <c r="D793">
        <v>167.58</v>
      </c>
      <c r="E793">
        <v>17.61</v>
      </c>
      <c r="F793">
        <v>0.35</v>
      </c>
      <c r="G793">
        <v>83.28</v>
      </c>
    </row>
    <row r="794" spans="1:7" x14ac:dyDescent="0.25">
      <c r="A794" s="1">
        <v>45816</v>
      </c>
      <c r="B794" t="s">
        <v>31</v>
      </c>
      <c r="C794">
        <v>4173.3599999999997</v>
      </c>
      <c r="E794">
        <v>112.74</v>
      </c>
      <c r="F794">
        <v>0.31</v>
      </c>
    </row>
    <row r="795" spans="1:7" x14ac:dyDescent="0.25">
      <c r="A795" s="1">
        <v>45816</v>
      </c>
      <c r="B795" t="s">
        <v>32</v>
      </c>
      <c r="C795">
        <v>1682.93</v>
      </c>
      <c r="E795">
        <v>217.04</v>
      </c>
      <c r="F795">
        <v>0.35</v>
      </c>
    </row>
    <row r="796" spans="1:7" x14ac:dyDescent="0.25">
      <c r="A796" s="1">
        <v>45816</v>
      </c>
      <c r="B796" t="s">
        <v>33</v>
      </c>
      <c r="E796">
        <v>2168.13</v>
      </c>
      <c r="F796">
        <v>0</v>
      </c>
    </row>
    <row r="797" spans="1:7" x14ac:dyDescent="0.25">
      <c r="A797" s="1">
        <v>45817</v>
      </c>
      <c r="B797" t="s">
        <v>29</v>
      </c>
      <c r="C797">
        <v>138.93</v>
      </c>
      <c r="D797">
        <v>162.59</v>
      </c>
      <c r="E797">
        <v>19.190000000000001</v>
      </c>
      <c r="F797">
        <v>0.88</v>
      </c>
      <c r="G797">
        <v>82.73</v>
      </c>
    </row>
    <row r="798" spans="1:7" x14ac:dyDescent="0.25">
      <c r="A798" s="1">
        <v>45817</v>
      </c>
      <c r="B798" t="s">
        <v>30</v>
      </c>
      <c r="C798">
        <v>147.03</v>
      </c>
      <c r="D798">
        <v>177.27</v>
      </c>
      <c r="E798">
        <v>16.8</v>
      </c>
      <c r="F798">
        <v>0.13</v>
      </c>
      <c r="G798">
        <v>82.78</v>
      </c>
    </row>
    <row r="799" spans="1:7" x14ac:dyDescent="0.25">
      <c r="A799" s="1">
        <v>45817</v>
      </c>
      <c r="B799" t="s">
        <v>31</v>
      </c>
      <c r="C799">
        <v>4303.83</v>
      </c>
      <c r="E799">
        <v>107.72</v>
      </c>
      <c r="F799">
        <v>0.37</v>
      </c>
    </row>
    <row r="800" spans="1:7" x14ac:dyDescent="0.25">
      <c r="A800" s="1">
        <v>45817</v>
      </c>
      <c r="B800" t="s">
        <v>32</v>
      </c>
      <c r="C800">
        <v>1425.05</v>
      </c>
      <c r="E800">
        <v>208.29</v>
      </c>
      <c r="F800">
        <v>0.47</v>
      </c>
    </row>
    <row r="801" spans="1:7" x14ac:dyDescent="0.25">
      <c r="A801" s="1">
        <v>45817</v>
      </c>
      <c r="B801" t="s">
        <v>33</v>
      </c>
      <c r="E801">
        <v>2295.21</v>
      </c>
      <c r="F801">
        <v>0</v>
      </c>
    </row>
    <row r="802" spans="1:7" x14ac:dyDescent="0.25">
      <c r="A802" s="1">
        <v>45818</v>
      </c>
      <c r="B802" t="s">
        <v>29</v>
      </c>
      <c r="C802">
        <v>152.25</v>
      </c>
      <c r="D802">
        <v>189.69</v>
      </c>
      <c r="E802">
        <v>18.149999999999999</v>
      </c>
      <c r="F802">
        <v>0.75</v>
      </c>
      <c r="G802">
        <v>83.08</v>
      </c>
    </row>
    <row r="803" spans="1:7" x14ac:dyDescent="0.25">
      <c r="A803" s="1">
        <v>45818</v>
      </c>
      <c r="B803" t="s">
        <v>30</v>
      </c>
      <c r="C803">
        <v>143.62</v>
      </c>
      <c r="D803">
        <v>182.3</v>
      </c>
      <c r="E803">
        <v>19.690000000000001</v>
      </c>
      <c r="F803">
        <v>0.77</v>
      </c>
      <c r="G803">
        <v>78.59</v>
      </c>
    </row>
    <row r="804" spans="1:7" x14ac:dyDescent="0.25">
      <c r="A804" s="1">
        <v>45818</v>
      </c>
      <c r="B804" t="s">
        <v>31</v>
      </c>
      <c r="C804">
        <v>4010.29</v>
      </c>
      <c r="E804">
        <v>129.04</v>
      </c>
      <c r="F804">
        <v>0.39</v>
      </c>
    </row>
    <row r="805" spans="1:7" x14ac:dyDescent="0.25">
      <c r="A805" s="1">
        <v>45818</v>
      </c>
      <c r="B805" t="s">
        <v>32</v>
      </c>
      <c r="C805">
        <v>1711.56</v>
      </c>
      <c r="E805">
        <v>198.96</v>
      </c>
      <c r="F805">
        <v>0.42</v>
      </c>
    </row>
    <row r="806" spans="1:7" x14ac:dyDescent="0.25">
      <c r="A806" s="1">
        <v>45818</v>
      </c>
      <c r="B806" t="s">
        <v>33</v>
      </c>
      <c r="E806">
        <v>2169.54</v>
      </c>
      <c r="F806">
        <v>0</v>
      </c>
    </row>
    <row r="807" spans="1:7" x14ac:dyDescent="0.25">
      <c r="A807" s="1">
        <v>45819</v>
      </c>
      <c r="B807" t="s">
        <v>29</v>
      </c>
      <c r="C807">
        <v>143.38999999999999</v>
      </c>
      <c r="D807">
        <v>178.04</v>
      </c>
      <c r="E807">
        <v>19.010000000000002</v>
      </c>
      <c r="F807">
        <v>0.24</v>
      </c>
      <c r="G807">
        <v>84.09</v>
      </c>
    </row>
    <row r="808" spans="1:7" x14ac:dyDescent="0.25">
      <c r="A808" s="1">
        <v>45819</v>
      </c>
      <c r="B808" t="s">
        <v>30</v>
      </c>
      <c r="C808">
        <v>159.5</v>
      </c>
      <c r="D808">
        <v>189.77</v>
      </c>
      <c r="E808">
        <v>17.329999999999998</v>
      </c>
      <c r="F808">
        <v>1.03</v>
      </c>
      <c r="G808">
        <v>82.42</v>
      </c>
    </row>
    <row r="809" spans="1:7" x14ac:dyDescent="0.25">
      <c r="A809" s="1">
        <v>45819</v>
      </c>
      <c r="B809" t="s">
        <v>31</v>
      </c>
      <c r="C809">
        <v>4110.3599999999997</v>
      </c>
      <c r="E809">
        <v>110.45</v>
      </c>
      <c r="F809">
        <v>0.4</v>
      </c>
    </row>
    <row r="810" spans="1:7" x14ac:dyDescent="0.25">
      <c r="A810" s="1">
        <v>45819</v>
      </c>
      <c r="B810" t="s">
        <v>32</v>
      </c>
      <c r="C810">
        <v>1624.32</v>
      </c>
      <c r="E810">
        <v>211.03</v>
      </c>
      <c r="F810">
        <v>0.54</v>
      </c>
    </row>
    <row r="811" spans="1:7" x14ac:dyDescent="0.25">
      <c r="A811" s="1">
        <v>45819</v>
      </c>
      <c r="B811" t="s">
        <v>33</v>
      </c>
      <c r="E811">
        <v>2185.44</v>
      </c>
      <c r="F811">
        <v>0</v>
      </c>
    </row>
    <row r="812" spans="1:7" x14ac:dyDescent="0.25">
      <c r="A812" s="1">
        <v>45820</v>
      </c>
      <c r="B812" t="s">
        <v>29</v>
      </c>
      <c r="C812">
        <v>147.81</v>
      </c>
      <c r="D812">
        <v>177.79</v>
      </c>
      <c r="E812">
        <v>17.22</v>
      </c>
      <c r="F812">
        <v>0.71</v>
      </c>
      <c r="G812">
        <v>82.49</v>
      </c>
    </row>
    <row r="813" spans="1:7" x14ac:dyDescent="0.25">
      <c r="A813" s="1">
        <v>45820</v>
      </c>
      <c r="B813" t="s">
        <v>30</v>
      </c>
      <c r="C813">
        <v>157.03</v>
      </c>
      <c r="D813">
        <v>186.63</v>
      </c>
      <c r="E813">
        <v>17.96</v>
      </c>
      <c r="F813">
        <v>0.67</v>
      </c>
      <c r="G813">
        <v>78.56</v>
      </c>
    </row>
    <row r="814" spans="1:7" x14ac:dyDescent="0.25">
      <c r="A814" s="1">
        <v>45820</v>
      </c>
      <c r="B814" t="s">
        <v>31</v>
      </c>
      <c r="C814">
        <v>4248.1000000000004</v>
      </c>
      <c r="E814">
        <v>109.35</v>
      </c>
      <c r="F814">
        <v>0.19</v>
      </c>
    </row>
    <row r="815" spans="1:7" x14ac:dyDescent="0.25">
      <c r="A815" s="1">
        <v>45820</v>
      </c>
      <c r="B815" t="s">
        <v>32</v>
      </c>
      <c r="C815">
        <v>1577.62</v>
      </c>
      <c r="E815">
        <v>227.05</v>
      </c>
      <c r="F815">
        <v>0.39</v>
      </c>
    </row>
    <row r="816" spans="1:7" x14ac:dyDescent="0.25">
      <c r="A816" s="1">
        <v>45820</v>
      </c>
      <c r="B816" t="s">
        <v>33</v>
      </c>
      <c r="E816">
        <v>2159.73</v>
      </c>
      <c r="F816">
        <v>0</v>
      </c>
    </row>
    <row r="817" spans="1:7" x14ac:dyDescent="0.25">
      <c r="A817" s="1">
        <v>45821</v>
      </c>
      <c r="B817" t="s">
        <v>29</v>
      </c>
      <c r="C817">
        <v>154.83000000000001</v>
      </c>
      <c r="D817">
        <v>191.45</v>
      </c>
      <c r="E817">
        <v>17.03</v>
      </c>
      <c r="F817">
        <v>0.27</v>
      </c>
      <c r="G817">
        <v>86.22</v>
      </c>
    </row>
    <row r="818" spans="1:7" x14ac:dyDescent="0.25">
      <c r="A818" s="1">
        <v>45821</v>
      </c>
      <c r="B818" t="s">
        <v>30</v>
      </c>
      <c r="C818">
        <v>171.23</v>
      </c>
      <c r="D818">
        <v>208.13</v>
      </c>
      <c r="E818">
        <v>15.57</v>
      </c>
      <c r="F818">
        <v>0.71</v>
      </c>
      <c r="G818">
        <v>80.680000000000007</v>
      </c>
    </row>
    <row r="819" spans="1:7" x14ac:dyDescent="0.25">
      <c r="A819" s="1">
        <v>45821</v>
      </c>
      <c r="B819" t="s">
        <v>31</v>
      </c>
      <c r="C819">
        <v>4381.3999999999996</v>
      </c>
      <c r="E819">
        <v>113.46</v>
      </c>
      <c r="F819">
        <v>0.43</v>
      </c>
    </row>
    <row r="820" spans="1:7" x14ac:dyDescent="0.25">
      <c r="A820" s="1">
        <v>45821</v>
      </c>
      <c r="B820" t="s">
        <v>32</v>
      </c>
      <c r="C820">
        <v>1594.56</v>
      </c>
      <c r="E820">
        <v>188.83</v>
      </c>
      <c r="F820">
        <v>0.63</v>
      </c>
    </row>
    <row r="821" spans="1:7" x14ac:dyDescent="0.25">
      <c r="A821" s="1">
        <v>45821</v>
      </c>
      <c r="B821" t="s">
        <v>33</v>
      </c>
      <c r="E821">
        <v>2515.96</v>
      </c>
      <c r="F821">
        <v>0</v>
      </c>
    </row>
    <row r="822" spans="1:7" x14ac:dyDescent="0.25">
      <c r="A822" s="1">
        <v>45822</v>
      </c>
      <c r="B822" t="s">
        <v>29</v>
      </c>
      <c r="C822">
        <v>136.22999999999999</v>
      </c>
      <c r="D822">
        <v>173.73</v>
      </c>
      <c r="E822">
        <v>22.14</v>
      </c>
      <c r="F822">
        <v>0.54</v>
      </c>
      <c r="G822">
        <v>83.21</v>
      </c>
    </row>
    <row r="823" spans="1:7" x14ac:dyDescent="0.25">
      <c r="A823" s="1">
        <v>45822</v>
      </c>
      <c r="B823" t="s">
        <v>30</v>
      </c>
      <c r="C823">
        <v>145.04</v>
      </c>
      <c r="D823">
        <v>169.94</v>
      </c>
      <c r="E823">
        <v>17.82</v>
      </c>
      <c r="F823">
        <v>0.48</v>
      </c>
      <c r="G823">
        <v>83.09</v>
      </c>
    </row>
    <row r="824" spans="1:7" x14ac:dyDescent="0.25">
      <c r="A824" s="1">
        <v>45822</v>
      </c>
      <c r="B824" t="s">
        <v>31</v>
      </c>
      <c r="C824">
        <v>4323.1099999999997</v>
      </c>
      <c r="E824">
        <v>119.46</v>
      </c>
      <c r="F824">
        <v>0.22</v>
      </c>
    </row>
    <row r="825" spans="1:7" x14ac:dyDescent="0.25">
      <c r="A825" s="1">
        <v>45822</v>
      </c>
      <c r="B825" t="s">
        <v>32</v>
      </c>
      <c r="C825">
        <v>1812.18</v>
      </c>
      <c r="E825">
        <v>195.5</v>
      </c>
      <c r="F825">
        <v>0.4</v>
      </c>
    </row>
    <row r="826" spans="1:7" x14ac:dyDescent="0.25">
      <c r="A826" s="1">
        <v>45822</v>
      </c>
      <c r="B826" t="s">
        <v>33</v>
      </c>
      <c r="E826">
        <v>2287.84</v>
      </c>
      <c r="F826">
        <v>0</v>
      </c>
    </row>
    <row r="827" spans="1:7" x14ac:dyDescent="0.25">
      <c r="A827" s="1">
        <v>45823</v>
      </c>
      <c r="B827" t="s">
        <v>29</v>
      </c>
      <c r="C827">
        <v>167.61</v>
      </c>
      <c r="D827">
        <v>207.5</v>
      </c>
      <c r="E827">
        <v>18.809999999999999</v>
      </c>
      <c r="F827">
        <v>0.16</v>
      </c>
      <c r="G827">
        <v>86.65</v>
      </c>
    </row>
    <row r="828" spans="1:7" x14ac:dyDescent="0.25">
      <c r="A828" s="1">
        <v>45823</v>
      </c>
      <c r="B828" t="s">
        <v>30</v>
      </c>
      <c r="C828">
        <v>148.52000000000001</v>
      </c>
      <c r="D828">
        <v>182.66</v>
      </c>
      <c r="E828">
        <v>18.989999999999998</v>
      </c>
      <c r="F828">
        <v>0.21</v>
      </c>
      <c r="G828">
        <v>84.33</v>
      </c>
    </row>
    <row r="829" spans="1:7" x14ac:dyDescent="0.25">
      <c r="A829" s="1">
        <v>45823</v>
      </c>
      <c r="B829" t="s">
        <v>31</v>
      </c>
      <c r="C829">
        <v>4067.05</v>
      </c>
      <c r="E829">
        <v>114.7</v>
      </c>
      <c r="F829">
        <v>0.44</v>
      </c>
    </row>
    <row r="830" spans="1:7" x14ac:dyDescent="0.25">
      <c r="A830" s="1">
        <v>45823</v>
      </c>
      <c r="B830" t="s">
        <v>32</v>
      </c>
      <c r="C830">
        <v>1698.75</v>
      </c>
      <c r="E830">
        <v>221.37</v>
      </c>
      <c r="F830">
        <v>0.4</v>
      </c>
    </row>
    <row r="831" spans="1:7" x14ac:dyDescent="0.25">
      <c r="A831" s="1">
        <v>45823</v>
      </c>
      <c r="B831" t="s">
        <v>33</v>
      </c>
      <c r="E831">
        <v>2458.8200000000002</v>
      </c>
      <c r="F831">
        <v>0</v>
      </c>
    </row>
    <row r="832" spans="1:7" x14ac:dyDescent="0.25">
      <c r="A832" s="1">
        <v>45824</v>
      </c>
      <c r="B832" t="s">
        <v>29</v>
      </c>
      <c r="C832">
        <v>135.69</v>
      </c>
      <c r="D832">
        <v>158.87</v>
      </c>
      <c r="E832">
        <v>15.62</v>
      </c>
      <c r="F832">
        <v>0.05</v>
      </c>
      <c r="G832">
        <v>84.68</v>
      </c>
    </row>
    <row r="833" spans="1:7" x14ac:dyDescent="0.25">
      <c r="A833" s="1">
        <v>45824</v>
      </c>
      <c r="B833" t="s">
        <v>30</v>
      </c>
      <c r="C833">
        <v>145.63999999999999</v>
      </c>
      <c r="D833">
        <v>175.32</v>
      </c>
      <c r="E833">
        <v>16.89</v>
      </c>
      <c r="F833">
        <v>0.41</v>
      </c>
      <c r="G833">
        <v>83.35</v>
      </c>
    </row>
    <row r="834" spans="1:7" x14ac:dyDescent="0.25">
      <c r="A834" s="1">
        <v>45824</v>
      </c>
      <c r="B834" t="s">
        <v>31</v>
      </c>
      <c r="C834">
        <v>4247.6000000000004</v>
      </c>
      <c r="E834">
        <v>101.3</v>
      </c>
      <c r="F834">
        <v>0.08</v>
      </c>
    </row>
    <row r="835" spans="1:7" x14ac:dyDescent="0.25">
      <c r="A835" s="1">
        <v>45824</v>
      </c>
      <c r="B835" t="s">
        <v>32</v>
      </c>
      <c r="C835">
        <v>1573.95</v>
      </c>
      <c r="E835">
        <v>193.59</v>
      </c>
      <c r="F835">
        <v>0.62</v>
      </c>
    </row>
    <row r="836" spans="1:7" x14ac:dyDescent="0.25">
      <c r="A836" s="1">
        <v>45824</v>
      </c>
      <c r="B836" t="s">
        <v>33</v>
      </c>
      <c r="E836">
        <v>2233.9</v>
      </c>
      <c r="F836">
        <v>0</v>
      </c>
    </row>
    <row r="837" spans="1:7" x14ac:dyDescent="0.25">
      <c r="A837" s="1">
        <v>45825</v>
      </c>
      <c r="B837" t="s">
        <v>29</v>
      </c>
      <c r="C837">
        <v>130.80000000000001</v>
      </c>
      <c r="D837">
        <v>164.26</v>
      </c>
      <c r="E837">
        <v>19.87</v>
      </c>
      <c r="F837">
        <v>0.62</v>
      </c>
      <c r="G837">
        <v>88.63</v>
      </c>
    </row>
    <row r="838" spans="1:7" x14ac:dyDescent="0.25">
      <c r="A838" s="1">
        <v>45825</v>
      </c>
      <c r="B838" t="s">
        <v>30</v>
      </c>
      <c r="C838">
        <v>150.55000000000001</v>
      </c>
      <c r="D838">
        <v>185.91</v>
      </c>
      <c r="E838">
        <v>19.579999999999998</v>
      </c>
      <c r="F838">
        <v>0.9</v>
      </c>
      <c r="G838">
        <v>79.44</v>
      </c>
    </row>
    <row r="839" spans="1:7" x14ac:dyDescent="0.25">
      <c r="A839" s="1">
        <v>45825</v>
      </c>
      <c r="B839" t="s">
        <v>31</v>
      </c>
      <c r="C839">
        <v>4606.08</v>
      </c>
      <c r="E839">
        <v>114.71</v>
      </c>
      <c r="F839">
        <v>0.5</v>
      </c>
    </row>
    <row r="840" spans="1:7" x14ac:dyDescent="0.25">
      <c r="A840" s="1">
        <v>45825</v>
      </c>
      <c r="B840" t="s">
        <v>32</v>
      </c>
      <c r="C840">
        <v>1596.86</v>
      </c>
      <c r="E840">
        <v>195.79</v>
      </c>
      <c r="F840">
        <v>0.56999999999999995</v>
      </c>
    </row>
    <row r="841" spans="1:7" x14ac:dyDescent="0.25">
      <c r="A841" s="1">
        <v>45825</v>
      </c>
      <c r="B841" t="s">
        <v>33</v>
      </c>
      <c r="E841">
        <v>2380.2199999999998</v>
      </c>
      <c r="F841">
        <v>0</v>
      </c>
    </row>
    <row r="842" spans="1:7" x14ac:dyDescent="0.25">
      <c r="A842" s="1">
        <v>45826</v>
      </c>
      <c r="B842" t="s">
        <v>29</v>
      </c>
      <c r="C842">
        <v>152.72</v>
      </c>
      <c r="D842">
        <v>181.23</v>
      </c>
      <c r="E842">
        <v>18.25</v>
      </c>
      <c r="F842">
        <v>0.42</v>
      </c>
      <c r="G842">
        <v>84.79</v>
      </c>
    </row>
    <row r="843" spans="1:7" x14ac:dyDescent="0.25">
      <c r="A843" s="1">
        <v>45826</v>
      </c>
      <c r="B843" t="s">
        <v>30</v>
      </c>
      <c r="C843">
        <v>142.44</v>
      </c>
      <c r="D843">
        <v>170.45</v>
      </c>
      <c r="E843">
        <v>23.27</v>
      </c>
      <c r="F843">
        <v>0</v>
      </c>
      <c r="G843">
        <v>83.86</v>
      </c>
    </row>
    <row r="844" spans="1:7" x14ac:dyDescent="0.25">
      <c r="A844" s="1">
        <v>45826</v>
      </c>
      <c r="B844" t="s">
        <v>31</v>
      </c>
      <c r="C844">
        <v>4124.3500000000004</v>
      </c>
      <c r="E844">
        <v>110.13</v>
      </c>
      <c r="F844">
        <v>0.48</v>
      </c>
    </row>
    <row r="845" spans="1:7" x14ac:dyDescent="0.25">
      <c r="A845" s="1">
        <v>45826</v>
      </c>
      <c r="B845" t="s">
        <v>32</v>
      </c>
      <c r="C845">
        <v>1673.05</v>
      </c>
      <c r="E845">
        <v>206.07</v>
      </c>
      <c r="F845">
        <v>0.27</v>
      </c>
    </row>
    <row r="846" spans="1:7" x14ac:dyDescent="0.25">
      <c r="A846" s="1">
        <v>45826</v>
      </c>
      <c r="B846" t="s">
        <v>33</v>
      </c>
      <c r="E846">
        <v>2122.94</v>
      </c>
      <c r="F846">
        <v>0</v>
      </c>
    </row>
    <row r="847" spans="1:7" x14ac:dyDescent="0.25">
      <c r="A847" s="1">
        <v>45827</v>
      </c>
      <c r="B847" t="s">
        <v>29</v>
      </c>
      <c r="C847">
        <v>153.61000000000001</v>
      </c>
      <c r="D847">
        <v>185.19</v>
      </c>
      <c r="E847">
        <v>17.809999999999999</v>
      </c>
      <c r="F847">
        <v>0.31</v>
      </c>
      <c r="G847">
        <v>81.59</v>
      </c>
    </row>
    <row r="848" spans="1:7" x14ac:dyDescent="0.25">
      <c r="A848" s="1">
        <v>45827</v>
      </c>
      <c r="B848" t="s">
        <v>30</v>
      </c>
      <c r="C848">
        <v>133.55000000000001</v>
      </c>
      <c r="D848">
        <v>162.91999999999999</v>
      </c>
      <c r="E848">
        <v>18.22</v>
      </c>
      <c r="F848">
        <v>0.2</v>
      </c>
      <c r="G848">
        <v>83.6</v>
      </c>
    </row>
    <row r="849" spans="1:7" x14ac:dyDescent="0.25">
      <c r="A849" s="1">
        <v>45827</v>
      </c>
      <c r="B849" t="s">
        <v>31</v>
      </c>
      <c r="C849">
        <v>4016.97</v>
      </c>
      <c r="E849">
        <v>123.79</v>
      </c>
      <c r="F849">
        <v>0.41</v>
      </c>
    </row>
    <row r="850" spans="1:7" x14ac:dyDescent="0.25">
      <c r="A850" s="1">
        <v>45827</v>
      </c>
      <c r="B850" t="s">
        <v>32</v>
      </c>
      <c r="C850">
        <v>1617.91</v>
      </c>
      <c r="E850">
        <v>198.8</v>
      </c>
      <c r="F850">
        <v>0.3</v>
      </c>
    </row>
    <row r="851" spans="1:7" x14ac:dyDescent="0.25">
      <c r="A851" s="1">
        <v>45827</v>
      </c>
      <c r="B851" t="s">
        <v>33</v>
      </c>
      <c r="E851">
        <v>2107.0700000000002</v>
      </c>
      <c r="F851">
        <v>0</v>
      </c>
    </row>
    <row r="852" spans="1:7" x14ac:dyDescent="0.25">
      <c r="A852" s="1">
        <v>45828</v>
      </c>
      <c r="B852" t="s">
        <v>29</v>
      </c>
      <c r="C852">
        <v>134.49</v>
      </c>
      <c r="D852">
        <v>161.15</v>
      </c>
      <c r="E852">
        <v>16.8</v>
      </c>
      <c r="F852">
        <v>0.83</v>
      </c>
      <c r="G852">
        <v>85.1</v>
      </c>
    </row>
    <row r="853" spans="1:7" x14ac:dyDescent="0.25">
      <c r="A853" s="1">
        <v>45828</v>
      </c>
      <c r="B853" t="s">
        <v>30</v>
      </c>
      <c r="C853">
        <v>153.86000000000001</v>
      </c>
      <c r="D853">
        <v>201.79</v>
      </c>
      <c r="E853">
        <v>17.52</v>
      </c>
      <c r="F853">
        <v>0.77</v>
      </c>
      <c r="G853">
        <v>83.63</v>
      </c>
    </row>
    <row r="854" spans="1:7" x14ac:dyDescent="0.25">
      <c r="A854" s="1">
        <v>45828</v>
      </c>
      <c r="B854" t="s">
        <v>31</v>
      </c>
      <c r="C854">
        <v>4251.59</v>
      </c>
      <c r="E854">
        <v>105.51</v>
      </c>
      <c r="F854">
        <v>0.33</v>
      </c>
    </row>
    <row r="855" spans="1:7" x14ac:dyDescent="0.25">
      <c r="A855" s="1">
        <v>45828</v>
      </c>
      <c r="B855" t="s">
        <v>32</v>
      </c>
      <c r="C855">
        <v>1629.78</v>
      </c>
      <c r="E855">
        <v>223.61</v>
      </c>
      <c r="F855">
        <v>0.79</v>
      </c>
    </row>
    <row r="856" spans="1:7" x14ac:dyDescent="0.25">
      <c r="A856" s="1">
        <v>45828</v>
      </c>
      <c r="B856" t="s">
        <v>33</v>
      </c>
      <c r="E856">
        <v>2399.63</v>
      </c>
      <c r="F856">
        <v>0</v>
      </c>
    </row>
    <row r="857" spans="1:7" x14ac:dyDescent="0.25">
      <c r="A857" s="1">
        <v>45829</v>
      </c>
      <c r="B857" t="s">
        <v>29</v>
      </c>
      <c r="C857">
        <v>159.57</v>
      </c>
      <c r="D857">
        <v>203.88</v>
      </c>
      <c r="E857">
        <v>17.97</v>
      </c>
      <c r="F857">
        <v>0.33</v>
      </c>
      <c r="G857">
        <v>84.19</v>
      </c>
    </row>
    <row r="858" spans="1:7" x14ac:dyDescent="0.25">
      <c r="A858" s="1">
        <v>45829</v>
      </c>
      <c r="B858" t="s">
        <v>30</v>
      </c>
      <c r="C858">
        <v>143.78</v>
      </c>
      <c r="D858">
        <v>180.06</v>
      </c>
      <c r="E858">
        <v>15.69</v>
      </c>
      <c r="F858">
        <v>0.05</v>
      </c>
      <c r="G858">
        <v>83.61</v>
      </c>
    </row>
    <row r="859" spans="1:7" x14ac:dyDescent="0.25">
      <c r="A859" s="1">
        <v>45829</v>
      </c>
      <c r="B859" t="s">
        <v>31</v>
      </c>
      <c r="C859">
        <v>4010.98</v>
      </c>
      <c r="E859">
        <v>115.26</v>
      </c>
      <c r="F859">
        <v>0.27</v>
      </c>
    </row>
    <row r="860" spans="1:7" x14ac:dyDescent="0.25">
      <c r="A860" s="1">
        <v>45829</v>
      </c>
      <c r="B860" t="s">
        <v>32</v>
      </c>
      <c r="C860">
        <v>1522.31</v>
      </c>
      <c r="E860">
        <v>194.06</v>
      </c>
      <c r="F860">
        <v>0.53</v>
      </c>
    </row>
    <row r="861" spans="1:7" x14ac:dyDescent="0.25">
      <c r="A861" s="1">
        <v>45829</v>
      </c>
      <c r="B861" t="s">
        <v>33</v>
      </c>
      <c r="E861">
        <v>2260.17</v>
      </c>
      <c r="F861">
        <v>0</v>
      </c>
    </row>
    <row r="862" spans="1:7" x14ac:dyDescent="0.25">
      <c r="A862" s="1">
        <v>45830</v>
      </c>
      <c r="B862" t="s">
        <v>29</v>
      </c>
      <c r="C862">
        <v>153.36000000000001</v>
      </c>
      <c r="D862">
        <v>171.49</v>
      </c>
      <c r="E862">
        <v>19.38</v>
      </c>
      <c r="F862">
        <v>0.62</v>
      </c>
      <c r="G862">
        <v>84.88</v>
      </c>
    </row>
    <row r="863" spans="1:7" x14ac:dyDescent="0.25">
      <c r="A863" s="1">
        <v>45830</v>
      </c>
      <c r="B863" t="s">
        <v>30</v>
      </c>
      <c r="C863">
        <v>143.85</v>
      </c>
      <c r="D863">
        <v>186.77</v>
      </c>
      <c r="E863">
        <v>17.34</v>
      </c>
      <c r="F863">
        <v>0</v>
      </c>
      <c r="G863">
        <v>79.19</v>
      </c>
    </row>
    <row r="864" spans="1:7" x14ac:dyDescent="0.25">
      <c r="A864" s="1">
        <v>45830</v>
      </c>
      <c r="B864" t="s">
        <v>31</v>
      </c>
      <c r="C864">
        <v>4228.78</v>
      </c>
      <c r="E864">
        <v>102.9</v>
      </c>
      <c r="F864">
        <v>0.04</v>
      </c>
    </row>
    <row r="865" spans="1:7" x14ac:dyDescent="0.25">
      <c r="A865" s="1">
        <v>45830</v>
      </c>
      <c r="B865" t="s">
        <v>32</v>
      </c>
      <c r="C865">
        <v>1669.65</v>
      </c>
      <c r="E865">
        <v>191.66</v>
      </c>
      <c r="F865">
        <v>0.5</v>
      </c>
    </row>
    <row r="866" spans="1:7" x14ac:dyDescent="0.25">
      <c r="A866" s="1">
        <v>45830</v>
      </c>
      <c r="B866" t="s">
        <v>33</v>
      </c>
      <c r="E866">
        <v>2289</v>
      </c>
      <c r="F866">
        <v>0</v>
      </c>
    </row>
    <row r="867" spans="1:7" x14ac:dyDescent="0.25">
      <c r="A867" s="1">
        <v>45831</v>
      </c>
      <c r="B867" t="s">
        <v>29</v>
      </c>
      <c r="C867">
        <v>146.15</v>
      </c>
      <c r="D867">
        <v>183.99</v>
      </c>
      <c r="E867">
        <v>15.58</v>
      </c>
      <c r="F867">
        <v>0.64</v>
      </c>
      <c r="G867">
        <v>80.41</v>
      </c>
    </row>
    <row r="868" spans="1:7" x14ac:dyDescent="0.25">
      <c r="A868" s="1">
        <v>45831</v>
      </c>
      <c r="B868" t="s">
        <v>30</v>
      </c>
      <c r="C868">
        <v>129.01</v>
      </c>
      <c r="D868">
        <v>153.72999999999999</v>
      </c>
      <c r="E868">
        <v>17.670000000000002</v>
      </c>
      <c r="F868">
        <v>0</v>
      </c>
      <c r="G868">
        <v>81.81</v>
      </c>
    </row>
    <row r="869" spans="1:7" x14ac:dyDescent="0.25">
      <c r="A869" s="1">
        <v>45831</v>
      </c>
      <c r="B869" t="s">
        <v>31</v>
      </c>
      <c r="C869">
        <v>4318</v>
      </c>
      <c r="E869">
        <v>113.9</v>
      </c>
      <c r="F869">
        <v>0.41</v>
      </c>
    </row>
    <row r="870" spans="1:7" x14ac:dyDescent="0.25">
      <c r="A870" s="1">
        <v>45831</v>
      </c>
      <c r="B870" t="s">
        <v>32</v>
      </c>
      <c r="C870">
        <v>1589.83</v>
      </c>
      <c r="E870">
        <v>198.25</v>
      </c>
      <c r="F870">
        <v>0.19</v>
      </c>
    </row>
    <row r="871" spans="1:7" x14ac:dyDescent="0.25">
      <c r="A871" s="1">
        <v>45831</v>
      </c>
      <c r="B871" t="s">
        <v>33</v>
      </c>
      <c r="E871">
        <v>1936.93</v>
      </c>
      <c r="F871">
        <v>0</v>
      </c>
    </row>
    <row r="872" spans="1:7" x14ac:dyDescent="0.25">
      <c r="A872" s="1">
        <v>45832</v>
      </c>
      <c r="B872" t="s">
        <v>29</v>
      </c>
      <c r="C872">
        <v>165.04</v>
      </c>
      <c r="D872">
        <v>207.81</v>
      </c>
      <c r="E872">
        <v>18.170000000000002</v>
      </c>
      <c r="F872">
        <v>0.21</v>
      </c>
      <c r="G872">
        <v>84.14</v>
      </c>
    </row>
    <row r="873" spans="1:7" x14ac:dyDescent="0.25">
      <c r="A873" s="1">
        <v>45832</v>
      </c>
      <c r="B873" t="s">
        <v>30</v>
      </c>
      <c r="C873">
        <v>149.43</v>
      </c>
      <c r="D873">
        <v>181.37</v>
      </c>
      <c r="E873">
        <v>18.25</v>
      </c>
      <c r="F873">
        <v>0.45</v>
      </c>
      <c r="G873">
        <v>82.31</v>
      </c>
    </row>
    <row r="874" spans="1:7" x14ac:dyDescent="0.25">
      <c r="A874" s="1">
        <v>45832</v>
      </c>
      <c r="B874" t="s">
        <v>31</v>
      </c>
      <c r="C874">
        <v>4063.79</v>
      </c>
      <c r="E874">
        <v>106.3</v>
      </c>
      <c r="F874">
        <v>0.27</v>
      </c>
    </row>
    <row r="875" spans="1:7" x14ac:dyDescent="0.25">
      <c r="A875" s="1">
        <v>45832</v>
      </c>
      <c r="B875" t="s">
        <v>32</v>
      </c>
      <c r="C875">
        <v>1588.63</v>
      </c>
      <c r="E875">
        <v>212.22</v>
      </c>
      <c r="F875">
        <v>0.21</v>
      </c>
    </row>
    <row r="876" spans="1:7" x14ac:dyDescent="0.25">
      <c r="A876" s="1">
        <v>45832</v>
      </c>
      <c r="B876" t="s">
        <v>33</v>
      </c>
      <c r="E876">
        <v>1991.8</v>
      </c>
      <c r="F876">
        <v>0</v>
      </c>
    </row>
    <row r="877" spans="1:7" x14ac:dyDescent="0.25">
      <c r="A877" s="1">
        <v>45833</v>
      </c>
      <c r="B877" t="s">
        <v>29</v>
      </c>
      <c r="C877">
        <v>178.51</v>
      </c>
      <c r="D877">
        <v>203.42</v>
      </c>
      <c r="E877">
        <v>16.190000000000001</v>
      </c>
      <c r="F877">
        <v>0.5</v>
      </c>
      <c r="G877">
        <v>85.1</v>
      </c>
    </row>
    <row r="878" spans="1:7" x14ac:dyDescent="0.25">
      <c r="A878" s="1">
        <v>45833</v>
      </c>
      <c r="B878" t="s">
        <v>30</v>
      </c>
      <c r="C878">
        <v>148.04</v>
      </c>
      <c r="D878">
        <v>176.18</v>
      </c>
      <c r="E878">
        <v>16.96</v>
      </c>
      <c r="F878">
        <v>0.45</v>
      </c>
      <c r="G878">
        <v>81.319999999999993</v>
      </c>
    </row>
    <row r="879" spans="1:7" x14ac:dyDescent="0.25">
      <c r="A879" s="1">
        <v>45833</v>
      </c>
      <c r="B879" t="s">
        <v>31</v>
      </c>
      <c r="C879">
        <v>4438.6000000000004</v>
      </c>
      <c r="E879">
        <v>114.15</v>
      </c>
      <c r="F879">
        <v>0.28000000000000003</v>
      </c>
    </row>
    <row r="880" spans="1:7" x14ac:dyDescent="0.25">
      <c r="A880" s="1">
        <v>45833</v>
      </c>
      <c r="B880" t="s">
        <v>32</v>
      </c>
      <c r="C880">
        <v>1640.67</v>
      </c>
      <c r="E880">
        <v>208.9</v>
      </c>
      <c r="F880">
        <v>0.45</v>
      </c>
    </row>
    <row r="881" spans="1:7" x14ac:dyDescent="0.25">
      <c r="A881" s="1">
        <v>45833</v>
      </c>
      <c r="B881" t="s">
        <v>33</v>
      </c>
      <c r="E881">
        <v>2311.9499999999998</v>
      </c>
      <c r="F881">
        <v>0</v>
      </c>
    </row>
    <row r="882" spans="1:7" x14ac:dyDescent="0.25">
      <c r="A882" s="1">
        <v>45834</v>
      </c>
      <c r="B882" t="s">
        <v>29</v>
      </c>
      <c r="C882">
        <v>137.59</v>
      </c>
      <c r="D882">
        <v>163.86</v>
      </c>
      <c r="E882">
        <v>16.190000000000001</v>
      </c>
      <c r="F882">
        <v>0.34</v>
      </c>
      <c r="G882">
        <v>85</v>
      </c>
    </row>
    <row r="883" spans="1:7" x14ac:dyDescent="0.25">
      <c r="A883" s="1">
        <v>45834</v>
      </c>
      <c r="B883" t="s">
        <v>30</v>
      </c>
      <c r="C883">
        <v>152.94999999999999</v>
      </c>
      <c r="D883">
        <v>178.15</v>
      </c>
      <c r="E883">
        <v>19.89</v>
      </c>
      <c r="F883">
        <v>0.96</v>
      </c>
      <c r="G883">
        <v>81.12</v>
      </c>
    </row>
    <row r="884" spans="1:7" x14ac:dyDescent="0.25">
      <c r="A884" s="1">
        <v>45834</v>
      </c>
      <c r="B884" t="s">
        <v>31</v>
      </c>
      <c r="C884">
        <v>4215.37</v>
      </c>
      <c r="E884">
        <v>124.68</v>
      </c>
      <c r="F884">
        <v>0.46</v>
      </c>
    </row>
    <row r="885" spans="1:7" x14ac:dyDescent="0.25">
      <c r="A885" s="1">
        <v>45834</v>
      </c>
      <c r="B885" t="s">
        <v>32</v>
      </c>
      <c r="C885">
        <v>1694.45</v>
      </c>
      <c r="E885">
        <v>217.75</v>
      </c>
      <c r="F885">
        <v>0.44</v>
      </c>
    </row>
    <row r="886" spans="1:7" x14ac:dyDescent="0.25">
      <c r="A886" s="1">
        <v>45834</v>
      </c>
      <c r="B886" t="s">
        <v>33</v>
      </c>
      <c r="E886">
        <v>2291.4899999999998</v>
      </c>
      <c r="F886">
        <v>0</v>
      </c>
    </row>
    <row r="887" spans="1:7" x14ac:dyDescent="0.25">
      <c r="A887" s="1">
        <v>45835</v>
      </c>
      <c r="B887" t="s">
        <v>29</v>
      </c>
      <c r="C887">
        <v>156.78</v>
      </c>
      <c r="D887">
        <v>187.83</v>
      </c>
      <c r="E887">
        <v>18.73</v>
      </c>
      <c r="F887">
        <v>0.59</v>
      </c>
      <c r="G887">
        <v>84.6</v>
      </c>
    </row>
    <row r="888" spans="1:7" x14ac:dyDescent="0.25">
      <c r="A888" s="1">
        <v>45835</v>
      </c>
      <c r="B888" t="s">
        <v>30</v>
      </c>
      <c r="C888">
        <v>133.47</v>
      </c>
      <c r="D888">
        <v>171.13</v>
      </c>
      <c r="E888">
        <v>19.77</v>
      </c>
      <c r="F888">
        <v>0.4</v>
      </c>
      <c r="G888">
        <v>82.02</v>
      </c>
    </row>
    <row r="889" spans="1:7" x14ac:dyDescent="0.25">
      <c r="A889" s="1">
        <v>45835</v>
      </c>
      <c r="B889" t="s">
        <v>31</v>
      </c>
      <c r="C889">
        <v>4334.43</v>
      </c>
      <c r="E889">
        <v>111.25</v>
      </c>
      <c r="F889">
        <v>0.3</v>
      </c>
    </row>
    <row r="890" spans="1:7" x14ac:dyDescent="0.25">
      <c r="A890" s="1">
        <v>45835</v>
      </c>
      <c r="B890" t="s">
        <v>32</v>
      </c>
      <c r="C890">
        <v>1547.78</v>
      </c>
      <c r="E890">
        <v>191.38</v>
      </c>
      <c r="F890">
        <v>0.41</v>
      </c>
    </row>
    <row r="891" spans="1:7" x14ac:dyDescent="0.25">
      <c r="A891" s="1">
        <v>45835</v>
      </c>
      <c r="B891" t="s">
        <v>33</v>
      </c>
      <c r="E891">
        <v>2382.84</v>
      </c>
      <c r="F891">
        <v>0</v>
      </c>
    </row>
    <row r="892" spans="1:7" x14ac:dyDescent="0.25">
      <c r="A892" s="1">
        <v>45836</v>
      </c>
      <c r="B892" t="s">
        <v>29</v>
      </c>
      <c r="C892">
        <v>141.02000000000001</v>
      </c>
      <c r="D892">
        <v>172.11</v>
      </c>
      <c r="E892">
        <v>18.13</v>
      </c>
      <c r="F892">
        <v>0.84</v>
      </c>
      <c r="G892">
        <v>81.34</v>
      </c>
    </row>
    <row r="893" spans="1:7" x14ac:dyDescent="0.25">
      <c r="A893" s="1">
        <v>45836</v>
      </c>
      <c r="B893" t="s">
        <v>30</v>
      </c>
      <c r="C893">
        <v>159.01</v>
      </c>
      <c r="D893">
        <v>201.67</v>
      </c>
      <c r="E893">
        <v>19.57</v>
      </c>
      <c r="F893">
        <v>1.0900000000000001</v>
      </c>
      <c r="G893">
        <v>82.9</v>
      </c>
    </row>
    <row r="894" spans="1:7" x14ac:dyDescent="0.25">
      <c r="A894" s="1">
        <v>45836</v>
      </c>
      <c r="B894" t="s">
        <v>31</v>
      </c>
      <c r="C894">
        <v>4295.26</v>
      </c>
      <c r="E894">
        <v>121.81</v>
      </c>
      <c r="F894">
        <v>0.08</v>
      </c>
    </row>
    <row r="895" spans="1:7" x14ac:dyDescent="0.25">
      <c r="A895" s="1">
        <v>45836</v>
      </c>
      <c r="B895" t="s">
        <v>32</v>
      </c>
      <c r="C895">
        <v>1484.92</v>
      </c>
      <c r="E895">
        <v>214.6</v>
      </c>
      <c r="F895">
        <v>0.49</v>
      </c>
    </row>
    <row r="896" spans="1:7" x14ac:dyDescent="0.25">
      <c r="A896" s="1">
        <v>45836</v>
      </c>
      <c r="B896" t="s">
        <v>33</v>
      </c>
      <c r="E896">
        <v>2215.8200000000002</v>
      </c>
      <c r="F896">
        <v>0</v>
      </c>
    </row>
    <row r="897" spans="1:7" x14ac:dyDescent="0.25">
      <c r="A897" s="1">
        <v>45837</v>
      </c>
      <c r="B897" t="s">
        <v>29</v>
      </c>
      <c r="C897">
        <v>162.37</v>
      </c>
      <c r="D897">
        <v>194.63</v>
      </c>
      <c r="E897">
        <v>20.54</v>
      </c>
      <c r="F897">
        <v>1.37</v>
      </c>
      <c r="G897">
        <v>82.22</v>
      </c>
    </row>
    <row r="898" spans="1:7" x14ac:dyDescent="0.25">
      <c r="A898" s="1">
        <v>45837</v>
      </c>
      <c r="B898" t="s">
        <v>30</v>
      </c>
      <c r="C898">
        <v>150.86000000000001</v>
      </c>
      <c r="D898">
        <v>188.64</v>
      </c>
      <c r="E898">
        <v>16.68</v>
      </c>
      <c r="F898">
        <v>0.57999999999999996</v>
      </c>
      <c r="G898">
        <v>84.05</v>
      </c>
    </row>
    <row r="899" spans="1:7" x14ac:dyDescent="0.25">
      <c r="A899" s="1">
        <v>45837</v>
      </c>
      <c r="B899" t="s">
        <v>31</v>
      </c>
      <c r="C899">
        <v>4231.78</v>
      </c>
      <c r="E899">
        <v>112.13</v>
      </c>
      <c r="F899">
        <v>0.47</v>
      </c>
    </row>
    <row r="900" spans="1:7" x14ac:dyDescent="0.25">
      <c r="A900" s="1">
        <v>45837</v>
      </c>
      <c r="B900" t="s">
        <v>32</v>
      </c>
      <c r="C900">
        <v>1634.52</v>
      </c>
      <c r="E900">
        <v>201.85</v>
      </c>
      <c r="F900">
        <v>0.16</v>
      </c>
    </row>
    <row r="901" spans="1:7" x14ac:dyDescent="0.25">
      <c r="A901" s="1">
        <v>45837</v>
      </c>
      <c r="B901" t="s">
        <v>33</v>
      </c>
      <c r="E901">
        <v>2044.82</v>
      </c>
      <c r="F901">
        <v>0</v>
      </c>
    </row>
    <row r="902" spans="1:7" x14ac:dyDescent="0.25">
      <c r="A902" s="1">
        <v>45838</v>
      </c>
      <c r="B902" t="s">
        <v>29</v>
      </c>
      <c r="C902">
        <v>165.98</v>
      </c>
      <c r="D902">
        <v>204.87</v>
      </c>
      <c r="E902">
        <v>15.58</v>
      </c>
      <c r="F902">
        <v>0.76</v>
      </c>
      <c r="G902">
        <v>82.9</v>
      </c>
    </row>
    <row r="903" spans="1:7" x14ac:dyDescent="0.25">
      <c r="A903" s="1">
        <v>45838</v>
      </c>
      <c r="B903" t="s">
        <v>30</v>
      </c>
      <c r="C903">
        <v>139.84</v>
      </c>
      <c r="D903">
        <v>164.84</v>
      </c>
      <c r="E903">
        <v>18.95</v>
      </c>
      <c r="F903">
        <v>1.03</v>
      </c>
      <c r="G903">
        <v>81.86</v>
      </c>
    </row>
    <row r="904" spans="1:7" x14ac:dyDescent="0.25">
      <c r="A904" s="1">
        <v>45838</v>
      </c>
      <c r="B904" t="s">
        <v>31</v>
      </c>
      <c r="C904">
        <v>4639.2700000000004</v>
      </c>
      <c r="E904">
        <v>110.38</v>
      </c>
      <c r="F904">
        <v>0.24</v>
      </c>
    </row>
    <row r="905" spans="1:7" x14ac:dyDescent="0.25">
      <c r="A905" s="1">
        <v>45838</v>
      </c>
      <c r="B905" t="s">
        <v>32</v>
      </c>
      <c r="C905">
        <v>1622.62</v>
      </c>
      <c r="E905">
        <v>190.68</v>
      </c>
      <c r="F905">
        <v>0.34</v>
      </c>
    </row>
    <row r="906" spans="1:7" x14ac:dyDescent="0.25">
      <c r="A906" s="1">
        <v>45838</v>
      </c>
      <c r="B906" t="s">
        <v>33</v>
      </c>
      <c r="E906">
        <v>2017.49</v>
      </c>
      <c r="F906">
        <v>0</v>
      </c>
    </row>
    <row r="907" spans="1:7" x14ac:dyDescent="0.25">
      <c r="A907" s="1">
        <v>45839</v>
      </c>
      <c r="B907" t="s">
        <v>29</v>
      </c>
      <c r="C907">
        <v>147.38</v>
      </c>
      <c r="D907">
        <v>174.68</v>
      </c>
      <c r="E907">
        <v>16.559999999999999</v>
      </c>
      <c r="F907">
        <v>0.86</v>
      </c>
      <c r="G907">
        <v>84.83</v>
      </c>
    </row>
    <row r="908" spans="1:7" x14ac:dyDescent="0.25">
      <c r="A908" s="1">
        <v>45839</v>
      </c>
      <c r="B908" t="s">
        <v>30</v>
      </c>
      <c r="C908">
        <v>151.12</v>
      </c>
      <c r="D908">
        <v>184.25</v>
      </c>
      <c r="E908">
        <v>18.38</v>
      </c>
      <c r="F908">
        <v>0.37</v>
      </c>
      <c r="G908">
        <v>85.34</v>
      </c>
    </row>
    <row r="909" spans="1:7" x14ac:dyDescent="0.25">
      <c r="A909" s="1">
        <v>45839</v>
      </c>
      <c r="B909" t="s">
        <v>31</v>
      </c>
      <c r="C909">
        <v>4354.4799999999996</v>
      </c>
      <c r="E909">
        <v>105.62</v>
      </c>
      <c r="F909">
        <v>0.15</v>
      </c>
    </row>
    <row r="910" spans="1:7" x14ac:dyDescent="0.25">
      <c r="A910" s="1">
        <v>45839</v>
      </c>
      <c r="B910" t="s">
        <v>32</v>
      </c>
      <c r="C910">
        <v>1703.9</v>
      </c>
      <c r="E910">
        <v>191.98</v>
      </c>
      <c r="F910">
        <v>0.51</v>
      </c>
    </row>
    <row r="911" spans="1:7" x14ac:dyDescent="0.25">
      <c r="A911" s="1">
        <v>45839</v>
      </c>
      <c r="B911" t="s">
        <v>33</v>
      </c>
      <c r="E911">
        <v>2049.73</v>
      </c>
      <c r="F911">
        <v>0</v>
      </c>
    </row>
    <row r="912" spans="1:7" x14ac:dyDescent="0.25">
      <c r="A912" s="1">
        <v>45840</v>
      </c>
      <c r="B912" t="s">
        <v>29</v>
      </c>
      <c r="C912">
        <v>166.01</v>
      </c>
      <c r="D912">
        <v>197.42</v>
      </c>
      <c r="E912">
        <v>16.53</v>
      </c>
      <c r="F912">
        <v>0.63</v>
      </c>
      <c r="G912">
        <v>83.86</v>
      </c>
    </row>
    <row r="913" spans="1:7" x14ac:dyDescent="0.25">
      <c r="A913" s="1">
        <v>45840</v>
      </c>
      <c r="B913" t="s">
        <v>30</v>
      </c>
      <c r="C913">
        <v>130.18</v>
      </c>
      <c r="D913">
        <v>158.1</v>
      </c>
      <c r="E913">
        <v>18.16</v>
      </c>
      <c r="F913">
        <v>0</v>
      </c>
      <c r="G913">
        <v>80.12</v>
      </c>
    </row>
    <row r="914" spans="1:7" x14ac:dyDescent="0.25">
      <c r="A914" s="1">
        <v>45840</v>
      </c>
      <c r="B914" t="s">
        <v>31</v>
      </c>
      <c r="C914">
        <v>4498.32</v>
      </c>
      <c r="E914">
        <v>111.21</v>
      </c>
      <c r="F914">
        <v>0.22</v>
      </c>
    </row>
    <row r="915" spans="1:7" x14ac:dyDescent="0.25">
      <c r="A915" s="1">
        <v>45840</v>
      </c>
      <c r="B915" t="s">
        <v>32</v>
      </c>
      <c r="C915">
        <v>1708.36</v>
      </c>
      <c r="E915">
        <v>228.68</v>
      </c>
      <c r="F915">
        <v>0.5</v>
      </c>
    </row>
    <row r="916" spans="1:7" x14ac:dyDescent="0.25">
      <c r="A916" s="1">
        <v>45840</v>
      </c>
      <c r="B916" t="s">
        <v>33</v>
      </c>
      <c r="E916">
        <v>2080.4699999999998</v>
      </c>
      <c r="F916">
        <v>0</v>
      </c>
    </row>
    <row r="917" spans="1:7" x14ac:dyDescent="0.25">
      <c r="A917" s="1">
        <v>45841</v>
      </c>
      <c r="B917" t="s">
        <v>29</v>
      </c>
      <c r="C917">
        <v>145.69</v>
      </c>
      <c r="D917">
        <v>177.89</v>
      </c>
      <c r="E917">
        <v>18.510000000000002</v>
      </c>
      <c r="F917">
        <v>0.66</v>
      </c>
      <c r="G917">
        <v>81.06</v>
      </c>
    </row>
    <row r="918" spans="1:7" x14ac:dyDescent="0.25">
      <c r="A918" s="1">
        <v>45841</v>
      </c>
      <c r="B918" t="s">
        <v>30</v>
      </c>
      <c r="C918">
        <v>141.72</v>
      </c>
      <c r="D918">
        <v>174.48</v>
      </c>
      <c r="E918">
        <v>18.7</v>
      </c>
      <c r="F918">
        <v>0.24</v>
      </c>
      <c r="G918">
        <v>79.61</v>
      </c>
    </row>
    <row r="919" spans="1:7" x14ac:dyDescent="0.25">
      <c r="A919" s="1">
        <v>45841</v>
      </c>
      <c r="B919" t="s">
        <v>31</v>
      </c>
      <c r="C919">
        <v>4307</v>
      </c>
      <c r="E919">
        <v>119.04</v>
      </c>
      <c r="F919">
        <v>0.51</v>
      </c>
    </row>
    <row r="920" spans="1:7" x14ac:dyDescent="0.25">
      <c r="A920" s="1">
        <v>45841</v>
      </c>
      <c r="B920" t="s">
        <v>32</v>
      </c>
      <c r="C920">
        <v>1629.93</v>
      </c>
      <c r="E920">
        <v>219.04</v>
      </c>
      <c r="F920">
        <v>0.56000000000000005</v>
      </c>
    </row>
    <row r="921" spans="1:7" x14ac:dyDescent="0.25">
      <c r="A921" s="1">
        <v>45841</v>
      </c>
      <c r="B921" t="s">
        <v>33</v>
      </c>
      <c r="E921">
        <v>2026.36</v>
      </c>
      <c r="F921">
        <v>0</v>
      </c>
    </row>
    <row r="922" spans="1:7" x14ac:dyDescent="0.25">
      <c r="A922" s="1">
        <v>45842</v>
      </c>
      <c r="B922" t="s">
        <v>29</v>
      </c>
      <c r="C922">
        <v>145.63</v>
      </c>
      <c r="D922">
        <v>179.06</v>
      </c>
      <c r="E922">
        <v>19.79</v>
      </c>
      <c r="F922">
        <v>0.59</v>
      </c>
      <c r="G922">
        <v>84.52</v>
      </c>
    </row>
    <row r="923" spans="1:7" x14ac:dyDescent="0.25">
      <c r="A923" s="1">
        <v>45842</v>
      </c>
      <c r="B923" t="s">
        <v>30</v>
      </c>
      <c r="C923">
        <v>168.95</v>
      </c>
      <c r="D923">
        <v>216.95</v>
      </c>
      <c r="E923">
        <v>15.26</v>
      </c>
      <c r="F923">
        <v>0.17</v>
      </c>
      <c r="G923">
        <v>82.17</v>
      </c>
    </row>
    <row r="924" spans="1:7" x14ac:dyDescent="0.25">
      <c r="A924" s="1">
        <v>45842</v>
      </c>
      <c r="B924" t="s">
        <v>31</v>
      </c>
      <c r="C924">
        <v>4195.53</v>
      </c>
      <c r="E924">
        <v>122.8</v>
      </c>
      <c r="F924">
        <v>0.41</v>
      </c>
    </row>
    <row r="925" spans="1:7" x14ac:dyDescent="0.25">
      <c r="A925" s="1">
        <v>45842</v>
      </c>
      <c r="B925" t="s">
        <v>32</v>
      </c>
      <c r="C925">
        <v>1594.95</v>
      </c>
      <c r="E925">
        <v>201.93</v>
      </c>
      <c r="F925">
        <v>0.64</v>
      </c>
    </row>
    <row r="926" spans="1:7" x14ac:dyDescent="0.25">
      <c r="A926" s="1">
        <v>45842</v>
      </c>
      <c r="B926" t="s">
        <v>33</v>
      </c>
      <c r="E926">
        <v>2027.58</v>
      </c>
      <c r="F926">
        <v>0</v>
      </c>
    </row>
    <row r="927" spans="1:7" x14ac:dyDescent="0.25">
      <c r="A927" s="1">
        <v>45843</v>
      </c>
      <c r="B927" t="s">
        <v>29</v>
      </c>
      <c r="C927">
        <v>150.4</v>
      </c>
      <c r="D927">
        <v>186.27</v>
      </c>
      <c r="E927">
        <v>18.79</v>
      </c>
      <c r="F927">
        <v>0.54</v>
      </c>
      <c r="G927">
        <v>85.75</v>
      </c>
    </row>
    <row r="928" spans="1:7" x14ac:dyDescent="0.25">
      <c r="A928" s="1">
        <v>45843</v>
      </c>
      <c r="B928" t="s">
        <v>30</v>
      </c>
      <c r="C928">
        <v>149.12</v>
      </c>
      <c r="D928">
        <v>182.01</v>
      </c>
      <c r="E928">
        <v>17.93</v>
      </c>
      <c r="F928">
        <v>0.43</v>
      </c>
      <c r="G928">
        <v>83.41</v>
      </c>
    </row>
    <row r="929" spans="1:7" x14ac:dyDescent="0.25">
      <c r="A929" s="1">
        <v>45843</v>
      </c>
      <c r="B929" t="s">
        <v>31</v>
      </c>
      <c r="C929">
        <v>4160.2299999999996</v>
      </c>
      <c r="E929">
        <v>120.35</v>
      </c>
      <c r="F929">
        <v>0.56999999999999995</v>
      </c>
    </row>
    <row r="930" spans="1:7" x14ac:dyDescent="0.25">
      <c r="A930" s="1">
        <v>45843</v>
      </c>
      <c r="B930" t="s">
        <v>32</v>
      </c>
      <c r="C930">
        <v>1656.73</v>
      </c>
      <c r="E930">
        <v>219.65</v>
      </c>
      <c r="F930">
        <v>0.15</v>
      </c>
    </row>
    <row r="931" spans="1:7" x14ac:dyDescent="0.25">
      <c r="A931" s="1">
        <v>45843</v>
      </c>
      <c r="B931" t="s">
        <v>33</v>
      </c>
      <c r="E931">
        <v>2075.96</v>
      </c>
      <c r="F931">
        <v>0</v>
      </c>
    </row>
    <row r="932" spans="1:7" x14ac:dyDescent="0.25">
      <c r="A932" s="1">
        <v>45844</v>
      </c>
      <c r="B932" t="s">
        <v>29</v>
      </c>
      <c r="C932">
        <v>128.37</v>
      </c>
      <c r="D932">
        <v>156.66999999999999</v>
      </c>
      <c r="E932">
        <v>21.5</v>
      </c>
      <c r="F932">
        <v>0.22</v>
      </c>
      <c r="G932">
        <v>87.36</v>
      </c>
    </row>
    <row r="933" spans="1:7" x14ac:dyDescent="0.25">
      <c r="A933" s="1">
        <v>45844</v>
      </c>
      <c r="B933" t="s">
        <v>30</v>
      </c>
      <c r="C933">
        <v>141.04</v>
      </c>
      <c r="D933">
        <v>171.17</v>
      </c>
      <c r="E933">
        <v>20.83</v>
      </c>
      <c r="F933">
        <v>1.61</v>
      </c>
      <c r="G933">
        <v>84.57</v>
      </c>
    </row>
    <row r="934" spans="1:7" x14ac:dyDescent="0.25">
      <c r="A934" s="1">
        <v>45844</v>
      </c>
      <c r="B934" t="s">
        <v>31</v>
      </c>
      <c r="C934">
        <v>4517.34</v>
      </c>
      <c r="E934">
        <v>108.39</v>
      </c>
      <c r="F934">
        <v>0.2</v>
      </c>
    </row>
    <row r="935" spans="1:7" x14ac:dyDescent="0.25">
      <c r="A935" s="1">
        <v>45844</v>
      </c>
      <c r="B935" t="s">
        <v>32</v>
      </c>
      <c r="C935">
        <v>1658.32</v>
      </c>
      <c r="E935">
        <v>210.61</v>
      </c>
      <c r="F935">
        <v>0</v>
      </c>
    </row>
    <row r="936" spans="1:7" x14ac:dyDescent="0.25">
      <c r="A936" s="1">
        <v>45844</v>
      </c>
      <c r="B936" t="s">
        <v>33</v>
      </c>
      <c r="E936">
        <v>2378.31</v>
      </c>
      <c r="F936">
        <v>0</v>
      </c>
    </row>
    <row r="937" spans="1:7" x14ac:dyDescent="0.25">
      <c r="A937" s="1">
        <v>45845</v>
      </c>
      <c r="B937" t="s">
        <v>29</v>
      </c>
      <c r="C937">
        <v>153.35</v>
      </c>
      <c r="D937">
        <v>200.43</v>
      </c>
      <c r="E937">
        <v>16.07</v>
      </c>
      <c r="F937">
        <v>0.57999999999999996</v>
      </c>
      <c r="G937">
        <v>86.01</v>
      </c>
    </row>
    <row r="938" spans="1:7" x14ac:dyDescent="0.25">
      <c r="A938" s="1">
        <v>45845</v>
      </c>
      <c r="B938" t="s">
        <v>30</v>
      </c>
      <c r="C938">
        <v>126.87</v>
      </c>
      <c r="D938">
        <v>146.66999999999999</v>
      </c>
      <c r="E938">
        <v>17.760000000000002</v>
      </c>
      <c r="F938">
        <v>0.48</v>
      </c>
      <c r="G938">
        <v>80.47</v>
      </c>
    </row>
    <row r="939" spans="1:7" x14ac:dyDescent="0.25">
      <c r="A939" s="1">
        <v>45845</v>
      </c>
      <c r="B939" t="s">
        <v>31</v>
      </c>
      <c r="C939">
        <v>4360.18</v>
      </c>
      <c r="E939">
        <v>114.22</v>
      </c>
      <c r="F939">
        <v>0.13</v>
      </c>
    </row>
    <row r="940" spans="1:7" x14ac:dyDescent="0.25">
      <c r="A940" s="1">
        <v>45845</v>
      </c>
      <c r="B940" t="s">
        <v>32</v>
      </c>
      <c r="C940">
        <v>1588.32</v>
      </c>
      <c r="E940">
        <v>212.24</v>
      </c>
      <c r="F940">
        <v>0.23</v>
      </c>
    </row>
    <row r="941" spans="1:7" x14ac:dyDescent="0.25">
      <c r="A941" s="1">
        <v>45845</v>
      </c>
      <c r="B941" t="s">
        <v>33</v>
      </c>
      <c r="E941">
        <v>2267.15</v>
      </c>
      <c r="F941">
        <v>0</v>
      </c>
    </row>
    <row r="942" spans="1:7" x14ac:dyDescent="0.25">
      <c r="A942" s="1">
        <v>45846</v>
      </c>
      <c r="B942" t="s">
        <v>29</v>
      </c>
      <c r="C942">
        <v>163.26</v>
      </c>
      <c r="D942">
        <v>205.8</v>
      </c>
      <c r="E942">
        <v>17.440000000000001</v>
      </c>
      <c r="F942">
        <v>0.34</v>
      </c>
      <c r="G942">
        <v>88.23</v>
      </c>
    </row>
    <row r="943" spans="1:7" x14ac:dyDescent="0.25">
      <c r="A943" s="1">
        <v>45846</v>
      </c>
      <c r="B943" t="s">
        <v>30</v>
      </c>
      <c r="C943">
        <v>152.69999999999999</v>
      </c>
      <c r="D943">
        <v>187.83</v>
      </c>
      <c r="E943">
        <v>16.239999999999998</v>
      </c>
      <c r="F943">
        <v>0.33</v>
      </c>
      <c r="G943">
        <v>81.489999999999995</v>
      </c>
    </row>
    <row r="944" spans="1:7" x14ac:dyDescent="0.25">
      <c r="A944" s="1">
        <v>45846</v>
      </c>
      <c r="B944" t="s">
        <v>31</v>
      </c>
      <c r="C944">
        <v>3981.26</v>
      </c>
      <c r="E944">
        <v>122.33</v>
      </c>
      <c r="F944">
        <v>0</v>
      </c>
    </row>
    <row r="945" spans="1:7" x14ac:dyDescent="0.25">
      <c r="A945" s="1">
        <v>45846</v>
      </c>
      <c r="B945" t="s">
        <v>32</v>
      </c>
      <c r="C945">
        <v>1650.53</v>
      </c>
      <c r="E945">
        <v>211.96</v>
      </c>
      <c r="F945">
        <v>0.04</v>
      </c>
    </row>
    <row r="946" spans="1:7" x14ac:dyDescent="0.25">
      <c r="A946" s="1">
        <v>45846</v>
      </c>
      <c r="B946" t="s">
        <v>33</v>
      </c>
      <c r="E946">
        <v>2376.09</v>
      </c>
      <c r="F946">
        <v>0</v>
      </c>
    </row>
    <row r="947" spans="1:7" x14ac:dyDescent="0.25">
      <c r="A947" s="1">
        <v>45847</v>
      </c>
      <c r="B947" t="s">
        <v>29</v>
      </c>
      <c r="C947">
        <v>150.49</v>
      </c>
      <c r="D947">
        <v>184.74</v>
      </c>
      <c r="E947">
        <v>18.09</v>
      </c>
      <c r="F947">
        <v>0.8</v>
      </c>
      <c r="G947">
        <v>85.1</v>
      </c>
    </row>
    <row r="948" spans="1:7" x14ac:dyDescent="0.25">
      <c r="A948" s="1">
        <v>45847</v>
      </c>
      <c r="B948" t="s">
        <v>30</v>
      </c>
      <c r="C948">
        <v>150.43</v>
      </c>
      <c r="D948">
        <v>174.8</v>
      </c>
      <c r="E948">
        <v>20.72</v>
      </c>
      <c r="F948">
        <v>0.68</v>
      </c>
      <c r="G948">
        <v>82.18</v>
      </c>
    </row>
    <row r="949" spans="1:7" x14ac:dyDescent="0.25">
      <c r="A949" s="1">
        <v>45847</v>
      </c>
      <c r="B949" t="s">
        <v>31</v>
      </c>
      <c r="C949">
        <v>4098.78</v>
      </c>
      <c r="E949">
        <v>124.54</v>
      </c>
      <c r="F949">
        <v>0.2</v>
      </c>
    </row>
    <row r="950" spans="1:7" x14ac:dyDescent="0.25">
      <c r="A950" s="1">
        <v>45847</v>
      </c>
      <c r="B950" t="s">
        <v>32</v>
      </c>
      <c r="C950">
        <v>1684.3</v>
      </c>
      <c r="E950">
        <v>213.68</v>
      </c>
      <c r="F950">
        <v>0.56999999999999995</v>
      </c>
    </row>
    <row r="951" spans="1:7" x14ac:dyDescent="0.25">
      <c r="A951" s="1">
        <v>45847</v>
      </c>
      <c r="B951" t="s">
        <v>33</v>
      </c>
      <c r="E951">
        <v>2404.6999999999998</v>
      </c>
      <c r="F951">
        <v>0</v>
      </c>
    </row>
    <row r="952" spans="1:7" x14ac:dyDescent="0.25">
      <c r="A952" s="1">
        <v>45848</v>
      </c>
      <c r="B952" t="s">
        <v>29</v>
      </c>
      <c r="C952">
        <v>127.87</v>
      </c>
      <c r="D952">
        <v>161.31</v>
      </c>
      <c r="E952">
        <v>16.920000000000002</v>
      </c>
      <c r="F952">
        <v>0.7</v>
      </c>
      <c r="G952">
        <v>85.16</v>
      </c>
    </row>
    <row r="953" spans="1:7" x14ac:dyDescent="0.25">
      <c r="A953" s="1">
        <v>45848</v>
      </c>
      <c r="B953" t="s">
        <v>30</v>
      </c>
      <c r="C953">
        <v>133.47</v>
      </c>
      <c r="D953">
        <v>166.31</v>
      </c>
      <c r="E953">
        <v>17.16</v>
      </c>
      <c r="F953">
        <v>0.02</v>
      </c>
      <c r="G953">
        <v>82.77</v>
      </c>
    </row>
    <row r="954" spans="1:7" x14ac:dyDescent="0.25">
      <c r="A954" s="1">
        <v>45848</v>
      </c>
      <c r="B954" t="s">
        <v>31</v>
      </c>
      <c r="C954">
        <v>4329.6000000000004</v>
      </c>
      <c r="E954">
        <v>109.26</v>
      </c>
      <c r="F954">
        <v>0.21</v>
      </c>
    </row>
    <row r="955" spans="1:7" x14ac:dyDescent="0.25">
      <c r="A955" s="1">
        <v>45848</v>
      </c>
      <c r="B955" t="s">
        <v>32</v>
      </c>
      <c r="C955">
        <v>1573.38</v>
      </c>
      <c r="E955">
        <v>233.83</v>
      </c>
      <c r="F955">
        <v>0.21</v>
      </c>
    </row>
    <row r="956" spans="1:7" x14ac:dyDescent="0.25">
      <c r="A956" s="1">
        <v>45848</v>
      </c>
      <c r="B956" t="s">
        <v>33</v>
      </c>
      <c r="E956">
        <v>2083.61</v>
      </c>
      <c r="F956">
        <v>0</v>
      </c>
    </row>
    <row r="957" spans="1:7" x14ac:dyDescent="0.25">
      <c r="A957" s="1">
        <v>45849</v>
      </c>
      <c r="B957" t="s">
        <v>29</v>
      </c>
      <c r="C957">
        <v>165.56</v>
      </c>
      <c r="D957">
        <v>199.92</v>
      </c>
      <c r="E957">
        <v>19.97</v>
      </c>
      <c r="F957">
        <v>0.42</v>
      </c>
      <c r="G957">
        <v>84.53</v>
      </c>
    </row>
    <row r="958" spans="1:7" x14ac:dyDescent="0.25">
      <c r="A958" s="1">
        <v>45849</v>
      </c>
      <c r="B958" t="s">
        <v>30</v>
      </c>
      <c r="C958">
        <v>134.81</v>
      </c>
      <c r="D958">
        <v>162.65</v>
      </c>
      <c r="E958">
        <v>15.81</v>
      </c>
      <c r="F958">
        <v>0</v>
      </c>
      <c r="G958">
        <v>81.14</v>
      </c>
    </row>
    <row r="959" spans="1:7" x14ac:dyDescent="0.25">
      <c r="A959" s="1">
        <v>45849</v>
      </c>
      <c r="B959" t="s">
        <v>31</v>
      </c>
      <c r="C959">
        <v>4420.05</v>
      </c>
      <c r="E959">
        <v>110.88</v>
      </c>
      <c r="F959">
        <v>7.0000000000000007E-2</v>
      </c>
    </row>
    <row r="960" spans="1:7" x14ac:dyDescent="0.25">
      <c r="A960" s="1">
        <v>45849</v>
      </c>
      <c r="B960" t="s">
        <v>32</v>
      </c>
      <c r="C960">
        <v>1633.52</v>
      </c>
      <c r="E960">
        <v>207.77</v>
      </c>
      <c r="F960">
        <v>0.21</v>
      </c>
    </row>
    <row r="961" spans="1:7" x14ac:dyDescent="0.25">
      <c r="A961" s="1">
        <v>45849</v>
      </c>
      <c r="B961" t="s">
        <v>33</v>
      </c>
      <c r="E961">
        <v>2200.58</v>
      </c>
      <c r="F961">
        <v>0</v>
      </c>
    </row>
    <row r="962" spans="1:7" x14ac:dyDescent="0.25">
      <c r="A962" s="1">
        <v>45850</v>
      </c>
      <c r="B962" t="s">
        <v>29</v>
      </c>
      <c r="C962">
        <v>142.43</v>
      </c>
      <c r="D962">
        <v>176.13</v>
      </c>
      <c r="E962">
        <v>19.690000000000001</v>
      </c>
      <c r="F962">
        <v>0.96</v>
      </c>
      <c r="G962">
        <v>82.81</v>
      </c>
    </row>
    <row r="963" spans="1:7" x14ac:dyDescent="0.25">
      <c r="A963" s="1">
        <v>45850</v>
      </c>
      <c r="B963" t="s">
        <v>30</v>
      </c>
      <c r="C963">
        <v>130.96</v>
      </c>
      <c r="D963">
        <v>162.13</v>
      </c>
      <c r="E963">
        <v>19.670000000000002</v>
      </c>
      <c r="F963">
        <v>1.01</v>
      </c>
      <c r="G963">
        <v>83.65</v>
      </c>
    </row>
    <row r="964" spans="1:7" x14ac:dyDescent="0.25">
      <c r="A964" s="1">
        <v>45850</v>
      </c>
      <c r="B964" t="s">
        <v>31</v>
      </c>
      <c r="C964">
        <v>4016.24</v>
      </c>
      <c r="E964">
        <v>119.96</v>
      </c>
      <c r="F964">
        <v>0.22</v>
      </c>
    </row>
    <row r="965" spans="1:7" x14ac:dyDescent="0.25">
      <c r="A965" s="1">
        <v>45850</v>
      </c>
      <c r="B965" t="s">
        <v>32</v>
      </c>
      <c r="C965">
        <v>1530.12</v>
      </c>
      <c r="E965">
        <v>207.71</v>
      </c>
      <c r="F965">
        <v>0.42</v>
      </c>
    </row>
    <row r="966" spans="1:7" x14ac:dyDescent="0.25">
      <c r="A966" s="1">
        <v>45850</v>
      </c>
      <c r="B966" t="s">
        <v>33</v>
      </c>
      <c r="E966">
        <v>2396.9499999999998</v>
      </c>
      <c r="F966">
        <v>0</v>
      </c>
    </row>
    <row r="967" spans="1:7" x14ac:dyDescent="0.25">
      <c r="A967" s="1">
        <v>45851</v>
      </c>
      <c r="B967" t="s">
        <v>29</v>
      </c>
      <c r="C967">
        <v>162.81</v>
      </c>
      <c r="D967">
        <v>203.58</v>
      </c>
      <c r="E967">
        <v>13.14</v>
      </c>
      <c r="F967">
        <v>0</v>
      </c>
      <c r="G967">
        <v>82.53</v>
      </c>
    </row>
    <row r="968" spans="1:7" x14ac:dyDescent="0.25">
      <c r="A968" s="1">
        <v>45851</v>
      </c>
      <c r="B968" t="s">
        <v>30</v>
      </c>
      <c r="C968">
        <v>134.08000000000001</v>
      </c>
      <c r="D968">
        <v>163.6</v>
      </c>
      <c r="E968">
        <v>17</v>
      </c>
      <c r="F968">
        <v>0.72</v>
      </c>
      <c r="G968">
        <v>81.3</v>
      </c>
    </row>
    <row r="969" spans="1:7" x14ac:dyDescent="0.25">
      <c r="A969" s="1">
        <v>45851</v>
      </c>
      <c r="B969" t="s">
        <v>31</v>
      </c>
      <c r="C969">
        <v>4045.8</v>
      </c>
      <c r="E969">
        <v>122.78</v>
      </c>
      <c r="F969">
        <v>0.27</v>
      </c>
    </row>
    <row r="970" spans="1:7" x14ac:dyDescent="0.25">
      <c r="A970" s="1">
        <v>45851</v>
      </c>
      <c r="B970" t="s">
        <v>32</v>
      </c>
      <c r="C970">
        <v>1548.98</v>
      </c>
      <c r="E970">
        <v>211.93</v>
      </c>
      <c r="F970">
        <v>0.11</v>
      </c>
    </row>
    <row r="971" spans="1:7" x14ac:dyDescent="0.25">
      <c r="A971" s="1">
        <v>45851</v>
      </c>
      <c r="B971" t="s">
        <v>33</v>
      </c>
      <c r="E971">
        <v>2294.1</v>
      </c>
      <c r="F971">
        <v>0</v>
      </c>
    </row>
    <row r="972" spans="1:7" x14ac:dyDescent="0.25">
      <c r="A972" s="1">
        <v>45852</v>
      </c>
      <c r="B972" t="s">
        <v>29</v>
      </c>
      <c r="C972">
        <v>152.97999999999999</v>
      </c>
      <c r="D972">
        <v>180.4</v>
      </c>
      <c r="E972">
        <v>20.85</v>
      </c>
      <c r="F972">
        <v>0</v>
      </c>
      <c r="G972">
        <v>86.63</v>
      </c>
    </row>
    <row r="973" spans="1:7" x14ac:dyDescent="0.25">
      <c r="A973" s="1">
        <v>45852</v>
      </c>
      <c r="B973" t="s">
        <v>30</v>
      </c>
      <c r="C973">
        <v>141.83000000000001</v>
      </c>
      <c r="D973">
        <v>171.33</v>
      </c>
      <c r="E973">
        <v>17</v>
      </c>
      <c r="F973">
        <v>0.42</v>
      </c>
      <c r="G973">
        <v>84.67</v>
      </c>
    </row>
    <row r="974" spans="1:7" x14ac:dyDescent="0.25">
      <c r="A974" s="1">
        <v>45852</v>
      </c>
      <c r="B974" t="s">
        <v>31</v>
      </c>
      <c r="C974">
        <v>3994.59</v>
      </c>
      <c r="E974">
        <v>107.78</v>
      </c>
      <c r="F974">
        <v>0.56000000000000005</v>
      </c>
    </row>
    <row r="975" spans="1:7" x14ac:dyDescent="0.25">
      <c r="A975" s="1">
        <v>45852</v>
      </c>
      <c r="B975" t="s">
        <v>32</v>
      </c>
      <c r="C975">
        <v>1648.04</v>
      </c>
      <c r="E975">
        <v>228.69</v>
      </c>
      <c r="F975">
        <v>0.24</v>
      </c>
    </row>
    <row r="976" spans="1:7" x14ac:dyDescent="0.25">
      <c r="A976" s="1">
        <v>45852</v>
      </c>
      <c r="B976" t="s">
        <v>33</v>
      </c>
      <c r="E976">
        <v>1849.27</v>
      </c>
      <c r="F976">
        <v>0</v>
      </c>
    </row>
    <row r="977" spans="1:7" x14ac:dyDescent="0.25">
      <c r="A977" s="1">
        <v>45853</v>
      </c>
      <c r="B977" t="s">
        <v>29</v>
      </c>
      <c r="C977">
        <v>150.79</v>
      </c>
      <c r="D977">
        <v>184.58</v>
      </c>
      <c r="E977">
        <v>20.59</v>
      </c>
      <c r="F977">
        <v>7.0000000000000007E-2</v>
      </c>
      <c r="G977">
        <v>82.2</v>
      </c>
    </row>
    <row r="978" spans="1:7" x14ac:dyDescent="0.25">
      <c r="A978" s="1">
        <v>45853</v>
      </c>
      <c r="B978" t="s">
        <v>30</v>
      </c>
      <c r="C978">
        <v>138.84</v>
      </c>
      <c r="D978">
        <v>170.26</v>
      </c>
      <c r="E978">
        <v>16.04</v>
      </c>
      <c r="F978">
        <v>0.84</v>
      </c>
      <c r="G978">
        <v>82.97</v>
      </c>
    </row>
    <row r="979" spans="1:7" x14ac:dyDescent="0.25">
      <c r="A979" s="1">
        <v>45853</v>
      </c>
      <c r="B979" t="s">
        <v>31</v>
      </c>
      <c r="C979">
        <v>3990.02</v>
      </c>
      <c r="E979">
        <v>120.53</v>
      </c>
      <c r="F979">
        <v>0.33</v>
      </c>
    </row>
    <row r="980" spans="1:7" x14ac:dyDescent="0.25">
      <c r="A980" s="1">
        <v>45853</v>
      </c>
      <c r="B980" t="s">
        <v>32</v>
      </c>
      <c r="C980">
        <v>1643.1</v>
      </c>
      <c r="E980">
        <v>214.32</v>
      </c>
      <c r="F980">
        <v>0.34</v>
      </c>
    </row>
    <row r="981" spans="1:7" x14ac:dyDescent="0.25">
      <c r="A981" s="1">
        <v>45853</v>
      </c>
      <c r="B981" t="s">
        <v>33</v>
      </c>
      <c r="E981">
        <v>1915.87</v>
      </c>
      <c r="F981">
        <v>0</v>
      </c>
    </row>
    <row r="982" spans="1:7" x14ac:dyDescent="0.25">
      <c r="A982" s="1">
        <v>45854</v>
      </c>
      <c r="B982" t="s">
        <v>29</v>
      </c>
      <c r="C982">
        <v>143.13</v>
      </c>
      <c r="D982">
        <v>176.31</v>
      </c>
      <c r="E982">
        <v>15.44</v>
      </c>
      <c r="F982">
        <v>0.74</v>
      </c>
      <c r="G982">
        <v>87.58</v>
      </c>
    </row>
    <row r="983" spans="1:7" x14ac:dyDescent="0.25">
      <c r="A983" s="1">
        <v>45854</v>
      </c>
      <c r="B983" t="s">
        <v>30</v>
      </c>
      <c r="C983">
        <v>147.96</v>
      </c>
      <c r="D983">
        <v>171.98</v>
      </c>
      <c r="E983">
        <v>19.8</v>
      </c>
      <c r="F983">
        <v>0.15</v>
      </c>
      <c r="G983">
        <v>83.15</v>
      </c>
    </row>
    <row r="984" spans="1:7" x14ac:dyDescent="0.25">
      <c r="A984" s="1">
        <v>45854</v>
      </c>
      <c r="B984" t="s">
        <v>31</v>
      </c>
      <c r="C984">
        <v>4187.2700000000004</v>
      </c>
      <c r="E984">
        <v>126.58</v>
      </c>
      <c r="F984">
        <v>0.25</v>
      </c>
    </row>
    <row r="985" spans="1:7" x14ac:dyDescent="0.25">
      <c r="A985" s="1">
        <v>45854</v>
      </c>
      <c r="B985" t="s">
        <v>32</v>
      </c>
      <c r="C985">
        <v>1756.79</v>
      </c>
      <c r="E985">
        <v>209.4</v>
      </c>
      <c r="F985">
        <v>0.24</v>
      </c>
    </row>
    <row r="986" spans="1:7" x14ac:dyDescent="0.25">
      <c r="A986" s="1">
        <v>45854</v>
      </c>
      <c r="B986" t="s">
        <v>33</v>
      </c>
      <c r="E986">
        <v>1987.69</v>
      </c>
      <c r="F986">
        <v>0</v>
      </c>
    </row>
    <row r="987" spans="1:7" x14ac:dyDescent="0.25">
      <c r="A987" s="1">
        <v>45855</v>
      </c>
      <c r="B987" t="s">
        <v>29</v>
      </c>
      <c r="C987">
        <v>162.33000000000001</v>
      </c>
      <c r="D987">
        <v>178.2</v>
      </c>
      <c r="E987">
        <v>19.239999999999998</v>
      </c>
      <c r="F987">
        <v>0.34</v>
      </c>
      <c r="G987">
        <v>86.06</v>
      </c>
    </row>
    <row r="988" spans="1:7" x14ac:dyDescent="0.25">
      <c r="A988" s="1">
        <v>45855</v>
      </c>
      <c r="B988" t="s">
        <v>30</v>
      </c>
      <c r="C988">
        <v>143.03</v>
      </c>
      <c r="D988">
        <v>187.17</v>
      </c>
      <c r="E988">
        <v>17.63</v>
      </c>
      <c r="F988">
        <v>0.86</v>
      </c>
      <c r="G988">
        <v>82.49</v>
      </c>
    </row>
    <row r="989" spans="1:7" x14ac:dyDescent="0.25">
      <c r="A989" s="1">
        <v>45855</v>
      </c>
      <c r="B989" t="s">
        <v>31</v>
      </c>
      <c r="C989">
        <v>4055.4</v>
      </c>
      <c r="E989">
        <v>110.18</v>
      </c>
      <c r="F989">
        <v>0.19</v>
      </c>
    </row>
    <row r="990" spans="1:7" x14ac:dyDescent="0.25">
      <c r="A990" s="1">
        <v>45855</v>
      </c>
      <c r="B990" t="s">
        <v>32</v>
      </c>
      <c r="C990">
        <v>1663.45</v>
      </c>
      <c r="E990">
        <v>213.48</v>
      </c>
      <c r="F990">
        <v>0.55000000000000004</v>
      </c>
    </row>
    <row r="991" spans="1:7" x14ac:dyDescent="0.25">
      <c r="A991" s="1">
        <v>45855</v>
      </c>
      <c r="B991" t="s">
        <v>33</v>
      </c>
      <c r="E991">
        <v>2278.98</v>
      </c>
      <c r="F991">
        <v>0</v>
      </c>
    </row>
    <row r="992" spans="1:7" x14ac:dyDescent="0.25">
      <c r="A992" s="1">
        <v>45856</v>
      </c>
      <c r="B992" t="s">
        <v>29</v>
      </c>
      <c r="C992">
        <v>158.41999999999999</v>
      </c>
      <c r="D992">
        <v>189.29</v>
      </c>
      <c r="E992">
        <v>18.37</v>
      </c>
      <c r="F992">
        <v>0.4</v>
      </c>
      <c r="G992">
        <v>81.91</v>
      </c>
    </row>
    <row r="993" spans="1:7" x14ac:dyDescent="0.25">
      <c r="A993" s="1">
        <v>45856</v>
      </c>
      <c r="B993" t="s">
        <v>30</v>
      </c>
      <c r="C993">
        <v>153.62</v>
      </c>
      <c r="D993">
        <v>181.46</v>
      </c>
      <c r="E993">
        <v>20.46</v>
      </c>
      <c r="F993">
        <v>0.61</v>
      </c>
      <c r="G993">
        <v>82.64</v>
      </c>
    </row>
    <row r="994" spans="1:7" x14ac:dyDescent="0.25">
      <c r="A994" s="1">
        <v>45856</v>
      </c>
      <c r="B994" t="s">
        <v>31</v>
      </c>
      <c r="C994">
        <v>4231.92</v>
      </c>
      <c r="E994">
        <v>108.64</v>
      </c>
      <c r="F994">
        <v>0.51</v>
      </c>
    </row>
    <row r="995" spans="1:7" x14ac:dyDescent="0.25">
      <c r="A995" s="1">
        <v>45856</v>
      </c>
      <c r="B995" t="s">
        <v>32</v>
      </c>
      <c r="C995">
        <v>1666.19</v>
      </c>
      <c r="E995">
        <v>217.44</v>
      </c>
      <c r="F995">
        <v>0.53</v>
      </c>
    </row>
    <row r="996" spans="1:7" x14ac:dyDescent="0.25">
      <c r="A996" s="1">
        <v>45856</v>
      </c>
      <c r="B996" t="s">
        <v>33</v>
      </c>
      <c r="E996">
        <v>2349.85</v>
      </c>
      <c r="F996">
        <v>0</v>
      </c>
    </row>
    <row r="997" spans="1:7" x14ac:dyDescent="0.25">
      <c r="A997" s="1">
        <v>45857</v>
      </c>
      <c r="B997" t="s">
        <v>29</v>
      </c>
      <c r="C997">
        <v>163.13</v>
      </c>
      <c r="D997">
        <v>204.73</v>
      </c>
      <c r="E997">
        <v>18.2</v>
      </c>
      <c r="F997">
        <v>1.46</v>
      </c>
      <c r="G997">
        <v>84.75</v>
      </c>
    </row>
    <row r="998" spans="1:7" x14ac:dyDescent="0.25">
      <c r="A998" s="1">
        <v>45857</v>
      </c>
      <c r="B998" t="s">
        <v>30</v>
      </c>
      <c r="C998">
        <v>140.68</v>
      </c>
      <c r="D998">
        <v>185.06</v>
      </c>
      <c r="E998">
        <v>14.73</v>
      </c>
      <c r="F998">
        <v>0.99</v>
      </c>
      <c r="G998">
        <v>80.3</v>
      </c>
    </row>
    <row r="999" spans="1:7" x14ac:dyDescent="0.25">
      <c r="A999" s="1">
        <v>45857</v>
      </c>
      <c r="B999" t="s">
        <v>31</v>
      </c>
      <c r="C999">
        <v>4146.51</v>
      </c>
      <c r="E999">
        <v>105.27</v>
      </c>
      <c r="F999">
        <v>0.11</v>
      </c>
    </row>
    <row r="1000" spans="1:7" x14ac:dyDescent="0.25">
      <c r="A1000" s="1">
        <v>45857</v>
      </c>
      <c r="B1000" t="s">
        <v>32</v>
      </c>
      <c r="C1000">
        <v>1805.03</v>
      </c>
      <c r="E1000">
        <v>221.57</v>
      </c>
      <c r="F1000">
        <v>0</v>
      </c>
    </row>
    <row r="1001" spans="1:7" x14ac:dyDescent="0.25">
      <c r="A1001" s="1">
        <v>45857</v>
      </c>
      <c r="B1001" t="s">
        <v>33</v>
      </c>
      <c r="E1001">
        <v>2042.25</v>
      </c>
      <c r="F1001">
        <v>0</v>
      </c>
    </row>
    <row r="1002" spans="1:7" x14ac:dyDescent="0.25">
      <c r="A1002" s="1">
        <v>45858</v>
      </c>
      <c r="B1002" t="s">
        <v>29</v>
      </c>
      <c r="C1002">
        <v>144.76</v>
      </c>
      <c r="D1002">
        <v>171.54</v>
      </c>
      <c r="E1002">
        <v>17.95</v>
      </c>
      <c r="F1002">
        <v>0.48</v>
      </c>
      <c r="G1002">
        <v>80.650000000000006</v>
      </c>
    </row>
    <row r="1003" spans="1:7" x14ac:dyDescent="0.25">
      <c r="A1003" s="1">
        <v>45858</v>
      </c>
      <c r="B1003" t="s">
        <v>30</v>
      </c>
      <c r="C1003">
        <v>156.6</v>
      </c>
      <c r="D1003">
        <v>175.27</v>
      </c>
      <c r="E1003">
        <v>19.420000000000002</v>
      </c>
      <c r="F1003">
        <v>0.57999999999999996</v>
      </c>
      <c r="G1003">
        <v>82.77</v>
      </c>
    </row>
    <row r="1004" spans="1:7" x14ac:dyDescent="0.25">
      <c r="A1004" s="1">
        <v>45858</v>
      </c>
      <c r="B1004" t="s">
        <v>31</v>
      </c>
      <c r="C1004">
        <v>4390.34</v>
      </c>
      <c r="E1004">
        <v>124.46</v>
      </c>
      <c r="F1004">
        <v>0.32</v>
      </c>
    </row>
    <row r="1005" spans="1:7" x14ac:dyDescent="0.25">
      <c r="A1005" s="1">
        <v>45858</v>
      </c>
      <c r="B1005" t="s">
        <v>32</v>
      </c>
      <c r="C1005">
        <v>1633.89</v>
      </c>
      <c r="E1005">
        <v>194.81</v>
      </c>
      <c r="F1005">
        <v>0.02</v>
      </c>
    </row>
    <row r="1006" spans="1:7" x14ac:dyDescent="0.25">
      <c r="A1006" s="1">
        <v>45858</v>
      </c>
      <c r="B1006" t="s">
        <v>33</v>
      </c>
      <c r="E1006">
        <v>1810.06</v>
      </c>
      <c r="F1006">
        <v>0</v>
      </c>
    </row>
    <row r="1007" spans="1:7" x14ac:dyDescent="0.25">
      <c r="A1007" s="1">
        <v>45859</v>
      </c>
      <c r="B1007" t="s">
        <v>29</v>
      </c>
      <c r="C1007">
        <v>159.69</v>
      </c>
      <c r="D1007">
        <v>200.33</v>
      </c>
      <c r="E1007">
        <v>17.59</v>
      </c>
      <c r="F1007">
        <v>0.65</v>
      </c>
      <c r="G1007">
        <v>85.31</v>
      </c>
    </row>
    <row r="1008" spans="1:7" x14ac:dyDescent="0.25">
      <c r="A1008" s="1">
        <v>45859</v>
      </c>
      <c r="B1008" t="s">
        <v>30</v>
      </c>
      <c r="C1008">
        <v>136.69</v>
      </c>
      <c r="D1008">
        <v>171.05</v>
      </c>
      <c r="E1008">
        <v>16.96</v>
      </c>
      <c r="F1008">
        <v>0.21</v>
      </c>
      <c r="G1008">
        <v>82.86</v>
      </c>
    </row>
    <row r="1009" spans="1:7" x14ac:dyDescent="0.25">
      <c r="A1009" s="1">
        <v>45859</v>
      </c>
      <c r="B1009" t="s">
        <v>31</v>
      </c>
      <c r="C1009">
        <v>4280.7299999999996</v>
      </c>
      <c r="E1009">
        <v>115.41</v>
      </c>
      <c r="F1009">
        <v>0.36</v>
      </c>
    </row>
    <row r="1010" spans="1:7" x14ac:dyDescent="0.25">
      <c r="A1010" s="1">
        <v>45859</v>
      </c>
      <c r="B1010" t="s">
        <v>32</v>
      </c>
      <c r="C1010">
        <v>1737.09</v>
      </c>
      <c r="E1010">
        <v>205.76</v>
      </c>
      <c r="F1010">
        <v>0.69</v>
      </c>
    </row>
    <row r="1011" spans="1:7" x14ac:dyDescent="0.25">
      <c r="A1011" s="1">
        <v>45859</v>
      </c>
      <c r="B1011" t="s">
        <v>33</v>
      </c>
      <c r="E1011">
        <v>1995.86</v>
      </c>
      <c r="F1011">
        <v>0</v>
      </c>
    </row>
    <row r="1012" spans="1:7" x14ac:dyDescent="0.25">
      <c r="A1012" s="1">
        <v>45860</v>
      </c>
      <c r="B1012" t="s">
        <v>29</v>
      </c>
      <c r="C1012">
        <v>163.80000000000001</v>
      </c>
      <c r="D1012">
        <v>185.04</v>
      </c>
      <c r="E1012">
        <v>16.13</v>
      </c>
      <c r="F1012">
        <v>0.18</v>
      </c>
      <c r="G1012">
        <v>82.91</v>
      </c>
    </row>
    <row r="1013" spans="1:7" x14ac:dyDescent="0.25">
      <c r="A1013" s="1">
        <v>45860</v>
      </c>
      <c r="B1013" t="s">
        <v>30</v>
      </c>
      <c r="C1013">
        <v>142.63</v>
      </c>
      <c r="D1013">
        <v>176.76</v>
      </c>
      <c r="E1013">
        <v>19.600000000000001</v>
      </c>
      <c r="F1013">
        <v>0.48</v>
      </c>
      <c r="G1013">
        <v>85.04</v>
      </c>
    </row>
    <row r="1014" spans="1:7" x14ac:dyDescent="0.25">
      <c r="A1014" s="1">
        <v>45860</v>
      </c>
      <c r="B1014" t="s">
        <v>31</v>
      </c>
      <c r="C1014">
        <v>4109.4399999999996</v>
      </c>
      <c r="E1014">
        <v>107.06</v>
      </c>
      <c r="F1014">
        <v>0.39</v>
      </c>
    </row>
    <row r="1015" spans="1:7" x14ac:dyDescent="0.25">
      <c r="A1015" s="1">
        <v>45860</v>
      </c>
      <c r="B1015" t="s">
        <v>32</v>
      </c>
      <c r="C1015">
        <v>1430.42</v>
      </c>
      <c r="E1015">
        <v>216.25</v>
      </c>
      <c r="F1015">
        <v>1.42</v>
      </c>
    </row>
    <row r="1016" spans="1:7" x14ac:dyDescent="0.25">
      <c r="A1016" s="1">
        <v>45860</v>
      </c>
      <c r="B1016" t="s">
        <v>33</v>
      </c>
      <c r="E1016">
        <v>2218.1799999999998</v>
      </c>
      <c r="F1016">
        <v>0</v>
      </c>
    </row>
    <row r="1017" spans="1:7" x14ac:dyDescent="0.25">
      <c r="A1017" s="1">
        <v>45861</v>
      </c>
      <c r="B1017" t="s">
        <v>29</v>
      </c>
      <c r="C1017">
        <v>148.47</v>
      </c>
      <c r="D1017">
        <v>186.44</v>
      </c>
      <c r="E1017">
        <v>18.45</v>
      </c>
      <c r="F1017">
        <v>0</v>
      </c>
      <c r="G1017">
        <v>85.24</v>
      </c>
    </row>
    <row r="1018" spans="1:7" x14ac:dyDescent="0.25">
      <c r="A1018" s="1">
        <v>45861</v>
      </c>
      <c r="B1018" t="s">
        <v>30</v>
      </c>
      <c r="C1018">
        <v>152</v>
      </c>
      <c r="D1018">
        <v>207.2</v>
      </c>
      <c r="E1018">
        <v>15.34</v>
      </c>
      <c r="F1018">
        <v>0.69</v>
      </c>
      <c r="G1018">
        <v>82.67</v>
      </c>
    </row>
    <row r="1019" spans="1:7" x14ac:dyDescent="0.25">
      <c r="A1019" s="1">
        <v>45861</v>
      </c>
      <c r="B1019" t="s">
        <v>31</v>
      </c>
      <c r="C1019">
        <v>4055.02</v>
      </c>
      <c r="E1019">
        <v>99.26</v>
      </c>
      <c r="F1019">
        <v>0.32</v>
      </c>
    </row>
    <row r="1020" spans="1:7" x14ac:dyDescent="0.25">
      <c r="A1020" s="1">
        <v>45861</v>
      </c>
      <c r="B1020" t="s">
        <v>32</v>
      </c>
      <c r="C1020">
        <v>1616.72</v>
      </c>
      <c r="E1020">
        <v>214.38</v>
      </c>
      <c r="F1020">
        <v>0.44</v>
      </c>
    </row>
    <row r="1021" spans="1:7" x14ac:dyDescent="0.25">
      <c r="A1021" s="1">
        <v>45861</v>
      </c>
      <c r="B1021" t="s">
        <v>33</v>
      </c>
      <c r="E1021">
        <v>2243.4299999999998</v>
      </c>
      <c r="F1021">
        <v>0</v>
      </c>
    </row>
    <row r="1022" spans="1:7" x14ac:dyDescent="0.25">
      <c r="A1022" s="1">
        <v>45862</v>
      </c>
      <c r="B1022" t="s">
        <v>29</v>
      </c>
      <c r="C1022">
        <v>164.22</v>
      </c>
      <c r="D1022">
        <v>194.43</v>
      </c>
      <c r="E1022">
        <v>18.68</v>
      </c>
      <c r="F1022">
        <v>0.14000000000000001</v>
      </c>
      <c r="G1022">
        <v>82.12</v>
      </c>
    </row>
    <row r="1023" spans="1:7" x14ac:dyDescent="0.25">
      <c r="A1023" s="1">
        <v>45862</v>
      </c>
      <c r="B1023" t="s">
        <v>30</v>
      </c>
      <c r="C1023">
        <v>131.94999999999999</v>
      </c>
      <c r="D1023">
        <v>157.72</v>
      </c>
      <c r="E1023">
        <v>14.07</v>
      </c>
      <c r="F1023">
        <v>0</v>
      </c>
      <c r="G1023">
        <v>82.55</v>
      </c>
    </row>
    <row r="1024" spans="1:7" x14ac:dyDescent="0.25">
      <c r="A1024" s="1">
        <v>45862</v>
      </c>
      <c r="B1024" t="s">
        <v>31</v>
      </c>
      <c r="C1024">
        <v>4238.67</v>
      </c>
      <c r="E1024">
        <v>113.75</v>
      </c>
      <c r="F1024">
        <v>0.12</v>
      </c>
    </row>
    <row r="1025" spans="1:7" x14ac:dyDescent="0.25">
      <c r="A1025" s="1">
        <v>45862</v>
      </c>
      <c r="B1025" t="s">
        <v>32</v>
      </c>
      <c r="C1025">
        <v>1638.2</v>
      </c>
      <c r="E1025">
        <v>211.86</v>
      </c>
      <c r="F1025">
        <v>0.5</v>
      </c>
    </row>
    <row r="1026" spans="1:7" x14ac:dyDescent="0.25">
      <c r="A1026" s="1">
        <v>45862</v>
      </c>
      <c r="B1026" t="s">
        <v>33</v>
      </c>
      <c r="E1026">
        <v>2392.3200000000002</v>
      </c>
      <c r="F1026">
        <v>0</v>
      </c>
    </row>
    <row r="1027" spans="1:7" x14ac:dyDescent="0.25">
      <c r="A1027" s="1">
        <v>45863</v>
      </c>
      <c r="B1027" t="s">
        <v>29</v>
      </c>
      <c r="C1027">
        <v>148.05000000000001</v>
      </c>
      <c r="D1027">
        <v>185.6</v>
      </c>
      <c r="E1027">
        <v>16.77</v>
      </c>
      <c r="F1027">
        <v>0.21</v>
      </c>
      <c r="G1027">
        <v>82.22</v>
      </c>
    </row>
    <row r="1028" spans="1:7" x14ac:dyDescent="0.25">
      <c r="A1028" s="1">
        <v>45863</v>
      </c>
      <c r="B1028" t="s">
        <v>30</v>
      </c>
      <c r="C1028">
        <v>148.56</v>
      </c>
      <c r="D1028">
        <v>185.71</v>
      </c>
      <c r="E1028">
        <v>16.97</v>
      </c>
      <c r="F1028">
        <v>0.5</v>
      </c>
      <c r="G1028">
        <v>85.22</v>
      </c>
    </row>
    <row r="1029" spans="1:7" x14ac:dyDescent="0.25">
      <c r="A1029" s="1">
        <v>45863</v>
      </c>
      <c r="B1029" t="s">
        <v>31</v>
      </c>
      <c r="C1029">
        <v>4065.79</v>
      </c>
      <c r="E1029">
        <v>116.09</v>
      </c>
      <c r="F1029">
        <v>0.12</v>
      </c>
    </row>
    <row r="1030" spans="1:7" x14ac:dyDescent="0.25">
      <c r="A1030" s="1">
        <v>45863</v>
      </c>
      <c r="B1030" t="s">
        <v>32</v>
      </c>
      <c r="C1030">
        <v>1728.04</v>
      </c>
      <c r="E1030">
        <v>195.53</v>
      </c>
      <c r="F1030">
        <v>0.66</v>
      </c>
    </row>
    <row r="1031" spans="1:7" x14ac:dyDescent="0.25">
      <c r="A1031" s="1">
        <v>45863</v>
      </c>
      <c r="B1031" t="s">
        <v>33</v>
      </c>
      <c r="E1031">
        <v>2145.6</v>
      </c>
      <c r="F1031">
        <v>0</v>
      </c>
    </row>
    <row r="1032" spans="1:7" x14ac:dyDescent="0.25">
      <c r="A1032" s="1">
        <v>45864</v>
      </c>
      <c r="B1032" t="s">
        <v>29</v>
      </c>
      <c r="C1032">
        <v>135.01</v>
      </c>
      <c r="D1032">
        <v>179.41</v>
      </c>
      <c r="E1032">
        <v>20.010000000000002</v>
      </c>
      <c r="F1032">
        <v>0.67</v>
      </c>
      <c r="G1032">
        <v>84.45</v>
      </c>
    </row>
    <row r="1033" spans="1:7" x14ac:dyDescent="0.25">
      <c r="A1033" s="1">
        <v>45864</v>
      </c>
      <c r="B1033" t="s">
        <v>30</v>
      </c>
      <c r="C1033">
        <v>151.74</v>
      </c>
      <c r="D1033">
        <v>188.36</v>
      </c>
      <c r="E1033">
        <v>17.420000000000002</v>
      </c>
      <c r="F1033">
        <v>0.5</v>
      </c>
      <c r="G1033">
        <v>86.63</v>
      </c>
    </row>
    <row r="1034" spans="1:7" x14ac:dyDescent="0.25">
      <c r="A1034" s="1">
        <v>45864</v>
      </c>
      <c r="B1034" t="s">
        <v>31</v>
      </c>
      <c r="C1034">
        <v>4137.25</v>
      </c>
      <c r="E1034">
        <v>94.9</v>
      </c>
      <c r="F1034">
        <v>0.06</v>
      </c>
    </row>
    <row r="1035" spans="1:7" x14ac:dyDescent="0.25">
      <c r="A1035" s="1">
        <v>45864</v>
      </c>
      <c r="B1035" t="s">
        <v>32</v>
      </c>
      <c r="C1035">
        <v>1694.27</v>
      </c>
      <c r="E1035">
        <v>228.49</v>
      </c>
      <c r="F1035">
        <v>0.6</v>
      </c>
    </row>
    <row r="1036" spans="1:7" x14ac:dyDescent="0.25">
      <c r="A1036" s="1">
        <v>45864</v>
      </c>
      <c r="B1036" t="s">
        <v>33</v>
      </c>
      <c r="E1036">
        <v>2336.14</v>
      </c>
      <c r="F1036">
        <v>0</v>
      </c>
    </row>
    <row r="1037" spans="1:7" x14ac:dyDescent="0.25">
      <c r="A1037" s="1">
        <v>45865</v>
      </c>
      <c r="B1037" t="s">
        <v>29</v>
      </c>
      <c r="C1037">
        <v>142.68</v>
      </c>
      <c r="D1037">
        <v>177.51</v>
      </c>
      <c r="E1037">
        <v>18.07</v>
      </c>
      <c r="F1037">
        <v>0.33</v>
      </c>
      <c r="G1037">
        <v>82.67</v>
      </c>
    </row>
    <row r="1038" spans="1:7" x14ac:dyDescent="0.25">
      <c r="A1038" s="1">
        <v>45865</v>
      </c>
      <c r="B1038" t="s">
        <v>30</v>
      </c>
      <c r="C1038">
        <v>159.35</v>
      </c>
      <c r="D1038">
        <v>195.61</v>
      </c>
      <c r="E1038">
        <v>15.7</v>
      </c>
      <c r="F1038">
        <v>0.44</v>
      </c>
      <c r="G1038">
        <v>84.16</v>
      </c>
    </row>
    <row r="1039" spans="1:7" x14ac:dyDescent="0.25">
      <c r="A1039" s="1">
        <v>45865</v>
      </c>
      <c r="B1039" t="s">
        <v>31</v>
      </c>
      <c r="C1039">
        <v>4148.38</v>
      </c>
      <c r="E1039">
        <v>120.57</v>
      </c>
      <c r="F1039">
        <v>0.38</v>
      </c>
    </row>
    <row r="1040" spans="1:7" x14ac:dyDescent="0.25">
      <c r="A1040" s="1">
        <v>45865</v>
      </c>
      <c r="B1040" t="s">
        <v>32</v>
      </c>
      <c r="C1040">
        <v>1596.8</v>
      </c>
      <c r="E1040">
        <v>199.31</v>
      </c>
      <c r="F1040">
        <v>0.53</v>
      </c>
    </row>
    <row r="1041" spans="1:7" x14ac:dyDescent="0.25">
      <c r="A1041" s="1">
        <v>45865</v>
      </c>
      <c r="B1041" t="s">
        <v>33</v>
      </c>
      <c r="E1041">
        <v>1936.71</v>
      </c>
      <c r="F1041">
        <v>0</v>
      </c>
    </row>
    <row r="1042" spans="1:7" x14ac:dyDescent="0.25">
      <c r="A1042" s="1">
        <v>45866</v>
      </c>
      <c r="B1042" t="s">
        <v>29</v>
      </c>
      <c r="C1042">
        <v>138.15</v>
      </c>
      <c r="D1042">
        <v>164.62</v>
      </c>
      <c r="E1042">
        <v>21.45</v>
      </c>
      <c r="F1042">
        <v>1.1599999999999999</v>
      </c>
      <c r="G1042">
        <v>85.98</v>
      </c>
    </row>
    <row r="1043" spans="1:7" x14ac:dyDescent="0.25">
      <c r="A1043" s="1">
        <v>45866</v>
      </c>
      <c r="B1043" t="s">
        <v>30</v>
      </c>
      <c r="C1043">
        <v>139.69</v>
      </c>
      <c r="D1043">
        <v>176.31</v>
      </c>
      <c r="E1043">
        <v>18.23</v>
      </c>
      <c r="F1043">
        <v>1.29</v>
      </c>
      <c r="G1043">
        <v>80.87</v>
      </c>
    </row>
    <row r="1044" spans="1:7" x14ac:dyDescent="0.25">
      <c r="A1044" s="1">
        <v>45866</v>
      </c>
      <c r="B1044" t="s">
        <v>31</v>
      </c>
      <c r="C1044">
        <v>3913.23</v>
      </c>
      <c r="E1044">
        <v>99.32</v>
      </c>
      <c r="F1044">
        <v>0.63</v>
      </c>
    </row>
    <row r="1045" spans="1:7" x14ac:dyDescent="0.25">
      <c r="A1045" s="1">
        <v>45866</v>
      </c>
      <c r="B1045" t="s">
        <v>32</v>
      </c>
      <c r="C1045">
        <v>1556.16</v>
      </c>
      <c r="E1045">
        <v>214.56</v>
      </c>
      <c r="F1045">
        <v>0</v>
      </c>
    </row>
    <row r="1046" spans="1:7" x14ac:dyDescent="0.25">
      <c r="A1046" s="1">
        <v>45866</v>
      </c>
      <c r="B1046" t="s">
        <v>33</v>
      </c>
      <c r="E1046">
        <v>2337.35</v>
      </c>
      <c r="F1046">
        <v>0</v>
      </c>
    </row>
    <row r="1047" spans="1:7" x14ac:dyDescent="0.25">
      <c r="A1047" s="1">
        <v>45867</v>
      </c>
      <c r="B1047" t="s">
        <v>29</v>
      </c>
      <c r="C1047">
        <v>172.14</v>
      </c>
      <c r="D1047">
        <v>213.3</v>
      </c>
      <c r="E1047">
        <v>15.28</v>
      </c>
      <c r="F1047">
        <v>0.81</v>
      </c>
      <c r="G1047">
        <v>80.760000000000005</v>
      </c>
    </row>
    <row r="1048" spans="1:7" x14ac:dyDescent="0.25">
      <c r="A1048" s="1">
        <v>45867</v>
      </c>
      <c r="B1048" t="s">
        <v>30</v>
      </c>
      <c r="C1048">
        <v>145.85</v>
      </c>
      <c r="D1048">
        <v>177.89</v>
      </c>
      <c r="E1048">
        <v>19.12</v>
      </c>
      <c r="F1048">
        <v>0.93</v>
      </c>
      <c r="G1048">
        <v>81.31</v>
      </c>
    </row>
    <row r="1049" spans="1:7" x14ac:dyDescent="0.25">
      <c r="A1049" s="1">
        <v>45867</v>
      </c>
      <c r="B1049" t="s">
        <v>31</v>
      </c>
      <c r="C1049">
        <v>3898.85</v>
      </c>
      <c r="E1049">
        <v>120.99</v>
      </c>
      <c r="F1049">
        <v>0.28000000000000003</v>
      </c>
    </row>
    <row r="1050" spans="1:7" x14ac:dyDescent="0.25">
      <c r="A1050" s="1">
        <v>45867</v>
      </c>
      <c r="B1050" t="s">
        <v>32</v>
      </c>
      <c r="C1050">
        <v>1771.96</v>
      </c>
      <c r="E1050">
        <v>217.61</v>
      </c>
      <c r="F1050">
        <v>0.74</v>
      </c>
    </row>
    <row r="1051" spans="1:7" x14ac:dyDescent="0.25">
      <c r="A1051" s="1">
        <v>45867</v>
      </c>
      <c r="B1051" t="s">
        <v>33</v>
      </c>
      <c r="E1051">
        <v>2457.33</v>
      </c>
      <c r="F1051">
        <v>0</v>
      </c>
    </row>
    <row r="1052" spans="1:7" x14ac:dyDescent="0.25">
      <c r="A1052" s="1">
        <v>45868</v>
      </c>
      <c r="B1052" t="s">
        <v>29</v>
      </c>
      <c r="C1052">
        <v>147.03</v>
      </c>
      <c r="D1052">
        <v>168.44</v>
      </c>
      <c r="E1052">
        <v>20.3</v>
      </c>
      <c r="F1052">
        <v>0.25</v>
      </c>
      <c r="G1052">
        <v>83.36</v>
      </c>
    </row>
    <row r="1053" spans="1:7" x14ac:dyDescent="0.25">
      <c r="A1053" s="1">
        <v>45868</v>
      </c>
      <c r="B1053" t="s">
        <v>30</v>
      </c>
      <c r="C1053">
        <v>154.53</v>
      </c>
      <c r="D1053">
        <v>179.05</v>
      </c>
      <c r="E1053">
        <v>16.75</v>
      </c>
      <c r="F1053">
        <v>0.43</v>
      </c>
      <c r="G1053">
        <v>82.22</v>
      </c>
    </row>
    <row r="1054" spans="1:7" x14ac:dyDescent="0.25">
      <c r="A1054" s="1">
        <v>45868</v>
      </c>
      <c r="B1054" t="s">
        <v>31</v>
      </c>
      <c r="C1054">
        <v>4057.77</v>
      </c>
      <c r="E1054">
        <v>114.28</v>
      </c>
      <c r="F1054">
        <v>0.13</v>
      </c>
    </row>
    <row r="1055" spans="1:7" x14ac:dyDescent="0.25">
      <c r="A1055" s="1">
        <v>45868</v>
      </c>
      <c r="B1055" t="s">
        <v>32</v>
      </c>
      <c r="C1055">
        <v>1551.28</v>
      </c>
      <c r="E1055">
        <v>226.45</v>
      </c>
      <c r="F1055">
        <v>0.4</v>
      </c>
    </row>
    <row r="1056" spans="1:7" x14ac:dyDescent="0.25">
      <c r="A1056" s="1">
        <v>45868</v>
      </c>
      <c r="B1056" t="s">
        <v>33</v>
      </c>
      <c r="E1056">
        <v>2289.2199999999998</v>
      </c>
      <c r="F1056">
        <v>0</v>
      </c>
    </row>
    <row r="1057" spans="1:7" x14ac:dyDescent="0.25">
      <c r="A1057" s="1">
        <v>45869</v>
      </c>
      <c r="B1057" t="s">
        <v>29</v>
      </c>
      <c r="C1057">
        <v>132.02000000000001</v>
      </c>
      <c r="D1057">
        <v>162.94</v>
      </c>
      <c r="E1057">
        <v>16.89</v>
      </c>
      <c r="F1057">
        <v>0.72</v>
      </c>
      <c r="G1057">
        <v>84.19</v>
      </c>
    </row>
    <row r="1058" spans="1:7" x14ac:dyDescent="0.25">
      <c r="A1058" s="1">
        <v>45869</v>
      </c>
      <c r="B1058" t="s">
        <v>30</v>
      </c>
      <c r="C1058">
        <v>141.82</v>
      </c>
      <c r="D1058">
        <v>181.95</v>
      </c>
      <c r="E1058">
        <v>17.940000000000001</v>
      </c>
      <c r="F1058">
        <v>0.77</v>
      </c>
      <c r="G1058">
        <v>82.04</v>
      </c>
    </row>
    <row r="1059" spans="1:7" x14ac:dyDescent="0.25">
      <c r="A1059" s="1">
        <v>45869</v>
      </c>
      <c r="B1059" t="s">
        <v>31</v>
      </c>
      <c r="C1059">
        <v>4069.13</v>
      </c>
      <c r="E1059">
        <v>101.11</v>
      </c>
      <c r="F1059">
        <v>0.28000000000000003</v>
      </c>
    </row>
    <row r="1060" spans="1:7" x14ac:dyDescent="0.25">
      <c r="A1060" s="1">
        <v>45869</v>
      </c>
      <c r="B1060" t="s">
        <v>32</v>
      </c>
      <c r="C1060">
        <v>1766.31</v>
      </c>
      <c r="E1060">
        <v>214.88</v>
      </c>
      <c r="F1060">
        <v>0.52</v>
      </c>
    </row>
    <row r="1061" spans="1:7" x14ac:dyDescent="0.25">
      <c r="A1061" s="1">
        <v>45869</v>
      </c>
      <c r="B1061" t="s">
        <v>33</v>
      </c>
      <c r="E1061">
        <v>2231.09</v>
      </c>
      <c r="F1061">
        <v>0</v>
      </c>
    </row>
    <row r="1062" spans="1:7" x14ac:dyDescent="0.25">
      <c r="A1062" s="1">
        <v>45870</v>
      </c>
      <c r="B1062" t="s">
        <v>29</v>
      </c>
      <c r="C1062">
        <v>146.6</v>
      </c>
      <c r="D1062">
        <v>181.4</v>
      </c>
      <c r="E1062">
        <v>19.510000000000002</v>
      </c>
      <c r="F1062">
        <v>0.84</v>
      </c>
      <c r="G1062">
        <v>83.68</v>
      </c>
    </row>
    <row r="1063" spans="1:7" x14ac:dyDescent="0.25">
      <c r="A1063" s="1">
        <v>45870</v>
      </c>
      <c r="B1063" t="s">
        <v>30</v>
      </c>
      <c r="C1063">
        <v>147.81</v>
      </c>
      <c r="D1063">
        <v>184.74</v>
      </c>
      <c r="E1063">
        <v>18.47</v>
      </c>
      <c r="F1063">
        <v>0.69</v>
      </c>
      <c r="G1063">
        <v>82.22</v>
      </c>
    </row>
    <row r="1064" spans="1:7" x14ac:dyDescent="0.25">
      <c r="A1064" s="1">
        <v>45870</v>
      </c>
      <c r="B1064" t="s">
        <v>31</v>
      </c>
      <c r="C1064">
        <v>4105.83</v>
      </c>
      <c r="E1064">
        <v>106.18</v>
      </c>
      <c r="F1064">
        <v>0.11</v>
      </c>
    </row>
    <row r="1065" spans="1:7" x14ac:dyDescent="0.25">
      <c r="A1065" s="1">
        <v>45870</v>
      </c>
      <c r="B1065" t="s">
        <v>32</v>
      </c>
      <c r="C1065">
        <v>1670.2</v>
      </c>
      <c r="E1065">
        <v>211.47</v>
      </c>
      <c r="F1065">
        <v>0.1</v>
      </c>
    </row>
    <row r="1066" spans="1:7" x14ac:dyDescent="0.25">
      <c r="A1066" s="1">
        <v>45870</v>
      </c>
      <c r="B1066" t="s">
        <v>33</v>
      </c>
      <c r="E1066">
        <v>1938.91</v>
      </c>
      <c r="F1066">
        <v>0</v>
      </c>
    </row>
    <row r="1067" spans="1:7" x14ac:dyDescent="0.25">
      <c r="A1067" s="1">
        <v>45871</v>
      </c>
      <c r="B1067" t="s">
        <v>29</v>
      </c>
      <c r="C1067">
        <v>155.51</v>
      </c>
      <c r="D1067">
        <v>187.09</v>
      </c>
      <c r="E1067">
        <v>15.91</v>
      </c>
      <c r="F1067">
        <v>0.26</v>
      </c>
      <c r="G1067">
        <v>85.91</v>
      </c>
    </row>
    <row r="1068" spans="1:7" x14ac:dyDescent="0.25">
      <c r="A1068" s="1">
        <v>45871</v>
      </c>
      <c r="B1068" t="s">
        <v>30</v>
      </c>
      <c r="C1068">
        <v>136.18</v>
      </c>
      <c r="D1068">
        <v>159.77000000000001</v>
      </c>
      <c r="E1068">
        <v>17.04</v>
      </c>
      <c r="F1068">
        <v>0.74</v>
      </c>
      <c r="G1068">
        <v>79.58</v>
      </c>
    </row>
    <row r="1069" spans="1:7" x14ac:dyDescent="0.25">
      <c r="A1069" s="1">
        <v>45871</v>
      </c>
      <c r="B1069" t="s">
        <v>31</v>
      </c>
      <c r="C1069">
        <v>3818.4</v>
      </c>
      <c r="E1069">
        <v>122.96</v>
      </c>
      <c r="F1069">
        <v>0.25</v>
      </c>
    </row>
    <row r="1070" spans="1:7" x14ac:dyDescent="0.25">
      <c r="A1070" s="1">
        <v>45871</v>
      </c>
      <c r="B1070" t="s">
        <v>32</v>
      </c>
      <c r="C1070">
        <v>1447.3</v>
      </c>
      <c r="E1070">
        <v>219.55</v>
      </c>
      <c r="F1070">
        <v>7.0000000000000007E-2</v>
      </c>
    </row>
    <row r="1071" spans="1:7" x14ac:dyDescent="0.25">
      <c r="A1071" s="1">
        <v>45871</v>
      </c>
      <c r="B1071" t="s">
        <v>33</v>
      </c>
      <c r="E1071">
        <v>2034.06</v>
      </c>
      <c r="F1071">
        <v>0</v>
      </c>
    </row>
    <row r="1072" spans="1:7" x14ac:dyDescent="0.25">
      <c r="A1072" s="1">
        <v>45872</v>
      </c>
      <c r="B1072" t="s">
        <v>29</v>
      </c>
      <c r="C1072">
        <v>150.57</v>
      </c>
      <c r="D1072">
        <v>192.41</v>
      </c>
      <c r="E1072">
        <v>16.45</v>
      </c>
      <c r="F1072">
        <v>0.6</v>
      </c>
      <c r="G1072">
        <v>88.16</v>
      </c>
    </row>
    <row r="1073" spans="1:7" x14ac:dyDescent="0.25">
      <c r="A1073" s="1">
        <v>45872</v>
      </c>
      <c r="B1073" t="s">
        <v>30</v>
      </c>
      <c r="C1073">
        <v>139.13</v>
      </c>
      <c r="D1073">
        <v>177.48</v>
      </c>
      <c r="E1073">
        <v>19.350000000000001</v>
      </c>
      <c r="F1073">
        <v>0.89</v>
      </c>
      <c r="G1073">
        <v>85.7</v>
      </c>
    </row>
    <row r="1074" spans="1:7" x14ac:dyDescent="0.25">
      <c r="A1074" s="1">
        <v>45872</v>
      </c>
      <c r="B1074" t="s">
        <v>31</v>
      </c>
      <c r="C1074">
        <v>3962.27</v>
      </c>
      <c r="E1074">
        <v>118.79</v>
      </c>
      <c r="F1074">
        <v>0.2</v>
      </c>
    </row>
    <row r="1075" spans="1:7" x14ac:dyDescent="0.25">
      <c r="A1075" s="1">
        <v>45872</v>
      </c>
      <c r="B1075" t="s">
        <v>32</v>
      </c>
      <c r="C1075">
        <v>1572.63</v>
      </c>
      <c r="E1075">
        <v>206.07</v>
      </c>
      <c r="F1075">
        <v>0.2</v>
      </c>
    </row>
    <row r="1076" spans="1:7" x14ac:dyDescent="0.25">
      <c r="A1076" s="1">
        <v>45872</v>
      </c>
      <c r="B1076" t="s">
        <v>33</v>
      </c>
      <c r="E1076">
        <v>2177.84</v>
      </c>
      <c r="F1076">
        <v>0</v>
      </c>
    </row>
    <row r="1077" spans="1:7" x14ac:dyDescent="0.25">
      <c r="A1077" s="1">
        <v>45873</v>
      </c>
      <c r="B1077" t="s">
        <v>29</v>
      </c>
      <c r="C1077">
        <v>154.94</v>
      </c>
      <c r="D1077">
        <v>190.95</v>
      </c>
      <c r="E1077">
        <v>17.760000000000002</v>
      </c>
      <c r="F1077">
        <v>0.56999999999999995</v>
      </c>
      <c r="G1077">
        <v>82.9</v>
      </c>
    </row>
    <row r="1078" spans="1:7" x14ac:dyDescent="0.25">
      <c r="A1078" s="1">
        <v>45873</v>
      </c>
      <c r="B1078" t="s">
        <v>30</v>
      </c>
      <c r="C1078">
        <v>158.88999999999999</v>
      </c>
      <c r="D1078">
        <v>188.21</v>
      </c>
      <c r="E1078">
        <v>16.79</v>
      </c>
      <c r="F1078">
        <v>0.49</v>
      </c>
      <c r="G1078">
        <v>81.41</v>
      </c>
    </row>
    <row r="1079" spans="1:7" x14ac:dyDescent="0.25">
      <c r="A1079" s="1">
        <v>45873</v>
      </c>
      <c r="B1079" t="s">
        <v>31</v>
      </c>
      <c r="C1079">
        <v>3787.83</v>
      </c>
      <c r="E1079">
        <v>104.37</v>
      </c>
      <c r="F1079">
        <v>0.17</v>
      </c>
    </row>
    <row r="1080" spans="1:7" x14ac:dyDescent="0.25">
      <c r="A1080" s="1">
        <v>45873</v>
      </c>
      <c r="B1080" t="s">
        <v>32</v>
      </c>
      <c r="C1080">
        <v>1644.73</v>
      </c>
      <c r="E1080">
        <v>203.21</v>
      </c>
      <c r="F1080">
        <v>0.42</v>
      </c>
    </row>
    <row r="1081" spans="1:7" x14ac:dyDescent="0.25">
      <c r="A1081" s="1">
        <v>45873</v>
      </c>
      <c r="B1081" t="s">
        <v>33</v>
      </c>
      <c r="E1081">
        <v>2183.2600000000002</v>
      </c>
      <c r="F1081">
        <v>0</v>
      </c>
    </row>
    <row r="1082" spans="1:7" x14ac:dyDescent="0.25">
      <c r="A1082" s="1">
        <v>45874</v>
      </c>
      <c r="B1082" t="s">
        <v>29</v>
      </c>
      <c r="C1082">
        <v>144.86000000000001</v>
      </c>
      <c r="D1082">
        <v>179.44</v>
      </c>
      <c r="E1082">
        <v>19.46</v>
      </c>
      <c r="F1082">
        <v>0.52</v>
      </c>
      <c r="G1082">
        <v>87.94</v>
      </c>
    </row>
    <row r="1083" spans="1:7" x14ac:dyDescent="0.25">
      <c r="A1083" s="1">
        <v>45874</v>
      </c>
      <c r="B1083" t="s">
        <v>30</v>
      </c>
      <c r="C1083">
        <v>141.36000000000001</v>
      </c>
      <c r="D1083">
        <v>178.76</v>
      </c>
      <c r="E1083">
        <v>17.16</v>
      </c>
      <c r="F1083">
        <v>0.27</v>
      </c>
      <c r="G1083">
        <v>81.19</v>
      </c>
    </row>
    <row r="1084" spans="1:7" x14ac:dyDescent="0.25">
      <c r="A1084" s="1">
        <v>45874</v>
      </c>
      <c r="B1084" t="s">
        <v>31</v>
      </c>
      <c r="C1084">
        <v>4297.5600000000004</v>
      </c>
      <c r="E1084">
        <v>121.13</v>
      </c>
      <c r="F1084">
        <v>0.2</v>
      </c>
    </row>
    <row r="1085" spans="1:7" x14ac:dyDescent="0.25">
      <c r="A1085" s="1">
        <v>45874</v>
      </c>
      <c r="B1085" t="s">
        <v>32</v>
      </c>
      <c r="C1085">
        <v>1675.08</v>
      </c>
      <c r="E1085">
        <v>213.28</v>
      </c>
      <c r="F1085">
        <v>0.11</v>
      </c>
    </row>
    <row r="1086" spans="1:7" x14ac:dyDescent="0.25">
      <c r="A1086" s="1">
        <v>45874</v>
      </c>
      <c r="B1086" t="s">
        <v>33</v>
      </c>
      <c r="E1086">
        <v>2294.1999999999998</v>
      </c>
      <c r="F1086">
        <v>0</v>
      </c>
    </row>
    <row r="1087" spans="1:7" x14ac:dyDescent="0.25">
      <c r="A1087" s="1">
        <v>45875</v>
      </c>
      <c r="B1087" t="s">
        <v>29</v>
      </c>
      <c r="C1087">
        <v>159.44</v>
      </c>
      <c r="D1087">
        <v>191.9</v>
      </c>
      <c r="E1087">
        <v>21.77</v>
      </c>
      <c r="F1087">
        <v>0</v>
      </c>
      <c r="G1087">
        <v>86.25</v>
      </c>
    </row>
    <row r="1088" spans="1:7" x14ac:dyDescent="0.25">
      <c r="A1088" s="1">
        <v>45875</v>
      </c>
      <c r="B1088" t="s">
        <v>30</v>
      </c>
      <c r="C1088">
        <v>132.47</v>
      </c>
      <c r="D1088">
        <v>160.80000000000001</v>
      </c>
      <c r="E1088">
        <v>16.73</v>
      </c>
      <c r="F1088">
        <v>0</v>
      </c>
      <c r="G1088">
        <v>80.180000000000007</v>
      </c>
    </row>
    <row r="1089" spans="1:7" x14ac:dyDescent="0.25">
      <c r="A1089" s="1">
        <v>45875</v>
      </c>
      <c r="B1089" t="s">
        <v>31</v>
      </c>
      <c r="C1089">
        <v>4433.96</v>
      </c>
      <c r="E1089">
        <v>111.78</v>
      </c>
      <c r="F1089">
        <v>0.23</v>
      </c>
    </row>
    <row r="1090" spans="1:7" x14ac:dyDescent="0.25">
      <c r="A1090" s="1">
        <v>45875</v>
      </c>
      <c r="B1090" t="s">
        <v>32</v>
      </c>
      <c r="C1090">
        <v>1650.37</v>
      </c>
      <c r="E1090">
        <v>208.96</v>
      </c>
      <c r="F1090">
        <v>0</v>
      </c>
    </row>
    <row r="1091" spans="1:7" x14ac:dyDescent="0.25">
      <c r="A1091" s="1">
        <v>45875</v>
      </c>
      <c r="B1091" t="s">
        <v>33</v>
      </c>
      <c r="E1091">
        <v>1970.79</v>
      </c>
      <c r="F1091">
        <v>0</v>
      </c>
    </row>
    <row r="1092" spans="1:7" x14ac:dyDescent="0.25">
      <c r="A1092" s="1">
        <v>45876</v>
      </c>
      <c r="B1092" t="s">
        <v>29</v>
      </c>
      <c r="C1092">
        <v>164.15</v>
      </c>
      <c r="D1092">
        <v>193.05</v>
      </c>
      <c r="E1092">
        <v>19.13</v>
      </c>
      <c r="F1092">
        <v>0.53</v>
      </c>
      <c r="G1092">
        <v>84.29</v>
      </c>
    </row>
    <row r="1093" spans="1:7" x14ac:dyDescent="0.25">
      <c r="A1093" s="1">
        <v>45876</v>
      </c>
      <c r="B1093" t="s">
        <v>30</v>
      </c>
      <c r="C1093">
        <v>148.52000000000001</v>
      </c>
      <c r="D1093">
        <v>184.11</v>
      </c>
      <c r="E1093">
        <v>18.63</v>
      </c>
      <c r="F1093">
        <v>0</v>
      </c>
      <c r="G1093">
        <v>82.17</v>
      </c>
    </row>
    <row r="1094" spans="1:7" x14ac:dyDescent="0.25">
      <c r="A1094" s="1">
        <v>45876</v>
      </c>
      <c r="B1094" t="s">
        <v>31</v>
      </c>
      <c r="C1094">
        <v>4112.96</v>
      </c>
      <c r="E1094">
        <v>121.31</v>
      </c>
      <c r="F1094">
        <v>0.05</v>
      </c>
    </row>
    <row r="1095" spans="1:7" x14ac:dyDescent="0.25">
      <c r="A1095" s="1">
        <v>45876</v>
      </c>
      <c r="B1095" t="s">
        <v>32</v>
      </c>
      <c r="C1095">
        <v>1774.19</v>
      </c>
      <c r="E1095">
        <v>189.9</v>
      </c>
      <c r="F1095">
        <v>0</v>
      </c>
    </row>
    <row r="1096" spans="1:7" x14ac:dyDescent="0.25">
      <c r="A1096" s="1">
        <v>45876</v>
      </c>
      <c r="B1096" t="s">
        <v>33</v>
      </c>
      <c r="E1096">
        <v>2225.36</v>
      </c>
      <c r="F1096">
        <v>0</v>
      </c>
    </row>
    <row r="1097" spans="1:7" x14ac:dyDescent="0.25">
      <c r="A1097" s="1">
        <v>45877</v>
      </c>
      <c r="B1097" t="s">
        <v>29</v>
      </c>
      <c r="C1097">
        <v>146.72</v>
      </c>
      <c r="D1097">
        <v>176.66</v>
      </c>
      <c r="E1097">
        <v>17.72</v>
      </c>
      <c r="F1097">
        <v>0.51</v>
      </c>
      <c r="G1097">
        <v>80.75</v>
      </c>
    </row>
    <row r="1098" spans="1:7" x14ac:dyDescent="0.25">
      <c r="A1098" s="1">
        <v>45877</v>
      </c>
      <c r="B1098" t="s">
        <v>30</v>
      </c>
      <c r="C1098">
        <v>127.88</v>
      </c>
      <c r="D1098">
        <v>165.59</v>
      </c>
      <c r="E1098">
        <v>22.34</v>
      </c>
      <c r="F1098">
        <v>0.43</v>
      </c>
      <c r="G1098">
        <v>83.52</v>
      </c>
    </row>
    <row r="1099" spans="1:7" x14ac:dyDescent="0.25">
      <c r="A1099" s="1">
        <v>45877</v>
      </c>
      <c r="B1099" t="s">
        <v>31</v>
      </c>
      <c r="C1099">
        <v>4037.54</v>
      </c>
      <c r="E1099">
        <v>111.96</v>
      </c>
      <c r="F1099">
        <v>0.22</v>
      </c>
    </row>
    <row r="1100" spans="1:7" x14ac:dyDescent="0.25">
      <c r="A1100" s="1">
        <v>45877</v>
      </c>
      <c r="B1100" t="s">
        <v>32</v>
      </c>
      <c r="C1100">
        <v>1659.94</v>
      </c>
      <c r="E1100">
        <v>214.74</v>
      </c>
      <c r="F1100">
        <v>0.04</v>
      </c>
    </row>
    <row r="1101" spans="1:7" x14ac:dyDescent="0.25">
      <c r="A1101" s="1">
        <v>45877</v>
      </c>
      <c r="B1101" t="s">
        <v>33</v>
      </c>
      <c r="E1101">
        <v>1983.7</v>
      </c>
      <c r="F1101">
        <v>0</v>
      </c>
    </row>
    <row r="1102" spans="1:7" x14ac:dyDescent="0.25">
      <c r="A1102" s="1">
        <v>45878</v>
      </c>
      <c r="B1102" t="s">
        <v>29</v>
      </c>
      <c r="C1102">
        <v>152.01</v>
      </c>
      <c r="D1102">
        <v>177.47</v>
      </c>
      <c r="E1102">
        <v>17.420000000000002</v>
      </c>
      <c r="F1102">
        <v>0</v>
      </c>
      <c r="G1102">
        <v>83.09</v>
      </c>
    </row>
    <row r="1103" spans="1:7" x14ac:dyDescent="0.25">
      <c r="A1103" s="1">
        <v>45878</v>
      </c>
      <c r="B1103" t="s">
        <v>30</v>
      </c>
      <c r="C1103">
        <v>160.58000000000001</v>
      </c>
      <c r="D1103">
        <v>188.09</v>
      </c>
      <c r="E1103">
        <v>16.53</v>
      </c>
      <c r="F1103">
        <v>0.66</v>
      </c>
      <c r="G1103">
        <v>80.38</v>
      </c>
    </row>
    <row r="1104" spans="1:7" x14ac:dyDescent="0.25">
      <c r="A1104" s="1">
        <v>45878</v>
      </c>
      <c r="B1104" t="s">
        <v>31</v>
      </c>
      <c r="C1104">
        <v>4159.03</v>
      </c>
      <c r="E1104">
        <v>121.75</v>
      </c>
      <c r="F1104">
        <v>0.33</v>
      </c>
    </row>
    <row r="1105" spans="1:7" x14ac:dyDescent="0.25">
      <c r="A1105" s="1">
        <v>45878</v>
      </c>
      <c r="B1105" t="s">
        <v>32</v>
      </c>
      <c r="C1105">
        <v>1594.69</v>
      </c>
      <c r="E1105">
        <v>229.19</v>
      </c>
      <c r="F1105">
        <v>0.44</v>
      </c>
    </row>
    <row r="1106" spans="1:7" x14ac:dyDescent="0.25">
      <c r="A1106" s="1">
        <v>45878</v>
      </c>
      <c r="B1106" t="s">
        <v>33</v>
      </c>
      <c r="E1106">
        <v>2123</v>
      </c>
      <c r="F1106">
        <v>0</v>
      </c>
    </row>
    <row r="1107" spans="1:7" x14ac:dyDescent="0.25">
      <c r="A1107" s="1">
        <v>45879</v>
      </c>
      <c r="B1107" t="s">
        <v>29</v>
      </c>
      <c r="C1107">
        <v>151.77000000000001</v>
      </c>
      <c r="D1107">
        <v>190.58</v>
      </c>
      <c r="E1107">
        <v>18.8</v>
      </c>
      <c r="F1107">
        <v>0.62</v>
      </c>
      <c r="G1107">
        <v>85.35</v>
      </c>
    </row>
    <row r="1108" spans="1:7" x14ac:dyDescent="0.25">
      <c r="A1108" s="1">
        <v>45879</v>
      </c>
      <c r="B1108" t="s">
        <v>30</v>
      </c>
      <c r="C1108">
        <v>131.86000000000001</v>
      </c>
      <c r="D1108">
        <v>159.18</v>
      </c>
      <c r="E1108">
        <v>22.4</v>
      </c>
      <c r="F1108">
        <v>0.52</v>
      </c>
      <c r="G1108">
        <v>83.09</v>
      </c>
    </row>
    <row r="1109" spans="1:7" x14ac:dyDescent="0.25">
      <c r="A1109" s="1">
        <v>45879</v>
      </c>
      <c r="B1109" t="s">
        <v>31</v>
      </c>
      <c r="C1109">
        <v>3857.81</v>
      </c>
      <c r="E1109">
        <v>107.9</v>
      </c>
      <c r="F1109">
        <v>0.05</v>
      </c>
    </row>
    <row r="1110" spans="1:7" x14ac:dyDescent="0.25">
      <c r="A1110" s="1">
        <v>45879</v>
      </c>
      <c r="B1110" t="s">
        <v>32</v>
      </c>
      <c r="C1110">
        <v>1564.13</v>
      </c>
      <c r="E1110">
        <v>213.88</v>
      </c>
      <c r="F1110">
        <v>0.78</v>
      </c>
    </row>
    <row r="1111" spans="1:7" x14ac:dyDescent="0.25">
      <c r="A1111" s="1">
        <v>45879</v>
      </c>
      <c r="B1111" t="s">
        <v>33</v>
      </c>
      <c r="E1111">
        <v>2127.0300000000002</v>
      </c>
      <c r="F1111">
        <v>0</v>
      </c>
    </row>
    <row r="1112" spans="1:7" x14ac:dyDescent="0.25">
      <c r="A1112" s="1">
        <v>45880</v>
      </c>
      <c r="B1112" t="s">
        <v>29</v>
      </c>
      <c r="C1112">
        <v>143.29</v>
      </c>
      <c r="D1112">
        <v>170.01</v>
      </c>
      <c r="E1112">
        <v>15.81</v>
      </c>
      <c r="F1112">
        <v>0.1</v>
      </c>
      <c r="G1112">
        <v>81.17</v>
      </c>
    </row>
    <row r="1113" spans="1:7" x14ac:dyDescent="0.25">
      <c r="A1113" s="1">
        <v>45880</v>
      </c>
      <c r="B1113" t="s">
        <v>30</v>
      </c>
      <c r="C1113">
        <v>126.1</v>
      </c>
      <c r="D1113">
        <v>146.16</v>
      </c>
      <c r="E1113">
        <v>18.8</v>
      </c>
      <c r="F1113">
        <v>0.87</v>
      </c>
      <c r="G1113">
        <v>81.67</v>
      </c>
    </row>
    <row r="1114" spans="1:7" x14ac:dyDescent="0.25">
      <c r="A1114" s="1">
        <v>45880</v>
      </c>
      <c r="B1114" t="s">
        <v>31</v>
      </c>
      <c r="C1114">
        <v>3978.06</v>
      </c>
      <c r="E1114">
        <v>128.87</v>
      </c>
      <c r="F1114">
        <v>0</v>
      </c>
    </row>
    <row r="1115" spans="1:7" x14ac:dyDescent="0.25">
      <c r="A1115" s="1">
        <v>45880</v>
      </c>
      <c r="B1115" t="s">
        <v>32</v>
      </c>
      <c r="C1115">
        <v>1685.58</v>
      </c>
      <c r="E1115">
        <v>232.12</v>
      </c>
      <c r="F1115">
        <v>0.27</v>
      </c>
    </row>
    <row r="1116" spans="1:7" x14ac:dyDescent="0.25">
      <c r="A1116" s="1">
        <v>45880</v>
      </c>
      <c r="B1116" t="s">
        <v>33</v>
      </c>
      <c r="E1116">
        <v>2085.9</v>
      </c>
      <c r="F1116">
        <v>0</v>
      </c>
    </row>
    <row r="1117" spans="1:7" x14ac:dyDescent="0.25">
      <c r="A1117" s="1">
        <v>45881</v>
      </c>
      <c r="B1117" t="s">
        <v>29</v>
      </c>
      <c r="C1117">
        <v>144.15</v>
      </c>
      <c r="D1117">
        <v>163.30000000000001</v>
      </c>
      <c r="E1117">
        <v>14.35</v>
      </c>
      <c r="F1117">
        <v>0.2</v>
      </c>
      <c r="G1117">
        <v>88.08</v>
      </c>
    </row>
    <row r="1118" spans="1:7" x14ac:dyDescent="0.25">
      <c r="A1118" s="1">
        <v>45881</v>
      </c>
      <c r="B1118" t="s">
        <v>30</v>
      </c>
      <c r="C1118">
        <v>137.91999999999999</v>
      </c>
      <c r="D1118">
        <v>172.07</v>
      </c>
      <c r="E1118">
        <v>15.79</v>
      </c>
      <c r="F1118">
        <v>0</v>
      </c>
      <c r="G1118">
        <v>81.62</v>
      </c>
    </row>
    <row r="1119" spans="1:7" x14ac:dyDescent="0.25">
      <c r="A1119" s="1">
        <v>45881</v>
      </c>
      <c r="B1119" t="s">
        <v>31</v>
      </c>
      <c r="C1119">
        <v>3971.84</v>
      </c>
      <c r="E1119">
        <v>119.56</v>
      </c>
      <c r="F1119">
        <v>0.37</v>
      </c>
    </row>
    <row r="1120" spans="1:7" x14ac:dyDescent="0.25">
      <c r="A1120" s="1">
        <v>45881</v>
      </c>
      <c r="B1120" t="s">
        <v>32</v>
      </c>
      <c r="C1120">
        <v>1705.89</v>
      </c>
      <c r="E1120">
        <v>201.63</v>
      </c>
      <c r="F1120">
        <v>0.54</v>
      </c>
    </row>
    <row r="1121" spans="1:7" x14ac:dyDescent="0.25">
      <c r="A1121" s="1">
        <v>45881</v>
      </c>
      <c r="B1121" t="s">
        <v>33</v>
      </c>
      <c r="E1121">
        <v>1925.83</v>
      </c>
      <c r="F1121">
        <v>0</v>
      </c>
    </row>
    <row r="1122" spans="1:7" x14ac:dyDescent="0.25">
      <c r="A1122" s="1">
        <v>45882</v>
      </c>
      <c r="B1122" t="s">
        <v>29</v>
      </c>
      <c r="C1122">
        <v>150.72999999999999</v>
      </c>
      <c r="D1122">
        <v>170.85</v>
      </c>
      <c r="E1122">
        <v>14.86</v>
      </c>
      <c r="F1122">
        <v>0.66</v>
      </c>
      <c r="G1122">
        <v>84.92</v>
      </c>
    </row>
    <row r="1123" spans="1:7" x14ac:dyDescent="0.25">
      <c r="A1123" s="1">
        <v>45882</v>
      </c>
      <c r="B1123" t="s">
        <v>30</v>
      </c>
      <c r="C1123">
        <v>142.61000000000001</v>
      </c>
      <c r="D1123">
        <v>177.18</v>
      </c>
      <c r="E1123">
        <v>16.18</v>
      </c>
      <c r="F1123">
        <v>0.2</v>
      </c>
      <c r="G1123">
        <v>80.97</v>
      </c>
    </row>
    <row r="1124" spans="1:7" x14ac:dyDescent="0.25">
      <c r="A1124" s="1">
        <v>45882</v>
      </c>
      <c r="B1124" t="s">
        <v>31</v>
      </c>
      <c r="C1124">
        <v>3947.43</v>
      </c>
      <c r="E1124">
        <v>117.47</v>
      </c>
      <c r="F1124">
        <v>0.51</v>
      </c>
    </row>
    <row r="1125" spans="1:7" x14ac:dyDescent="0.25">
      <c r="A1125" s="1">
        <v>45882</v>
      </c>
      <c r="B1125" t="s">
        <v>32</v>
      </c>
      <c r="C1125">
        <v>1619.56</v>
      </c>
      <c r="E1125">
        <v>198.08</v>
      </c>
      <c r="F1125">
        <v>0.15</v>
      </c>
    </row>
    <row r="1126" spans="1:7" x14ac:dyDescent="0.25">
      <c r="A1126" s="1">
        <v>45882</v>
      </c>
      <c r="B1126" t="s">
        <v>33</v>
      </c>
      <c r="E1126">
        <v>2023.82</v>
      </c>
      <c r="F1126">
        <v>0</v>
      </c>
    </row>
    <row r="1127" spans="1:7" x14ac:dyDescent="0.25">
      <c r="A1127" s="1">
        <v>45883</v>
      </c>
      <c r="B1127" t="s">
        <v>29</v>
      </c>
      <c r="C1127">
        <v>169.51</v>
      </c>
      <c r="D1127">
        <v>214.55</v>
      </c>
      <c r="E1127">
        <v>17.71</v>
      </c>
      <c r="F1127">
        <v>0.47</v>
      </c>
      <c r="G1127">
        <v>82.17</v>
      </c>
    </row>
    <row r="1128" spans="1:7" x14ac:dyDescent="0.25">
      <c r="A1128" s="1">
        <v>45883</v>
      </c>
      <c r="B1128" t="s">
        <v>30</v>
      </c>
      <c r="C1128">
        <v>147.11000000000001</v>
      </c>
      <c r="D1128">
        <v>188.06</v>
      </c>
      <c r="E1128">
        <v>18.32</v>
      </c>
      <c r="F1128">
        <v>0.51</v>
      </c>
      <c r="G1128">
        <v>83.16</v>
      </c>
    </row>
    <row r="1129" spans="1:7" x14ac:dyDescent="0.25">
      <c r="A1129" s="1">
        <v>45883</v>
      </c>
      <c r="B1129" t="s">
        <v>31</v>
      </c>
      <c r="C1129">
        <v>4215.28</v>
      </c>
      <c r="E1129">
        <v>114.95</v>
      </c>
      <c r="F1129">
        <v>0.54</v>
      </c>
    </row>
    <row r="1130" spans="1:7" x14ac:dyDescent="0.25">
      <c r="A1130" s="1">
        <v>45883</v>
      </c>
      <c r="B1130" t="s">
        <v>32</v>
      </c>
      <c r="C1130">
        <v>1600.38</v>
      </c>
      <c r="E1130">
        <v>203.61</v>
      </c>
      <c r="F1130">
        <v>0.35</v>
      </c>
    </row>
    <row r="1131" spans="1:7" x14ac:dyDescent="0.25">
      <c r="A1131" s="1">
        <v>45883</v>
      </c>
      <c r="B1131" t="s">
        <v>33</v>
      </c>
      <c r="E1131">
        <v>1941.97</v>
      </c>
      <c r="F1131">
        <v>0</v>
      </c>
    </row>
    <row r="1132" spans="1:7" x14ac:dyDescent="0.25">
      <c r="A1132" s="1">
        <v>45884</v>
      </c>
      <c r="B1132" t="s">
        <v>29</v>
      </c>
      <c r="C1132">
        <v>165.22</v>
      </c>
      <c r="D1132">
        <v>212.97</v>
      </c>
      <c r="E1132">
        <v>19.7</v>
      </c>
      <c r="F1132">
        <v>0.44</v>
      </c>
      <c r="G1132">
        <v>84.48</v>
      </c>
    </row>
    <row r="1133" spans="1:7" x14ac:dyDescent="0.25">
      <c r="A1133" s="1">
        <v>45884</v>
      </c>
      <c r="B1133" t="s">
        <v>30</v>
      </c>
      <c r="C1133">
        <v>146.80000000000001</v>
      </c>
      <c r="D1133">
        <v>185.29</v>
      </c>
      <c r="E1133">
        <v>19.14</v>
      </c>
      <c r="F1133">
        <v>0.4</v>
      </c>
      <c r="G1133">
        <v>80.930000000000007</v>
      </c>
    </row>
    <row r="1134" spans="1:7" x14ac:dyDescent="0.25">
      <c r="A1134" s="1">
        <v>45884</v>
      </c>
      <c r="B1134" t="s">
        <v>31</v>
      </c>
      <c r="C1134">
        <v>4060.8</v>
      </c>
      <c r="E1134">
        <v>112.32</v>
      </c>
      <c r="F1134">
        <v>0</v>
      </c>
    </row>
    <row r="1135" spans="1:7" x14ac:dyDescent="0.25">
      <c r="A1135" s="1">
        <v>45884</v>
      </c>
      <c r="B1135" t="s">
        <v>32</v>
      </c>
      <c r="C1135">
        <v>1702.27</v>
      </c>
      <c r="E1135">
        <v>225.36</v>
      </c>
      <c r="F1135">
        <v>0.14000000000000001</v>
      </c>
    </row>
    <row r="1136" spans="1:7" x14ac:dyDescent="0.25">
      <c r="A1136" s="1">
        <v>45884</v>
      </c>
      <c r="B1136" t="s">
        <v>33</v>
      </c>
      <c r="E1136">
        <v>2078.67</v>
      </c>
      <c r="F1136">
        <v>0</v>
      </c>
    </row>
    <row r="1137" spans="1:7" x14ac:dyDescent="0.25">
      <c r="A1137" s="1">
        <v>45885</v>
      </c>
      <c r="B1137" t="s">
        <v>29</v>
      </c>
      <c r="C1137">
        <v>144.43</v>
      </c>
      <c r="D1137">
        <v>184.14</v>
      </c>
      <c r="E1137">
        <v>17.399999999999999</v>
      </c>
      <c r="F1137">
        <v>0.96</v>
      </c>
      <c r="G1137">
        <v>84.95</v>
      </c>
    </row>
    <row r="1138" spans="1:7" x14ac:dyDescent="0.25">
      <c r="A1138" s="1">
        <v>45885</v>
      </c>
      <c r="B1138" t="s">
        <v>30</v>
      </c>
      <c r="C1138">
        <v>134.68</v>
      </c>
      <c r="D1138">
        <v>160.34</v>
      </c>
      <c r="E1138">
        <v>16.23</v>
      </c>
      <c r="F1138">
        <v>0.71</v>
      </c>
      <c r="G1138">
        <v>79.66</v>
      </c>
    </row>
    <row r="1139" spans="1:7" x14ac:dyDescent="0.25">
      <c r="A1139" s="1">
        <v>45885</v>
      </c>
      <c r="B1139" t="s">
        <v>31</v>
      </c>
      <c r="C1139">
        <v>3917.03</v>
      </c>
      <c r="E1139">
        <v>117.07</v>
      </c>
      <c r="F1139">
        <v>0.48</v>
      </c>
    </row>
    <row r="1140" spans="1:7" x14ac:dyDescent="0.25">
      <c r="A1140" s="1">
        <v>45885</v>
      </c>
      <c r="B1140" t="s">
        <v>32</v>
      </c>
      <c r="C1140">
        <v>1569.98</v>
      </c>
      <c r="E1140">
        <v>249.51</v>
      </c>
      <c r="F1140">
        <v>0</v>
      </c>
    </row>
    <row r="1141" spans="1:7" x14ac:dyDescent="0.25">
      <c r="A1141" s="1">
        <v>45885</v>
      </c>
      <c r="B1141" t="s">
        <v>33</v>
      </c>
      <c r="E1141">
        <v>2207.7399999999998</v>
      </c>
      <c r="F1141">
        <v>0</v>
      </c>
    </row>
    <row r="1142" spans="1:7" x14ac:dyDescent="0.25">
      <c r="A1142" s="1">
        <v>45886</v>
      </c>
      <c r="B1142" t="s">
        <v>29</v>
      </c>
      <c r="C1142">
        <v>164.02</v>
      </c>
      <c r="D1142">
        <v>195.05</v>
      </c>
      <c r="E1142">
        <v>20.5</v>
      </c>
      <c r="F1142">
        <v>0.28000000000000003</v>
      </c>
      <c r="G1142">
        <v>90</v>
      </c>
    </row>
    <row r="1143" spans="1:7" x14ac:dyDescent="0.25">
      <c r="A1143" s="1">
        <v>45886</v>
      </c>
      <c r="B1143" t="s">
        <v>30</v>
      </c>
      <c r="C1143">
        <v>135</v>
      </c>
      <c r="D1143">
        <v>172.32</v>
      </c>
      <c r="E1143">
        <v>15.35</v>
      </c>
      <c r="F1143">
        <v>1.01</v>
      </c>
      <c r="G1143">
        <v>83.88</v>
      </c>
    </row>
    <row r="1144" spans="1:7" x14ac:dyDescent="0.25">
      <c r="A1144" s="1">
        <v>45886</v>
      </c>
      <c r="B1144" t="s">
        <v>31</v>
      </c>
      <c r="C1144">
        <v>4262.09</v>
      </c>
      <c r="E1144">
        <v>111.2</v>
      </c>
      <c r="F1144">
        <v>0.36</v>
      </c>
    </row>
    <row r="1145" spans="1:7" x14ac:dyDescent="0.25">
      <c r="A1145" s="1">
        <v>45886</v>
      </c>
      <c r="B1145" t="s">
        <v>32</v>
      </c>
      <c r="C1145">
        <v>1454.77</v>
      </c>
      <c r="E1145">
        <v>179.7</v>
      </c>
      <c r="F1145">
        <v>0.26</v>
      </c>
    </row>
    <row r="1146" spans="1:7" x14ac:dyDescent="0.25">
      <c r="A1146" s="1">
        <v>45886</v>
      </c>
      <c r="B1146" t="s">
        <v>33</v>
      </c>
      <c r="E1146">
        <v>2032.83</v>
      </c>
      <c r="F1146">
        <v>0</v>
      </c>
    </row>
    <row r="1147" spans="1:7" x14ac:dyDescent="0.25">
      <c r="A1147" s="1">
        <v>45887</v>
      </c>
      <c r="B1147" t="s">
        <v>29</v>
      </c>
      <c r="C1147">
        <v>153.94999999999999</v>
      </c>
      <c r="D1147">
        <v>169.47</v>
      </c>
      <c r="E1147">
        <v>15.82</v>
      </c>
      <c r="F1147">
        <v>1.04</v>
      </c>
      <c r="G1147">
        <v>85.83</v>
      </c>
    </row>
    <row r="1148" spans="1:7" x14ac:dyDescent="0.25">
      <c r="A1148" s="1">
        <v>45887</v>
      </c>
      <c r="B1148" t="s">
        <v>30</v>
      </c>
      <c r="C1148">
        <v>128.19999999999999</v>
      </c>
      <c r="D1148">
        <v>163.95</v>
      </c>
      <c r="E1148">
        <v>16.72</v>
      </c>
      <c r="F1148">
        <v>0.28000000000000003</v>
      </c>
      <c r="G1148">
        <v>84.35</v>
      </c>
    </row>
    <row r="1149" spans="1:7" x14ac:dyDescent="0.25">
      <c r="A1149" s="1">
        <v>45887</v>
      </c>
      <c r="B1149" t="s">
        <v>31</v>
      </c>
      <c r="C1149">
        <v>4277.72</v>
      </c>
      <c r="E1149">
        <v>112.64</v>
      </c>
      <c r="F1149">
        <v>0.39</v>
      </c>
    </row>
    <row r="1150" spans="1:7" x14ac:dyDescent="0.25">
      <c r="A1150" s="1">
        <v>45887</v>
      </c>
      <c r="B1150" t="s">
        <v>32</v>
      </c>
      <c r="C1150">
        <v>1686.65</v>
      </c>
      <c r="E1150">
        <v>211.02</v>
      </c>
      <c r="F1150">
        <v>0.27</v>
      </c>
    </row>
    <row r="1151" spans="1:7" x14ac:dyDescent="0.25">
      <c r="A1151" s="1">
        <v>45887</v>
      </c>
      <c r="B1151" t="s">
        <v>33</v>
      </c>
      <c r="E1151">
        <v>2060.61</v>
      </c>
      <c r="F1151">
        <v>0</v>
      </c>
    </row>
    <row r="1152" spans="1:7" x14ac:dyDescent="0.25">
      <c r="A1152" s="1">
        <v>45888</v>
      </c>
      <c r="B1152" t="s">
        <v>29</v>
      </c>
      <c r="C1152">
        <v>126.89</v>
      </c>
      <c r="D1152">
        <v>166.4</v>
      </c>
      <c r="E1152">
        <v>17.690000000000001</v>
      </c>
      <c r="F1152">
        <v>0.39</v>
      </c>
      <c r="G1152">
        <v>82.62</v>
      </c>
    </row>
    <row r="1153" spans="1:7" x14ac:dyDescent="0.25">
      <c r="A1153" s="1">
        <v>45888</v>
      </c>
      <c r="B1153" t="s">
        <v>30</v>
      </c>
      <c r="C1153">
        <v>128.69999999999999</v>
      </c>
      <c r="D1153">
        <v>145.63</v>
      </c>
      <c r="E1153">
        <v>19.04</v>
      </c>
      <c r="F1153">
        <v>0.69</v>
      </c>
      <c r="G1153">
        <v>83.91</v>
      </c>
    </row>
    <row r="1154" spans="1:7" x14ac:dyDescent="0.25">
      <c r="A1154" s="1">
        <v>45888</v>
      </c>
      <c r="B1154" t="s">
        <v>31</v>
      </c>
      <c r="C1154">
        <v>3986.88</v>
      </c>
      <c r="E1154">
        <v>109.42</v>
      </c>
      <c r="F1154">
        <v>0.59</v>
      </c>
    </row>
    <row r="1155" spans="1:7" x14ac:dyDescent="0.25">
      <c r="A1155" s="1">
        <v>45888</v>
      </c>
      <c r="B1155" t="s">
        <v>32</v>
      </c>
      <c r="C1155">
        <v>1592.08</v>
      </c>
      <c r="E1155">
        <v>221.07</v>
      </c>
      <c r="F1155">
        <v>0.7</v>
      </c>
    </row>
    <row r="1156" spans="1:7" x14ac:dyDescent="0.25">
      <c r="A1156" s="1">
        <v>45888</v>
      </c>
      <c r="B1156" t="s">
        <v>33</v>
      </c>
      <c r="E1156">
        <v>1702.71</v>
      </c>
      <c r="F1156">
        <v>0</v>
      </c>
    </row>
    <row r="1157" spans="1:7" x14ac:dyDescent="0.25">
      <c r="A1157" s="1">
        <v>45889</v>
      </c>
      <c r="B1157" t="s">
        <v>29</v>
      </c>
      <c r="C1157">
        <v>139.93</v>
      </c>
      <c r="D1157">
        <v>175.43</v>
      </c>
      <c r="E1157">
        <v>15.35</v>
      </c>
      <c r="F1157">
        <v>0.41</v>
      </c>
      <c r="G1157">
        <v>85.33</v>
      </c>
    </row>
    <row r="1158" spans="1:7" x14ac:dyDescent="0.25">
      <c r="A1158" s="1">
        <v>45889</v>
      </c>
      <c r="B1158" t="s">
        <v>30</v>
      </c>
      <c r="C1158">
        <v>154.69999999999999</v>
      </c>
      <c r="D1158">
        <v>202.95</v>
      </c>
      <c r="E1158">
        <v>14.8</v>
      </c>
      <c r="F1158">
        <v>0.64</v>
      </c>
      <c r="G1158">
        <v>82.71</v>
      </c>
    </row>
    <row r="1159" spans="1:7" x14ac:dyDescent="0.25">
      <c r="A1159" s="1">
        <v>45889</v>
      </c>
      <c r="B1159" t="s">
        <v>31</v>
      </c>
      <c r="C1159">
        <v>4104.78</v>
      </c>
      <c r="E1159">
        <v>120.18</v>
      </c>
      <c r="F1159">
        <v>0.33</v>
      </c>
    </row>
    <row r="1160" spans="1:7" x14ac:dyDescent="0.25">
      <c r="A1160" s="1">
        <v>45889</v>
      </c>
      <c r="B1160" t="s">
        <v>32</v>
      </c>
      <c r="C1160">
        <v>1609.26</v>
      </c>
      <c r="E1160">
        <v>208.7</v>
      </c>
      <c r="F1160">
        <v>0.22</v>
      </c>
    </row>
    <row r="1161" spans="1:7" x14ac:dyDescent="0.25">
      <c r="A1161" s="1">
        <v>45889</v>
      </c>
      <c r="B1161" t="s">
        <v>33</v>
      </c>
      <c r="E1161">
        <v>1913.57</v>
      </c>
      <c r="F1161">
        <v>0</v>
      </c>
    </row>
    <row r="1162" spans="1:7" x14ac:dyDescent="0.25">
      <c r="A1162" s="1">
        <v>45890</v>
      </c>
      <c r="B1162" t="s">
        <v>29</v>
      </c>
      <c r="C1162">
        <v>148.38999999999999</v>
      </c>
      <c r="D1162">
        <v>176.98</v>
      </c>
      <c r="E1162">
        <v>19.93</v>
      </c>
      <c r="F1162">
        <v>0.5</v>
      </c>
      <c r="G1162">
        <v>83.34</v>
      </c>
    </row>
    <row r="1163" spans="1:7" x14ac:dyDescent="0.25">
      <c r="A1163" s="1">
        <v>45890</v>
      </c>
      <c r="B1163" t="s">
        <v>30</v>
      </c>
      <c r="C1163">
        <v>133.91999999999999</v>
      </c>
      <c r="D1163">
        <v>172.89</v>
      </c>
      <c r="E1163">
        <v>19.86</v>
      </c>
      <c r="F1163">
        <v>0.19</v>
      </c>
      <c r="G1163">
        <v>80.66</v>
      </c>
    </row>
    <row r="1164" spans="1:7" x14ac:dyDescent="0.25">
      <c r="A1164" s="1">
        <v>45890</v>
      </c>
      <c r="B1164" t="s">
        <v>31</v>
      </c>
      <c r="C1164">
        <v>4024.97</v>
      </c>
      <c r="E1164">
        <v>132.41999999999999</v>
      </c>
      <c r="F1164">
        <v>0.27</v>
      </c>
    </row>
    <row r="1165" spans="1:7" x14ac:dyDescent="0.25">
      <c r="A1165" s="1">
        <v>45890</v>
      </c>
      <c r="B1165" t="s">
        <v>32</v>
      </c>
      <c r="C1165">
        <v>1636.93</v>
      </c>
      <c r="E1165">
        <v>223.32</v>
      </c>
      <c r="F1165">
        <v>0.42</v>
      </c>
    </row>
    <row r="1166" spans="1:7" x14ac:dyDescent="0.25">
      <c r="A1166" s="1">
        <v>45890</v>
      </c>
      <c r="B1166" t="s">
        <v>33</v>
      </c>
      <c r="E1166">
        <v>2170.1999999999998</v>
      </c>
      <c r="F1166">
        <v>0</v>
      </c>
    </row>
    <row r="1167" spans="1:7" x14ac:dyDescent="0.25">
      <c r="A1167" s="1">
        <v>45891</v>
      </c>
      <c r="B1167" t="s">
        <v>29</v>
      </c>
      <c r="C1167">
        <v>150.41</v>
      </c>
      <c r="D1167">
        <v>174.36</v>
      </c>
      <c r="E1167">
        <v>18.48</v>
      </c>
      <c r="F1167">
        <v>0.51</v>
      </c>
      <c r="G1167">
        <v>82.51</v>
      </c>
    </row>
    <row r="1168" spans="1:7" x14ac:dyDescent="0.25">
      <c r="A1168" s="1">
        <v>45891</v>
      </c>
      <c r="B1168" t="s">
        <v>30</v>
      </c>
      <c r="C1168">
        <v>138.68</v>
      </c>
      <c r="D1168">
        <v>175.68</v>
      </c>
      <c r="E1168">
        <v>18.48</v>
      </c>
      <c r="F1168">
        <v>0</v>
      </c>
      <c r="G1168">
        <v>81.739999999999995</v>
      </c>
    </row>
    <row r="1169" spans="1:7" x14ac:dyDescent="0.25">
      <c r="A1169" s="1">
        <v>45891</v>
      </c>
      <c r="B1169" t="s">
        <v>31</v>
      </c>
      <c r="C1169">
        <v>3848.86</v>
      </c>
      <c r="E1169">
        <v>140.93</v>
      </c>
      <c r="F1169">
        <v>0</v>
      </c>
    </row>
    <row r="1170" spans="1:7" x14ac:dyDescent="0.25">
      <c r="A1170" s="1">
        <v>45891</v>
      </c>
      <c r="B1170" t="s">
        <v>32</v>
      </c>
      <c r="C1170">
        <v>1588.95</v>
      </c>
      <c r="E1170">
        <v>208.28</v>
      </c>
      <c r="F1170">
        <v>0</v>
      </c>
    </row>
    <row r="1171" spans="1:7" x14ac:dyDescent="0.25">
      <c r="A1171" s="1">
        <v>45891</v>
      </c>
      <c r="B1171" t="s">
        <v>33</v>
      </c>
      <c r="E1171">
        <v>2048.7199999999998</v>
      </c>
      <c r="F1171">
        <v>0</v>
      </c>
    </row>
    <row r="1172" spans="1:7" x14ac:dyDescent="0.25">
      <c r="A1172" s="1">
        <v>45892</v>
      </c>
      <c r="B1172" t="s">
        <v>29</v>
      </c>
      <c r="C1172">
        <v>154.22</v>
      </c>
      <c r="D1172">
        <v>184.6</v>
      </c>
      <c r="E1172">
        <v>17.71</v>
      </c>
      <c r="F1172">
        <v>1.2</v>
      </c>
      <c r="G1172">
        <v>87.42</v>
      </c>
    </row>
    <row r="1173" spans="1:7" x14ac:dyDescent="0.25">
      <c r="A1173" s="1">
        <v>45892</v>
      </c>
      <c r="B1173" t="s">
        <v>30</v>
      </c>
      <c r="C1173">
        <v>133.04</v>
      </c>
      <c r="D1173">
        <v>172.22</v>
      </c>
      <c r="E1173">
        <v>14.69</v>
      </c>
      <c r="F1173">
        <v>0.8</v>
      </c>
      <c r="G1173">
        <v>82.52</v>
      </c>
    </row>
    <row r="1174" spans="1:7" x14ac:dyDescent="0.25">
      <c r="A1174" s="1">
        <v>45892</v>
      </c>
      <c r="B1174" t="s">
        <v>31</v>
      </c>
      <c r="C1174">
        <v>3954.52</v>
      </c>
      <c r="E1174">
        <v>122.23</v>
      </c>
      <c r="F1174">
        <v>0.52</v>
      </c>
    </row>
    <row r="1175" spans="1:7" x14ac:dyDescent="0.25">
      <c r="A1175" s="1">
        <v>45892</v>
      </c>
      <c r="B1175" t="s">
        <v>32</v>
      </c>
      <c r="C1175">
        <v>1737.14</v>
      </c>
      <c r="E1175">
        <v>216.97</v>
      </c>
      <c r="F1175">
        <v>0.56999999999999995</v>
      </c>
    </row>
    <row r="1176" spans="1:7" x14ac:dyDescent="0.25">
      <c r="A1176" s="1">
        <v>45892</v>
      </c>
      <c r="B1176" t="s">
        <v>33</v>
      </c>
      <c r="E1176">
        <v>1877.98</v>
      </c>
      <c r="F1176">
        <v>0</v>
      </c>
    </row>
    <row r="1177" spans="1:7" x14ac:dyDescent="0.25">
      <c r="A1177" s="1">
        <v>45893</v>
      </c>
      <c r="B1177" t="s">
        <v>29</v>
      </c>
      <c r="C1177">
        <v>165.59</v>
      </c>
      <c r="D1177">
        <v>200.46</v>
      </c>
      <c r="E1177">
        <v>16.239999999999998</v>
      </c>
      <c r="F1177">
        <v>0.09</v>
      </c>
      <c r="G1177">
        <v>86.48</v>
      </c>
    </row>
    <row r="1178" spans="1:7" x14ac:dyDescent="0.25">
      <c r="A1178" s="1">
        <v>45893</v>
      </c>
      <c r="B1178" t="s">
        <v>30</v>
      </c>
      <c r="C1178">
        <v>135.59</v>
      </c>
      <c r="D1178">
        <v>154.81</v>
      </c>
      <c r="E1178">
        <v>20.329999999999998</v>
      </c>
      <c r="F1178">
        <v>0.68</v>
      </c>
      <c r="G1178">
        <v>82.93</v>
      </c>
    </row>
    <row r="1179" spans="1:7" x14ac:dyDescent="0.25">
      <c r="A1179" s="1">
        <v>45893</v>
      </c>
      <c r="B1179" t="s">
        <v>31</v>
      </c>
      <c r="C1179">
        <v>3647.62</v>
      </c>
      <c r="E1179">
        <v>115.31</v>
      </c>
      <c r="F1179">
        <v>0.52</v>
      </c>
    </row>
    <row r="1180" spans="1:7" x14ac:dyDescent="0.25">
      <c r="A1180" s="1">
        <v>45893</v>
      </c>
      <c r="B1180" t="s">
        <v>32</v>
      </c>
      <c r="C1180">
        <v>1584.23</v>
      </c>
      <c r="E1180">
        <v>190.16</v>
      </c>
      <c r="F1180">
        <v>0.28999999999999998</v>
      </c>
    </row>
    <row r="1181" spans="1:7" x14ac:dyDescent="0.25">
      <c r="A1181" s="1">
        <v>45893</v>
      </c>
      <c r="B1181" t="s">
        <v>33</v>
      </c>
      <c r="E1181">
        <v>2083.86</v>
      </c>
      <c r="F1181">
        <v>0</v>
      </c>
    </row>
    <row r="1182" spans="1:7" x14ac:dyDescent="0.25">
      <c r="A1182" s="1">
        <v>45894</v>
      </c>
      <c r="B1182" t="s">
        <v>29</v>
      </c>
      <c r="C1182">
        <v>169.72</v>
      </c>
      <c r="D1182">
        <v>214.14</v>
      </c>
      <c r="E1182">
        <v>16.86</v>
      </c>
      <c r="F1182">
        <v>0.3</v>
      </c>
      <c r="G1182">
        <v>83.22</v>
      </c>
    </row>
    <row r="1183" spans="1:7" x14ac:dyDescent="0.25">
      <c r="A1183" s="1">
        <v>45894</v>
      </c>
      <c r="B1183" t="s">
        <v>30</v>
      </c>
      <c r="C1183">
        <v>120</v>
      </c>
      <c r="D1183">
        <v>152.5</v>
      </c>
      <c r="E1183">
        <v>18.600000000000001</v>
      </c>
      <c r="F1183">
        <v>0.41</v>
      </c>
      <c r="G1183">
        <v>82.05</v>
      </c>
    </row>
    <row r="1184" spans="1:7" x14ac:dyDescent="0.25">
      <c r="A1184" s="1">
        <v>45894</v>
      </c>
      <c r="B1184" t="s">
        <v>31</v>
      </c>
      <c r="C1184">
        <v>3918.84</v>
      </c>
      <c r="E1184">
        <v>109.92</v>
      </c>
      <c r="F1184">
        <v>0.36</v>
      </c>
    </row>
    <row r="1185" spans="1:7" x14ac:dyDescent="0.25">
      <c r="A1185" s="1">
        <v>45894</v>
      </c>
      <c r="B1185" t="s">
        <v>32</v>
      </c>
      <c r="C1185">
        <v>1578.49</v>
      </c>
      <c r="E1185">
        <v>212.36</v>
      </c>
      <c r="F1185">
        <v>0.13</v>
      </c>
    </row>
    <row r="1186" spans="1:7" x14ac:dyDescent="0.25">
      <c r="A1186" s="1">
        <v>45894</v>
      </c>
      <c r="B1186" t="s">
        <v>33</v>
      </c>
      <c r="E1186">
        <v>2011.75</v>
      </c>
      <c r="F1186">
        <v>0</v>
      </c>
    </row>
    <row r="1187" spans="1:7" x14ac:dyDescent="0.25">
      <c r="A1187" s="1">
        <v>45895</v>
      </c>
      <c r="B1187" t="s">
        <v>29</v>
      </c>
      <c r="C1187">
        <v>136.01</v>
      </c>
      <c r="D1187">
        <v>167.95</v>
      </c>
      <c r="E1187">
        <v>16</v>
      </c>
      <c r="F1187">
        <v>0.21</v>
      </c>
      <c r="G1187">
        <v>83.08</v>
      </c>
    </row>
    <row r="1188" spans="1:7" x14ac:dyDescent="0.25">
      <c r="A1188" s="1">
        <v>45895</v>
      </c>
      <c r="B1188" t="s">
        <v>30</v>
      </c>
      <c r="C1188">
        <v>155.47</v>
      </c>
      <c r="D1188">
        <v>185.46</v>
      </c>
      <c r="E1188">
        <v>16.62</v>
      </c>
      <c r="F1188">
        <v>0.04</v>
      </c>
      <c r="G1188">
        <v>82.31</v>
      </c>
    </row>
    <row r="1189" spans="1:7" x14ac:dyDescent="0.25">
      <c r="A1189" s="1">
        <v>45895</v>
      </c>
      <c r="B1189" t="s">
        <v>31</v>
      </c>
      <c r="C1189">
        <v>4216.8500000000004</v>
      </c>
      <c r="E1189">
        <v>129.03</v>
      </c>
      <c r="F1189">
        <v>0.18</v>
      </c>
    </row>
    <row r="1190" spans="1:7" x14ac:dyDescent="0.25">
      <c r="A1190" s="1">
        <v>45895</v>
      </c>
      <c r="B1190" t="s">
        <v>32</v>
      </c>
      <c r="C1190">
        <v>1759.83</v>
      </c>
      <c r="E1190">
        <v>220.67</v>
      </c>
      <c r="F1190">
        <v>0.4</v>
      </c>
    </row>
    <row r="1191" spans="1:7" x14ac:dyDescent="0.25">
      <c r="A1191" s="1">
        <v>45895</v>
      </c>
      <c r="B1191" t="s">
        <v>33</v>
      </c>
      <c r="E1191">
        <v>2137.66</v>
      </c>
      <c r="F1191">
        <v>0</v>
      </c>
    </row>
    <row r="1192" spans="1:7" x14ac:dyDescent="0.25">
      <c r="A1192" s="1">
        <v>45896</v>
      </c>
      <c r="B1192" t="s">
        <v>29</v>
      </c>
      <c r="C1192">
        <v>139.30000000000001</v>
      </c>
      <c r="D1192">
        <v>170.39</v>
      </c>
      <c r="E1192">
        <v>15.98</v>
      </c>
      <c r="F1192">
        <v>0.17</v>
      </c>
      <c r="G1192">
        <v>87.13</v>
      </c>
    </row>
    <row r="1193" spans="1:7" x14ac:dyDescent="0.25">
      <c r="A1193" s="1">
        <v>45896</v>
      </c>
      <c r="B1193" t="s">
        <v>30</v>
      </c>
      <c r="C1193">
        <v>160.84</v>
      </c>
      <c r="D1193">
        <v>201.4</v>
      </c>
      <c r="E1193">
        <v>16.95</v>
      </c>
      <c r="F1193">
        <v>0</v>
      </c>
      <c r="G1193">
        <v>84.56</v>
      </c>
    </row>
    <row r="1194" spans="1:7" x14ac:dyDescent="0.25">
      <c r="A1194" s="1">
        <v>45896</v>
      </c>
      <c r="B1194" t="s">
        <v>31</v>
      </c>
      <c r="C1194">
        <v>3668.17</v>
      </c>
      <c r="E1194">
        <v>97.29</v>
      </c>
      <c r="F1194">
        <v>0.66</v>
      </c>
    </row>
    <row r="1195" spans="1:7" x14ac:dyDescent="0.25">
      <c r="A1195" s="1">
        <v>45896</v>
      </c>
      <c r="B1195" t="s">
        <v>32</v>
      </c>
      <c r="C1195">
        <v>1701.17</v>
      </c>
      <c r="E1195">
        <v>188.53</v>
      </c>
      <c r="F1195">
        <v>0.44</v>
      </c>
    </row>
    <row r="1196" spans="1:7" x14ac:dyDescent="0.25">
      <c r="A1196" s="1">
        <v>45896</v>
      </c>
      <c r="B1196" t="s">
        <v>33</v>
      </c>
      <c r="E1196">
        <v>2054.83</v>
      </c>
      <c r="F1196">
        <v>0</v>
      </c>
    </row>
    <row r="1197" spans="1:7" x14ac:dyDescent="0.25">
      <c r="A1197" s="1">
        <v>45897</v>
      </c>
      <c r="B1197" t="s">
        <v>29</v>
      </c>
      <c r="C1197">
        <v>152.29</v>
      </c>
      <c r="D1197">
        <v>175.31</v>
      </c>
      <c r="E1197">
        <v>17.18</v>
      </c>
      <c r="F1197">
        <v>0.23</v>
      </c>
      <c r="G1197">
        <v>82.51</v>
      </c>
    </row>
    <row r="1198" spans="1:7" x14ac:dyDescent="0.25">
      <c r="A1198" s="1">
        <v>45897</v>
      </c>
      <c r="B1198" t="s">
        <v>30</v>
      </c>
      <c r="C1198">
        <v>120</v>
      </c>
      <c r="D1198">
        <v>145.38999999999999</v>
      </c>
      <c r="E1198">
        <v>17.190000000000001</v>
      </c>
      <c r="F1198">
        <v>0.6</v>
      </c>
      <c r="G1198">
        <v>83.45</v>
      </c>
    </row>
    <row r="1199" spans="1:7" x14ac:dyDescent="0.25">
      <c r="A1199" s="1">
        <v>45897</v>
      </c>
      <c r="B1199" t="s">
        <v>31</v>
      </c>
      <c r="C1199">
        <v>3852.39</v>
      </c>
      <c r="E1199">
        <v>121.31</v>
      </c>
      <c r="F1199">
        <v>0.55000000000000004</v>
      </c>
    </row>
    <row r="1200" spans="1:7" x14ac:dyDescent="0.25">
      <c r="A1200" s="1">
        <v>45897</v>
      </c>
      <c r="B1200" t="s">
        <v>32</v>
      </c>
      <c r="C1200">
        <v>1470.89</v>
      </c>
      <c r="E1200">
        <v>214.14</v>
      </c>
      <c r="F1200">
        <v>0.32</v>
      </c>
    </row>
    <row r="1201" spans="1:7" x14ac:dyDescent="0.25">
      <c r="A1201" s="1">
        <v>45897</v>
      </c>
      <c r="B1201" t="s">
        <v>33</v>
      </c>
      <c r="E1201">
        <v>2029.13</v>
      </c>
      <c r="F1201">
        <v>0</v>
      </c>
    </row>
    <row r="1202" spans="1:7" x14ac:dyDescent="0.25">
      <c r="A1202" s="1">
        <v>45898</v>
      </c>
      <c r="B1202" t="s">
        <v>29</v>
      </c>
      <c r="C1202">
        <v>136.29</v>
      </c>
      <c r="D1202">
        <v>161.19999999999999</v>
      </c>
      <c r="E1202">
        <v>20.37</v>
      </c>
      <c r="F1202">
        <v>0.15</v>
      </c>
      <c r="G1202">
        <v>81.75</v>
      </c>
    </row>
    <row r="1203" spans="1:7" x14ac:dyDescent="0.25">
      <c r="A1203" s="1">
        <v>45898</v>
      </c>
      <c r="B1203" t="s">
        <v>30</v>
      </c>
      <c r="C1203">
        <v>127.75</v>
      </c>
      <c r="D1203">
        <v>150.38</v>
      </c>
      <c r="E1203">
        <v>17.14</v>
      </c>
      <c r="F1203">
        <v>0</v>
      </c>
      <c r="G1203">
        <v>82.2</v>
      </c>
    </row>
    <row r="1204" spans="1:7" x14ac:dyDescent="0.25">
      <c r="A1204" s="1">
        <v>45898</v>
      </c>
      <c r="B1204" t="s">
        <v>31</v>
      </c>
      <c r="C1204">
        <v>4338.91</v>
      </c>
      <c r="E1204">
        <v>103.97</v>
      </c>
      <c r="F1204">
        <v>0.3</v>
      </c>
    </row>
    <row r="1205" spans="1:7" x14ac:dyDescent="0.25">
      <c r="A1205" s="1">
        <v>45898</v>
      </c>
      <c r="B1205" t="s">
        <v>32</v>
      </c>
      <c r="C1205">
        <v>1582.27</v>
      </c>
      <c r="E1205">
        <v>219.21</v>
      </c>
      <c r="F1205">
        <v>0.23</v>
      </c>
    </row>
    <row r="1206" spans="1:7" x14ac:dyDescent="0.25">
      <c r="A1206" s="1">
        <v>45898</v>
      </c>
      <c r="B1206" t="s">
        <v>33</v>
      </c>
      <c r="E1206">
        <v>2113.29</v>
      </c>
      <c r="F1206">
        <v>0</v>
      </c>
    </row>
    <row r="1207" spans="1:7" x14ac:dyDescent="0.25">
      <c r="A1207" s="1">
        <v>45899</v>
      </c>
      <c r="B1207" t="s">
        <v>29</v>
      </c>
      <c r="C1207">
        <v>163.71</v>
      </c>
      <c r="D1207">
        <v>194.09</v>
      </c>
      <c r="E1207">
        <v>20.27</v>
      </c>
      <c r="F1207">
        <v>0.97</v>
      </c>
      <c r="G1207">
        <v>83.81</v>
      </c>
    </row>
    <row r="1208" spans="1:7" x14ac:dyDescent="0.25">
      <c r="A1208" s="1">
        <v>45899</v>
      </c>
      <c r="B1208" t="s">
        <v>30</v>
      </c>
      <c r="C1208">
        <v>152.9</v>
      </c>
      <c r="D1208">
        <v>183.4</v>
      </c>
      <c r="E1208">
        <v>20.94</v>
      </c>
      <c r="F1208">
        <v>0.72</v>
      </c>
      <c r="G1208">
        <v>82.31</v>
      </c>
    </row>
    <row r="1209" spans="1:7" x14ac:dyDescent="0.25">
      <c r="A1209" s="1">
        <v>45899</v>
      </c>
      <c r="B1209" t="s">
        <v>31</v>
      </c>
      <c r="C1209">
        <v>3921.5</v>
      </c>
      <c r="E1209">
        <v>106.23</v>
      </c>
      <c r="F1209">
        <v>0</v>
      </c>
    </row>
    <row r="1210" spans="1:7" x14ac:dyDescent="0.25">
      <c r="A1210" s="1">
        <v>45899</v>
      </c>
      <c r="B1210" t="s">
        <v>32</v>
      </c>
      <c r="C1210">
        <v>1503.93</v>
      </c>
      <c r="E1210">
        <v>204.16</v>
      </c>
      <c r="F1210">
        <v>0.52</v>
      </c>
    </row>
    <row r="1211" spans="1:7" x14ac:dyDescent="0.25">
      <c r="A1211" s="1">
        <v>45899</v>
      </c>
      <c r="B1211" t="s">
        <v>33</v>
      </c>
      <c r="E1211">
        <v>2135.38</v>
      </c>
      <c r="F1211">
        <v>0</v>
      </c>
    </row>
    <row r="1212" spans="1:7" x14ac:dyDescent="0.25">
      <c r="A1212" s="1">
        <v>45900</v>
      </c>
      <c r="B1212" t="s">
        <v>29</v>
      </c>
      <c r="C1212">
        <v>141.58000000000001</v>
      </c>
      <c r="D1212">
        <v>164.3</v>
      </c>
      <c r="E1212">
        <v>16.97</v>
      </c>
      <c r="F1212">
        <v>0.31</v>
      </c>
      <c r="G1212">
        <v>83.24</v>
      </c>
    </row>
    <row r="1213" spans="1:7" x14ac:dyDescent="0.25">
      <c r="A1213" s="1">
        <v>45900</v>
      </c>
      <c r="B1213" t="s">
        <v>30</v>
      </c>
      <c r="C1213">
        <v>133.03</v>
      </c>
      <c r="D1213">
        <v>161.72999999999999</v>
      </c>
      <c r="E1213">
        <v>17.78</v>
      </c>
      <c r="F1213">
        <v>0.18</v>
      </c>
      <c r="G1213">
        <v>85.09</v>
      </c>
    </row>
    <row r="1214" spans="1:7" x14ac:dyDescent="0.25">
      <c r="A1214" s="1">
        <v>45900</v>
      </c>
      <c r="B1214" t="s">
        <v>31</v>
      </c>
      <c r="C1214">
        <v>4235.25</v>
      </c>
      <c r="E1214">
        <v>111.1</v>
      </c>
      <c r="F1214">
        <v>0.28999999999999998</v>
      </c>
    </row>
    <row r="1215" spans="1:7" x14ac:dyDescent="0.25">
      <c r="A1215" s="1">
        <v>45900</v>
      </c>
      <c r="B1215" t="s">
        <v>32</v>
      </c>
      <c r="C1215">
        <v>1681.86</v>
      </c>
      <c r="E1215">
        <v>205.83</v>
      </c>
      <c r="F1215">
        <v>0.34</v>
      </c>
    </row>
    <row r="1216" spans="1:7" x14ac:dyDescent="0.25">
      <c r="A1216" s="1">
        <v>45900</v>
      </c>
      <c r="B1216" t="s">
        <v>33</v>
      </c>
      <c r="E1216">
        <v>2236.44</v>
      </c>
      <c r="F1216">
        <v>0</v>
      </c>
    </row>
    <row r="1217" spans="1:7" x14ac:dyDescent="0.25">
      <c r="A1217" s="1">
        <v>45901</v>
      </c>
      <c r="B1217" t="s">
        <v>29</v>
      </c>
      <c r="C1217">
        <v>153.18</v>
      </c>
      <c r="D1217">
        <v>192.33</v>
      </c>
      <c r="E1217">
        <v>19.079999999999998</v>
      </c>
      <c r="F1217">
        <v>0.25</v>
      </c>
      <c r="G1217">
        <v>86.52</v>
      </c>
    </row>
    <row r="1218" spans="1:7" x14ac:dyDescent="0.25">
      <c r="A1218" s="1">
        <v>45901</v>
      </c>
      <c r="B1218" t="s">
        <v>30</v>
      </c>
      <c r="C1218">
        <v>131.93</v>
      </c>
      <c r="D1218">
        <v>159.01</v>
      </c>
      <c r="E1218">
        <v>15.41</v>
      </c>
      <c r="F1218">
        <v>0.78</v>
      </c>
      <c r="G1218">
        <v>84.98</v>
      </c>
    </row>
    <row r="1219" spans="1:7" x14ac:dyDescent="0.25">
      <c r="A1219" s="1">
        <v>45901</v>
      </c>
      <c r="B1219" t="s">
        <v>31</v>
      </c>
      <c r="C1219">
        <v>3868.16</v>
      </c>
      <c r="E1219">
        <v>112.24</v>
      </c>
      <c r="F1219">
        <v>0.23</v>
      </c>
    </row>
    <row r="1220" spans="1:7" x14ac:dyDescent="0.25">
      <c r="A1220" s="1">
        <v>45901</v>
      </c>
      <c r="B1220" t="s">
        <v>32</v>
      </c>
      <c r="C1220">
        <v>1678.65</v>
      </c>
      <c r="E1220">
        <v>234.71</v>
      </c>
      <c r="F1220">
        <v>0.28999999999999998</v>
      </c>
    </row>
    <row r="1221" spans="1:7" x14ac:dyDescent="0.25">
      <c r="A1221" s="1">
        <v>45901</v>
      </c>
      <c r="B1221" t="s">
        <v>33</v>
      </c>
      <c r="E1221">
        <v>2268.9499999999998</v>
      </c>
      <c r="F1221">
        <v>0</v>
      </c>
    </row>
    <row r="1222" spans="1:7" x14ac:dyDescent="0.25">
      <c r="A1222" s="1">
        <v>45902</v>
      </c>
      <c r="B1222" t="s">
        <v>29</v>
      </c>
      <c r="C1222">
        <v>153.28</v>
      </c>
      <c r="D1222">
        <v>184.54</v>
      </c>
      <c r="E1222">
        <v>20.04</v>
      </c>
      <c r="F1222">
        <v>0.54</v>
      </c>
      <c r="G1222">
        <v>82.32</v>
      </c>
    </row>
    <row r="1223" spans="1:7" x14ac:dyDescent="0.25">
      <c r="A1223" s="1">
        <v>45902</v>
      </c>
      <c r="B1223" t="s">
        <v>30</v>
      </c>
      <c r="C1223">
        <v>144.49</v>
      </c>
      <c r="D1223">
        <v>174.16</v>
      </c>
      <c r="E1223">
        <v>17.54</v>
      </c>
      <c r="F1223">
        <v>0.84</v>
      </c>
      <c r="G1223">
        <v>81.099999999999994</v>
      </c>
    </row>
    <row r="1224" spans="1:7" x14ac:dyDescent="0.25">
      <c r="A1224" s="1">
        <v>45902</v>
      </c>
      <c r="B1224" t="s">
        <v>31</v>
      </c>
      <c r="C1224">
        <v>4069.55</v>
      </c>
      <c r="E1224">
        <v>130.28</v>
      </c>
      <c r="F1224">
        <v>0.44</v>
      </c>
    </row>
    <row r="1225" spans="1:7" x14ac:dyDescent="0.25">
      <c r="A1225" s="1">
        <v>45902</v>
      </c>
      <c r="B1225" t="s">
        <v>32</v>
      </c>
      <c r="C1225">
        <v>1586.84</v>
      </c>
      <c r="E1225">
        <v>217.03</v>
      </c>
      <c r="F1225">
        <v>0.83</v>
      </c>
    </row>
    <row r="1226" spans="1:7" x14ac:dyDescent="0.25">
      <c r="A1226" s="1">
        <v>45902</v>
      </c>
      <c r="B1226" t="s">
        <v>33</v>
      </c>
      <c r="E1226">
        <v>1910.59</v>
      </c>
      <c r="F1226">
        <v>0</v>
      </c>
    </row>
    <row r="1227" spans="1:7" x14ac:dyDescent="0.25">
      <c r="A1227" s="1">
        <v>45903</v>
      </c>
      <c r="B1227" t="s">
        <v>29</v>
      </c>
      <c r="C1227">
        <v>147.88</v>
      </c>
      <c r="D1227">
        <v>182.83</v>
      </c>
      <c r="E1227">
        <v>19.97</v>
      </c>
      <c r="F1227">
        <v>0</v>
      </c>
      <c r="G1227">
        <v>81.87</v>
      </c>
    </row>
    <row r="1228" spans="1:7" x14ac:dyDescent="0.25">
      <c r="A1228" s="1">
        <v>45903</v>
      </c>
      <c r="B1228" t="s">
        <v>30</v>
      </c>
      <c r="C1228">
        <v>145.87</v>
      </c>
      <c r="D1228">
        <v>174.88</v>
      </c>
      <c r="E1228">
        <v>17.04</v>
      </c>
      <c r="F1228">
        <v>0.42</v>
      </c>
      <c r="G1228">
        <v>78.37</v>
      </c>
    </row>
    <row r="1229" spans="1:7" x14ac:dyDescent="0.25">
      <c r="A1229" s="1">
        <v>45903</v>
      </c>
      <c r="B1229" t="s">
        <v>31</v>
      </c>
      <c r="C1229">
        <v>3783.17</v>
      </c>
      <c r="E1229">
        <v>103.65</v>
      </c>
      <c r="F1229">
        <v>0</v>
      </c>
    </row>
    <row r="1230" spans="1:7" x14ac:dyDescent="0.25">
      <c r="A1230" s="1">
        <v>45903</v>
      </c>
      <c r="B1230" t="s">
        <v>32</v>
      </c>
      <c r="C1230">
        <v>1705.22</v>
      </c>
      <c r="E1230">
        <v>225.93</v>
      </c>
      <c r="F1230">
        <v>0.76</v>
      </c>
    </row>
    <row r="1231" spans="1:7" x14ac:dyDescent="0.25">
      <c r="A1231" s="1">
        <v>45903</v>
      </c>
      <c r="B1231" t="s">
        <v>33</v>
      </c>
      <c r="E1231">
        <v>2244.2399999999998</v>
      </c>
      <c r="F1231">
        <v>0</v>
      </c>
    </row>
    <row r="1232" spans="1:7" x14ac:dyDescent="0.25">
      <c r="A1232" s="1">
        <v>45904</v>
      </c>
      <c r="B1232" t="s">
        <v>29</v>
      </c>
      <c r="C1232">
        <v>147.19999999999999</v>
      </c>
      <c r="D1232">
        <v>173.25</v>
      </c>
      <c r="E1232">
        <v>18.41</v>
      </c>
      <c r="F1232">
        <v>0.28999999999999998</v>
      </c>
      <c r="G1232">
        <v>83.11</v>
      </c>
    </row>
    <row r="1233" spans="1:7" x14ac:dyDescent="0.25">
      <c r="A1233" s="1">
        <v>45904</v>
      </c>
      <c r="B1233" t="s">
        <v>30</v>
      </c>
      <c r="C1233">
        <v>131.13999999999999</v>
      </c>
      <c r="D1233">
        <v>169.22</v>
      </c>
      <c r="E1233">
        <v>15.73</v>
      </c>
      <c r="F1233">
        <v>0.34</v>
      </c>
      <c r="G1233">
        <v>81.93</v>
      </c>
    </row>
    <row r="1234" spans="1:7" x14ac:dyDescent="0.25">
      <c r="A1234" s="1">
        <v>45904</v>
      </c>
      <c r="B1234" t="s">
        <v>31</v>
      </c>
      <c r="C1234">
        <v>3817.4</v>
      </c>
      <c r="E1234">
        <v>96</v>
      </c>
      <c r="F1234">
        <v>0</v>
      </c>
    </row>
    <row r="1235" spans="1:7" x14ac:dyDescent="0.25">
      <c r="A1235" s="1">
        <v>45904</v>
      </c>
      <c r="B1235" t="s">
        <v>32</v>
      </c>
      <c r="C1235">
        <v>1611.16</v>
      </c>
      <c r="E1235">
        <v>221.97</v>
      </c>
      <c r="F1235">
        <v>0.46</v>
      </c>
    </row>
    <row r="1236" spans="1:7" x14ac:dyDescent="0.25">
      <c r="A1236" s="1">
        <v>45904</v>
      </c>
      <c r="B1236" t="s">
        <v>33</v>
      </c>
      <c r="E1236">
        <v>2058.9899999999998</v>
      </c>
      <c r="F1236">
        <v>0</v>
      </c>
    </row>
    <row r="1237" spans="1:7" x14ac:dyDescent="0.25">
      <c r="A1237" s="1">
        <v>45905</v>
      </c>
      <c r="B1237" t="s">
        <v>29</v>
      </c>
      <c r="C1237">
        <v>150.66999999999999</v>
      </c>
      <c r="D1237">
        <v>182.04</v>
      </c>
      <c r="E1237">
        <v>15.73</v>
      </c>
      <c r="F1237">
        <v>1.05</v>
      </c>
      <c r="G1237">
        <v>87.12</v>
      </c>
    </row>
    <row r="1238" spans="1:7" x14ac:dyDescent="0.25">
      <c r="A1238" s="1">
        <v>45905</v>
      </c>
      <c r="B1238" t="s">
        <v>30</v>
      </c>
      <c r="C1238">
        <v>138.15</v>
      </c>
      <c r="D1238">
        <v>169.51</v>
      </c>
      <c r="E1238">
        <v>19.899999999999999</v>
      </c>
      <c r="F1238">
        <v>0.62</v>
      </c>
      <c r="G1238">
        <v>77.87</v>
      </c>
    </row>
    <row r="1239" spans="1:7" x14ac:dyDescent="0.25">
      <c r="A1239" s="1">
        <v>45905</v>
      </c>
      <c r="B1239" t="s">
        <v>31</v>
      </c>
      <c r="C1239">
        <v>3996.27</v>
      </c>
      <c r="E1239">
        <v>115.46</v>
      </c>
      <c r="F1239">
        <v>0.16</v>
      </c>
    </row>
    <row r="1240" spans="1:7" x14ac:dyDescent="0.25">
      <c r="A1240" s="1">
        <v>45905</v>
      </c>
      <c r="B1240" t="s">
        <v>32</v>
      </c>
      <c r="C1240">
        <v>1636.72</v>
      </c>
      <c r="E1240">
        <v>215.39</v>
      </c>
      <c r="F1240">
        <v>0.68</v>
      </c>
    </row>
    <row r="1241" spans="1:7" x14ac:dyDescent="0.25">
      <c r="A1241" s="1">
        <v>45905</v>
      </c>
      <c r="B1241" t="s">
        <v>33</v>
      </c>
      <c r="E1241">
        <v>2183.09</v>
      </c>
      <c r="F1241">
        <v>0</v>
      </c>
    </row>
    <row r="1242" spans="1:7" x14ac:dyDescent="0.25">
      <c r="A1242" s="1">
        <v>45906</v>
      </c>
      <c r="B1242" t="s">
        <v>29</v>
      </c>
      <c r="C1242">
        <v>146.35</v>
      </c>
      <c r="D1242">
        <v>165.68</v>
      </c>
      <c r="E1242">
        <v>15.69</v>
      </c>
      <c r="F1242">
        <v>0.37</v>
      </c>
      <c r="G1242">
        <v>86.31</v>
      </c>
    </row>
    <row r="1243" spans="1:7" x14ac:dyDescent="0.25">
      <c r="A1243" s="1">
        <v>45906</v>
      </c>
      <c r="B1243" t="s">
        <v>30</v>
      </c>
      <c r="C1243">
        <v>130.46</v>
      </c>
      <c r="D1243">
        <v>163.4</v>
      </c>
      <c r="E1243">
        <v>18.579999999999998</v>
      </c>
      <c r="F1243">
        <v>0.4</v>
      </c>
      <c r="G1243">
        <v>81.52</v>
      </c>
    </row>
    <row r="1244" spans="1:7" x14ac:dyDescent="0.25">
      <c r="A1244" s="1">
        <v>45906</v>
      </c>
      <c r="B1244" t="s">
        <v>31</v>
      </c>
      <c r="C1244">
        <v>3677.58</v>
      </c>
      <c r="E1244">
        <v>118.61</v>
      </c>
      <c r="F1244">
        <v>0.38</v>
      </c>
    </row>
    <row r="1245" spans="1:7" x14ac:dyDescent="0.25">
      <c r="A1245" s="1">
        <v>45906</v>
      </c>
      <c r="B1245" t="s">
        <v>32</v>
      </c>
      <c r="C1245">
        <v>1768.73</v>
      </c>
      <c r="E1245">
        <v>198.32</v>
      </c>
      <c r="F1245">
        <v>0.45</v>
      </c>
    </row>
    <row r="1246" spans="1:7" x14ac:dyDescent="0.25">
      <c r="A1246" s="1">
        <v>45906</v>
      </c>
      <c r="B1246" t="s">
        <v>33</v>
      </c>
      <c r="E1246">
        <v>2153.1999999999998</v>
      </c>
      <c r="F1246">
        <v>0</v>
      </c>
    </row>
    <row r="1247" spans="1:7" x14ac:dyDescent="0.25">
      <c r="A1247" s="1">
        <v>45907</v>
      </c>
      <c r="B1247" t="s">
        <v>29</v>
      </c>
      <c r="C1247">
        <v>139.63999999999999</v>
      </c>
      <c r="D1247">
        <v>167.09</v>
      </c>
      <c r="E1247">
        <v>17.54</v>
      </c>
      <c r="F1247">
        <v>0.13</v>
      </c>
      <c r="G1247">
        <v>85.2</v>
      </c>
    </row>
    <row r="1248" spans="1:7" x14ac:dyDescent="0.25">
      <c r="A1248" s="1">
        <v>45907</v>
      </c>
      <c r="B1248" t="s">
        <v>30</v>
      </c>
      <c r="C1248">
        <v>138.07</v>
      </c>
      <c r="D1248">
        <v>172.99</v>
      </c>
      <c r="E1248">
        <v>19.68</v>
      </c>
      <c r="F1248">
        <v>0.63</v>
      </c>
      <c r="G1248">
        <v>86.65</v>
      </c>
    </row>
    <row r="1249" spans="1:7" x14ac:dyDescent="0.25">
      <c r="A1249" s="1">
        <v>45907</v>
      </c>
      <c r="B1249" t="s">
        <v>31</v>
      </c>
      <c r="C1249">
        <v>3897.17</v>
      </c>
      <c r="E1249">
        <v>125.17</v>
      </c>
      <c r="F1249">
        <v>0.24</v>
      </c>
    </row>
    <row r="1250" spans="1:7" x14ac:dyDescent="0.25">
      <c r="A1250" s="1">
        <v>45907</v>
      </c>
      <c r="B1250" t="s">
        <v>32</v>
      </c>
      <c r="C1250">
        <v>1707.71</v>
      </c>
      <c r="E1250">
        <v>199.14</v>
      </c>
      <c r="F1250">
        <v>0.46</v>
      </c>
    </row>
    <row r="1251" spans="1:7" x14ac:dyDescent="0.25">
      <c r="A1251" s="1">
        <v>45907</v>
      </c>
      <c r="B1251" t="s">
        <v>33</v>
      </c>
      <c r="E1251">
        <v>2105.15</v>
      </c>
      <c r="F1251">
        <v>0</v>
      </c>
    </row>
    <row r="1252" spans="1:7" x14ac:dyDescent="0.25">
      <c r="A1252" s="1">
        <v>45908</v>
      </c>
      <c r="B1252" t="s">
        <v>29</v>
      </c>
      <c r="C1252">
        <v>160.41999999999999</v>
      </c>
      <c r="D1252">
        <v>197.54</v>
      </c>
      <c r="E1252">
        <v>16.63</v>
      </c>
      <c r="F1252">
        <v>0</v>
      </c>
      <c r="G1252">
        <v>84.6</v>
      </c>
    </row>
    <row r="1253" spans="1:7" x14ac:dyDescent="0.25">
      <c r="A1253" s="1">
        <v>45908</v>
      </c>
      <c r="B1253" t="s">
        <v>30</v>
      </c>
      <c r="C1253">
        <v>121.45</v>
      </c>
      <c r="D1253">
        <v>152.19</v>
      </c>
      <c r="E1253">
        <v>18.86</v>
      </c>
      <c r="F1253">
        <v>0.57999999999999996</v>
      </c>
      <c r="G1253">
        <v>80.72</v>
      </c>
    </row>
    <row r="1254" spans="1:7" x14ac:dyDescent="0.25">
      <c r="A1254" s="1">
        <v>45908</v>
      </c>
      <c r="B1254" t="s">
        <v>31</v>
      </c>
      <c r="C1254">
        <v>3865.33</v>
      </c>
      <c r="E1254">
        <v>121.4</v>
      </c>
      <c r="F1254">
        <v>0.21</v>
      </c>
    </row>
    <row r="1255" spans="1:7" x14ac:dyDescent="0.25">
      <c r="A1255" s="1">
        <v>45908</v>
      </c>
      <c r="B1255" t="s">
        <v>32</v>
      </c>
      <c r="C1255">
        <v>1715.1</v>
      </c>
      <c r="E1255">
        <v>222.78</v>
      </c>
      <c r="F1255">
        <v>0.44</v>
      </c>
    </row>
    <row r="1256" spans="1:7" x14ac:dyDescent="0.25">
      <c r="A1256" s="1">
        <v>45908</v>
      </c>
      <c r="B1256" t="s">
        <v>33</v>
      </c>
      <c r="E1256">
        <v>2150.6</v>
      </c>
      <c r="F1256">
        <v>0</v>
      </c>
    </row>
    <row r="1257" spans="1:7" x14ac:dyDescent="0.25">
      <c r="A1257" s="1">
        <v>45909</v>
      </c>
      <c r="B1257" t="s">
        <v>29</v>
      </c>
      <c r="C1257">
        <v>150.51</v>
      </c>
      <c r="D1257">
        <v>181.18</v>
      </c>
      <c r="E1257">
        <v>18.920000000000002</v>
      </c>
      <c r="F1257">
        <v>0</v>
      </c>
      <c r="G1257">
        <v>83.81</v>
      </c>
    </row>
    <row r="1258" spans="1:7" x14ac:dyDescent="0.25">
      <c r="A1258" s="1">
        <v>45909</v>
      </c>
      <c r="B1258" t="s">
        <v>30</v>
      </c>
      <c r="C1258">
        <v>142.30000000000001</v>
      </c>
      <c r="D1258">
        <v>173.79</v>
      </c>
      <c r="E1258">
        <v>18.850000000000001</v>
      </c>
      <c r="F1258">
        <v>0.96</v>
      </c>
      <c r="G1258">
        <v>82.98</v>
      </c>
    </row>
    <row r="1259" spans="1:7" x14ac:dyDescent="0.25">
      <c r="A1259" s="1">
        <v>45909</v>
      </c>
      <c r="B1259" t="s">
        <v>31</v>
      </c>
      <c r="C1259">
        <v>3795.56</v>
      </c>
      <c r="E1259">
        <v>114.41</v>
      </c>
      <c r="F1259">
        <v>0.44</v>
      </c>
    </row>
    <row r="1260" spans="1:7" x14ac:dyDescent="0.25">
      <c r="A1260" s="1">
        <v>45909</v>
      </c>
      <c r="B1260" t="s">
        <v>32</v>
      </c>
      <c r="C1260">
        <v>1647.06</v>
      </c>
      <c r="E1260">
        <v>195.44</v>
      </c>
      <c r="F1260">
        <v>0.34</v>
      </c>
    </row>
    <row r="1261" spans="1:7" x14ac:dyDescent="0.25">
      <c r="A1261" s="1">
        <v>45909</v>
      </c>
      <c r="B1261" t="s">
        <v>33</v>
      </c>
      <c r="E1261">
        <v>2163.1</v>
      </c>
      <c r="F1261">
        <v>0</v>
      </c>
    </row>
    <row r="1262" spans="1:7" x14ac:dyDescent="0.25">
      <c r="A1262" s="1">
        <v>45910</v>
      </c>
      <c r="B1262" t="s">
        <v>29</v>
      </c>
      <c r="C1262">
        <v>146.53</v>
      </c>
      <c r="D1262">
        <v>172.38</v>
      </c>
      <c r="E1262">
        <v>15.93</v>
      </c>
      <c r="F1262">
        <v>0.85</v>
      </c>
      <c r="G1262">
        <v>86.84</v>
      </c>
    </row>
    <row r="1263" spans="1:7" x14ac:dyDescent="0.25">
      <c r="A1263" s="1">
        <v>45910</v>
      </c>
      <c r="B1263" t="s">
        <v>30</v>
      </c>
      <c r="C1263">
        <v>151.74</v>
      </c>
      <c r="D1263">
        <v>194.37</v>
      </c>
      <c r="E1263">
        <v>19.13</v>
      </c>
      <c r="F1263">
        <v>0.69</v>
      </c>
      <c r="G1263">
        <v>83.92</v>
      </c>
    </row>
    <row r="1264" spans="1:7" x14ac:dyDescent="0.25">
      <c r="A1264" s="1">
        <v>45910</v>
      </c>
      <c r="B1264" t="s">
        <v>31</v>
      </c>
      <c r="C1264">
        <v>3916.88</v>
      </c>
      <c r="E1264">
        <v>126.65</v>
      </c>
      <c r="F1264">
        <v>0.19</v>
      </c>
    </row>
    <row r="1265" spans="1:7" x14ac:dyDescent="0.25">
      <c r="A1265" s="1">
        <v>45910</v>
      </c>
      <c r="B1265" t="s">
        <v>32</v>
      </c>
      <c r="C1265">
        <v>1661.65</v>
      </c>
      <c r="E1265">
        <v>214.03</v>
      </c>
      <c r="F1265">
        <v>0.39</v>
      </c>
    </row>
    <row r="1266" spans="1:7" x14ac:dyDescent="0.25">
      <c r="A1266" s="1">
        <v>45910</v>
      </c>
      <c r="B1266" t="s">
        <v>33</v>
      </c>
      <c r="E1266">
        <v>1978.25</v>
      </c>
      <c r="F1266">
        <v>0</v>
      </c>
    </row>
    <row r="1267" spans="1:7" x14ac:dyDescent="0.25">
      <c r="A1267" s="1">
        <v>45911</v>
      </c>
      <c r="B1267" t="s">
        <v>29</v>
      </c>
      <c r="C1267">
        <v>152.41999999999999</v>
      </c>
      <c r="D1267">
        <v>179.64</v>
      </c>
      <c r="E1267">
        <v>18.100000000000001</v>
      </c>
      <c r="F1267">
        <v>0.47</v>
      </c>
      <c r="G1267">
        <v>82.82</v>
      </c>
    </row>
    <row r="1268" spans="1:7" x14ac:dyDescent="0.25">
      <c r="A1268" s="1">
        <v>45911</v>
      </c>
      <c r="B1268" t="s">
        <v>30</v>
      </c>
      <c r="C1268">
        <v>140.08000000000001</v>
      </c>
      <c r="D1268">
        <v>171.5</v>
      </c>
      <c r="E1268">
        <v>14.3</v>
      </c>
      <c r="F1268">
        <v>0.71</v>
      </c>
      <c r="G1268">
        <v>78.48</v>
      </c>
    </row>
    <row r="1269" spans="1:7" x14ac:dyDescent="0.25">
      <c r="A1269" s="1">
        <v>45911</v>
      </c>
      <c r="B1269" t="s">
        <v>31</v>
      </c>
      <c r="C1269">
        <v>4155.28</v>
      </c>
      <c r="E1269">
        <v>106.69</v>
      </c>
      <c r="F1269">
        <v>0.5</v>
      </c>
    </row>
    <row r="1270" spans="1:7" x14ac:dyDescent="0.25">
      <c r="A1270" s="1">
        <v>45911</v>
      </c>
      <c r="B1270" t="s">
        <v>32</v>
      </c>
      <c r="C1270">
        <v>1748.8</v>
      </c>
      <c r="E1270">
        <v>184.8</v>
      </c>
      <c r="F1270">
        <v>0.16</v>
      </c>
    </row>
    <row r="1271" spans="1:7" x14ac:dyDescent="0.25">
      <c r="A1271" s="1">
        <v>45911</v>
      </c>
      <c r="B1271" t="s">
        <v>33</v>
      </c>
      <c r="E1271">
        <v>1922.9</v>
      </c>
      <c r="F1271">
        <v>0</v>
      </c>
    </row>
    <row r="1272" spans="1:7" x14ac:dyDescent="0.25">
      <c r="A1272" s="1">
        <v>45912</v>
      </c>
      <c r="B1272" t="s">
        <v>29</v>
      </c>
      <c r="C1272">
        <v>135.82</v>
      </c>
      <c r="D1272">
        <v>164.62</v>
      </c>
      <c r="E1272">
        <v>20.56</v>
      </c>
      <c r="F1272">
        <v>0.42</v>
      </c>
      <c r="G1272">
        <v>82.9</v>
      </c>
    </row>
    <row r="1273" spans="1:7" x14ac:dyDescent="0.25">
      <c r="A1273" s="1">
        <v>45912</v>
      </c>
      <c r="B1273" t="s">
        <v>30</v>
      </c>
      <c r="C1273">
        <v>146.28</v>
      </c>
      <c r="D1273">
        <v>184.01</v>
      </c>
      <c r="E1273">
        <v>18.87</v>
      </c>
      <c r="F1273">
        <v>0.83</v>
      </c>
      <c r="G1273">
        <v>81.48</v>
      </c>
    </row>
    <row r="1274" spans="1:7" x14ac:dyDescent="0.25">
      <c r="A1274" s="1">
        <v>45912</v>
      </c>
      <c r="B1274" t="s">
        <v>31</v>
      </c>
      <c r="C1274">
        <v>4052.87</v>
      </c>
      <c r="E1274">
        <v>116.1</v>
      </c>
      <c r="F1274">
        <v>0</v>
      </c>
    </row>
    <row r="1275" spans="1:7" x14ac:dyDescent="0.25">
      <c r="A1275" s="1">
        <v>45912</v>
      </c>
      <c r="B1275" t="s">
        <v>32</v>
      </c>
      <c r="C1275">
        <v>1772.86</v>
      </c>
      <c r="E1275">
        <v>216.64</v>
      </c>
      <c r="F1275">
        <v>0.71</v>
      </c>
    </row>
    <row r="1276" spans="1:7" x14ac:dyDescent="0.25">
      <c r="A1276" s="1">
        <v>45912</v>
      </c>
      <c r="B1276" t="s">
        <v>33</v>
      </c>
      <c r="E1276">
        <v>1979.12</v>
      </c>
      <c r="F1276">
        <v>0</v>
      </c>
    </row>
    <row r="1277" spans="1:7" x14ac:dyDescent="0.25">
      <c r="A1277" s="1">
        <v>45913</v>
      </c>
      <c r="B1277" t="s">
        <v>29</v>
      </c>
      <c r="C1277">
        <v>120</v>
      </c>
      <c r="D1277">
        <v>139.61000000000001</v>
      </c>
      <c r="E1277">
        <v>16.440000000000001</v>
      </c>
      <c r="F1277">
        <v>0.64</v>
      </c>
      <c r="G1277">
        <v>80.27</v>
      </c>
    </row>
    <row r="1278" spans="1:7" x14ac:dyDescent="0.25">
      <c r="A1278" s="1">
        <v>45913</v>
      </c>
      <c r="B1278" t="s">
        <v>30</v>
      </c>
      <c r="C1278">
        <v>137.30000000000001</v>
      </c>
      <c r="D1278">
        <v>167.59</v>
      </c>
      <c r="E1278">
        <v>17.79</v>
      </c>
      <c r="F1278">
        <v>1.01</v>
      </c>
      <c r="G1278">
        <v>80.56</v>
      </c>
    </row>
    <row r="1279" spans="1:7" x14ac:dyDescent="0.25">
      <c r="A1279" s="1">
        <v>45913</v>
      </c>
      <c r="B1279" t="s">
        <v>31</v>
      </c>
      <c r="C1279">
        <v>4215.96</v>
      </c>
      <c r="E1279">
        <v>125.94</v>
      </c>
      <c r="F1279">
        <v>0.42</v>
      </c>
    </row>
    <row r="1280" spans="1:7" x14ac:dyDescent="0.25">
      <c r="A1280" s="1">
        <v>45913</v>
      </c>
      <c r="B1280" t="s">
        <v>32</v>
      </c>
      <c r="C1280">
        <v>1680.77</v>
      </c>
      <c r="E1280">
        <v>199.53</v>
      </c>
      <c r="F1280">
        <v>0.27</v>
      </c>
    </row>
    <row r="1281" spans="1:7" x14ac:dyDescent="0.25">
      <c r="A1281" s="1">
        <v>45913</v>
      </c>
      <c r="B1281" t="s">
        <v>33</v>
      </c>
      <c r="E1281">
        <v>2338.37</v>
      </c>
      <c r="F1281">
        <v>0</v>
      </c>
    </row>
    <row r="1282" spans="1:7" x14ac:dyDescent="0.25">
      <c r="A1282" s="1">
        <v>45914</v>
      </c>
      <c r="B1282" t="s">
        <v>29</v>
      </c>
      <c r="C1282">
        <v>154.21</v>
      </c>
      <c r="D1282">
        <v>185.74</v>
      </c>
      <c r="E1282">
        <v>19.02</v>
      </c>
      <c r="F1282">
        <v>0.81</v>
      </c>
      <c r="G1282">
        <v>84.34</v>
      </c>
    </row>
    <row r="1283" spans="1:7" x14ac:dyDescent="0.25">
      <c r="A1283" s="1">
        <v>45914</v>
      </c>
      <c r="B1283" t="s">
        <v>30</v>
      </c>
      <c r="C1283">
        <v>131.80000000000001</v>
      </c>
      <c r="D1283">
        <v>160.63999999999999</v>
      </c>
      <c r="E1283">
        <v>21.65</v>
      </c>
      <c r="F1283">
        <v>0.24</v>
      </c>
      <c r="G1283">
        <v>78.47</v>
      </c>
    </row>
    <row r="1284" spans="1:7" x14ac:dyDescent="0.25">
      <c r="A1284" s="1">
        <v>45914</v>
      </c>
      <c r="B1284" t="s">
        <v>31</v>
      </c>
      <c r="C1284">
        <v>3965.06</v>
      </c>
      <c r="E1284">
        <v>119.12</v>
      </c>
      <c r="F1284">
        <v>0.49</v>
      </c>
    </row>
    <row r="1285" spans="1:7" x14ac:dyDescent="0.25">
      <c r="A1285" s="1">
        <v>45914</v>
      </c>
      <c r="B1285" t="s">
        <v>32</v>
      </c>
      <c r="C1285">
        <v>1610.93</v>
      </c>
      <c r="E1285">
        <v>199.49</v>
      </c>
      <c r="F1285">
        <v>0.15</v>
      </c>
    </row>
    <row r="1286" spans="1:7" x14ac:dyDescent="0.25">
      <c r="A1286" s="1">
        <v>45914</v>
      </c>
      <c r="B1286" t="s">
        <v>33</v>
      </c>
      <c r="E1286">
        <v>2337.04</v>
      </c>
      <c r="F1286">
        <v>0</v>
      </c>
    </row>
    <row r="1287" spans="1:7" x14ac:dyDescent="0.25">
      <c r="A1287" s="1">
        <v>45915</v>
      </c>
      <c r="B1287" t="s">
        <v>29</v>
      </c>
      <c r="C1287">
        <v>141.47</v>
      </c>
      <c r="D1287">
        <v>175.67</v>
      </c>
      <c r="E1287">
        <v>16.07</v>
      </c>
      <c r="F1287">
        <v>0</v>
      </c>
      <c r="G1287">
        <v>80.44</v>
      </c>
    </row>
    <row r="1288" spans="1:7" x14ac:dyDescent="0.25">
      <c r="A1288" s="1">
        <v>45915</v>
      </c>
      <c r="B1288" t="s">
        <v>30</v>
      </c>
      <c r="C1288">
        <v>137.19</v>
      </c>
      <c r="D1288">
        <v>168.21</v>
      </c>
      <c r="E1288">
        <v>22.24</v>
      </c>
      <c r="F1288">
        <v>0.32</v>
      </c>
      <c r="G1288">
        <v>80.819999999999993</v>
      </c>
    </row>
    <row r="1289" spans="1:7" x14ac:dyDescent="0.25">
      <c r="A1289" s="1">
        <v>45915</v>
      </c>
      <c r="B1289" t="s">
        <v>31</v>
      </c>
      <c r="C1289">
        <v>4061.71</v>
      </c>
      <c r="E1289">
        <v>108.46</v>
      </c>
      <c r="F1289">
        <v>0.18</v>
      </c>
    </row>
    <row r="1290" spans="1:7" x14ac:dyDescent="0.25">
      <c r="A1290" s="1">
        <v>45915</v>
      </c>
      <c r="B1290" t="s">
        <v>32</v>
      </c>
      <c r="C1290">
        <v>1629.22</v>
      </c>
      <c r="E1290">
        <v>191.58</v>
      </c>
      <c r="F1290">
        <v>0.16</v>
      </c>
    </row>
    <row r="1291" spans="1:7" x14ac:dyDescent="0.25">
      <c r="A1291" s="1">
        <v>45915</v>
      </c>
      <c r="B1291" t="s">
        <v>33</v>
      </c>
      <c r="E1291">
        <v>2270.6999999999998</v>
      </c>
      <c r="F1291">
        <v>0</v>
      </c>
    </row>
    <row r="1292" spans="1:7" x14ac:dyDescent="0.25">
      <c r="A1292" s="1">
        <v>45916</v>
      </c>
      <c r="B1292" t="s">
        <v>29</v>
      </c>
      <c r="C1292">
        <v>141.22999999999999</v>
      </c>
      <c r="D1292">
        <v>171.92</v>
      </c>
      <c r="E1292">
        <v>15.98</v>
      </c>
      <c r="F1292">
        <v>0.49</v>
      </c>
      <c r="G1292">
        <v>85.06</v>
      </c>
    </row>
    <row r="1293" spans="1:7" x14ac:dyDescent="0.25">
      <c r="A1293" s="1">
        <v>45916</v>
      </c>
      <c r="B1293" t="s">
        <v>30</v>
      </c>
      <c r="C1293">
        <v>121.13</v>
      </c>
      <c r="D1293">
        <v>143.35</v>
      </c>
      <c r="E1293">
        <v>20.34</v>
      </c>
      <c r="F1293">
        <v>0.42</v>
      </c>
      <c r="G1293">
        <v>82.08</v>
      </c>
    </row>
    <row r="1294" spans="1:7" x14ac:dyDescent="0.25">
      <c r="A1294" s="1">
        <v>45916</v>
      </c>
      <c r="B1294" t="s">
        <v>31</v>
      </c>
      <c r="C1294">
        <v>3867.32</v>
      </c>
      <c r="E1294">
        <v>126.07</v>
      </c>
      <c r="F1294">
        <v>0.1</v>
      </c>
    </row>
    <row r="1295" spans="1:7" x14ac:dyDescent="0.25">
      <c r="A1295" s="1">
        <v>45916</v>
      </c>
      <c r="B1295" t="s">
        <v>32</v>
      </c>
      <c r="C1295">
        <v>1791.51</v>
      </c>
      <c r="E1295">
        <v>196.89</v>
      </c>
      <c r="F1295">
        <v>0.19</v>
      </c>
    </row>
    <row r="1296" spans="1:7" x14ac:dyDescent="0.25">
      <c r="A1296" s="1">
        <v>45916</v>
      </c>
      <c r="B1296" t="s">
        <v>33</v>
      </c>
      <c r="E1296">
        <v>2151.2199999999998</v>
      </c>
      <c r="F1296">
        <v>0</v>
      </c>
    </row>
    <row r="1297" spans="1:7" x14ac:dyDescent="0.25">
      <c r="A1297" s="1">
        <v>45917</v>
      </c>
      <c r="B1297" t="s">
        <v>29</v>
      </c>
      <c r="C1297">
        <v>130.71</v>
      </c>
      <c r="D1297">
        <v>156.55000000000001</v>
      </c>
      <c r="E1297">
        <v>16.93</v>
      </c>
      <c r="F1297">
        <v>0.53</v>
      </c>
      <c r="G1297">
        <v>84.33</v>
      </c>
    </row>
    <row r="1298" spans="1:7" x14ac:dyDescent="0.25">
      <c r="A1298" s="1">
        <v>45917</v>
      </c>
      <c r="B1298" t="s">
        <v>30</v>
      </c>
      <c r="C1298">
        <v>129.80000000000001</v>
      </c>
      <c r="D1298">
        <v>145.54</v>
      </c>
      <c r="E1298">
        <v>17.39</v>
      </c>
      <c r="F1298">
        <v>0.59</v>
      </c>
      <c r="G1298">
        <v>79.819999999999993</v>
      </c>
    </row>
    <row r="1299" spans="1:7" x14ac:dyDescent="0.25">
      <c r="A1299" s="1">
        <v>45917</v>
      </c>
      <c r="B1299" t="s">
        <v>31</v>
      </c>
      <c r="C1299">
        <v>4033.63</v>
      </c>
      <c r="E1299">
        <v>103.6</v>
      </c>
      <c r="F1299">
        <v>0.42</v>
      </c>
    </row>
    <row r="1300" spans="1:7" x14ac:dyDescent="0.25">
      <c r="A1300" s="1">
        <v>45917</v>
      </c>
      <c r="B1300" t="s">
        <v>32</v>
      </c>
      <c r="C1300">
        <v>1662.71</v>
      </c>
      <c r="E1300">
        <v>239.15</v>
      </c>
      <c r="F1300">
        <v>0.36</v>
      </c>
    </row>
    <row r="1301" spans="1:7" x14ac:dyDescent="0.25">
      <c r="A1301" s="1">
        <v>45917</v>
      </c>
      <c r="B1301" t="s">
        <v>33</v>
      </c>
      <c r="E1301">
        <v>2077.7800000000002</v>
      </c>
      <c r="F1301">
        <v>0</v>
      </c>
    </row>
    <row r="1302" spans="1:7" x14ac:dyDescent="0.25">
      <c r="A1302" s="1">
        <v>45918</v>
      </c>
      <c r="B1302" t="s">
        <v>29</v>
      </c>
      <c r="C1302">
        <v>162.79</v>
      </c>
      <c r="D1302">
        <v>195.59</v>
      </c>
      <c r="E1302">
        <v>18.46</v>
      </c>
      <c r="F1302">
        <v>0.32</v>
      </c>
      <c r="G1302">
        <v>82.82</v>
      </c>
    </row>
    <row r="1303" spans="1:7" x14ac:dyDescent="0.25">
      <c r="A1303" s="1">
        <v>45918</v>
      </c>
      <c r="B1303" t="s">
        <v>30</v>
      </c>
      <c r="C1303">
        <v>147.91</v>
      </c>
      <c r="D1303">
        <v>171.51</v>
      </c>
      <c r="E1303">
        <v>16.8</v>
      </c>
      <c r="F1303">
        <v>0</v>
      </c>
      <c r="G1303">
        <v>81.87</v>
      </c>
    </row>
    <row r="1304" spans="1:7" x14ac:dyDescent="0.25">
      <c r="A1304" s="1">
        <v>45918</v>
      </c>
      <c r="B1304" t="s">
        <v>31</v>
      </c>
      <c r="C1304">
        <v>3858.66</v>
      </c>
      <c r="E1304">
        <v>115.95</v>
      </c>
      <c r="F1304">
        <v>0.09</v>
      </c>
    </row>
    <row r="1305" spans="1:7" x14ac:dyDescent="0.25">
      <c r="A1305" s="1">
        <v>45918</v>
      </c>
      <c r="B1305" t="s">
        <v>32</v>
      </c>
      <c r="C1305">
        <v>1553.65</v>
      </c>
      <c r="E1305">
        <v>228.11</v>
      </c>
      <c r="F1305">
        <v>0</v>
      </c>
    </row>
    <row r="1306" spans="1:7" x14ac:dyDescent="0.25">
      <c r="A1306" s="1">
        <v>45918</v>
      </c>
      <c r="B1306" t="s">
        <v>33</v>
      </c>
      <c r="E1306">
        <v>2142.0300000000002</v>
      </c>
      <c r="F1306">
        <v>0</v>
      </c>
    </row>
    <row r="1307" spans="1:7" x14ac:dyDescent="0.25">
      <c r="A1307" s="1">
        <v>45919</v>
      </c>
      <c r="B1307" t="s">
        <v>29</v>
      </c>
      <c r="C1307">
        <v>154.79</v>
      </c>
      <c r="D1307">
        <v>205.53</v>
      </c>
      <c r="E1307">
        <v>18.3</v>
      </c>
      <c r="F1307">
        <v>1.1399999999999999</v>
      </c>
      <c r="G1307">
        <v>83.29</v>
      </c>
    </row>
    <row r="1308" spans="1:7" x14ac:dyDescent="0.25">
      <c r="A1308" s="1">
        <v>45919</v>
      </c>
      <c r="B1308" t="s">
        <v>30</v>
      </c>
      <c r="C1308">
        <v>145.38999999999999</v>
      </c>
      <c r="D1308">
        <v>184.63</v>
      </c>
      <c r="E1308">
        <v>17.87</v>
      </c>
      <c r="F1308">
        <v>0.56000000000000005</v>
      </c>
      <c r="G1308">
        <v>81.88</v>
      </c>
    </row>
    <row r="1309" spans="1:7" x14ac:dyDescent="0.25">
      <c r="A1309" s="1">
        <v>45919</v>
      </c>
      <c r="B1309" t="s">
        <v>31</v>
      </c>
      <c r="C1309">
        <v>4110.75</v>
      </c>
      <c r="E1309">
        <v>124.63</v>
      </c>
      <c r="F1309">
        <v>0</v>
      </c>
    </row>
    <row r="1310" spans="1:7" x14ac:dyDescent="0.25">
      <c r="A1310" s="1">
        <v>45919</v>
      </c>
      <c r="B1310" t="s">
        <v>32</v>
      </c>
      <c r="C1310">
        <v>1487.15</v>
      </c>
      <c r="E1310">
        <v>189.83</v>
      </c>
      <c r="F1310">
        <v>0.55000000000000004</v>
      </c>
    </row>
    <row r="1311" spans="1:7" x14ac:dyDescent="0.25">
      <c r="A1311" s="1">
        <v>45919</v>
      </c>
      <c r="B1311" t="s">
        <v>33</v>
      </c>
      <c r="E1311">
        <v>2038.3</v>
      </c>
      <c r="F1311">
        <v>0</v>
      </c>
    </row>
    <row r="1312" spans="1:7" x14ac:dyDescent="0.25">
      <c r="A1312" s="1">
        <v>45920</v>
      </c>
      <c r="B1312" t="s">
        <v>29</v>
      </c>
      <c r="C1312">
        <v>145.97999999999999</v>
      </c>
      <c r="D1312">
        <v>171.81</v>
      </c>
      <c r="E1312">
        <v>14.83</v>
      </c>
      <c r="F1312">
        <v>0.48</v>
      </c>
      <c r="G1312">
        <v>80.37</v>
      </c>
    </row>
    <row r="1313" spans="1:7" x14ac:dyDescent="0.25">
      <c r="A1313" s="1">
        <v>45920</v>
      </c>
      <c r="B1313" t="s">
        <v>30</v>
      </c>
      <c r="C1313">
        <v>132.57</v>
      </c>
      <c r="D1313">
        <v>164.35</v>
      </c>
      <c r="E1313">
        <v>17.96</v>
      </c>
      <c r="F1313">
        <v>0</v>
      </c>
      <c r="G1313">
        <v>82.92</v>
      </c>
    </row>
    <row r="1314" spans="1:7" x14ac:dyDescent="0.25">
      <c r="A1314" s="1">
        <v>45920</v>
      </c>
      <c r="B1314" t="s">
        <v>31</v>
      </c>
      <c r="C1314">
        <v>3835.86</v>
      </c>
      <c r="E1314">
        <v>109.16</v>
      </c>
      <c r="F1314">
        <v>0.14000000000000001</v>
      </c>
    </row>
    <row r="1315" spans="1:7" x14ac:dyDescent="0.25">
      <c r="A1315" s="1">
        <v>45920</v>
      </c>
      <c r="B1315" t="s">
        <v>32</v>
      </c>
      <c r="C1315">
        <v>1631.85</v>
      </c>
      <c r="E1315">
        <v>221.48</v>
      </c>
      <c r="F1315">
        <v>0.36</v>
      </c>
    </row>
    <row r="1316" spans="1:7" x14ac:dyDescent="0.25">
      <c r="A1316" s="1">
        <v>45920</v>
      </c>
      <c r="B1316" t="s">
        <v>33</v>
      </c>
      <c r="E1316">
        <v>2086.56</v>
      </c>
      <c r="F1316">
        <v>0</v>
      </c>
    </row>
    <row r="1317" spans="1:7" x14ac:dyDescent="0.25">
      <c r="A1317" s="1">
        <v>45921</v>
      </c>
      <c r="B1317" t="s">
        <v>29</v>
      </c>
      <c r="C1317">
        <v>146.13999999999999</v>
      </c>
      <c r="D1317">
        <v>174.44</v>
      </c>
      <c r="E1317">
        <v>22.87</v>
      </c>
      <c r="F1317">
        <v>0.48</v>
      </c>
      <c r="G1317">
        <v>84.77</v>
      </c>
    </row>
    <row r="1318" spans="1:7" x14ac:dyDescent="0.25">
      <c r="A1318" s="1">
        <v>45921</v>
      </c>
      <c r="B1318" t="s">
        <v>30</v>
      </c>
      <c r="C1318">
        <v>124.92</v>
      </c>
      <c r="D1318">
        <v>156.34</v>
      </c>
      <c r="E1318">
        <v>22.09</v>
      </c>
      <c r="F1318">
        <v>0.2</v>
      </c>
      <c r="G1318">
        <v>82.39</v>
      </c>
    </row>
    <row r="1319" spans="1:7" x14ac:dyDescent="0.25">
      <c r="A1319" s="1">
        <v>45921</v>
      </c>
      <c r="B1319" t="s">
        <v>31</v>
      </c>
      <c r="C1319">
        <v>3932.69</v>
      </c>
      <c r="E1319">
        <v>121.95</v>
      </c>
      <c r="F1319">
        <v>0.05</v>
      </c>
    </row>
    <row r="1320" spans="1:7" x14ac:dyDescent="0.25">
      <c r="A1320" s="1">
        <v>45921</v>
      </c>
      <c r="B1320" t="s">
        <v>32</v>
      </c>
      <c r="C1320">
        <v>1775.84</v>
      </c>
      <c r="E1320">
        <v>205.97</v>
      </c>
      <c r="F1320">
        <v>0.82</v>
      </c>
    </row>
    <row r="1321" spans="1:7" x14ac:dyDescent="0.25">
      <c r="A1321" s="1">
        <v>45921</v>
      </c>
      <c r="B1321" t="s">
        <v>33</v>
      </c>
      <c r="E1321">
        <v>2169.17</v>
      </c>
      <c r="F1321">
        <v>0</v>
      </c>
    </row>
    <row r="1322" spans="1:7" x14ac:dyDescent="0.25">
      <c r="A1322" s="1">
        <v>45922</v>
      </c>
      <c r="B1322" t="s">
        <v>29</v>
      </c>
      <c r="C1322">
        <v>156.83000000000001</v>
      </c>
      <c r="D1322">
        <v>196.3</v>
      </c>
      <c r="E1322">
        <v>17.22</v>
      </c>
      <c r="F1322">
        <v>0.72</v>
      </c>
      <c r="G1322">
        <v>82.97</v>
      </c>
    </row>
    <row r="1323" spans="1:7" x14ac:dyDescent="0.25">
      <c r="A1323" s="1">
        <v>45922</v>
      </c>
      <c r="B1323" t="s">
        <v>30</v>
      </c>
      <c r="C1323">
        <v>136.56</v>
      </c>
      <c r="D1323">
        <v>165.51</v>
      </c>
      <c r="E1323">
        <v>19.72</v>
      </c>
      <c r="F1323">
        <v>0.78</v>
      </c>
      <c r="G1323">
        <v>79.63</v>
      </c>
    </row>
    <row r="1324" spans="1:7" x14ac:dyDescent="0.25">
      <c r="A1324" s="1">
        <v>45922</v>
      </c>
      <c r="B1324" t="s">
        <v>31</v>
      </c>
      <c r="C1324">
        <v>4027.3</v>
      </c>
      <c r="E1324">
        <v>112.99</v>
      </c>
      <c r="F1324">
        <v>0</v>
      </c>
    </row>
    <row r="1325" spans="1:7" x14ac:dyDescent="0.25">
      <c r="A1325" s="1">
        <v>45922</v>
      </c>
      <c r="B1325" t="s">
        <v>32</v>
      </c>
      <c r="C1325">
        <v>1611.63</v>
      </c>
      <c r="E1325">
        <v>218.2</v>
      </c>
      <c r="F1325">
        <v>0.22</v>
      </c>
    </row>
    <row r="1326" spans="1:7" x14ac:dyDescent="0.25">
      <c r="A1326" s="1">
        <v>45922</v>
      </c>
      <c r="B1326" t="s">
        <v>33</v>
      </c>
      <c r="E1326">
        <v>1814.81</v>
      </c>
      <c r="F1326">
        <v>0</v>
      </c>
    </row>
    <row r="1327" spans="1:7" x14ac:dyDescent="0.25">
      <c r="A1327" s="1">
        <v>45923</v>
      </c>
      <c r="B1327" t="s">
        <v>29</v>
      </c>
      <c r="C1327">
        <v>140.32</v>
      </c>
      <c r="D1327">
        <v>184.44</v>
      </c>
      <c r="E1327">
        <v>17.39</v>
      </c>
      <c r="F1327">
        <v>0</v>
      </c>
      <c r="G1327">
        <v>85.23</v>
      </c>
    </row>
    <row r="1328" spans="1:7" x14ac:dyDescent="0.25">
      <c r="A1328" s="1">
        <v>45923</v>
      </c>
      <c r="B1328" t="s">
        <v>30</v>
      </c>
      <c r="C1328">
        <v>138.44999999999999</v>
      </c>
      <c r="D1328">
        <v>164.93</v>
      </c>
      <c r="E1328">
        <v>18.3</v>
      </c>
      <c r="F1328">
        <v>0.62</v>
      </c>
      <c r="G1328">
        <v>80.5</v>
      </c>
    </row>
    <row r="1329" spans="1:7" x14ac:dyDescent="0.25">
      <c r="A1329" s="1">
        <v>45923</v>
      </c>
      <c r="B1329" t="s">
        <v>31</v>
      </c>
      <c r="C1329">
        <v>3998.12</v>
      </c>
      <c r="E1329">
        <v>124.72</v>
      </c>
      <c r="F1329">
        <v>0.14000000000000001</v>
      </c>
    </row>
    <row r="1330" spans="1:7" x14ac:dyDescent="0.25">
      <c r="A1330" s="1">
        <v>45923</v>
      </c>
      <c r="B1330" t="s">
        <v>32</v>
      </c>
      <c r="C1330">
        <v>1772.3</v>
      </c>
      <c r="E1330">
        <v>186.41</v>
      </c>
      <c r="F1330">
        <v>0.51</v>
      </c>
    </row>
    <row r="1331" spans="1:7" x14ac:dyDescent="0.25">
      <c r="A1331" s="1">
        <v>45923</v>
      </c>
      <c r="B1331" t="s">
        <v>33</v>
      </c>
      <c r="E1331">
        <v>2079.9</v>
      </c>
      <c r="F1331">
        <v>0</v>
      </c>
    </row>
    <row r="1332" spans="1:7" x14ac:dyDescent="0.25">
      <c r="A1332" s="1">
        <v>45924</v>
      </c>
      <c r="B1332" t="s">
        <v>29</v>
      </c>
      <c r="C1332">
        <v>143.94999999999999</v>
      </c>
      <c r="D1332">
        <v>170.23</v>
      </c>
      <c r="E1332">
        <v>17.02</v>
      </c>
      <c r="F1332">
        <v>0</v>
      </c>
      <c r="G1332">
        <v>83.3</v>
      </c>
    </row>
    <row r="1333" spans="1:7" x14ac:dyDescent="0.25">
      <c r="A1333" s="1">
        <v>45924</v>
      </c>
      <c r="B1333" t="s">
        <v>30</v>
      </c>
      <c r="C1333">
        <v>136.49</v>
      </c>
      <c r="D1333">
        <v>159.34</v>
      </c>
      <c r="E1333">
        <v>17.93</v>
      </c>
      <c r="F1333">
        <v>0.06</v>
      </c>
      <c r="G1333">
        <v>82.4</v>
      </c>
    </row>
    <row r="1334" spans="1:7" x14ac:dyDescent="0.25">
      <c r="A1334" s="1">
        <v>45924</v>
      </c>
      <c r="B1334" t="s">
        <v>31</v>
      </c>
      <c r="C1334">
        <v>4327.91</v>
      </c>
      <c r="E1334">
        <v>118.86</v>
      </c>
      <c r="F1334">
        <v>0</v>
      </c>
    </row>
    <row r="1335" spans="1:7" x14ac:dyDescent="0.25">
      <c r="A1335" s="1">
        <v>45924</v>
      </c>
      <c r="B1335" t="s">
        <v>32</v>
      </c>
      <c r="C1335">
        <v>1610.5</v>
      </c>
      <c r="E1335">
        <v>200.98</v>
      </c>
      <c r="F1335">
        <v>0.56999999999999995</v>
      </c>
    </row>
    <row r="1336" spans="1:7" x14ac:dyDescent="0.25">
      <c r="A1336" s="1">
        <v>45924</v>
      </c>
      <c r="B1336" t="s">
        <v>33</v>
      </c>
      <c r="E1336">
        <v>1935.13</v>
      </c>
      <c r="F1336">
        <v>0</v>
      </c>
    </row>
    <row r="1337" spans="1:7" x14ac:dyDescent="0.25">
      <c r="A1337" s="1">
        <v>45925</v>
      </c>
      <c r="B1337" t="s">
        <v>29</v>
      </c>
      <c r="C1337">
        <v>147.77000000000001</v>
      </c>
      <c r="D1337">
        <v>175.51</v>
      </c>
      <c r="E1337">
        <v>14.63</v>
      </c>
      <c r="F1337">
        <v>0.3</v>
      </c>
      <c r="G1337">
        <v>84.96</v>
      </c>
    </row>
    <row r="1338" spans="1:7" x14ac:dyDescent="0.25">
      <c r="A1338" s="1">
        <v>45925</v>
      </c>
      <c r="B1338" t="s">
        <v>30</v>
      </c>
      <c r="C1338">
        <v>131.02000000000001</v>
      </c>
      <c r="D1338">
        <v>169.59</v>
      </c>
      <c r="E1338">
        <v>17.28</v>
      </c>
      <c r="F1338">
        <v>0.08</v>
      </c>
      <c r="G1338">
        <v>80.77</v>
      </c>
    </row>
    <row r="1339" spans="1:7" x14ac:dyDescent="0.25">
      <c r="A1339" s="1">
        <v>45925</v>
      </c>
      <c r="B1339" t="s">
        <v>31</v>
      </c>
      <c r="C1339">
        <v>4476.8900000000003</v>
      </c>
      <c r="E1339">
        <v>105.23</v>
      </c>
      <c r="F1339">
        <v>0.25</v>
      </c>
    </row>
    <row r="1340" spans="1:7" x14ac:dyDescent="0.25">
      <c r="A1340" s="1">
        <v>45925</v>
      </c>
      <c r="B1340" t="s">
        <v>32</v>
      </c>
      <c r="C1340">
        <v>1742.96</v>
      </c>
      <c r="E1340">
        <v>204.61</v>
      </c>
      <c r="F1340">
        <v>0.24</v>
      </c>
    </row>
    <row r="1341" spans="1:7" x14ac:dyDescent="0.25">
      <c r="A1341" s="1">
        <v>45925</v>
      </c>
      <c r="B1341" t="s">
        <v>33</v>
      </c>
      <c r="E1341">
        <v>2045.74</v>
      </c>
      <c r="F1341">
        <v>0</v>
      </c>
    </row>
    <row r="1342" spans="1:7" x14ac:dyDescent="0.25">
      <c r="A1342" s="1">
        <v>45926</v>
      </c>
      <c r="B1342" t="s">
        <v>29</v>
      </c>
      <c r="C1342">
        <v>159.26</v>
      </c>
      <c r="D1342">
        <v>197.14</v>
      </c>
      <c r="E1342">
        <v>17.18</v>
      </c>
      <c r="F1342">
        <v>0.02</v>
      </c>
      <c r="G1342">
        <v>80.349999999999994</v>
      </c>
    </row>
    <row r="1343" spans="1:7" x14ac:dyDescent="0.25">
      <c r="A1343" s="1">
        <v>45926</v>
      </c>
      <c r="B1343" t="s">
        <v>30</v>
      </c>
      <c r="C1343">
        <v>129.44</v>
      </c>
      <c r="D1343">
        <v>146.44</v>
      </c>
      <c r="E1343">
        <v>17.809999999999999</v>
      </c>
      <c r="F1343">
        <v>0.57999999999999996</v>
      </c>
      <c r="G1343">
        <v>83.6</v>
      </c>
    </row>
    <row r="1344" spans="1:7" x14ac:dyDescent="0.25">
      <c r="A1344" s="1">
        <v>45926</v>
      </c>
      <c r="B1344" t="s">
        <v>31</v>
      </c>
      <c r="C1344">
        <v>4143.2700000000004</v>
      </c>
      <c r="E1344">
        <v>120.37</v>
      </c>
      <c r="F1344">
        <v>0.28999999999999998</v>
      </c>
    </row>
    <row r="1345" spans="1:7" x14ac:dyDescent="0.25">
      <c r="A1345" s="1">
        <v>45926</v>
      </c>
      <c r="B1345" t="s">
        <v>32</v>
      </c>
      <c r="C1345">
        <v>1624.27</v>
      </c>
      <c r="E1345">
        <v>216.61</v>
      </c>
      <c r="F1345">
        <v>0</v>
      </c>
    </row>
    <row r="1346" spans="1:7" x14ac:dyDescent="0.25">
      <c r="A1346" s="1">
        <v>45926</v>
      </c>
      <c r="B1346" t="s">
        <v>33</v>
      </c>
      <c r="E1346">
        <v>1982.98</v>
      </c>
      <c r="F1346">
        <v>0</v>
      </c>
    </row>
    <row r="1347" spans="1:7" x14ac:dyDescent="0.25">
      <c r="A1347" s="1">
        <v>45927</v>
      </c>
      <c r="B1347" t="s">
        <v>29</v>
      </c>
      <c r="C1347">
        <v>166.22</v>
      </c>
      <c r="D1347">
        <v>185.55</v>
      </c>
      <c r="E1347">
        <v>18.940000000000001</v>
      </c>
      <c r="F1347">
        <v>0.03</v>
      </c>
      <c r="G1347">
        <v>81.849999999999994</v>
      </c>
    </row>
    <row r="1348" spans="1:7" x14ac:dyDescent="0.25">
      <c r="A1348" s="1">
        <v>45927</v>
      </c>
      <c r="B1348" t="s">
        <v>30</v>
      </c>
      <c r="C1348">
        <v>145.31</v>
      </c>
      <c r="D1348">
        <v>177.48</v>
      </c>
      <c r="E1348">
        <v>19.559999999999999</v>
      </c>
      <c r="F1348">
        <v>0.53</v>
      </c>
      <c r="G1348">
        <v>82.05</v>
      </c>
    </row>
    <row r="1349" spans="1:7" x14ac:dyDescent="0.25">
      <c r="A1349" s="1">
        <v>45927</v>
      </c>
      <c r="B1349" t="s">
        <v>31</v>
      </c>
      <c r="C1349">
        <v>3898.88</v>
      </c>
      <c r="E1349">
        <v>121.53</v>
      </c>
      <c r="F1349">
        <v>0.37</v>
      </c>
    </row>
    <row r="1350" spans="1:7" x14ac:dyDescent="0.25">
      <c r="A1350" s="1">
        <v>45927</v>
      </c>
      <c r="B1350" t="s">
        <v>32</v>
      </c>
      <c r="C1350">
        <v>1730.92</v>
      </c>
      <c r="E1350">
        <v>215.67</v>
      </c>
      <c r="F1350">
        <v>0.11</v>
      </c>
    </row>
    <row r="1351" spans="1:7" x14ac:dyDescent="0.25">
      <c r="A1351" s="1">
        <v>45927</v>
      </c>
      <c r="B1351" t="s">
        <v>33</v>
      </c>
      <c r="E1351">
        <v>2020.75</v>
      </c>
      <c r="F1351">
        <v>0</v>
      </c>
    </row>
    <row r="1352" spans="1:7" x14ac:dyDescent="0.25">
      <c r="A1352" s="1">
        <v>45928</v>
      </c>
      <c r="B1352" t="s">
        <v>29</v>
      </c>
      <c r="C1352">
        <v>144.03</v>
      </c>
      <c r="D1352">
        <v>165.95</v>
      </c>
      <c r="E1352">
        <v>18.41</v>
      </c>
      <c r="F1352">
        <v>0.41</v>
      </c>
      <c r="G1352">
        <v>86.33</v>
      </c>
    </row>
    <row r="1353" spans="1:7" x14ac:dyDescent="0.25">
      <c r="A1353" s="1">
        <v>45928</v>
      </c>
      <c r="B1353" t="s">
        <v>30</v>
      </c>
      <c r="C1353">
        <v>120</v>
      </c>
      <c r="D1353">
        <v>144.47999999999999</v>
      </c>
      <c r="E1353">
        <v>20.51</v>
      </c>
      <c r="F1353">
        <v>0.42</v>
      </c>
      <c r="G1353">
        <v>83.89</v>
      </c>
    </row>
    <row r="1354" spans="1:7" x14ac:dyDescent="0.25">
      <c r="A1354" s="1">
        <v>45928</v>
      </c>
      <c r="B1354" t="s">
        <v>31</v>
      </c>
      <c r="C1354">
        <v>4198.2299999999996</v>
      </c>
      <c r="E1354">
        <v>113.88</v>
      </c>
      <c r="F1354">
        <v>0</v>
      </c>
    </row>
    <row r="1355" spans="1:7" x14ac:dyDescent="0.25">
      <c r="A1355" s="1">
        <v>45928</v>
      </c>
      <c r="B1355" t="s">
        <v>32</v>
      </c>
      <c r="C1355">
        <v>1769</v>
      </c>
      <c r="E1355">
        <v>189.44</v>
      </c>
      <c r="F1355">
        <v>0.6</v>
      </c>
    </row>
    <row r="1356" spans="1:7" x14ac:dyDescent="0.25">
      <c r="A1356" s="1">
        <v>45928</v>
      </c>
      <c r="B1356" t="s">
        <v>33</v>
      </c>
      <c r="E1356">
        <v>1988.74</v>
      </c>
      <c r="F1356">
        <v>0</v>
      </c>
    </row>
    <row r="1357" spans="1:7" x14ac:dyDescent="0.25">
      <c r="A1357" s="1">
        <v>45929</v>
      </c>
      <c r="B1357" t="s">
        <v>29</v>
      </c>
      <c r="C1357">
        <v>135.9</v>
      </c>
      <c r="D1357">
        <v>170.13</v>
      </c>
      <c r="E1357">
        <v>15.01</v>
      </c>
      <c r="F1357">
        <v>0.31</v>
      </c>
      <c r="G1357">
        <v>84</v>
      </c>
    </row>
    <row r="1358" spans="1:7" x14ac:dyDescent="0.25">
      <c r="A1358" s="1">
        <v>45929</v>
      </c>
      <c r="B1358" t="s">
        <v>30</v>
      </c>
      <c r="C1358">
        <v>127.49</v>
      </c>
      <c r="D1358">
        <v>156.97999999999999</v>
      </c>
      <c r="E1358">
        <v>18.59</v>
      </c>
      <c r="F1358">
        <v>0.83</v>
      </c>
      <c r="G1358">
        <v>81.72</v>
      </c>
    </row>
    <row r="1359" spans="1:7" x14ac:dyDescent="0.25">
      <c r="A1359" s="1">
        <v>45929</v>
      </c>
      <c r="B1359" t="s">
        <v>31</v>
      </c>
      <c r="C1359">
        <v>3978.79</v>
      </c>
      <c r="E1359">
        <v>115.94</v>
      </c>
      <c r="F1359">
        <v>0.21</v>
      </c>
    </row>
    <row r="1360" spans="1:7" x14ac:dyDescent="0.25">
      <c r="A1360" s="1">
        <v>45929</v>
      </c>
      <c r="B1360" t="s">
        <v>32</v>
      </c>
      <c r="C1360">
        <v>1644.79</v>
      </c>
      <c r="E1360">
        <v>194.74</v>
      </c>
      <c r="F1360">
        <v>0.31</v>
      </c>
    </row>
    <row r="1361" spans="1:7" x14ac:dyDescent="0.25">
      <c r="A1361" s="1">
        <v>45929</v>
      </c>
      <c r="B1361" t="s">
        <v>33</v>
      </c>
      <c r="E1361">
        <v>2012.41</v>
      </c>
      <c r="F1361">
        <v>0</v>
      </c>
    </row>
    <row r="1362" spans="1:7" x14ac:dyDescent="0.25">
      <c r="A1362" s="1">
        <v>45930</v>
      </c>
      <c r="B1362" t="s">
        <v>29</v>
      </c>
      <c r="C1362">
        <v>130.21</v>
      </c>
      <c r="D1362">
        <v>163.51</v>
      </c>
      <c r="E1362">
        <v>13.16</v>
      </c>
      <c r="F1362">
        <v>0.67</v>
      </c>
      <c r="G1362">
        <v>83.02</v>
      </c>
    </row>
    <row r="1363" spans="1:7" x14ac:dyDescent="0.25">
      <c r="A1363" s="1">
        <v>45930</v>
      </c>
      <c r="B1363" t="s">
        <v>30</v>
      </c>
      <c r="C1363">
        <v>143.1</v>
      </c>
      <c r="D1363">
        <v>165.58</v>
      </c>
      <c r="E1363">
        <v>17.079999999999998</v>
      </c>
      <c r="F1363">
        <v>0</v>
      </c>
      <c r="G1363">
        <v>80.19</v>
      </c>
    </row>
    <row r="1364" spans="1:7" x14ac:dyDescent="0.25">
      <c r="A1364" s="1">
        <v>45930</v>
      </c>
      <c r="B1364" t="s">
        <v>31</v>
      </c>
      <c r="C1364">
        <v>3648.75</v>
      </c>
      <c r="E1364">
        <v>106.18</v>
      </c>
      <c r="F1364">
        <v>0.4</v>
      </c>
    </row>
    <row r="1365" spans="1:7" x14ac:dyDescent="0.25">
      <c r="A1365" s="1">
        <v>45930</v>
      </c>
      <c r="B1365" t="s">
        <v>32</v>
      </c>
      <c r="C1365">
        <v>1493.22</v>
      </c>
      <c r="E1365">
        <v>223.05</v>
      </c>
      <c r="F1365">
        <v>0.82</v>
      </c>
    </row>
    <row r="1366" spans="1:7" x14ac:dyDescent="0.25">
      <c r="A1366" s="1">
        <v>45930</v>
      </c>
      <c r="B1366" t="s">
        <v>33</v>
      </c>
      <c r="E1366">
        <v>1930.57</v>
      </c>
      <c r="F1366">
        <v>0</v>
      </c>
    </row>
    <row r="1367" spans="1:7" x14ac:dyDescent="0.25">
      <c r="A1367" s="1">
        <v>45931</v>
      </c>
      <c r="B1367" t="s">
        <v>29</v>
      </c>
      <c r="C1367">
        <v>145.41</v>
      </c>
      <c r="D1367">
        <v>180.81</v>
      </c>
      <c r="E1367">
        <v>16.27</v>
      </c>
      <c r="F1367">
        <v>0.66</v>
      </c>
      <c r="G1367">
        <v>83.25</v>
      </c>
    </row>
    <row r="1368" spans="1:7" x14ac:dyDescent="0.25">
      <c r="A1368" s="1">
        <v>45931</v>
      </c>
      <c r="B1368" t="s">
        <v>30</v>
      </c>
      <c r="C1368">
        <v>126.65</v>
      </c>
      <c r="D1368">
        <v>159.88</v>
      </c>
      <c r="E1368">
        <v>20.100000000000001</v>
      </c>
      <c r="F1368">
        <v>0.27</v>
      </c>
      <c r="G1368">
        <v>83.49</v>
      </c>
    </row>
    <row r="1369" spans="1:7" x14ac:dyDescent="0.25">
      <c r="A1369" s="1">
        <v>45931</v>
      </c>
      <c r="B1369" t="s">
        <v>31</v>
      </c>
      <c r="C1369">
        <v>3761.87</v>
      </c>
      <c r="E1369">
        <v>115.93</v>
      </c>
      <c r="F1369">
        <v>0.61</v>
      </c>
    </row>
    <row r="1370" spans="1:7" x14ac:dyDescent="0.25">
      <c r="A1370" s="1">
        <v>45931</v>
      </c>
      <c r="B1370" t="s">
        <v>32</v>
      </c>
      <c r="C1370">
        <v>1669.15</v>
      </c>
      <c r="E1370">
        <v>233.64</v>
      </c>
      <c r="F1370">
        <v>0.47</v>
      </c>
    </row>
    <row r="1371" spans="1:7" x14ac:dyDescent="0.25">
      <c r="A1371" s="1">
        <v>45931</v>
      </c>
      <c r="B1371" t="s">
        <v>33</v>
      </c>
      <c r="E1371">
        <v>2343.34</v>
      </c>
      <c r="F1371">
        <v>0</v>
      </c>
    </row>
    <row r="1372" spans="1:7" x14ac:dyDescent="0.25">
      <c r="A1372" s="1">
        <v>45932</v>
      </c>
      <c r="B1372" t="s">
        <v>29</v>
      </c>
      <c r="C1372">
        <v>145.33000000000001</v>
      </c>
      <c r="D1372">
        <v>172.76</v>
      </c>
      <c r="E1372">
        <v>22.29</v>
      </c>
      <c r="F1372">
        <v>0.84</v>
      </c>
      <c r="G1372">
        <v>84.13</v>
      </c>
    </row>
    <row r="1373" spans="1:7" x14ac:dyDescent="0.25">
      <c r="A1373" s="1">
        <v>45932</v>
      </c>
      <c r="B1373" t="s">
        <v>30</v>
      </c>
      <c r="C1373">
        <v>129.66999999999999</v>
      </c>
      <c r="D1373">
        <v>153.44</v>
      </c>
      <c r="E1373">
        <v>20.28</v>
      </c>
      <c r="F1373">
        <v>1.41</v>
      </c>
      <c r="G1373">
        <v>81.47</v>
      </c>
    </row>
    <row r="1374" spans="1:7" x14ac:dyDescent="0.25">
      <c r="A1374" s="1">
        <v>45932</v>
      </c>
      <c r="B1374" t="s">
        <v>31</v>
      </c>
      <c r="C1374">
        <v>3802.01</v>
      </c>
      <c r="E1374">
        <v>103.14</v>
      </c>
      <c r="F1374">
        <v>0.12</v>
      </c>
    </row>
    <row r="1375" spans="1:7" x14ac:dyDescent="0.25">
      <c r="A1375" s="1">
        <v>45932</v>
      </c>
      <c r="B1375" t="s">
        <v>32</v>
      </c>
      <c r="C1375">
        <v>1511.03</v>
      </c>
      <c r="E1375">
        <v>223.78</v>
      </c>
      <c r="F1375">
        <v>0.41</v>
      </c>
    </row>
    <row r="1376" spans="1:7" x14ac:dyDescent="0.25">
      <c r="A1376" s="1">
        <v>45932</v>
      </c>
      <c r="B1376" t="s">
        <v>33</v>
      </c>
      <c r="E1376">
        <v>2005.22</v>
      </c>
      <c r="F1376">
        <v>0</v>
      </c>
    </row>
    <row r="1377" spans="1:7" x14ac:dyDescent="0.25">
      <c r="A1377" s="1">
        <v>45933</v>
      </c>
      <c r="B1377" t="s">
        <v>29</v>
      </c>
      <c r="C1377">
        <v>149.66999999999999</v>
      </c>
      <c r="D1377">
        <v>169.44</v>
      </c>
      <c r="E1377">
        <v>18.21</v>
      </c>
      <c r="F1377">
        <v>0.28000000000000003</v>
      </c>
      <c r="G1377">
        <v>81.98</v>
      </c>
    </row>
    <row r="1378" spans="1:7" x14ac:dyDescent="0.25">
      <c r="A1378" s="1">
        <v>45933</v>
      </c>
      <c r="B1378" t="s">
        <v>30</v>
      </c>
      <c r="C1378">
        <v>145.43</v>
      </c>
      <c r="D1378">
        <v>184.62</v>
      </c>
      <c r="E1378">
        <v>17.190000000000001</v>
      </c>
      <c r="F1378">
        <v>0.73</v>
      </c>
      <c r="G1378">
        <v>84.44</v>
      </c>
    </row>
    <row r="1379" spans="1:7" x14ac:dyDescent="0.25">
      <c r="A1379" s="1">
        <v>45933</v>
      </c>
      <c r="B1379" t="s">
        <v>31</v>
      </c>
      <c r="C1379">
        <v>3817.79</v>
      </c>
      <c r="E1379">
        <v>116.49</v>
      </c>
      <c r="F1379">
        <v>0.28000000000000003</v>
      </c>
    </row>
    <row r="1380" spans="1:7" x14ac:dyDescent="0.25">
      <c r="A1380" s="1">
        <v>45933</v>
      </c>
      <c r="B1380" t="s">
        <v>32</v>
      </c>
      <c r="C1380">
        <v>1650.08</v>
      </c>
      <c r="E1380">
        <v>208.54</v>
      </c>
      <c r="F1380">
        <v>0.47</v>
      </c>
    </row>
    <row r="1381" spans="1:7" x14ac:dyDescent="0.25">
      <c r="A1381" s="1">
        <v>45933</v>
      </c>
      <c r="B1381" t="s">
        <v>33</v>
      </c>
      <c r="E1381">
        <v>2243.9</v>
      </c>
      <c r="F1381">
        <v>0</v>
      </c>
    </row>
    <row r="1382" spans="1:7" x14ac:dyDescent="0.25">
      <c r="A1382" s="1">
        <v>45934</v>
      </c>
      <c r="B1382" t="s">
        <v>29</v>
      </c>
      <c r="C1382">
        <v>139.91</v>
      </c>
      <c r="D1382">
        <v>185.58</v>
      </c>
      <c r="E1382">
        <v>16.27</v>
      </c>
      <c r="F1382">
        <v>0.46</v>
      </c>
      <c r="G1382">
        <v>85.35</v>
      </c>
    </row>
    <row r="1383" spans="1:7" x14ac:dyDescent="0.25">
      <c r="A1383" s="1">
        <v>45934</v>
      </c>
      <c r="B1383" t="s">
        <v>30</v>
      </c>
      <c r="C1383">
        <v>132.69</v>
      </c>
      <c r="D1383">
        <v>168.24</v>
      </c>
      <c r="E1383">
        <v>16.86</v>
      </c>
      <c r="F1383">
        <v>0.96</v>
      </c>
      <c r="G1383">
        <v>82.29</v>
      </c>
    </row>
    <row r="1384" spans="1:7" x14ac:dyDescent="0.25">
      <c r="A1384" s="1">
        <v>45934</v>
      </c>
      <c r="B1384" t="s">
        <v>31</v>
      </c>
      <c r="C1384">
        <v>4168.5200000000004</v>
      </c>
      <c r="E1384">
        <v>119.81</v>
      </c>
      <c r="F1384">
        <v>0</v>
      </c>
    </row>
    <row r="1385" spans="1:7" x14ac:dyDescent="0.25">
      <c r="A1385" s="1">
        <v>45934</v>
      </c>
      <c r="B1385" t="s">
        <v>32</v>
      </c>
      <c r="C1385">
        <v>1698.38</v>
      </c>
      <c r="E1385">
        <v>217.83</v>
      </c>
      <c r="F1385">
        <v>0.46</v>
      </c>
    </row>
    <row r="1386" spans="1:7" x14ac:dyDescent="0.25">
      <c r="A1386" s="1">
        <v>45934</v>
      </c>
      <c r="B1386" t="s">
        <v>33</v>
      </c>
      <c r="E1386">
        <v>2004.81</v>
      </c>
      <c r="F1386">
        <v>0</v>
      </c>
    </row>
    <row r="1387" spans="1:7" x14ac:dyDescent="0.25">
      <c r="A1387" s="1">
        <v>45935</v>
      </c>
      <c r="B1387" t="s">
        <v>29</v>
      </c>
      <c r="C1387">
        <v>157.03</v>
      </c>
      <c r="D1387">
        <v>188.38</v>
      </c>
      <c r="E1387">
        <v>21.2</v>
      </c>
      <c r="F1387">
        <v>1.17</v>
      </c>
      <c r="G1387">
        <v>84.47</v>
      </c>
    </row>
    <row r="1388" spans="1:7" x14ac:dyDescent="0.25">
      <c r="A1388" s="1">
        <v>45935</v>
      </c>
      <c r="B1388" t="s">
        <v>30</v>
      </c>
      <c r="C1388">
        <v>130.26</v>
      </c>
      <c r="D1388">
        <v>165.39</v>
      </c>
      <c r="E1388">
        <v>14.84</v>
      </c>
      <c r="F1388">
        <v>0.16</v>
      </c>
      <c r="G1388">
        <v>81.680000000000007</v>
      </c>
    </row>
    <row r="1389" spans="1:7" x14ac:dyDescent="0.25">
      <c r="A1389" s="1">
        <v>45935</v>
      </c>
      <c r="B1389" t="s">
        <v>31</v>
      </c>
      <c r="C1389">
        <v>4090.76</v>
      </c>
      <c r="E1389">
        <v>101.7</v>
      </c>
      <c r="F1389">
        <v>0</v>
      </c>
    </row>
    <row r="1390" spans="1:7" x14ac:dyDescent="0.25">
      <c r="A1390" s="1">
        <v>45935</v>
      </c>
      <c r="B1390" t="s">
        <v>32</v>
      </c>
      <c r="C1390">
        <v>1379.63</v>
      </c>
      <c r="E1390">
        <v>203.08</v>
      </c>
      <c r="F1390">
        <v>0.57999999999999996</v>
      </c>
    </row>
    <row r="1391" spans="1:7" x14ac:dyDescent="0.25">
      <c r="A1391" s="1">
        <v>45935</v>
      </c>
      <c r="B1391" t="s">
        <v>33</v>
      </c>
      <c r="E1391">
        <v>1946.04</v>
      </c>
      <c r="F1391">
        <v>0</v>
      </c>
    </row>
    <row r="1392" spans="1:7" x14ac:dyDescent="0.25">
      <c r="A1392" s="1">
        <v>45936</v>
      </c>
      <c r="B1392" t="s">
        <v>29</v>
      </c>
      <c r="C1392">
        <v>133.27000000000001</v>
      </c>
      <c r="D1392">
        <v>165.98</v>
      </c>
      <c r="E1392">
        <v>15.48</v>
      </c>
      <c r="F1392">
        <v>0.97</v>
      </c>
      <c r="G1392">
        <v>86.31</v>
      </c>
    </row>
    <row r="1393" spans="1:7" x14ac:dyDescent="0.25">
      <c r="A1393" s="1">
        <v>45936</v>
      </c>
      <c r="B1393" t="s">
        <v>30</v>
      </c>
      <c r="C1393">
        <v>162.06</v>
      </c>
      <c r="D1393">
        <v>191.86</v>
      </c>
      <c r="E1393">
        <v>17.05</v>
      </c>
      <c r="F1393">
        <v>0</v>
      </c>
      <c r="G1393">
        <v>82.12</v>
      </c>
    </row>
    <row r="1394" spans="1:7" x14ac:dyDescent="0.25">
      <c r="A1394" s="1">
        <v>45936</v>
      </c>
      <c r="B1394" t="s">
        <v>31</v>
      </c>
      <c r="C1394">
        <v>4092.8</v>
      </c>
      <c r="E1394">
        <v>114.55</v>
      </c>
      <c r="F1394">
        <v>0.14000000000000001</v>
      </c>
    </row>
    <row r="1395" spans="1:7" x14ac:dyDescent="0.25">
      <c r="A1395" s="1">
        <v>45936</v>
      </c>
      <c r="B1395" t="s">
        <v>32</v>
      </c>
      <c r="C1395">
        <v>1487.41</v>
      </c>
      <c r="E1395">
        <v>216.8</v>
      </c>
      <c r="F1395">
        <v>0</v>
      </c>
    </row>
    <row r="1396" spans="1:7" x14ac:dyDescent="0.25">
      <c r="A1396" s="1">
        <v>45936</v>
      </c>
      <c r="B1396" t="s">
        <v>33</v>
      </c>
      <c r="E1396">
        <v>2053.48</v>
      </c>
      <c r="F1396">
        <v>0</v>
      </c>
    </row>
    <row r="1397" spans="1:7" x14ac:dyDescent="0.25">
      <c r="A1397" s="1">
        <v>45937</v>
      </c>
      <c r="B1397" t="s">
        <v>29</v>
      </c>
      <c r="C1397">
        <v>142.61000000000001</v>
      </c>
      <c r="D1397">
        <v>172.79</v>
      </c>
      <c r="E1397">
        <v>20.18</v>
      </c>
      <c r="F1397">
        <v>0</v>
      </c>
      <c r="G1397">
        <v>83.71</v>
      </c>
    </row>
    <row r="1398" spans="1:7" x14ac:dyDescent="0.25">
      <c r="A1398" s="1">
        <v>45937</v>
      </c>
      <c r="B1398" t="s">
        <v>30</v>
      </c>
      <c r="C1398">
        <v>147.06</v>
      </c>
      <c r="D1398">
        <v>185.61</v>
      </c>
      <c r="E1398">
        <v>16.53</v>
      </c>
      <c r="F1398">
        <v>0.42</v>
      </c>
      <c r="G1398">
        <v>83.5</v>
      </c>
    </row>
    <row r="1399" spans="1:7" x14ac:dyDescent="0.25">
      <c r="A1399" s="1">
        <v>45937</v>
      </c>
      <c r="B1399" t="s">
        <v>31</v>
      </c>
      <c r="C1399">
        <v>4227.46</v>
      </c>
      <c r="E1399">
        <v>121.88</v>
      </c>
      <c r="F1399">
        <v>0.13</v>
      </c>
    </row>
    <row r="1400" spans="1:7" x14ac:dyDescent="0.25">
      <c r="A1400" s="1">
        <v>45937</v>
      </c>
      <c r="B1400" t="s">
        <v>32</v>
      </c>
      <c r="C1400">
        <v>1596.39</v>
      </c>
      <c r="E1400">
        <v>218.9</v>
      </c>
      <c r="F1400">
        <v>0.54</v>
      </c>
    </row>
    <row r="1401" spans="1:7" x14ac:dyDescent="0.25">
      <c r="A1401" s="1">
        <v>45937</v>
      </c>
      <c r="B1401" t="s">
        <v>33</v>
      </c>
      <c r="E1401">
        <v>2018.59</v>
      </c>
      <c r="F1401">
        <v>0</v>
      </c>
    </row>
    <row r="1402" spans="1:7" x14ac:dyDescent="0.25">
      <c r="A1402" s="1">
        <v>45938</v>
      </c>
      <c r="B1402" t="s">
        <v>29</v>
      </c>
      <c r="C1402">
        <v>175.77</v>
      </c>
      <c r="D1402">
        <v>214.75</v>
      </c>
      <c r="E1402">
        <v>18.46</v>
      </c>
      <c r="F1402">
        <v>0.78</v>
      </c>
      <c r="G1402">
        <v>85.88</v>
      </c>
    </row>
    <row r="1403" spans="1:7" x14ac:dyDescent="0.25">
      <c r="A1403" s="1">
        <v>45938</v>
      </c>
      <c r="B1403" t="s">
        <v>30</v>
      </c>
      <c r="C1403">
        <v>123.1</v>
      </c>
      <c r="D1403">
        <v>147</v>
      </c>
      <c r="E1403">
        <v>14.74</v>
      </c>
      <c r="F1403">
        <v>1.2</v>
      </c>
      <c r="G1403">
        <v>80.39</v>
      </c>
    </row>
    <row r="1404" spans="1:7" x14ac:dyDescent="0.25">
      <c r="A1404" s="1">
        <v>45938</v>
      </c>
      <c r="B1404" t="s">
        <v>31</v>
      </c>
      <c r="C1404">
        <v>3972.3</v>
      </c>
      <c r="E1404">
        <v>113.85</v>
      </c>
      <c r="F1404">
        <v>0.27</v>
      </c>
    </row>
    <row r="1405" spans="1:7" x14ac:dyDescent="0.25">
      <c r="A1405" s="1">
        <v>45938</v>
      </c>
      <c r="B1405" t="s">
        <v>32</v>
      </c>
      <c r="C1405">
        <v>1618.72</v>
      </c>
      <c r="E1405">
        <v>193.25</v>
      </c>
      <c r="F1405">
        <v>0.19</v>
      </c>
    </row>
    <row r="1406" spans="1:7" x14ac:dyDescent="0.25">
      <c r="A1406" s="1">
        <v>45938</v>
      </c>
      <c r="B1406" t="s">
        <v>33</v>
      </c>
      <c r="E1406">
        <v>2224.96</v>
      </c>
      <c r="F1406">
        <v>0</v>
      </c>
    </row>
    <row r="1407" spans="1:7" x14ac:dyDescent="0.25">
      <c r="A1407" s="1">
        <v>45939</v>
      </c>
      <c r="B1407" t="s">
        <v>29</v>
      </c>
      <c r="C1407">
        <v>160.51</v>
      </c>
      <c r="D1407">
        <v>180.66</v>
      </c>
      <c r="E1407">
        <v>17.5</v>
      </c>
      <c r="F1407">
        <v>0</v>
      </c>
      <c r="G1407">
        <v>84.09</v>
      </c>
    </row>
    <row r="1408" spans="1:7" x14ac:dyDescent="0.25">
      <c r="A1408" s="1">
        <v>45939</v>
      </c>
      <c r="B1408" t="s">
        <v>30</v>
      </c>
      <c r="C1408">
        <v>140.79</v>
      </c>
      <c r="D1408">
        <v>178.29</v>
      </c>
      <c r="E1408">
        <v>18.64</v>
      </c>
      <c r="F1408">
        <v>0.64</v>
      </c>
      <c r="G1408">
        <v>82.75</v>
      </c>
    </row>
    <row r="1409" spans="1:7" x14ac:dyDescent="0.25">
      <c r="A1409" s="1">
        <v>45939</v>
      </c>
      <c r="B1409" t="s">
        <v>31</v>
      </c>
      <c r="C1409">
        <v>3967.18</v>
      </c>
      <c r="E1409">
        <v>110.36</v>
      </c>
      <c r="F1409">
        <v>0.18</v>
      </c>
    </row>
    <row r="1410" spans="1:7" x14ac:dyDescent="0.25">
      <c r="A1410" s="1">
        <v>45939</v>
      </c>
      <c r="B1410" t="s">
        <v>32</v>
      </c>
      <c r="C1410">
        <v>1644.51</v>
      </c>
      <c r="E1410">
        <v>197.38</v>
      </c>
      <c r="F1410">
        <v>0.65</v>
      </c>
    </row>
    <row r="1411" spans="1:7" x14ac:dyDescent="0.25">
      <c r="A1411" s="1">
        <v>45939</v>
      </c>
      <c r="B1411" t="s">
        <v>33</v>
      </c>
      <c r="E1411">
        <v>2160.48</v>
      </c>
      <c r="F1411">
        <v>0</v>
      </c>
    </row>
    <row r="1412" spans="1:7" x14ac:dyDescent="0.25">
      <c r="A1412" s="1">
        <v>45940</v>
      </c>
      <c r="B1412" t="s">
        <v>29</v>
      </c>
      <c r="C1412">
        <v>152.65</v>
      </c>
      <c r="D1412">
        <v>189.79</v>
      </c>
      <c r="E1412">
        <v>20.56</v>
      </c>
      <c r="F1412">
        <v>0</v>
      </c>
      <c r="G1412">
        <v>83.58</v>
      </c>
    </row>
    <row r="1413" spans="1:7" x14ac:dyDescent="0.25">
      <c r="A1413" s="1">
        <v>45940</v>
      </c>
      <c r="B1413" t="s">
        <v>30</v>
      </c>
      <c r="C1413">
        <v>147.24</v>
      </c>
      <c r="D1413">
        <v>182.68</v>
      </c>
      <c r="E1413">
        <v>17.79</v>
      </c>
      <c r="F1413">
        <v>0.75</v>
      </c>
      <c r="G1413">
        <v>82.53</v>
      </c>
    </row>
    <row r="1414" spans="1:7" x14ac:dyDescent="0.25">
      <c r="A1414" s="1">
        <v>45940</v>
      </c>
      <c r="B1414" t="s">
        <v>31</v>
      </c>
      <c r="C1414">
        <v>4048.13</v>
      </c>
      <c r="E1414">
        <v>105.85</v>
      </c>
      <c r="F1414">
        <v>0.19</v>
      </c>
    </row>
    <row r="1415" spans="1:7" x14ac:dyDescent="0.25">
      <c r="A1415" s="1">
        <v>45940</v>
      </c>
      <c r="B1415" t="s">
        <v>32</v>
      </c>
      <c r="C1415">
        <v>1630.52</v>
      </c>
      <c r="E1415">
        <v>196.54</v>
      </c>
      <c r="F1415">
        <v>0.5</v>
      </c>
    </row>
    <row r="1416" spans="1:7" x14ac:dyDescent="0.25">
      <c r="A1416" s="1">
        <v>45940</v>
      </c>
      <c r="B1416" t="s">
        <v>33</v>
      </c>
      <c r="E1416">
        <v>2328.96</v>
      </c>
      <c r="F1416">
        <v>0</v>
      </c>
    </row>
    <row r="1417" spans="1:7" x14ac:dyDescent="0.25">
      <c r="A1417" s="1">
        <v>45941</v>
      </c>
      <c r="B1417" t="s">
        <v>29</v>
      </c>
      <c r="C1417">
        <v>141</v>
      </c>
      <c r="D1417">
        <v>165.22</v>
      </c>
      <c r="E1417">
        <v>16.72</v>
      </c>
      <c r="F1417">
        <v>0.68</v>
      </c>
      <c r="G1417">
        <v>82.13</v>
      </c>
    </row>
    <row r="1418" spans="1:7" x14ac:dyDescent="0.25">
      <c r="A1418" s="1">
        <v>45941</v>
      </c>
      <c r="B1418" t="s">
        <v>30</v>
      </c>
      <c r="C1418">
        <v>143.97</v>
      </c>
      <c r="D1418">
        <v>183.12</v>
      </c>
      <c r="E1418">
        <v>20.73</v>
      </c>
      <c r="F1418">
        <v>0</v>
      </c>
      <c r="G1418">
        <v>83.88</v>
      </c>
    </row>
    <row r="1419" spans="1:7" x14ac:dyDescent="0.25">
      <c r="A1419" s="1">
        <v>45941</v>
      </c>
      <c r="B1419" t="s">
        <v>31</v>
      </c>
      <c r="C1419">
        <v>3872.29</v>
      </c>
      <c r="E1419">
        <v>105.15</v>
      </c>
      <c r="F1419">
        <v>0.36</v>
      </c>
    </row>
    <row r="1420" spans="1:7" x14ac:dyDescent="0.25">
      <c r="A1420" s="1">
        <v>45941</v>
      </c>
      <c r="B1420" t="s">
        <v>32</v>
      </c>
      <c r="C1420">
        <v>1663.33</v>
      </c>
      <c r="E1420">
        <v>242.05</v>
      </c>
      <c r="F1420">
        <v>0.04</v>
      </c>
    </row>
    <row r="1421" spans="1:7" x14ac:dyDescent="0.25">
      <c r="A1421" s="1">
        <v>45941</v>
      </c>
      <c r="B1421" t="s">
        <v>33</v>
      </c>
      <c r="E1421">
        <v>2245.7800000000002</v>
      </c>
      <c r="F1421">
        <v>0</v>
      </c>
    </row>
    <row r="1422" spans="1:7" x14ac:dyDescent="0.25">
      <c r="A1422" s="1">
        <v>45942</v>
      </c>
      <c r="B1422" t="s">
        <v>29</v>
      </c>
      <c r="C1422">
        <v>152.66999999999999</v>
      </c>
      <c r="D1422">
        <v>188.09</v>
      </c>
      <c r="E1422">
        <v>17.91</v>
      </c>
      <c r="F1422">
        <v>0.17</v>
      </c>
      <c r="G1422">
        <v>87.58</v>
      </c>
    </row>
    <row r="1423" spans="1:7" x14ac:dyDescent="0.25">
      <c r="A1423" s="1">
        <v>45942</v>
      </c>
      <c r="B1423" t="s">
        <v>30</v>
      </c>
      <c r="C1423">
        <v>144.56</v>
      </c>
      <c r="D1423">
        <v>183.31</v>
      </c>
      <c r="E1423">
        <v>16.559999999999999</v>
      </c>
      <c r="F1423">
        <v>0.61</v>
      </c>
      <c r="G1423">
        <v>84.81</v>
      </c>
    </row>
    <row r="1424" spans="1:7" x14ac:dyDescent="0.25">
      <c r="A1424" s="1">
        <v>45942</v>
      </c>
      <c r="B1424" t="s">
        <v>31</v>
      </c>
      <c r="C1424">
        <v>4006.9</v>
      </c>
      <c r="E1424">
        <v>120.17</v>
      </c>
      <c r="F1424">
        <v>0.12</v>
      </c>
    </row>
    <row r="1425" spans="1:7" x14ac:dyDescent="0.25">
      <c r="A1425" s="1">
        <v>45942</v>
      </c>
      <c r="B1425" t="s">
        <v>32</v>
      </c>
      <c r="C1425">
        <v>1634.3</v>
      </c>
      <c r="E1425">
        <v>199.17</v>
      </c>
      <c r="F1425">
        <v>0.2</v>
      </c>
    </row>
    <row r="1426" spans="1:7" x14ac:dyDescent="0.25">
      <c r="A1426" s="1">
        <v>45942</v>
      </c>
      <c r="B1426" t="s">
        <v>33</v>
      </c>
      <c r="E1426">
        <v>2166.79</v>
      </c>
      <c r="F1426">
        <v>0</v>
      </c>
    </row>
    <row r="1427" spans="1:7" x14ac:dyDescent="0.25">
      <c r="A1427" s="1">
        <v>45943</v>
      </c>
      <c r="B1427" t="s">
        <v>29</v>
      </c>
      <c r="C1427">
        <v>132.93</v>
      </c>
      <c r="D1427">
        <v>155.05000000000001</v>
      </c>
      <c r="E1427">
        <v>19.55</v>
      </c>
      <c r="F1427">
        <v>0.03</v>
      </c>
      <c r="G1427">
        <v>79.739999999999995</v>
      </c>
    </row>
    <row r="1428" spans="1:7" x14ac:dyDescent="0.25">
      <c r="A1428" s="1">
        <v>45943</v>
      </c>
      <c r="B1428" t="s">
        <v>30</v>
      </c>
      <c r="C1428">
        <v>135.38999999999999</v>
      </c>
      <c r="D1428">
        <v>162.13</v>
      </c>
      <c r="E1428">
        <v>18.329999999999998</v>
      </c>
      <c r="F1428">
        <v>0.61</v>
      </c>
      <c r="G1428">
        <v>82.94</v>
      </c>
    </row>
    <row r="1429" spans="1:7" x14ac:dyDescent="0.25">
      <c r="A1429" s="1">
        <v>45943</v>
      </c>
      <c r="B1429" t="s">
        <v>31</v>
      </c>
      <c r="C1429">
        <v>3945.22</v>
      </c>
      <c r="E1429">
        <v>127.07</v>
      </c>
      <c r="F1429">
        <v>0.11</v>
      </c>
    </row>
    <row r="1430" spans="1:7" x14ac:dyDescent="0.25">
      <c r="A1430" s="1">
        <v>45943</v>
      </c>
      <c r="B1430" t="s">
        <v>32</v>
      </c>
      <c r="C1430">
        <v>1535.73</v>
      </c>
      <c r="E1430">
        <v>218.28</v>
      </c>
      <c r="F1430">
        <v>0.5</v>
      </c>
    </row>
    <row r="1431" spans="1:7" x14ac:dyDescent="0.25">
      <c r="A1431" s="1">
        <v>45943</v>
      </c>
      <c r="B1431" t="s">
        <v>33</v>
      </c>
      <c r="E1431">
        <v>2154.5</v>
      </c>
      <c r="F1431">
        <v>0</v>
      </c>
    </row>
    <row r="1432" spans="1:7" x14ac:dyDescent="0.25">
      <c r="A1432" s="1">
        <v>45944</v>
      </c>
      <c r="B1432" t="s">
        <v>29</v>
      </c>
      <c r="C1432">
        <v>156.75</v>
      </c>
      <c r="D1432">
        <v>188.61</v>
      </c>
      <c r="E1432">
        <v>19.149999999999999</v>
      </c>
      <c r="F1432">
        <v>1</v>
      </c>
      <c r="G1432">
        <v>90</v>
      </c>
    </row>
    <row r="1433" spans="1:7" x14ac:dyDescent="0.25">
      <c r="A1433" s="1">
        <v>45944</v>
      </c>
      <c r="B1433" t="s">
        <v>30</v>
      </c>
      <c r="C1433">
        <v>145.38</v>
      </c>
      <c r="D1433">
        <v>174.23</v>
      </c>
      <c r="E1433">
        <v>18.28</v>
      </c>
      <c r="F1433">
        <v>0.95</v>
      </c>
      <c r="G1433">
        <v>81.790000000000006</v>
      </c>
    </row>
    <row r="1434" spans="1:7" x14ac:dyDescent="0.25">
      <c r="A1434" s="1">
        <v>45944</v>
      </c>
      <c r="B1434" t="s">
        <v>31</v>
      </c>
      <c r="C1434">
        <v>3909.39</v>
      </c>
      <c r="E1434">
        <v>112.34</v>
      </c>
      <c r="F1434">
        <v>0.68</v>
      </c>
    </row>
    <row r="1435" spans="1:7" x14ac:dyDescent="0.25">
      <c r="A1435" s="1">
        <v>45944</v>
      </c>
      <c r="B1435" t="s">
        <v>32</v>
      </c>
      <c r="C1435">
        <v>1846.67</v>
      </c>
      <c r="E1435">
        <v>214.37</v>
      </c>
      <c r="F1435">
        <v>0.09</v>
      </c>
    </row>
    <row r="1436" spans="1:7" x14ac:dyDescent="0.25">
      <c r="A1436" s="1">
        <v>45944</v>
      </c>
      <c r="B1436" t="s">
        <v>33</v>
      </c>
      <c r="E1436">
        <v>2270.86</v>
      </c>
      <c r="F1436">
        <v>0</v>
      </c>
    </row>
    <row r="1437" spans="1:7" x14ac:dyDescent="0.25">
      <c r="A1437" s="1">
        <v>45945</v>
      </c>
      <c r="B1437" t="s">
        <v>29</v>
      </c>
      <c r="C1437">
        <v>149.63</v>
      </c>
      <c r="D1437">
        <v>179.06</v>
      </c>
      <c r="E1437">
        <v>17.03</v>
      </c>
      <c r="F1437">
        <v>0.09</v>
      </c>
      <c r="G1437">
        <v>86.9</v>
      </c>
    </row>
    <row r="1438" spans="1:7" x14ac:dyDescent="0.25">
      <c r="A1438" s="1">
        <v>45945</v>
      </c>
      <c r="B1438" t="s">
        <v>30</v>
      </c>
      <c r="C1438">
        <v>140.94999999999999</v>
      </c>
      <c r="D1438">
        <v>176.47</v>
      </c>
      <c r="E1438">
        <v>15</v>
      </c>
      <c r="F1438">
        <v>0.56999999999999995</v>
      </c>
      <c r="G1438">
        <v>81.48</v>
      </c>
    </row>
    <row r="1439" spans="1:7" x14ac:dyDescent="0.25">
      <c r="A1439" s="1">
        <v>45945</v>
      </c>
      <c r="B1439" t="s">
        <v>31</v>
      </c>
      <c r="C1439">
        <v>4234.67</v>
      </c>
      <c r="E1439">
        <v>102.39</v>
      </c>
      <c r="F1439">
        <v>0.44</v>
      </c>
    </row>
    <row r="1440" spans="1:7" x14ac:dyDescent="0.25">
      <c r="A1440" s="1">
        <v>45945</v>
      </c>
      <c r="B1440" t="s">
        <v>32</v>
      </c>
      <c r="C1440">
        <v>1789.59</v>
      </c>
      <c r="E1440">
        <v>214</v>
      </c>
      <c r="F1440">
        <v>0.7</v>
      </c>
    </row>
    <row r="1441" spans="1:7" x14ac:dyDescent="0.25">
      <c r="A1441" s="1">
        <v>45945</v>
      </c>
      <c r="B1441" t="s">
        <v>33</v>
      </c>
      <c r="E1441">
        <v>1886.74</v>
      </c>
      <c r="F1441">
        <v>0</v>
      </c>
    </row>
    <row r="1442" spans="1:7" x14ac:dyDescent="0.25">
      <c r="A1442" s="1">
        <v>45946</v>
      </c>
      <c r="B1442" t="s">
        <v>29</v>
      </c>
      <c r="C1442">
        <v>140.63999999999999</v>
      </c>
      <c r="D1442">
        <v>176.04</v>
      </c>
      <c r="E1442">
        <v>17.71</v>
      </c>
      <c r="F1442">
        <v>0.1</v>
      </c>
      <c r="G1442">
        <v>83.71</v>
      </c>
    </row>
    <row r="1443" spans="1:7" x14ac:dyDescent="0.25">
      <c r="A1443" s="1">
        <v>45946</v>
      </c>
      <c r="B1443" t="s">
        <v>30</v>
      </c>
      <c r="C1443">
        <v>136.68</v>
      </c>
      <c r="D1443">
        <v>164.12</v>
      </c>
      <c r="E1443">
        <v>18.32</v>
      </c>
      <c r="F1443">
        <v>0.6</v>
      </c>
      <c r="G1443">
        <v>81.66</v>
      </c>
    </row>
    <row r="1444" spans="1:7" x14ac:dyDescent="0.25">
      <c r="A1444" s="1">
        <v>45946</v>
      </c>
      <c r="B1444" t="s">
        <v>31</v>
      </c>
      <c r="C1444">
        <v>3691.56</v>
      </c>
      <c r="E1444">
        <v>118.16</v>
      </c>
      <c r="F1444">
        <v>0.4</v>
      </c>
    </row>
    <row r="1445" spans="1:7" x14ac:dyDescent="0.25">
      <c r="A1445" s="1">
        <v>45946</v>
      </c>
      <c r="B1445" t="s">
        <v>32</v>
      </c>
      <c r="C1445">
        <v>1634.32</v>
      </c>
      <c r="E1445">
        <v>229.58</v>
      </c>
      <c r="F1445">
        <v>0.14000000000000001</v>
      </c>
    </row>
    <row r="1446" spans="1:7" x14ac:dyDescent="0.25">
      <c r="A1446" s="1">
        <v>45946</v>
      </c>
      <c r="B1446" t="s">
        <v>33</v>
      </c>
      <c r="E1446">
        <v>2173.04</v>
      </c>
      <c r="F1446">
        <v>0</v>
      </c>
    </row>
    <row r="1447" spans="1:7" x14ac:dyDescent="0.25">
      <c r="A1447" s="1">
        <v>45947</v>
      </c>
      <c r="B1447" t="s">
        <v>29</v>
      </c>
      <c r="C1447">
        <v>155.33000000000001</v>
      </c>
      <c r="D1447">
        <v>183.07</v>
      </c>
      <c r="E1447">
        <v>22.56</v>
      </c>
      <c r="F1447">
        <v>0.41</v>
      </c>
      <c r="G1447">
        <v>86.63</v>
      </c>
    </row>
    <row r="1448" spans="1:7" x14ac:dyDescent="0.25">
      <c r="A1448" s="1">
        <v>45947</v>
      </c>
      <c r="B1448" t="s">
        <v>30</v>
      </c>
      <c r="C1448">
        <v>137.74</v>
      </c>
      <c r="D1448">
        <v>161.6</v>
      </c>
      <c r="E1448">
        <v>15.32</v>
      </c>
      <c r="F1448">
        <v>0.27</v>
      </c>
      <c r="G1448">
        <v>79.59</v>
      </c>
    </row>
    <row r="1449" spans="1:7" x14ac:dyDescent="0.25">
      <c r="A1449" s="1">
        <v>45947</v>
      </c>
      <c r="B1449" t="s">
        <v>31</v>
      </c>
      <c r="C1449">
        <v>3629.45</v>
      </c>
      <c r="E1449">
        <v>111.84</v>
      </c>
      <c r="F1449">
        <v>0.41</v>
      </c>
    </row>
    <row r="1450" spans="1:7" x14ac:dyDescent="0.25">
      <c r="A1450" s="1">
        <v>45947</v>
      </c>
      <c r="B1450" t="s">
        <v>32</v>
      </c>
      <c r="C1450">
        <v>1589.31</v>
      </c>
      <c r="E1450">
        <v>233.31</v>
      </c>
      <c r="F1450">
        <v>0.44</v>
      </c>
    </row>
    <row r="1451" spans="1:7" x14ac:dyDescent="0.25">
      <c r="A1451" s="1">
        <v>45947</v>
      </c>
      <c r="B1451" t="s">
        <v>33</v>
      </c>
      <c r="E1451">
        <v>2123.14</v>
      </c>
      <c r="F1451">
        <v>0</v>
      </c>
    </row>
    <row r="1452" spans="1:7" x14ac:dyDescent="0.25">
      <c r="A1452" s="1">
        <v>45948</v>
      </c>
      <c r="B1452" t="s">
        <v>29</v>
      </c>
      <c r="C1452">
        <v>161.15</v>
      </c>
      <c r="D1452">
        <v>209.07</v>
      </c>
      <c r="E1452">
        <v>21.17</v>
      </c>
      <c r="F1452">
        <v>0</v>
      </c>
      <c r="G1452">
        <v>85.51</v>
      </c>
    </row>
    <row r="1453" spans="1:7" x14ac:dyDescent="0.25">
      <c r="A1453" s="1">
        <v>45948</v>
      </c>
      <c r="B1453" t="s">
        <v>30</v>
      </c>
      <c r="C1453">
        <v>147.01</v>
      </c>
      <c r="D1453">
        <v>180.56</v>
      </c>
      <c r="E1453">
        <v>17.71</v>
      </c>
      <c r="F1453">
        <v>0.27</v>
      </c>
      <c r="G1453">
        <v>79.900000000000006</v>
      </c>
    </row>
    <row r="1454" spans="1:7" x14ac:dyDescent="0.25">
      <c r="A1454" s="1">
        <v>45948</v>
      </c>
      <c r="B1454" t="s">
        <v>31</v>
      </c>
      <c r="C1454">
        <v>4307.47</v>
      </c>
      <c r="E1454">
        <v>124.89</v>
      </c>
      <c r="F1454">
        <v>0</v>
      </c>
    </row>
    <row r="1455" spans="1:7" x14ac:dyDescent="0.25">
      <c r="A1455" s="1">
        <v>45948</v>
      </c>
      <c r="B1455" t="s">
        <v>32</v>
      </c>
      <c r="C1455">
        <v>1716.42</v>
      </c>
      <c r="E1455">
        <v>193.44</v>
      </c>
      <c r="F1455">
        <v>0.54</v>
      </c>
    </row>
    <row r="1456" spans="1:7" x14ac:dyDescent="0.25">
      <c r="A1456" s="1">
        <v>45948</v>
      </c>
      <c r="B1456" t="s">
        <v>33</v>
      </c>
      <c r="E1456">
        <v>1962.67</v>
      </c>
      <c r="F1456">
        <v>0</v>
      </c>
    </row>
    <row r="1457" spans="1:7" x14ac:dyDescent="0.25">
      <c r="A1457" s="1">
        <v>45949</v>
      </c>
      <c r="B1457" t="s">
        <v>29</v>
      </c>
      <c r="C1457">
        <v>149.13</v>
      </c>
      <c r="D1457">
        <v>194.65</v>
      </c>
      <c r="E1457">
        <v>17.25</v>
      </c>
      <c r="F1457">
        <v>0.28000000000000003</v>
      </c>
      <c r="G1457">
        <v>86.96</v>
      </c>
    </row>
    <row r="1458" spans="1:7" x14ac:dyDescent="0.25">
      <c r="A1458" s="1">
        <v>45949</v>
      </c>
      <c r="B1458" t="s">
        <v>30</v>
      </c>
      <c r="C1458">
        <v>132.72</v>
      </c>
      <c r="D1458">
        <v>162.80000000000001</v>
      </c>
      <c r="E1458">
        <v>16.649999999999999</v>
      </c>
      <c r="F1458">
        <v>1.1599999999999999</v>
      </c>
      <c r="G1458">
        <v>85.07</v>
      </c>
    </row>
    <row r="1459" spans="1:7" x14ac:dyDescent="0.25">
      <c r="A1459" s="1">
        <v>45949</v>
      </c>
      <c r="B1459" t="s">
        <v>31</v>
      </c>
      <c r="C1459">
        <v>3747.04</v>
      </c>
      <c r="E1459">
        <v>122.72</v>
      </c>
      <c r="F1459">
        <v>0.13</v>
      </c>
    </row>
    <row r="1460" spans="1:7" x14ac:dyDescent="0.25">
      <c r="A1460" s="1">
        <v>45949</v>
      </c>
      <c r="B1460" t="s">
        <v>32</v>
      </c>
      <c r="C1460">
        <v>1604.78</v>
      </c>
      <c r="E1460">
        <v>206.36</v>
      </c>
      <c r="F1460">
        <v>0.28999999999999998</v>
      </c>
    </row>
    <row r="1461" spans="1:7" x14ac:dyDescent="0.25">
      <c r="A1461" s="1">
        <v>45949</v>
      </c>
      <c r="B1461" t="s">
        <v>33</v>
      </c>
      <c r="E1461">
        <v>2226.61</v>
      </c>
      <c r="F1461">
        <v>0</v>
      </c>
    </row>
    <row r="1462" spans="1:7" x14ac:dyDescent="0.25">
      <c r="A1462" s="1">
        <v>45950</v>
      </c>
      <c r="B1462" t="s">
        <v>29</v>
      </c>
      <c r="C1462">
        <v>147.44</v>
      </c>
      <c r="D1462">
        <v>170.01</v>
      </c>
      <c r="E1462">
        <v>17.36</v>
      </c>
      <c r="F1462">
        <v>1.27</v>
      </c>
      <c r="G1462">
        <v>85.94</v>
      </c>
    </row>
    <row r="1463" spans="1:7" x14ac:dyDescent="0.25">
      <c r="A1463" s="1">
        <v>45950</v>
      </c>
      <c r="B1463" t="s">
        <v>30</v>
      </c>
      <c r="C1463">
        <v>136.87</v>
      </c>
      <c r="D1463">
        <v>174.44</v>
      </c>
      <c r="E1463">
        <v>17.5</v>
      </c>
      <c r="F1463">
        <v>0.97</v>
      </c>
      <c r="G1463">
        <v>83.13</v>
      </c>
    </row>
    <row r="1464" spans="1:7" x14ac:dyDescent="0.25">
      <c r="A1464" s="1">
        <v>45950</v>
      </c>
      <c r="B1464" t="s">
        <v>31</v>
      </c>
      <c r="C1464">
        <v>3966.94</v>
      </c>
      <c r="E1464">
        <v>101.32</v>
      </c>
      <c r="F1464">
        <v>0.05</v>
      </c>
    </row>
    <row r="1465" spans="1:7" x14ac:dyDescent="0.25">
      <c r="A1465" s="1">
        <v>45950</v>
      </c>
      <c r="B1465" t="s">
        <v>32</v>
      </c>
      <c r="C1465">
        <v>1847.95</v>
      </c>
      <c r="E1465">
        <v>215.45</v>
      </c>
      <c r="F1465">
        <v>0.3</v>
      </c>
    </row>
    <row r="1466" spans="1:7" x14ac:dyDescent="0.25">
      <c r="A1466" s="1">
        <v>45950</v>
      </c>
      <c r="B1466" t="s">
        <v>33</v>
      </c>
      <c r="E1466">
        <v>2175.13</v>
      </c>
      <c r="F1466">
        <v>0</v>
      </c>
    </row>
    <row r="1467" spans="1:7" x14ac:dyDescent="0.25">
      <c r="A1467" s="1">
        <v>45951</v>
      </c>
      <c r="B1467" t="s">
        <v>29</v>
      </c>
      <c r="C1467">
        <v>141.12</v>
      </c>
      <c r="D1467">
        <v>179.62</v>
      </c>
      <c r="E1467">
        <v>18.41</v>
      </c>
      <c r="F1467">
        <v>0.38</v>
      </c>
      <c r="G1467">
        <v>83.6</v>
      </c>
    </row>
    <row r="1468" spans="1:7" x14ac:dyDescent="0.25">
      <c r="A1468" s="1">
        <v>45951</v>
      </c>
      <c r="B1468" t="s">
        <v>30</v>
      </c>
      <c r="C1468">
        <v>143.97</v>
      </c>
      <c r="D1468">
        <v>162.87</v>
      </c>
      <c r="E1468">
        <v>19.989999999999998</v>
      </c>
      <c r="F1468">
        <v>0</v>
      </c>
      <c r="G1468">
        <v>83.97</v>
      </c>
    </row>
    <row r="1469" spans="1:7" x14ac:dyDescent="0.25">
      <c r="A1469" s="1">
        <v>45951</v>
      </c>
      <c r="B1469" t="s">
        <v>31</v>
      </c>
      <c r="C1469">
        <v>3875.55</v>
      </c>
      <c r="E1469">
        <v>114.77</v>
      </c>
      <c r="F1469">
        <v>0.42</v>
      </c>
    </row>
    <row r="1470" spans="1:7" x14ac:dyDescent="0.25">
      <c r="A1470" s="1">
        <v>45951</v>
      </c>
      <c r="B1470" t="s">
        <v>32</v>
      </c>
      <c r="C1470">
        <v>1716.61</v>
      </c>
      <c r="E1470">
        <v>193.76</v>
      </c>
      <c r="F1470">
        <v>0.16</v>
      </c>
    </row>
    <row r="1471" spans="1:7" x14ac:dyDescent="0.25">
      <c r="A1471" s="1">
        <v>45951</v>
      </c>
      <c r="B1471" t="s">
        <v>33</v>
      </c>
      <c r="E1471">
        <v>2202.62</v>
      </c>
      <c r="F1471">
        <v>0</v>
      </c>
    </row>
    <row r="1472" spans="1:7" x14ac:dyDescent="0.25">
      <c r="A1472" s="1">
        <v>45952</v>
      </c>
      <c r="B1472" t="s">
        <v>29</v>
      </c>
      <c r="C1472">
        <v>166.02</v>
      </c>
      <c r="D1472">
        <v>190.46</v>
      </c>
      <c r="E1472">
        <v>17.97</v>
      </c>
      <c r="F1472">
        <v>0.73</v>
      </c>
      <c r="G1472">
        <v>87.42</v>
      </c>
    </row>
    <row r="1473" spans="1:7" x14ac:dyDescent="0.25">
      <c r="A1473" s="1">
        <v>45952</v>
      </c>
      <c r="B1473" t="s">
        <v>30</v>
      </c>
      <c r="C1473">
        <v>152.74</v>
      </c>
      <c r="D1473">
        <v>187.13</v>
      </c>
      <c r="E1473">
        <v>19.95</v>
      </c>
      <c r="F1473">
        <v>0.61</v>
      </c>
      <c r="G1473">
        <v>84.3</v>
      </c>
    </row>
    <row r="1474" spans="1:7" x14ac:dyDescent="0.25">
      <c r="A1474" s="1">
        <v>45952</v>
      </c>
      <c r="B1474" t="s">
        <v>31</v>
      </c>
      <c r="C1474">
        <v>4019.61</v>
      </c>
      <c r="E1474">
        <v>103.83</v>
      </c>
      <c r="F1474">
        <v>0.42</v>
      </c>
    </row>
    <row r="1475" spans="1:7" x14ac:dyDescent="0.25">
      <c r="A1475" s="1">
        <v>45952</v>
      </c>
      <c r="B1475" t="s">
        <v>32</v>
      </c>
      <c r="C1475">
        <v>1696.8</v>
      </c>
      <c r="E1475">
        <v>216.62</v>
      </c>
      <c r="F1475">
        <v>0.15</v>
      </c>
    </row>
    <row r="1476" spans="1:7" x14ac:dyDescent="0.25">
      <c r="A1476" s="1">
        <v>45952</v>
      </c>
      <c r="B1476" t="s">
        <v>33</v>
      </c>
      <c r="E1476">
        <v>2111.67</v>
      </c>
      <c r="F1476">
        <v>0</v>
      </c>
    </row>
    <row r="1477" spans="1:7" x14ac:dyDescent="0.25">
      <c r="A1477" s="1">
        <v>45953</v>
      </c>
      <c r="B1477" t="s">
        <v>29</v>
      </c>
      <c r="C1477">
        <v>152.32</v>
      </c>
      <c r="D1477">
        <v>192.93</v>
      </c>
      <c r="E1477">
        <v>17.79</v>
      </c>
      <c r="F1477">
        <v>0.76</v>
      </c>
      <c r="G1477">
        <v>83.9</v>
      </c>
    </row>
    <row r="1478" spans="1:7" x14ac:dyDescent="0.25">
      <c r="A1478" s="1">
        <v>45953</v>
      </c>
      <c r="B1478" t="s">
        <v>30</v>
      </c>
      <c r="C1478">
        <v>120</v>
      </c>
      <c r="D1478">
        <v>145.77000000000001</v>
      </c>
      <c r="E1478">
        <v>16.38</v>
      </c>
      <c r="F1478">
        <v>0.25</v>
      </c>
      <c r="G1478">
        <v>78.52</v>
      </c>
    </row>
    <row r="1479" spans="1:7" x14ac:dyDescent="0.25">
      <c r="A1479" s="1">
        <v>45953</v>
      </c>
      <c r="B1479" t="s">
        <v>31</v>
      </c>
      <c r="C1479">
        <v>3950.49</v>
      </c>
      <c r="E1479">
        <v>117.8</v>
      </c>
      <c r="F1479">
        <v>0.35</v>
      </c>
    </row>
    <row r="1480" spans="1:7" x14ac:dyDescent="0.25">
      <c r="A1480" s="1">
        <v>45953</v>
      </c>
      <c r="B1480" t="s">
        <v>32</v>
      </c>
      <c r="C1480">
        <v>1694.79</v>
      </c>
      <c r="E1480">
        <v>218.52</v>
      </c>
      <c r="F1480">
        <v>0</v>
      </c>
    </row>
    <row r="1481" spans="1:7" x14ac:dyDescent="0.25">
      <c r="A1481" s="1">
        <v>45953</v>
      </c>
      <c r="B1481" t="s">
        <v>33</v>
      </c>
      <c r="E1481">
        <v>2166.39</v>
      </c>
      <c r="F1481">
        <v>0</v>
      </c>
    </row>
    <row r="1482" spans="1:7" x14ac:dyDescent="0.25">
      <c r="A1482" s="1">
        <v>45954</v>
      </c>
      <c r="B1482" t="s">
        <v>29</v>
      </c>
      <c r="C1482">
        <v>141.21</v>
      </c>
      <c r="D1482">
        <v>174.86</v>
      </c>
      <c r="E1482">
        <v>15.12</v>
      </c>
      <c r="F1482">
        <v>0.54</v>
      </c>
      <c r="G1482">
        <v>84.19</v>
      </c>
    </row>
    <row r="1483" spans="1:7" x14ac:dyDescent="0.25">
      <c r="A1483" s="1">
        <v>45954</v>
      </c>
      <c r="B1483" t="s">
        <v>30</v>
      </c>
      <c r="C1483">
        <v>145.49</v>
      </c>
      <c r="D1483">
        <v>176.78</v>
      </c>
      <c r="E1483">
        <v>20.29</v>
      </c>
      <c r="F1483">
        <v>0.05</v>
      </c>
      <c r="G1483">
        <v>82.56</v>
      </c>
    </row>
    <row r="1484" spans="1:7" x14ac:dyDescent="0.25">
      <c r="A1484" s="1">
        <v>45954</v>
      </c>
      <c r="B1484" t="s">
        <v>31</v>
      </c>
      <c r="C1484">
        <v>4040.66</v>
      </c>
      <c r="E1484">
        <v>114.01</v>
      </c>
      <c r="F1484">
        <v>0.12</v>
      </c>
    </row>
    <row r="1485" spans="1:7" x14ac:dyDescent="0.25">
      <c r="A1485" s="1">
        <v>45954</v>
      </c>
      <c r="B1485" t="s">
        <v>32</v>
      </c>
      <c r="C1485">
        <v>1556.86</v>
      </c>
      <c r="E1485">
        <v>227.35</v>
      </c>
      <c r="F1485">
        <v>0.28999999999999998</v>
      </c>
    </row>
    <row r="1486" spans="1:7" x14ac:dyDescent="0.25">
      <c r="A1486" s="1">
        <v>45954</v>
      </c>
      <c r="B1486" t="s">
        <v>33</v>
      </c>
      <c r="E1486">
        <v>1987.89</v>
      </c>
      <c r="F1486">
        <v>0</v>
      </c>
    </row>
    <row r="1487" spans="1:7" x14ac:dyDescent="0.25">
      <c r="A1487" s="1">
        <v>45955</v>
      </c>
      <c r="B1487" t="s">
        <v>29</v>
      </c>
      <c r="C1487">
        <v>143.66</v>
      </c>
      <c r="D1487">
        <v>170.19</v>
      </c>
      <c r="E1487">
        <v>15.21</v>
      </c>
      <c r="F1487">
        <v>0.68</v>
      </c>
      <c r="G1487">
        <v>83.1</v>
      </c>
    </row>
    <row r="1488" spans="1:7" x14ac:dyDescent="0.25">
      <c r="A1488" s="1">
        <v>45955</v>
      </c>
      <c r="B1488" t="s">
        <v>30</v>
      </c>
      <c r="C1488">
        <v>133.21</v>
      </c>
      <c r="D1488">
        <v>145.80000000000001</v>
      </c>
      <c r="E1488">
        <v>15.89</v>
      </c>
      <c r="F1488">
        <v>0.79</v>
      </c>
      <c r="G1488">
        <v>79.75</v>
      </c>
    </row>
    <row r="1489" spans="1:7" x14ac:dyDescent="0.25">
      <c r="A1489" s="1">
        <v>45955</v>
      </c>
      <c r="B1489" t="s">
        <v>31</v>
      </c>
      <c r="C1489">
        <v>3859.49</v>
      </c>
      <c r="E1489">
        <v>123.98</v>
      </c>
      <c r="F1489">
        <v>0.31</v>
      </c>
    </row>
    <row r="1490" spans="1:7" x14ac:dyDescent="0.25">
      <c r="A1490" s="1">
        <v>45955</v>
      </c>
      <c r="B1490" t="s">
        <v>32</v>
      </c>
      <c r="C1490">
        <v>1663.2</v>
      </c>
      <c r="E1490">
        <v>194.6</v>
      </c>
      <c r="F1490">
        <v>0.65</v>
      </c>
    </row>
    <row r="1491" spans="1:7" x14ac:dyDescent="0.25">
      <c r="A1491" s="1">
        <v>45955</v>
      </c>
      <c r="B1491" t="s">
        <v>33</v>
      </c>
      <c r="E1491">
        <v>2176.8000000000002</v>
      </c>
      <c r="F1491">
        <v>0</v>
      </c>
    </row>
    <row r="1492" spans="1:7" x14ac:dyDescent="0.25">
      <c r="A1492" s="1">
        <v>45956</v>
      </c>
      <c r="B1492" t="s">
        <v>29</v>
      </c>
      <c r="C1492">
        <v>146.12</v>
      </c>
      <c r="D1492">
        <v>174.41</v>
      </c>
      <c r="E1492">
        <v>16.89</v>
      </c>
      <c r="F1492">
        <v>0.88</v>
      </c>
      <c r="G1492">
        <v>84.54</v>
      </c>
    </row>
    <row r="1493" spans="1:7" x14ac:dyDescent="0.25">
      <c r="A1493" s="1">
        <v>45956</v>
      </c>
      <c r="B1493" t="s">
        <v>30</v>
      </c>
      <c r="C1493">
        <v>132.76</v>
      </c>
      <c r="D1493">
        <v>160.47999999999999</v>
      </c>
      <c r="E1493">
        <v>19.57</v>
      </c>
      <c r="F1493">
        <v>0.63</v>
      </c>
      <c r="G1493">
        <v>84.85</v>
      </c>
    </row>
    <row r="1494" spans="1:7" x14ac:dyDescent="0.25">
      <c r="A1494" s="1">
        <v>45956</v>
      </c>
      <c r="B1494" t="s">
        <v>31</v>
      </c>
      <c r="C1494">
        <v>3798.14</v>
      </c>
      <c r="E1494">
        <v>117.73</v>
      </c>
      <c r="F1494">
        <v>0.17</v>
      </c>
    </row>
    <row r="1495" spans="1:7" x14ac:dyDescent="0.25">
      <c r="A1495" s="1">
        <v>45956</v>
      </c>
      <c r="B1495" t="s">
        <v>32</v>
      </c>
      <c r="C1495">
        <v>1575.16</v>
      </c>
      <c r="E1495">
        <v>214.14</v>
      </c>
      <c r="F1495">
        <v>0.35</v>
      </c>
    </row>
    <row r="1496" spans="1:7" x14ac:dyDescent="0.25">
      <c r="A1496" s="1">
        <v>45956</v>
      </c>
      <c r="B1496" t="s">
        <v>33</v>
      </c>
      <c r="E1496">
        <v>2065.2800000000002</v>
      </c>
      <c r="F1496">
        <v>0</v>
      </c>
    </row>
    <row r="1497" spans="1:7" x14ac:dyDescent="0.25">
      <c r="A1497" s="1">
        <v>45957</v>
      </c>
      <c r="B1497" t="s">
        <v>29</v>
      </c>
      <c r="C1497">
        <v>143.19999999999999</v>
      </c>
      <c r="D1497">
        <v>171.94</v>
      </c>
      <c r="E1497">
        <v>15.3</v>
      </c>
      <c r="F1497">
        <v>1.1200000000000001</v>
      </c>
      <c r="G1497">
        <v>81.83</v>
      </c>
    </row>
    <row r="1498" spans="1:7" x14ac:dyDescent="0.25">
      <c r="A1498" s="1">
        <v>45957</v>
      </c>
      <c r="B1498" t="s">
        <v>30</v>
      </c>
      <c r="C1498">
        <v>133.15</v>
      </c>
      <c r="D1498">
        <v>157.03</v>
      </c>
      <c r="E1498">
        <v>20.079999999999998</v>
      </c>
      <c r="F1498">
        <v>0.87</v>
      </c>
      <c r="G1498">
        <v>79.150000000000006</v>
      </c>
    </row>
    <row r="1499" spans="1:7" x14ac:dyDescent="0.25">
      <c r="A1499" s="1">
        <v>45957</v>
      </c>
      <c r="B1499" t="s">
        <v>31</v>
      </c>
      <c r="C1499">
        <v>4207.96</v>
      </c>
      <c r="E1499">
        <v>107.87</v>
      </c>
      <c r="F1499">
        <v>0.55000000000000004</v>
      </c>
    </row>
    <row r="1500" spans="1:7" x14ac:dyDescent="0.25">
      <c r="A1500" s="1">
        <v>45957</v>
      </c>
      <c r="B1500" t="s">
        <v>32</v>
      </c>
      <c r="C1500">
        <v>1899.83</v>
      </c>
      <c r="E1500">
        <v>191.91</v>
      </c>
      <c r="F1500">
        <v>0</v>
      </c>
    </row>
    <row r="1501" spans="1:7" x14ac:dyDescent="0.25">
      <c r="A1501" s="1">
        <v>45957</v>
      </c>
      <c r="B1501" t="s">
        <v>33</v>
      </c>
      <c r="E1501">
        <v>2001.52</v>
      </c>
      <c r="F1501">
        <v>0</v>
      </c>
    </row>
    <row r="1502" spans="1:7" x14ac:dyDescent="0.25">
      <c r="A1502" s="1">
        <v>45958</v>
      </c>
      <c r="B1502" t="s">
        <v>29</v>
      </c>
      <c r="C1502">
        <v>158.72</v>
      </c>
      <c r="D1502">
        <v>178.94</v>
      </c>
      <c r="E1502">
        <v>16.73</v>
      </c>
      <c r="F1502">
        <v>0</v>
      </c>
      <c r="G1502">
        <v>87.79</v>
      </c>
    </row>
    <row r="1503" spans="1:7" x14ac:dyDescent="0.25">
      <c r="A1503" s="1">
        <v>45958</v>
      </c>
      <c r="B1503" t="s">
        <v>30</v>
      </c>
      <c r="C1503">
        <v>151.6</v>
      </c>
      <c r="D1503">
        <v>179.31</v>
      </c>
      <c r="E1503">
        <v>19.55</v>
      </c>
      <c r="F1503">
        <v>0.39</v>
      </c>
      <c r="G1503">
        <v>81.180000000000007</v>
      </c>
    </row>
    <row r="1504" spans="1:7" x14ac:dyDescent="0.25">
      <c r="A1504" s="1">
        <v>45958</v>
      </c>
      <c r="B1504" t="s">
        <v>31</v>
      </c>
      <c r="C1504">
        <v>3912.81</v>
      </c>
      <c r="E1504">
        <v>107.01</v>
      </c>
      <c r="F1504">
        <v>0.28000000000000003</v>
      </c>
    </row>
    <row r="1505" spans="1:7" x14ac:dyDescent="0.25">
      <c r="A1505" s="1">
        <v>45958</v>
      </c>
      <c r="B1505" t="s">
        <v>32</v>
      </c>
      <c r="C1505">
        <v>1666.48</v>
      </c>
      <c r="E1505">
        <v>220.51</v>
      </c>
      <c r="F1505">
        <v>0.26</v>
      </c>
    </row>
    <row r="1506" spans="1:7" x14ac:dyDescent="0.25">
      <c r="A1506" s="1">
        <v>45958</v>
      </c>
      <c r="B1506" t="s">
        <v>33</v>
      </c>
      <c r="E1506">
        <v>2373.06</v>
      </c>
      <c r="F1506">
        <v>0</v>
      </c>
    </row>
    <row r="1507" spans="1:7" x14ac:dyDescent="0.25">
      <c r="A1507" s="1">
        <v>45959</v>
      </c>
      <c r="B1507" t="s">
        <v>29</v>
      </c>
      <c r="C1507">
        <v>155</v>
      </c>
      <c r="D1507">
        <v>193.26</v>
      </c>
      <c r="E1507">
        <v>19.66</v>
      </c>
      <c r="F1507">
        <v>0.57999999999999996</v>
      </c>
      <c r="G1507">
        <v>83.28</v>
      </c>
    </row>
    <row r="1508" spans="1:7" x14ac:dyDescent="0.25">
      <c r="A1508" s="1">
        <v>45959</v>
      </c>
      <c r="B1508" t="s">
        <v>30</v>
      </c>
      <c r="C1508">
        <v>138.27000000000001</v>
      </c>
      <c r="D1508">
        <v>166.22</v>
      </c>
      <c r="E1508">
        <v>14.25</v>
      </c>
      <c r="F1508">
        <v>0.64</v>
      </c>
      <c r="G1508">
        <v>82.29</v>
      </c>
    </row>
    <row r="1509" spans="1:7" x14ac:dyDescent="0.25">
      <c r="A1509" s="1">
        <v>45959</v>
      </c>
      <c r="B1509" t="s">
        <v>31</v>
      </c>
      <c r="C1509">
        <v>4090.37</v>
      </c>
      <c r="E1509">
        <v>109.59</v>
      </c>
      <c r="F1509">
        <v>0.39</v>
      </c>
    </row>
    <row r="1510" spans="1:7" x14ac:dyDescent="0.25">
      <c r="A1510" s="1">
        <v>45959</v>
      </c>
      <c r="B1510" t="s">
        <v>32</v>
      </c>
      <c r="C1510">
        <v>1667.03</v>
      </c>
      <c r="E1510">
        <v>189.02</v>
      </c>
      <c r="F1510">
        <v>0.02</v>
      </c>
    </row>
    <row r="1511" spans="1:7" x14ac:dyDescent="0.25">
      <c r="A1511" s="1">
        <v>45959</v>
      </c>
      <c r="B1511" t="s">
        <v>33</v>
      </c>
      <c r="E1511">
        <v>2028.05</v>
      </c>
      <c r="F1511">
        <v>0</v>
      </c>
    </row>
    <row r="1512" spans="1:7" x14ac:dyDescent="0.25">
      <c r="A1512" s="1">
        <v>45960</v>
      </c>
      <c r="B1512" t="s">
        <v>29</v>
      </c>
      <c r="C1512">
        <v>140.71</v>
      </c>
      <c r="D1512">
        <v>173.31</v>
      </c>
      <c r="E1512">
        <v>19.440000000000001</v>
      </c>
      <c r="F1512">
        <v>0</v>
      </c>
      <c r="G1512">
        <v>85.15</v>
      </c>
    </row>
    <row r="1513" spans="1:7" x14ac:dyDescent="0.25">
      <c r="A1513" s="1">
        <v>45960</v>
      </c>
      <c r="B1513" t="s">
        <v>30</v>
      </c>
      <c r="C1513">
        <v>157.16</v>
      </c>
      <c r="D1513">
        <v>188.13</v>
      </c>
      <c r="E1513">
        <v>15.96</v>
      </c>
      <c r="F1513">
        <v>0.12</v>
      </c>
      <c r="G1513">
        <v>82.82</v>
      </c>
    </row>
    <row r="1514" spans="1:7" x14ac:dyDescent="0.25">
      <c r="A1514" s="1">
        <v>45960</v>
      </c>
      <c r="B1514" t="s">
        <v>31</v>
      </c>
      <c r="C1514">
        <v>3731.87</v>
      </c>
      <c r="E1514">
        <v>112.26</v>
      </c>
      <c r="F1514">
        <v>0.24</v>
      </c>
    </row>
    <row r="1515" spans="1:7" x14ac:dyDescent="0.25">
      <c r="A1515" s="1">
        <v>45960</v>
      </c>
      <c r="B1515" t="s">
        <v>32</v>
      </c>
      <c r="C1515">
        <v>1486.44</v>
      </c>
      <c r="E1515">
        <v>221.16</v>
      </c>
      <c r="F1515">
        <v>0.48</v>
      </c>
    </row>
    <row r="1516" spans="1:7" x14ac:dyDescent="0.25">
      <c r="A1516" s="1">
        <v>45960</v>
      </c>
      <c r="B1516" t="s">
        <v>33</v>
      </c>
      <c r="E1516">
        <v>2021.09</v>
      </c>
      <c r="F1516">
        <v>0</v>
      </c>
    </row>
    <row r="1517" spans="1:7" x14ac:dyDescent="0.25">
      <c r="A1517" s="1">
        <v>45961</v>
      </c>
      <c r="B1517" t="s">
        <v>29</v>
      </c>
      <c r="C1517">
        <v>180.28</v>
      </c>
      <c r="D1517">
        <v>207.22</v>
      </c>
      <c r="E1517">
        <v>19.600000000000001</v>
      </c>
      <c r="F1517">
        <v>0.46</v>
      </c>
      <c r="G1517">
        <v>83.07</v>
      </c>
    </row>
    <row r="1518" spans="1:7" x14ac:dyDescent="0.25">
      <c r="A1518" s="1">
        <v>45961</v>
      </c>
      <c r="B1518" t="s">
        <v>30</v>
      </c>
      <c r="C1518">
        <v>151.04</v>
      </c>
      <c r="D1518">
        <v>189.8</v>
      </c>
      <c r="E1518">
        <v>15.39</v>
      </c>
      <c r="F1518">
        <v>0.48</v>
      </c>
      <c r="G1518">
        <v>81.84</v>
      </c>
    </row>
    <row r="1519" spans="1:7" x14ac:dyDescent="0.25">
      <c r="A1519" s="1">
        <v>45961</v>
      </c>
      <c r="B1519" t="s">
        <v>31</v>
      </c>
      <c r="C1519">
        <v>3990.25</v>
      </c>
      <c r="E1519">
        <v>112.07</v>
      </c>
      <c r="F1519">
        <v>0.3</v>
      </c>
    </row>
    <row r="1520" spans="1:7" x14ac:dyDescent="0.25">
      <c r="A1520" s="1">
        <v>45961</v>
      </c>
      <c r="B1520" t="s">
        <v>32</v>
      </c>
      <c r="C1520">
        <v>1714.28</v>
      </c>
      <c r="E1520">
        <v>213.07</v>
      </c>
      <c r="F1520">
        <v>0.19</v>
      </c>
    </row>
    <row r="1521" spans="1:7" x14ac:dyDescent="0.25">
      <c r="A1521" s="1">
        <v>45961</v>
      </c>
      <c r="B1521" t="s">
        <v>33</v>
      </c>
      <c r="E1521">
        <v>2097.25</v>
      </c>
      <c r="F1521">
        <v>0</v>
      </c>
    </row>
    <row r="1522" spans="1:7" x14ac:dyDescent="0.25">
      <c r="A1522" s="1">
        <v>45962</v>
      </c>
      <c r="B1522" t="s">
        <v>29</v>
      </c>
      <c r="C1522">
        <v>136.77000000000001</v>
      </c>
      <c r="D1522">
        <v>170.92</v>
      </c>
      <c r="E1522">
        <v>18.78</v>
      </c>
      <c r="F1522">
        <v>0.77</v>
      </c>
      <c r="G1522">
        <v>86.6</v>
      </c>
    </row>
    <row r="1523" spans="1:7" x14ac:dyDescent="0.25">
      <c r="A1523" s="1">
        <v>45962</v>
      </c>
      <c r="B1523" t="s">
        <v>30</v>
      </c>
      <c r="C1523">
        <v>141.52000000000001</v>
      </c>
      <c r="D1523">
        <v>171.21</v>
      </c>
      <c r="E1523">
        <v>22.09</v>
      </c>
      <c r="F1523">
        <v>0.3</v>
      </c>
      <c r="G1523">
        <v>81.14</v>
      </c>
    </row>
    <row r="1524" spans="1:7" x14ac:dyDescent="0.25">
      <c r="A1524" s="1">
        <v>45962</v>
      </c>
      <c r="B1524" t="s">
        <v>31</v>
      </c>
      <c r="C1524">
        <v>4086.39</v>
      </c>
      <c r="E1524">
        <v>109.38</v>
      </c>
      <c r="F1524">
        <v>0</v>
      </c>
    </row>
    <row r="1525" spans="1:7" x14ac:dyDescent="0.25">
      <c r="A1525" s="1">
        <v>45962</v>
      </c>
      <c r="B1525" t="s">
        <v>32</v>
      </c>
      <c r="C1525">
        <v>1598.47</v>
      </c>
      <c r="E1525">
        <v>220.54</v>
      </c>
      <c r="F1525">
        <v>0.34</v>
      </c>
    </row>
    <row r="1526" spans="1:7" x14ac:dyDescent="0.25">
      <c r="A1526" s="1">
        <v>45962</v>
      </c>
      <c r="B1526" t="s">
        <v>33</v>
      </c>
      <c r="E1526">
        <v>1967.91</v>
      </c>
      <c r="F1526">
        <v>0</v>
      </c>
    </row>
    <row r="1527" spans="1:7" x14ac:dyDescent="0.25">
      <c r="A1527" s="1">
        <v>45963</v>
      </c>
      <c r="B1527" t="s">
        <v>29</v>
      </c>
      <c r="C1527">
        <v>161.09</v>
      </c>
      <c r="D1527">
        <v>197.11</v>
      </c>
      <c r="E1527">
        <v>17.13</v>
      </c>
      <c r="F1527">
        <v>0.37</v>
      </c>
      <c r="G1527">
        <v>84.41</v>
      </c>
    </row>
    <row r="1528" spans="1:7" x14ac:dyDescent="0.25">
      <c r="A1528" s="1">
        <v>45963</v>
      </c>
      <c r="B1528" t="s">
        <v>30</v>
      </c>
      <c r="C1528">
        <v>147.36000000000001</v>
      </c>
      <c r="D1528">
        <v>181.36</v>
      </c>
      <c r="E1528">
        <v>19.12</v>
      </c>
      <c r="F1528">
        <v>0.92</v>
      </c>
      <c r="G1528">
        <v>82.9</v>
      </c>
    </row>
    <row r="1529" spans="1:7" x14ac:dyDescent="0.25">
      <c r="A1529" s="1">
        <v>45963</v>
      </c>
      <c r="B1529" t="s">
        <v>31</v>
      </c>
      <c r="C1529">
        <v>4100.22</v>
      </c>
      <c r="E1529">
        <v>109.62</v>
      </c>
      <c r="F1529">
        <v>0.15</v>
      </c>
    </row>
    <row r="1530" spans="1:7" x14ac:dyDescent="0.25">
      <c r="A1530" s="1">
        <v>45963</v>
      </c>
      <c r="B1530" t="s">
        <v>32</v>
      </c>
      <c r="C1530">
        <v>1644.63</v>
      </c>
      <c r="E1530">
        <v>193.44</v>
      </c>
      <c r="F1530">
        <v>1.08</v>
      </c>
    </row>
    <row r="1531" spans="1:7" x14ac:dyDescent="0.25">
      <c r="A1531" s="1">
        <v>45963</v>
      </c>
      <c r="B1531" t="s">
        <v>33</v>
      </c>
      <c r="E1531">
        <v>2260.94</v>
      </c>
      <c r="F1531">
        <v>0</v>
      </c>
    </row>
    <row r="1532" spans="1:7" x14ac:dyDescent="0.25">
      <c r="A1532" s="1">
        <v>45964</v>
      </c>
      <c r="B1532" t="s">
        <v>29</v>
      </c>
      <c r="C1532">
        <v>164.05</v>
      </c>
      <c r="D1532">
        <v>195.69</v>
      </c>
      <c r="E1532">
        <v>14.65</v>
      </c>
      <c r="F1532">
        <v>0.48</v>
      </c>
      <c r="G1532">
        <v>80.02</v>
      </c>
    </row>
    <row r="1533" spans="1:7" x14ac:dyDescent="0.25">
      <c r="A1533" s="1">
        <v>45964</v>
      </c>
      <c r="B1533" t="s">
        <v>30</v>
      </c>
      <c r="C1533">
        <v>134.72999999999999</v>
      </c>
      <c r="D1533">
        <v>162</v>
      </c>
      <c r="E1533">
        <v>19.29</v>
      </c>
      <c r="F1533">
        <v>0.28999999999999998</v>
      </c>
      <c r="G1533">
        <v>80.849999999999994</v>
      </c>
    </row>
    <row r="1534" spans="1:7" x14ac:dyDescent="0.25">
      <c r="A1534" s="1">
        <v>45964</v>
      </c>
      <c r="B1534" t="s">
        <v>31</v>
      </c>
      <c r="C1534">
        <v>3988.01</v>
      </c>
      <c r="E1534">
        <v>108.24</v>
      </c>
      <c r="F1534">
        <v>0.19</v>
      </c>
    </row>
    <row r="1535" spans="1:7" x14ac:dyDescent="0.25">
      <c r="A1535" s="1">
        <v>45964</v>
      </c>
      <c r="B1535" t="s">
        <v>32</v>
      </c>
      <c r="C1535">
        <v>1596.78</v>
      </c>
      <c r="E1535">
        <v>232.34</v>
      </c>
      <c r="F1535">
        <v>0.56000000000000005</v>
      </c>
    </row>
    <row r="1536" spans="1:7" x14ac:dyDescent="0.25">
      <c r="A1536" s="1">
        <v>45964</v>
      </c>
      <c r="B1536" t="s">
        <v>33</v>
      </c>
      <c r="E1536">
        <v>2090.25</v>
      </c>
      <c r="F1536">
        <v>0</v>
      </c>
    </row>
    <row r="1537" spans="1:7" x14ac:dyDescent="0.25">
      <c r="A1537" s="1">
        <v>45965</v>
      </c>
      <c r="B1537" t="s">
        <v>29</v>
      </c>
      <c r="C1537">
        <v>143.97999999999999</v>
      </c>
      <c r="D1537">
        <v>175.67</v>
      </c>
      <c r="E1537">
        <v>19.38</v>
      </c>
      <c r="F1537">
        <v>1.25</v>
      </c>
      <c r="G1537">
        <v>84.75</v>
      </c>
    </row>
    <row r="1538" spans="1:7" x14ac:dyDescent="0.25">
      <c r="A1538" s="1">
        <v>45965</v>
      </c>
      <c r="B1538" t="s">
        <v>30</v>
      </c>
      <c r="C1538">
        <v>120</v>
      </c>
      <c r="D1538">
        <v>137.16</v>
      </c>
      <c r="E1538">
        <v>17.77</v>
      </c>
      <c r="F1538">
        <v>0.63</v>
      </c>
      <c r="G1538">
        <v>79.56</v>
      </c>
    </row>
    <row r="1539" spans="1:7" x14ac:dyDescent="0.25">
      <c r="A1539" s="1">
        <v>45965</v>
      </c>
      <c r="B1539" t="s">
        <v>31</v>
      </c>
      <c r="C1539">
        <v>4155.57</v>
      </c>
      <c r="E1539">
        <v>114.62</v>
      </c>
      <c r="F1539">
        <v>0.53</v>
      </c>
    </row>
    <row r="1540" spans="1:7" x14ac:dyDescent="0.25">
      <c r="A1540" s="1">
        <v>45965</v>
      </c>
      <c r="B1540" t="s">
        <v>32</v>
      </c>
      <c r="C1540">
        <v>1662.46</v>
      </c>
      <c r="E1540">
        <v>215.15</v>
      </c>
      <c r="F1540">
        <v>0.43</v>
      </c>
    </row>
    <row r="1541" spans="1:7" x14ac:dyDescent="0.25">
      <c r="A1541" s="1">
        <v>45965</v>
      </c>
      <c r="B1541" t="s">
        <v>33</v>
      </c>
      <c r="E1541">
        <v>1814.4</v>
      </c>
      <c r="F1541">
        <v>0</v>
      </c>
    </row>
    <row r="1542" spans="1:7" x14ac:dyDescent="0.25">
      <c r="A1542" s="1">
        <v>45966</v>
      </c>
      <c r="B1542" t="s">
        <v>29</v>
      </c>
      <c r="C1542">
        <v>139.44</v>
      </c>
      <c r="D1542">
        <v>158.77000000000001</v>
      </c>
      <c r="E1542">
        <v>18.34</v>
      </c>
      <c r="F1542">
        <v>0.3</v>
      </c>
      <c r="G1542">
        <v>83.39</v>
      </c>
    </row>
    <row r="1543" spans="1:7" x14ac:dyDescent="0.25">
      <c r="A1543" s="1">
        <v>45966</v>
      </c>
      <c r="B1543" t="s">
        <v>30</v>
      </c>
      <c r="C1543">
        <v>146.21</v>
      </c>
      <c r="D1543">
        <v>167.38</v>
      </c>
      <c r="E1543">
        <v>20.09</v>
      </c>
      <c r="F1543">
        <v>0</v>
      </c>
      <c r="G1543">
        <v>84.68</v>
      </c>
    </row>
    <row r="1544" spans="1:7" x14ac:dyDescent="0.25">
      <c r="A1544" s="1">
        <v>45966</v>
      </c>
      <c r="B1544" t="s">
        <v>31</v>
      </c>
      <c r="C1544">
        <v>4163.84</v>
      </c>
      <c r="E1544">
        <v>118.56</v>
      </c>
      <c r="F1544">
        <v>0.11</v>
      </c>
    </row>
    <row r="1545" spans="1:7" x14ac:dyDescent="0.25">
      <c r="A1545" s="1">
        <v>45966</v>
      </c>
      <c r="B1545" t="s">
        <v>32</v>
      </c>
      <c r="C1545">
        <v>1733.99</v>
      </c>
      <c r="E1545">
        <v>228.91</v>
      </c>
      <c r="F1545">
        <v>0.45</v>
      </c>
    </row>
    <row r="1546" spans="1:7" x14ac:dyDescent="0.25">
      <c r="A1546" s="1">
        <v>45966</v>
      </c>
      <c r="B1546" t="s">
        <v>33</v>
      </c>
      <c r="E1546">
        <v>2240.67</v>
      </c>
      <c r="F1546">
        <v>0</v>
      </c>
    </row>
    <row r="1547" spans="1:7" x14ac:dyDescent="0.25">
      <c r="A1547" s="1">
        <v>45967</v>
      </c>
      <c r="B1547" t="s">
        <v>29</v>
      </c>
      <c r="C1547">
        <v>154.84</v>
      </c>
      <c r="D1547">
        <v>191.57</v>
      </c>
      <c r="E1547">
        <v>17.899999999999999</v>
      </c>
      <c r="F1547">
        <v>0.85</v>
      </c>
      <c r="G1547">
        <v>84.85</v>
      </c>
    </row>
    <row r="1548" spans="1:7" x14ac:dyDescent="0.25">
      <c r="A1548" s="1">
        <v>45967</v>
      </c>
      <c r="B1548" t="s">
        <v>30</v>
      </c>
      <c r="C1548">
        <v>142.91</v>
      </c>
      <c r="D1548">
        <v>173.89</v>
      </c>
      <c r="E1548">
        <v>18.86</v>
      </c>
      <c r="F1548">
        <v>0.4</v>
      </c>
      <c r="G1548">
        <v>79.95</v>
      </c>
    </row>
    <row r="1549" spans="1:7" x14ac:dyDescent="0.25">
      <c r="A1549" s="1">
        <v>45967</v>
      </c>
      <c r="B1549" t="s">
        <v>31</v>
      </c>
      <c r="C1549">
        <v>4100.12</v>
      </c>
      <c r="E1549">
        <v>120.06</v>
      </c>
      <c r="F1549">
        <v>0.06</v>
      </c>
    </row>
    <row r="1550" spans="1:7" x14ac:dyDescent="0.25">
      <c r="A1550" s="1">
        <v>45967</v>
      </c>
      <c r="B1550" t="s">
        <v>32</v>
      </c>
      <c r="C1550">
        <v>1627.9</v>
      </c>
      <c r="E1550">
        <v>196.16</v>
      </c>
      <c r="F1550">
        <v>0.38</v>
      </c>
    </row>
    <row r="1551" spans="1:7" x14ac:dyDescent="0.25">
      <c r="A1551" s="1">
        <v>45967</v>
      </c>
      <c r="B1551" t="s">
        <v>33</v>
      </c>
      <c r="E1551">
        <v>1884.96</v>
      </c>
      <c r="F1551">
        <v>0</v>
      </c>
    </row>
    <row r="1552" spans="1:7" x14ac:dyDescent="0.25">
      <c r="A1552" s="1">
        <v>45968</v>
      </c>
      <c r="B1552" t="s">
        <v>29</v>
      </c>
      <c r="C1552">
        <v>153.18</v>
      </c>
      <c r="D1552">
        <v>172.3</v>
      </c>
      <c r="E1552">
        <v>19.02</v>
      </c>
      <c r="F1552">
        <v>0.99</v>
      </c>
      <c r="G1552">
        <v>86.58</v>
      </c>
    </row>
    <row r="1553" spans="1:7" x14ac:dyDescent="0.25">
      <c r="A1553" s="1">
        <v>45968</v>
      </c>
      <c r="B1553" t="s">
        <v>30</v>
      </c>
      <c r="C1553">
        <v>139.91</v>
      </c>
      <c r="D1553">
        <v>167.08</v>
      </c>
      <c r="E1553">
        <v>18.579999999999998</v>
      </c>
      <c r="F1553">
        <v>0.51</v>
      </c>
      <c r="G1553">
        <v>80.44</v>
      </c>
    </row>
    <row r="1554" spans="1:7" x14ac:dyDescent="0.25">
      <c r="A1554" s="1">
        <v>45968</v>
      </c>
      <c r="B1554" t="s">
        <v>31</v>
      </c>
      <c r="C1554">
        <v>3981.24</v>
      </c>
      <c r="E1554">
        <v>112.81</v>
      </c>
      <c r="F1554">
        <v>0.49</v>
      </c>
    </row>
    <row r="1555" spans="1:7" x14ac:dyDescent="0.25">
      <c r="A1555" s="1">
        <v>45968</v>
      </c>
      <c r="B1555" t="s">
        <v>32</v>
      </c>
      <c r="C1555">
        <v>1710.23</v>
      </c>
      <c r="E1555">
        <v>222.84</v>
      </c>
      <c r="F1555">
        <v>0.39</v>
      </c>
    </row>
    <row r="1556" spans="1:7" x14ac:dyDescent="0.25">
      <c r="A1556" s="1">
        <v>45968</v>
      </c>
      <c r="B1556" t="s">
        <v>33</v>
      </c>
      <c r="E1556">
        <v>2190.73</v>
      </c>
      <c r="F1556">
        <v>0</v>
      </c>
    </row>
    <row r="1557" spans="1:7" x14ac:dyDescent="0.25">
      <c r="A1557" s="1">
        <v>45969</v>
      </c>
      <c r="B1557" t="s">
        <v>29</v>
      </c>
      <c r="C1557">
        <v>154.15</v>
      </c>
      <c r="D1557">
        <v>180.91</v>
      </c>
      <c r="E1557">
        <v>19.23</v>
      </c>
      <c r="F1557">
        <v>0.89</v>
      </c>
      <c r="G1557">
        <v>79.66</v>
      </c>
    </row>
    <row r="1558" spans="1:7" x14ac:dyDescent="0.25">
      <c r="A1558" s="1">
        <v>45969</v>
      </c>
      <c r="B1558" t="s">
        <v>30</v>
      </c>
      <c r="C1558">
        <v>124.69</v>
      </c>
      <c r="D1558">
        <v>146.97</v>
      </c>
      <c r="E1558">
        <v>17.73</v>
      </c>
      <c r="F1558">
        <v>0.67</v>
      </c>
      <c r="G1558">
        <v>81.599999999999994</v>
      </c>
    </row>
    <row r="1559" spans="1:7" x14ac:dyDescent="0.25">
      <c r="A1559" s="1">
        <v>45969</v>
      </c>
      <c r="B1559" t="s">
        <v>31</v>
      </c>
      <c r="C1559">
        <v>3860.65</v>
      </c>
      <c r="E1559">
        <v>117.23</v>
      </c>
      <c r="F1559">
        <v>0.28999999999999998</v>
      </c>
    </row>
    <row r="1560" spans="1:7" x14ac:dyDescent="0.25">
      <c r="A1560" s="1">
        <v>45969</v>
      </c>
      <c r="B1560" t="s">
        <v>32</v>
      </c>
      <c r="C1560">
        <v>1731.88</v>
      </c>
      <c r="E1560">
        <v>201.47</v>
      </c>
      <c r="F1560">
        <v>0</v>
      </c>
    </row>
    <row r="1561" spans="1:7" x14ac:dyDescent="0.25">
      <c r="A1561" s="1">
        <v>45969</v>
      </c>
      <c r="B1561" t="s">
        <v>33</v>
      </c>
      <c r="E1561">
        <v>1950.78</v>
      </c>
      <c r="F1561">
        <v>0</v>
      </c>
    </row>
    <row r="1562" spans="1:7" x14ac:dyDescent="0.25">
      <c r="A1562" s="1">
        <v>45970</v>
      </c>
      <c r="B1562" t="s">
        <v>29</v>
      </c>
      <c r="C1562">
        <v>146.77000000000001</v>
      </c>
      <c r="D1562">
        <v>178.54</v>
      </c>
      <c r="E1562">
        <v>17.11</v>
      </c>
      <c r="F1562">
        <v>0</v>
      </c>
      <c r="G1562">
        <v>86.01</v>
      </c>
    </row>
    <row r="1563" spans="1:7" x14ac:dyDescent="0.25">
      <c r="A1563" s="1">
        <v>45970</v>
      </c>
      <c r="B1563" t="s">
        <v>30</v>
      </c>
      <c r="C1563">
        <v>143.19999999999999</v>
      </c>
      <c r="D1563">
        <v>188.16</v>
      </c>
      <c r="E1563">
        <v>21.58</v>
      </c>
      <c r="F1563">
        <v>0.8</v>
      </c>
      <c r="G1563">
        <v>83.55</v>
      </c>
    </row>
    <row r="1564" spans="1:7" x14ac:dyDescent="0.25">
      <c r="A1564" s="1">
        <v>45970</v>
      </c>
      <c r="B1564" t="s">
        <v>31</v>
      </c>
      <c r="C1564">
        <v>3853.05</v>
      </c>
      <c r="E1564">
        <v>114.61</v>
      </c>
      <c r="F1564">
        <v>0.34</v>
      </c>
    </row>
    <row r="1565" spans="1:7" x14ac:dyDescent="0.25">
      <c r="A1565" s="1">
        <v>45970</v>
      </c>
      <c r="B1565" t="s">
        <v>32</v>
      </c>
      <c r="C1565">
        <v>1664.49</v>
      </c>
      <c r="E1565">
        <v>222.34</v>
      </c>
      <c r="F1565">
        <v>0.27</v>
      </c>
    </row>
    <row r="1566" spans="1:7" x14ac:dyDescent="0.25">
      <c r="A1566" s="1">
        <v>45970</v>
      </c>
      <c r="B1566" t="s">
        <v>33</v>
      </c>
      <c r="E1566">
        <v>1987.03</v>
      </c>
      <c r="F1566">
        <v>0</v>
      </c>
    </row>
    <row r="1567" spans="1:7" x14ac:dyDescent="0.25">
      <c r="A1567" s="1">
        <v>45971</v>
      </c>
      <c r="B1567" t="s">
        <v>29</v>
      </c>
      <c r="C1567">
        <v>155.96</v>
      </c>
      <c r="D1567">
        <v>191.15</v>
      </c>
      <c r="E1567">
        <v>18.54</v>
      </c>
      <c r="F1567">
        <v>0.24</v>
      </c>
      <c r="G1567">
        <v>83.63</v>
      </c>
    </row>
    <row r="1568" spans="1:7" x14ac:dyDescent="0.25">
      <c r="A1568" s="1">
        <v>45971</v>
      </c>
      <c r="B1568" t="s">
        <v>30</v>
      </c>
      <c r="C1568">
        <v>142.44</v>
      </c>
      <c r="D1568">
        <v>167.15</v>
      </c>
      <c r="E1568">
        <v>13.31</v>
      </c>
      <c r="F1568">
        <v>0.51</v>
      </c>
      <c r="G1568">
        <v>83.26</v>
      </c>
    </row>
    <row r="1569" spans="1:7" x14ac:dyDescent="0.25">
      <c r="A1569" s="1">
        <v>45971</v>
      </c>
      <c r="B1569" t="s">
        <v>31</v>
      </c>
      <c r="C1569">
        <v>3861.98</v>
      </c>
      <c r="E1569">
        <v>122.19</v>
      </c>
      <c r="F1569">
        <v>0.08</v>
      </c>
    </row>
    <row r="1570" spans="1:7" x14ac:dyDescent="0.25">
      <c r="A1570" s="1">
        <v>45971</v>
      </c>
      <c r="B1570" t="s">
        <v>32</v>
      </c>
      <c r="C1570">
        <v>1538.04</v>
      </c>
      <c r="E1570">
        <v>201.68</v>
      </c>
      <c r="F1570">
        <v>0.28999999999999998</v>
      </c>
    </row>
    <row r="1571" spans="1:7" x14ac:dyDescent="0.25">
      <c r="A1571" s="1">
        <v>45971</v>
      </c>
      <c r="B1571" t="s">
        <v>33</v>
      </c>
      <c r="E1571">
        <v>2187.12</v>
      </c>
      <c r="F1571">
        <v>0</v>
      </c>
    </row>
    <row r="1572" spans="1:7" x14ac:dyDescent="0.25">
      <c r="A1572" s="1">
        <v>45972</v>
      </c>
      <c r="B1572" t="s">
        <v>29</v>
      </c>
      <c r="C1572">
        <v>133.32</v>
      </c>
      <c r="D1572">
        <v>176.72</v>
      </c>
      <c r="E1572">
        <v>19.02</v>
      </c>
      <c r="F1572">
        <v>0.25</v>
      </c>
      <c r="G1572">
        <v>84.82</v>
      </c>
    </row>
    <row r="1573" spans="1:7" x14ac:dyDescent="0.25">
      <c r="A1573" s="1">
        <v>45972</v>
      </c>
      <c r="B1573" t="s">
        <v>30</v>
      </c>
      <c r="C1573">
        <v>124.93</v>
      </c>
      <c r="D1573">
        <v>148.11000000000001</v>
      </c>
      <c r="E1573">
        <v>16.149999999999999</v>
      </c>
      <c r="F1573">
        <v>0.14000000000000001</v>
      </c>
      <c r="G1573">
        <v>82.59</v>
      </c>
    </row>
    <row r="1574" spans="1:7" x14ac:dyDescent="0.25">
      <c r="A1574" s="1">
        <v>45972</v>
      </c>
      <c r="B1574" t="s">
        <v>31</v>
      </c>
      <c r="C1574">
        <v>4004.78</v>
      </c>
      <c r="E1574">
        <v>130.01</v>
      </c>
      <c r="F1574">
        <v>0.14000000000000001</v>
      </c>
    </row>
    <row r="1575" spans="1:7" x14ac:dyDescent="0.25">
      <c r="A1575" s="1">
        <v>45972</v>
      </c>
      <c r="B1575" t="s">
        <v>32</v>
      </c>
      <c r="C1575">
        <v>1517.6</v>
      </c>
      <c r="E1575">
        <v>207.58</v>
      </c>
      <c r="F1575">
        <v>0.23</v>
      </c>
    </row>
    <row r="1576" spans="1:7" x14ac:dyDescent="0.25">
      <c r="A1576" s="1">
        <v>45972</v>
      </c>
      <c r="B1576" t="s">
        <v>33</v>
      </c>
      <c r="E1576">
        <v>1809.06</v>
      </c>
      <c r="F1576">
        <v>0</v>
      </c>
    </row>
    <row r="1577" spans="1:7" x14ac:dyDescent="0.25">
      <c r="A1577" s="1">
        <v>45973</v>
      </c>
      <c r="B1577" t="s">
        <v>29</v>
      </c>
      <c r="C1577">
        <v>163.80000000000001</v>
      </c>
      <c r="D1577">
        <v>206.64</v>
      </c>
      <c r="E1577">
        <v>21.54</v>
      </c>
      <c r="F1577">
        <v>0.97</v>
      </c>
      <c r="G1577">
        <v>83.04</v>
      </c>
    </row>
    <row r="1578" spans="1:7" x14ac:dyDescent="0.25">
      <c r="A1578" s="1">
        <v>45973</v>
      </c>
      <c r="B1578" t="s">
        <v>30</v>
      </c>
      <c r="C1578">
        <v>145.97</v>
      </c>
      <c r="D1578">
        <v>176.84</v>
      </c>
      <c r="E1578">
        <v>20.94</v>
      </c>
      <c r="F1578">
        <v>0.56999999999999995</v>
      </c>
      <c r="G1578">
        <v>83.08</v>
      </c>
    </row>
    <row r="1579" spans="1:7" x14ac:dyDescent="0.25">
      <c r="A1579" s="1">
        <v>45973</v>
      </c>
      <c r="B1579" t="s">
        <v>31</v>
      </c>
      <c r="C1579">
        <v>3954.83</v>
      </c>
      <c r="E1579">
        <v>121.4</v>
      </c>
      <c r="F1579">
        <v>0.31</v>
      </c>
    </row>
    <row r="1580" spans="1:7" x14ac:dyDescent="0.25">
      <c r="A1580" s="1">
        <v>45973</v>
      </c>
      <c r="B1580" t="s">
        <v>32</v>
      </c>
      <c r="C1580">
        <v>1520.1</v>
      </c>
      <c r="E1580">
        <v>215.52</v>
      </c>
      <c r="F1580">
        <v>0.59</v>
      </c>
    </row>
    <row r="1581" spans="1:7" x14ac:dyDescent="0.25">
      <c r="A1581" s="1">
        <v>45973</v>
      </c>
      <c r="B1581" t="s">
        <v>33</v>
      </c>
      <c r="E1581">
        <v>2239.92</v>
      </c>
      <c r="F1581">
        <v>0</v>
      </c>
    </row>
    <row r="1582" spans="1:7" x14ac:dyDescent="0.25">
      <c r="A1582" s="1">
        <v>45974</v>
      </c>
      <c r="B1582" t="s">
        <v>29</v>
      </c>
      <c r="C1582">
        <v>156.87</v>
      </c>
      <c r="D1582">
        <v>178.45</v>
      </c>
      <c r="E1582">
        <v>14.82</v>
      </c>
      <c r="F1582">
        <v>0.56999999999999995</v>
      </c>
      <c r="G1582">
        <v>82.53</v>
      </c>
    </row>
    <row r="1583" spans="1:7" x14ac:dyDescent="0.25">
      <c r="A1583" s="1">
        <v>45974</v>
      </c>
      <c r="B1583" t="s">
        <v>30</v>
      </c>
      <c r="C1583">
        <v>130.96</v>
      </c>
      <c r="D1583">
        <v>163.69999999999999</v>
      </c>
      <c r="E1583">
        <v>17.21</v>
      </c>
      <c r="F1583">
        <v>0</v>
      </c>
      <c r="G1583">
        <v>80.88</v>
      </c>
    </row>
    <row r="1584" spans="1:7" x14ac:dyDescent="0.25">
      <c r="A1584" s="1">
        <v>45974</v>
      </c>
      <c r="B1584" t="s">
        <v>31</v>
      </c>
      <c r="C1584">
        <v>4146.26</v>
      </c>
      <c r="E1584">
        <v>119.78</v>
      </c>
      <c r="F1584">
        <v>0.27</v>
      </c>
    </row>
    <row r="1585" spans="1:7" x14ac:dyDescent="0.25">
      <c r="A1585" s="1">
        <v>45974</v>
      </c>
      <c r="B1585" t="s">
        <v>32</v>
      </c>
      <c r="C1585">
        <v>1625.33</v>
      </c>
      <c r="E1585">
        <v>207.21</v>
      </c>
      <c r="F1585">
        <v>0.26</v>
      </c>
    </row>
    <row r="1586" spans="1:7" x14ac:dyDescent="0.25">
      <c r="A1586" s="1">
        <v>45974</v>
      </c>
      <c r="B1586" t="s">
        <v>33</v>
      </c>
      <c r="E1586">
        <v>2340.25</v>
      </c>
      <c r="F1586">
        <v>0</v>
      </c>
    </row>
    <row r="1587" spans="1:7" x14ac:dyDescent="0.25">
      <c r="A1587" s="1">
        <v>45975</v>
      </c>
      <c r="B1587" t="s">
        <v>29</v>
      </c>
      <c r="C1587">
        <v>156.12</v>
      </c>
      <c r="D1587">
        <v>199.03</v>
      </c>
      <c r="E1587">
        <v>19.059999999999999</v>
      </c>
      <c r="F1587">
        <v>0.4</v>
      </c>
      <c r="G1587">
        <v>84.48</v>
      </c>
    </row>
    <row r="1588" spans="1:7" x14ac:dyDescent="0.25">
      <c r="A1588" s="1">
        <v>45975</v>
      </c>
      <c r="B1588" t="s">
        <v>30</v>
      </c>
      <c r="C1588">
        <v>133.72999999999999</v>
      </c>
      <c r="D1588">
        <v>158.24</v>
      </c>
      <c r="E1588">
        <v>20.25</v>
      </c>
      <c r="F1588">
        <v>0.51</v>
      </c>
      <c r="G1588">
        <v>83.57</v>
      </c>
    </row>
    <row r="1589" spans="1:7" x14ac:dyDescent="0.25">
      <c r="A1589" s="1">
        <v>45975</v>
      </c>
      <c r="B1589" t="s">
        <v>31</v>
      </c>
      <c r="C1589">
        <v>4069.4</v>
      </c>
      <c r="E1589">
        <v>107.89</v>
      </c>
      <c r="F1589">
        <v>0.5</v>
      </c>
    </row>
    <row r="1590" spans="1:7" x14ac:dyDescent="0.25">
      <c r="A1590" s="1">
        <v>45975</v>
      </c>
      <c r="B1590" t="s">
        <v>32</v>
      </c>
      <c r="C1590">
        <v>1600.89</v>
      </c>
      <c r="E1590">
        <v>190.93</v>
      </c>
      <c r="F1590">
        <v>0.56999999999999995</v>
      </c>
    </row>
    <row r="1591" spans="1:7" x14ac:dyDescent="0.25">
      <c r="A1591" s="1">
        <v>45975</v>
      </c>
      <c r="B1591" t="s">
        <v>33</v>
      </c>
      <c r="E1591">
        <v>2245.39</v>
      </c>
      <c r="F1591">
        <v>0</v>
      </c>
    </row>
    <row r="1592" spans="1:7" x14ac:dyDescent="0.25">
      <c r="A1592" s="1">
        <v>45976</v>
      </c>
      <c r="B1592" t="s">
        <v>29</v>
      </c>
      <c r="C1592">
        <v>120</v>
      </c>
      <c r="D1592">
        <v>144.16999999999999</v>
      </c>
      <c r="E1592">
        <v>17.25</v>
      </c>
      <c r="F1592">
        <v>0.76</v>
      </c>
      <c r="G1592">
        <v>84.17</v>
      </c>
    </row>
    <row r="1593" spans="1:7" x14ac:dyDescent="0.25">
      <c r="A1593" s="1">
        <v>45976</v>
      </c>
      <c r="B1593" t="s">
        <v>30</v>
      </c>
      <c r="C1593">
        <v>144.15</v>
      </c>
      <c r="D1593">
        <v>173.96</v>
      </c>
      <c r="E1593">
        <v>17.09</v>
      </c>
      <c r="F1593">
        <v>0.95</v>
      </c>
      <c r="G1593">
        <v>79.11</v>
      </c>
    </row>
    <row r="1594" spans="1:7" x14ac:dyDescent="0.25">
      <c r="A1594" s="1">
        <v>45976</v>
      </c>
      <c r="B1594" t="s">
        <v>31</v>
      </c>
      <c r="C1594">
        <v>4001.74</v>
      </c>
      <c r="E1594">
        <v>116.59</v>
      </c>
      <c r="F1594">
        <v>0.19</v>
      </c>
    </row>
    <row r="1595" spans="1:7" x14ac:dyDescent="0.25">
      <c r="A1595" s="1">
        <v>45976</v>
      </c>
      <c r="B1595" t="s">
        <v>32</v>
      </c>
      <c r="C1595">
        <v>1638.01</v>
      </c>
      <c r="E1595">
        <v>214.4</v>
      </c>
      <c r="F1595">
        <v>0</v>
      </c>
    </row>
    <row r="1596" spans="1:7" x14ac:dyDescent="0.25">
      <c r="A1596" s="1">
        <v>45976</v>
      </c>
      <c r="B1596" t="s">
        <v>33</v>
      </c>
      <c r="E1596">
        <v>2260.3200000000002</v>
      </c>
      <c r="F1596">
        <v>0</v>
      </c>
    </row>
    <row r="1597" spans="1:7" x14ac:dyDescent="0.25">
      <c r="A1597" s="1">
        <v>45977</v>
      </c>
      <c r="B1597" t="s">
        <v>29</v>
      </c>
      <c r="C1597">
        <v>161.69</v>
      </c>
      <c r="D1597">
        <v>201.1</v>
      </c>
      <c r="E1597">
        <v>19.78</v>
      </c>
      <c r="F1597">
        <v>0.74</v>
      </c>
      <c r="G1597">
        <v>83.22</v>
      </c>
    </row>
    <row r="1598" spans="1:7" x14ac:dyDescent="0.25">
      <c r="A1598" s="1">
        <v>45977</v>
      </c>
      <c r="B1598" t="s">
        <v>30</v>
      </c>
      <c r="C1598">
        <v>136.68</v>
      </c>
      <c r="D1598">
        <v>162.69999999999999</v>
      </c>
      <c r="E1598">
        <v>17.28</v>
      </c>
      <c r="F1598">
        <v>0.34</v>
      </c>
      <c r="G1598">
        <v>80.45</v>
      </c>
    </row>
    <row r="1599" spans="1:7" x14ac:dyDescent="0.25">
      <c r="A1599" s="1">
        <v>45977</v>
      </c>
      <c r="B1599" t="s">
        <v>31</v>
      </c>
      <c r="C1599">
        <v>3715.52</v>
      </c>
      <c r="E1599">
        <v>102.39</v>
      </c>
      <c r="F1599">
        <v>0</v>
      </c>
    </row>
    <row r="1600" spans="1:7" x14ac:dyDescent="0.25">
      <c r="A1600" s="1">
        <v>45977</v>
      </c>
      <c r="B1600" t="s">
        <v>32</v>
      </c>
      <c r="C1600">
        <v>1529.9</v>
      </c>
      <c r="E1600">
        <v>222.63</v>
      </c>
      <c r="F1600">
        <v>0.46</v>
      </c>
    </row>
    <row r="1601" spans="1:7" x14ac:dyDescent="0.25">
      <c r="A1601" s="1">
        <v>45977</v>
      </c>
      <c r="B1601" t="s">
        <v>33</v>
      </c>
      <c r="E1601">
        <v>1935.53</v>
      </c>
      <c r="F1601">
        <v>0</v>
      </c>
    </row>
    <row r="1602" spans="1:7" x14ac:dyDescent="0.25">
      <c r="A1602" s="1">
        <v>45978</v>
      </c>
      <c r="B1602" t="s">
        <v>29</v>
      </c>
      <c r="C1602">
        <v>149.11000000000001</v>
      </c>
      <c r="D1602">
        <v>190.95</v>
      </c>
      <c r="E1602">
        <v>19.43</v>
      </c>
      <c r="F1602">
        <v>0</v>
      </c>
      <c r="G1602">
        <v>84.79</v>
      </c>
    </row>
    <row r="1603" spans="1:7" x14ac:dyDescent="0.25">
      <c r="A1603" s="1">
        <v>45978</v>
      </c>
      <c r="B1603" t="s">
        <v>30</v>
      </c>
      <c r="C1603">
        <v>124.07</v>
      </c>
      <c r="D1603">
        <v>151.09</v>
      </c>
      <c r="E1603">
        <v>17.18</v>
      </c>
      <c r="F1603">
        <v>0.26</v>
      </c>
      <c r="G1603">
        <v>81.61</v>
      </c>
    </row>
    <row r="1604" spans="1:7" x14ac:dyDescent="0.25">
      <c r="A1604" s="1">
        <v>45978</v>
      </c>
      <c r="B1604" t="s">
        <v>31</v>
      </c>
      <c r="C1604">
        <v>3953.51</v>
      </c>
      <c r="E1604">
        <v>124.85</v>
      </c>
      <c r="F1604">
        <v>0.28999999999999998</v>
      </c>
    </row>
    <row r="1605" spans="1:7" x14ac:dyDescent="0.25">
      <c r="A1605" s="1">
        <v>45978</v>
      </c>
      <c r="B1605" t="s">
        <v>32</v>
      </c>
      <c r="C1605">
        <v>1623.98</v>
      </c>
      <c r="E1605">
        <v>220.27</v>
      </c>
      <c r="F1605">
        <v>0.69</v>
      </c>
    </row>
    <row r="1606" spans="1:7" x14ac:dyDescent="0.25">
      <c r="A1606" s="1">
        <v>45978</v>
      </c>
      <c r="B1606" t="s">
        <v>33</v>
      </c>
      <c r="E1606">
        <v>2191.3000000000002</v>
      </c>
      <c r="F1606">
        <v>0</v>
      </c>
    </row>
    <row r="1607" spans="1:7" x14ac:dyDescent="0.25">
      <c r="A1607" s="1">
        <v>45979</v>
      </c>
      <c r="B1607" t="s">
        <v>29</v>
      </c>
      <c r="C1607">
        <v>154.93</v>
      </c>
      <c r="D1607">
        <v>202.53</v>
      </c>
      <c r="E1607">
        <v>16.829999999999998</v>
      </c>
      <c r="F1607">
        <v>0</v>
      </c>
      <c r="G1607">
        <v>82.34</v>
      </c>
    </row>
    <row r="1608" spans="1:7" x14ac:dyDescent="0.25">
      <c r="A1608" s="1">
        <v>45979</v>
      </c>
      <c r="B1608" t="s">
        <v>30</v>
      </c>
      <c r="C1608">
        <v>146.32</v>
      </c>
      <c r="D1608">
        <v>189.31</v>
      </c>
      <c r="E1608">
        <v>15.28</v>
      </c>
      <c r="F1608">
        <v>0.59</v>
      </c>
      <c r="G1608">
        <v>83.64</v>
      </c>
    </row>
    <row r="1609" spans="1:7" x14ac:dyDescent="0.25">
      <c r="A1609" s="1">
        <v>45979</v>
      </c>
      <c r="B1609" t="s">
        <v>31</v>
      </c>
      <c r="C1609">
        <v>4225.5600000000004</v>
      </c>
      <c r="E1609">
        <v>111.34</v>
      </c>
      <c r="F1609">
        <v>0</v>
      </c>
    </row>
    <row r="1610" spans="1:7" x14ac:dyDescent="0.25">
      <c r="A1610" s="1">
        <v>45979</v>
      </c>
      <c r="B1610" t="s">
        <v>32</v>
      </c>
      <c r="C1610">
        <v>1654.5</v>
      </c>
      <c r="E1610">
        <v>198.31</v>
      </c>
      <c r="F1610">
        <v>0.79</v>
      </c>
    </row>
    <row r="1611" spans="1:7" x14ac:dyDescent="0.25">
      <c r="A1611" s="1">
        <v>45979</v>
      </c>
      <c r="B1611" t="s">
        <v>33</v>
      </c>
      <c r="E1611">
        <v>2053.1799999999998</v>
      </c>
      <c r="F1611">
        <v>0</v>
      </c>
    </row>
    <row r="1612" spans="1:7" x14ac:dyDescent="0.25">
      <c r="A1612" s="1">
        <v>45980</v>
      </c>
      <c r="B1612" t="s">
        <v>29</v>
      </c>
      <c r="C1612">
        <v>141.72999999999999</v>
      </c>
      <c r="D1612">
        <v>172.83</v>
      </c>
      <c r="E1612">
        <v>15</v>
      </c>
      <c r="F1612">
        <v>0.66</v>
      </c>
      <c r="G1612">
        <v>82.05</v>
      </c>
    </row>
    <row r="1613" spans="1:7" x14ac:dyDescent="0.25">
      <c r="A1613" s="1">
        <v>45980</v>
      </c>
      <c r="B1613" t="s">
        <v>30</v>
      </c>
      <c r="C1613">
        <v>131.15</v>
      </c>
      <c r="D1613">
        <v>155.31</v>
      </c>
      <c r="E1613">
        <v>18.29</v>
      </c>
      <c r="F1613">
        <v>0.56000000000000005</v>
      </c>
      <c r="G1613">
        <v>82.1</v>
      </c>
    </row>
    <row r="1614" spans="1:7" x14ac:dyDescent="0.25">
      <c r="A1614" s="1">
        <v>45980</v>
      </c>
      <c r="B1614" t="s">
        <v>31</v>
      </c>
      <c r="C1614">
        <v>3711.38</v>
      </c>
      <c r="E1614">
        <v>98.79</v>
      </c>
      <c r="F1614">
        <v>0.2</v>
      </c>
    </row>
    <row r="1615" spans="1:7" x14ac:dyDescent="0.25">
      <c r="A1615" s="1">
        <v>45980</v>
      </c>
      <c r="B1615" t="s">
        <v>32</v>
      </c>
      <c r="C1615">
        <v>1699.22</v>
      </c>
      <c r="E1615">
        <v>210.28</v>
      </c>
      <c r="F1615">
        <v>0</v>
      </c>
    </row>
    <row r="1616" spans="1:7" x14ac:dyDescent="0.25">
      <c r="A1616" s="1">
        <v>45980</v>
      </c>
      <c r="B1616" t="s">
        <v>33</v>
      </c>
      <c r="E1616">
        <v>2257.0500000000002</v>
      </c>
      <c r="F1616">
        <v>0</v>
      </c>
    </row>
    <row r="1617" spans="1:7" x14ac:dyDescent="0.25">
      <c r="A1617" s="1">
        <v>45981</v>
      </c>
      <c r="B1617" t="s">
        <v>29</v>
      </c>
      <c r="C1617">
        <v>130.63999999999999</v>
      </c>
      <c r="D1617">
        <v>154.36000000000001</v>
      </c>
      <c r="E1617">
        <v>16.899999999999999</v>
      </c>
      <c r="F1617">
        <v>0.56000000000000005</v>
      </c>
      <c r="G1617">
        <v>80.709999999999994</v>
      </c>
    </row>
    <row r="1618" spans="1:7" x14ac:dyDescent="0.25">
      <c r="A1618" s="1">
        <v>45981</v>
      </c>
      <c r="B1618" t="s">
        <v>30</v>
      </c>
      <c r="C1618">
        <v>145.26</v>
      </c>
      <c r="D1618">
        <v>172.56</v>
      </c>
      <c r="E1618">
        <v>15.43</v>
      </c>
      <c r="F1618">
        <v>0.25</v>
      </c>
      <c r="G1618">
        <v>85.29</v>
      </c>
    </row>
    <row r="1619" spans="1:7" x14ac:dyDescent="0.25">
      <c r="A1619" s="1">
        <v>45981</v>
      </c>
      <c r="B1619" t="s">
        <v>31</v>
      </c>
      <c r="C1619">
        <v>4106.55</v>
      </c>
      <c r="E1619">
        <v>112.47</v>
      </c>
      <c r="F1619">
        <v>0.33</v>
      </c>
    </row>
    <row r="1620" spans="1:7" x14ac:dyDescent="0.25">
      <c r="A1620" s="1">
        <v>45981</v>
      </c>
      <c r="B1620" t="s">
        <v>32</v>
      </c>
      <c r="C1620">
        <v>1662.05</v>
      </c>
      <c r="E1620">
        <v>206.53</v>
      </c>
      <c r="F1620">
        <v>0.7</v>
      </c>
    </row>
    <row r="1621" spans="1:7" x14ac:dyDescent="0.25">
      <c r="A1621" s="1">
        <v>45981</v>
      </c>
      <c r="B1621" t="s">
        <v>33</v>
      </c>
      <c r="E1621">
        <v>2238.35</v>
      </c>
      <c r="F1621">
        <v>0</v>
      </c>
    </row>
    <row r="1622" spans="1:7" x14ac:dyDescent="0.25">
      <c r="A1622" s="1">
        <v>45982</v>
      </c>
      <c r="B1622" t="s">
        <v>29</v>
      </c>
      <c r="C1622">
        <v>152.32</v>
      </c>
      <c r="D1622">
        <v>184.93</v>
      </c>
      <c r="E1622">
        <v>17.399999999999999</v>
      </c>
      <c r="F1622">
        <v>0.71</v>
      </c>
      <c r="G1622">
        <v>85.44</v>
      </c>
    </row>
    <row r="1623" spans="1:7" x14ac:dyDescent="0.25">
      <c r="A1623" s="1">
        <v>45982</v>
      </c>
      <c r="B1623" t="s">
        <v>30</v>
      </c>
      <c r="C1623">
        <v>144.09</v>
      </c>
      <c r="D1623">
        <v>180.45</v>
      </c>
      <c r="E1623">
        <v>16.05</v>
      </c>
      <c r="F1623">
        <v>1.24</v>
      </c>
      <c r="G1623">
        <v>80.959999999999994</v>
      </c>
    </row>
    <row r="1624" spans="1:7" x14ac:dyDescent="0.25">
      <c r="A1624" s="1">
        <v>45982</v>
      </c>
      <c r="B1624" t="s">
        <v>31</v>
      </c>
      <c r="C1624">
        <v>4147.76</v>
      </c>
      <c r="E1624">
        <v>102.31</v>
      </c>
      <c r="F1624">
        <v>0.36</v>
      </c>
    </row>
    <row r="1625" spans="1:7" x14ac:dyDescent="0.25">
      <c r="A1625" s="1">
        <v>45982</v>
      </c>
      <c r="B1625" t="s">
        <v>32</v>
      </c>
      <c r="C1625">
        <v>1601.44</v>
      </c>
      <c r="E1625">
        <v>229.75</v>
      </c>
      <c r="F1625">
        <v>0.32</v>
      </c>
    </row>
    <row r="1626" spans="1:7" x14ac:dyDescent="0.25">
      <c r="A1626" s="1">
        <v>45982</v>
      </c>
      <c r="B1626" t="s">
        <v>33</v>
      </c>
      <c r="E1626">
        <v>2277.48</v>
      </c>
      <c r="F1626">
        <v>0</v>
      </c>
    </row>
    <row r="1627" spans="1:7" x14ac:dyDescent="0.25">
      <c r="A1627" s="1">
        <v>45983</v>
      </c>
      <c r="B1627" t="s">
        <v>29</v>
      </c>
      <c r="C1627">
        <v>143.72999999999999</v>
      </c>
      <c r="D1627">
        <v>177.46</v>
      </c>
      <c r="E1627">
        <v>20.88</v>
      </c>
      <c r="F1627">
        <v>0.82</v>
      </c>
      <c r="G1627">
        <v>84.88</v>
      </c>
    </row>
    <row r="1628" spans="1:7" x14ac:dyDescent="0.25">
      <c r="A1628" s="1">
        <v>45983</v>
      </c>
      <c r="B1628" t="s">
        <v>30</v>
      </c>
      <c r="C1628">
        <v>136.09</v>
      </c>
      <c r="D1628">
        <v>170.98</v>
      </c>
      <c r="E1628">
        <v>20.28</v>
      </c>
      <c r="F1628">
        <v>0.57999999999999996</v>
      </c>
      <c r="G1628">
        <v>80.53</v>
      </c>
    </row>
    <row r="1629" spans="1:7" x14ac:dyDescent="0.25">
      <c r="A1629" s="1">
        <v>45983</v>
      </c>
      <c r="B1629" t="s">
        <v>31</v>
      </c>
      <c r="C1629">
        <v>4238.42</v>
      </c>
      <c r="E1629">
        <v>114.85</v>
      </c>
      <c r="F1629">
        <v>0.11</v>
      </c>
    </row>
    <row r="1630" spans="1:7" x14ac:dyDescent="0.25">
      <c r="A1630" s="1">
        <v>45983</v>
      </c>
      <c r="B1630" t="s">
        <v>32</v>
      </c>
      <c r="C1630">
        <v>1552.49</v>
      </c>
      <c r="E1630">
        <v>210.59</v>
      </c>
      <c r="F1630">
        <v>0.5</v>
      </c>
    </row>
    <row r="1631" spans="1:7" x14ac:dyDescent="0.25">
      <c r="A1631" s="1">
        <v>45983</v>
      </c>
      <c r="B1631" t="s">
        <v>33</v>
      </c>
      <c r="E1631">
        <v>2300.15</v>
      </c>
      <c r="F1631">
        <v>0</v>
      </c>
    </row>
    <row r="1632" spans="1:7" x14ac:dyDescent="0.25">
      <c r="A1632" s="1">
        <v>45984</v>
      </c>
      <c r="B1632" t="s">
        <v>29</v>
      </c>
      <c r="C1632">
        <v>158.43</v>
      </c>
      <c r="D1632">
        <v>198.78</v>
      </c>
      <c r="E1632">
        <v>20.25</v>
      </c>
      <c r="F1632">
        <v>0</v>
      </c>
      <c r="G1632">
        <v>84.47</v>
      </c>
    </row>
    <row r="1633" spans="1:7" x14ac:dyDescent="0.25">
      <c r="A1633" s="1">
        <v>45984</v>
      </c>
      <c r="B1633" t="s">
        <v>30</v>
      </c>
      <c r="C1633">
        <v>141.05000000000001</v>
      </c>
      <c r="D1633">
        <v>172.98</v>
      </c>
      <c r="E1633">
        <v>19.27</v>
      </c>
      <c r="F1633">
        <v>1.52</v>
      </c>
      <c r="G1633">
        <v>81.39</v>
      </c>
    </row>
    <row r="1634" spans="1:7" x14ac:dyDescent="0.25">
      <c r="A1634" s="1">
        <v>45984</v>
      </c>
      <c r="B1634" t="s">
        <v>31</v>
      </c>
      <c r="C1634">
        <v>3910.46</v>
      </c>
      <c r="E1634">
        <v>106.89</v>
      </c>
      <c r="F1634">
        <v>0.26</v>
      </c>
    </row>
    <row r="1635" spans="1:7" x14ac:dyDescent="0.25">
      <c r="A1635" s="1">
        <v>45984</v>
      </c>
      <c r="B1635" t="s">
        <v>32</v>
      </c>
      <c r="C1635">
        <v>1613.88</v>
      </c>
      <c r="E1635">
        <v>224.57</v>
      </c>
      <c r="F1635">
        <v>0</v>
      </c>
    </row>
    <row r="1636" spans="1:7" x14ac:dyDescent="0.25">
      <c r="A1636" s="1">
        <v>45984</v>
      </c>
      <c r="B1636" t="s">
        <v>33</v>
      </c>
      <c r="E1636">
        <v>2220.62</v>
      </c>
      <c r="F1636">
        <v>0</v>
      </c>
    </row>
    <row r="1637" spans="1:7" x14ac:dyDescent="0.25">
      <c r="A1637" s="1">
        <v>45985</v>
      </c>
      <c r="B1637" t="s">
        <v>29</v>
      </c>
      <c r="C1637">
        <v>150.74</v>
      </c>
      <c r="D1637">
        <v>189.06</v>
      </c>
      <c r="E1637">
        <v>16.920000000000002</v>
      </c>
      <c r="F1637">
        <v>0.56000000000000005</v>
      </c>
      <c r="G1637">
        <v>86.61</v>
      </c>
    </row>
    <row r="1638" spans="1:7" x14ac:dyDescent="0.25">
      <c r="A1638" s="1">
        <v>45985</v>
      </c>
      <c r="B1638" t="s">
        <v>30</v>
      </c>
      <c r="C1638">
        <v>131.9</v>
      </c>
      <c r="D1638">
        <v>160.55000000000001</v>
      </c>
      <c r="E1638">
        <v>20.14</v>
      </c>
      <c r="F1638">
        <v>0</v>
      </c>
      <c r="G1638">
        <v>82.53</v>
      </c>
    </row>
    <row r="1639" spans="1:7" x14ac:dyDescent="0.25">
      <c r="A1639" s="1">
        <v>45985</v>
      </c>
      <c r="B1639" t="s">
        <v>31</v>
      </c>
      <c r="C1639">
        <v>4251.05</v>
      </c>
      <c r="E1639">
        <v>109.58</v>
      </c>
      <c r="F1639">
        <v>0</v>
      </c>
    </row>
    <row r="1640" spans="1:7" x14ac:dyDescent="0.25">
      <c r="A1640" s="1">
        <v>45985</v>
      </c>
      <c r="B1640" t="s">
        <v>32</v>
      </c>
      <c r="C1640">
        <v>1649.34</v>
      </c>
      <c r="E1640">
        <v>215.96</v>
      </c>
      <c r="F1640">
        <v>0.62</v>
      </c>
    </row>
    <row r="1641" spans="1:7" x14ac:dyDescent="0.25">
      <c r="A1641" s="1">
        <v>45985</v>
      </c>
      <c r="B1641" t="s">
        <v>33</v>
      </c>
      <c r="E1641">
        <v>2292.56</v>
      </c>
      <c r="F1641">
        <v>0</v>
      </c>
    </row>
    <row r="1642" spans="1:7" x14ac:dyDescent="0.25">
      <c r="A1642" s="1">
        <v>45986</v>
      </c>
      <c r="B1642" t="s">
        <v>29</v>
      </c>
      <c r="C1642">
        <v>149.27000000000001</v>
      </c>
      <c r="D1642">
        <v>189.25</v>
      </c>
      <c r="E1642">
        <v>16.22</v>
      </c>
      <c r="F1642">
        <v>0.25</v>
      </c>
      <c r="G1642">
        <v>82.2</v>
      </c>
    </row>
    <row r="1643" spans="1:7" x14ac:dyDescent="0.25">
      <c r="A1643" s="1">
        <v>45986</v>
      </c>
      <c r="B1643" t="s">
        <v>30</v>
      </c>
      <c r="C1643">
        <v>120</v>
      </c>
      <c r="D1643">
        <v>151.56</v>
      </c>
      <c r="E1643">
        <v>16.690000000000001</v>
      </c>
      <c r="F1643">
        <v>0.93</v>
      </c>
      <c r="G1643">
        <v>84.71</v>
      </c>
    </row>
    <row r="1644" spans="1:7" x14ac:dyDescent="0.25">
      <c r="A1644" s="1">
        <v>45986</v>
      </c>
      <c r="B1644" t="s">
        <v>31</v>
      </c>
      <c r="C1644">
        <v>4262.7</v>
      </c>
      <c r="E1644">
        <v>116.64</v>
      </c>
      <c r="F1644">
        <v>0.31</v>
      </c>
    </row>
    <row r="1645" spans="1:7" x14ac:dyDescent="0.25">
      <c r="A1645" s="1">
        <v>45986</v>
      </c>
      <c r="B1645" t="s">
        <v>32</v>
      </c>
      <c r="C1645">
        <v>1608</v>
      </c>
      <c r="E1645">
        <v>229</v>
      </c>
      <c r="F1645">
        <v>0</v>
      </c>
    </row>
    <row r="1646" spans="1:7" x14ac:dyDescent="0.25">
      <c r="A1646" s="1">
        <v>45986</v>
      </c>
      <c r="B1646" t="s">
        <v>33</v>
      </c>
      <c r="E1646">
        <v>2131.77</v>
      </c>
      <c r="F1646">
        <v>0</v>
      </c>
    </row>
    <row r="1647" spans="1:7" x14ac:dyDescent="0.25">
      <c r="A1647" s="1">
        <v>45987</v>
      </c>
      <c r="B1647" t="s">
        <v>29</v>
      </c>
      <c r="C1647">
        <v>143.55000000000001</v>
      </c>
      <c r="D1647">
        <v>176.66</v>
      </c>
      <c r="E1647">
        <v>16.12</v>
      </c>
      <c r="F1647">
        <v>0.05</v>
      </c>
      <c r="G1647">
        <v>88.59</v>
      </c>
    </row>
    <row r="1648" spans="1:7" x14ac:dyDescent="0.25">
      <c r="A1648" s="1">
        <v>45987</v>
      </c>
      <c r="B1648" t="s">
        <v>30</v>
      </c>
      <c r="C1648">
        <v>135.11000000000001</v>
      </c>
      <c r="D1648">
        <v>160.84</v>
      </c>
      <c r="E1648">
        <v>18.3</v>
      </c>
      <c r="F1648">
        <v>0</v>
      </c>
      <c r="G1648">
        <v>80.89</v>
      </c>
    </row>
    <row r="1649" spans="1:7" x14ac:dyDescent="0.25">
      <c r="A1649" s="1">
        <v>45987</v>
      </c>
      <c r="B1649" t="s">
        <v>31</v>
      </c>
      <c r="C1649">
        <v>3975.04</v>
      </c>
      <c r="E1649">
        <v>131.04</v>
      </c>
      <c r="F1649">
        <v>0.18</v>
      </c>
    </row>
    <row r="1650" spans="1:7" x14ac:dyDescent="0.25">
      <c r="A1650" s="1">
        <v>45987</v>
      </c>
      <c r="B1650" t="s">
        <v>32</v>
      </c>
      <c r="C1650">
        <v>1670.37</v>
      </c>
      <c r="E1650">
        <v>231.45</v>
      </c>
      <c r="F1650">
        <v>0.48</v>
      </c>
    </row>
    <row r="1651" spans="1:7" x14ac:dyDescent="0.25">
      <c r="A1651" s="1">
        <v>45987</v>
      </c>
      <c r="B1651" t="s">
        <v>33</v>
      </c>
      <c r="E1651">
        <v>2435.54</v>
      </c>
      <c r="F1651">
        <v>0</v>
      </c>
    </row>
    <row r="1652" spans="1:7" x14ac:dyDescent="0.25">
      <c r="A1652" s="1">
        <v>45988</v>
      </c>
      <c r="B1652" t="s">
        <v>29</v>
      </c>
      <c r="C1652">
        <v>137.77000000000001</v>
      </c>
      <c r="D1652">
        <v>165.71</v>
      </c>
      <c r="E1652">
        <v>16.64</v>
      </c>
      <c r="F1652">
        <v>0.44</v>
      </c>
      <c r="G1652">
        <v>82.11</v>
      </c>
    </row>
    <row r="1653" spans="1:7" x14ac:dyDescent="0.25">
      <c r="A1653" s="1">
        <v>45988</v>
      </c>
      <c r="B1653" t="s">
        <v>30</v>
      </c>
      <c r="C1653">
        <v>136.15</v>
      </c>
      <c r="D1653">
        <v>181.87</v>
      </c>
      <c r="E1653">
        <v>16.53</v>
      </c>
      <c r="F1653">
        <v>0.1</v>
      </c>
      <c r="G1653">
        <v>77.45</v>
      </c>
    </row>
    <row r="1654" spans="1:7" x14ac:dyDescent="0.25">
      <c r="A1654" s="1">
        <v>45988</v>
      </c>
      <c r="B1654" t="s">
        <v>31</v>
      </c>
      <c r="C1654">
        <v>4306.72</v>
      </c>
      <c r="E1654">
        <v>103.17</v>
      </c>
      <c r="F1654">
        <v>0.48</v>
      </c>
    </row>
    <row r="1655" spans="1:7" x14ac:dyDescent="0.25">
      <c r="A1655" s="1">
        <v>45988</v>
      </c>
      <c r="B1655" t="s">
        <v>32</v>
      </c>
      <c r="C1655">
        <v>1617.24</v>
      </c>
      <c r="E1655">
        <v>191.25</v>
      </c>
      <c r="F1655">
        <v>7.0000000000000007E-2</v>
      </c>
    </row>
    <row r="1656" spans="1:7" x14ac:dyDescent="0.25">
      <c r="A1656" s="1">
        <v>45988</v>
      </c>
      <c r="B1656" t="s">
        <v>33</v>
      </c>
      <c r="E1656">
        <v>2261.38</v>
      </c>
      <c r="F1656">
        <v>0</v>
      </c>
    </row>
    <row r="1657" spans="1:7" x14ac:dyDescent="0.25">
      <c r="A1657" s="1">
        <v>45989</v>
      </c>
      <c r="B1657" t="s">
        <v>29</v>
      </c>
      <c r="C1657">
        <v>139.41999999999999</v>
      </c>
      <c r="D1657">
        <v>169.35</v>
      </c>
      <c r="E1657">
        <v>19.59</v>
      </c>
      <c r="F1657">
        <v>0.73</v>
      </c>
      <c r="G1657">
        <v>87.23</v>
      </c>
    </row>
    <row r="1658" spans="1:7" x14ac:dyDescent="0.25">
      <c r="A1658" s="1">
        <v>45989</v>
      </c>
      <c r="B1658" t="s">
        <v>30</v>
      </c>
      <c r="C1658">
        <v>155.19</v>
      </c>
      <c r="D1658">
        <v>198.07</v>
      </c>
      <c r="E1658">
        <v>16.28</v>
      </c>
      <c r="F1658">
        <v>0.27</v>
      </c>
      <c r="G1658">
        <v>82.69</v>
      </c>
    </row>
    <row r="1659" spans="1:7" x14ac:dyDescent="0.25">
      <c r="A1659" s="1">
        <v>45989</v>
      </c>
      <c r="B1659" t="s">
        <v>31</v>
      </c>
      <c r="C1659">
        <v>4045.67</v>
      </c>
      <c r="E1659">
        <v>118.82</v>
      </c>
      <c r="F1659">
        <v>0.2</v>
      </c>
    </row>
    <row r="1660" spans="1:7" x14ac:dyDescent="0.25">
      <c r="A1660" s="1">
        <v>45989</v>
      </c>
      <c r="B1660" t="s">
        <v>32</v>
      </c>
      <c r="C1660">
        <v>1734.67</v>
      </c>
      <c r="E1660">
        <v>192.45</v>
      </c>
      <c r="F1660">
        <v>0.24</v>
      </c>
    </row>
    <row r="1661" spans="1:7" x14ac:dyDescent="0.25">
      <c r="A1661" s="1">
        <v>45989</v>
      </c>
      <c r="B1661" t="s">
        <v>33</v>
      </c>
      <c r="E1661">
        <v>2027.35</v>
      </c>
      <c r="F1661">
        <v>0</v>
      </c>
    </row>
    <row r="1662" spans="1:7" x14ac:dyDescent="0.25">
      <c r="A1662" s="1">
        <v>45990</v>
      </c>
      <c r="B1662" t="s">
        <v>29</v>
      </c>
      <c r="C1662">
        <v>145.94</v>
      </c>
      <c r="D1662">
        <v>190.82</v>
      </c>
      <c r="E1662">
        <v>13.07</v>
      </c>
      <c r="F1662">
        <v>0.25</v>
      </c>
      <c r="G1662">
        <v>83.69</v>
      </c>
    </row>
    <row r="1663" spans="1:7" x14ac:dyDescent="0.25">
      <c r="A1663" s="1">
        <v>45990</v>
      </c>
      <c r="B1663" t="s">
        <v>30</v>
      </c>
      <c r="C1663">
        <v>144.32</v>
      </c>
      <c r="D1663">
        <v>174.8</v>
      </c>
      <c r="E1663">
        <v>15.61</v>
      </c>
      <c r="F1663">
        <v>0.86</v>
      </c>
      <c r="G1663">
        <v>81.180000000000007</v>
      </c>
    </row>
    <row r="1664" spans="1:7" x14ac:dyDescent="0.25">
      <c r="A1664" s="1">
        <v>45990</v>
      </c>
      <c r="B1664" t="s">
        <v>31</v>
      </c>
      <c r="C1664">
        <v>4068.52</v>
      </c>
      <c r="E1664">
        <v>107.28</v>
      </c>
      <c r="F1664">
        <v>0.21</v>
      </c>
    </row>
    <row r="1665" spans="1:7" x14ac:dyDescent="0.25">
      <c r="A1665" s="1">
        <v>45990</v>
      </c>
      <c r="B1665" t="s">
        <v>32</v>
      </c>
      <c r="C1665">
        <v>1763.74</v>
      </c>
      <c r="E1665">
        <v>211.3</v>
      </c>
      <c r="F1665">
        <v>0.25</v>
      </c>
    </row>
    <row r="1666" spans="1:7" x14ac:dyDescent="0.25">
      <c r="A1666" s="1">
        <v>45990</v>
      </c>
      <c r="B1666" t="s">
        <v>33</v>
      </c>
      <c r="E1666">
        <v>2044.64</v>
      </c>
      <c r="F1666">
        <v>0</v>
      </c>
    </row>
    <row r="1667" spans="1:7" x14ac:dyDescent="0.25">
      <c r="A1667" s="1">
        <v>45991</v>
      </c>
      <c r="B1667" t="s">
        <v>29</v>
      </c>
      <c r="C1667">
        <v>144.12</v>
      </c>
      <c r="D1667">
        <v>178.05</v>
      </c>
      <c r="E1667">
        <v>20.77</v>
      </c>
      <c r="F1667">
        <v>1.01</v>
      </c>
      <c r="G1667">
        <v>80.63</v>
      </c>
    </row>
    <row r="1668" spans="1:7" x14ac:dyDescent="0.25">
      <c r="A1668" s="1">
        <v>45991</v>
      </c>
      <c r="B1668" t="s">
        <v>30</v>
      </c>
      <c r="C1668">
        <v>145.1</v>
      </c>
      <c r="D1668">
        <v>190.81</v>
      </c>
      <c r="E1668">
        <v>20.67</v>
      </c>
      <c r="F1668">
        <v>0.13</v>
      </c>
      <c r="G1668">
        <v>85.65</v>
      </c>
    </row>
    <row r="1669" spans="1:7" x14ac:dyDescent="0.25">
      <c r="A1669" s="1">
        <v>45991</v>
      </c>
      <c r="B1669" t="s">
        <v>31</v>
      </c>
      <c r="C1669">
        <v>4312</v>
      </c>
      <c r="E1669">
        <v>115.21</v>
      </c>
      <c r="F1669">
        <v>0.35</v>
      </c>
    </row>
    <row r="1670" spans="1:7" x14ac:dyDescent="0.25">
      <c r="A1670" s="1">
        <v>45991</v>
      </c>
      <c r="B1670" t="s">
        <v>32</v>
      </c>
      <c r="C1670">
        <v>1617.26</v>
      </c>
      <c r="E1670">
        <v>201.31</v>
      </c>
      <c r="F1670">
        <v>0.1</v>
      </c>
    </row>
    <row r="1671" spans="1:7" x14ac:dyDescent="0.25">
      <c r="A1671" s="1">
        <v>45991</v>
      </c>
      <c r="B1671" t="s">
        <v>33</v>
      </c>
      <c r="E1671">
        <v>2079.4699999999998</v>
      </c>
      <c r="F1671">
        <v>0</v>
      </c>
    </row>
    <row r="1672" spans="1:7" x14ac:dyDescent="0.25">
      <c r="A1672" s="1">
        <v>45992</v>
      </c>
      <c r="B1672" t="s">
        <v>29</v>
      </c>
      <c r="C1672">
        <v>153.54</v>
      </c>
      <c r="D1672">
        <v>197.23</v>
      </c>
      <c r="E1672">
        <v>17.8</v>
      </c>
      <c r="F1672">
        <v>0.25</v>
      </c>
      <c r="G1672">
        <v>82.01</v>
      </c>
    </row>
    <row r="1673" spans="1:7" x14ac:dyDescent="0.25">
      <c r="A1673" s="1">
        <v>45992</v>
      </c>
      <c r="B1673" t="s">
        <v>30</v>
      </c>
      <c r="C1673">
        <v>142.44999999999999</v>
      </c>
      <c r="D1673">
        <v>167.32</v>
      </c>
      <c r="E1673">
        <v>14.45</v>
      </c>
      <c r="F1673">
        <v>0.6</v>
      </c>
      <c r="G1673">
        <v>83.78</v>
      </c>
    </row>
    <row r="1674" spans="1:7" x14ac:dyDescent="0.25">
      <c r="A1674" s="1">
        <v>45992</v>
      </c>
      <c r="B1674" t="s">
        <v>31</v>
      </c>
      <c r="C1674">
        <v>4228.1899999999996</v>
      </c>
      <c r="E1674">
        <v>114.41</v>
      </c>
      <c r="F1674">
        <v>0.17</v>
      </c>
    </row>
    <row r="1675" spans="1:7" x14ac:dyDescent="0.25">
      <c r="A1675" s="1">
        <v>45992</v>
      </c>
      <c r="B1675" t="s">
        <v>32</v>
      </c>
      <c r="C1675">
        <v>1659.1</v>
      </c>
      <c r="E1675">
        <v>226.5</v>
      </c>
      <c r="F1675">
        <v>0.33</v>
      </c>
    </row>
    <row r="1676" spans="1:7" x14ac:dyDescent="0.25">
      <c r="A1676" s="1">
        <v>45992</v>
      </c>
      <c r="B1676" t="s">
        <v>33</v>
      </c>
      <c r="E1676">
        <v>2098.79</v>
      </c>
      <c r="F1676">
        <v>0</v>
      </c>
    </row>
    <row r="1677" spans="1:7" x14ac:dyDescent="0.25">
      <c r="A1677" s="1">
        <v>45993</v>
      </c>
      <c r="B1677" t="s">
        <v>29</v>
      </c>
      <c r="C1677">
        <v>147.21</v>
      </c>
      <c r="D1677">
        <v>178.2</v>
      </c>
      <c r="E1677">
        <v>19.72</v>
      </c>
      <c r="F1677">
        <v>0.9</v>
      </c>
      <c r="G1677">
        <v>86.23</v>
      </c>
    </row>
    <row r="1678" spans="1:7" x14ac:dyDescent="0.25">
      <c r="A1678" s="1">
        <v>45993</v>
      </c>
      <c r="B1678" t="s">
        <v>30</v>
      </c>
      <c r="C1678">
        <v>155.33000000000001</v>
      </c>
      <c r="D1678">
        <v>188.08</v>
      </c>
      <c r="E1678">
        <v>19.079999999999998</v>
      </c>
      <c r="F1678">
        <v>0.39</v>
      </c>
      <c r="G1678">
        <v>80.72</v>
      </c>
    </row>
    <row r="1679" spans="1:7" x14ac:dyDescent="0.25">
      <c r="A1679" s="1">
        <v>45993</v>
      </c>
      <c r="B1679" t="s">
        <v>31</v>
      </c>
      <c r="C1679">
        <v>3846.32</v>
      </c>
      <c r="E1679">
        <v>112.65</v>
      </c>
      <c r="F1679">
        <v>0.03</v>
      </c>
    </row>
    <row r="1680" spans="1:7" x14ac:dyDescent="0.25">
      <c r="A1680" s="1">
        <v>45993</v>
      </c>
      <c r="B1680" t="s">
        <v>32</v>
      </c>
      <c r="C1680">
        <v>1528.98</v>
      </c>
      <c r="E1680">
        <v>197.66</v>
      </c>
      <c r="F1680">
        <v>0.12</v>
      </c>
    </row>
    <row r="1681" spans="1:7" x14ac:dyDescent="0.25">
      <c r="A1681" s="1">
        <v>45993</v>
      </c>
      <c r="B1681" t="s">
        <v>33</v>
      </c>
      <c r="E1681">
        <v>2105.91</v>
      </c>
      <c r="F1681">
        <v>0</v>
      </c>
    </row>
    <row r="1682" spans="1:7" x14ac:dyDescent="0.25">
      <c r="A1682" s="1">
        <v>45994</v>
      </c>
      <c r="B1682" t="s">
        <v>29</v>
      </c>
      <c r="C1682">
        <v>163.06</v>
      </c>
      <c r="D1682">
        <v>204.79</v>
      </c>
      <c r="E1682">
        <v>22.25</v>
      </c>
      <c r="F1682">
        <v>0.4</v>
      </c>
      <c r="G1682">
        <v>84.81</v>
      </c>
    </row>
    <row r="1683" spans="1:7" x14ac:dyDescent="0.25">
      <c r="A1683" s="1">
        <v>45994</v>
      </c>
      <c r="B1683" t="s">
        <v>30</v>
      </c>
      <c r="C1683">
        <v>126.5</v>
      </c>
      <c r="D1683">
        <v>155.05000000000001</v>
      </c>
      <c r="E1683">
        <v>21.8</v>
      </c>
      <c r="F1683">
        <v>0.65</v>
      </c>
      <c r="G1683">
        <v>83.23</v>
      </c>
    </row>
    <row r="1684" spans="1:7" x14ac:dyDescent="0.25">
      <c r="A1684" s="1">
        <v>45994</v>
      </c>
      <c r="B1684" t="s">
        <v>31</v>
      </c>
      <c r="C1684">
        <v>4144.08</v>
      </c>
      <c r="E1684">
        <v>97.71</v>
      </c>
      <c r="F1684">
        <v>0.17</v>
      </c>
    </row>
    <row r="1685" spans="1:7" x14ac:dyDescent="0.25">
      <c r="A1685" s="1">
        <v>45994</v>
      </c>
      <c r="B1685" t="s">
        <v>32</v>
      </c>
      <c r="C1685">
        <v>1698.25</v>
      </c>
      <c r="E1685">
        <v>197.02</v>
      </c>
      <c r="F1685">
        <v>0.25</v>
      </c>
    </row>
    <row r="1686" spans="1:7" x14ac:dyDescent="0.25">
      <c r="A1686" s="1">
        <v>45994</v>
      </c>
      <c r="B1686" t="s">
        <v>33</v>
      </c>
      <c r="E1686">
        <v>1961.46</v>
      </c>
      <c r="F1686">
        <v>0</v>
      </c>
    </row>
    <row r="1687" spans="1:7" x14ac:dyDescent="0.25">
      <c r="A1687" s="1">
        <v>45995</v>
      </c>
      <c r="B1687" t="s">
        <v>29</v>
      </c>
      <c r="C1687">
        <v>154.18</v>
      </c>
      <c r="D1687">
        <v>199.42</v>
      </c>
      <c r="E1687">
        <v>19.239999999999998</v>
      </c>
      <c r="F1687">
        <v>0.78</v>
      </c>
      <c r="G1687">
        <v>85.72</v>
      </c>
    </row>
    <row r="1688" spans="1:7" x14ac:dyDescent="0.25">
      <c r="A1688" s="1">
        <v>45995</v>
      </c>
      <c r="B1688" t="s">
        <v>30</v>
      </c>
      <c r="C1688">
        <v>129.04</v>
      </c>
      <c r="D1688">
        <v>157.44</v>
      </c>
      <c r="E1688">
        <v>19.09</v>
      </c>
      <c r="F1688">
        <v>0.73</v>
      </c>
      <c r="G1688">
        <v>82.86</v>
      </c>
    </row>
    <row r="1689" spans="1:7" x14ac:dyDescent="0.25">
      <c r="A1689" s="1">
        <v>45995</v>
      </c>
      <c r="B1689" t="s">
        <v>31</v>
      </c>
      <c r="C1689">
        <v>4151.7299999999996</v>
      </c>
      <c r="E1689">
        <v>131.44</v>
      </c>
      <c r="F1689">
        <v>0.27</v>
      </c>
    </row>
    <row r="1690" spans="1:7" x14ac:dyDescent="0.25">
      <c r="A1690" s="1">
        <v>45995</v>
      </c>
      <c r="B1690" t="s">
        <v>32</v>
      </c>
      <c r="C1690">
        <v>1500.52</v>
      </c>
      <c r="E1690">
        <v>221.34</v>
      </c>
      <c r="F1690">
        <v>0.1</v>
      </c>
    </row>
    <row r="1691" spans="1:7" x14ac:dyDescent="0.25">
      <c r="A1691" s="1">
        <v>45995</v>
      </c>
      <c r="B1691" t="s">
        <v>33</v>
      </c>
      <c r="E1691">
        <v>2390.5700000000002</v>
      </c>
      <c r="F1691">
        <v>0</v>
      </c>
    </row>
    <row r="1692" spans="1:7" x14ac:dyDescent="0.25">
      <c r="A1692" s="1">
        <v>45996</v>
      </c>
      <c r="B1692" t="s">
        <v>29</v>
      </c>
      <c r="C1692">
        <v>141.38999999999999</v>
      </c>
      <c r="D1692">
        <v>161.16999999999999</v>
      </c>
      <c r="E1692">
        <v>18.059999999999999</v>
      </c>
      <c r="F1692">
        <v>0.94</v>
      </c>
      <c r="G1692">
        <v>83.26</v>
      </c>
    </row>
    <row r="1693" spans="1:7" x14ac:dyDescent="0.25">
      <c r="A1693" s="1">
        <v>45996</v>
      </c>
      <c r="B1693" t="s">
        <v>30</v>
      </c>
      <c r="C1693">
        <v>131.63</v>
      </c>
      <c r="D1693">
        <v>163.44999999999999</v>
      </c>
      <c r="E1693">
        <v>18.420000000000002</v>
      </c>
      <c r="F1693">
        <v>0.24</v>
      </c>
      <c r="G1693">
        <v>83.61</v>
      </c>
    </row>
    <row r="1694" spans="1:7" x14ac:dyDescent="0.25">
      <c r="A1694" s="1">
        <v>45996</v>
      </c>
      <c r="B1694" t="s">
        <v>31</v>
      </c>
      <c r="C1694">
        <v>4150.95</v>
      </c>
      <c r="E1694">
        <v>114.81</v>
      </c>
      <c r="F1694">
        <v>0.11</v>
      </c>
    </row>
    <row r="1695" spans="1:7" x14ac:dyDescent="0.25">
      <c r="A1695" s="1">
        <v>45996</v>
      </c>
      <c r="B1695" t="s">
        <v>32</v>
      </c>
      <c r="C1695">
        <v>1703.49</v>
      </c>
      <c r="E1695">
        <v>175.05</v>
      </c>
      <c r="F1695">
        <v>0.33</v>
      </c>
    </row>
    <row r="1696" spans="1:7" x14ac:dyDescent="0.25">
      <c r="A1696" s="1">
        <v>45996</v>
      </c>
      <c r="B1696" t="s">
        <v>33</v>
      </c>
      <c r="E1696">
        <v>2045.87</v>
      </c>
      <c r="F1696">
        <v>0</v>
      </c>
    </row>
    <row r="1697" spans="1:7" x14ac:dyDescent="0.25">
      <c r="A1697" s="1">
        <v>45997</v>
      </c>
      <c r="B1697" t="s">
        <v>29</v>
      </c>
      <c r="C1697">
        <v>148.96</v>
      </c>
      <c r="D1697">
        <v>173.09</v>
      </c>
      <c r="E1697">
        <v>18.7</v>
      </c>
      <c r="F1697">
        <v>0.2</v>
      </c>
      <c r="G1697">
        <v>85.72</v>
      </c>
    </row>
    <row r="1698" spans="1:7" x14ac:dyDescent="0.25">
      <c r="A1698" s="1">
        <v>45997</v>
      </c>
      <c r="B1698" t="s">
        <v>30</v>
      </c>
      <c r="C1698">
        <v>148.29</v>
      </c>
      <c r="D1698">
        <v>182.67</v>
      </c>
      <c r="E1698">
        <v>20.45</v>
      </c>
      <c r="F1698">
        <v>0.7</v>
      </c>
      <c r="G1698">
        <v>82.55</v>
      </c>
    </row>
    <row r="1699" spans="1:7" x14ac:dyDescent="0.25">
      <c r="A1699" s="1">
        <v>45997</v>
      </c>
      <c r="B1699" t="s">
        <v>31</v>
      </c>
      <c r="C1699">
        <v>4083.24</v>
      </c>
      <c r="E1699">
        <v>108.95</v>
      </c>
      <c r="F1699">
        <v>0.37</v>
      </c>
    </row>
    <row r="1700" spans="1:7" x14ac:dyDescent="0.25">
      <c r="A1700" s="1">
        <v>45997</v>
      </c>
      <c r="B1700" t="s">
        <v>32</v>
      </c>
      <c r="C1700">
        <v>1616.02</v>
      </c>
      <c r="E1700">
        <v>181.02</v>
      </c>
      <c r="F1700">
        <v>0.55000000000000004</v>
      </c>
    </row>
    <row r="1701" spans="1:7" x14ac:dyDescent="0.25">
      <c r="A1701" s="1">
        <v>45997</v>
      </c>
      <c r="B1701" t="s">
        <v>33</v>
      </c>
      <c r="E1701">
        <v>1947.76</v>
      </c>
      <c r="F1701">
        <v>0</v>
      </c>
    </row>
    <row r="1702" spans="1:7" x14ac:dyDescent="0.25">
      <c r="A1702" s="1">
        <v>45998</v>
      </c>
      <c r="B1702" t="s">
        <v>29</v>
      </c>
      <c r="C1702">
        <v>151.05000000000001</v>
      </c>
      <c r="D1702">
        <v>192.47</v>
      </c>
      <c r="E1702">
        <v>19.22</v>
      </c>
      <c r="F1702">
        <v>1.05</v>
      </c>
      <c r="G1702">
        <v>82.55</v>
      </c>
    </row>
    <row r="1703" spans="1:7" x14ac:dyDescent="0.25">
      <c r="A1703" s="1">
        <v>45998</v>
      </c>
      <c r="B1703" t="s">
        <v>30</v>
      </c>
      <c r="C1703">
        <v>138.61000000000001</v>
      </c>
      <c r="D1703">
        <v>161.76</v>
      </c>
      <c r="E1703">
        <v>18.61</v>
      </c>
      <c r="F1703">
        <v>0.25</v>
      </c>
      <c r="G1703">
        <v>79.73</v>
      </c>
    </row>
    <row r="1704" spans="1:7" x14ac:dyDescent="0.25">
      <c r="A1704" s="1">
        <v>45998</v>
      </c>
      <c r="B1704" t="s">
        <v>31</v>
      </c>
      <c r="C1704">
        <v>4078.43</v>
      </c>
      <c r="E1704">
        <v>115.89</v>
      </c>
      <c r="F1704">
        <v>0.39</v>
      </c>
    </row>
    <row r="1705" spans="1:7" x14ac:dyDescent="0.25">
      <c r="A1705" s="1">
        <v>45998</v>
      </c>
      <c r="B1705" t="s">
        <v>32</v>
      </c>
      <c r="C1705">
        <v>1654.59</v>
      </c>
      <c r="E1705">
        <v>198.42</v>
      </c>
      <c r="F1705">
        <v>0.52</v>
      </c>
    </row>
    <row r="1706" spans="1:7" x14ac:dyDescent="0.25">
      <c r="A1706" s="1">
        <v>45998</v>
      </c>
      <c r="B1706" t="s">
        <v>33</v>
      </c>
      <c r="E1706">
        <v>2033.82</v>
      </c>
      <c r="F1706">
        <v>0</v>
      </c>
    </row>
    <row r="1707" spans="1:7" x14ac:dyDescent="0.25">
      <c r="A1707" s="1">
        <v>45999</v>
      </c>
      <c r="B1707" t="s">
        <v>29</v>
      </c>
      <c r="C1707">
        <v>148.31</v>
      </c>
      <c r="D1707">
        <v>175.96</v>
      </c>
      <c r="E1707">
        <v>17.649999999999999</v>
      </c>
      <c r="F1707">
        <v>1.4</v>
      </c>
      <c r="G1707">
        <v>86.34</v>
      </c>
    </row>
    <row r="1708" spans="1:7" x14ac:dyDescent="0.25">
      <c r="A1708" s="1">
        <v>45999</v>
      </c>
      <c r="B1708" t="s">
        <v>30</v>
      </c>
      <c r="C1708">
        <v>147.07</v>
      </c>
      <c r="D1708">
        <v>176.2</v>
      </c>
      <c r="E1708">
        <v>19.97</v>
      </c>
      <c r="F1708">
        <v>0.39</v>
      </c>
      <c r="G1708">
        <v>82.31</v>
      </c>
    </row>
    <row r="1709" spans="1:7" x14ac:dyDescent="0.25">
      <c r="A1709" s="1">
        <v>45999</v>
      </c>
      <c r="B1709" t="s">
        <v>31</v>
      </c>
      <c r="C1709">
        <v>4118.49</v>
      </c>
      <c r="E1709">
        <v>95.84</v>
      </c>
      <c r="F1709">
        <v>0.05</v>
      </c>
    </row>
    <row r="1710" spans="1:7" x14ac:dyDescent="0.25">
      <c r="A1710" s="1">
        <v>45999</v>
      </c>
      <c r="B1710" t="s">
        <v>32</v>
      </c>
      <c r="C1710">
        <v>1626.06</v>
      </c>
      <c r="E1710">
        <v>212.93</v>
      </c>
      <c r="F1710">
        <v>0.62</v>
      </c>
    </row>
    <row r="1711" spans="1:7" x14ac:dyDescent="0.25">
      <c r="A1711" s="1">
        <v>45999</v>
      </c>
      <c r="B1711" t="s">
        <v>33</v>
      </c>
      <c r="E1711">
        <v>2212.14</v>
      </c>
      <c r="F1711">
        <v>0</v>
      </c>
    </row>
    <row r="1712" spans="1:7" x14ac:dyDescent="0.25">
      <c r="A1712" s="1">
        <v>46000</v>
      </c>
      <c r="B1712" t="s">
        <v>29</v>
      </c>
      <c r="C1712">
        <v>158.69999999999999</v>
      </c>
      <c r="D1712">
        <v>192.29</v>
      </c>
      <c r="E1712">
        <v>16.47</v>
      </c>
      <c r="F1712">
        <v>0.38</v>
      </c>
      <c r="G1712">
        <v>86.96</v>
      </c>
    </row>
    <row r="1713" spans="1:7" x14ac:dyDescent="0.25">
      <c r="A1713" s="1">
        <v>46000</v>
      </c>
      <c r="B1713" t="s">
        <v>30</v>
      </c>
      <c r="C1713">
        <v>145.24</v>
      </c>
      <c r="D1713">
        <v>174.1</v>
      </c>
      <c r="E1713">
        <v>18.37</v>
      </c>
      <c r="F1713">
        <v>0</v>
      </c>
      <c r="G1713">
        <v>81.17</v>
      </c>
    </row>
    <row r="1714" spans="1:7" x14ac:dyDescent="0.25">
      <c r="A1714" s="1">
        <v>46000</v>
      </c>
      <c r="B1714" t="s">
        <v>31</v>
      </c>
      <c r="C1714">
        <v>4087.37</v>
      </c>
      <c r="E1714">
        <v>111.7</v>
      </c>
      <c r="F1714">
        <v>0.25</v>
      </c>
    </row>
    <row r="1715" spans="1:7" x14ac:dyDescent="0.25">
      <c r="A1715" s="1">
        <v>46000</v>
      </c>
      <c r="B1715" t="s">
        <v>32</v>
      </c>
      <c r="C1715">
        <v>1598.95</v>
      </c>
      <c r="E1715">
        <v>209.58</v>
      </c>
      <c r="F1715">
        <v>0.35</v>
      </c>
    </row>
    <row r="1716" spans="1:7" x14ac:dyDescent="0.25">
      <c r="A1716" s="1">
        <v>46000</v>
      </c>
      <c r="B1716" t="s">
        <v>33</v>
      </c>
      <c r="E1716">
        <v>2261.44</v>
      </c>
      <c r="F1716">
        <v>0</v>
      </c>
    </row>
    <row r="1717" spans="1:7" x14ac:dyDescent="0.25">
      <c r="A1717" s="1">
        <v>46001</v>
      </c>
      <c r="B1717" t="s">
        <v>29</v>
      </c>
      <c r="C1717">
        <v>170.04</v>
      </c>
      <c r="D1717">
        <v>197.57</v>
      </c>
      <c r="E1717">
        <v>19.54</v>
      </c>
      <c r="F1717">
        <v>0.33</v>
      </c>
      <c r="G1717">
        <v>82.88</v>
      </c>
    </row>
    <row r="1718" spans="1:7" x14ac:dyDescent="0.25">
      <c r="A1718" s="1">
        <v>46001</v>
      </c>
      <c r="B1718" t="s">
        <v>30</v>
      </c>
      <c r="C1718">
        <v>128.68</v>
      </c>
      <c r="D1718">
        <v>158.24</v>
      </c>
      <c r="E1718">
        <v>16.3</v>
      </c>
      <c r="F1718">
        <v>1.33</v>
      </c>
      <c r="G1718">
        <v>79.489999999999995</v>
      </c>
    </row>
    <row r="1719" spans="1:7" x14ac:dyDescent="0.25">
      <c r="A1719" s="1">
        <v>46001</v>
      </c>
      <c r="B1719" t="s">
        <v>31</v>
      </c>
      <c r="C1719">
        <v>4227.92</v>
      </c>
      <c r="E1719">
        <v>105.35</v>
      </c>
      <c r="F1719">
        <v>0.56000000000000005</v>
      </c>
    </row>
    <row r="1720" spans="1:7" x14ac:dyDescent="0.25">
      <c r="A1720" s="1">
        <v>46001</v>
      </c>
      <c r="B1720" t="s">
        <v>32</v>
      </c>
      <c r="C1720">
        <v>1801.6</v>
      </c>
      <c r="E1720">
        <v>204.47</v>
      </c>
      <c r="F1720">
        <v>0</v>
      </c>
    </row>
    <row r="1721" spans="1:7" x14ac:dyDescent="0.25">
      <c r="A1721" s="1">
        <v>46001</v>
      </c>
      <c r="B1721" t="s">
        <v>33</v>
      </c>
      <c r="E1721">
        <v>1948.96</v>
      </c>
      <c r="F1721">
        <v>0</v>
      </c>
    </row>
    <row r="1722" spans="1:7" x14ac:dyDescent="0.25">
      <c r="A1722" s="1">
        <v>46002</v>
      </c>
      <c r="B1722" t="s">
        <v>29</v>
      </c>
      <c r="C1722">
        <v>151.88</v>
      </c>
      <c r="D1722">
        <v>185.97</v>
      </c>
      <c r="E1722">
        <v>18.899999999999999</v>
      </c>
      <c r="F1722">
        <v>0.19</v>
      </c>
      <c r="G1722">
        <v>85.2</v>
      </c>
    </row>
    <row r="1723" spans="1:7" x14ac:dyDescent="0.25">
      <c r="A1723" s="1">
        <v>46002</v>
      </c>
      <c r="B1723" t="s">
        <v>30</v>
      </c>
      <c r="C1723">
        <v>141.81</v>
      </c>
      <c r="D1723">
        <v>166.38</v>
      </c>
      <c r="E1723">
        <v>17.350000000000001</v>
      </c>
      <c r="F1723">
        <v>0.4</v>
      </c>
      <c r="G1723">
        <v>83.27</v>
      </c>
    </row>
    <row r="1724" spans="1:7" x14ac:dyDescent="0.25">
      <c r="A1724" s="1">
        <v>46002</v>
      </c>
      <c r="B1724" t="s">
        <v>31</v>
      </c>
      <c r="C1724">
        <v>4209.1099999999997</v>
      </c>
      <c r="E1724">
        <v>122.77</v>
      </c>
      <c r="F1724">
        <v>0.47</v>
      </c>
    </row>
    <row r="1725" spans="1:7" x14ac:dyDescent="0.25">
      <c r="A1725" s="1">
        <v>46002</v>
      </c>
      <c r="B1725" t="s">
        <v>32</v>
      </c>
      <c r="C1725">
        <v>1769.64</v>
      </c>
      <c r="E1725">
        <v>197.06</v>
      </c>
      <c r="F1725">
        <v>0.2</v>
      </c>
    </row>
    <row r="1726" spans="1:7" x14ac:dyDescent="0.25">
      <c r="A1726" s="1">
        <v>46002</v>
      </c>
      <c r="B1726" t="s">
        <v>33</v>
      </c>
      <c r="E1726">
        <v>1949.33</v>
      </c>
      <c r="F1726">
        <v>0</v>
      </c>
    </row>
    <row r="1727" spans="1:7" x14ac:dyDescent="0.25">
      <c r="A1727" s="1">
        <v>46003</v>
      </c>
      <c r="B1727" t="s">
        <v>29</v>
      </c>
      <c r="C1727">
        <v>157.93</v>
      </c>
      <c r="D1727">
        <v>198.69</v>
      </c>
      <c r="E1727">
        <v>15.57</v>
      </c>
      <c r="F1727">
        <v>0.4</v>
      </c>
      <c r="G1727">
        <v>87.77</v>
      </c>
    </row>
    <row r="1728" spans="1:7" x14ac:dyDescent="0.25">
      <c r="A1728" s="1">
        <v>46003</v>
      </c>
      <c r="B1728" t="s">
        <v>30</v>
      </c>
      <c r="C1728">
        <v>136.1</v>
      </c>
      <c r="D1728">
        <v>156.13</v>
      </c>
      <c r="E1728">
        <v>18.399999999999999</v>
      </c>
      <c r="F1728">
        <v>0.74</v>
      </c>
      <c r="G1728">
        <v>79.95</v>
      </c>
    </row>
    <row r="1729" spans="1:7" x14ac:dyDescent="0.25">
      <c r="A1729" s="1">
        <v>46003</v>
      </c>
      <c r="B1729" t="s">
        <v>31</v>
      </c>
      <c r="C1729">
        <v>4083.92</v>
      </c>
      <c r="E1729">
        <v>112.94</v>
      </c>
      <c r="F1729">
        <v>0.15</v>
      </c>
    </row>
    <row r="1730" spans="1:7" x14ac:dyDescent="0.25">
      <c r="A1730" s="1">
        <v>46003</v>
      </c>
      <c r="B1730" t="s">
        <v>32</v>
      </c>
      <c r="C1730">
        <v>1548.4</v>
      </c>
      <c r="E1730">
        <v>213.27</v>
      </c>
      <c r="F1730">
        <v>0.31</v>
      </c>
    </row>
    <row r="1731" spans="1:7" x14ac:dyDescent="0.25">
      <c r="A1731" s="1">
        <v>46003</v>
      </c>
      <c r="B1731" t="s">
        <v>33</v>
      </c>
      <c r="E1731">
        <v>2097.4</v>
      </c>
      <c r="F1731">
        <v>0</v>
      </c>
    </row>
    <row r="1732" spans="1:7" x14ac:dyDescent="0.25">
      <c r="A1732" s="1">
        <v>46004</v>
      </c>
      <c r="B1732" t="s">
        <v>29</v>
      </c>
      <c r="C1732">
        <v>143.91</v>
      </c>
      <c r="D1732">
        <v>168.22</v>
      </c>
      <c r="E1732">
        <v>17.86</v>
      </c>
      <c r="F1732">
        <v>0.56000000000000005</v>
      </c>
      <c r="G1732">
        <v>81.27</v>
      </c>
    </row>
    <row r="1733" spans="1:7" x14ac:dyDescent="0.25">
      <c r="A1733" s="1">
        <v>46004</v>
      </c>
      <c r="B1733" t="s">
        <v>30</v>
      </c>
      <c r="C1733">
        <v>135.47999999999999</v>
      </c>
      <c r="D1733">
        <v>161.43</v>
      </c>
      <c r="E1733">
        <v>17.600000000000001</v>
      </c>
      <c r="F1733">
        <v>0</v>
      </c>
      <c r="G1733">
        <v>79.81</v>
      </c>
    </row>
    <row r="1734" spans="1:7" x14ac:dyDescent="0.25">
      <c r="A1734" s="1">
        <v>46004</v>
      </c>
      <c r="B1734" t="s">
        <v>31</v>
      </c>
      <c r="C1734">
        <v>4355.33</v>
      </c>
      <c r="E1734">
        <v>106.12</v>
      </c>
      <c r="F1734">
        <v>0</v>
      </c>
    </row>
    <row r="1735" spans="1:7" x14ac:dyDescent="0.25">
      <c r="A1735" s="1">
        <v>46004</v>
      </c>
      <c r="B1735" t="s">
        <v>32</v>
      </c>
      <c r="C1735">
        <v>1742.55</v>
      </c>
      <c r="E1735">
        <v>217</v>
      </c>
      <c r="F1735">
        <v>0</v>
      </c>
    </row>
    <row r="1736" spans="1:7" x14ac:dyDescent="0.25">
      <c r="A1736" s="1">
        <v>46004</v>
      </c>
      <c r="B1736" t="s">
        <v>33</v>
      </c>
      <c r="E1736">
        <v>2337.38</v>
      </c>
      <c r="F1736">
        <v>0</v>
      </c>
    </row>
    <row r="1737" spans="1:7" x14ac:dyDescent="0.25">
      <c r="A1737" s="1">
        <v>46005</v>
      </c>
      <c r="B1737" t="s">
        <v>29</v>
      </c>
      <c r="C1737">
        <v>160.11000000000001</v>
      </c>
      <c r="D1737">
        <v>181.89</v>
      </c>
      <c r="E1737">
        <v>20.170000000000002</v>
      </c>
      <c r="F1737">
        <v>0.79</v>
      </c>
      <c r="G1737">
        <v>83.45</v>
      </c>
    </row>
    <row r="1738" spans="1:7" x14ac:dyDescent="0.25">
      <c r="A1738" s="1">
        <v>46005</v>
      </c>
      <c r="B1738" t="s">
        <v>30</v>
      </c>
      <c r="C1738">
        <v>141.63999999999999</v>
      </c>
      <c r="D1738">
        <v>175.46</v>
      </c>
      <c r="E1738">
        <v>16.89</v>
      </c>
      <c r="F1738">
        <v>0</v>
      </c>
      <c r="G1738">
        <v>81.55</v>
      </c>
    </row>
    <row r="1739" spans="1:7" x14ac:dyDescent="0.25">
      <c r="A1739" s="1">
        <v>46005</v>
      </c>
      <c r="B1739" t="s">
        <v>31</v>
      </c>
      <c r="C1739">
        <v>4004.17</v>
      </c>
      <c r="E1739">
        <v>100.28</v>
      </c>
      <c r="F1739">
        <v>0.24</v>
      </c>
    </row>
    <row r="1740" spans="1:7" x14ac:dyDescent="0.25">
      <c r="A1740" s="1">
        <v>46005</v>
      </c>
      <c r="B1740" t="s">
        <v>32</v>
      </c>
      <c r="C1740">
        <v>1776.11</v>
      </c>
      <c r="E1740">
        <v>218.32</v>
      </c>
      <c r="F1740">
        <v>0.19</v>
      </c>
    </row>
    <row r="1741" spans="1:7" x14ac:dyDescent="0.25">
      <c r="A1741" s="1">
        <v>46005</v>
      </c>
      <c r="B1741" t="s">
        <v>33</v>
      </c>
      <c r="E1741">
        <v>2445.61</v>
      </c>
      <c r="F1741">
        <v>0</v>
      </c>
    </row>
    <row r="1742" spans="1:7" x14ac:dyDescent="0.25">
      <c r="A1742" s="1">
        <v>46006</v>
      </c>
      <c r="B1742" t="s">
        <v>29</v>
      </c>
      <c r="C1742">
        <v>139.6</v>
      </c>
      <c r="D1742">
        <v>177.17</v>
      </c>
      <c r="E1742">
        <v>19.3</v>
      </c>
      <c r="F1742">
        <v>0.51</v>
      </c>
      <c r="G1742">
        <v>85.49</v>
      </c>
    </row>
    <row r="1743" spans="1:7" x14ac:dyDescent="0.25">
      <c r="A1743" s="1">
        <v>46006</v>
      </c>
      <c r="B1743" t="s">
        <v>30</v>
      </c>
      <c r="C1743">
        <v>141.29</v>
      </c>
      <c r="D1743">
        <v>164.46</v>
      </c>
      <c r="E1743">
        <v>19.02</v>
      </c>
      <c r="F1743">
        <v>0.06</v>
      </c>
      <c r="G1743">
        <v>81.11</v>
      </c>
    </row>
    <row r="1744" spans="1:7" x14ac:dyDescent="0.25">
      <c r="A1744" s="1">
        <v>46006</v>
      </c>
      <c r="B1744" t="s">
        <v>31</v>
      </c>
      <c r="C1744">
        <v>4148.7</v>
      </c>
      <c r="E1744">
        <v>124.25</v>
      </c>
      <c r="F1744">
        <v>0.16</v>
      </c>
    </row>
    <row r="1745" spans="1:7" x14ac:dyDescent="0.25">
      <c r="A1745" s="1">
        <v>46006</v>
      </c>
      <c r="B1745" t="s">
        <v>32</v>
      </c>
      <c r="C1745">
        <v>1583.52</v>
      </c>
      <c r="E1745">
        <v>227.88</v>
      </c>
      <c r="F1745">
        <v>0.08</v>
      </c>
    </row>
    <row r="1746" spans="1:7" x14ac:dyDescent="0.25">
      <c r="A1746" s="1">
        <v>46006</v>
      </c>
      <c r="B1746" t="s">
        <v>33</v>
      </c>
      <c r="E1746">
        <v>2483.91</v>
      </c>
      <c r="F1746">
        <v>0</v>
      </c>
    </row>
    <row r="1747" spans="1:7" x14ac:dyDescent="0.25">
      <c r="A1747" s="1">
        <v>46007</v>
      </c>
      <c r="B1747" t="s">
        <v>29</v>
      </c>
      <c r="C1747">
        <v>144.93</v>
      </c>
      <c r="D1747">
        <v>179.59</v>
      </c>
      <c r="E1747">
        <v>14.23</v>
      </c>
      <c r="F1747">
        <v>0</v>
      </c>
      <c r="G1747">
        <v>83.2</v>
      </c>
    </row>
    <row r="1748" spans="1:7" x14ac:dyDescent="0.25">
      <c r="A1748" s="1">
        <v>46007</v>
      </c>
      <c r="B1748" t="s">
        <v>30</v>
      </c>
      <c r="C1748">
        <v>147.63999999999999</v>
      </c>
      <c r="D1748">
        <v>173.87</v>
      </c>
      <c r="E1748">
        <v>17.41</v>
      </c>
      <c r="F1748">
        <v>0.28000000000000003</v>
      </c>
      <c r="G1748">
        <v>84.58</v>
      </c>
    </row>
    <row r="1749" spans="1:7" x14ac:dyDescent="0.25">
      <c r="A1749" s="1">
        <v>46007</v>
      </c>
      <c r="B1749" t="s">
        <v>31</v>
      </c>
      <c r="C1749">
        <v>4159.04</v>
      </c>
      <c r="E1749">
        <v>124.78</v>
      </c>
      <c r="F1749">
        <v>0.09</v>
      </c>
    </row>
    <row r="1750" spans="1:7" x14ac:dyDescent="0.25">
      <c r="A1750" s="1">
        <v>46007</v>
      </c>
      <c r="B1750" t="s">
        <v>32</v>
      </c>
      <c r="C1750">
        <v>1703.67</v>
      </c>
      <c r="E1750">
        <v>202.53</v>
      </c>
      <c r="F1750">
        <v>0.67</v>
      </c>
    </row>
    <row r="1751" spans="1:7" x14ac:dyDescent="0.25">
      <c r="A1751" s="1">
        <v>46007</v>
      </c>
      <c r="B1751" t="s">
        <v>33</v>
      </c>
      <c r="E1751">
        <v>2078.9299999999998</v>
      </c>
      <c r="F1751">
        <v>0</v>
      </c>
    </row>
    <row r="1752" spans="1:7" x14ac:dyDescent="0.25">
      <c r="A1752" s="1">
        <v>46008</v>
      </c>
      <c r="B1752" t="s">
        <v>29</v>
      </c>
      <c r="C1752">
        <v>145.4</v>
      </c>
      <c r="D1752">
        <v>173.64</v>
      </c>
      <c r="E1752">
        <v>19.96</v>
      </c>
      <c r="F1752">
        <v>0</v>
      </c>
      <c r="G1752">
        <v>86.07</v>
      </c>
    </row>
    <row r="1753" spans="1:7" x14ac:dyDescent="0.25">
      <c r="A1753" s="1">
        <v>46008</v>
      </c>
      <c r="B1753" t="s">
        <v>30</v>
      </c>
      <c r="C1753">
        <v>153.97</v>
      </c>
      <c r="D1753">
        <v>184.47</v>
      </c>
      <c r="E1753">
        <v>14.07</v>
      </c>
      <c r="F1753">
        <v>0.89</v>
      </c>
      <c r="G1753">
        <v>82.3</v>
      </c>
    </row>
    <row r="1754" spans="1:7" x14ac:dyDescent="0.25">
      <c r="A1754" s="1">
        <v>46008</v>
      </c>
      <c r="B1754" t="s">
        <v>31</v>
      </c>
      <c r="C1754">
        <v>3904.84</v>
      </c>
      <c r="E1754">
        <v>113.08</v>
      </c>
      <c r="F1754">
        <v>0.4</v>
      </c>
    </row>
    <row r="1755" spans="1:7" x14ac:dyDescent="0.25">
      <c r="A1755" s="1">
        <v>46008</v>
      </c>
      <c r="B1755" t="s">
        <v>32</v>
      </c>
      <c r="C1755">
        <v>1734.96</v>
      </c>
      <c r="E1755">
        <v>235.83</v>
      </c>
      <c r="F1755">
        <v>0.36</v>
      </c>
    </row>
    <row r="1756" spans="1:7" x14ac:dyDescent="0.25">
      <c r="A1756" s="1">
        <v>46008</v>
      </c>
      <c r="B1756" t="s">
        <v>33</v>
      </c>
      <c r="E1756">
        <v>2234.16</v>
      </c>
      <c r="F1756">
        <v>0</v>
      </c>
    </row>
    <row r="1757" spans="1:7" x14ac:dyDescent="0.25">
      <c r="A1757" s="1">
        <v>46009</v>
      </c>
      <c r="B1757" t="s">
        <v>29</v>
      </c>
      <c r="C1757">
        <v>148</v>
      </c>
      <c r="D1757">
        <v>178.49</v>
      </c>
      <c r="E1757">
        <v>21.68</v>
      </c>
      <c r="F1757">
        <v>1.1200000000000001</v>
      </c>
      <c r="G1757">
        <v>82.27</v>
      </c>
    </row>
    <row r="1758" spans="1:7" x14ac:dyDescent="0.25">
      <c r="A1758" s="1">
        <v>46009</v>
      </c>
      <c r="B1758" t="s">
        <v>30</v>
      </c>
      <c r="C1758">
        <v>142.56</v>
      </c>
      <c r="D1758">
        <v>172.05</v>
      </c>
      <c r="E1758">
        <v>18.079999999999998</v>
      </c>
      <c r="F1758">
        <v>0.42</v>
      </c>
      <c r="G1758">
        <v>82.85</v>
      </c>
    </row>
    <row r="1759" spans="1:7" x14ac:dyDescent="0.25">
      <c r="A1759" s="1">
        <v>46009</v>
      </c>
      <c r="B1759" t="s">
        <v>31</v>
      </c>
      <c r="C1759">
        <v>4195.1099999999997</v>
      </c>
      <c r="E1759">
        <v>122.02</v>
      </c>
      <c r="F1759">
        <v>0.25</v>
      </c>
    </row>
    <row r="1760" spans="1:7" x14ac:dyDescent="0.25">
      <c r="A1760" s="1">
        <v>46009</v>
      </c>
      <c r="B1760" t="s">
        <v>32</v>
      </c>
      <c r="C1760">
        <v>1698.56</v>
      </c>
      <c r="E1760">
        <v>203.9</v>
      </c>
      <c r="F1760">
        <v>0.76</v>
      </c>
    </row>
    <row r="1761" spans="1:7" x14ac:dyDescent="0.25">
      <c r="A1761" s="1">
        <v>46009</v>
      </c>
      <c r="B1761" t="s">
        <v>33</v>
      </c>
      <c r="E1761">
        <v>1936</v>
      </c>
      <c r="F1761">
        <v>0</v>
      </c>
    </row>
    <row r="1762" spans="1:7" x14ac:dyDescent="0.25">
      <c r="A1762" s="1">
        <v>46010</v>
      </c>
      <c r="B1762" t="s">
        <v>29</v>
      </c>
      <c r="C1762">
        <v>156.38999999999999</v>
      </c>
      <c r="D1762">
        <v>194</v>
      </c>
      <c r="E1762">
        <v>18.510000000000002</v>
      </c>
      <c r="F1762">
        <v>0.31</v>
      </c>
      <c r="G1762">
        <v>84.44</v>
      </c>
    </row>
    <row r="1763" spans="1:7" x14ac:dyDescent="0.25">
      <c r="A1763" s="1">
        <v>46010</v>
      </c>
      <c r="B1763" t="s">
        <v>30</v>
      </c>
      <c r="C1763">
        <v>146.03</v>
      </c>
      <c r="D1763">
        <v>174.43</v>
      </c>
      <c r="E1763">
        <v>17.920000000000002</v>
      </c>
      <c r="F1763">
        <v>0.19</v>
      </c>
      <c r="G1763">
        <v>82.61</v>
      </c>
    </row>
    <row r="1764" spans="1:7" x14ac:dyDescent="0.25">
      <c r="A1764" s="1">
        <v>46010</v>
      </c>
      <c r="B1764" t="s">
        <v>31</v>
      </c>
      <c r="C1764">
        <v>4321.43</v>
      </c>
      <c r="E1764">
        <v>117.55</v>
      </c>
      <c r="F1764">
        <v>0.34</v>
      </c>
    </row>
    <row r="1765" spans="1:7" x14ac:dyDescent="0.25">
      <c r="A1765" s="1">
        <v>46010</v>
      </c>
      <c r="B1765" t="s">
        <v>32</v>
      </c>
      <c r="C1765">
        <v>1544.93</v>
      </c>
      <c r="E1765">
        <v>202.1</v>
      </c>
      <c r="F1765">
        <v>0.36</v>
      </c>
    </row>
    <row r="1766" spans="1:7" x14ac:dyDescent="0.25">
      <c r="A1766" s="1">
        <v>46010</v>
      </c>
      <c r="B1766" t="s">
        <v>33</v>
      </c>
      <c r="E1766">
        <v>2022.13</v>
      </c>
      <c r="F1766">
        <v>0</v>
      </c>
    </row>
    <row r="1767" spans="1:7" x14ac:dyDescent="0.25">
      <c r="A1767" s="1">
        <v>46011</v>
      </c>
      <c r="B1767" t="s">
        <v>29</v>
      </c>
      <c r="C1767">
        <v>164.06</v>
      </c>
      <c r="D1767">
        <v>198.01</v>
      </c>
      <c r="E1767">
        <v>19.190000000000001</v>
      </c>
      <c r="F1767">
        <v>0</v>
      </c>
      <c r="G1767">
        <v>79.83</v>
      </c>
    </row>
    <row r="1768" spans="1:7" x14ac:dyDescent="0.25">
      <c r="A1768" s="1">
        <v>46011</v>
      </c>
      <c r="B1768" t="s">
        <v>30</v>
      </c>
      <c r="C1768">
        <v>137.27000000000001</v>
      </c>
      <c r="D1768">
        <v>162.53</v>
      </c>
      <c r="E1768">
        <v>20.74</v>
      </c>
      <c r="F1768">
        <v>0.75</v>
      </c>
      <c r="G1768">
        <v>86.29</v>
      </c>
    </row>
    <row r="1769" spans="1:7" x14ac:dyDescent="0.25">
      <c r="A1769" s="1">
        <v>46011</v>
      </c>
      <c r="B1769" t="s">
        <v>31</v>
      </c>
      <c r="C1769">
        <v>4225.68</v>
      </c>
      <c r="E1769">
        <v>134.08000000000001</v>
      </c>
      <c r="F1769">
        <v>0.39</v>
      </c>
    </row>
    <row r="1770" spans="1:7" x14ac:dyDescent="0.25">
      <c r="A1770" s="1">
        <v>46011</v>
      </c>
      <c r="B1770" t="s">
        <v>32</v>
      </c>
      <c r="C1770">
        <v>1791.98</v>
      </c>
      <c r="E1770">
        <v>206.26</v>
      </c>
      <c r="F1770">
        <v>0.21</v>
      </c>
    </row>
    <row r="1771" spans="1:7" x14ac:dyDescent="0.25">
      <c r="A1771" s="1">
        <v>46011</v>
      </c>
      <c r="B1771" t="s">
        <v>33</v>
      </c>
      <c r="E1771">
        <v>2343.0100000000002</v>
      </c>
      <c r="F1771">
        <v>0</v>
      </c>
    </row>
    <row r="1772" spans="1:7" x14ac:dyDescent="0.25">
      <c r="A1772" s="1">
        <v>46012</v>
      </c>
      <c r="B1772" t="s">
        <v>29</v>
      </c>
      <c r="C1772">
        <v>150.58000000000001</v>
      </c>
      <c r="D1772">
        <v>175.36</v>
      </c>
      <c r="E1772">
        <v>16.329999999999998</v>
      </c>
      <c r="F1772">
        <v>0.4</v>
      </c>
      <c r="G1772">
        <v>79.680000000000007</v>
      </c>
    </row>
    <row r="1773" spans="1:7" x14ac:dyDescent="0.25">
      <c r="A1773" s="1">
        <v>46012</v>
      </c>
      <c r="B1773" t="s">
        <v>30</v>
      </c>
      <c r="C1773">
        <v>143.63</v>
      </c>
      <c r="D1773">
        <v>170.3</v>
      </c>
      <c r="E1773">
        <v>16.75</v>
      </c>
      <c r="F1773">
        <v>0.49</v>
      </c>
      <c r="G1773">
        <v>80.2</v>
      </c>
    </row>
    <row r="1774" spans="1:7" x14ac:dyDescent="0.25">
      <c r="A1774" s="1">
        <v>46012</v>
      </c>
      <c r="B1774" t="s">
        <v>31</v>
      </c>
      <c r="C1774">
        <v>4207.3999999999996</v>
      </c>
      <c r="E1774">
        <v>116.22</v>
      </c>
      <c r="F1774">
        <v>0.33</v>
      </c>
    </row>
    <row r="1775" spans="1:7" x14ac:dyDescent="0.25">
      <c r="A1775" s="1">
        <v>46012</v>
      </c>
      <c r="B1775" t="s">
        <v>32</v>
      </c>
      <c r="C1775">
        <v>1621.14</v>
      </c>
      <c r="E1775">
        <v>228.7</v>
      </c>
      <c r="F1775">
        <v>7.0000000000000007E-2</v>
      </c>
    </row>
    <row r="1776" spans="1:7" x14ac:dyDescent="0.25">
      <c r="A1776" s="1">
        <v>46012</v>
      </c>
      <c r="B1776" t="s">
        <v>33</v>
      </c>
      <c r="E1776">
        <v>2199</v>
      </c>
      <c r="F1776">
        <v>0</v>
      </c>
    </row>
    <row r="1777" spans="1:7" x14ac:dyDescent="0.25">
      <c r="A1777" s="1">
        <v>46013</v>
      </c>
      <c r="B1777" t="s">
        <v>29</v>
      </c>
      <c r="C1777">
        <v>162.22</v>
      </c>
      <c r="D1777">
        <v>200.38</v>
      </c>
      <c r="E1777">
        <v>18.8</v>
      </c>
      <c r="F1777">
        <v>0.49</v>
      </c>
      <c r="G1777">
        <v>82.98</v>
      </c>
    </row>
    <row r="1778" spans="1:7" x14ac:dyDescent="0.25">
      <c r="A1778" s="1">
        <v>46013</v>
      </c>
      <c r="B1778" t="s">
        <v>30</v>
      </c>
      <c r="C1778">
        <v>151.34</v>
      </c>
      <c r="D1778">
        <v>173.7</v>
      </c>
      <c r="E1778">
        <v>17.28</v>
      </c>
      <c r="F1778">
        <v>1.18</v>
      </c>
      <c r="G1778">
        <v>83.12</v>
      </c>
    </row>
    <row r="1779" spans="1:7" x14ac:dyDescent="0.25">
      <c r="A1779" s="1">
        <v>46013</v>
      </c>
      <c r="B1779" t="s">
        <v>31</v>
      </c>
      <c r="C1779">
        <v>4127.32</v>
      </c>
      <c r="E1779">
        <v>98.25</v>
      </c>
      <c r="F1779">
        <v>0.02</v>
      </c>
    </row>
    <row r="1780" spans="1:7" x14ac:dyDescent="0.25">
      <c r="A1780" s="1">
        <v>46013</v>
      </c>
      <c r="B1780" t="s">
        <v>32</v>
      </c>
      <c r="C1780">
        <v>1647.53</v>
      </c>
      <c r="E1780">
        <v>211.18</v>
      </c>
      <c r="F1780">
        <v>0</v>
      </c>
    </row>
    <row r="1781" spans="1:7" x14ac:dyDescent="0.25">
      <c r="A1781" s="1">
        <v>46013</v>
      </c>
      <c r="B1781" t="s">
        <v>33</v>
      </c>
      <c r="E1781">
        <v>2422.61</v>
      </c>
      <c r="F1781">
        <v>0</v>
      </c>
    </row>
    <row r="1782" spans="1:7" x14ac:dyDescent="0.25">
      <c r="A1782" s="1">
        <v>46014</v>
      </c>
      <c r="B1782" t="s">
        <v>29</v>
      </c>
      <c r="C1782">
        <v>165.24</v>
      </c>
      <c r="D1782">
        <v>221.91</v>
      </c>
      <c r="E1782">
        <v>18.28</v>
      </c>
      <c r="F1782">
        <v>0.52</v>
      </c>
      <c r="G1782">
        <v>85.03</v>
      </c>
    </row>
    <row r="1783" spans="1:7" x14ac:dyDescent="0.25">
      <c r="A1783" s="1">
        <v>46014</v>
      </c>
      <c r="B1783" t="s">
        <v>30</v>
      </c>
      <c r="C1783">
        <v>157.18</v>
      </c>
      <c r="D1783">
        <v>178.39</v>
      </c>
      <c r="E1783">
        <v>19.3</v>
      </c>
      <c r="F1783">
        <v>0.18</v>
      </c>
      <c r="G1783">
        <v>84.26</v>
      </c>
    </row>
    <row r="1784" spans="1:7" x14ac:dyDescent="0.25">
      <c r="A1784" s="1">
        <v>46014</v>
      </c>
      <c r="B1784" t="s">
        <v>31</v>
      </c>
      <c r="C1784">
        <v>3995.88</v>
      </c>
      <c r="E1784">
        <v>120.49</v>
      </c>
      <c r="F1784">
        <v>0.32</v>
      </c>
    </row>
    <row r="1785" spans="1:7" x14ac:dyDescent="0.25">
      <c r="A1785" s="1">
        <v>46014</v>
      </c>
      <c r="B1785" t="s">
        <v>32</v>
      </c>
      <c r="C1785">
        <v>1766.47</v>
      </c>
      <c r="E1785">
        <v>188.5</v>
      </c>
      <c r="F1785">
        <v>0.46</v>
      </c>
    </row>
    <row r="1786" spans="1:7" x14ac:dyDescent="0.25">
      <c r="A1786" s="1">
        <v>46014</v>
      </c>
      <c r="B1786" t="s">
        <v>33</v>
      </c>
      <c r="E1786">
        <v>2235.6799999999998</v>
      </c>
      <c r="F1786">
        <v>0</v>
      </c>
    </row>
    <row r="1787" spans="1:7" x14ac:dyDescent="0.25">
      <c r="A1787" s="1">
        <v>46015</v>
      </c>
      <c r="B1787" t="s">
        <v>29</v>
      </c>
      <c r="C1787">
        <v>164.72</v>
      </c>
      <c r="D1787">
        <v>199.82</v>
      </c>
      <c r="E1787">
        <v>16.3</v>
      </c>
      <c r="F1787">
        <v>0.8</v>
      </c>
      <c r="G1787">
        <v>83.85</v>
      </c>
    </row>
    <row r="1788" spans="1:7" x14ac:dyDescent="0.25">
      <c r="A1788" s="1">
        <v>46015</v>
      </c>
      <c r="B1788" t="s">
        <v>30</v>
      </c>
      <c r="C1788">
        <v>142.44</v>
      </c>
      <c r="D1788">
        <v>177.52</v>
      </c>
      <c r="E1788">
        <v>17.28</v>
      </c>
      <c r="F1788">
        <v>0</v>
      </c>
      <c r="G1788">
        <v>79.09</v>
      </c>
    </row>
    <row r="1789" spans="1:7" x14ac:dyDescent="0.25">
      <c r="A1789" s="1">
        <v>46015</v>
      </c>
      <c r="B1789" t="s">
        <v>31</v>
      </c>
      <c r="C1789">
        <v>4393.37</v>
      </c>
      <c r="E1789">
        <v>120.62</v>
      </c>
      <c r="F1789">
        <v>0.52</v>
      </c>
    </row>
    <row r="1790" spans="1:7" x14ac:dyDescent="0.25">
      <c r="A1790" s="1">
        <v>46015</v>
      </c>
      <c r="B1790" t="s">
        <v>32</v>
      </c>
      <c r="C1790">
        <v>1580.27</v>
      </c>
      <c r="E1790">
        <v>206.49</v>
      </c>
      <c r="F1790">
        <v>0.56000000000000005</v>
      </c>
    </row>
    <row r="1791" spans="1:7" x14ac:dyDescent="0.25">
      <c r="A1791" s="1">
        <v>46015</v>
      </c>
      <c r="B1791" t="s">
        <v>33</v>
      </c>
      <c r="E1791">
        <v>2197.34</v>
      </c>
      <c r="F1791">
        <v>0</v>
      </c>
    </row>
    <row r="1792" spans="1:7" x14ac:dyDescent="0.25">
      <c r="A1792" s="1">
        <v>46016</v>
      </c>
      <c r="B1792" t="s">
        <v>29</v>
      </c>
      <c r="C1792">
        <v>157.51</v>
      </c>
      <c r="D1792">
        <v>182.37</v>
      </c>
      <c r="E1792">
        <v>20.45</v>
      </c>
      <c r="F1792">
        <v>0.56000000000000005</v>
      </c>
      <c r="G1792">
        <v>83.02</v>
      </c>
    </row>
    <row r="1793" spans="1:7" x14ac:dyDescent="0.25">
      <c r="A1793" s="1">
        <v>46016</v>
      </c>
      <c r="B1793" t="s">
        <v>30</v>
      </c>
      <c r="C1793">
        <v>163.38999999999999</v>
      </c>
      <c r="D1793">
        <v>200.82</v>
      </c>
      <c r="E1793">
        <v>19.829999999999998</v>
      </c>
      <c r="F1793">
        <v>0.51</v>
      </c>
      <c r="G1793">
        <v>80.27</v>
      </c>
    </row>
    <row r="1794" spans="1:7" x14ac:dyDescent="0.25">
      <c r="A1794" s="1">
        <v>46016</v>
      </c>
      <c r="B1794" t="s">
        <v>31</v>
      </c>
      <c r="C1794">
        <v>4272.76</v>
      </c>
      <c r="E1794">
        <v>115.2</v>
      </c>
      <c r="F1794">
        <v>0.2</v>
      </c>
    </row>
    <row r="1795" spans="1:7" x14ac:dyDescent="0.25">
      <c r="A1795" s="1">
        <v>46016</v>
      </c>
      <c r="B1795" t="s">
        <v>32</v>
      </c>
      <c r="C1795">
        <v>1556.06</v>
      </c>
      <c r="E1795">
        <v>219.7</v>
      </c>
      <c r="F1795">
        <v>0.4</v>
      </c>
    </row>
    <row r="1796" spans="1:7" x14ac:dyDescent="0.25">
      <c r="A1796" s="1">
        <v>46016</v>
      </c>
      <c r="B1796" t="s">
        <v>33</v>
      </c>
      <c r="E1796">
        <v>2376.66</v>
      </c>
      <c r="F1796">
        <v>0</v>
      </c>
    </row>
    <row r="1797" spans="1:7" x14ac:dyDescent="0.25">
      <c r="A1797" s="1">
        <v>46017</v>
      </c>
      <c r="B1797" t="s">
        <v>29</v>
      </c>
      <c r="C1797">
        <v>155.93</v>
      </c>
      <c r="D1797">
        <v>182.44</v>
      </c>
      <c r="E1797">
        <v>17.61</v>
      </c>
      <c r="F1797">
        <v>0.4</v>
      </c>
      <c r="G1797">
        <v>87.49</v>
      </c>
    </row>
    <row r="1798" spans="1:7" x14ac:dyDescent="0.25">
      <c r="A1798" s="1">
        <v>46017</v>
      </c>
      <c r="B1798" t="s">
        <v>30</v>
      </c>
      <c r="C1798">
        <v>137.79</v>
      </c>
      <c r="D1798">
        <v>159.19</v>
      </c>
      <c r="E1798">
        <v>19.399999999999999</v>
      </c>
      <c r="F1798">
        <v>0.4</v>
      </c>
      <c r="G1798">
        <v>83.28</v>
      </c>
    </row>
    <row r="1799" spans="1:7" x14ac:dyDescent="0.25">
      <c r="A1799" s="1">
        <v>46017</v>
      </c>
      <c r="B1799" t="s">
        <v>31</v>
      </c>
      <c r="C1799">
        <v>4059.47</v>
      </c>
      <c r="E1799">
        <v>108.37</v>
      </c>
      <c r="F1799">
        <v>0.19</v>
      </c>
    </row>
    <row r="1800" spans="1:7" x14ac:dyDescent="0.25">
      <c r="A1800" s="1">
        <v>46017</v>
      </c>
      <c r="B1800" t="s">
        <v>32</v>
      </c>
      <c r="C1800">
        <v>1670.5</v>
      </c>
      <c r="E1800">
        <v>235.72</v>
      </c>
      <c r="F1800">
        <v>0.75</v>
      </c>
    </row>
    <row r="1801" spans="1:7" x14ac:dyDescent="0.25">
      <c r="A1801" s="1">
        <v>46017</v>
      </c>
      <c r="B1801" t="s">
        <v>33</v>
      </c>
      <c r="E1801">
        <v>1919.07</v>
      </c>
      <c r="F1801">
        <v>0</v>
      </c>
    </row>
    <row r="1802" spans="1:7" x14ac:dyDescent="0.25">
      <c r="A1802" s="1">
        <v>46018</v>
      </c>
      <c r="B1802" t="s">
        <v>29</v>
      </c>
      <c r="C1802">
        <v>146.75</v>
      </c>
      <c r="D1802">
        <v>165.62</v>
      </c>
      <c r="E1802">
        <v>13.95</v>
      </c>
      <c r="F1802">
        <v>0.11</v>
      </c>
      <c r="G1802">
        <v>82.18</v>
      </c>
    </row>
    <row r="1803" spans="1:7" x14ac:dyDescent="0.25">
      <c r="A1803" s="1">
        <v>46018</v>
      </c>
      <c r="B1803" t="s">
        <v>30</v>
      </c>
      <c r="C1803">
        <v>147.30000000000001</v>
      </c>
      <c r="D1803">
        <v>168.51</v>
      </c>
      <c r="E1803">
        <v>17.05</v>
      </c>
      <c r="F1803">
        <v>0.52</v>
      </c>
      <c r="G1803">
        <v>86.88</v>
      </c>
    </row>
    <row r="1804" spans="1:7" x14ac:dyDescent="0.25">
      <c r="A1804" s="1">
        <v>46018</v>
      </c>
      <c r="B1804" t="s">
        <v>31</v>
      </c>
      <c r="C1804">
        <v>4185.17</v>
      </c>
      <c r="E1804">
        <v>114</v>
      </c>
      <c r="F1804">
        <v>0.2</v>
      </c>
    </row>
    <row r="1805" spans="1:7" x14ac:dyDescent="0.25">
      <c r="A1805" s="1">
        <v>46018</v>
      </c>
      <c r="B1805" t="s">
        <v>32</v>
      </c>
      <c r="C1805">
        <v>1685.78</v>
      </c>
      <c r="E1805">
        <v>236.07</v>
      </c>
      <c r="F1805">
        <v>0.85</v>
      </c>
    </row>
    <row r="1806" spans="1:7" x14ac:dyDescent="0.25">
      <c r="A1806" s="1">
        <v>46018</v>
      </c>
      <c r="B1806" t="s">
        <v>33</v>
      </c>
      <c r="E1806">
        <v>2197.15</v>
      </c>
      <c r="F1806">
        <v>0</v>
      </c>
    </row>
    <row r="1807" spans="1:7" x14ac:dyDescent="0.25">
      <c r="A1807" s="1">
        <v>46019</v>
      </c>
      <c r="B1807" t="s">
        <v>29</v>
      </c>
      <c r="C1807">
        <v>152.5</v>
      </c>
      <c r="D1807">
        <v>184.49</v>
      </c>
      <c r="E1807">
        <v>19.52</v>
      </c>
      <c r="F1807">
        <v>1.02</v>
      </c>
      <c r="G1807">
        <v>82.25</v>
      </c>
    </row>
    <row r="1808" spans="1:7" x14ac:dyDescent="0.25">
      <c r="A1808" s="1">
        <v>46019</v>
      </c>
      <c r="B1808" t="s">
        <v>30</v>
      </c>
      <c r="C1808">
        <v>140.4</v>
      </c>
      <c r="D1808">
        <v>180.42</v>
      </c>
      <c r="E1808">
        <v>19.98</v>
      </c>
      <c r="F1808">
        <v>0</v>
      </c>
      <c r="G1808">
        <v>84.91</v>
      </c>
    </row>
    <row r="1809" spans="1:7" x14ac:dyDescent="0.25">
      <c r="A1809" s="1">
        <v>46019</v>
      </c>
      <c r="B1809" t="s">
        <v>31</v>
      </c>
      <c r="C1809">
        <v>3945.73</v>
      </c>
      <c r="E1809">
        <v>118.8</v>
      </c>
      <c r="F1809">
        <v>0.17</v>
      </c>
    </row>
    <row r="1810" spans="1:7" x14ac:dyDescent="0.25">
      <c r="A1810" s="1">
        <v>46019</v>
      </c>
      <c r="B1810" t="s">
        <v>32</v>
      </c>
      <c r="C1810">
        <v>1629.86</v>
      </c>
      <c r="E1810">
        <v>206.12</v>
      </c>
      <c r="F1810">
        <v>0.23</v>
      </c>
    </row>
    <row r="1811" spans="1:7" x14ac:dyDescent="0.25">
      <c r="A1811" s="1">
        <v>46019</v>
      </c>
      <c r="B1811" t="s">
        <v>33</v>
      </c>
      <c r="E1811">
        <v>2237.1999999999998</v>
      </c>
      <c r="F1811">
        <v>0</v>
      </c>
    </row>
    <row r="1812" spans="1:7" x14ac:dyDescent="0.25">
      <c r="A1812" s="1">
        <v>46020</v>
      </c>
      <c r="B1812" t="s">
        <v>29</v>
      </c>
      <c r="C1812">
        <v>163.1</v>
      </c>
      <c r="D1812">
        <v>196</v>
      </c>
      <c r="E1812">
        <v>16.43</v>
      </c>
      <c r="F1812">
        <v>1.07</v>
      </c>
      <c r="G1812">
        <v>87.46</v>
      </c>
    </row>
    <row r="1813" spans="1:7" x14ac:dyDescent="0.25">
      <c r="A1813" s="1">
        <v>46020</v>
      </c>
      <c r="B1813" t="s">
        <v>30</v>
      </c>
      <c r="C1813">
        <v>140.94999999999999</v>
      </c>
      <c r="D1813">
        <v>170.11</v>
      </c>
      <c r="E1813">
        <v>14.78</v>
      </c>
      <c r="F1813">
        <v>0.86</v>
      </c>
      <c r="G1813">
        <v>80.150000000000006</v>
      </c>
    </row>
    <row r="1814" spans="1:7" x14ac:dyDescent="0.25">
      <c r="A1814" s="1">
        <v>46020</v>
      </c>
      <c r="B1814" t="s">
        <v>31</v>
      </c>
      <c r="C1814">
        <v>4288.6000000000004</v>
      </c>
      <c r="E1814">
        <v>107.19</v>
      </c>
      <c r="F1814">
        <v>0.28999999999999998</v>
      </c>
    </row>
    <row r="1815" spans="1:7" x14ac:dyDescent="0.25">
      <c r="A1815" s="1">
        <v>46020</v>
      </c>
      <c r="B1815" t="s">
        <v>32</v>
      </c>
      <c r="C1815">
        <v>1744.85</v>
      </c>
      <c r="E1815">
        <v>208.18</v>
      </c>
      <c r="F1815">
        <v>0.39</v>
      </c>
    </row>
    <row r="1816" spans="1:7" x14ac:dyDescent="0.25">
      <c r="A1816" s="1">
        <v>46020</v>
      </c>
      <c r="B1816" t="s">
        <v>33</v>
      </c>
      <c r="E1816">
        <v>2335.42</v>
      </c>
      <c r="F1816">
        <v>0</v>
      </c>
    </row>
    <row r="1817" spans="1:7" x14ac:dyDescent="0.25">
      <c r="A1817" s="1">
        <v>46021</v>
      </c>
      <c r="B1817" t="s">
        <v>29</v>
      </c>
      <c r="C1817">
        <v>153.6</v>
      </c>
      <c r="D1817">
        <v>192.72</v>
      </c>
      <c r="E1817">
        <v>16.3</v>
      </c>
      <c r="F1817">
        <v>0.26</v>
      </c>
      <c r="G1817">
        <v>84.31</v>
      </c>
    </row>
    <row r="1818" spans="1:7" x14ac:dyDescent="0.25">
      <c r="A1818" s="1">
        <v>46021</v>
      </c>
      <c r="B1818" t="s">
        <v>30</v>
      </c>
      <c r="C1818">
        <v>142.76</v>
      </c>
      <c r="D1818">
        <v>189.16</v>
      </c>
      <c r="E1818">
        <v>19.86</v>
      </c>
      <c r="F1818">
        <v>0.17</v>
      </c>
      <c r="G1818">
        <v>77.430000000000007</v>
      </c>
    </row>
    <row r="1819" spans="1:7" x14ac:dyDescent="0.25">
      <c r="A1819" s="1">
        <v>46021</v>
      </c>
      <c r="B1819" t="s">
        <v>31</v>
      </c>
      <c r="C1819">
        <v>4192.95</v>
      </c>
      <c r="E1819">
        <v>118.7</v>
      </c>
      <c r="F1819">
        <v>0.27</v>
      </c>
    </row>
    <row r="1820" spans="1:7" x14ac:dyDescent="0.25">
      <c r="A1820" s="1">
        <v>46021</v>
      </c>
      <c r="B1820" t="s">
        <v>32</v>
      </c>
      <c r="C1820">
        <v>1782.85</v>
      </c>
      <c r="E1820">
        <v>189.89</v>
      </c>
      <c r="F1820">
        <v>0.62</v>
      </c>
    </row>
    <row r="1821" spans="1:7" x14ac:dyDescent="0.25">
      <c r="A1821" s="1">
        <v>46021</v>
      </c>
      <c r="B1821" t="s">
        <v>33</v>
      </c>
      <c r="E1821">
        <v>2251.5100000000002</v>
      </c>
      <c r="F1821">
        <v>0</v>
      </c>
    </row>
    <row r="1822" spans="1:7" x14ac:dyDescent="0.25">
      <c r="A1822" s="1">
        <v>46022</v>
      </c>
      <c r="B1822" t="s">
        <v>29</v>
      </c>
      <c r="C1822">
        <v>133.99</v>
      </c>
      <c r="D1822">
        <v>149.4</v>
      </c>
      <c r="E1822">
        <v>20.46</v>
      </c>
      <c r="F1822">
        <v>0.33</v>
      </c>
      <c r="G1822">
        <v>82.92</v>
      </c>
    </row>
    <row r="1823" spans="1:7" x14ac:dyDescent="0.25">
      <c r="A1823" s="1">
        <v>46022</v>
      </c>
      <c r="B1823" t="s">
        <v>30</v>
      </c>
      <c r="C1823">
        <v>139.61000000000001</v>
      </c>
      <c r="D1823">
        <v>177.37</v>
      </c>
      <c r="E1823">
        <v>16.760000000000002</v>
      </c>
      <c r="F1823">
        <v>7.0000000000000007E-2</v>
      </c>
      <c r="G1823">
        <v>82.84</v>
      </c>
    </row>
    <row r="1824" spans="1:7" x14ac:dyDescent="0.25">
      <c r="A1824" s="1">
        <v>46022</v>
      </c>
      <c r="B1824" t="s">
        <v>31</v>
      </c>
      <c r="C1824">
        <v>4257.05</v>
      </c>
      <c r="E1824">
        <v>116.26</v>
      </c>
      <c r="F1824">
        <v>0.08</v>
      </c>
    </row>
    <row r="1825" spans="1:6" x14ac:dyDescent="0.25">
      <c r="A1825" s="1">
        <v>46022</v>
      </c>
      <c r="B1825" t="s">
        <v>32</v>
      </c>
      <c r="C1825">
        <v>1698.49</v>
      </c>
      <c r="E1825">
        <v>197.07</v>
      </c>
      <c r="F1825">
        <v>0.26</v>
      </c>
    </row>
    <row r="1826" spans="1:6" x14ac:dyDescent="0.25">
      <c r="A1826" s="1">
        <v>46022</v>
      </c>
      <c r="B1826" t="s">
        <v>33</v>
      </c>
      <c r="E1826">
        <v>2303.14</v>
      </c>
      <c r="F1826">
        <v>0</v>
      </c>
    </row>
  </sheetData>
  <pageMargins left="0.75" right="0.75" top="1" bottom="1" header="0.5" footer="0.5"/>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6E3D7-12EA-42C0-BA89-84051D5D4298}">
  <sheetPr>
    <tabColor rgb="FF00B0F0"/>
  </sheetPr>
  <dimension ref="A3:AO55"/>
  <sheetViews>
    <sheetView topLeftCell="D1" zoomScale="54" zoomScaleNormal="40" workbookViewId="0">
      <selection activeCell="J40" sqref="J40"/>
    </sheetView>
  </sheetViews>
  <sheetFormatPr defaultRowHeight="15" x14ac:dyDescent="0.25"/>
  <cols>
    <col min="6" max="6" width="9.140625" customWidth="1"/>
    <col min="41" max="41" width="9.140625" customWidth="1"/>
  </cols>
  <sheetData>
    <row r="3" spans="1:41" ht="31.5" x14ac:dyDescent="0.6">
      <c r="A3" s="64" t="s">
        <v>522</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row>
    <row r="5" spans="1:41" ht="21" x14ac:dyDescent="0.35">
      <c r="B5" s="65" t="s">
        <v>38</v>
      </c>
      <c r="C5" s="65"/>
      <c r="D5" s="65"/>
      <c r="E5" s="65"/>
      <c r="F5" s="65"/>
      <c r="I5" s="59" t="s">
        <v>523</v>
      </c>
      <c r="J5" s="59"/>
      <c r="K5" s="59"/>
      <c r="L5" s="59"/>
      <c r="M5" s="59"/>
      <c r="N5" s="59"/>
      <c r="O5" s="59"/>
      <c r="R5" s="59" t="s">
        <v>524</v>
      </c>
      <c r="S5" s="59"/>
      <c r="T5" s="59"/>
      <c r="U5" s="59"/>
      <c r="V5" s="59"/>
      <c r="W5" s="59"/>
      <c r="X5" s="59"/>
      <c r="Y5" s="59"/>
      <c r="Z5" s="59"/>
      <c r="AA5" s="59"/>
      <c r="AD5" s="59" t="s">
        <v>527</v>
      </c>
      <c r="AE5" s="59"/>
      <c r="AF5" s="59"/>
      <c r="AG5" s="59"/>
      <c r="AH5" s="59"/>
      <c r="AI5" s="59"/>
    </row>
    <row r="22" spans="2:40" ht="21" x14ac:dyDescent="0.35">
      <c r="B22" s="59" t="s">
        <v>40</v>
      </c>
      <c r="C22" s="59"/>
      <c r="D22" s="59"/>
      <c r="E22" s="59"/>
      <c r="F22" s="59"/>
      <c r="M22" s="59" t="s">
        <v>525</v>
      </c>
      <c r="N22" s="59"/>
      <c r="O22" s="59"/>
      <c r="P22" s="59"/>
      <c r="Q22" s="59"/>
      <c r="R22" s="59"/>
      <c r="S22" s="59"/>
      <c r="AC22" s="60" t="s">
        <v>118</v>
      </c>
      <c r="AD22" s="60"/>
      <c r="AE22" s="60"/>
      <c r="AF22" s="60"/>
      <c r="AG22" s="60"/>
      <c r="AH22" s="60"/>
      <c r="AI22" s="60"/>
      <c r="AJ22" s="60"/>
      <c r="AK22" s="60"/>
      <c r="AL22" s="60"/>
      <c r="AM22" s="60"/>
      <c r="AN22" s="60"/>
    </row>
    <row r="39" spans="13:40" x14ac:dyDescent="0.25">
      <c r="AF39" s="61" t="s">
        <v>526</v>
      </c>
      <c r="AG39" s="62"/>
      <c r="AH39" s="62"/>
      <c r="AI39" s="62"/>
      <c r="AJ39" s="62"/>
      <c r="AK39" s="63"/>
    </row>
    <row r="42" spans="13:40" ht="21" x14ac:dyDescent="0.35">
      <c r="M42" s="59" t="s">
        <v>528</v>
      </c>
      <c r="N42" s="59"/>
      <c r="O42" s="59"/>
      <c r="P42" s="59"/>
      <c r="Q42" s="59"/>
      <c r="R42" s="59"/>
      <c r="S42" s="59"/>
      <c r="V42" s="59" t="s">
        <v>529</v>
      </c>
      <c r="W42" s="59"/>
      <c r="X42" s="59"/>
      <c r="Y42" s="59"/>
      <c r="Z42" s="59"/>
      <c r="AA42" s="59"/>
      <c r="AB42" s="59"/>
      <c r="AC42" s="59"/>
      <c r="AF42" s="59" t="s">
        <v>539</v>
      </c>
      <c r="AG42" s="59"/>
      <c r="AH42" s="59"/>
      <c r="AI42" s="59"/>
      <c r="AJ42" s="59"/>
      <c r="AK42" s="59"/>
      <c r="AL42" s="59"/>
      <c r="AM42" s="59"/>
      <c r="AN42" s="59"/>
    </row>
    <row r="45" spans="13:40" x14ac:dyDescent="0.25">
      <c r="AF45" s="50" t="s">
        <v>540</v>
      </c>
      <c r="AG45" s="51"/>
      <c r="AH45" s="51"/>
      <c r="AI45" s="51"/>
      <c r="AJ45" s="51"/>
      <c r="AK45" s="51"/>
      <c r="AL45" s="51"/>
      <c r="AM45" s="51"/>
      <c r="AN45" s="52"/>
    </row>
    <row r="46" spans="13:40" x14ac:dyDescent="0.25">
      <c r="AF46" s="53" t="s">
        <v>531</v>
      </c>
      <c r="AG46" s="54"/>
      <c r="AH46" s="54"/>
      <c r="AI46" s="54"/>
      <c r="AJ46" s="54"/>
      <c r="AK46" s="54"/>
      <c r="AL46" s="54"/>
      <c r="AM46" s="54"/>
      <c r="AN46" s="55"/>
    </row>
    <row r="47" spans="13:40" x14ac:dyDescent="0.25">
      <c r="AF47" s="53" t="s">
        <v>533</v>
      </c>
      <c r="AG47" s="54"/>
      <c r="AH47" s="54"/>
      <c r="AI47" s="54"/>
      <c r="AJ47" s="54"/>
      <c r="AK47" s="54"/>
      <c r="AL47" s="54"/>
      <c r="AM47" s="54"/>
      <c r="AN47" s="55"/>
    </row>
    <row r="48" spans="13:40" x14ac:dyDescent="0.25">
      <c r="AF48" s="53" t="s">
        <v>532</v>
      </c>
      <c r="AG48" s="54"/>
      <c r="AH48" s="54"/>
      <c r="AI48" s="54"/>
      <c r="AJ48" s="54"/>
      <c r="AK48" s="54"/>
      <c r="AL48" s="54"/>
      <c r="AM48" s="54"/>
      <c r="AN48" s="55"/>
    </row>
    <row r="49" spans="32:40" x14ac:dyDescent="0.25">
      <c r="AF49" s="53" t="s">
        <v>534</v>
      </c>
      <c r="AG49" s="54"/>
      <c r="AH49" s="54"/>
      <c r="AI49" s="54"/>
      <c r="AJ49" s="54"/>
      <c r="AK49" s="54"/>
      <c r="AL49" s="54"/>
      <c r="AM49" s="54"/>
      <c r="AN49" s="55"/>
    </row>
    <row r="50" spans="32:40" x14ac:dyDescent="0.25">
      <c r="AF50" s="53" t="s">
        <v>538</v>
      </c>
      <c r="AG50" s="54"/>
      <c r="AH50" s="54"/>
      <c r="AI50" s="54"/>
      <c r="AJ50" s="54"/>
      <c r="AK50" s="54"/>
      <c r="AL50" s="54"/>
      <c r="AM50" s="54"/>
      <c r="AN50" s="55"/>
    </row>
    <row r="51" spans="32:40" x14ac:dyDescent="0.25">
      <c r="AF51" s="53" t="s">
        <v>537</v>
      </c>
      <c r="AG51" s="54"/>
      <c r="AH51" s="54"/>
      <c r="AI51" s="54"/>
      <c r="AJ51" s="54"/>
      <c r="AK51" s="54"/>
      <c r="AL51" s="54"/>
      <c r="AM51" s="54"/>
      <c r="AN51" s="55"/>
    </row>
    <row r="52" spans="32:40" x14ac:dyDescent="0.25">
      <c r="AF52" s="53" t="s">
        <v>536</v>
      </c>
      <c r="AG52" s="54"/>
      <c r="AH52" s="54"/>
      <c r="AI52" s="54"/>
      <c r="AJ52" s="54"/>
      <c r="AK52" s="54"/>
      <c r="AL52" s="54"/>
      <c r="AM52" s="54"/>
      <c r="AN52" s="55"/>
    </row>
    <row r="53" spans="32:40" x14ac:dyDescent="0.25">
      <c r="AF53" s="53" t="s">
        <v>535</v>
      </c>
      <c r="AG53" s="54"/>
      <c r="AH53" s="54"/>
      <c r="AI53" s="54"/>
      <c r="AJ53" s="54"/>
      <c r="AK53" s="54"/>
      <c r="AL53" s="54"/>
      <c r="AM53" s="54"/>
      <c r="AN53" s="55"/>
    </row>
    <row r="54" spans="32:40" x14ac:dyDescent="0.25">
      <c r="AF54" s="53" t="s">
        <v>541</v>
      </c>
      <c r="AG54" s="54"/>
      <c r="AH54" s="54"/>
      <c r="AI54" s="54"/>
      <c r="AJ54" s="54"/>
      <c r="AK54" s="54"/>
      <c r="AL54" s="54"/>
      <c r="AM54" s="54"/>
      <c r="AN54" s="55"/>
    </row>
    <row r="55" spans="32:40" x14ac:dyDescent="0.25">
      <c r="AF55" s="56" t="s">
        <v>542</v>
      </c>
      <c r="AG55" s="57"/>
      <c r="AH55" s="57"/>
      <c r="AI55" s="57"/>
      <c r="AJ55" s="57"/>
      <c r="AK55" s="57"/>
      <c r="AL55" s="57"/>
      <c r="AM55" s="57"/>
      <c r="AN55" s="58"/>
    </row>
  </sheetData>
  <mergeCells count="23">
    <mergeCell ref="A3:AO3"/>
    <mergeCell ref="M42:S42"/>
    <mergeCell ref="V42:AC42"/>
    <mergeCell ref="B5:F5"/>
    <mergeCell ref="B22:F22"/>
    <mergeCell ref="I5:O5"/>
    <mergeCell ref="R5:AA5"/>
    <mergeCell ref="M22:S22"/>
    <mergeCell ref="AF55:AN55"/>
    <mergeCell ref="AF42:AN42"/>
    <mergeCell ref="AC22:AN22"/>
    <mergeCell ref="AF39:AK39"/>
    <mergeCell ref="AD5:AI5"/>
    <mergeCell ref="AF50:AN50"/>
    <mergeCell ref="AF51:AN51"/>
    <mergeCell ref="AF52:AN52"/>
    <mergeCell ref="AF53:AN53"/>
    <mergeCell ref="AF54:AN54"/>
    <mergeCell ref="AF45:AN45"/>
    <mergeCell ref="AF46:AN46"/>
    <mergeCell ref="AF47:AN47"/>
    <mergeCell ref="AF48:AN48"/>
    <mergeCell ref="AF49:AN4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3"/>
  <sheetViews>
    <sheetView workbookViewId="0">
      <selection activeCell="J11" sqref="J11"/>
    </sheetView>
  </sheetViews>
  <sheetFormatPr defaultRowHeight="15" x14ac:dyDescent="0.25"/>
  <cols>
    <col min="1" max="1" width="8.85546875" customWidth="1"/>
  </cols>
  <sheetData>
    <row r="1" spans="1:14" ht="26.25" x14ac:dyDescent="0.4">
      <c r="A1" s="66" t="s">
        <v>520</v>
      </c>
      <c r="B1" s="66"/>
      <c r="C1" s="66"/>
      <c r="D1" s="66"/>
      <c r="E1" s="66"/>
      <c r="F1" s="66"/>
      <c r="G1" s="66"/>
      <c r="H1" s="66"/>
      <c r="I1" s="66"/>
      <c r="J1" s="66"/>
      <c r="K1" s="66"/>
      <c r="L1" s="66"/>
      <c r="M1" s="66"/>
      <c r="N1" s="66"/>
    </row>
    <row r="4" spans="1:14" x14ac:dyDescent="0.25">
      <c r="A4">
        <v>1</v>
      </c>
      <c r="B4" t="s">
        <v>37</v>
      </c>
    </row>
    <row r="5" spans="1:14" x14ac:dyDescent="0.25">
      <c r="A5">
        <v>2</v>
      </c>
      <c r="B5" t="s">
        <v>38</v>
      </c>
    </row>
    <row r="6" spans="1:14" x14ac:dyDescent="0.25">
      <c r="A6">
        <v>3</v>
      </c>
      <c r="B6" t="s">
        <v>39</v>
      </c>
    </row>
    <row r="7" spans="1:14" x14ac:dyDescent="0.25">
      <c r="A7">
        <v>4</v>
      </c>
      <c r="B7" t="s">
        <v>40</v>
      </c>
    </row>
    <row r="8" spans="1:14" x14ac:dyDescent="0.25">
      <c r="A8">
        <v>5</v>
      </c>
      <c r="B8" t="s">
        <v>41</v>
      </c>
    </row>
    <row r="9" spans="1:14" x14ac:dyDescent="0.25">
      <c r="A9">
        <v>6</v>
      </c>
      <c r="B9" t="s">
        <v>42</v>
      </c>
    </row>
    <row r="10" spans="1:14" x14ac:dyDescent="0.25">
      <c r="A10">
        <v>7</v>
      </c>
      <c r="B10" t="s">
        <v>43</v>
      </c>
    </row>
    <row r="11" spans="1:14" x14ac:dyDescent="0.25">
      <c r="A11">
        <v>8</v>
      </c>
      <c r="B11" t="s">
        <v>44</v>
      </c>
    </row>
    <row r="12" spans="1:14" x14ac:dyDescent="0.25">
      <c r="A12">
        <v>9</v>
      </c>
      <c r="B12" t="s">
        <v>45</v>
      </c>
    </row>
    <row r="13" spans="1:14" x14ac:dyDescent="0.25">
      <c r="A13">
        <v>10</v>
      </c>
      <c r="B13" t="s">
        <v>46</v>
      </c>
    </row>
    <row r="14" spans="1:14" x14ac:dyDescent="0.25">
      <c r="A14">
        <v>11</v>
      </c>
      <c r="B14" t="s">
        <v>47</v>
      </c>
    </row>
    <row r="15" spans="1:14" x14ac:dyDescent="0.25">
      <c r="A15">
        <v>12</v>
      </c>
      <c r="B15" t="s">
        <v>48</v>
      </c>
    </row>
    <row r="16" spans="1:14" x14ac:dyDescent="0.25">
      <c r="A16">
        <v>13</v>
      </c>
      <c r="B16" t="s">
        <v>49</v>
      </c>
    </row>
    <row r="17" spans="1:2" x14ac:dyDescent="0.25">
      <c r="A17">
        <v>14</v>
      </c>
      <c r="B17" t="s">
        <v>50</v>
      </c>
    </row>
    <row r="18" spans="1:2" x14ac:dyDescent="0.25">
      <c r="A18">
        <v>15</v>
      </c>
      <c r="B18" t="s">
        <v>51</v>
      </c>
    </row>
    <row r="19" spans="1:2" x14ac:dyDescent="0.25">
      <c r="A19">
        <v>16</v>
      </c>
      <c r="B19" t="s">
        <v>52</v>
      </c>
    </row>
    <row r="20" spans="1:2" x14ac:dyDescent="0.25">
      <c r="A20">
        <v>17</v>
      </c>
      <c r="B20" t="s">
        <v>53</v>
      </c>
    </row>
    <row r="21" spans="1:2" x14ac:dyDescent="0.25">
      <c r="A21">
        <v>18</v>
      </c>
      <c r="B21" t="s">
        <v>54</v>
      </c>
    </row>
    <row r="22" spans="1:2" x14ac:dyDescent="0.25">
      <c r="A22">
        <v>19</v>
      </c>
      <c r="B22" t="s">
        <v>55</v>
      </c>
    </row>
    <row r="23" spans="1:2" x14ac:dyDescent="0.25">
      <c r="A23">
        <v>20</v>
      </c>
      <c r="B23" t="s">
        <v>56</v>
      </c>
    </row>
    <row r="24" spans="1:2" x14ac:dyDescent="0.25">
      <c r="A24">
        <v>21</v>
      </c>
      <c r="B24" t="s">
        <v>57</v>
      </c>
    </row>
    <row r="25" spans="1:2" x14ac:dyDescent="0.25">
      <c r="A25">
        <v>22</v>
      </c>
      <c r="B25" t="s">
        <v>58</v>
      </c>
    </row>
    <row r="26" spans="1:2" x14ac:dyDescent="0.25">
      <c r="A26">
        <v>23</v>
      </c>
      <c r="B26" t="s">
        <v>59</v>
      </c>
    </row>
    <row r="27" spans="1:2" x14ac:dyDescent="0.25">
      <c r="A27">
        <v>24</v>
      </c>
      <c r="B27" t="s">
        <v>60</v>
      </c>
    </row>
    <row r="28" spans="1:2" x14ac:dyDescent="0.25">
      <c r="A28">
        <v>25</v>
      </c>
      <c r="B28" t="s">
        <v>61</v>
      </c>
    </row>
    <row r="29" spans="1:2" x14ac:dyDescent="0.25">
      <c r="A29">
        <v>26</v>
      </c>
      <c r="B29" t="s">
        <v>62</v>
      </c>
    </row>
    <row r="30" spans="1:2" x14ac:dyDescent="0.25">
      <c r="A30">
        <v>27</v>
      </c>
      <c r="B30" t="s">
        <v>63</v>
      </c>
    </row>
    <row r="31" spans="1:2" x14ac:dyDescent="0.25">
      <c r="A31">
        <v>28</v>
      </c>
      <c r="B31" t="s">
        <v>64</v>
      </c>
    </row>
    <row r="32" spans="1:2" x14ac:dyDescent="0.25">
      <c r="A32">
        <v>29</v>
      </c>
      <c r="B32" t="s">
        <v>65</v>
      </c>
    </row>
    <row r="33" spans="1:2" x14ac:dyDescent="0.25">
      <c r="A33">
        <v>30</v>
      </c>
      <c r="B33" t="s">
        <v>530</v>
      </c>
    </row>
  </sheetData>
  <mergeCells count="1">
    <mergeCell ref="A1:N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vt:i4>
      </vt:variant>
    </vt:vector>
  </HeadingPairs>
  <TitlesOfParts>
    <vt:vector size="34" baseType="lpstr">
      <vt:lpstr>2</vt:lpstr>
      <vt:lpstr>3</vt:lpstr>
      <vt:lpstr>4</vt:lpstr>
      <vt:lpstr>5</vt:lpstr>
      <vt:lpstr>6</vt:lpstr>
      <vt:lpstr>7</vt:lpstr>
      <vt:lpstr>8</vt:lpstr>
      <vt:lpstr>9</vt:lpstr>
      <vt:lpstr>9(1)</vt:lpstr>
      <vt:lpstr>10</vt:lpstr>
      <vt:lpstr>11</vt:lpstr>
      <vt:lpstr>12</vt:lpstr>
      <vt:lpstr>13</vt:lpstr>
      <vt:lpstr>15</vt:lpstr>
      <vt:lpstr>15(1)</vt:lpstr>
      <vt:lpstr>16</vt:lpstr>
      <vt:lpstr>17</vt:lpstr>
      <vt:lpstr>18</vt:lpstr>
      <vt:lpstr>20</vt:lpstr>
      <vt:lpstr>21</vt:lpstr>
      <vt:lpstr>29</vt:lpstr>
      <vt:lpstr>Slicers</vt:lpstr>
      <vt:lpstr>Production Data</vt:lpstr>
      <vt:lpstr>19</vt:lpstr>
      <vt:lpstr>19(1)</vt:lpstr>
      <vt:lpstr>Lab Quality</vt:lpstr>
      <vt:lpstr>24</vt:lpstr>
      <vt:lpstr>25</vt:lpstr>
      <vt:lpstr>26</vt:lpstr>
      <vt:lpstr>27</vt:lpstr>
      <vt:lpstr>Utilities Data</vt:lpstr>
      <vt:lpstr>Summary</vt:lpstr>
      <vt:lpstr>Analysis Tasks</vt:lpstr>
      <vt:lpstr>production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Ihtizaz Ulfat</cp:lastModifiedBy>
  <dcterms:created xsi:type="dcterms:W3CDTF">2026-06-21T11:24:52Z</dcterms:created>
  <dcterms:modified xsi:type="dcterms:W3CDTF">2026-06-25T08:58:40Z</dcterms:modified>
</cp:coreProperties>
</file>